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45" windowWidth="6105" windowHeight="7185" tabRatio="921" firstSheet="26" activeTab="33"/>
  </bookViews>
  <sheets>
    <sheet name="DELAPAZ - Concesion" sheetId="40" r:id="rId1"/>
    <sheet name="DELAPAZ - Sistema Nuevo" sheetId="41" r:id="rId2"/>
    <sheet name="DELAPAZ- Larecaja" sheetId="43" r:id="rId3"/>
    <sheet name="DELAPAZ - Aroma" sheetId="42" r:id="rId4"/>
    <sheet name="SEPSA - Potosi" sheetId="10" r:id="rId5"/>
    <sheet name="SEPSA - Rural" sheetId="9" r:id="rId6"/>
    <sheet name="SEPSA - Villazon" sheetId="12" r:id="rId7"/>
    <sheet name="ENDE DELBENI - Reyes" sheetId="45" r:id="rId8"/>
    <sheet name="ENDE DELBENI - Rurrenabaque" sheetId="46" r:id="rId9"/>
    <sheet name="ENDE DELBENI - S.I. Moxos" sheetId="47" r:id="rId10"/>
    <sheet name="ENDE DELBENI - San Borja" sheetId="48" r:id="rId11"/>
    <sheet name="ENDE DELBENI - Santa Rosa" sheetId="49" r:id="rId12"/>
    <sheet name="ENDE DELBENI - Trinidad" sheetId="50" r:id="rId13"/>
    <sheet name="ENDE DELBENI - Yucumo" sheetId="51" r:id="rId14"/>
    <sheet name="SETAR - Tarija" sheetId="24" r:id="rId15"/>
    <sheet name="SETAR - Villamontes" sheetId="25" r:id="rId16"/>
    <sheet name="SETAR - Yacuiba" sheetId="26" r:id="rId17"/>
    <sheet name="SETAR - Bermejo" sheetId="69" r:id="rId18"/>
    <sheet name="ENDE - Camargo" sheetId="13" r:id="rId19"/>
    <sheet name="ENDE - Uyuni" sheetId="21" r:id="rId20"/>
    <sheet name="TOTAL ENDE" sheetId="60" r:id="rId21"/>
    <sheet name="CESSA" sheetId="52" r:id="rId22"/>
    <sheet name="ELFEC" sheetId="53" r:id="rId23"/>
    <sheet name="ENDE DEORURO" sheetId="54" r:id="rId24"/>
    <sheet name="CRE - A. Integrada" sheetId="61" r:id="rId25"/>
    <sheet name="CRE - Cordillera" sheetId="63" r:id="rId26"/>
    <sheet name="CRE - Las Misiones" sheetId="62" r:id="rId27"/>
    <sheet name=" TOTAL CRE SIN" sheetId="68" r:id="rId28"/>
    <sheet name=" TOTAL SEPSA SIN " sheetId="28" r:id="rId29"/>
    <sheet name="TOTAL ENDE DELBENI SIN" sheetId="56" r:id="rId30"/>
    <sheet name="TOTAL SETAR SIN" sheetId="29" r:id="rId31"/>
    <sheet name="TOTAL DELAPAZ" sheetId="55" r:id="rId32"/>
    <sheet name="EMDEECRUZ" sheetId="57" r:id="rId33"/>
    <sheet name="TOTAL SIN" sheetId="31" r:id="rId34"/>
    <sheet name="REPORTE" sheetId="59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</externalReferences>
  <definedNames>
    <definedName name="aintegrada3">[1]CODIGOS!$A$2:$B$96</definedName>
    <definedName name="AP_01_2011">[2]AP_FACTURADO!$A$2:$J$17</definedName>
    <definedName name="AP_02_2012">[3]AP_FACTURADO!$A$2:$J$18</definedName>
    <definedName name="AP_03_2011">[4]AP_FACTURADO!$A$2:$J$17</definedName>
    <definedName name="AP_03_2012">[5]ap_facturado_3_12!$A$2:$J$18</definedName>
    <definedName name="AP_04_2011">[6]AP_FACTURADO_4_2011!$A$2:$J$18</definedName>
    <definedName name="AP_04_2012">[7]ap_factutado_4_2012!$A$2:$J$18</definedName>
    <definedName name="AP_05_2011" localSheetId="27">#REF!</definedName>
    <definedName name="AP_05_2011" localSheetId="28">#REF!</definedName>
    <definedName name="AP_05_2011" localSheetId="24">#REF!</definedName>
    <definedName name="AP_05_2011" localSheetId="25">#REF!</definedName>
    <definedName name="AP_05_2011" localSheetId="26">#REF!</definedName>
    <definedName name="AP_05_2011" localSheetId="4">#REF!</definedName>
    <definedName name="AP_05_2011" localSheetId="5">#REF!</definedName>
    <definedName name="AP_05_2011" localSheetId="17">#REF!</definedName>
    <definedName name="AP_05_2011" localSheetId="20">#REF!</definedName>
    <definedName name="AP_05_2011" localSheetId="30">#REF!</definedName>
    <definedName name="AP_05_2011" localSheetId="33">#REF!</definedName>
    <definedName name="AP_05_2011">#REF!</definedName>
    <definedName name="AP_05_2012">[8]ap_facturado_5_12!$A$2:$J$18</definedName>
    <definedName name="AP_06_2010">[9]AP_facturado!$A$2:$J$14</definedName>
    <definedName name="AP_06_2011">[10]AP_FACTURADO!$A$2:$J$18</definedName>
    <definedName name="AP_08_2011">[11]AF_FACTURADO!$A$2:$J$18</definedName>
    <definedName name="AP_1_2012" localSheetId="27">#REF!</definedName>
    <definedName name="AP_1_2012" localSheetId="28">#REF!</definedName>
    <definedName name="AP_1_2012" localSheetId="24">#REF!</definedName>
    <definedName name="AP_1_2012" localSheetId="25">#REF!</definedName>
    <definedName name="AP_1_2012" localSheetId="26">#REF!</definedName>
    <definedName name="AP_1_2012" localSheetId="4">#REF!</definedName>
    <definedName name="AP_1_2012" localSheetId="5">#REF!</definedName>
    <definedName name="AP_1_2012" localSheetId="17">#REF!</definedName>
    <definedName name="AP_1_2012" localSheetId="20">#REF!</definedName>
    <definedName name="AP_1_2012" localSheetId="30">#REF!</definedName>
    <definedName name="AP_1_2012" localSheetId="33">#REF!</definedName>
    <definedName name="AP_1_2012">#REF!</definedName>
    <definedName name="AP_10_2011">[12]AP_FACTURADO!$A$1:$J$18</definedName>
    <definedName name="AP_11_2010">[13]AP_FACTURADO!$A$2:$J$16</definedName>
    <definedName name="AP_11_2011">[14]AP_FACTURADO!$A$2:$J$18</definedName>
    <definedName name="AP_12_2011">[15]AP_FACTURADO!$A$2:$J$18</definedName>
    <definedName name="AP_IND">'[16]Res-escli_ind'!$A$2:$L$9</definedName>
    <definedName name="APF_05">[17]AP_FACTURADO!$A$2:$J$15</definedName>
    <definedName name="APFAC_03">'[18]AP-FACTURADO'!$A$6:$N$19</definedName>
    <definedName name="APFAC_04">[19]AP_FACTURADO!$A$2:$J$16</definedName>
    <definedName name="APTOT">'[20]Alum-PublicoTotal'!$A$2:$O$16</definedName>
    <definedName name="aroma1" localSheetId="3">[21]CODIGOS!$A$2:$C$183</definedName>
    <definedName name="aroma1" localSheetId="31">[22]CODIGOS!$A$2:$C$183</definedName>
    <definedName name="aroma1">[23]CODIGOS!$A$2:$C$183</definedName>
    <definedName name="ASI" localSheetId="27">'[16]Res-escli_ind'!#REF!</definedName>
    <definedName name="ASI" localSheetId="28">'[16]Res-escli_ind'!#REF!</definedName>
    <definedName name="ASI" localSheetId="24">'[16]Res-escli_ind'!#REF!</definedName>
    <definedName name="ASI" localSheetId="25">'[16]Res-escli_ind'!#REF!</definedName>
    <definedName name="ASI" localSheetId="26">'[16]Res-escli_ind'!#REF!</definedName>
    <definedName name="ASI" localSheetId="4">'[16]Res-escli_ind'!#REF!</definedName>
    <definedName name="ASI" localSheetId="5">'[16]Res-escli_ind'!#REF!</definedName>
    <definedName name="ASI" localSheetId="17">'[16]Res-escli_ind'!#REF!</definedName>
    <definedName name="ASI" localSheetId="20">'[16]Res-escli_ind'!#REF!</definedName>
    <definedName name="ASI" localSheetId="30">'[16]Res-escli_ind'!#REF!</definedName>
    <definedName name="ASI" localSheetId="33">'[16]Res-escli_ind'!#REF!</definedName>
    <definedName name="ASI">'[16]Res-escli_ind'!#REF!</definedName>
    <definedName name="_xlnm.Database">[24]julkwsin!$A$1:$AL$2977</definedName>
    <definedName name="BP_02_2012">[3]ResumenCatSist!$A$4:$M$4</definedName>
    <definedName name="BP_03_2012">[5]ResumenCatSis!$A$4:$M$4</definedName>
    <definedName name="BP_04_2011">[6]Resumen!$A$4:$M$4</definedName>
    <definedName name="BP_05_2011">[25]ResumenCatSis!$A$4:$L$4</definedName>
    <definedName name="BP_06_2011">[10]ResCategoriaSistema!$A$4:$M$4</definedName>
    <definedName name="BP_07_2011">[26]ResPorCat_Sist!$A$4:$M$4</definedName>
    <definedName name="BP_08_2011">[11]PorCatSistemas!$A$4:$M$4</definedName>
    <definedName name="BP_1_2012" localSheetId="27">#REF!</definedName>
    <definedName name="BP_1_2012" localSheetId="28">#REF!</definedName>
    <definedName name="BP_1_2012" localSheetId="24">#REF!</definedName>
    <definedName name="BP_1_2012" localSheetId="25">#REF!</definedName>
    <definedName name="BP_1_2012" localSheetId="26">#REF!</definedName>
    <definedName name="BP_1_2012" localSheetId="4">#REF!</definedName>
    <definedName name="BP_1_2012" localSheetId="5">#REF!</definedName>
    <definedName name="BP_1_2012" localSheetId="17">#REF!</definedName>
    <definedName name="BP_1_2012" localSheetId="20">#REF!</definedName>
    <definedName name="BP_1_2012" localSheetId="30">#REF!</definedName>
    <definedName name="BP_1_2012" localSheetId="33">#REF!</definedName>
    <definedName name="BP_1_2012">#REF!</definedName>
    <definedName name="BP_10_2011">[12]CatSistema!$A$4:$M$4</definedName>
    <definedName name="BP_11_2011">[14]CategSistemas!$A$4:$M$4</definedName>
    <definedName name="BP_12_2011">[15]ResumenCatSist!$A$4:$M$4</definedName>
    <definedName name="camargo3">[27]CODIGOS!$A$26:$B$33</definedName>
    <definedName name="categ_aintegrada2">[28]CODIGOS!$A$2:$B$59</definedName>
    <definedName name="categ_elfeo" localSheetId="24">[29]codigos!#REF!</definedName>
    <definedName name="categ_elfeo" localSheetId="25">[29]codigos!#REF!</definedName>
    <definedName name="categ_elfeo" localSheetId="26">[29]codigos!#REF!</definedName>
    <definedName name="categ_elfeo" localSheetId="32">'[30]Est. Trifaria'!#REF!</definedName>
    <definedName name="categ_elfeo" localSheetId="17">[29]codigos!#REF!</definedName>
    <definedName name="categ_elfeo" localSheetId="20">[29]codigos!#REF!</definedName>
    <definedName name="categ_elfeo">[29]codigos!#REF!</definedName>
    <definedName name="categ_elpuente" localSheetId="17">[31]COD!$A$2:$B$9</definedName>
    <definedName name="categ_elpuente" localSheetId="16">[31]COD!$A$2:$B$9</definedName>
    <definedName name="categ_elpuente">[32]COD!$A$2:$B$9</definedName>
    <definedName name="categ_tarija">[33]CODIGOS!$A$2:$B$9</definedName>
    <definedName name="categ_trinidad">[34]COD_2!$A$2:$B$10</definedName>
    <definedName name="categ_yacuiba">[35]COD!$A$2:$B$8</definedName>
    <definedName name="categ_yucumo1">[36]CODIGOS!$A$2:$B$9</definedName>
    <definedName name="categaroma" localSheetId="10">[37]CODIGOS!$A$2:$B$6</definedName>
    <definedName name="categaroma" localSheetId="29">[37]CODIGOS!$A$2:$B$6</definedName>
    <definedName name="categaroma">[37]CODIGOS!$A$2:$B$6</definedName>
    <definedName name="categbermejo2">[38]COD!$A$2:$B$11</definedName>
    <definedName name="categcer" localSheetId="7">[39]Hoja1!$A$1:$B$4</definedName>
    <definedName name="categcer" localSheetId="29">[39]Hoja1!$A$1:$B$4</definedName>
    <definedName name="categcer">[39]Hoja1!$A$1:$B$4</definedName>
    <definedName name="categcessa" localSheetId="27">#REF!</definedName>
    <definedName name="categcessa" localSheetId="28">#REF!</definedName>
    <definedName name="categcessa" localSheetId="24">#REF!</definedName>
    <definedName name="categcessa" localSheetId="25">#REF!</definedName>
    <definedName name="categcessa" localSheetId="26">#REF!</definedName>
    <definedName name="categcessa" localSheetId="17">#REF!</definedName>
    <definedName name="categcessa" localSheetId="20">#REF!</definedName>
    <definedName name="categcessa" localSheetId="30">#REF!</definedName>
    <definedName name="categcessa" localSheetId="33">#REF!</definedName>
    <definedName name="categcessa">#REF!</definedName>
    <definedName name="categcre" localSheetId="27">[28]CODIGOS!#REF!</definedName>
    <definedName name="categcre" localSheetId="28">[28]CODIGOS!#REF!</definedName>
    <definedName name="categcre" localSheetId="24">[1]CODIGOS!#REF!</definedName>
    <definedName name="categcre" localSheetId="25">[1]CODIGOS!#REF!</definedName>
    <definedName name="categcre" localSheetId="26">[1]CODIGOS!#REF!</definedName>
    <definedName name="categcre" localSheetId="17">[28]CODIGOS!#REF!</definedName>
    <definedName name="categcre" localSheetId="20">[28]CODIGOS!#REF!</definedName>
    <definedName name="categcre" localSheetId="30">[28]CODIGOS!#REF!</definedName>
    <definedName name="categcre" localSheetId="33">[28]CODIGOS!#REF!</definedName>
    <definedName name="categcre">[28]CODIGOS!#REF!</definedName>
    <definedName name="categelfec" localSheetId="13">[40]CODIGOS!$A$10:$B$67</definedName>
    <definedName name="categelfec" localSheetId="29">[40]CODIGOS!$A$10:$B$67</definedName>
    <definedName name="categelfec">[40]CODIGOS!$A$10:$B$67</definedName>
    <definedName name="categelfeo" localSheetId="24">[29]codigos!#REF!</definedName>
    <definedName name="categelfeo" localSheetId="25">[29]codigos!#REF!</definedName>
    <definedName name="categelfeo" localSheetId="26">[29]codigos!#REF!</definedName>
    <definedName name="categelfeo" localSheetId="32">'[30]Est. Trifaria'!#REF!</definedName>
    <definedName name="categelfeo" localSheetId="17">[29]codigos!#REF!</definedName>
    <definedName name="categelfeo" localSheetId="20">[29]codigos!#REF!</definedName>
    <definedName name="categelfeo">[29]codigos!#REF!</definedName>
    <definedName name="categelfeosa" localSheetId="24">[29]codigos!#REF!</definedName>
    <definedName name="categelfeosa" localSheetId="25">[29]codigos!#REF!</definedName>
    <definedName name="categelfeosa" localSheetId="26">[29]codigos!#REF!</definedName>
    <definedName name="categelfeosa" localSheetId="32">'[30]Est. Trifaria'!#REF!</definedName>
    <definedName name="categelfeosa" localSheetId="17">[29]codigos!#REF!</definedName>
    <definedName name="categelfeosa" localSheetId="20">[29]codigos!#REF!</definedName>
    <definedName name="categelfeosa">[29]codigos!#REF!</definedName>
    <definedName name="categelfeosa1" localSheetId="24">[29]codigos!#REF!</definedName>
    <definedName name="categelfeosa1" localSheetId="25">[29]codigos!#REF!</definedName>
    <definedName name="categelfeosa1" localSheetId="26">[29]codigos!#REF!</definedName>
    <definedName name="categelfeosa1" localSheetId="32">'[30]Est. Trifaria'!#REF!</definedName>
    <definedName name="categelfeosa1" localSheetId="17">[29]codigos!#REF!</definedName>
    <definedName name="categelfeosa1" localSheetId="20">[29]codigos!#REF!</definedName>
    <definedName name="categelfeosa1">[29]codigos!#REF!</definedName>
    <definedName name="categmoxos" localSheetId="10">[41]CODIGOS!$A$2:$B$8</definedName>
    <definedName name="categmoxos" localSheetId="17">[41]CODIGOS!$A$2:$B$8</definedName>
    <definedName name="categmoxos" localSheetId="16">[41]CODIGOS!$A$2:$B$8</definedName>
    <definedName name="categmoxos" localSheetId="29">[41]CODIGOS!$A$2:$B$8</definedName>
    <definedName name="categmoxos">[42]CODIGOS!$A$2:$B$8</definedName>
    <definedName name="categpotosi">[43]codigos!$A$2:$B$7</definedName>
    <definedName name="categpotosi1" localSheetId="4">[44]codigos!$A$2:$B$8</definedName>
    <definedName name="categpotosi1">[45]codigos!$A$2:$B$8</definedName>
    <definedName name="categsanbartolome">[46]CODIGOS!$A$2:$B$2</definedName>
    <definedName name="categvillazon2">[47]CODIGOS!$A$2:$B$12</definedName>
    <definedName name="catendear" localSheetId="27">#REF!</definedName>
    <definedName name="catendear" localSheetId="28">#REF!</definedName>
    <definedName name="catendear" localSheetId="24">#REF!</definedName>
    <definedName name="catendear" localSheetId="25">#REF!</definedName>
    <definedName name="catendear" localSheetId="26">#REF!</definedName>
    <definedName name="catendear" localSheetId="10">#REF!</definedName>
    <definedName name="catendear" localSheetId="17">#REF!</definedName>
    <definedName name="catendear" localSheetId="20">#REF!</definedName>
    <definedName name="catendear" localSheetId="29">#REF!</definedName>
    <definedName name="catendear" localSheetId="30">#REF!</definedName>
    <definedName name="catendear" localSheetId="33">#REF!</definedName>
    <definedName name="catendear">#REF!</definedName>
    <definedName name="catendesb" localSheetId="27">#REF!</definedName>
    <definedName name="catendesb" localSheetId="28">#REF!</definedName>
    <definedName name="catendesb" localSheetId="24">#REF!</definedName>
    <definedName name="catendesb" localSheetId="25">#REF!</definedName>
    <definedName name="catendesb" localSheetId="26">#REF!</definedName>
    <definedName name="catendesb" localSheetId="10">#REF!</definedName>
    <definedName name="catendesb" localSheetId="17">#REF!</definedName>
    <definedName name="catendesb" localSheetId="20">#REF!</definedName>
    <definedName name="catendesb" localSheetId="29">#REF!</definedName>
    <definedName name="catendesb" localSheetId="30">#REF!</definedName>
    <definedName name="catendesb" localSheetId="33">#REF!</definedName>
    <definedName name="catendesb">#REF!</definedName>
    <definedName name="catendesim1" localSheetId="27">#REF!</definedName>
    <definedName name="catendesim1" localSheetId="28">#REF!</definedName>
    <definedName name="catendesim1" localSheetId="24">#REF!</definedName>
    <definedName name="catendesim1" localSheetId="25">#REF!</definedName>
    <definedName name="catendesim1" localSheetId="26">#REF!</definedName>
    <definedName name="catendesim1" localSheetId="9">#REF!</definedName>
    <definedName name="catendesim1" localSheetId="10">#REF!</definedName>
    <definedName name="catendesim1" localSheetId="17">#REF!</definedName>
    <definedName name="catendesim1" localSheetId="16">#REF!</definedName>
    <definedName name="catendesim1" localSheetId="20">#REF!</definedName>
    <definedName name="catendesim1" localSheetId="29">#REF!</definedName>
    <definedName name="catendesim1" localSheetId="30">#REF!</definedName>
    <definedName name="catendesim1" localSheetId="33">#REF!</definedName>
    <definedName name="catendesim1">#REF!</definedName>
    <definedName name="catendesim2" localSheetId="27">#REF!</definedName>
    <definedName name="catendesim2" localSheetId="28">#REF!</definedName>
    <definedName name="catendesim2" localSheetId="24">#REF!</definedName>
    <definedName name="catendesim2" localSheetId="25">#REF!</definedName>
    <definedName name="catendesim2" localSheetId="26">#REF!</definedName>
    <definedName name="catendesim2" localSheetId="9">#REF!</definedName>
    <definedName name="catendesim2" localSheetId="10">#REF!</definedName>
    <definedName name="catendesim2" localSheetId="17">#REF!</definedName>
    <definedName name="catendesim2" localSheetId="16">#REF!</definedName>
    <definedName name="catendesim2" localSheetId="20">#REF!</definedName>
    <definedName name="catendesim2" localSheetId="29">#REF!</definedName>
    <definedName name="catendesim2" localSheetId="30">#REF!</definedName>
    <definedName name="catendesim2" localSheetId="33">#REF!</definedName>
    <definedName name="catendesim2">#REF!</definedName>
    <definedName name="catendey" localSheetId="27">#REF!</definedName>
    <definedName name="catendey" localSheetId="28">#REF!</definedName>
    <definedName name="catendey" localSheetId="24">#REF!</definedName>
    <definedName name="catendey" localSheetId="25">#REF!</definedName>
    <definedName name="catendey" localSheetId="26">#REF!</definedName>
    <definedName name="catendey" localSheetId="13">#REF!</definedName>
    <definedName name="catendey" localSheetId="17">#REF!</definedName>
    <definedName name="catendey" localSheetId="20">#REF!</definedName>
    <definedName name="catendey" localSheetId="29">#REF!</definedName>
    <definedName name="catendey" localSheetId="30">#REF!</definedName>
    <definedName name="catendey" localSheetId="33">#REF!</definedName>
    <definedName name="catendey">#REF!</definedName>
    <definedName name="CATG1">'[20]res cat-sisPOTOSI'!$A$19:$K$31</definedName>
    <definedName name="CATG2">'[20]res cat-sisPOTOSI'!$A$33:$K$40</definedName>
    <definedName name="CATRS">'[20]res cat-sisPOTOSI'!$A$4:$K$17</definedName>
    <definedName name="catsepsav" localSheetId="27">#REF!</definedName>
    <definedName name="catsepsav" localSheetId="28">#REF!</definedName>
    <definedName name="catsepsav" localSheetId="24">#REF!</definedName>
    <definedName name="catsepsav" localSheetId="25">#REF!</definedName>
    <definedName name="catsepsav" localSheetId="26">#REF!</definedName>
    <definedName name="catsepsav" localSheetId="6">#REF!</definedName>
    <definedName name="catsepsav" localSheetId="17">#REF!</definedName>
    <definedName name="catsepsav" localSheetId="20">#REF!</definedName>
    <definedName name="catsepsav" localSheetId="30">#REF!</definedName>
    <definedName name="catsepsav" localSheetId="33">#REF!</definedName>
    <definedName name="catsepsav">#REF!</definedName>
    <definedName name="catsetar" localSheetId="27">#REF!</definedName>
    <definedName name="catsetar" localSheetId="28">#REF!</definedName>
    <definedName name="catsetar" localSheetId="24">#REF!</definedName>
    <definedName name="catsetar" localSheetId="25">#REF!</definedName>
    <definedName name="catsetar" localSheetId="26">#REF!</definedName>
    <definedName name="CATSETAR" localSheetId="17">[48]ENERO!$C$60:$D$68</definedName>
    <definedName name="CATSETAR" localSheetId="16">[48]ENERO!$C$60:$D$68</definedName>
    <definedName name="catsetar" localSheetId="20">#REF!</definedName>
    <definedName name="catsetar" localSheetId="30">#REF!</definedName>
    <definedName name="catsetar" localSheetId="33">#REF!</definedName>
    <definedName name="catsetar">#REF!</definedName>
    <definedName name="catsetar1" localSheetId="27">#REF!</definedName>
    <definedName name="catsetar1" localSheetId="28">#REF!</definedName>
    <definedName name="catsetar1" localSheetId="24">#REF!</definedName>
    <definedName name="catsetar1" localSheetId="25">#REF!</definedName>
    <definedName name="catsetar1" localSheetId="26">#REF!</definedName>
    <definedName name="catsetar1" localSheetId="17">#REF!</definedName>
    <definedName name="catsetar1" localSheetId="20">#REF!</definedName>
    <definedName name="catsetar1" localSheetId="30">#REF!</definedName>
    <definedName name="catsetar1" localSheetId="33">#REF!</definedName>
    <definedName name="catsetar1">#REF!</definedName>
    <definedName name="catsetarb" localSheetId="27">#REF!</definedName>
    <definedName name="catsetarb" localSheetId="28">#REF!</definedName>
    <definedName name="catsetarb" localSheetId="24">#REF!</definedName>
    <definedName name="catsetarb" localSheetId="25">#REF!</definedName>
    <definedName name="catsetarb" localSheetId="26">#REF!</definedName>
    <definedName name="catsetarb" localSheetId="17">#REF!</definedName>
    <definedName name="catsetarb" localSheetId="16">#REF!</definedName>
    <definedName name="catsetarb" localSheetId="20">#REF!</definedName>
    <definedName name="catsetarb" localSheetId="30">#REF!</definedName>
    <definedName name="catsetarb" localSheetId="33">#REF!</definedName>
    <definedName name="catsetarb">#REF!</definedName>
    <definedName name="catuyuni" localSheetId="27">#REF!</definedName>
    <definedName name="catuyuni" localSheetId="28">#REF!</definedName>
    <definedName name="catuyuni" localSheetId="24">#REF!</definedName>
    <definedName name="catuyuni" localSheetId="25">#REF!</definedName>
    <definedName name="catuyuni" localSheetId="26">#REF!</definedName>
    <definedName name="catuyuni" localSheetId="19">#REF!</definedName>
    <definedName name="catuyuni" localSheetId="17">#REF!</definedName>
    <definedName name="catuyuni" localSheetId="20">#REF!</definedName>
    <definedName name="catuyuni" localSheetId="30">#REF!</definedName>
    <definedName name="catuyuni" localSheetId="33">#REF!</definedName>
    <definedName name="catuyuni">#REF!</definedName>
    <definedName name="cessa" localSheetId="27">#REF!</definedName>
    <definedName name="cessa" localSheetId="28">#REF!</definedName>
    <definedName name="cessa" localSheetId="24">#REF!</definedName>
    <definedName name="cessa" localSheetId="25">#REF!</definedName>
    <definedName name="cessa" localSheetId="26">#REF!</definedName>
    <definedName name="cessa" localSheetId="17">#REF!</definedName>
    <definedName name="cessa" localSheetId="20">#REF!</definedName>
    <definedName name="cessa" localSheetId="30">#REF!</definedName>
    <definedName name="cessa" localSheetId="33">#REF!</definedName>
    <definedName name="cessa">#REF!</definedName>
    <definedName name="cessa3" localSheetId="21">'[49]Estructura Tarifária'!$A$2:$B$29</definedName>
    <definedName name="cessa3">[50]COD!$A$2:$B$26</definedName>
    <definedName name="coduyu" localSheetId="27">#REF!</definedName>
    <definedName name="coduyu" localSheetId="28">#REF!</definedName>
    <definedName name="coduyu" localSheetId="24">#REF!</definedName>
    <definedName name="coduyu" localSheetId="25">#REF!</definedName>
    <definedName name="coduyu" localSheetId="26">#REF!</definedName>
    <definedName name="coduyu" localSheetId="19">#REF!</definedName>
    <definedName name="coduyu" localSheetId="17">#REF!</definedName>
    <definedName name="coduyu" localSheetId="20">#REF!</definedName>
    <definedName name="coduyu" localSheetId="30">#REF!</definedName>
    <definedName name="coduyu" localSheetId="33">#REF!</definedName>
    <definedName name="coduyu">#REF!</definedName>
    <definedName name="Cuentas">[51]Hoja1!$C$2:$D$7</definedName>
    <definedName name="delapaz_6">[52]CODIGOS!$A$2:$C$162</definedName>
    <definedName name="delapaz10" localSheetId="31">[53]CODIGOS!$A$2:$C$190</definedName>
    <definedName name="delapaz10">[54]CODIGOS!$A$2:$C$191</definedName>
    <definedName name="delapaz7">[55]CODIGOS!$A$2:$C$185</definedName>
    <definedName name="delapaz8">[56]CODIGOS!$A$2:$C$186</definedName>
    <definedName name="delapaz9" localSheetId="31">[57]CODIGOS!$A$2:$C$188</definedName>
    <definedName name="delapaz9">[56]CODIGOS!$A$2:$C$188</definedName>
    <definedName name="dlp" localSheetId="3">#REF!</definedName>
    <definedName name="dlp" localSheetId="0">[58]CODIGOS!$A$2:$C$238</definedName>
    <definedName name="dlp" localSheetId="1">[59]CODIGOS!$A$2:$C$232</definedName>
    <definedName name="dlp" localSheetId="31">[60]CODIGOS!$A$2:$C$232</definedName>
    <definedName name="dlp">[61]CODIGOS!$A$2:$C$232</definedName>
    <definedName name="DM_02_2012">[3]ResumenCatSist!$A$6:$M$6</definedName>
    <definedName name="DM_03_2012">[5]ResumenCatSis!$A$6:$M$6</definedName>
    <definedName name="DM_04_2011">[6]Resumen!$A$6:$M$6</definedName>
    <definedName name="DM_05_2011">[25]ResumenCatSis!$A$6:$L$6</definedName>
    <definedName name="DM_06_2011">[10]ResCategoriaSistema!$A$6:$M$6</definedName>
    <definedName name="DM_07_2011">[26]ResPorCat_Sist!$A$6:$M$6</definedName>
    <definedName name="DM_08_2011">[11]PorCatSistemas!$A$6:$M$6</definedName>
    <definedName name="DM_1_2012" localSheetId="27">#REF!</definedName>
    <definedName name="DM_1_2012" localSheetId="28">#REF!</definedName>
    <definedName name="DM_1_2012" localSheetId="24">#REF!</definedName>
    <definedName name="DM_1_2012" localSheetId="25">#REF!</definedName>
    <definedName name="DM_1_2012" localSheetId="26">#REF!</definedName>
    <definedName name="DM_1_2012" localSheetId="4">#REF!</definedName>
    <definedName name="DM_1_2012" localSheetId="5">#REF!</definedName>
    <definedName name="DM_1_2012" localSheetId="17">#REF!</definedName>
    <definedName name="DM_1_2012" localSheetId="20">#REF!</definedName>
    <definedName name="DM_1_2012" localSheetId="30">#REF!</definedName>
    <definedName name="DM_1_2012" localSheetId="33">#REF!</definedName>
    <definedName name="DM_1_2012">#REF!</definedName>
    <definedName name="DM_10_2011">[12]CatSistema!$A$6:$M$6</definedName>
    <definedName name="DM_11_2011">[14]CategSistemas!$A$6:$M$6</definedName>
    <definedName name="DM_12_2011">[15]ResumenCatSist!$A$6:$M$6</definedName>
    <definedName name="elfec5" localSheetId="22">#REF!</definedName>
    <definedName name="elfec5">[62]CODIGOS!$A$2:$B$49</definedName>
    <definedName name="elfeosa2" localSheetId="32">'[30]Est. Trifaria'!#REF!</definedName>
    <definedName name="elfeosa2">[63]codigos!$A$3:$B$76</definedName>
    <definedName name="elfeosa3" localSheetId="32">'[30]Est. Trifaria'!#REF!</definedName>
    <definedName name="elfeosa3" localSheetId="23">#REF!</definedName>
    <definedName name="elfeosa3">[64]codigos!$A$3:$B$77</definedName>
    <definedName name="emdeecruz1" localSheetId="32">'[30]Est. Trifaria'!$A$2:$B$15</definedName>
    <definedName name="emdeecruz1">[29]codigos!$A$2:$B$4</definedName>
    <definedName name="ES_04_2011">[6]Resumen!$A$8:$M$8</definedName>
    <definedName name="ES_05_2011">[25]ResumenCatSis!$A$8:$L$8</definedName>
    <definedName name="ES_06_2011">[10]ResCategoriaSistema!$A$8:$M$8</definedName>
    <definedName name="ES_07_2011">[26]ResPorCat_Sist!$A$8:$M$8</definedName>
    <definedName name="ES_08_2011">[11]PorCatSistemas!$A$8:$M$8</definedName>
    <definedName name="ES_1_2012" localSheetId="27">#REF!</definedName>
    <definedName name="ES_1_2012" localSheetId="28">#REF!</definedName>
    <definedName name="ES_1_2012" localSheetId="24">#REF!</definedName>
    <definedName name="ES_1_2012" localSheetId="25">#REF!</definedName>
    <definedName name="ES_1_2012" localSheetId="26">#REF!</definedName>
    <definedName name="ES_1_2012" localSheetId="4">#REF!</definedName>
    <definedName name="ES_1_2012" localSheetId="5">#REF!</definedName>
    <definedName name="ES_1_2012" localSheetId="17">#REF!</definedName>
    <definedName name="ES_1_2012" localSheetId="20">#REF!</definedName>
    <definedName name="ES_1_2012" localSheetId="30">#REF!</definedName>
    <definedName name="ES_1_2012" localSheetId="33">#REF!</definedName>
    <definedName name="ES_1_2012">#REF!</definedName>
    <definedName name="ES_10_2011">[12]CatSistema!$A$8:$M$8</definedName>
    <definedName name="ES_11_2011">[14]CategSistemas!$A$8:$M$8</definedName>
    <definedName name="ES_12_2011">[15]ResumenCatSist!$A$8:$M$8</definedName>
    <definedName name="G1_01_2011">[2]Resumen!$A$10:$M$24</definedName>
    <definedName name="G1_02_2011">[65]ResumenGnral!$A$10:$M$24</definedName>
    <definedName name="G1_02_2012">[3]ResumenCatSist!$A$8:$M$23</definedName>
    <definedName name="G1_03">'[18]res-cat y sist'!$A$13:$M$25</definedName>
    <definedName name="G1_03_2011">[4]PorCatSist!$A$10:$M$24</definedName>
    <definedName name="G1_03_2012">[5]ResumenCatSis!$A$8:$M$23</definedName>
    <definedName name="G1_04">[19]ResumenCatySist!$A$13:$M$25</definedName>
    <definedName name="G1_04_2011">[6]Resumen!$A$10:$M$25</definedName>
    <definedName name="G1_04_2012">[7]ResumenCatSist!$A$8:$M$23</definedName>
    <definedName name="G1_05">[17]ResumenPorCatySist!$A$13:$M$25</definedName>
    <definedName name="G1_05_2011">[25]ResumenCatSis!$A$10:$L$25</definedName>
    <definedName name="G1_05_2012">[8]ResumenGeneral!$A$8:$M$23</definedName>
    <definedName name="G1_06_2010">[9]Resumen!$A$14:$M$26</definedName>
    <definedName name="G1_06_2011">[10]ResCategoriaSistema!$A$10:$M$25</definedName>
    <definedName name="G1_07_2011">[26]ResPorCat_Sist!$A$10:$M$25</definedName>
    <definedName name="G1_08_2011">[11]PorCatSistemas!$A$10:$M$25</definedName>
    <definedName name="G1_1_2012" localSheetId="27">#REF!</definedName>
    <definedName name="G1_1_2012" localSheetId="28">#REF!</definedName>
    <definedName name="G1_1_2012" localSheetId="24">#REF!</definedName>
    <definedName name="G1_1_2012" localSheetId="25">#REF!</definedName>
    <definedName name="G1_1_2012" localSheetId="26">#REF!</definedName>
    <definedName name="G1_1_2012" localSheetId="4">#REF!</definedName>
    <definedName name="G1_1_2012" localSheetId="5">#REF!</definedName>
    <definedName name="G1_1_2012" localSheetId="17">#REF!</definedName>
    <definedName name="G1_1_2012" localSheetId="20">#REF!</definedName>
    <definedName name="G1_1_2012" localSheetId="30">#REF!</definedName>
    <definedName name="G1_1_2012" localSheetId="33">#REF!</definedName>
    <definedName name="G1_1_2012">#REF!</definedName>
    <definedName name="G1_10_2011">[12]CatSistema!$A$10:$M$25</definedName>
    <definedName name="G1_11_2011">[14]CategSistemas!$A$10:$M$25</definedName>
    <definedName name="G1_12_2010">[66]Resumen!$A$9:$M$23</definedName>
    <definedName name="G1_12_2011">[15]ResumenCatSist!$A$10:$M$25</definedName>
    <definedName name="G2_01_2011">[2]Resumen!$A$26:$M$34</definedName>
    <definedName name="G2_02_2011">[65]ResumenGnral!$A$26:$M$34</definedName>
    <definedName name="G2_02_2012">[3]ResumenCatSist!$A$25:$M$34</definedName>
    <definedName name="G2_03">'[18]res-cat y sist'!$A$27:$M$34</definedName>
    <definedName name="G2_03_2011">[4]PorCatSist!$A$26:$M$34</definedName>
    <definedName name="G2_03_2012">[5]ResumenCatSis!$A$25:$M$34</definedName>
    <definedName name="G2_04">[19]ResumenCatySist!$A$27:$M$34</definedName>
    <definedName name="G2_04_2011">[6]Resumen!$A$27:$M$35</definedName>
    <definedName name="G2_04_2012">[7]ResumenCatSist!$A$25:$M$34</definedName>
    <definedName name="G2_05">[17]ResumenPorCatySist!$A$27:$M$34</definedName>
    <definedName name="G2_05_2011">[25]ResumenCatSis!$A$27:$L$35</definedName>
    <definedName name="G2_05_2012">[8]ResumenGeneral!$A$25:$M$34</definedName>
    <definedName name="G2_06_2010">[9]Resumen!$A$28:$M$36</definedName>
    <definedName name="G2_06_2011">[10]ResCategoriaSistema!$A$27:$M$35</definedName>
    <definedName name="G2_07_2011">[26]ResPorCat_Sist!$A$27:$M$35</definedName>
    <definedName name="G2_08_2011">[11]PorCatSistemas!$A$27:$M$36</definedName>
    <definedName name="G2_1_2012" localSheetId="27">#REF!</definedName>
    <definedName name="G2_1_2012" localSheetId="28">#REF!</definedName>
    <definedName name="G2_1_2012" localSheetId="24">#REF!</definedName>
    <definedName name="G2_1_2012" localSheetId="25">#REF!</definedName>
    <definedName name="G2_1_2012" localSheetId="26">#REF!</definedName>
    <definedName name="G2_1_2012" localSheetId="4">#REF!</definedName>
    <definedName name="G2_1_2012" localSheetId="5">#REF!</definedName>
    <definedName name="G2_1_2012" localSheetId="17">#REF!</definedName>
    <definedName name="G2_1_2012" localSheetId="20">#REF!</definedName>
    <definedName name="G2_1_2012" localSheetId="30">#REF!</definedName>
    <definedName name="G2_1_2012" localSheetId="33">#REF!</definedName>
    <definedName name="G2_1_2012">#REF!</definedName>
    <definedName name="G2_10_2011">[12]CatSistema!$A$27:$M$36</definedName>
    <definedName name="G2_11_2011">[14]CategSistemas!$A$27:$M$36</definedName>
    <definedName name="G2_12_2010">[66]Resumen!$A$25:$M$33</definedName>
    <definedName name="G2_12_2011">[15]ResumenCatSist!$A$27:$M$36</definedName>
    <definedName name="GN_02_2012">[3]ResumenCatSist!$A$36:$M$36</definedName>
    <definedName name="GN_03_2012">[5]ResumenCatSis!$A$36:$M$36</definedName>
    <definedName name="GN_04_2011">[6]Resumen!$A$37:$M$37</definedName>
    <definedName name="GN_05_2011">[25]ResumenCatSis!$A$37:$L$37</definedName>
    <definedName name="GN_06_2011">[10]ResCategoriaSistema!$A$37:$M$37</definedName>
    <definedName name="GN_07_2011">[26]ResPorCat_Sist!$A$37:$M$37</definedName>
    <definedName name="GN_08_2011">[11]PorCatSistemas!$A$38:$M$38</definedName>
    <definedName name="GN_1_2012" localSheetId="27">#REF!</definedName>
    <definedName name="GN_1_2012" localSheetId="28">#REF!</definedName>
    <definedName name="GN_1_2012" localSheetId="24">#REF!</definedName>
    <definedName name="GN_1_2012" localSheetId="25">#REF!</definedName>
    <definedName name="GN_1_2012" localSheetId="26">#REF!</definedName>
    <definedName name="GN_1_2012" localSheetId="4">#REF!</definedName>
    <definedName name="GN_1_2012" localSheetId="5">#REF!</definedName>
    <definedName name="GN_1_2012" localSheetId="17">#REF!</definedName>
    <definedName name="GN_1_2012" localSheetId="20">#REF!</definedName>
    <definedName name="GN_1_2012" localSheetId="30">#REF!</definedName>
    <definedName name="GN_1_2012" localSheetId="33">#REF!</definedName>
    <definedName name="GN_1_2012">#REF!</definedName>
    <definedName name="GN_10_2011">[12]CatSistema!$A$38:$M$38</definedName>
    <definedName name="GN_11_2011">[14]CategSistemas!$A$38:$M$38</definedName>
    <definedName name="GN_12_2011">[15]ResumenCatSist!$A$38:$M$38</definedName>
    <definedName name="he" localSheetId="27">#REF!</definedName>
    <definedName name="he" localSheetId="28">#REF!</definedName>
    <definedName name="he" localSheetId="24">#REF!</definedName>
    <definedName name="he" localSheetId="25">#REF!</definedName>
    <definedName name="he" localSheetId="26">#REF!</definedName>
    <definedName name="he" localSheetId="4">#REF!</definedName>
    <definedName name="he" localSheetId="5">#REF!</definedName>
    <definedName name="he" localSheetId="17">#REF!</definedName>
    <definedName name="he" localSheetId="20">#REF!</definedName>
    <definedName name="he" localSheetId="30">#REF!</definedName>
    <definedName name="he" localSheetId="33">#REF!</definedName>
    <definedName name="he">#REF!</definedName>
    <definedName name="IN_02_2012">[3]ResumenCatSist!$A$38:$M$38</definedName>
    <definedName name="IN_03_2012">[5]ResumenCatSis!$A$38:$M$38</definedName>
    <definedName name="IN_04_2011">[6]Resumen!$A$39:$M$39</definedName>
    <definedName name="IN_05_2011">[25]ResumenCatSis!$A$39:$L$39</definedName>
    <definedName name="IN_06_2011">[10]ResCategoriaSistema!$A$39:$M$39</definedName>
    <definedName name="IN_07_2011">[26]ResPorCat_Sist!$A$39:$M$39</definedName>
    <definedName name="IN_08_2011">[11]PorCatSistemas!$A$40:$M$40</definedName>
    <definedName name="IN_1_2012" localSheetId="27">#REF!</definedName>
    <definedName name="IN_1_2012" localSheetId="28">#REF!</definedName>
    <definedName name="IN_1_2012" localSheetId="24">#REF!</definedName>
    <definedName name="IN_1_2012" localSheetId="25">#REF!</definedName>
    <definedName name="IN_1_2012" localSheetId="26">#REF!</definedName>
    <definedName name="IN_1_2012" localSheetId="4">#REF!</definedName>
    <definedName name="IN_1_2012" localSheetId="5">#REF!</definedName>
    <definedName name="IN_1_2012" localSheetId="17">#REF!</definedName>
    <definedName name="IN_1_2012" localSheetId="20">#REF!</definedName>
    <definedName name="IN_1_2012" localSheetId="30">#REF!</definedName>
    <definedName name="IN_1_2012" localSheetId="33">#REF!</definedName>
    <definedName name="IN_1_2012">#REF!</definedName>
    <definedName name="IN_10_2011">[12]CatSistema!$A$40:$M$40</definedName>
    <definedName name="IN_11_2011">[14]CategSistemas!$A$40:$M$40</definedName>
    <definedName name="IN_12_2011">[15]ResumenCatSist!$A$40:$M$40</definedName>
    <definedName name="IND">[20]IND!$A$2:$W$194</definedName>
    <definedName name="IND_01_2011">[2]escli_ind_1_2011!$A$229:$K$237</definedName>
    <definedName name="IND_02_2011">[65]ESCLI_IND_2_11!$A$235:$K$243</definedName>
    <definedName name="IND_02_2012">[3]FC_ESCLI_IND_2_12!$A$257:$K$264</definedName>
    <definedName name="IND_03">[18]fc_escli_ind_3_10!$A$2:$W$189</definedName>
    <definedName name="IND_03_2011">[4]AP_ESCLI_IND_03_11_!$A$235:$K$243</definedName>
    <definedName name="IND_03_2012">[5]fc_escli_ind_3_12!$A$260:$K$267</definedName>
    <definedName name="IND_04">'[19]DBF - Industriales-04-10'!$F$213:$P$219</definedName>
    <definedName name="IND_04_2011">[6]FC_ESCLI_IND_4_2011!$A$238:$K$246</definedName>
    <definedName name="IND_04_2012">[7]fc_esli_ind_4_2012!$A$264:$K$271</definedName>
    <definedName name="ind_05">[17]ESCLI_IND_05_10!$A$2:$W$205</definedName>
    <definedName name="IND_05_10">[67]ESCLI_IND_05_10!$A$2:$W$205</definedName>
    <definedName name="IND_05_2011">[25]ESCLI_IND_05_11!$A$242:$K$249</definedName>
    <definedName name="IND_05_2012">[8]EscliInd_5_12!$A$271:$K$278</definedName>
    <definedName name="IND_05_OK">'[17]DBF - Industriales-05-10'!$F$212:$P$218</definedName>
    <definedName name="IND_06_2011">[10]ESCLI_IND_6_2011!$A$246:$K$253</definedName>
    <definedName name="IND_07_2011">[26]ECLI_IND_7_2011!$A$249:$K$256</definedName>
    <definedName name="IND_08_2011">[11]FC_ESCLI_IND_8_2011!$A$254:$K$261</definedName>
    <definedName name="IND_1_2012" localSheetId="27">#REF!</definedName>
    <definedName name="IND_1_2012" localSheetId="28">#REF!</definedName>
    <definedName name="IND_1_2012" localSheetId="24">#REF!</definedName>
    <definedName name="IND_1_2012" localSheetId="25">#REF!</definedName>
    <definedName name="IND_1_2012" localSheetId="26">#REF!</definedName>
    <definedName name="IND_1_2012" localSheetId="4">#REF!</definedName>
    <definedName name="IND_1_2012" localSheetId="5">#REF!</definedName>
    <definedName name="IND_1_2012" localSheetId="17">#REF!</definedName>
    <definedName name="IND_1_2012" localSheetId="20">#REF!</definedName>
    <definedName name="IND_1_2012" localSheetId="30">#REF!</definedName>
    <definedName name="IND_1_2012" localSheetId="33">#REF!</definedName>
    <definedName name="IND_1_2012">#REF!</definedName>
    <definedName name="IND_10_2010">[68]FC_ESCL_IND_10_10!$A$223:$K$232</definedName>
    <definedName name="IND_10_2011">[12]ESCLIIND_10_11!$A$253:$K$260</definedName>
    <definedName name="IND_11_2011">[14]Escli_ind_11_11!$A$251:$K$258</definedName>
    <definedName name="IND_12_2010">[69]escli_ind_12_2010!$A$231:$K$240</definedName>
    <definedName name="IND_12_2011">[15]ES_CLI_IND_12_11!$A$257:$K$264</definedName>
    <definedName name="IND_GN">[70]esclifac_ind_abril_2010!$A$2:$W$197</definedName>
    <definedName name="IND1_01_2011">[2]escli_ind_1_2011!$A$241:$K$246</definedName>
    <definedName name="IND1_02_2011">[65]ESCLI_IND_2_11!$A$246:$K$252</definedName>
    <definedName name="IND1_02_2012">[3]FC_ESCLI_IND_2_12!$A$268:$K$273</definedName>
    <definedName name="IND1_03_2011">[4]AP_ESCLI_IND_03_11_!$A$246:$K$252</definedName>
    <definedName name="IND1_03_2012">[5]fc_escli_ind_3_12!$A$271:$K$276</definedName>
    <definedName name="IND1_04_2011">[6]FC_ESCLI_IND_4_2011!$A$249:$K$255</definedName>
    <definedName name="IND1_05_2011">[25]ESCLI_IND_05_11!$A$253:$K$258</definedName>
    <definedName name="IND1_06_2010">[9]ESCLI_IND_6_2010!$A$215:$K$222</definedName>
    <definedName name="IND1_06_2011">[10]ESCLI_IND_6_2011!$A$257:$K$262</definedName>
    <definedName name="IND1_07_2011">[26]ECLI_IND_7_2011!$A$260:$K$265</definedName>
    <definedName name="IND1_08_2011">[11]FC_ESCLI_IND_8_2011!$A$265:$K$270</definedName>
    <definedName name="IND1_1_2012" localSheetId="27">#REF!</definedName>
    <definedName name="IND1_1_2012" localSheetId="28">#REF!</definedName>
    <definedName name="IND1_1_2012" localSheetId="24">#REF!</definedName>
    <definedName name="IND1_1_2012" localSheetId="25">#REF!</definedName>
    <definedName name="IND1_1_2012" localSheetId="26">#REF!</definedName>
    <definedName name="IND1_1_2012" localSheetId="4">#REF!</definedName>
    <definedName name="IND1_1_2012" localSheetId="5">#REF!</definedName>
    <definedName name="IND1_1_2012" localSheetId="17">#REF!</definedName>
    <definedName name="IND1_1_2012" localSheetId="20">#REF!</definedName>
    <definedName name="IND1_1_2012" localSheetId="30">#REF!</definedName>
    <definedName name="IND1_1_2012" localSheetId="33">#REF!</definedName>
    <definedName name="IND1_1_2012">#REF!</definedName>
    <definedName name="IND1_10_2011">[12]ESCLIIND_10_11!$A$264:$K$269</definedName>
    <definedName name="IND1_11_2011">[14]Escli_ind_11_11!$A$262:$K$268</definedName>
    <definedName name="IND1_12_2010">[66]escli_ind_12_2010!$A$243:$K$249</definedName>
    <definedName name="IND1_12_2011">[15]ES_CLI_IND_12_11!$A$268:$K$274</definedName>
    <definedName name="IND2_01_2011">[2]escli_ind_1_2011!$A$250:$K$250</definedName>
    <definedName name="IND2_02_2011">[65]ESCLI_IND_2_11!$A$255:$K$255</definedName>
    <definedName name="IND2_02_2012">[3]FC_ESCLI_IND_2_12!$A$276:$K$276</definedName>
    <definedName name="IND2_03_2011">[4]AP_ESCLI_IND_03_11_!$A$255:$K$255</definedName>
    <definedName name="IND2_03_2012">[5]fc_escli_ind_3_12!$A$279:$K$279</definedName>
    <definedName name="IND2_04_2011">[6]FC_ESCLI_IND_4_2011!$A$258:$K$258</definedName>
    <definedName name="IND2_05_2011">[25]ESCLI_IND_05_11!$A$262:$K$262</definedName>
    <definedName name="IND2_06_2010">[9]ESCLI_IND_6_2010!$A$226:$K$231</definedName>
    <definedName name="IND2_06_2011">[10]ESCLI_IND_6_2011!$A$266:$K$266</definedName>
    <definedName name="IND2_07_2011">[26]ECLI_IND_7_2011!$A$269:$K$269</definedName>
    <definedName name="IND2_08_2011">[11]FC_ESCLI_IND_8_2011!$A$274:$K$274</definedName>
    <definedName name="ind2_09_2010">[71]ESCLIFAC_IND09_2010!$A$238:$J$238</definedName>
    <definedName name="IND2_1_2012" localSheetId="27">#REF!</definedName>
    <definedName name="IND2_1_2012" localSheetId="28">#REF!</definedName>
    <definedName name="IND2_1_2012" localSheetId="24">#REF!</definedName>
    <definedName name="IND2_1_2012" localSheetId="25">#REF!</definedName>
    <definedName name="IND2_1_2012" localSheetId="26">#REF!</definedName>
    <definedName name="IND2_1_2012" localSheetId="4">#REF!</definedName>
    <definedName name="IND2_1_2012" localSheetId="5">#REF!</definedName>
    <definedName name="IND2_1_2012" localSheetId="17">#REF!</definedName>
    <definedName name="IND2_1_2012" localSheetId="20">#REF!</definedName>
    <definedName name="IND2_1_2012" localSheetId="30">#REF!</definedName>
    <definedName name="IND2_1_2012" localSheetId="33">#REF!</definedName>
    <definedName name="IND2_1_2012">#REF!</definedName>
    <definedName name="IND2_10_2010">[68]FC_ESCL_IND_10_10!$A$244:$K$244</definedName>
    <definedName name="IND2_10_2011">[12]ESCLIIND_10_11!$A$273:$K$273</definedName>
    <definedName name="IND2_11_2010">[72]escli_ind_11_10!$A$247:$K$247</definedName>
    <definedName name="IND2_11_2011">[14]Escli_ind_11_11!$A$271:$K$271</definedName>
    <definedName name="IND2_12_2010">[66]escli_ind_12_2010!$A$252:$K$252</definedName>
    <definedName name="IND2_12_2011">[15]ES_CLI_IND_12_11!$A$277:$K$277</definedName>
    <definedName name="INDES">'[20]IND-ACTIVOS'!$D$200:$Q$206</definedName>
    <definedName name="IVA" localSheetId="3">[73]MAYO!$B$2</definedName>
    <definedName name="IVA" localSheetId="1">[73]MAYO!$B$2</definedName>
    <definedName name="IVA" localSheetId="2">[73]MAYO!$B$2</definedName>
    <definedName name="IVA">[74]MAYO!$B$2</definedName>
    <definedName name="moxos2">[42]CODIGOS!$A$2:$B$21</definedName>
    <definedName name="moxos3" localSheetId="24">#REF!</definedName>
    <definedName name="moxos3" localSheetId="25">#REF!</definedName>
    <definedName name="moxos3" localSheetId="26">#REF!</definedName>
    <definedName name="moxos3" localSheetId="17">#REF!</definedName>
    <definedName name="moxos3" localSheetId="20">#REF!</definedName>
    <definedName name="moxos3">#REF!</definedName>
    <definedName name="nodoendear" localSheetId="27">#REF!</definedName>
    <definedName name="nodoendear" localSheetId="28">#REF!</definedName>
    <definedName name="nodoendear" localSheetId="24">#REF!</definedName>
    <definedName name="nodoendear" localSheetId="25">#REF!</definedName>
    <definedName name="nodoendear" localSheetId="26">#REF!</definedName>
    <definedName name="nodoendear" localSheetId="10">#REF!</definedName>
    <definedName name="nodoendear" localSheetId="17">#REF!</definedName>
    <definedName name="nodoendear" localSheetId="20">#REF!</definedName>
    <definedName name="nodoendear" localSheetId="29">#REF!</definedName>
    <definedName name="nodoendear" localSheetId="30">#REF!</definedName>
    <definedName name="nodoendear" localSheetId="33">#REF!</definedName>
    <definedName name="nodoendear">#REF!</definedName>
    <definedName name="res_03">'[18]res-cat y sist'!$A$40:$M$53</definedName>
    <definedName name="RES_IND">'[18]DBF - Industriales-03-10'!$G$195:$Q$201</definedName>
    <definedName name="reyes5" localSheetId="7">#REF!</definedName>
    <definedName name="reyes5" localSheetId="29">#REF!</definedName>
    <definedName name="reyes5">[75]CODIGOS!$A$2:$B$15</definedName>
    <definedName name="RS_01_2011">[2]Resumen!$A$40:$M$54</definedName>
    <definedName name="RS_02_2011">[65]ResumenGnral!$A$40:$M$54</definedName>
    <definedName name="RS_02_2012">[3]ResumenCatSist!$A$40:$M$55</definedName>
    <definedName name="RS_03_2011">[4]PorCatSist!$A$40:$M$54</definedName>
    <definedName name="RS_03_2012">[5]ResumenCatSis!$A$40:$M$55</definedName>
    <definedName name="RS_04">[19]ResumenCatySist!$A$40:$M$53</definedName>
    <definedName name="RS_04_2011">[6]Resumen!$A$41:$M$56</definedName>
    <definedName name="RS_04_2012">[7]ResumenCatSist!$A$40:$M$55</definedName>
    <definedName name="RS_05">[17]ResumenPorCatySist!$A$40:$M$53</definedName>
    <definedName name="RS_05_2011">[25]ResumenCatSis!$A$41:$L$56</definedName>
    <definedName name="RS_05_2012">[8]ResumenGeneral!$A$40:$M$55</definedName>
    <definedName name="RS_06_2010">[9]Resumen!$A$42:$M$55</definedName>
    <definedName name="RS_06_2011">[10]ResCategoriaSistema!$A$41:$M$56</definedName>
    <definedName name="RS_07_2011">[26]ResPorCat_Sist!$A$41:$M$56</definedName>
    <definedName name="RS_08_2011">[11]PorCatSistemas!$A$42:$M$57</definedName>
    <definedName name="RS_1_2012" localSheetId="27">#REF!</definedName>
    <definedName name="RS_1_2012" localSheetId="28">#REF!</definedName>
    <definedName name="RS_1_2012" localSheetId="24">#REF!</definedName>
    <definedName name="RS_1_2012" localSheetId="25">#REF!</definedName>
    <definedName name="RS_1_2012" localSheetId="26">#REF!</definedName>
    <definedName name="RS_1_2012" localSheetId="4">#REF!</definedName>
    <definedName name="RS_1_2012" localSheetId="5">#REF!</definedName>
    <definedName name="RS_1_2012" localSheetId="17">#REF!</definedName>
    <definedName name="RS_1_2012" localSheetId="20">#REF!</definedName>
    <definedName name="RS_1_2012" localSheetId="30">#REF!</definedName>
    <definedName name="RS_1_2012" localSheetId="33">#REF!</definedName>
    <definedName name="RS_1_2012">#REF!</definedName>
    <definedName name="RS_10_2011">[12]CatSistema!$A$42:$M$57</definedName>
    <definedName name="RS_11_2011">[14]CategSistemas!$A$42:$M$57</definedName>
    <definedName name="RS_12_2010">[66]Resumen!$A$39:$M$54</definedName>
    <definedName name="RS_12_2011">[15]ResumenCatSist!$A$42:$M$57</definedName>
    <definedName name="rurre2" localSheetId="8">#REF!</definedName>
    <definedName name="rurre2" localSheetId="29">#REF!</definedName>
    <definedName name="rurre2">[76]CODIGOS!$A$2:$B$16</definedName>
    <definedName name="RUTAS">[10]RUTAS!$A$2:$B$14</definedName>
    <definedName name="RUTAS_07">[77]RUTAS!$A$1:$B$13</definedName>
    <definedName name="RUTAS_08_10">[78]RUTAS!$A$2:$B$13</definedName>
    <definedName name="RUTAS_09_10">[79]RUTAS!$A$2:$B$14</definedName>
    <definedName name="RUTAS_1_2011">[80]RUTAS!$A$2:$B$14</definedName>
    <definedName name="RUTAS_10_10">[81]RUTAS!$A$2:$B$14</definedName>
    <definedName name="RUTAS_11_10">[82]RUTAS!$A$2:$B$14</definedName>
    <definedName name="RUTAS_2_2011">[65]RUTAS!$A$2:$B$14</definedName>
    <definedName name="RUTAS_IND" localSheetId="27">#REF!</definedName>
    <definedName name="RUTAS_IND" localSheetId="28">#REF!</definedName>
    <definedName name="RUTAS_IND" localSheetId="24">#REF!</definedName>
    <definedName name="RUTAS_IND" localSheetId="25">#REF!</definedName>
    <definedName name="RUTAS_IND" localSheetId="26">#REF!</definedName>
    <definedName name="RUTAS_IND" localSheetId="4">#REF!</definedName>
    <definedName name="RUTAS_IND" localSheetId="5">#REF!</definedName>
    <definedName name="RUTAS_IND" localSheetId="17">#REF!</definedName>
    <definedName name="RUTAS_IND" localSheetId="20">#REF!</definedName>
    <definedName name="RUTAS_IND" localSheetId="30">#REF!</definedName>
    <definedName name="RUTAS_IND" localSheetId="33">#REF!</definedName>
    <definedName name="RUTAS_IND">#REF!</definedName>
    <definedName name="san_borja2">[83]CODIGOS!$A$2:$B$9</definedName>
    <definedName name="sanborja" localSheetId="27">#REF!</definedName>
    <definedName name="sanborja" localSheetId="28">#REF!</definedName>
    <definedName name="sanborja" localSheetId="24">#REF!</definedName>
    <definedName name="sanborja" localSheetId="25">#REF!</definedName>
    <definedName name="sanborja" localSheetId="26">#REF!</definedName>
    <definedName name="sanborja" localSheetId="10">#REF!</definedName>
    <definedName name="sanborja" localSheetId="17">#REF!</definedName>
    <definedName name="sanborja" localSheetId="20">#REF!</definedName>
    <definedName name="sanborja" localSheetId="29">#REF!</definedName>
    <definedName name="sanborja" localSheetId="30">#REF!</definedName>
    <definedName name="sanborja" localSheetId="33">#REF!</definedName>
    <definedName name="sanborja">#REF!</definedName>
    <definedName name="sanborja2" localSheetId="24">#REF!</definedName>
    <definedName name="sanborja2" localSheetId="25">#REF!</definedName>
    <definedName name="sanborja2" localSheetId="26">#REF!</definedName>
    <definedName name="sanborja2" localSheetId="17">#REF!</definedName>
    <definedName name="sanborja2" localSheetId="20">#REF!</definedName>
    <definedName name="sanborja2">#REF!</definedName>
    <definedName name="santarosa">[84]CODIGOS!$A$2:$B$13</definedName>
    <definedName name="santarosa2" localSheetId="24">#REF!</definedName>
    <definedName name="santarosa2" localSheetId="25">#REF!</definedName>
    <definedName name="santarosa2" localSheetId="26">#REF!</definedName>
    <definedName name="santarosa2" localSheetId="17">#REF!</definedName>
    <definedName name="santarosa2" localSheetId="20">#REF!</definedName>
    <definedName name="santarosa2">#REF!</definedName>
    <definedName name="SIS" localSheetId="27">#REF!</definedName>
    <definedName name="SIS" localSheetId="28">#REF!</definedName>
    <definedName name="SIS" localSheetId="24">#REF!</definedName>
    <definedName name="SIS" localSheetId="25">#REF!</definedName>
    <definedName name="SIS" localSheetId="26">#REF!</definedName>
    <definedName name="SIS" localSheetId="4">#REF!</definedName>
    <definedName name="SIS" localSheetId="5">#REF!</definedName>
    <definedName name="SIS" localSheetId="17">#REF!</definedName>
    <definedName name="SIS" localSheetId="20">#REF!</definedName>
    <definedName name="SIS" localSheetId="30">#REF!</definedName>
    <definedName name="SIS" localSheetId="33">#REF!</definedName>
    <definedName name="SIS">#REF!</definedName>
    <definedName name="sur_2">[85]CODIGOS!$C$33:$D$37</definedName>
    <definedName name="TCambio">[86]ALQUILERES!$V$6</definedName>
    <definedName name="tcambio_">[87]ALQUILERES!$V$6</definedName>
    <definedName name="trinidad" localSheetId="27">#REF!</definedName>
    <definedName name="trinidad" localSheetId="28">#REF!</definedName>
    <definedName name="trinidad" localSheetId="24">#REF!</definedName>
    <definedName name="trinidad" localSheetId="25">#REF!</definedName>
    <definedName name="trinidad" localSheetId="26">#REF!</definedName>
    <definedName name="trinidad" localSheetId="12">#REF!</definedName>
    <definedName name="trinidad" localSheetId="13">#REF!</definedName>
    <definedName name="trinidad" localSheetId="17">#REF!</definedName>
    <definedName name="trinidad" localSheetId="15">[34]COD!$A$1:$B$7</definedName>
    <definedName name="trinidad" localSheetId="20">#REF!</definedName>
    <definedName name="trinidad" localSheetId="29">#REF!</definedName>
    <definedName name="trinidad" localSheetId="30">#REF!</definedName>
    <definedName name="trinidad" localSheetId="33">#REF!</definedName>
    <definedName name="trinidad">#REF!</definedName>
    <definedName name="trinidad2" localSheetId="27">#REF!</definedName>
    <definedName name="trinidad2" localSheetId="28">#REF!</definedName>
    <definedName name="trinidad2" localSheetId="24">#REF!</definedName>
    <definedName name="trinidad2" localSheetId="25">#REF!</definedName>
    <definedName name="trinidad2" localSheetId="26">#REF!</definedName>
    <definedName name="trinidad2" localSheetId="12">#REF!</definedName>
    <definedName name="trinidad2" localSheetId="13">#REF!</definedName>
    <definedName name="trinidad2" localSheetId="17">#REF!</definedName>
    <definedName name="trinidad2" localSheetId="15">[34]COD!$A$10:$B$17</definedName>
    <definedName name="trinidad2" localSheetId="20">#REF!</definedName>
    <definedName name="trinidad2" localSheetId="29">#REF!</definedName>
    <definedName name="trinidad2" localSheetId="30">#REF!</definedName>
    <definedName name="trinidad2" localSheetId="33">#REF!</definedName>
    <definedName name="trinidad2">#REF!</definedName>
    <definedName name="trinidad3">[88]CODIGOS!$A$2:$B$12</definedName>
    <definedName name="trinidad4" localSheetId="12">#REF!</definedName>
    <definedName name="trinidad4" localSheetId="13">[89]CODIGOS!$A$2:$B$15</definedName>
    <definedName name="trinidad4" localSheetId="29">[89]CODIGOS!$A$2:$B$15</definedName>
    <definedName name="trinidad4">[90]CODIGOS!$A$2:$B$15</definedName>
    <definedName name="uyuni1">[91]COD!$A$2:$B$22</definedName>
    <definedName name="uyuni2">[92]COD!$A$2:$B$39</definedName>
    <definedName name="villamontes">[93]COD!$A$2:$B$9</definedName>
    <definedName name="yacuma">[94]CODIGOS!$A$2:$B$6</definedName>
    <definedName name="yucumo" localSheetId="27">#REF!</definedName>
    <definedName name="yucumo" localSheetId="28">#REF!</definedName>
    <definedName name="yucumo" localSheetId="24">#REF!</definedName>
    <definedName name="yucumo" localSheetId="25">#REF!</definedName>
    <definedName name="yucumo" localSheetId="26">#REF!</definedName>
    <definedName name="yucumo" localSheetId="13">#REF!</definedName>
    <definedName name="yucumo" localSheetId="17">#REF!</definedName>
    <definedName name="yucumo" localSheetId="20">#REF!</definedName>
    <definedName name="yucumo" localSheetId="29">#REF!</definedName>
    <definedName name="yucumo" localSheetId="30">#REF!</definedName>
    <definedName name="yucumo" localSheetId="33">#REF!</definedName>
    <definedName name="yucumo">#REF!</definedName>
    <definedName name="yucumo2" localSheetId="24">#REF!</definedName>
    <definedName name="yucumo2" localSheetId="25">#REF!</definedName>
    <definedName name="yucumo2" localSheetId="26">#REF!</definedName>
    <definedName name="yucumo2" localSheetId="17">#REF!</definedName>
    <definedName name="yucumo2" localSheetId="20">#REF!</definedName>
    <definedName name="yucumo2">#REF!</definedName>
  </definedNames>
  <calcPr calcId="145621"/>
</workbook>
</file>

<file path=xl/calcChain.xml><?xml version="1.0" encoding="utf-8"?>
<calcChain xmlns="http://schemas.openxmlformats.org/spreadsheetml/2006/main">
  <c r="F10" i="57" l="1"/>
  <c r="G10" i="57"/>
  <c r="H10" i="57"/>
  <c r="I10" i="57"/>
  <c r="J10" i="57"/>
  <c r="K10" i="57"/>
  <c r="L10" i="57"/>
  <c r="M10" i="57"/>
  <c r="N10" i="57"/>
  <c r="F11" i="57"/>
  <c r="G11" i="57"/>
  <c r="G15" i="57" s="1"/>
  <c r="H11" i="57"/>
  <c r="I11" i="57"/>
  <c r="I15" i="57" s="1"/>
  <c r="J11" i="57"/>
  <c r="K11" i="57"/>
  <c r="K15" i="57" s="1"/>
  <c r="L11" i="57"/>
  <c r="M11" i="57"/>
  <c r="M15" i="57" s="1"/>
  <c r="N11" i="57"/>
  <c r="F15" i="57"/>
  <c r="H15" i="57"/>
  <c r="J15" i="57"/>
  <c r="L15" i="57"/>
  <c r="N15" i="57"/>
  <c r="F21" i="57"/>
  <c r="G21" i="57"/>
  <c r="H21" i="57"/>
  <c r="I21" i="57"/>
  <c r="J21" i="57"/>
  <c r="K21" i="57"/>
  <c r="L21" i="57"/>
  <c r="M21" i="57"/>
  <c r="N21" i="57"/>
  <c r="F22" i="57"/>
  <c r="F26" i="57" s="1"/>
  <c r="G22" i="57"/>
  <c r="H22" i="57"/>
  <c r="H26" i="57" s="1"/>
  <c r="I22" i="57"/>
  <c r="J22" i="57"/>
  <c r="J26" i="57" s="1"/>
  <c r="K22" i="57"/>
  <c r="L22" i="57"/>
  <c r="L26" i="57" s="1"/>
  <c r="M22" i="57"/>
  <c r="N22" i="57"/>
  <c r="N26" i="57" s="1"/>
  <c r="G26" i="57"/>
  <c r="I26" i="57"/>
  <c r="K26" i="57"/>
  <c r="M26" i="57"/>
  <c r="F32" i="57"/>
  <c r="G32" i="57"/>
  <c r="H32" i="57"/>
  <c r="I32" i="57"/>
  <c r="J32" i="57"/>
  <c r="K32" i="57"/>
  <c r="L32" i="57"/>
  <c r="M32" i="57"/>
  <c r="N32" i="57"/>
  <c r="F33" i="57"/>
  <c r="G33" i="57"/>
  <c r="H33" i="57"/>
  <c r="I33" i="57"/>
  <c r="J33" i="57"/>
  <c r="K33" i="57"/>
  <c r="L33" i="57"/>
  <c r="M33" i="57"/>
  <c r="N33" i="57"/>
  <c r="F9" i="62"/>
  <c r="G9" i="62"/>
  <c r="H9" i="62"/>
  <c r="I9" i="62"/>
  <c r="J9" i="62"/>
  <c r="K9" i="62"/>
  <c r="L9" i="62"/>
  <c r="M9" i="62"/>
  <c r="N9" i="62"/>
  <c r="F10" i="62"/>
  <c r="G10" i="62"/>
  <c r="H10" i="62"/>
  <c r="I10" i="62"/>
  <c r="J10" i="62"/>
  <c r="K10" i="62"/>
  <c r="L10" i="62"/>
  <c r="M10" i="62"/>
  <c r="N10" i="62"/>
  <c r="F11" i="62"/>
  <c r="G11" i="62"/>
  <c r="H11" i="62"/>
  <c r="I11" i="62"/>
  <c r="J11" i="62"/>
  <c r="K11" i="62"/>
  <c r="L11" i="62"/>
  <c r="M11" i="62"/>
  <c r="N11" i="62"/>
  <c r="F13" i="62"/>
  <c r="G13" i="62"/>
  <c r="H13" i="62"/>
  <c r="I13" i="62"/>
  <c r="J13" i="62"/>
  <c r="K13" i="62"/>
  <c r="L13" i="62"/>
  <c r="M13" i="62"/>
  <c r="N13" i="62"/>
  <c r="F14" i="62"/>
  <c r="G14" i="62"/>
  <c r="H14" i="62"/>
  <c r="I14" i="62"/>
  <c r="J14" i="62"/>
  <c r="K14" i="62"/>
  <c r="L14" i="62"/>
  <c r="M14" i="62"/>
  <c r="N14" i="62"/>
  <c r="F15" i="62"/>
  <c r="G15" i="62"/>
  <c r="H15" i="62"/>
  <c r="I15" i="62"/>
  <c r="J15" i="62"/>
  <c r="K15" i="62"/>
  <c r="L15" i="62"/>
  <c r="M15" i="62"/>
  <c r="N15" i="62"/>
  <c r="F20" i="62"/>
  <c r="G20" i="62"/>
  <c r="H20" i="62"/>
  <c r="I20" i="62"/>
  <c r="J20" i="62"/>
  <c r="K20" i="62"/>
  <c r="L20" i="62"/>
  <c r="M20" i="62"/>
  <c r="N20" i="62"/>
  <c r="F21" i="62"/>
  <c r="G21" i="62"/>
  <c r="H21" i="62"/>
  <c r="I21" i="62"/>
  <c r="J21" i="62"/>
  <c r="K21" i="62"/>
  <c r="L21" i="62"/>
  <c r="M21" i="62"/>
  <c r="N21" i="62"/>
  <c r="F22" i="62"/>
  <c r="G22" i="62"/>
  <c r="H22" i="62"/>
  <c r="I22" i="62"/>
  <c r="J22" i="62"/>
  <c r="K22" i="62"/>
  <c r="L22" i="62"/>
  <c r="M22" i="62"/>
  <c r="N22" i="62"/>
  <c r="F24" i="62"/>
  <c r="G24" i="62"/>
  <c r="H24" i="62"/>
  <c r="I24" i="62"/>
  <c r="J24" i="62"/>
  <c r="K24" i="62"/>
  <c r="L24" i="62"/>
  <c r="M24" i="62"/>
  <c r="N24" i="62"/>
  <c r="F25" i="62"/>
  <c r="G25" i="62"/>
  <c r="H25" i="62"/>
  <c r="I25" i="62"/>
  <c r="J25" i="62"/>
  <c r="K25" i="62"/>
  <c r="L25" i="62"/>
  <c r="M25" i="62"/>
  <c r="N25" i="62"/>
  <c r="F26" i="62"/>
  <c r="G26" i="62"/>
  <c r="H26" i="62"/>
  <c r="I26" i="62"/>
  <c r="J26" i="62"/>
  <c r="K26" i="62"/>
  <c r="L26" i="62"/>
  <c r="M26" i="62"/>
  <c r="N26" i="62"/>
  <c r="F31" i="62"/>
  <c r="G31" i="62"/>
  <c r="H31" i="62"/>
  <c r="I31" i="62"/>
  <c r="J31" i="62"/>
  <c r="K31" i="62"/>
  <c r="L31" i="62"/>
  <c r="M31" i="62"/>
  <c r="N31" i="62"/>
  <c r="F32" i="62"/>
  <c r="G32" i="62"/>
  <c r="H32" i="62"/>
  <c r="I32" i="62"/>
  <c r="J32" i="62"/>
  <c r="K32" i="62"/>
  <c r="L32" i="62"/>
  <c r="M32" i="62"/>
  <c r="N32" i="62"/>
  <c r="F33" i="62"/>
  <c r="G33" i="62"/>
  <c r="H33" i="62"/>
  <c r="I33" i="62"/>
  <c r="J33" i="62"/>
  <c r="K33" i="62"/>
  <c r="L33" i="62"/>
  <c r="M33" i="62"/>
  <c r="N33" i="62"/>
  <c r="F35" i="62"/>
  <c r="G35" i="62"/>
  <c r="H35" i="62"/>
  <c r="I35" i="62"/>
  <c r="J35" i="62"/>
  <c r="K35" i="62"/>
  <c r="L35" i="62"/>
  <c r="M35" i="62"/>
  <c r="N35" i="62"/>
  <c r="F36" i="62"/>
  <c r="G36" i="62"/>
  <c r="H36" i="62"/>
  <c r="I36" i="62"/>
  <c r="J36" i="62"/>
  <c r="K36" i="62"/>
  <c r="L36" i="62"/>
  <c r="M36" i="62"/>
  <c r="N36" i="62"/>
  <c r="F9" i="63"/>
  <c r="G9" i="63"/>
  <c r="H9" i="63"/>
  <c r="I9" i="63"/>
  <c r="J9" i="63"/>
  <c r="K9" i="63"/>
  <c r="L9" i="63"/>
  <c r="M9" i="63"/>
  <c r="F10" i="63"/>
  <c r="G10" i="63"/>
  <c r="H10" i="63"/>
  <c r="I10" i="63"/>
  <c r="J10" i="63"/>
  <c r="K10" i="63"/>
  <c r="L10" i="63"/>
  <c r="M10" i="63"/>
  <c r="F11" i="63"/>
  <c r="G11" i="63"/>
  <c r="H11" i="63"/>
  <c r="I11" i="63"/>
  <c r="J11" i="63"/>
  <c r="K11" i="63"/>
  <c r="L11" i="63"/>
  <c r="M11" i="63"/>
  <c r="F13" i="63"/>
  <c r="G13" i="63"/>
  <c r="H13" i="63"/>
  <c r="I13" i="63"/>
  <c r="J13" i="63"/>
  <c r="K13" i="63"/>
  <c r="L13" i="63"/>
  <c r="M13" i="63"/>
  <c r="F14" i="63"/>
  <c r="G14" i="63"/>
  <c r="H14" i="63"/>
  <c r="I14" i="63"/>
  <c r="J14" i="63"/>
  <c r="K14" i="63"/>
  <c r="L14" i="63"/>
  <c r="M14" i="63"/>
  <c r="F15" i="63"/>
  <c r="G15" i="63"/>
  <c r="H15" i="63"/>
  <c r="I15" i="63"/>
  <c r="J15" i="63"/>
  <c r="K15" i="63"/>
  <c r="L15" i="63"/>
  <c r="M15" i="63"/>
  <c r="F20" i="63"/>
  <c r="G20" i="63"/>
  <c r="H20" i="63"/>
  <c r="I20" i="63"/>
  <c r="J20" i="63"/>
  <c r="K20" i="63"/>
  <c r="L20" i="63"/>
  <c r="M20" i="63"/>
  <c r="F21" i="63"/>
  <c r="G21" i="63"/>
  <c r="H21" i="63"/>
  <c r="I21" i="63"/>
  <c r="J21" i="63"/>
  <c r="K21" i="63"/>
  <c r="L21" i="63"/>
  <c r="M21" i="63"/>
  <c r="F22" i="63"/>
  <c r="G22" i="63"/>
  <c r="H22" i="63"/>
  <c r="I22" i="63"/>
  <c r="J22" i="63"/>
  <c r="K22" i="63"/>
  <c r="L22" i="63"/>
  <c r="M22" i="63"/>
  <c r="F24" i="63"/>
  <c r="G24" i="63"/>
  <c r="H24" i="63"/>
  <c r="I24" i="63"/>
  <c r="J24" i="63"/>
  <c r="K24" i="63"/>
  <c r="L24" i="63"/>
  <c r="M24" i="63"/>
  <c r="F25" i="63"/>
  <c r="G25" i="63"/>
  <c r="H25" i="63"/>
  <c r="I25" i="63"/>
  <c r="J25" i="63"/>
  <c r="K25" i="63"/>
  <c r="L25" i="63"/>
  <c r="M25" i="63"/>
  <c r="F26" i="63"/>
  <c r="G26" i="63"/>
  <c r="H26" i="63"/>
  <c r="I26" i="63"/>
  <c r="J26" i="63"/>
  <c r="K26" i="63"/>
  <c r="L26" i="63"/>
  <c r="M26" i="63"/>
  <c r="F31" i="63"/>
  <c r="G31" i="63"/>
  <c r="H31" i="63"/>
  <c r="I31" i="63"/>
  <c r="J31" i="63"/>
  <c r="K31" i="63"/>
  <c r="L31" i="63"/>
  <c r="M31" i="63"/>
  <c r="F32" i="63"/>
  <c r="G32" i="63"/>
  <c r="H32" i="63"/>
  <c r="I32" i="63"/>
  <c r="J32" i="63"/>
  <c r="K32" i="63"/>
  <c r="L32" i="63"/>
  <c r="M32" i="63"/>
  <c r="F33" i="63"/>
  <c r="G33" i="63"/>
  <c r="H33" i="63"/>
  <c r="I33" i="63"/>
  <c r="J33" i="63"/>
  <c r="K33" i="63"/>
  <c r="L33" i="63"/>
  <c r="M33" i="63"/>
  <c r="F35" i="63"/>
  <c r="G35" i="63"/>
  <c r="H35" i="63"/>
  <c r="I35" i="63"/>
  <c r="J35" i="63"/>
  <c r="K35" i="63"/>
  <c r="L35" i="63"/>
  <c r="M35" i="63"/>
  <c r="F36" i="63"/>
  <c r="G36" i="63"/>
  <c r="H36" i="63"/>
  <c r="I36" i="63"/>
  <c r="J36" i="63"/>
  <c r="K36" i="63"/>
  <c r="L36" i="63"/>
  <c r="M36" i="63"/>
  <c r="F9" i="61"/>
  <c r="F15" i="61" s="1"/>
  <c r="G9" i="61"/>
  <c r="H9" i="61"/>
  <c r="H15" i="61" s="1"/>
  <c r="I9" i="61"/>
  <c r="J9" i="61"/>
  <c r="J15" i="61" s="1"/>
  <c r="K9" i="61"/>
  <c r="L9" i="61"/>
  <c r="L15" i="61" s="1"/>
  <c r="M9" i="61"/>
  <c r="N9" i="61"/>
  <c r="N15" i="61" s="1"/>
  <c r="F10" i="61"/>
  <c r="G10" i="61"/>
  <c r="H10" i="61"/>
  <c r="I10" i="61"/>
  <c r="J10" i="61"/>
  <c r="K10" i="61"/>
  <c r="L10" i="61"/>
  <c r="M10" i="61"/>
  <c r="N10" i="61"/>
  <c r="F11" i="61"/>
  <c r="G11" i="61"/>
  <c r="H11" i="61"/>
  <c r="I11" i="61"/>
  <c r="J11" i="61"/>
  <c r="K11" i="61"/>
  <c r="L11" i="61"/>
  <c r="M11" i="61"/>
  <c r="N11" i="61"/>
  <c r="F13" i="61"/>
  <c r="G13" i="61"/>
  <c r="H13" i="61"/>
  <c r="I13" i="61"/>
  <c r="J13" i="61"/>
  <c r="K13" i="61"/>
  <c r="L13" i="61"/>
  <c r="M13" i="61"/>
  <c r="N13" i="61"/>
  <c r="F14" i="61"/>
  <c r="G14" i="61"/>
  <c r="H14" i="61"/>
  <c r="I14" i="61"/>
  <c r="J14" i="61"/>
  <c r="K14" i="61"/>
  <c r="L14" i="61"/>
  <c r="M14" i="61"/>
  <c r="N14" i="61"/>
  <c r="G15" i="61"/>
  <c r="I15" i="61"/>
  <c r="K15" i="61"/>
  <c r="M15" i="61"/>
  <c r="F20" i="61"/>
  <c r="F26" i="61" s="1"/>
  <c r="G20" i="61"/>
  <c r="H20" i="61"/>
  <c r="H26" i="61" s="1"/>
  <c r="I20" i="61"/>
  <c r="J20" i="61"/>
  <c r="J26" i="61" s="1"/>
  <c r="K20" i="61"/>
  <c r="L20" i="61"/>
  <c r="L26" i="61" s="1"/>
  <c r="M20" i="61"/>
  <c r="N20" i="61"/>
  <c r="N26" i="61" s="1"/>
  <c r="F21" i="61"/>
  <c r="G21" i="61"/>
  <c r="H21" i="61"/>
  <c r="I21" i="61"/>
  <c r="J21" i="61"/>
  <c r="K21" i="61"/>
  <c r="L21" i="61"/>
  <c r="M21" i="61"/>
  <c r="N21" i="61"/>
  <c r="F22" i="61"/>
  <c r="G22" i="61"/>
  <c r="H22" i="61"/>
  <c r="I22" i="61"/>
  <c r="J22" i="61"/>
  <c r="K22" i="61"/>
  <c r="L22" i="61"/>
  <c r="M22" i="61"/>
  <c r="N22" i="61"/>
  <c r="F24" i="61"/>
  <c r="G24" i="61"/>
  <c r="H24" i="61"/>
  <c r="I24" i="61"/>
  <c r="J24" i="61"/>
  <c r="K24" i="61"/>
  <c r="L24" i="61"/>
  <c r="M24" i="61"/>
  <c r="N24" i="61"/>
  <c r="F25" i="61"/>
  <c r="G25" i="61"/>
  <c r="H25" i="61"/>
  <c r="I25" i="61"/>
  <c r="J25" i="61"/>
  <c r="K25" i="61"/>
  <c r="L25" i="61"/>
  <c r="M25" i="61"/>
  <c r="N25" i="61"/>
  <c r="G26" i="61"/>
  <c r="I26" i="61"/>
  <c r="K26" i="61"/>
  <c r="M26" i="61"/>
  <c r="F31" i="61"/>
  <c r="G31" i="61"/>
  <c r="H31" i="61"/>
  <c r="I31" i="61"/>
  <c r="J31" i="61"/>
  <c r="K31" i="61"/>
  <c r="L31" i="61"/>
  <c r="M31" i="61"/>
  <c r="N31" i="61"/>
  <c r="F32" i="61"/>
  <c r="G32" i="61"/>
  <c r="H32" i="61"/>
  <c r="I32" i="61"/>
  <c r="J32" i="61"/>
  <c r="K32" i="61"/>
  <c r="L32" i="61"/>
  <c r="M32" i="61"/>
  <c r="N32" i="61"/>
  <c r="F33" i="61"/>
  <c r="G33" i="61"/>
  <c r="H33" i="61"/>
  <c r="I33" i="61"/>
  <c r="J33" i="61"/>
  <c r="K33" i="61"/>
  <c r="L33" i="61"/>
  <c r="M33" i="61"/>
  <c r="N33" i="61"/>
  <c r="F35" i="61"/>
  <c r="G35" i="61"/>
  <c r="H35" i="61"/>
  <c r="I35" i="61"/>
  <c r="J35" i="61"/>
  <c r="K35" i="61"/>
  <c r="L35" i="61"/>
  <c r="M35" i="61"/>
  <c r="N35" i="61"/>
  <c r="F36" i="61"/>
  <c r="G36" i="61"/>
  <c r="H36" i="61"/>
  <c r="I36" i="61"/>
  <c r="J36" i="61"/>
  <c r="K36" i="61"/>
  <c r="L36" i="61"/>
  <c r="M36" i="61"/>
  <c r="N36" i="61"/>
  <c r="F9" i="54"/>
  <c r="G9" i="54"/>
  <c r="H9" i="54"/>
  <c r="I9" i="54"/>
  <c r="J9" i="54"/>
  <c r="K9" i="54"/>
  <c r="L9" i="54"/>
  <c r="M9" i="54"/>
  <c r="N9" i="54"/>
  <c r="F10" i="54"/>
  <c r="G10" i="54"/>
  <c r="H10" i="54"/>
  <c r="I10" i="54"/>
  <c r="J10" i="54"/>
  <c r="K10" i="54"/>
  <c r="L10" i="54"/>
  <c r="M10" i="54"/>
  <c r="N10" i="54"/>
  <c r="F11" i="54"/>
  <c r="G11" i="54"/>
  <c r="H11" i="54"/>
  <c r="I11" i="54"/>
  <c r="J11" i="54"/>
  <c r="K11" i="54"/>
  <c r="L11" i="54"/>
  <c r="M11" i="54"/>
  <c r="N11" i="54"/>
  <c r="F12" i="54"/>
  <c r="G12" i="54"/>
  <c r="H12" i="54"/>
  <c r="I12" i="54"/>
  <c r="J12" i="54"/>
  <c r="K12" i="54"/>
  <c r="L12" i="54"/>
  <c r="M12" i="54"/>
  <c r="N12" i="54"/>
  <c r="F13" i="54"/>
  <c r="G13" i="54"/>
  <c r="H13" i="54"/>
  <c r="I13" i="54"/>
  <c r="J13" i="54"/>
  <c r="K13" i="54"/>
  <c r="L13" i="54"/>
  <c r="M13" i="54"/>
  <c r="N13" i="54"/>
  <c r="F14" i="54"/>
  <c r="G14" i="54"/>
  <c r="H14" i="54"/>
  <c r="I14" i="54"/>
  <c r="J14" i="54"/>
  <c r="K14" i="54"/>
  <c r="L14" i="54"/>
  <c r="M14" i="54"/>
  <c r="N14" i="54"/>
  <c r="F15" i="54"/>
  <c r="G15" i="54"/>
  <c r="H15" i="54"/>
  <c r="I15" i="54"/>
  <c r="J15" i="54"/>
  <c r="K15" i="54"/>
  <c r="L15" i="54"/>
  <c r="M15" i="54"/>
  <c r="N15" i="54"/>
  <c r="F20" i="54"/>
  <c r="G20" i="54"/>
  <c r="H20" i="54"/>
  <c r="I20" i="54"/>
  <c r="J20" i="54"/>
  <c r="K20" i="54"/>
  <c r="L20" i="54"/>
  <c r="M20" i="54"/>
  <c r="N20" i="54"/>
  <c r="F21" i="54"/>
  <c r="G21" i="54"/>
  <c r="H21" i="54"/>
  <c r="I21" i="54"/>
  <c r="J21" i="54"/>
  <c r="K21" i="54"/>
  <c r="L21" i="54"/>
  <c r="M21" i="54"/>
  <c r="N21" i="54"/>
  <c r="F22" i="54"/>
  <c r="G22" i="54"/>
  <c r="H22" i="54"/>
  <c r="I22" i="54"/>
  <c r="J22" i="54"/>
  <c r="K22" i="54"/>
  <c r="L22" i="54"/>
  <c r="M22" i="54"/>
  <c r="N22" i="54"/>
  <c r="F23" i="54"/>
  <c r="G23" i="54"/>
  <c r="H23" i="54"/>
  <c r="I23" i="54"/>
  <c r="J23" i="54"/>
  <c r="K23" i="54"/>
  <c r="L23" i="54"/>
  <c r="M23" i="54"/>
  <c r="N23" i="54"/>
  <c r="F24" i="54"/>
  <c r="G24" i="54"/>
  <c r="H24" i="54"/>
  <c r="I24" i="54"/>
  <c r="J24" i="54"/>
  <c r="K24" i="54"/>
  <c r="L24" i="54"/>
  <c r="M24" i="54"/>
  <c r="N24" i="54"/>
  <c r="F25" i="54"/>
  <c r="G25" i="54"/>
  <c r="H25" i="54"/>
  <c r="I25" i="54"/>
  <c r="J25" i="54"/>
  <c r="K25" i="54"/>
  <c r="L25" i="54"/>
  <c r="M25" i="54"/>
  <c r="N25" i="54"/>
  <c r="F26" i="54"/>
  <c r="G26" i="54"/>
  <c r="H26" i="54"/>
  <c r="I26" i="54"/>
  <c r="J26" i="54"/>
  <c r="K26" i="54"/>
  <c r="L26" i="54"/>
  <c r="M26" i="54"/>
  <c r="N26" i="54"/>
  <c r="F27" i="54"/>
  <c r="G27" i="54"/>
  <c r="H27" i="54"/>
  <c r="I27" i="54"/>
  <c r="J27" i="54"/>
  <c r="K27" i="54"/>
  <c r="L27" i="54"/>
  <c r="M27" i="54"/>
  <c r="N27" i="54"/>
  <c r="F31" i="54"/>
  <c r="G31" i="54"/>
  <c r="H31" i="54"/>
  <c r="I31" i="54"/>
  <c r="J31" i="54"/>
  <c r="K31" i="54"/>
  <c r="L31" i="54"/>
  <c r="M31" i="54"/>
  <c r="N31" i="54"/>
  <c r="F32" i="54"/>
  <c r="G32" i="54"/>
  <c r="H32" i="54"/>
  <c r="I32" i="54"/>
  <c r="J32" i="54"/>
  <c r="K32" i="54"/>
  <c r="L32" i="54"/>
  <c r="M32" i="54"/>
  <c r="N32" i="54"/>
  <c r="F33" i="54"/>
  <c r="G33" i="54"/>
  <c r="H33" i="54"/>
  <c r="I33" i="54"/>
  <c r="J33" i="54"/>
  <c r="K33" i="54"/>
  <c r="L33" i="54"/>
  <c r="M33" i="54"/>
  <c r="N33" i="54"/>
  <c r="F34" i="54"/>
  <c r="G34" i="54"/>
  <c r="H34" i="54"/>
  <c r="I34" i="54"/>
  <c r="J34" i="54"/>
  <c r="K34" i="54"/>
  <c r="L34" i="54"/>
  <c r="M34" i="54"/>
  <c r="N34" i="54"/>
  <c r="F35" i="54"/>
  <c r="G35" i="54"/>
  <c r="H35" i="54"/>
  <c r="I35" i="54"/>
  <c r="J35" i="54"/>
  <c r="K35" i="54"/>
  <c r="L35" i="54"/>
  <c r="M35" i="54"/>
  <c r="N35" i="54"/>
  <c r="F36" i="54"/>
  <c r="G36" i="54"/>
  <c r="H36" i="54"/>
  <c r="I36" i="54"/>
  <c r="J36" i="54"/>
  <c r="K36" i="54"/>
  <c r="L36" i="54"/>
  <c r="M36" i="54"/>
  <c r="N36" i="54"/>
  <c r="F9" i="53"/>
  <c r="G9" i="53"/>
  <c r="H9" i="53"/>
  <c r="I9" i="53"/>
  <c r="J9" i="53"/>
  <c r="K9" i="53"/>
  <c r="L9" i="53"/>
  <c r="M9" i="53"/>
  <c r="N9" i="53"/>
  <c r="F10" i="53"/>
  <c r="G10" i="53"/>
  <c r="H10" i="53"/>
  <c r="I10" i="53"/>
  <c r="J10" i="53"/>
  <c r="K10" i="53"/>
  <c r="L10" i="53"/>
  <c r="M10" i="53"/>
  <c r="N10" i="53"/>
  <c r="F11" i="53"/>
  <c r="G11" i="53"/>
  <c r="H11" i="53"/>
  <c r="I11" i="53"/>
  <c r="J11" i="53"/>
  <c r="K11" i="53"/>
  <c r="L11" i="53"/>
  <c r="M11" i="53"/>
  <c r="N11" i="53"/>
  <c r="F13" i="53"/>
  <c r="G13" i="53"/>
  <c r="H13" i="53"/>
  <c r="I13" i="53"/>
  <c r="J13" i="53"/>
  <c r="K13" i="53"/>
  <c r="L13" i="53"/>
  <c r="M13" i="53"/>
  <c r="N13" i="53"/>
  <c r="F14" i="53"/>
  <c r="G14" i="53"/>
  <c r="H14" i="53"/>
  <c r="I14" i="53"/>
  <c r="J14" i="53"/>
  <c r="K14" i="53"/>
  <c r="L14" i="53"/>
  <c r="M14" i="53"/>
  <c r="N14" i="53"/>
  <c r="F15" i="53"/>
  <c r="G15" i="53"/>
  <c r="H15" i="53"/>
  <c r="I15" i="53"/>
  <c r="J15" i="53"/>
  <c r="K15" i="53"/>
  <c r="L15" i="53"/>
  <c r="M15" i="53"/>
  <c r="N15" i="53"/>
  <c r="F20" i="53"/>
  <c r="G20" i="53"/>
  <c r="H20" i="53"/>
  <c r="I20" i="53"/>
  <c r="J20" i="53"/>
  <c r="K20" i="53"/>
  <c r="L20" i="53"/>
  <c r="M20" i="53"/>
  <c r="N20" i="53"/>
  <c r="F21" i="53"/>
  <c r="G21" i="53"/>
  <c r="H21" i="53"/>
  <c r="I21" i="53"/>
  <c r="J21" i="53"/>
  <c r="K21" i="53"/>
  <c r="L21" i="53"/>
  <c r="M21" i="53"/>
  <c r="N21" i="53"/>
  <c r="F22" i="53"/>
  <c r="G22" i="53"/>
  <c r="H22" i="53"/>
  <c r="I22" i="53"/>
  <c r="J22" i="53"/>
  <c r="K22" i="53"/>
  <c r="L22" i="53"/>
  <c r="M22" i="53"/>
  <c r="N22" i="53"/>
  <c r="F24" i="53"/>
  <c r="G24" i="53"/>
  <c r="H24" i="53"/>
  <c r="I24" i="53"/>
  <c r="J24" i="53"/>
  <c r="K24" i="53"/>
  <c r="L24" i="53"/>
  <c r="M24" i="53"/>
  <c r="N24" i="53"/>
  <c r="F25" i="53"/>
  <c r="G25" i="53"/>
  <c r="H25" i="53"/>
  <c r="I25" i="53"/>
  <c r="J25" i="53"/>
  <c r="K25" i="53"/>
  <c r="L25" i="53"/>
  <c r="M25" i="53"/>
  <c r="N25" i="53"/>
  <c r="F26" i="53"/>
  <c r="G26" i="53"/>
  <c r="H26" i="53"/>
  <c r="I26" i="53"/>
  <c r="J26" i="53"/>
  <c r="K26" i="53"/>
  <c r="L26" i="53"/>
  <c r="M26" i="53"/>
  <c r="N26" i="53"/>
  <c r="F27" i="53"/>
  <c r="G27" i="53"/>
  <c r="H27" i="53"/>
  <c r="I27" i="53"/>
  <c r="J27" i="53"/>
  <c r="K27" i="53"/>
  <c r="L27" i="53"/>
  <c r="M27" i="53"/>
  <c r="N27" i="53"/>
  <c r="F31" i="53"/>
  <c r="G31" i="53"/>
  <c r="H31" i="53"/>
  <c r="I31" i="53"/>
  <c r="J31" i="53"/>
  <c r="K31" i="53"/>
  <c r="L31" i="53"/>
  <c r="M31" i="53"/>
  <c r="N31" i="53"/>
  <c r="F32" i="53"/>
  <c r="G32" i="53"/>
  <c r="H32" i="53"/>
  <c r="I32" i="53"/>
  <c r="J32" i="53"/>
  <c r="K32" i="53"/>
  <c r="L32" i="53"/>
  <c r="M32" i="53"/>
  <c r="N32" i="53"/>
  <c r="F33" i="53"/>
  <c r="G33" i="53"/>
  <c r="H33" i="53"/>
  <c r="I33" i="53"/>
  <c r="J33" i="53"/>
  <c r="K33" i="53"/>
  <c r="L33" i="53"/>
  <c r="M33" i="53"/>
  <c r="N33" i="53"/>
  <c r="F34" i="53"/>
  <c r="G34" i="53"/>
  <c r="H34" i="53"/>
  <c r="I34" i="53"/>
  <c r="J34" i="53"/>
  <c r="K34" i="53"/>
  <c r="L34" i="53"/>
  <c r="M34" i="53"/>
  <c r="N34" i="53"/>
  <c r="F35" i="53"/>
  <c r="G35" i="53"/>
  <c r="H35" i="53"/>
  <c r="I35" i="53"/>
  <c r="J35" i="53"/>
  <c r="K35" i="53"/>
  <c r="L35" i="53"/>
  <c r="M35" i="53"/>
  <c r="N35" i="53"/>
  <c r="F36" i="53"/>
  <c r="G36" i="53"/>
  <c r="H36" i="53"/>
  <c r="I36" i="53"/>
  <c r="J36" i="53"/>
  <c r="K36" i="53"/>
  <c r="L36" i="53"/>
  <c r="M36" i="53"/>
  <c r="N36" i="53"/>
  <c r="F9" i="52"/>
  <c r="G9" i="52"/>
  <c r="H9" i="52"/>
  <c r="I9" i="52"/>
  <c r="J9" i="52"/>
  <c r="K9" i="52"/>
  <c r="L9" i="52"/>
  <c r="M9" i="52"/>
  <c r="N9" i="52"/>
  <c r="F10" i="52"/>
  <c r="G10" i="52"/>
  <c r="H10" i="52"/>
  <c r="I10" i="52"/>
  <c r="J10" i="52"/>
  <c r="K10" i="52"/>
  <c r="L10" i="52"/>
  <c r="M10" i="52"/>
  <c r="N10" i="52"/>
  <c r="F11" i="52"/>
  <c r="G11" i="52"/>
  <c r="H11" i="52"/>
  <c r="I11" i="52"/>
  <c r="J11" i="52"/>
  <c r="K11" i="52"/>
  <c r="L11" i="52"/>
  <c r="M11" i="52"/>
  <c r="N11" i="52"/>
  <c r="F13" i="52"/>
  <c r="G13" i="52"/>
  <c r="H13" i="52"/>
  <c r="I13" i="52"/>
  <c r="J13" i="52"/>
  <c r="K13" i="52"/>
  <c r="L13" i="52"/>
  <c r="M13" i="52"/>
  <c r="N13" i="52"/>
  <c r="F14" i="52"/>
  <c r="G14" i="52"/>
  <c r="H14" i="52"/>
  <c r="I14" i="52"/>
  <c r="J14" i="52"/>
  <c r="K14" i="52"/>
  <c r="L14" i="52"/>
  <c r="M14" i="52"/>
  <c r="N14" i="52"/>
  <c r="F15" i="52"/>
  <c r="G15" i="52"/>
  <c r="H15" i="52"/>
  <c r="I15" i="52"/>
  <c r="J15" i="52"/>
  <c r="K15" i="52"/>
  <c r="L15" i="52"/>
  <c r="M15" i="52"/>
  <c r="N15" i="52"/>
  <c r="F20" i="52"/>
  <c r="G20" i="52"/>
  <c r="H20" i="52"/>
  <c r="I20" i="52"/>
  <c r="J20" i="52"/>
  <c r="K20" i="52"/>
  <c r="L20" i="52"/>
  <c r="M20" i="52"/>
  <c r="N20" i="52"/>
  <c r="F21" i="52"/>
  <c r="G21" i="52"/>
  <c r="H21" i="52"/>
  <c r="I21" i="52"/>
  <c r="J21" i="52"/>
  <c r="K21" i="52"/>
  <c r="L21" i="52"/>
  <c r="M21" i="52"/>
  <c r="N21" i="52"/>
  <c r="F22" i="52"/>
  <c r="G22" i="52"/>
  <c r="H22" i="52"/>
  <c r="I22" i="52"/>
  <c r="J22" i="52"/>
  <c r="K22" i="52"/>
  <c r="L22" i="52"/>
  <c r="M22" i="52"/>
  <c r="N22" i="52"/>
  <c r="F24" i="52"/>
  <c r="G24" i="52"/>
  <c r="H24" i="52"/>
  <c r="I24" i="52"/>
  <c r="J24" i="52"/>
  <c r="K24" i="52"/>
  <c r="L24" i="52"/>
  <c r="M24" i="52"/>
  <c r="N24" i="52"/>
  <c r="F25" i="52"/>
  <c r="G25" i="52"/>
  <c r="H25" i="52"/>
  <c r="I25" i="52"/>
  <c r="J25" i="52"/>
  <c r="K25" i="52"/>
  <c r="L25" i="52"/>
  <c r="M25" i="52"/>
  <c r="N25" i="52"/>
  <c r="F26" i="52"/>
  <c r="G26" i="52"/>
  <c r="H26" i="52"/>
  <c r="I26" i="52"/>
  <c r="J26" i="52"/>
  <c r="K26" i="52"/>
  <c r="L26" i="52"/>
  <c r="M26" i="52"/>
  <c r="N26" i="52"/>
  <c r="F27" i="52"/>
  <c r="G27" i="52"/>
  <c r="H27" i="52"/>
  <c r="I27" i="52"/>
  <c r="J27" i="52"/>
  <c r="K27" i="52"/>
  <c r="L27" i="52"/>
  <c r="M27" i="52"/>
  <c r="N27" i="52"/>
  <c r="F31" i="52"/>
  <c r="G31" i="52"/>
  <c r="H31" i="52"/>
  <c r="I31" i="52"/>
  <c r="J31" i="52"/>
  <c r="K31" i="52"/>
  <c r="L31" i="52"/>
  <c r="M31" i="52"/>
  <c r="N31" i="52"/>
  <c r="F32" i="52"/>
  <c r="G32" i="52"/>
  <c r="H32" i="52"/>
  <c r="I32" i="52"/>
  <c r="J32" i="52"/>
  <c r="K32" i="52"/>
  <c r="L32" i="52"/>
  <c r="M32" i="52"/>
  <c r="N32" i="52"/>
  <c r="F33" i="52"/>
  <c r="G33" i="52"/>
  <c r="H33" i="52"/>
  <c r="I33" i="52"/>
  <c r="J33" i="52"/>
  <c r="K33" i="52"/>
  <c r="L33" i="52"/>
  <c r="M33" i="52"/>
  <c r="N33" i="52"/>
  <c r="F35" i="52"/>
  <c r="G35" i="52"/>
  <c r="H35" i="52"/>
  <c r="I35" i="52"/>
  <c r="J35" i="52"/>
  <c r="K35" i="52"/>
  <c r="L35" i="52"/>
  <c r="M35" i="52"/>
  <c r="N35" i="52"/>
  <c r="F36" i="52"/>
  <c r="G36" i="52"/>
  <c r="H36" i="52"/>
  <c r="I36" i="52"/>
  <c r="J36" i="52"/>
  <c r="K36" i="52"/>
  <c r="L36" i="52"/>
  <c r="M36" i="52"/>
  <c r="N36" i="52"/>
  <c r="F9" i="21"/>
  <c r="G9" i="21"/>
  <c r="H9" i="21"/>
  <c r="I9" i="21"/>
  <c r="J9" i="21"/>
  <c r="K9" i="21"/>
  <c r="L9" i="21"/>
  <c r="M9" i="21"/>
  <c r="N9" i="21"/>
  <c r="F10" i="21"/>
  <c r="F15" i="21" s="1"/>
  <c r="G10" i="21"/>
  <c r="H10" i="21"/>
  <c r="H15" i="21" s="1"/>
  <c r="I10" i="21"/>
  <c r="J10" i="21"/>
  <c r="J15" i="21" s="1"/>
  <c r="K10" i="21"/>
  <c r="L10" i="21"/>
  <c r="L15" i="21" s="1"/>
  <c r="M10" i="21"/>
  <c r="N10" i="21"/>
  <c r="N15" i="21" s="1"/>
  <c r="F11" i="21"/>
  <c r="G11" i="21"/>
  <c r="H11" i="21"/>
  <c r="I11" i="21"/>
  <c r="J11" i="21"/>
  <c r="K11" i="21"/>
  <c r="L11" i="21"/>
  <c r="M11" i="21"/>
  <c r="N11" i="21"/>
  <c r="F12" i="21"/>
  <c r="G12" i="21"/>
  <c r="H12" i="21"/>
  <c r="I12" i="21"/>
  <c r="J12" i="21"/>
  <c r="K12" i="21"/>
  <c r="L12" i="21"/>
  <c r="M12" i="21"/>
  <c r="N12" i="21"/>
  <c r="F13" i="21"/>
  <c r="G13" i="21"/>
  <c r="H13" i="21"/>
  <c r="I13" i="21"/>
  <c r="J13" i="21"/>
  <c r="K13" i="21"/>
  <c r="L13" i="21"/>
  <c r="M13" i="21"/>
  <c r="N13" i="21"/>
  <c r="F14" i="21"/>
  <c r="G14" i="21"/>
  <c r="H14" i="21"/>
  <c r="I14" i="21"/>
  <c r="J14" i="21"/>
  <c r="K14" i="21"/>
  <c r="L14" i="21"/>
  <c r="M14" i="21"/>
  <c r="N14" i="21"/>
  <c r="G15" i="21"/>
  <c r="I15" i="21"/>
  <c r="K15" i="21"/>
  <c r="M15" i="21"/>
  <c r="F19" i="21"/>
  <c r="G19" i="21"/>
  <c r="H19" i="21"/>
  <c r="I19" i="21"/>
  <c r="J19" i="21"/>
  <c r="K19" i="21"/>
  <c r="L19" i="21"/>
  <c r="M19" i="21"/>
  <c r="N19" i="21"/>
  <c r="F20" i="21"/>
  <c r="G20" i="21"/>
  <c r="H20" i="21"/>
  <c r="I20" i="21"/>
  <c r="J20" i="21"/>
  <c r="K20" i="21"/>
  <c r="L20" i="21"/>
  <c r="M20" i="21"/>
  <c r="N20" i="21"/>
  <c r="F21" i="21"/>
  <c r="F26" i="21" s="1"/>
  <c r="G21" i="21"/>
  <c r="H21" i="21"/>
  <c r="H26" i="21" s="1"/>
  <c r="I21" i="21"/>
  <c r="J21" i="21"/>
  <c r="J26" i="21" s="1"/>
  <c r="K21" i="21"/>
  <c r="L21" i="21"/>
  <c r="L26" i="21" s="1"/>
  <c r="M21" i="21"/>
  <c r="N21" i="21"/>
  <c r="N26" i="21" s="1"/>
  <c r="F22" i="21"/>
  <c r="G22" i="21"/>
  <c r="H22" i="21"/>
  <c r="I22" i="21"/>
  <c r="J22" i="21"/>
  <c r="K22" i="21"/>
  <c r="L22" i="21"/>
  <c r="M22" i="21"/>
  <c r="N22" i="21"/>
  <c r="F23" i="21"/>
  <c r="G23" i="21"/>
  <c r="H23" i="21"/>
  <c r="I23" i="21"/>
  <c r="J23" i="21"/>
  <c r="K23" i="21"/>
  <c r="L23" i="21"/>
  <c r="M23" i="21"/>
  <c r="N23" i="21"/>
  <c r="F24" i="21"/>
  <c r="G24" i="21"/>
  <c r="H24" i="21"/>
  <c r="I24" i="21"/>
  <c r="J24" i="21"/>
  <c r="K24" i="21"/>
  <c r="L24" i="21"/>
  <c r="M24" i="21"/>
  <c r="N24" i="21"/>
  <c r="F25" i="21"/>
  <c r="G25" i="21"/>
  <c r="H25" i="21"/>
  <c r="I25" i="21"/>
  <c r="J25" i="21"/>
  <c r="K25" i="21"/>
  <c r="L25" i="21"/>
  <c r="M25" i="21"/>
  <c r="N25" i="21"/>
  <c r="G26" i="21"/>
  <c r="I26" i="21"/>
  <c r="K26" i="21"/>
  <c r="M26" i="21"/>
  <c r="F31" i="21"/>
  <c r="G31" i="21"/>
  <c r="H31" i="21"/>
  <c r="I31" i="21"/>
  <c r="J31" i="21"/>
  <c r="K31" i="21"/>
  <c r="L31" i="21"/>
  <c r="M31" i="21"/>
  <c r="N31" i="21"/>
  <c r="F32" i="21"/>
  <c r="G32" i="21"/>
  <c r="H32" i="21"/>
  <c r="I32" i="21"/>
  <c r="J32" i="21"/>
  <c r="K32" i="21"/>
  <c r="L32" i="21"/>
  <c r="M32" i="21"/>
  <c r="N32" i="21"/>
  <c r="F33" i="21"/>
  <c r="G33" i="21"/>
  <c r="H33" i="21"/>
  <c r="I33" i="21"/>
  <c r="J33" i="21"/>
  <c r="K33" i="21"/>
  <c r="L33" i="21"/>
  <c r="M33" i="21"/>
  <c r="N33" i="21"/>
  <c r="F34" i="21"/>
  <c r="G34" i="21"/>
  <c r="H34" i="21"/>
  <c r="I34" i="21"/>
  <c r="J34" i="21"/>
  <c r="K34" i="21"/>
  <c r="L34" i="21"/>
  <c r="M34" i="21"/>
  <c r="N34" i="21"/>
  <c r="F35" i="21"/>
  <c r="G35" i="21"/>
  <c r="H35" i="21"/>
  <c r="I35" i="21"/>
  <c r="J35" i="21"/>
  <c r="K35" i="21"/>
  <c r="L35" i="21"/>
  <c r="M35" i="21"/>
  <c r="N35" i="21"/>
  <c r="F36" i="21"/>
  <c r="G36" i="21"/>
  <c r="H36" i="21"/>
  <c r="I36" i="21"/>
  <c r="J36" i="21"/>
  <c r="K36" i="21"/>
  <c r="L36" i="21"/>
  <c r="M36" i="21"/>
  <c r="N36" i="21"/>
  <c r="F37" i="21"/>
  <c r="G37" i="21"/>
  <c r="H37" i="21"/>
  <c r="I37" i="21"/>
  <c r="J37" i="21"/>
  <c r="K37" i="21"/>
  <c r="L37" i="21"/>
  <c r="M37" i="21"/>
  <c r="N37" i="21"/>
  <c r="F10" i="13"/>
  <c r="G10" i="13"/>
  <c r="H10" i="13"/>
  <c r="I10" i="13"/>
  <c r="J10" i="13"/>
  <c r="K10" i="13"/>
  <c r="L10" i="13"/>
  <c r="M10" i="13"/>
  <c r="N10" i="13"/>
  <c r="F11" i="13"/>
  <c r="G11" i="13"/>
  <c r="H11" i="13"/>
  <c r="I11" i="13"/>
  <c r="J11" i="13"/>
  <c r="K11" i="13"/>
  <c r="L11" i="13"/>
  <c r="M11" i="13"/>
  <c r="N11" i="13"/>
  <c r="F12" i="13"/>
  <c r="G12" i="13"/>
  <c r="H12" i="13"/>
  <c r="I12" i="13"/>
  <c r="J12" i="13"/>
  <c r="K12" i="13"/>
  <c r="L12" i="13"/>
  <c r="M12" i="13"/>
  <c r="N12" i="13"/>
  <c r="F13" i="13"/>
  <c r="G13" i="13"/>
  <c r="H13" i="13"/>
  <c r="I13" i="13"/>
  <c r="J13" i="13"/>
  <c r="K13" i="13"/>
  <c r="L13" i="13"/>
  <c r="M13" i="13"/>
  <c r="N13" i="13"/>
  <c r="F14" i="13"/>
  <c r="G14" i="13"/>
  <c r="H14" i="13"/>
  <c r="I14" i="13"/>
  <c r="J14" i="13"/>
  <c r="K14" i="13"/>
  <c r="L14" i="13"/>
  <c r="M14" i="13"/>
  <c r="N14" i="13"/>
  <c r="F15" i="13"/>
  <c r="G15" i="13"/>
  <c r="H15" i="13"/>
  <c r="I15" i="13"/>
  <c r="J15" i="13"/>
  <c r="K15" i="13"/>
  <c r="L15" i="13"/>
  <c r="M15" i="13"/>
  <c r="N15" i="13"/>
  <c r="F16" i="13"/>
  <c r="G16" i="13"/>
  <c r="H16" i="13"/>
  <c r="I16" i="13"/>
  <c r="J16" i="13"/>
  <c r="K16" i="13"/>
  <c r="L16" i="13"/>
  <c r="M16" i="13"/>
  <c r="N16" i="13"/>
  <c r="F22" i="13"/>
  <c r="G22" i="13"/>
  <c r="H22" i="13"/>
  <c r="I22" i="13"/>
  <c r="J22" i="13"/>
  <c r="K22" i="13"/>
  <c r="L22" i="13"/>
  <c r="M22" i="13"/>
  <c r="N22" i="13"/>
  <c r="F23" i="13"/>
  <c r="G23" i="13"/>
  <c r="H23" i="13"/>
  <c r="I23" i="13"/>
  <c r="J23" i="13"/>
  <c r="K23" i="13"/>
  <c r="L23" i="13"/>
  <c r="M23" i="13"/>
  <c r="N23" i="13"/>
  <c r="F24" i="13"/>
  <c r="G24" i="13"/>
  <c r="H24" i="13"/>
  <c r="I24" i="13"/>
  <c r="J24" i="13"/>
  <c r="K24" i="13"/>
  <c r="L24" i="13"/>
  <c r="M24" i="13"/>
  <c r="N24" i="13"/>
  <c r="F25" i="13"/>
  <c r="G25" i="13"/>
  <c r="H25" i="13"/>
  <c r="I25" i="13"/>
  <c r="J25" i="13"/>
  <c r="K25" i="13"/>
  <c r="L25" i="13"/>
  <c r="M25" i="13"/>
  <c r="N25" i="13"/>
  <c r="F26" i="13"/>
  <c r="G26" i="13"/>
  <c r="H26" i="13"/>
  <c r="I26" i="13"/>
  <c r="J26" i="13"/>
  <c r="K26" i="13"/>
  <c r="L26" i="13"/>
  <c r="M26" i="13"/>
  <c r="N26" i="13"/>
  <c r="F27" i="13"/>
  <c r="G27" i="13"/>
  <c r="H27" i="13"/>
  <c r="I27" i="13"/>
  <c r="J27" i="13"/>
  <c r="K27" i="13"/>
  <c r="L27" i="13"/>
  <c r="M27" i="13"/>
  <c r="N27" i="13"/>
  <c r="F28" i="13"/>
  <c r="G28" i="13"/>
  <c r="H28" i="13"/>
  <c r="I28" i="13"/>
  <c r="J28" i="13"/>
  <c r="K28" i="13"/>
  <c r="L28" i="13"/>
  <c r="M28" i="13"/>
  <c r="N28" i="13"/>
  <c r="F34" i="13"/>
  <c r="G34" i="13"/>
  <c r="H34" i="13"/>
  <c r="I34" i="13"/>
  <c r="J34" i="13"/>
  <c r="K34" i="13"/>
  <c r="L34" i="13"/>
  <c r="M34" i="13"/>
  <c r="N34" i="13"/>
  <c r="F35" i="13"/>
  <c r="G35" i="13"/>
  <c r="H35" i="13"/>
  <c r="I35" i="13"/>
  <c r="J35" i="13"/>
  <c r="K35" i="13"/>
  <c r="L35" i="13"/>
  <c r="M35" i="13"/>
  <c r="N35" i="13"/>
  <c r="F36" i="13"/>
  <c r="G36" i="13"/>
  <c r="H36" i="13"/>
  <c r="I36" i="13"/>
  <c r="J36" i="13"/>
  <c r="K36" i="13"/>
  <c r="L36" i="13"/>
  <c r="M36" i="13"/>
  <c r="N36" i="13"/>
  <c r="F37" i="13"/>
  <c r="G37" i="13"/>
  <c r="H37" i="13"/>
  <c r="I37" i="13"/>
  <c r="J37" i="13"/>
  <c r="K37" i="13"/>
  <c r="L37" i="13"/>
  <c r="M37" i="13"/>
  <c r="N37" i="13"/>
  <c r="F38" i="13"/>
  <c r="G38" i="13"/>
  <c r="H38" i="13"/>
  <c r="I38" i="13"/>
  <c r="J38" i="13"/>
  <c r="K38" i="13"/>
  <c r="L38" i="13"/>
  <c r="M38" i="13"/>
  <c r="N38" i="13"/>
  <c r="F39" i="13"/>
  <c r="G39" i="13"/>
  <c r="H39" i="13"/>
  <c r="I39" i="13"/>
  <c r="J39" i="13"/>
  <c r="K39" i="13"/>
  <c r="L39" i="13"/>
  <c r="M39" i="13"/>
  <c r="N39" i="13"/>
  <c r="G9" i="69"/>
  <c r="H9" i="69"/>
  <c r="I9" i="69"/>
  <c r="J9" i="69"/>
  <c r="K9" i="69"/>
  <c r="L9" i="69"/>
  <c r="M9" i="69"/>
  <c r="N9" i="69"/>
  <c r="G10" i="69"/>
  <c r="H10" i="69"/>
  <c r="I10" i="69"/>
  <c r="J10" i="69"/>
  <c r="K10" i="69"/>
  <c r="L10" i="69"/>
  <c r="M10" i="69"/>
  <c r="N10" i="69"/>
  <c r="G11" i="69"/>
  <c r="H11" i="69"/>
  <c r="I11" i="69"/>
  <c r="J11" i="69"/>
  <c r="K11" i="69"/>
  <c r="L11" i="69"/>
  <c r="M11" i="69"/>
  <c r="N11" i="69"/>
  <c r="G13" i="69"/>
  <c r="H13" i="69"/>
  <c r="I13" i="69"/>
  <c r="J13" i="69"/>
  <c r="K13" i="69"/>
  <c r="L13" i="69"/>
  <c r="M13" i="69"/>
  <c r="N13" i="69"/>
  <c r="G14" i="69"/>
  <c r="H14" i="69"/>
  <c r="I14" i="69"/>
  <c r="J14" i="69"/>
  <c r="K14" i="69"/>
  <c r="L14" i="69"/>
  <c r="M14" i="69"/>
  <c r="N14" i="69"/>
  <c r="G15" i="69"/>
  <c r="H15" i="69"/>
  <c r="I15" i="69"/>
  <c r="J15" i="69"/>
  <c r="K15" i="69"/>
  <c r="L15" i="69"/>
  <c r="M15" i="69"/>
  <c r="N15" i="69"/>
  <c r="G20" i="69"/>
  <c r="H20" i="69"/>
  <c r="I20" i="69"/>
  <c r="J20" i="69"/>
  <c r="K20" i="69"/>
  <c r="L20" i="69"/>
  <c r="M20" i="69"/>
  <c r="N20" i="69"/>
  <c r="G21" i="69"/>
  <c r="H21" i="69"/>
  <c r="I21" i="69"/>
  <c r="J21" i="69"/>
  <c r="K21" i="69"/>
  <c r="L21" i="69"/>
  <c r="M21" i="69"/>
  <c r="N21" i="69"/>
  <c r="G22" i="69"/>
  <c r="H22" i="69"/>
  <c r="I22" i="69"/>
  <c r="J22" i="69"/>
  <c r="K22" i="69"/>
  <c r="L22" i="69"/>
  <c r="M22" i="69"/>
  <c r="N22" i="69"/>
  <c r="G24" i="69"/>
  <c r="H24" i="69"/>
  <c r="I24" i="69"/>
  <c r="J24" i="69"/>
  <c r="K24" i="69"/>
  <c r="L24" i="69"/>
  <c r="M24" i="69"/>
  <c r="N24" i="69"/>
  <c r="G25" i="69"/>
  <c r="H25" i="69"/>
  <c r="I25" i="69"/>
  <c r="J25" i="69"/>
  <c r="K25" i="69"/>
  <c r="L25" i="69"/>
  <c r="M25" i="69"/>
  <c r="N25" i="69"/>
  <c r="G26" i="69"/>
  <c r="H26" i="69"/>
  <c r="I26" i="69"/>
  <c r="J26" i="69"/>
  <c r="K26" i="69"/>
  <c r="L26" i="69"/>
  <c r="M26" i="69"/>
  <c r="N26" i="69"/>
  <c r="G32" i="69"/>
  <c r="H32" i="69"/>
  <c r="I32" i="69"/>
  <c r="J32" i="69"/>
  <c r="K32" i="69"/>
  <c r="L32" i="69"/>
  <c r="M32" i="69"/>
  <c r="N32" i="69"/>
  <c r="G33" i="69"/>
  <c r="H33" i="69"/>
  <c r="I33" i="69"/>
  <c r="J33" i="69"/>
  <c r="K33" i="69"/>
  <c r="L33" i="69"/>
  <c r="M33" i="69"/>
  <c r="N33" i="69"/>
  <c r="G34" i="69"/>
  <c r="H34" i="69"/>
  <c r="I34" i="69"/>
  <c r="J34" i="69"/>
  <c r="K34" i="69"/>
  <c r="L34" i="69"/>
  <c r="M34" i="69"/>
  <c r="N34" i="69"/>
  <c r="G36" i="69"/>
  <c r="H36" i="69"/>
  <c r="I36" i="69"/>
  <c r="J36" i="69"/>
  <c r="K36" i="69"/>
  <c r="L36" i="69"/>
  <c r="M36" i="69"/>
  <c r="N36" i="69"/>
  <c r="G37" i="69"/>
  <c r="H37" i="69"/>
  <c r="I37" i="69"/>
  <c r="J37" i="69"/>
  <c r="K37" i="69"/>
  <c r="L37" i="69"/>
  <c r="M37" i="69"/>
  <c r="N37" i="69"/>
  <c r="G9" i="26"/>
  <c r="H9" i="26"/>
  <c r="I9" i="26"/>
  <c r="J9" i="26"/>
  <c r="K9" i="26"/>
  <c r="L9" i="26"/>
  <c r="M9" i="26"/>
  <c r="N9" i="26"/>
  <c r="G10" i="26"/>
  <c r="H10" i="26"/>
  <c r="I10" i="26"/>
  <c r="J10" i="26"/>
  <c r="K10" i="26"/>
  <c r="L10" i="26"/>
  <c r="M10" i="26"/>
  <c r="N10" i="26"/>
  <c r="G11" i="26"/>
  <c r="H11" i="26"/>
  <c r="I11" i="26"/>
  <c r="J11" i="26"/>
  <c r="K11" i="26"/>
  <c r="L11" i="26"/>
  <c r="M11" i="26"/>
  <c r="N11" i="26"/>
  <c r="G12" i="26"/>
  <c r="H12" i="26"/>
  <c r="I12" i="26"/>
  <c r="J12" i="26"/>
  <c r="K12" i="26"/>
  <c r="L12" i="26"/>
  <c r="M12" i="26"/>
  <c r="N12" i="26"/>
  <c r="G13" i="26"/>
  <c r="H13" i="26"/>
  <c r="I13" i="26"/>
  <c r="J13" i="26"/>
  <c r="K13" i="26"/>
  <c r="L13" i="26"/>
  <c r="M13" i="26"/>
  <c r="N13" i="26"/>
  <c r="G14" i="26"/>
  <c r="H14" i="26"/>
  <c r="I14" i="26"/>
  <c r="J14" i="26"/>
  <c r="K14" i="26"/>
  <c r="L14" i="26"/>
  <c r="M14" i="26"/>
  <c r="N14" i="26"/>
  <c r="G15" i="26"/>
  <c r="H15" i="26"/>
  <c r="I15" i="26"/>
  <c r="J15" i="26"/>
  <c r="K15" i="26"/>
  <c r="L15" i="26"/>
  <c r="M15" i="26"/>
  <c r="N15" i="26"/>
  <c r="G20" i="26"/>
  <c r="H20" i="26"/>
  <c r="I20" i="26"/>
  <c r="J20" i="26"/>
  <c r="K20" i="26"/>
  <c r="L20" i="26"/>
  <c r="M20" i="26"/>
  <c r="N20" i="26"/>
  <c r="G21" i="26"/>
  <c r="H21" i="26"/>
  <c r="I21" i="26"/>
  <c r="J21" i="26"/>
  <c r="K21" i="26"/>
  <c r="L21" i="26"/>
  <c r="M21" i="26"/>
  <c r="N21" i="26"/>
  <c r="G22" i="26"/>
  <c r="H22" i="26"/>
  <c r="I22" i="26"/>
  <c r="J22" i="26"/>
  <c r="K22" i="26"/>
  <c r="L22" i="26"/>
  <c r="M22" i="26"/>
  <c r="N22" i="26"/>
  <c r="G23" i="26"/>
  <c r="H23" i="26"/>
  <c r="I23" i="26"/>
  <c r="J23" i="26"/>
  <c r="K23" i="26"/>
  <c r="L23" i="26"/>
  <c r="M23" i="26"/>
  <c r="N23" i="26"/>
  <c r="G24" i="26"/>
  <c r="H24" i="26"/>
  <c r="I24" i="26"/>
  <c r="J24" i="26"/>
  <c r="K24" i="26"/>
  <c r="L24" i="26"/>
  <c r="M24" i="26"/>
  <c r="N24" i="26"/>
  <c r="G25" i="26"/>
  <c r="H25" i="26"/>
  <c r="I25" i="26"/>
  <c r="J25" i="26"/>
  <c r="K25" i="26"/>
  <c r="L25" i="26"/>
  <c r="M25" i="26"/>
  <c r="N25" i="26"/>
  <c r="G26" i="26"/>
  <c r="H26" i="26"/>
  <c r="I26" i="26"/>
  <c r="J26" i="26"/>
  <c r="K26" i="26"/>
  <c r="L26" i="26"/>
  <c r="M26" i="26"/>
  <c r="N26" i="26"/>
  <c r="G32" i="26"/>
  <c r="H32" i="26"/>
  <c r="I32" i="26"/>
  <c r="J32" i="26"/>
  <c r="K32" i="26"/>
  <c r="L32" i="26"/>
  <c r="M32" i="26"/>
  <c r="N32" i="26"/>
  <c r="G33" i="26"/>
  <c r="H33" i="26"/>
  <c r="I33" i="26"/>
  <c r="J33" i="26"/>
  <c r="K33" i="26"/>
  <c r="L33" i="26"/>
  <c r="M33" i="26"/>
  <c r="N33" i="26"/>
  <c r="G34" i="26"/>
  <c r="H34" i="26"/>
  <c r="I34" i="26"/>
  <c r="J34" i="26"/>
  <c r="K34" i="26"/>
  <c r="L34" i="26"/>
  <c r="M34" i="26"/>
  <c r="N34" i="26"/>
  <c r="G35" i="26"/>
  <c r="H35" i="26"/>
  <c r="I35" i="26"/>
  <c r="J35" i="26"/>
  <c r="K35" i="26"/>
  <c r="L35" i="26"/>
  <c r="M35" i="26"/>
  <c r="N35" i="26"/>
  <c r="G36" i="26"/>
  <c r="H36" i="26"/>
  <c r="I36" i="26"/>
  <c r="J36" i="26"/>
  <c r="K36" i="26"/>
  <c r="L36" i="26"/>
  <c r="M36" i="26"/>
  <c r="N36" i="26"/>
  <c r="G37" i="26"/>
  <c r="H37" i="26"/>
  <c r="I37" i="26"/>
  <c r="J37" i="26"/>
  <c r="K37" i="26"/>
  <c r="L37" i="26"/>
  <c r="M37" i="26"/>
  <c r="N37" i="26"/>
  <c r="G9" i="25"/>
  <c r="H9" i="25"/>
  <c r="I9" i="25"/>
  <c r="J9" i="25"/>
  <c r="K9" i="25"/>
  <c r="L9" i="25"/>
  <c r="M9" i="25"/>
  <c r="N9" i="25"/>
  <c r="G10" i="25"/>
  <c r="H10" i="25"/>
  <c r="I10" i="25"/>
  <c r="J10" i="25"/>
  <c r="K10" i="25"/>
  <c r="L10" i="25"/>
  <c r="M10" i="25"/>
  <c r="N10" i="25"/>
  <c r="G11" i="25"/>
  <c r="H11" i="25"/>
  <c r="I11" i="25"/>
  <c r="J11" i="25"/>
  <c r="K11" i="25"/>
  <c r="L11" i="25"/>
  <c r="M11" i="25"/>
  <c r="N11" i="25"/>
  <c r="G12" i="25"/>
  <c r="H12" i="25"/>
  <c r="I12" i="25"/>
  <c r="J12" i="25"/>
  <c r="K12" i="25"/>
  <c r="L12" i="25"/>
  <c r="M12" i="25"/>
  <c r="N12" i="25"/>
  <c r="G13" i="25"/>
  <c r="H13" i="25"/>
  <c r="I13" i="25"/>
  <c r="J13" i="25"/>
  <c r="K13" i="25"/>
  <c r="L13" i="25"/>
  <c r="M13" i="25"/>
  <c r="N13" i="25"/>
  <c r="G14" i="25"/>
  <c r="G15" i="25" s="1"/>
  <c r="H14" i="25"/>
  <c r="I14" i="25"/>
  <c r="J14" i="25"/>
  <c r="K14" i="25"/>
  <c r="L14" i="25"/>
  <c r="M14" i="25"/>
  <c r="N14" i="25"/>
  <c r="H15" i="25"/>
  <c r="I15" i="25"/>
  <c r="J15" i="25"/>
  <c r="K15" i="25"/>
  <c r="L15" i="25"/>
  <c r="M15" i="25"/>
  <c r="N15" i="25"/>
  <c r="G20" i="25"/>
  <c r="H20" i="25"/>
  <c r="I20" i="25"/>
  <c r="J20" i="25"/>
  <c r="K20" i="25"/>
  <c r="L20" i="25"/>
  <c r="M20" i="25"/>
  <c r="N20" i="25"/>
  <c r="G21" i="25"/>
  <c r="H21" i="25"/>
  <c r="I21" i="25"/>
  <c r="J21" i="25"/>
  <c r="K21" i="25"/>
  <c r="L21" i="25"/>
  <c r="M21" i="25"/>
  <c r="N21" i="25"/>
  <c r="G22" i="25"/>
  <c r="H22" i="25"/>
  <c r="I22" i="25"/>
  <c r="J22" i="25"/>
  <c r="K22" i="25"/>
  <c r="L22" i="25"/>
  <c r="M22" i="25"/>
  <c r="N22" i="25"/>
  <c r="G23" i="25"/>
  <c r="H23" i="25"/>
  <c r="I23" i="25"/>
  <c r="J23" i="25"/>
  <c r="K23" i="25"/>
  <c r="L23" i="25"/>
  <c r="M23" i="25"/>
  <c r="N23" i="25"/>
  <c r="G24" i="25"/>
  <c r="H24" i="25"/>
  <c r="I24" i="25"/>
  <c r="J24" i="25"/>
  <c r="K24" i="25"/>
  <c r="L24" i="25"/>
  <c r="M24" i="25"/>
  <c r="N24" i="25"/>
  <c r="G25" i="25"/>
  <c r="H25" i="25"/>
  <c r="I25" i="25"/>
  <c r="J25" i="25"/>
  <c r="K25" i="25"/>
  <c r="L25" i="25"/>
  <c r="M25" i="25"/>
  <c r="N25" i="25"/>
  <c r="G26" i="25"/>
  <c r="H26" i="25"/>
  <c r="I26" i="25"/>
  <c r="J26" i="25"/>
  <c r="K26" i="25"/>
  <c r="L26" i="25"/>
  <c r="M26" i="25"/>
  <c r="N26" i="25"/>
  <c r="G32" i="25"/>
  <c r="H32" i="25"/>
  <c r="I32" i="25"/>
  <c r="J32" i="25"/>
  <c r="K32" i="25"/>
  <c r="L32" i="25"/>
  <c r="M32" i="25"/>
  <c r="N32" i="25"/>
  <c r="G33" i="25"/>
  <c r="H33" i="25"/>
  <c r="I33" i="25"/>
  <c r="J33" i="25"/>
  <c r="K33" i="25"/>
  <c r="L33" i="25"/>
  <c r="M33" i="25"/>
  <c r="N33" i="25"/>
  <c r="G34" i="25"/>
  <c r="H34" i="25"/>
  <c r="I34" i="25"/>
  <c r="J34" i="25"/>
  <c r="K34" i="25"/>
  <c r="L34" i="25"/>
  <c r="M34" i="25"/>
  <c r="N34" i="25"/>
  <c r="G35" i="25"/>
  <c r="H35" i="25"/>
  <c r="I35" i="25"/>
  <c r="J35" i="25"/>
  <c r="K35" i="25"/>
  <c r="L35" i="25"/>
  <c r="M35" i="25"/>
  <c r="N35" i="25"/>
  <c r="G36" i="25"/>
  <c r="H36" i="25"/>
  <c r="I36" i="25"/>
  <c r="J36" i="25"/>
  <c r="K36" i="25"/>
  <c r="L36" i="25"/>
  <c r="M36" i="25"/>
  <c r="N36" i="25"/>
  <c r="G37" i="25"/>
  <c r="H37" i="25"/>
  <c r="I37" i="25"/>
  <c r="J37" i="25"/>
  <c r="K37" i="25"/>
  <c r="L37" i="25"/>
  <c r="M37" i="25"/>
  <c r="N37" i="25"/>
  <c r="G9" i="24"/>
  <c r="H9" i="24"/>
  <c r="I9" i="24"/>
  <c r="J9" i="24"/>
  <c r="K9" i="24"/>
  <c r="L9" i="24"/>
  <c r="M9" i="24"/>
  <c r="N9" i="24"/>
  <c r="G10" i="24"/>
  <c r="H10" i="24"/>
  <c r="I10" i="24"/>
  <c r="J10" i="24"/>
  <c r="K10" i="24"/>
  <c r="L10" i="24"/>
  <c r="M10" i="24"/>
  <c r="N10" i="24"/>
  <c r="G11" i="24"/>
  <c r="H11" i="24"/>
  <c r="I11" i="24"/>
  <c r="J11" i="24"/>
  <c r="K11" i="24"/>
  <c r="L11" i="24"/>
  <c r="M11" i="24"/>
  <c r="N11" i="24"/>
  <c r="G12" i="24"/>
  <c r="H12" i="24"/>
  <c r="I12" i="24"/>
  <c r="J12" i="24"/>
  <c r="K12" i="24"/>
  <c r="L12" i="24"/>
  <c r="M12" i="24"/>
  <c r="N12" i="24"/>
  <c r="G13" i="24"/>
  <c r="H13" i="24"/>
  <c r="I13" i="24"/>
  <c r="J13" i="24"/>
  <c r="K13" i="24"/>
  <c r="L13" i="24"/>
  <c r="M13" i="24"/>
  <c r="N13" i="24"/>
  <c r="G14" i="24"/>
  <c r="H14" i="24"/>
  <c r="I14" i="24"/>
  <c r="J14" i="24"/>
  <c r="K14" i="24"/>
  <c r="L14" i="24"/>
  <c r="M14" i="24"/>
  <c r="N14" i="24"/>
  <c r="G15" i="24"/>
  <c r="H15" i="24"/>
  <c r="I15" i="24"/>
  <c r="J15" i="24"/>
  <c r="K15" i="24"/>
  <c r="L15" i="24"/>
  <c r="M15" i="24"/>
  <c r="N15" i="24"/>
  <c r="G20" i="24"/>
  <c r="H20" i="24"/>
  <c r="I20" i="24"/>
  <c r="J20" i="24"/>
  <c r="K20" i="24"/>
  <c r="L20" i="24"/>
  <c r="M20" i="24"/>
  <c r="N20" i="24"/>
  <c r="G21" i="24"/>
  <c r="H21" i="24"/>
  <c r="I21" i="24"/>
  <c r="J21" i="24"/>
  <c r="K21" i="24"/>
  <c r="L21" i="24"/>
  <c r="M21" i="24"/>
  <c r="N21" i="24"/>
  <c r="G22" i="24"/>
  <c r="H22" i="24"/>
  <c r="I22" i="24"/>
  <c r="J22" i="24"/>
  <c r="K22" i="24"/>
  <c r="L22" i="24"/>
  <c r="M22" i="24"/>
  <c r="N22" i="24"/>
  <c r="G23" i="24"/>
  <c r="H23" i="24"/>
  <c r="I23" i="24"/>
  <c r="J23" i="24"/>
  <c r="K23" i="24"/>
  <c r="K26" i="24" s="1"/>
  <c r="L23" i="24"/>
  <c r="M23" i="24"/>
  <c r="N23" i="24"/>
  <c r="G24" i="24"/>
  <c r="H24" i="24"/>
  <c r="I24" i="24"/>
  <c r="J24" i="24"/>
  <c r="K24" i="24"/>
  <c r="L24" i="24"/>
  <c r="M24" i="24"/>
  <c r="N24" i="24"/>
  <c r="G25" i="24"/>
  <c r="H25" i="24"/>
  <c r="I25" i="24"/>
  <c r="J25" i="24"/>
  <c r="K25" i="24"/>
  <c r="L25" i="24"/>
  <c r="M25" i="24"/>
  <c r="N25" i="24"/>
  <c r="G26" i="24"/>
  <c r="H26" i="24"/>
  <c r="I26" i="24"/>
  <c r="J26" i="24"/>
  <c r="L26" i="24"/>
  <c r="M26" i="24"/>
  <c r="N26" i="24"/>
  <c r="G32" i="24"/>
  <c r="H32" i="24"/>
  <c r="I32" i="24"/>
  <c r="J32" i="24"/>
  <c r="K32" i="24"/>
  <c r="L32" i="24"/>
  <c r="M32" i="24"/>
  <c r="N32" i="24"/>
  <c r="G33" i="24"/>
  <c r="H33" i="24"/>
  <c r="I33" i="24"/>
  <c r="J33" i="24"/>
  <c r="K33" i="24"/>
  <c r="L33" i="24"/>
  <c r="M33" i="24"/>
  <c r="N33" i="24"/>
  <c r="G34" i="24"/>
  <c r="H34" i="24"/>
  <c r="I34" i="24"/>
  <c r="J34" i="24"/>
  <c r="K34" i="24"/>
  <c r="L34" i="24"/>
  <c r="M34" i="24"/>
  <c r="N34" i="24"/>
  <c r="G35" i="24"/>
  <c r="H35" i="24"/>
  <c r="I35" i="24"/>
  <c r="J35" i="24"/>
  <c r="K35" i="24"/>
  <c r="L35" i="24"/>
  <c r="M35" i="24"/>
  <c r="N35" i="24"/>
  <c r="G36" i="24"/>
  <c r="H36" i="24"/>
  <c r="I36" i="24"/>
  <c r="J36" i="24"/>
  <c r="K36" i="24"/>
  <c r="L36" i="24"/>
  <c r="M36" i="24"/>
  <c r="N36" i="24"/>
  <c r="G37" i="24"/>
  <c r="H37" i="24"/>
  <c r="I37" i="24"/>
  <c r="J37" i="24"/>
  <c r="K37" i="24"/>
  <c r="L37" i="24"/>
  <c r="M37" i="24"/>
  <c r="N37" i="24"/>
  <c r="F9" i="12"/>
  <c r="G9" i="12"/>
  <c r="H9" i="12"/>
  <c r="I9" i="12"/>
  <c r="J9" i="12"/>
  <c r="K9" i="12"/>
  <c r="L9" i="12"/>
  <c r="M9" i="12"/>
  <c r="N9" i="12"/>
  <c r="F10" i="12"/>
  <c r="G10" i="12"/>
  <c r="H10" i="12"/>
  <c r="I10" i="12"/>
  <c r="J10" i="12"/>
  <c r="K10" i="12"/>
  <c r="L10" i="12"/>
  <c r="M10" i="12"/>
  <c r="N10" i="12"/>
  <c r="F11" i="12"/>
  <c r="G11" i="12"/>
  <c r="H11" i="12"/>
  <c r="I11" i="12"/>
  <c r="J11" i="12"/>
  <c r="K11" i="12"/>
  <c r="L11" i="12"/>
  <c r="M11" i="12"/>
  <c r="N11" i="12"/>
  <c r="F12" i="12"/>
  <c r="G12" i="12"/>
  <c r="H12" i="12"/>
  <c r="I12" i="12"/>
  <c r="J12" i="12"/>
  <c r="K12" i="12"/>
  <c r="L12" i="12"/>
  <c r="M12" i="12"/>
  <c r="N12" i="12"/>
  <c r="F13" i="12"/>
  <c r="G13" i="12"/>
  <c r="H13" i="12"/>
  <c r="I13" i="12"/>
  <c r="J13" i="12"/>
  <c r="K13" i="12"/>
  <c r="L13" i="12"/>
  <c r="M13" i="12"/>
  <c r="N13" i="12"/>
  <c r="F14" i="12"/>
  <c r="G14" i="12"/>
  <c r="H14" i="12"/>
  <c r="I14" i="12"/>
  <c r="J14" i="12"/>
  <c r="K14" i="12"/>
  <c r="L14" i="12"/>
  <c r="M14" i="12"/>
  <c r="N14" i="12"/>
  <c r="F15" i="12"/>
  <c r="G15" i="12"/>
  <c r="H15" i="12"/>
  <c r="I15" i="12"/>
  <c r="J15" i="12"/>
  <c r="K15" i="12"/>
  <c r="L15" i="12"/>
  <c r="M15" i="12"/>
  <c r="N15" i="12"/>
  <c r="F20" i="12"/>
  <c r="G20" i="12"/>
  <c r="H20" i="12"/>
  <c r="I20" i="12"/>
  <c r="J20" i="12"/>
  <c r="K20" i="12"/>
  <c r="L20" i="12"/>
  <c r="M20" i="12"/>
  <c r="N20" i="12"/>
  <c r="F21" i="12"/>
  <c r="G21" i="12"/>
  <c r="H21" i="12"/>
  <c r="I21" i="12"/>
  <c r="J21" i="12"/>
  <c r="K21" i="12"/>
  <c r="L21" i="12"/>
  <c r="M21" i="12"/>
  <c r="N21" i="12"/>
  <c r="F22" i="12"/>
  <c r="G22" i="12"/>
  <c r="H22" i="12"/>
  <c r="I22" i="12"/>
  <c r="J22" i="12"/>
  <c r="K22" i="12"/>
  <c r="L22" i="12"/>
  <c r="M22" i="12"/>
  <c r="N22" i="12"/>
  <c r="F23" i="12"/>
  <c r="G23" i="12"/>
  <c r="H23" i="12"/>
  <c r="I23" i="12"/>
  <c r="J23" i="12"/>
  <c r="K23" i="12"/>
  <c r="L23" i="12"/>
  <c r="M23" i="12"/>
  <c r="N23" i="12"/>
  <c r="F24" i="12"/>
  <c r="G24" i="12"/>
  <c r="H24" i="12"/>
  <c r="I24" i="12"/>
  <c r="J24" i="12"/>
  <c r="K24" i="12"/>
  <c r="L24" i="12"/>
  <c r="M24" i="12"/>
  <c r="N24" i="12"/>
  <c r="F25" i="12"/>
  <c r="G25" i="12"/>
  <c r="H25" i="12"/>
  <c r="I25" i="12"/>
  <c r="J25" i="12"/>
  <c r="K25" i="12"/>
  <c r="L25" i="12"/>
  <c r="M25" i="12"/>
  <c r="N25" i="12"/>
  <c r="F26" i="12"/>
  <c r="G26" i="12"/>
  <c r="H26" i="12"/>
  <c r="I26" i="12"/>
  <c r="J26" i="12"/>
  <c r="K26" i="12"/>
  <c r="L26" i="12"/>
  <c r="M26" i="12"/>
  <c r="N26" i="12"/>
  <c r="F32" i="12"/>
  <c r="G32" i="12"/>
  <c r="H32" i="12"/>
  <c r="I32" i="12"/>
  <c r="J32" i="12"/>
  <c r="K32" i="12"/>
  <c r="L32" i="12"/>
  <c r="M32" i="12"/>
  <c r="N32" i="12"/>
  <c r="F33" i="12"/>
  <c r="G33" i="12"/>
  <c r="H33" i="12"/>
  <c r="I33" i="12"/>
  <c r="J33" i="12"/>
  <c r="K33" i="12"/>
  <c r="L33" i="12"/>
  <c r="M33" i="12"/>
  <c r="N33" i="12"/>
  <c r="F34" i="12"/>
  <c r="G34" i="12"/>
  <c r="H34" i="12"/>
  <c r="I34" i="12"/>
  <c r="J34" i="12"/>
  <c r="K34" i="12"/>
  <c r="L34" i="12"/>
  <c r="M34" i="12"/>
  <c r="N34" i="12"/>
  <c r="F35" i="12"/>
  <c r="G35" i="12"/>
  <c r="H35" i="12"/>
  <c r="I35" i="12"/>
  <c r="J35" i="12"/>
  <c r="K35" i="12"/>
  <c r="L35" i="12"/>
  <c r="M35" i="12"/>
  <c r="N35" i="12"/>
  <c r="F36" i="12"/>
  <c r="G36" i="12"/>
  <c r="H36" i="12"/>
  <c r="I36" i="12"/>
  <c r="J36" i="12"/>
  <c r="K36" i="12"/>
  <c r="L36" i="12"/>
  <c r="M36" i="12"/>
  <c r="N36" i="12"/>
  <c r="F37" i="12"/>
  <c r="G37" i="12"/>
  <c r="H37" i="12"/>
  <c r="I37" i="12"/>
  <c r="J37" i="12"/>
  <c r="K37" i="12"/>
  <c r="L37" i="12"/>
  <c r="M37" i="12"/>
  <c r="N37" i="12"/>
  <c r="F10" i="10"/>
  <c r="G10" i="10"/>
  <c r="H10" i="10"/>
  <c r="I10" i="10"/>
  <c r="J10" i="10"/>
  <c r="K10" i="10"/>
  <c r="L10" i="10"/>
  <c r="M10" i="10"/>
  <c r="N10" i="10"/>
  <c r="F11" i="10"/>
  <c r="F16" i="10" s="1"/>
  <c r="G11" i="10"/>
  <c r="H11" i="10"/>
  <c r="H16" i="10" s="1"/>
  <c r="I11" i="10"/>
  <c r="J11" i="10"/>
  <c r="J16" i="10" s="1"/>
  <c r="K11" i="10"/>
  <c r="L11" i="10"/>
  <c r="L16" i="10" s="1"/>
  <c r="M11" i="10"/>
  <c r="N11" i="10"/>
  <c r="N16" i="10" s="1"/>
  <c r="F12" i="10"/>
  <c r="G12" i="10"/>
  <c r="H12" i="10"/>
  <c r="I12" i="10"/>
  <c r="J12" i="10"/>
  <c r="K12" i="10"/>
  <c r="L12" i="10"/>
  <c r="M12" i="10"/>
  <c r="N12" i="10"/>
  <c r="F13" i="10"/>
  <c r="G13" i="10"/>
  <c r="H13" i="10"/>
  <c r="I13" i="10"/>
  <c r="J13" i="10"/>
  <c r="K13" i="10"/>
  <c r="L13" i="10"/>
  <c r="M13" i="10"/>
  <c r="N13" i="10"/>
  <c r="F14" i="10"/>
  <c r="G14" i="10"/>
  <c r="H14" i="10"/>
  <c r="I14" i="10"/>
  <c r="J14" i="10"/>
  <c r="K14" i="10"/>
  <c r="L14" i="10"/>
  <c r="M14" i="10"/>
  <c r="N14" i="10"/>
  <c r="F15" i="10"/>
  <c r="G15" i="10"/>
  <c r="H15" i="10"/>
  <c r="I15" i="10"/>
  <c r="J15" i="10"/>
  <c r="K15" i="10"/>
  <c r="L15" i="10"/>
  <c r="M15" i="10"/>
  <c r="N15" i="10"/>
  <c r="G16" i="10"/>
  <c r="I16" i="10"/>
  <c r="K16" i="10"/>
  <c r="M16" i="10"/>
  <c r="F20" i="10"/>
  <c r="G20" i="10"/>
  <c r="H20" i="10"/>
  <c r="I20" i="10"/>
  <c r="J20" i="10"/>
  <c r="K20" i="10"/>
  <c r="L20" i="10"/>
  <c r="M20" i="10"/>
  <c r="N20" i="10"/>
  <c r="F22" i="10"/>
  <c r="G22" i="10"/>
  <c r="H22" i="10"/>
  <c r="I22" i="10"/>
  <c r="J22" i="10"/>
  <c r="K22" i="10"/>
  <c r="L22" i="10"/>
  <c r="M22" i="10"/>
  <c r="N22" i="10"/>
  <c r="F23" i="10"/>
  <c r="F28" i="10" s="1"/>
  <c r="G23" i="10"/>
  <c r="H23" i="10"/>
  <c r="H28" i="10" s="1"/>
  <c r="I23" i="10"/>
  <c r="J23" i="10"/>
  <c r="J28" i="10" s="1"/>
  <c r="K23" i="10"/>
  <c r="L23" i="10"/>
  <c r="L28" i="10" s="1"/>
  <c r="M23" i="10"/>
  <c r="N23" i="10"/>
  <c r="N28" i="10" s="1"/>
  <c r="F24" i="10"/>
  <c r="G24" i="10"/>
  <c r="H24" i="10"/>
  <c r="I24" i="10"/>
  <c r="J24" i="10"/>
  <c r="K24" i="10"/>
  <c r="L24" i="10"/>
  <c r="M24" i="10"/>
  <c r="N24" i="10"/>
  <c r="F25" i="10"/>
  <c r="G25" i="10"/>
  <c r="H25" i="10"/>
  <c r="I25" i="10"/>
  <c r="J25" i="10"/>
  <c r="K25" i="10"/>
  <c r="L25" i="10"/>
  <c r="M25" i="10"/>
  <c r="N25" i="10"/>
  <c r="F26" i="10"/>
  <c r="G26" i="10"/>
  <c r="H26" i="10"/>
  <c r="I26" i="10"/>
  <c r="J26" i="10"/>
  <c r="K26" i="10"/>
  <c r="L26" i="10"/>
  <c r="M26" i="10"/>
  <c r="N26" i="10"/>
  <c r="F27" i="10"/>
  <c r="G27" i="10"/>
  <c r="H27" i="10"/>
  <c r="I27" i="10"/>
  <c r="J27" i="10"/>
  <c r="K27" i="10"/>
  <c r="L27" i="10"/>
  <c r="M27" i="10"/>
  <c r="N27" i="10"/>
  <c r="G28" i="10"/>
  <c r="I28" i="10"/>
  <c r="K28" i="10"/>
  <c r="M28" i="10"/>
  <c r="F33" i="10"/>
  <c r="G33" i="10"/>
  <c r="H33" i="10"/>
  <c r="I33" i="10"/>
  <c r="J33" i="10"/>
  <c r="K33" i="10"/>
  <c r="L33" i="10"/>
  <c r="M33" i="10"/>
  <c r="N33" i="10"/>
  <c r="F35" i="10"/>
  <c r="G35" i="10"/>
  <c r="H35" i="10"/>
  <c r="I35" i="10"/>
  <c r="J35" i="10"/>
  <c r="K35" i="10"/>
  <c r="L35" i="10"/>
  <c r="M35" i="10"/>
  <c r="N35" i="10"/>
  <c r="F36" i="10"/>
  <c r="G36" i="10"/>
  <c r="H36" i="10"/>
  <c r="I36" i="10"/>
  <c r="J36" i="10"/>
  <c r="K36" i="10"/>
  <c r="L36" i="10"/>
  <c r="M36" i="10"/>
  <c r="N36" i="10"/>
  <c r="F37" i="10"/>
  <c r="G37" i="10"/>
  <c r="H37" i="10"/>
  <c r="I37" i="10"/>
  <c r="J37" i="10"/>
  <c r="K37" i="10"/>
  <c r="L37" i="10"/>
  <c r="M37" i="10"/>
  <c r="N37" i="10"/>
  <c r="F38" i="10"/>
  <c r="G38" i="10"/>
  <c r="H38" i="10"/>
  <c r="I38" i="10"/>
  <c r="J38" i="10"/>
  <c r="K38" i="10"/>
  <c r="L38" i="10"/>
  <c r="M38" i="10"/>
  <c r="N38" i="10"/>
  <c r="F39" i="10"/>
  <c r="G39" i="10"/>
  <c r="H39" i="10"/>
  <c r="I39" i="10"/>
  <c r="J39" i="10"/>
  <c r="K39" i="10"/>
  <c r="L39" i="10"/>
  <c r="M39" i="10"/>
  <c r="N39" i="10"/>
  <c r="F40" i="10"/>
  <c r="G40" i="10"/>
  <c r="H40" i="10"/>
  <c r="I40" i="10"/>
  <c r="J40" i="10"/>
  <c r="K40" i="10"/>
  <c r="L40" i="10"/>
  <c r="M40" i="10"/>
  <c r="N40" i="10"/>
  <c r="F9" i="51"/>
  <c r="G9" i="51"/>
  <c r="H9" i="51"/>
  <c r="I9" i="51"/>
  <c r="J9" i="51"/>
  <c r="K9" i="51"/>
  <c r="L9" i="51"/>
  <c r="M9" i="51"/>
  <c r="N9" i="51"/>
  <c r="F10" i="51"/>
  <c r="G10" i="51"/>
  <c r="G15" i="51" s="1"/>
  <c r="H10" i="51"/>
  <c r="I10" i="51"/>
  <c r="I15" i="51" s="1"/>
  <c r="J10" i="51"/>
  <c r="K10" i="51"/>
  <c r="K15" i="51" s="1"/>
  <c r="L10" i="51"/>
  <c r="M10" i="51"/>
  <c r="M15" i="51" s="1"/>
  <c r="N10" i="51"/>
  <c r="F11" i="51"/>
  <c r="G11" i="51"/>
  <c r="H11" i="51"/>
  <c r="I11" i="51"/>
  <c r="J11" i="51"/>
  <c r="K11" i="51"/>
  <c r="L11" i="51"/>
  <c r="M11" i="51"/>
  <c r="N11" i="51"/>
  <c r="F12" i="51"/>
  <c r="G12" i="51"/>
  <c r="H12" i="51"/>
  <c r="I12" i="51"/>
  <c r="J12" i="51"/>
  <c r="K12" i="51"/>
  <c r="L12" i="51"/>
  <c r="M12" i="51"/>
  <c r="N12" i="51"/>
  <c r="F13" i="51"/>
  <c r="G13" i="51"/>
  <c r="H13" i="51"/>
  <c r="I13" i="51"/>
  <c r="J13" i="51"/>
  <c r="K13" i="51"/>
  <c r="L13" i="51"/>
  <c r="M13" i="51"/>
  <c r="N13" i="51"/>
  <c r="F14" i="51"/>
  <c r="G14" i="51"/>
  <c r="H14" i="51"/>
  <c r="I14" i="51"/>
  <c r="J14" i="51"/>
  <c r="K14" i="51"/>
  <c r="L14" i="51"/>
  <c r="M14" i="51"/>
  <c r="N14" i="51"/>
  <c r="F15" i="51"/>
  <c r="H15" i="51"/>
  <c r="J15" i="51"/>
  <c r="L15" i="51"/>
  <c r="N15" i="51"/>
  <c r="F21" i="51"/>
  <c r="G21" i="51"/>
  <c r="H21" i="51"/>
  <c r="I21" i="51"/>
  <c r="J21" i="51"/>
  <c r="K21" i="51"/>
  <c r="L21" i="51"/>
  <c r="M21" i="51"/>
  <c r="N21" i="51"/>
  <c r="F22" i="51"/>
  <c r="F27" i="51" s="1"/>
  <c r="G22" i="51"/>
  <c r="H22" i="51"/>
  <c r="H27" i="51" s="1"/>
  <c r="I22" i="51"/>
  <c r="J22" i="51"/>
  <c r="J27" i="51" s="1"/>
  <c r="K22" i="51"/>
  <c r="L22" i="51"/>
  <c r="L27" i="51" s="1"/>
  <c r="M22" i="51"/>
  <c r="N22" i="51"/>
  <c r="N27" i="51" s="1"/>
  <c r="F23" i="51"/>
  <c r="G23" i="51"/>
  <c r="H23" i="51"/>
  <c r="I23" i="51"/>
  <c r="J23" i="51"/>
  <c r="K23" i="51"/>
  <c r="L23" i="51"/>
  <c r="M23" i="51"/>
  <c r="N23" i="51"/>
  <c r="F24" i="51"/>
  <c r="G24" i="51"/>
  <c r="H24" i="51"/>
  <c r="I24" i="51"/>
  <c r="J24" i="51"/>
  <c r="K24" i="51"/>
  <c r="L24" i="51"/>
  <c r="M24" i="51"/>
  <c r="N24" i="51"/>
  <c r="F25" i="51"/>
  <c r="G25" i="51"/>
  <c r="H25" i="51"/>
  <c r="I25" i="51"/>
  <c r="J25" i="51"/>
  <c r="K25" i="51"/>
  <c r="L25" i="51"/>
  <c r="M25" i="51"/>
  <c r="N25" i="51"/>
  <c r="F26" i="51"/>
  <c r="G26" i="51"/>
  <c r="H26" i="51"/>
  <c r="I26" i="51"/>
  <c r="J26" i="51"/>
  <c r="K26" i="51"/>
  <c r="L26" i="51"/>
  <c r="M26" i="51"/>
  <c r="N26" i="51"/>
  <c r="G27" i="51"/>
  <c r="I27" i="51"/>
  <c r="K27" i="51"/>
  <c r="M27" i="51"/>
  <c r="F33" i="51"/>
  <c r="G33" i="51"/>
  <c r="H33" i="51"/>
  <c r="I33" i="51"/>
  <c r="J33" i="51"/>
  <c r="K33" i="51"/>
  <c r="L33" i="51"/>
  <c r="M33" i="51"/>
  <c r="N33" i="51"/>
  <c r="F34" i="51"/>
  <c r="G34" i="51"/>
  <c r="H34" i="51"/>
  <c r="I34" i="51"/>
  <c r="J34" i="51"/>
  <c r="K34" i="51"/>
  <c r="L34" i="51"/>
  <c r="M34" i="51"/>
  <c r="N34" i="51"/>
  <c r="F35" i="51"/>
  <c r="G35" i="51"/>
  <c r="H35" i="51"/>
  <c r="I35" i="51"/>
  <c r="J35" i="51"/>
  <c r="K35" i="51"/>
  <c r="L35" i="51"/>
  <c r="M35" i="51"/>
  <c r="N35" i="51"/>
  <c r="F36" i="51"/>
  <c r="G36" i="51"/>
  <c r="H36" i="51"/>
  <c r="I36" i="51"/>
  <c r="J36" i="51"/>
  <c r="K36" i="51"/>
  <c r="L36" i="51"/>
  <c r="M36" i="51"/>
  <c r="N36" i="51"/>
  <c r="F37" i="51"/>
  <c r="G37" i="51"/>
  <c r="H37" i="51"/>
  <c r="I37" i="51"/>
  <c r="J37" i="51"/>
  <c r="K37" i="51"/>
  <c r="L37" i="51"/>
  <c r="M37" i="51"/>
  <c r="N37" i="51"/>
  <c r="F38" i="51"/>
  <c r="G38" i="51"/>
  <c r="H38" i="51"/>
  <c r="I38" i="51"/>
  <c r="J38" i="51"/>
  <c r="K38" i="51"/>
  <c r="L38" i="51"/>
  <c r="M38" i="51"/>
  <c r="N38" i="51"/>
  <c r="F9" i="50"/>
  <c r="G9" i="50"/>
  <c r="H9" i="50"/>
  <c r="I9" i="50"/>
  <c r="J9" i="50"/>
  <c r="K9" i="50"/>
  <c r="L9" i="50"/>
  <c r="M9" i="50"/>
  <c r="N9" i="50"/>
  <c r="F10" i="50"/>
  <c r="G10" i="50"/>
  <c r="G15" i="50" s="1"/>
  <c r="H10" i="50"/>
  <c r="I10" i="50"/>
  <c r="I15" i="50" s="1"/>
  <c r="J10" i="50"/>
  <c r="K10" i="50"/>
  <c r="K15" i="50" s="1"/>
  <c r="L10" i="50"/>
  <c r="M10" i="50"/>
  <c r="M15" i="50" s="1"/>
  <c r="N10" i="50"/>
  <c r="F11" i="50"/>
  <c r="G11" i="50"/>
  <c r="H11" i="50"/>
  <c r="I11" i="50"/>
  <c r="J11" i="50"/>
  <c r="K11" i="50"/>
  <c r="L11" i="50"/>
  <c r="M11" i="50"/>
  <c r="N11" i="50"/>
  <c r="F12" i="50"/>
  <c r="G12" i="50"/>
  <c r="H12" i="50"/>
  <c r="I12" i="50"/>
  <c r="J12" i="50"/>
  <c r="K12" i="50"/>
  <c r="L12" i="50"/>
  <c r="M12" i="50"/>
  <c r="N12" i="50"/>
  <c r="F13" i="50"/>
  <c r="G13" i="50"/>
  <c r="H13" i="50"/>
  <c r="I13" i="50"/>
  <c r="J13" i="50"/>
  <c r="K13" i="50"/>
  <c r="L13" i="50"/>
  <c r="M13" i="50"/>
  <c r="N13" i="50"/>
  <c r="F14" i="50"/>
  <c r="G14" i="50"/>
  <c r="H14" i="50"/>
  <c r="I14" i="50"/>
  <c r="J14" i="50"/>
  <c r="K14" i="50"/>
  <c r="L14" i="50"/>
  <c r="M14" i="50"/>
  <c r="N14" i="50"/>
  <c r="F15" i="50"/>
  <c r="H15" i="50"/>
  <c r="J15" i="50"/>
  <c r="L15" i="50"/>
  <c r="N15" i="50"/>
  <c r="F20" i="50"/>
  <c r="G20" i="50"/>
  <c r="H20" i="50"/>
  <c r="I20" i="50"/>
  <c r="J20" i="50"/>
  <c r="K20" i="50"/>
  <c r="L20" i="50"/>
  <c r="M20" i="50"/>
  <c r="N20" i="50"/>
  <c r="F21" i="50"/>
  <c r="F26" i="50" s="1"/>
  <c r="G21" i="50"/>
  <c r="H21" i="50"/>
  <c r="H26" i="50" s="1"/>
  <c r="I21" i="50"/>
  <c r="J21" i="50"/>
  <c r="J26" i="50" s="1"/>
  <c r="K21" i="50"/>
  <c r="L21" i="50"/>
  <c r="L26" i="50" s="1"/>
  <c r="M21" i="50"/>
  <c r="N21" i="50"/>
  <c r="N26" i="50" s="1"/>
  <c r="F22" i="50"/>
  <c r="G22" i="50"/>
  <c r="H22" i="50"/>
  <c r="I22" i="50"/>
  <c r="J22" i="50"/>
  <c r="K22" i="50"/>
  <c r="L22" i="50"/>
  <c r="M22" i="50"/>
  <c r="N22" i="50"/>
  <c r="F23" i="50"/>
  <c r="G23" i="50"/>
  <c r="H23" i="50"/>
  <c r="I23" i="50"/>
  <c r="J23" i="50"/>
  <c r="K23" i="50"/>
  <c r="L23" i="50"/>
  <c r="M23" i="50"/>
  <c r="N23" i="50"/>
  <c r="F24" i="50"/>
  <c r="G24" i="50"/>
  <c r="H24" i="50"/>
  <c r="I24" i="50"/>
  <c r="J24" i="50"/>
  <c r="K24" i="50"/>
  <c r="L24" i="50"/>
  <c r="M24" i="50"/>
  <c r="N24" i="50"/>
  <c r="F25" i="50"/>
  <c r="G25" i="50"/>
  <c r="H25" i="50"/>
  <c r="I25" i="50"/>
  <c r="J25" i="50"/>
  <c r="K25" i="50"/>
  <c r="L25" i="50"/>
  <c r="M25" i="50"/>
  <c r="N25" i="50"/>
  <c r="G26" i="50"/>
  <c r="I26" i="50"/>
  <c r="K26" i="50"/>
  <c r="M26" i="50"/>
  <c r="F31" i="50"/>
  <c r="G31" i="50"/>
  <c r="H31" i="50"/>
  <c r="I31" i="50"/>
  <c r="J31" i="50"/>
  <c r="K31" i="50"/>
  <c r="L31" i="50"/>
  <c r="M31" i="50"/>
  <c r="N31" i="50"/>
  <c r="F32" i="50"/>
  <c r="G32" i="50"/>
  <c r="H32" i="50"/>
  <c r="I32" i="50"/>
  <c r="J32" i="50"/>
  <c r="K32" i="50"/>
  <c r="L32" i="50"/>
  <c r="M32" i="50"/>
  <c r="N32" i="50"/>
  <c r="F33" i="50"/>
  <c r="G33" i="50"/>
  <c r="H33" i="50"/>
  <c r="I33" i="50"/>
  <c r="J33" i="50"/>
  <c r="K33" i="50"/>
  <c r="L33" i="50"/>
  <c r="M33" i="50"/>
  <c r="N33" i="50"/>
  <c r="F34" i="50"/>
  <c r="G34" i="50"/>
  <c r="H34" i="50"/>
  <c r="I34" i="50"/>
  <c r="J34" i="50"/>
  <c r="K34" i="50"/>
  <c r="L34" i="50"/>
  <c r="M34" i="50"/>
  <c r="N34" i="50"/>
  <c r="F35" i="50"/>
  <c r="G35" i="50"/>
  <c r="H35" i="50"/>
  <c r="I35" i="50"/>
  <c r="J35" i="50"/>
  <c r="K35" i="50"/>
  <c r="L35" i="50"/>
  <c r="M35" i="50"/>
  <c r="N35" i="50"/>
  <c r="F36" i="50"/>
  <c r="G36" i="50"/>
  <c r="H36" i="50"/>
  <c r="I36" i="50"/>
  <c r="J36" i="50"/>
  <c r="K36" i="50"/>
  <c r="L36" i="50"/>
  <c r="M36" i="50"/>
  <c r="N36" i="50"/>
  <c r="F9" i="49"/>
  <c r="G9" i="49"/>
  <c r="H9" i="49"/>
  <c r="I9" i="49"/>
  <c r="J9" i="49"/>
  <c r="K9" i="49"/>
  <c r="L9" i="49"/>
  <c r="M9" i="49"/>
  <c r="N9" i="49"/>
  <c r="F10" i="49"/>
  <c r="G10" i="49"/>
  <c r="H10" i="49"/>
  <c r="I10" i="49"/>
  <c r="J10" i="49"/>
  <c r="K10" i="49"/>
  <c r="L10" i="49"/>
  <c r="M10" i="49"/>
  <c r="N10" i="49"/>
  <c r="F11" i="49"/>
  <c r="G11" i="49"/>
  <c r="H11" i="49"/>
  <c r="I11" i="49"/>
  <c r="J11" i="49"/>
  <c r="K11" i="49"/>
  <c r="L11" i="49"/>
  <c r="M11" i="49"/>
  <c r="N11" i="49"/>
  <c r="F12" i="49"/>
  <c r="G12" i="49"/>
  <c r="H12" i="49"/>
  <c r="I12" i="49"/>
  <c r="J12" i="49"/>
  <c r="K12" i="49"/>
  <c r="L12" i="49"/>
  <c r="M12" i="49"/>
  <c r="N12" i="49"/>
  <c r="F13" i="49"/>
  <c r="G13" i="49"/>
  <c r="H13" i="49"/>
  <c r="I13" i="49"/>
  <c r="J13" i="49"/>
  <c r="K13" i="49"/>
  <c r="L13" i="49"/>
  <c r="M13" i="49"/>
  <c r="N13" i="49"/>
  <c r="F14" i="49"/>
  <c r="G14" i="49"/>
  <c r="H14" i="49"/>
  <c r="I14" i="49"/>
  <c r="J14" i="49"/>
  <c r="K14" i="49"/>
  <c r="L14" i="49"/>
  <c r="M14" i="49"/>
  <c r="N14" i="49"/>
  <c r="F15" i="49"/>
  <c r="G15" i="49"/>
  <c r="H15" i="49"/>
  <c r="I15" i="49"/>
  <c r="J15" i="49"/>
  <c r="K15" i="49"/>
  <c r="L15" i="49"/>
  <c r="M15" i="49"/>
  <c r="N15" i="49"/>
  <c r="F20" i="49"/>
  <c r="G20" i="49"/>
  <c r="H20" i="49"/>
  <c r="I20" i="49"/>
  <c r="J20" i="49"/>
  <c r="K20" i="49"/>
  <c r="L20" i="49"/>
  <c r="M20" i="49"/>
  <c r="N20" i="49"/>
  <c r="F21" i="49"/>
  <c r="G21" i="49"/>
  <c r="H21" i="49"/>
  <c r="I21" i="49"/>
  <c r="J21" i="49"/>
  <c r="K21" i="49"/>
  <c r="L21" i="49"/>
  <c r="M21" i="49"/>
  <c r="N21" i="49"/>
  <c r="F22" i="49"/>
  <c r="G22" i="49"/>
  <c r="H22" i="49"/>
  <c r="I22" i="49"/>
  <c r="J22" i="49"/>
  <c r="K22" i="49"/>
  <c r="L22" i="49"/>
  <c r="M22" i="49"/>
  <c r="N22" i="49"/>
  <c r="F23" i="49"/>
  <c r="G23" i="49"/>
  <c r="H23" i="49"/>
  <c r="I23" i="49"/>
  <c r="J23" i="49"/>
  <c r="K23" i="49"/>
  <c r="L23" i="49"/>
  <c r="M23" i="49"/>
  <c r="N23" i="49"/>
  <c r="F24" i="49"/>
  <c r="G24" i="49"/>
  <c r="H24" i="49"/>
  <c r="I24" i="49"/>
  <c r="J24" i="49"/>
  <c r="K24" i="49"/>
  <c r="L24" i="49"/>
  <c r="M24" i="49"/>
  <c r="N24" i="49"/>
  <c r="F25" i="49"/>
  <c r="G25" i="49"/>
  <c r="H25" i="49"/>
  <c r="I25" i="49"/>
  <c r="J25" i="49"/>
  <c r="K25" i="49"/>
  <c r="L25" i="49"/>
  <c r="M25" i="49"/>
  <c r="N25" i="49"/>
  <c r="F26" i="49"/>
  <c r="G26" i="49"/>
  <c r="H26" i="49"/>
  <c r="I26" i="49"/>
  <c r="J26" i="49"/>
  <c r="K26" i="49"/>
  <c r="L26" i="49"/>
  <c r="M26" i="49"/>
  <c r="N26" i="49"/>
  <c r="F31" i="49"/>
  <c r="G31" i="49"/>
  <c r="H31" i="49"/>
  <c r="I31" i="49"/>
  <c r="J31" i="49"/>
  <c r="K31" i="49"/>
  <c r="L31" i="49"/>
  <c r="M31" i="49"/>
  <c r="N31" i="49"/>
  <c r="F32" i="49"/>
  <c r="G32" i="49"/>
  <c r="H32" i="49"/>
  <c r="I32" i="49"/>
  <c r="J32" i="49"/>
  <c r="K32" i="49"/>
  <c r="L32" i="49"/>
  <c r="M32" i="49"/>
  <c r="N32" i="49"/>
  <c r="F33" i="49"/>
  <c r="G33" i="49"/>
  <c r="H33" i="49"/>
  <c r="I33" i="49"/>
  <c r="J33" i="49"/>
  <c r="K33" i="49"/>
  <c r="L33" i="49"/>
  <c r="M33" i="49"/>
  <c r="N33" i="49"/>
  <c r="F34" i="49"/>
  <c r="G34" i="49"/>
  <c r="H34" i="49"/>
  <c r="I34" i="49"/>
  <c r="J34" i="49"/>
  <c r="K34" i="49"/>
  <c r="L34" i="49"/>
  <c r="M34" i="49"/>
  <c r="N34" i="49"/>
  <c r="F35" i="49"/>
  <c r="G35" i="49"/>
  <c r="H35" i="49"/>
  <c r="I35" i="49"/>
  <c r="J35" i="49"/>
  <c r="K35" i="49"/>
  <c r="L35" i="49"/>
  <c r="M35" i="49"/>
  <c r="N35" i="49"/>
  <c r="F36" i="49"/>
  <c r="G36" i="49"/>
  <c r="H36" i="49"/>
  <c r="I36" i="49"/>
  <c r="J36" i="49"/>
  <c r="K36" i="49"/>
  <c r="L36" i="49"/>
  <c r="M36" i="49"/>
  <c r="N36" i="49"/>
  <c r="F9" i="48"/>
  <c r="G9" i="48"/>
  <c r="H9" i="48"/>
  <c r="I9" i="48"/>
  <c r="J9" i="48"/>
  <c r="K9" i="48"/>
  <c r="L9" i="48"/>
  <c r="M9" i="48"/>
  <c r="N9" i="48"/>
  <c r="F10" i="48"/>
  <c r="F15" i="48" s="1"/>
  <c r="G10" i="48"/>
  <c r="H10" i="48"/>
  <c r="H15" i="48" s="1"/>
  <c r="I10" i="48"/>
  <c r="J10" i="48"/>
  <c r="J15" i="48" s="1"/>
  <c r="K10" i="48"/>
  <c r="L10" i="48"/>
  <c r="L15" i="48" s="1"/>
  <c r="M10" i="48"/>
  <c r="N10" i="48"/>
  <c r="N15" i="48" s="1"/>
  <c r="F11" i="48"/>
  <c r="G11" i="48"/>
  <c r="H11" i="48"/>
  <c r="I11" i="48"/>
  <c r="J11" i="48"/>
  <c r="K11" i="48"/>
  <c r="L11" i="48"/>
  <c r="M11" i="48"/>
  <c r="N11" i="48"/>
  <c r="F12" i="48"/>
  <c r="G12" i="48"/>
  <c r="H12" i="48"/>
  <c r="I12" i="48"/>
  <c r="J12" i="48"/>
  <c r="K12" i="48"/>
  <c r="L12" i="48"/>
  <c r="M12" i="48"/>
  <c r="N12" i="48"/>
  <c r="F13" i="48"/>
  <c r="G13" i="48"/>
  <c r="H13" i="48"/>
  <c r="I13" i="48"/>
  <c r="J13" i="48"/>
  <c r="K13" i="48"/>
  <c r="L13" i="48"/>
  <c r="M13" i="48"/>
  <c r="N13" i="48"/>
  <c r="F14" i="48"/>
  <c r="G14" i="48"/>
  <c r="H14" i="48"/>
  <c r="I14" i="48"/>
  <c r="J14" i="48"/>
  <c r="K14" i="48"/>
  <c r="L14" i="48"/>
  <c r="M14" i="48"/>
  <c r="N14" i="48"/>
  <c r="G15" i="48"/>
  <c r="I15" i="48"/>
  <c r="K15" i="48"/>
  <c r="M15" i="48"/>
  <c r="F20" i="48"/>
  <c r="G20" i="48"/>
  <c r="H20" i="48"/>
  <c r="I20" i="48"/>
  <c r="J20" i="48"/>
  <c r="K20" i="48"/>
  <c r="L20" i="48"/>
  <c r="M20" i="48"/>
  <c r="N20" i="48"/>
  <c r="F21" i="48"/>
  <c r="G21" i="48"/>
  <c r="G26" i="48" s="1"/>
  <c r="H21" i="48"/>
  <c r="I21" i="48"/>
  <c r="I26" i="48" s="1"/>
  <c r="J21" i="48"/>
  <c r="K21" i="48"/>
  <c r="K26" i="48" s="1"/>
  <c r="L21" i="48"/>
  <c r="M21" i="48"/>
  <c r="M26" i="48" s="1"/>
  <c r="N21" i="48"/>
  <c r="F22" i="48"/>
  <c r="G22" i="48"/>
  <c r="H22" i="48"/>
  <c r="I22" i="48"/>
  <c r="J22" i="48"/>
  <c r="K22" i="48"/>
  <c r="L22" i="48"/>
  <c r="M22" i="48"/>
  <c r="N22" i="48"/>
  <c r="F23" i="48"/>
  <c r="G23" i="48"/>
  <c r="H23" i="48"/>
  <c r="I23" i="48"/>
  <c r="J23" i="48"/>
  <c r="K23" i="48"/>
  <c r="L23" i="48"/>
  <c r="M23" i="48"/>
  <c r="N23" i="48"/>
  <c r="F24" i="48"/>
  <c r="G24" i="48"/>
  <c r="H24" i="48"/>
  <c r="I24" i="48"/>
  <c r="J24" i="48"/>
  <c r="K24" i="48"/>
  <c r="L24" i="48"/>
  <c r="M24" i="48"/>
  <c r="N24" i="48"/>
  <c r="F25" i="48"/>
  <c r="G25" i="48"/>
  <c r="H25" i="48"/>
  <c r="I25" i="48"/>
  <c r="J25" i="48"/>
  <c r="K25" i="48"/>
  <c r="L25" i="48"/>
  <c r="M25" i="48"/>
  <c r="N25" i="48"/>
  <c r="F26" i="48"/>
  <c r="H26" i="48"/>
  <c r="J26" i="48"/>
  <c r="L26" i="48"/>
  <c r="N26" i="48"/>
  <c r="F32" i="48"/>
  <c r="G32" i="48"/>
  <c r="H32" i="48"/>
  <c r="I32" i="48"/>
  <c r="J32" i="48"/>
  <c r="K32" i="48"/>
  <c r="L32" i="48"/>
  <c r="M32" i="48"/>
  <c r="N32" i="48"/>
  <c r="F33" i="48"/>
  <c r="F38" i="48" s="1"/>
  <c r="G33" i="48"/>
  <c r="H33" i="48"/>
  <c r="H38" i="48" s="1"/>
  <c r="I33" i="48"/>
  <c r="J33" i="48"/>
  <c r="J38" i="48" s="1"/>
  <c r="K33" i="48"/>
  <c r="L33" i="48"/>
  <c r="L38" i="48" s="1"/>
  <c r="M33" i="48"/>
  <c r="N33" i="48"/>
  <c r="N38" i="48" s="1"/>
  <c r="F34" i="48"/>
  <c r="G34" i="48"/>
  <c r="H34" i="48"/>
  <c r="I34" i="48"/>
  <c r="J34" i="48"/>
  <c r="K34" i="48"/>
  <c r="L34" i="48"/>
  <c r="M34" i="48"/>
  <c r="N34" i="48"/>
  <c r="F35" i="48"/>
  <c r="G35" i="48"/>
  <c r="H35" i="48"/>
  <c r="I35" i="48"/>
  <c r="J35" i="48"/>
  <c r="K35" i="48"/>
  <c r="L35" i="48"/>
  <c r="M35" i="48"/>
  <c r="N35" i="48"/>
  <c r="F36" i="48"/>
  <c r="G36" i="48"/>
  <c r="H36" i="48"/>
  <c r="I36" i="48"/>
  <c r="J36" i="48"/>
  <c r="K36" i="48"/>
  <c r="L36" i="48"/>
  <c r="M36" i="48"/>
  <c r="N36" i="48"/>
  <c r="F37" i="48"/>
  <c r="G37" i="48"/>
  <c r="H37" i="48"/>
  <c r="I37" i="48"/>
  <c r="J37" i="48"/>
  <c r="K37" i="48"/>
  <c r="L37" i="48"/>
  <c r="M37" i="48"/>
  <c r="N37" i="48"/>
  <c r="G38" i="48"/>
  <c r="I38" i="48"/>
  <c r="K38" i="48"/>
  <c r="M38" i="48"/>
  <c r="F9" i="47"/>
  <c r="G9" i="47"/>
  <c r="H9" i="47"/>
  <c r="I9" i="47"/>
  <c r="J9" i="47"/>
  <c r="K9" i="47"/>
  <c r="L9" i="47"/>
  <c r="M9" i="47"/>
  <c r="N9" i="47"/>
  <c r="F10" i="47"/>
  <c r="G10" i="47"/>
  <c r="H10" i="47"/>
  <c r="I10" i="47"/>
  <c r="J10" i="47"/>
  <c r="K10" i="47"/>
  <c r="L10" i="47"/>
  <c r="M10" i="47"/>
  <c r="N10" i="47"/>
  <c r="F11" i="47"/>
  <c r="G11" i="47"/>
  <c r="H11" i="47"/>
  <c r="I11" i="47"/>
  <c r="J11" i="47"/>
  <c r="K11" i="47"/>
  <c r="L11" i="47"/>
  <c r="M11" i="47"/>
  <c r="N11" i="47"/>
  <c r="F12" i="47"/>
  <c r="G12" i="47"/>
  <c r="H12" i="47"/>
  <c r="I12" i="47"/>
  <c r="J12" i="47"/>
  <c r="K12" i="47"/>
  <c r="L12" i="47"/>
  <c r="M12" i="47"/>
  <c r="N12" i="47"/>
  <c r="F13" i="47"/>
  <c r="G13" i="47"/>
  <c r="H13" i="47"/>
  <c r="I13" i="47"/>
  <c r="J13" i="47"/>
  <c r="K13" i="47"/>
  <c r="L13" i="47"/>
  <c r="M13" i="47"/>
  <c r="N13" i="47"/>
  <c r="F14" i="47"/>
  <c r="G14" i="47"/>
  <c r="H14" i="47"/>
  <c r="I14" i="47"/>
  <c r="J14" i="47"/>
  <c r="K14" i="47"/>
  <c r="L14" i="47"/>
  <c r="M14" i="47"/>
  <c r="N14" i="47"/>
  <c r="F15" i="47"/>
  <c r="G15" i="47"/>
  <c r="H15" i="47"/>
  <c r="I15" i="47"/>
  <c r="J15" i="47"/>
  <c r="K15" i="47"/>
  <c r="L15" i="47"/>
  <c r="M15" i="47"/>
  <c r="N15" i="47"/>
  <c r="F20" i="47"/>
  <c r="G20" i="47"/>
  <c r="H20" i="47"/>
  <c r="I20" i="47"/>
  <c r="J20" i="47"/>
  <c r="K20" i="47"/>
  <c r="L20" i="47"/>
  <c r="M20" i="47"/>
  <c r="N20" i="47"/>
  <c r="F21" i="47"/>
  <c r="G21" i="47"/>
  <c r="H21" i="47"/>
  <c r="I21" i="47"/>
  <c r="J21" i="47"/>
  <c r="K21" i="47"/>
  <c r="L21" i="47"/>
  <c r="M21" i="47"/>
  <c r="N21" i="47"/>
  <c r="F22" i="47"/>
  <c r="G22" i="47"/>
  <c r="H22" i="47"/>
  <c r="I22" i="47"/>
  <c r="J22" i="47"/>
  <c r="K22" i="47"/>
  <c r="L22" i="47"/>
  <c r="M22" i="47"/>
  <c r="N22" i="47"/>
  <c r="F23" i="47"/>
  <c r="G23" i="47"/>
  <c r="H23" i="47"/>
  <c r="I23" i="47"/>
  <c r="J23" i="47"/>
  <c r="K23" i="47"/>
  <c r="L23" i="47"/>
  <c r="M23" i="47"/>
  <c r="N23" i="47"/>
  <c r="F24" i="47"/>
  <c r="G24" i="47"/>
  <c r="H24" i="47"/>
  <c r="I24" i="47"/>
  <c r="J24" i="47"/>
  <c r="K24" i="47"/>
  <c r="L24" i="47"/>
  <c r="M24" i="47"/>
  <c r="N24" i="47"/>
  <c r="F25" i="47"/>
  <c r="G25" i="47"/>
  <c r="H25" i="47"/>
  <c r="I25" i="47"/>
  <c r="J25" i="47"/>
  <c r="K25" i="47"/>
  <c r="L25" i="47"/>
  <c r="M25" i="47"/>
  <c r="N25" i="47"/>
  <c r="F26" i="47"/>
  <c r="G26" i="47"/>
  <c r="H26" i="47"/>
  <c r="I26" i="47"/>
  <c r="J26" i="47"/>
  <c r="K26" i="47"/>
  <c r="L26" i="47"/>
  <c r="M26" i="47"/>
  <c r="N26" i="47"/>
  <c r="F32" i="47"/>
  <c r="G32" i="47"/>
  <c r="H32" i="47"/>
  <c r="I32" i="47"/>
  <c r="J32" i="47"/>
  <c r="K32" i="47"/>
  <c r="L32" i="47"/>
  <c r="M32" i="47"/>
  <c r="N32" i="47"/>
  <c r="F33" i="47"/>
  <c r="G33" i="47"/>
  <c r="H33" i="47"/>
  <c r="I33" i="47"/>
  <c r="J33" i="47"/>
  <c r="K33" i="47"/>
  <c r="L33" i="47"/>
  <c r="M33" i="47"/>
  <c r="N33" i="47"/>
  <c r="F34" i="47"/>
  <c r="G34" i="47"/>
  <c r="H34" i="47"/>
  <c r="I34" i="47"/>
  <c r="J34" i="47"/>
  <c r="K34" i="47"/>
  <c r="L34" i="47"/>
  <c r="M34" i="47"/>
  <c r="N34" i="47"/>
  <c r="F35" i="47"/>
  <c r="G35" i="47"/>
  <c r="H35" i="47"/>
  <c r="I35" i="47"/>
  <c r="J35" i="47"/>
  <c r="K35" i="47"/>
  <c r="L35" i="47"/>
  <c r="M35" i="47"/>
  <c r="N35" i="47"/>
  <c r="F36" i="47"/>
  <c r="G36" i="47"/>
  <c r="H36" i="47"/>
  <c r="I36" i="47"/>
  <c r="J36" i="47"/>
  <c r="K36" i="47"/>
  <c r="L36" i="47"/>
  <c r="M36" i="47"/>
  <c r="N36" i="47"/>
  <c r="F37" i="47"/>
  <c r="G37" i="47"/>
  <c r="H37" i="47"/>
  <c r="I37" i="47"/>
  <c r="J37" i="47"/>
  <c r="K37" i="47"/>
  <c r="L37" i="47"/>
  <c r="M37" i="47"/>
  <c r="N37" i="47"/>
  <c r="F9" i="46"/>
  <c r="G9" i="46"/>
  <c r="H9" i="46"/>
  <c r="I9" i="46"/>
  <c r="J9" i="46"/>
  <c r="K9" i="46"/>
  <c r="L9" i="46"/>
  <c r="M9" i="46"/>
  <c r="N9" i="46"/>
  <c r="F10" i="46"/>
  <c r="G10" i="46"/>
  <c r="G15" i="46" s="1"/>
  <c r="H10" i="46"/>
  <c r="I10" i="46"/>
  <c r="I15" i="46" s="1"/>
  <c r="J10" i="46"/>
  <c r="K10" i="46"/>
  <c r="K15" i="46" s="1"/>
  <c r="L10" i="46"/>
  <c r="M10" i="46"/>
  <c r="M15" i="46" s="1"/>
  <c r="N10" i="46"/>
  <c r="F11" i="46"/>
  <c r="G11" i="46"/>
  <c r="H11" i="46"/>
  <c r="I11" i="46"/>
  <c r="J11" i="46"/>
  <c r="K11" i="46"/>
  <c r="L11" i="46"/>
  <c r="M11" i="46"/>
  <c r="N11" i="46"/>
  <c r="F12" i="46"/>
  <c r="G12" i="46"/>
  <c r="H12" i="46"/>
  <c r="I12" i="46"/>
  <c r="J12" i="46"/>
  <c r="K12" i="46"/>
  <c r="L12" i="46"/>
  <c r="M12" i="46"/>
  <c r="N12" i="46"/>
  <c r="F13" i="46"/>
  <c r="G13" i="46"/>
  <c r="H13" i="46"/>
  <c r="I13" i="46"/>
  <c r="J13" i="46"/>
  <c r="K13" i="46"/>
  <c r="L13" i="46"/>
  <c r="M13" i="46"/>
  <c r="N13" i="46"/>
  <c r="F14" i="46"/>
  <c r="G14" i="46"/>
  <c r="H14" i="46"/>
  <c r="I14" i="46"/>
  <c r="J14" i="46"/>
  <c r="K14" i="46"/>
  <c r="L14" i="46"/>
  <c r="M14" i="46"/>
  <c r="N14" i="46"/>
  <c r="F15" i="46"/>
  <c r="H15" i="46"/>
  <c r="J15" i="46"/>
  <c r="L15" i="46"/>
  <c r="N15" i="46"/>
  <c r="F20" i="46"/>
  <c r="G20" i="46"/>
  <c r="H20" i="46"/>
  <c r="I20" i="46"/>
  <c r="J20" i="46"/>
  <c r="K20" i="46"/>
  <c r="L20" i="46"/>
  <c r="M20" i="46"/>
  <c r="N20" i="46"/>
  <c r="F21" i="46"/>
  <c r="F26" i="46" s="1"/>
  <c r="G21" i="46"/>
  <c r="H21" i="46"/>
  <c r="H26" i="46" s="1"/>
  <c r="I21" i="46"/>
  <c r="J21" i="46"/>
  <c r="J26" i="46" s="1"/>
  <c r="K21" i="46"/>
  <c r="L21" i="46"/>
  <c r="L26" i="46" s="1"/>
  <c r="M21" i="46"/>
  <c r="N21" i="46"/>
  <c r="N26" i="46" s="1"/>
  <c r="F22" i="46"/>
  <c r="G22" i="46"/>
  <c r="H22" i="46"/>
  <c r="I22" i="46"/>
  <c r="J22" i="46"/>
  <c r="K22" i="46"/>
  <c r="L22" i="46"/>
  <c r="M22" i="46"/>
  <c r="N22" i="46"/>
  <c r="F23" i="46"/>
  <c r="G23" i="46"/>
  <c r="H23" i="46"/>
  <c r="I23" i="46"/>
  <c r="J23" i="46"/>
  <c r="K23" i="46"/>
  <c r="L23" i="46"/>
  <c r="M23" i="46"/>
  <c r="N23" i="46"/>
  <c r="F24" i="46"/>
  <c r="G24" i="46"/>
  <c r="H24" i="46"/>
  <c r="I24" i="46"/>
  <c r="J24" i="46"/>
  <c r="K24" i="46"/>
  <c r="L24" i="46"/>
  <c r="M24" i="46"/>
  <c r="N24" i="46"/>
  <c r="F25" i="46"/>
  <c r="G25" i="46"/>
  <c r="H25" i="46"/>
  <c r="I25" i="46"/>
  <c r="J25" i="46"/>
  <c r="K25" i="46"/>
  <c r="L25" i="46"/>
  <c r="M25" i="46"/>
  <c r="N25" i="46"/>
  <c r="G26" i="46"/>
  <c r="I26" i="46"/>
  <c r="K26" i="46"/>
  <c r="M26" i="46"/>
  <c r="F31" i="46"/>
  <c r="G31" i="46"/>
  <c r="H31" i="46"/>
  <c r="I31" i="46"/>
  <c r="J31" i="46"/>
  <c r="K31" i="46"/>
  <c r="L31" i="46"/>
  <c r="M31" i="46"/>
  <c r="N31" i="46"/>
  <c r="F32" i="46"/>
  <c r="G32" i="46"/>
  <c r="H32" i="46"/>
  <c r="I32" i="46"/>
  <c r="J32" i="46"/>
  <c r="K32" i="46"/>
  <c r="L32" i="46"/>
  <c r="M32" i="46"/>
  <c r="N32" i="46"/>
  <c r="F33" i="46"/>
  <c r="G33" i="46"/>
  <c r="H33" i="46"/>
  <c r="I33" i="46"/>
  <c r="J33" i="46"/>
  <c r="K33" i="46"/>
  <c r="L33" i="46"/>
  <c r="M33" i="46"/>
  <c r="N33" i="46"/>
  <c r="F34" i="46"/>
  <c r="G34" i="46"/>
  <c r="H34" i="46"/>
  <c r="I34" i="46"/>
  <c r="J34" i="46"/>
  <c r="K34" i="46"/>
  <c r="L34" i="46"/>
  <c r="M34" i="46"/>
  <c r="N34" i="46"/>
  <c r="F35" i="46"/>
  <c r="G35" i="46"/>
  <c r="H35" i="46"/>
  <c r="I35" i="46"/>
  <c r="J35" i="46"/>
  <c r="K35" i="46"/>
  <c r="L35" i="46"/>
  <c r="M35" i="46"/>
  <c r="N35" i="46"/>
  <c r="F36" i="46"/>
  <c r="G36" i="46"/>
  <c r="H36" i="46"/>
  <c r="I36" i="46"/>
  <c r="J36" i="46"/>
  <c r="K36" i="46"/>
  <c r="L36" i="46"/>
  <c r="M36" i="46"/>
  <c r="N36" i="46"/>
  <c r="F32" i="45"/>
  <c r="G32" i="45"/>
  <c r="H32" i="45"/>
  <c r="I32" i="45"/>
  <c r="J32" i="45"/>
  <c r="K32" i="45"/>
  <c r="L32" i="45"/>
  <c r="M32" i="45"/>
  <c r="N32" i="45"/>
  <c r="F33" i="45"/>
  <c r="G33" i="45"/>
  <c r="H33" i="45"/>
  <c r="I33" i="45"/>
  <c r="J33" i="45"/>
  <c r="K33" i="45"/>
  <c r="L33" i="45"/>
  <c r="M33" i="45"/>
  <c r="N33" i="45"/>
  <c r="F34" i="45"/>
  <c r="G34" i="45"/>
  <c r="H34" i="45"/>
  <c r="I34" i="45"/>
  <c r="J34" i="45"/>
  <c r="K34" i="45"/>
  <c r="L34" i="45"/>
  <c r="M34" i="45"/>
  <c r="N34" i="45"/>
  <c r="F35" i="45"/>
  <c r="G35" i="45"/>
  <c r="H35" i="45"/>
  <c r="I35" i="45"/>
  <c r="J35" i="45"/>
  <c r="K35" i="45"/>
  <c r="L35" i="45"/>
  <c r="M35" i="45"/>
  <c r="N35" i="45"/>
  <c r="F36" i="45"/>
  <c r="G36" i="45"/>
  <c r="H36" i="45"/>
  <c r="I36" i="45"/>
  <c r="J36" i="45"/>
  <c r="K36" i="45"/>
  <c r="L36" i="45"/>
  <c r="M36" i="45"/>
  <c r="N36" i="45"/>
  <c r="F37" i="45"/>
  <c r="G37" i="45"/>
  <c r="H37" i="45"/>
  <c r="I37" i="45"/>
  <c r="J37" i="45"/>
  <c r="K37" i="45"/>
  <c r="L37" i="45"/>
  <c r="M37" i="45"/>
  <c r="N37" i="45"/>
  <c r="F20" i="45"/>
  <c r="G20" i="45"/>
  <c r="H20" i="45"/>
  <c r="I20" i="45"/>
  <c r="J20" i="45"/>
  <c r="K20" i="45"/>
  <c r="L20" i="45"/>
  <c r="M20" i="45"/>
  <c r="N20" i="45"/>
  <c r="F21" i="45"/>
  <c r="G21" i="45"/>
  <c r="H21" i="45"/>
  <c r="I21" i="45"/>
  <c r="J21" i="45"/>
  <c r="K21" i="45"/>
  <c r="L21" i="45"/>
  <c r="M21" i="45"/>
  <c r="N21" i="45"/>
  <c r="F22" i="45"/>
  <c r="G22" i="45"/>
  <c r="H22" i="45"/>
  <c r="I22" i="45"/>
  <c r="J22" i="45"/>
  <c r="K22" i="45"/>
  <c r="L22" i="45"/>
  <c r="M22" i="45"/>
  <c r="N22" i="45"/>
  <c r="F23" i="45"/>
  <c r="G23" i="45"/>
  <c r="H23" i="45"/>
  <c r="I23" i="45"/>
  <c r="J23" i="45"/>
  <c r="K23" i="45"/>
  <c r="L23" i="45"/>
  <c r="M23" i="45"/>
  <c r="N23" i="45"/>
  <c r="F24" i="45"/>
  <c r="G24" i="45"/>
  <c r="H24" i="45"/>
  <c r="I24" i="45"/>
  <c r="J24" i="45"/>
  <c r="K24" i="45"/>
  <c r="L24" i="45"/>
  <c r="M24" i="45"/>
  <c r="N24" i="45"/>
  <c r="F25" i="45"/>
  <c r="G25" i="45"/>
  <c r="H25" i="45"/>
  <c r="I25" i="45"/>
  <c r="J25" i="45"/>
  <c r="K25" i="45"/>
  <c r="L25" i="45"/>
  <c r="M25" i="45"/>
  <c r="N25" i="45"/>
  <c r="F9" i="45"/>
  <c r="G9" i="45"/>
  <c r="H9" i="45"/>
  <c r="I9" i="45"/>
  <c r="J9" i="45"/>
  <c r="K9" i="45"/>
  <c r="L9" i="45"/>
  <c r="M9" i="45"/>
  <c r="N9" i="45"/>
  <c r="F10" i="45"/>
  <c r="G10" i="45"/>
  <c r="H10" i="45"/>
  <c r="I10" i="45"/>
  <c r="J10" i="45"/>
  <c r="K10" i="45"/>
  <c r="L10" i="45"/>
  <c r="M10" i="45"/>
  <c r="N10" i="45"/>
  <c r="F11" i="45"/>
  <c r="G11" i="45"/>
  <c r="H11" i="45"/>
  <c r="I11" i="45"/>
  <c r="J11" i="45"/>
  <c r="K11" i="45"/>
  <c r="L11" i="45"/>
  <c r="M11" i="45"/>
  <c r="N11" i="45"/>
  <c r="F12" i="45"/>
  <c r="G12" i="45"/>
  <c r="H12" i="45"/>
  <c r="I12" i="45"/>
  <c r="J12" i="45"/>
  <c r="K12" i="45"/>
  <c r="L12" i="45"/>
  <c r="M12" i="45"/>
  <c r="N12" i="45"/>
  <c r="F13" i="45"/>
  <c r="G13" i="45"/>
  <c r="H13" i="45"/>
  <c r="I13" i="45"/>
  <c r="J13" i="45"/>
  <c r="K13" i="45"/>
  <c r="L13" i="45"/>
  <c r="M13" i="45"/>
  <c r="N13" i="45"/>
  <c r="F14" i="45"/>
  <c r="G14" i="45"/>
  <c r="H14" i="45"/>
  <c r="I14" i="45"/>
  <c r="J14" i="45"/>
  <c r="K14" i="45"/>
  <c r="L14" i="45"/>
  <c r="M14" i="45"/>
  <c r="N14" i="45"/>
  <c r="F35" i="9"/>
  <c r="G35" i="9"/>
  <c r="H35" i="9"/>
  <c r="I35" i="9"/>
  <c r="J35" i="9"/>
  <c r="K35" i="9"/>
  <c r="L35" i="9"/>
  <c r="M35" i="9"/>
  <c r="N35" i="9"/>
  <c r="F36" i="9"/>
  <c r="G36" i="9"/>
  <c r="H36" i="9"/>
  <c r="I36" i="9"/>
  <c r="J36" i="9"/>
  <c r="K36" i="9"/>
  <c r="L36" i="9"/>
  <c r="M36" i="9"/>
  <c r="N36" i="9"/>
  <c r="F37" i="9"/>
  <c r="G37" i="9"/>
  <c r="H37" i="9"/>
  <c r="I37" i="9"/>
  <c r="J37" i="9"/>
  <c r="K37" i="9"/>
  <c r="L37" i="9"/>
  <c r="M37" i="9"/>
  <c r="N37" i="9"/>
  <c r="F38" i="9"/>
  <c r="G38" i="9"/>
  <c r="H38" i="9"/>
  <c r="I38" i="9"/>
  <c r="J38" i="9"/>
  <c r="K38" i="9"/>
  <c r="L38" i="9"/>
  <c r="M38" i="9"/>
  <c r="N38" i="9"/>
  <c r="F39" i="9"/>
  <c r="G39" i="9"/>
  <c r="H39" i="9"/>
  <c r="I39" i="9"/>
  <c r="J39" i="9"/>
  <c r="K39" i="9"/>
  <c r="L39" i="9"/>
  <c r="M39" i="9"/>
  <c r="N39" i="9"/>
  <c r="F40" i="9"/>
  <c r="G40" i="9"/>
  <c r="H40" i="9"/>
  <c r="I40" i="9"/>
  <c r="J40" i="9"/>
  <c r="K40" i="9"/>
  <c r="L40" i="9"/>
  <c r="M40" i="9"/>
  <c r="N40" i="9"/>
  <c r="F41" i="9"/>
  <c r="G41" i="9"/>
  <c r="H41" i="9"/>
  <c r="I41" i="9"/>
  <c r="J41" i="9"/>
  <c r="K41" i="9"/>
  <c r="L41" i="9"/>
  <c r="M41" i="9"/>
  <c r="N41" i="9"/>
  <c r="F22" i="9"/>
  <c r="G22" i="9"/>
  <c r="H22" i="9"/>
  <c r="I22" i="9"/>
  <c r="J22" i="9"/>
  <c r="K22" i="9"/>
  <c r="L22" i="9"/>
  <c r="M22" i="9"/>
  <c r="N22" i="9"/>
  <c r="F23" i="9"/>
  <c r="G23" i="9"/>
  <c r="H23" i="9"/>
  <c r="I23" i="9"/>
  <c r="J23" i="9"/>
  <c r="K23" i="9"/>
  <c r="L23" i="9"/>
  <c r="M23" i="9"/>
  <c r="N23" i="9"/>
  <c r="F24" i="9"/>
  <c r="G24" i="9"/>
  <c r="H24" i="9"/>
  <c r="I24" i="9"/>
  <c r="J24" i="9"/>
  <c r="K24" i="9"/>
  <c r="L24" i="9"/>
  <c r="M24" i="9"/>
  <c r="N24" i="9"/>
  <c r="F25" i="9"/>
  <c r="G25" i="9"/>
  <c r="H25" i="9"/>
  <c r="I25" i="9"/>
  <c r="J25" i="9"/>
  <c r="K25" i="9"/>
  <c r="L25" i="9"/>
  <c r="M25" i="9"/>
  <c r="N25" i="9"/>
  <c r="F26" i="9"/>
  <c r="G26" i="9"/>
  <c r="H26" i="9"/>
  <c r="I26" i="9"/>
  <c r="J26" i="9"/>
  <c r="K26" i="9"/>
  <c r="L26" i="9"/>
  <c r="M26" i="9"/>
  <c r="N26" i="9"/>
  <c r="F27" i="9"/>
  <c r="G27" i="9"/>
  <c r="H27" i="9"/>
  <c r="I27" i="9"/>
  <c r="J27" i="9"/>
  <c r="K27" i="9"/>
  <c r="L27" i="9"/>
  <c r="M27" i="9"/>
  <c r="N27" i="9"/>
  <c r="F10" i="9"/>
  <c r="G10" i="9"/>
  <c r="H10" i="9"/>
  <c r="I10" i="9"/>
  <c r="J10" i="9"/>
  <c r="K10" i="9"/>
  <c r="L10" i="9"/>
  <c r="M10" i="9"/>
  <c r="N10" i="9"/>
  <c r="F11" i="9"/>
  <c r="G11" i="9"/>
  <c r="H11" i="9"/>
  <c r="I11" i="9"/>
  <c r="J11" i="9"/>
  <c r="K11" i="9"/>
  <c r="L11" i="9"/>
  <c r="M11" i="9"/>
  <c r="N11" i="9"/>
  <c r="F12" i="9"/>
  <c r="G12" i="9"/>
  <c r="H12" i="9"/>
  <c r="I12" i="9"/>
  <c r="J12" i="9"/>
  <c r="K12" i="9"/>
  <c r="L12" i="9"/>
  <c r="M12" i="9"/>
  <c r="N12" i="9"/>
  <c r="F13" i="9"/>
  <c r="G13" i="9"/>
  <c r="H13" i="9"/>
  <c r="I13" i="9"/>
  <c r="J13" i="9"/>
  <c r="K13" i="9"/>
  <c r="L13" i="9"/>
  <c r="M13" i="9"/>
  <c r="N13" i="9"/>
  <c r="F14" i="9"/>
  <c r="G14" i="9"/>
  <c r="H14" i="9"/>
  <c r="I14" i="9"/>
  <c r="J14" i="9"/>
  <c r="K14" i="9"/>
  <c r="L14" i="9"/>
  <c r="M14" i="9"/>
  <c r="N14" i="9"/>
  <c r="F15" i="9"/>
  <c r="G15" i="9"/>
  <c r="H15" i="9"/>
  <c r="I15" i="9"/>
  <c r="J15" i="9"/>
  <c r="K15" i="9"/>
  <c r="L15" i="9"/>
  <c r="M15" i="9"/>
  <c r="N15" i="9"/>
  <c r="O26" i="55" l="1"/>
  <c r="F34" i="42"/>
  <c r="G34" i="42"/>
  <c r="H34" i="42"/>
  <c r="I34" i="42"/>
  <c r="J34" i="42"/>
  <c r="K34" i="42"/>
  <c r="K40" i="42" s="1"/>
  <c r="L34" i="42"/>
  <c r="L40" i="42" s="1"/>
  <c r="M34" i="42"/>
  <c r="N34" i="42"/>
  <c r="F35" i="42"/>
  <c r="G35" i="42"/>
  <c r="H35" i="42"/>
  <c r="I35" i="42"/>
  <c r="J35" i="42"/>
  <c r="J40" i="42" s="1"/>
  <c r="K35" i="42"/>
  <c r="L35" i="42"/>
  <c r="M35" i="42"/>
  <c r="N35" i="42"/>
  <c r="F36" i="42"/>
  <c r="G36" i="42"/>
  <c r="H36" i="42"/>
  <c r="I36" i="42"/>
  <c r="I40" i="42" s="1"/>
  <c r="J36" i="42"/>
  <c r="K36" i="42"/>
  <c r="L36" i="42"/>
  <c r="M36" i="42"/>
  <c r="N36" i="42"/>
  <c r="F37" i="42"/>
  <c r="G37" i="42"/>
  <c r="H37" i="42"/>
  <c r="H40" i="42" s="1"/>
  <c r="I37" i="42"/>
  <c r="J37" i="42"/>
  <c r="K37" i="42"/>
  <c r="L37" i="42"/>
  <c r="M37" i="42"/>
  <c r="N37" i="42"/>
  <c r="F38" i="42"/>
  <c r="G38" i="42"/>
  <c r="G40" i="42" s="1"/>
  <c r="H38" i="42"/>
  <c r="I38" i="42"/>
  <c r="J38" i="42"/>
  <c r="K38" i="42"/>
  <c r="L38" i="42"/>
  <c r="M38" i="42"/>
  <c r="N38" i="42"/>
  <c r="F39" i="42"/>
  <c r="G39" i="42"/>
  <c r="H39" i="42"/>
  <c r="I39" i="42"/>
  <c r="J39" i="42"/>
  <c r="K39" i="42"/>
  <c r="L39" i="42"/>
  <c r="M39" i="42"/>
  <c r="N39" i="42"/>
  <c r="F40" i="42"/>
  <c r="M40" i="42"/>
  <c r="N40" i="42"/>
  <c r="F22" i="42"/>
  <c r="G22" i="42"/>
  <c r="H22" i="42"/>
  <c r="I22" i="42"/>
  <c r="I28" i="42" s="1"/>
  <c r="J22" i="42"/>
  <c r="J28" i="42" s="1"/>
  <c r="K22" i="42"/>
  <c r="K28" i="42" s="1"/>
  <c r="L22" i="42"/>
  <c r="M22" i="42"/>
  <c r="N22" i="42"/>
  <c r="F23" i="42"/>
  <c r="G23" i="42"/>
  <c r="H23" i="42"/>
  <c r="H28" i="42" s="1"/>
  <c r="I23" i="42"/>
  <c r="J23" i="42"/>
  <c r="K23" i="42"/>
  <c r="L23" i="42"/>
  <c r="M23" i="42"/>
  <c r="N23" i="42"/>
  <c r="F24" i="42"/>
  <c r="G24" i="42"/>
  <c r="G28" i="42" s="1"/>
  <c r="H24" i="42"/>
  <c r="I24" i="42"/>
  <c r="J24" i="42"/>
  <c r="K24" i="42"/>
  <c r="L24" i="42"/>
  <c r="M24" i="42"/>
  <c r="N24" i="42"/>
  <c r="F25" i="42"/>
  <c r="F28" i="42" s="1"/>
  <c r="G25" i="42"/>
  <c r="H25" i="42"/>
  <c r="I25" i="42"/>
  <c r="J25" i="42"/>
  <c r="K25" i="42"/>
  <c r="L25" i="42"/>
  <c r="M25" i="42"/>
  <c r="N25" i="42"/>
  <c r="N28" i="42" s="1"/>
  <c r="F26" i="42"/>
  <c r="G26" i="42"/>
  <c r="H26" i="42"/>
  <c r="I26" i="42"/>
  <c r="J26" i="42"/>
  <c r="K26" i="42"/>
  <c r="L26" i="42"/>
  <c r="M26" i="42"/>
  <c r="N26" i="42"/>
  <c r="F27" i="42"/>
  <c r="G27" i="42"/>
  <c r="H27" i="42"/>
  <c r="I27" i="42"/>
  <c r="J27" i="42"/>
  <c r="K27" i="42"/>
  <c r="L27" i="42"/>
  <c r="M27" i="42"/>
  <c r="N27" i="42"/>
  <c r="L28" i="42"/>
  <c r="M28" i="42"/>
  <c r="F10" i="42"/>
  <c r="F16" i="42" s="1"/>
  <c r="G10" i="42"/>
  <c r="H10" i="42"/>
  <c r="I10" i="42"/>
  <c r="J10" i="42"/>
  <c r="J16" i="42" s="1"/>
  <c r="K10" i="42"/>
  <c r="K16" i="42" s="1"/>
  <c r="L10" i="42"/>
  <c r="M10" i="42"/>
  <c r="N10" i="42"/>
  <c r="N16" i="42" s="1"/>
  <c r="F11" i="42"/>
  <c r="G11" i="42"/>
  <c r="H11" i="42"/>
  <c r="I11" i="42"/>
  <c r="I16" i="42" s="1"/>
  <c r="J11" i="42"/>
  <c r="K11" i="42"/>
  <c r="L11" i="42"/>
  <c r="M11" i="42"/>
  <c r="M16" i="42" s="1"/>
  <c r="N11" i="42"/>
  <c r="F12" i="42"/>
  <c r="G12" i="42"/>
  <c r="H12" i="42"/>
  <c r="I12" i="42"/>
  <c r="J12" i="42"/>
  <c r="K12" i="42"/>
  <c r="L12" i="42"/>
  <c r="M12" i="42"/>
  <c r="N12" i="42"/>
  <c r="F13" i="42"/>
  <c r="G13" i="42"/>
  <c r="G16" i="42" s="1"/>
  <c r="H13" i="42"/>
  <c r="I13" i="42"/>
  <c r="J13" i="42"/>
  <c r="K13" i="42"/>
  <c r="L13" i="42"/>
  <c r="M13" i="42"/>
  <c r="N13" i="42"/>
  <c r="F14" i="42"/>
  <c r="G14" i="42"/>
  <c r="H14" i="42"/>
  <c r="I14" i="42"/>
  <c r="J14" i="42"/>
  <c r="K14" i="42"/>
  <c r="L14" i="42"/>
  <c r="M14" i="42"/>
  <c r="N14" i="42"/>
  <c r="F15" i="42"/>
  <c r="G15" i="42"/>
  <c r="H15" i="42"/>
  <c r="I15" i="42"/>
  <c r="J15" i="42"/>
  <c r="K15" i="42"/>
  <c r="L15" i="42"/>
  <c r="M15" i="42"/>
  <c r="N15" i="42"/>
  <c r="H16" i="42"/>
  <c r="L16" i="42"/>
  <c r="F31" i="43"/>
  <c r="G31" i="43"/>
  <c r="G37" i="43" s="1"/>
  <c r="H31" i="43"/>
  <c r="I31" i="43"/>
  <c r="J31" i="43"/>
  <c r="K31" i="43"/>
  <c r="K37" i="43" s="1"/>
  <c r="L31" i="43"/>
  <c r="M31" i="43"/>
  <c r="N31" i="43"/>
  <c r="F32" i="43"/>
  <c r="F37" i="43" s="1"/>
  <c r="G32" i="43"/>
  <c r="H32" i="43"/>
  <c r="I32" i="43"/>
  <c r="J32" i="43"/>
  <c r="J37" i="43" s="1"/>
  <c r="K32" i="43"/>
  <c r="L32" i="43"/>
  <c r="L37" i="43" s="1"/>
  <c r="M32" i="43"/>
  <c r="N32" i="43"/>
  <c r="N37" i="43" s="1"/>
  <c r="F33" i="43"/>
  <c r="G33" i="43"/>
  <c r="H33" i="43"/>
  <c r="I33" i="43"/>
  <c r="J33" i="43"/>
  <c r="K33" i="43"/>
  <c r="L33" i="43"/>
  <c r="M33" i="43"/>
  <c r="N33" i="43"/>
  <c r="F34" i="43"/>
  <c r="G34" i="43"/>
  <c r="H34" i="43"/>
  <c r="H37" i="43" s="1"/>
  <c r="I34" i="43"/>
  <c r="J34" i="43"/>
  <c r="K34" i="43"/>
  <c r="L34" i="43"/>
  <c r="M34" i="43"/>
  <c r="N34" i="43"/>
  <c r="F35" i="43"/>
  <c r="G35" i="43"/>
  <c r="H35" i="43"/>
  <c r="I35" i="43"/>
  <c r="J35" i="43"/>
  <c r="K35" i="43"/>
  <c r="L35" i="43"/>
  <c r="M35" i="43"/>
  <c r="N35" i="43"/>
  <c r="F36" i="43"/>
  <c r="G36" i="43"/>
  <c r="H36" i="43"/>
  <c r="I36" i="43"/>
  <c r="J36" i="43"/>
  <c r="K36" i="43"/>
  <c r="L36" i="43"/>
  <c r="M36" i="43"/>
  <c r="N36" i="43"/>
  <c r="I37" i="43"/>
  <c r="M37" i="43"/>
  <c r="F20" i="43"/>
  <c r="F26" i="43" s="1"/>
  <c r="G20" i="43"/>
  <c r="H20" i="43"/>
  <c r="I20" i="43"/>
  <c r="J20" i="43"/>
  <c r="J26" i="43" s="1"/>
  <c r="K20" i="43"/>
  <c r="K26" i="43" s="1"/>
  <c r="L20" i="43"/>
  <c r="M20" i="43"/>
  <c r="N20" i="43"/>
  <c r="N26" i="43" s="1"/>
  <c r="F21" i="43"/>
  <c r="G21" i="43"/>
  <c r="H21" i="43"/>
  <c r="I21" i="43"/>
  <c r="I26" i="43" s="1"/>
  <c r="J21" i="43"/>
  <c r="K21" i="43"/>
  <c r="L21" i="43"/>
  <c r="L26" i="43" s="1"/>
  <c r="M21" i="43"/>
  <c r="N21" i="43"/>
  <c r="F22" i="43"/>
  <c r="G22" i="43"/>
  <c r="H22" i="43"/>
  <c r="I22" i="43"/>
  <c r="J22" i="43"/>
  <c r="K22" i="43"/>
  <c r="L22" i="43"/>
  <c r="M22" i="43"/>
  <c r="N22" i="43"/>
  <c r="F23" i="43"/>
  <c r="G23" i="43"/>
  <c r="H23" i="43"/>
  <c r="H26" i="43" s="1"/>
  <c r="I23" i="43"/>
  <c r="J23" i="43"/>
  <c r="K23" i="43"/>
  <c r="L23" i="43"/>
  <c r="M23" i="43"/>
  <c r="N23" i="43"/>
  <c r="F24" i="43"/>
  <c r="G24" i="43"/>
  <c r="H24" i="43"/>
  <c r="I24" i="43"/>
  <c r="J24" i="43"/>
  <c r="K24" i="43"/>
  <c r="L24" i="43"/>
  <c r="M24" i="43"/>
  <c r="N24" i="43"/>
  <c r="F25" i="43"/>
  <c r="G25" i="43"/>
  <c r="H25" i="43"/>
  <c r="I25" i="43"/>
  <c r="J25" i="43"/>
  <c r="K25" i="43"/>
  <c r="L25" i="43"/>
  <c r="M25" i="43"/>
  <c r="N25" i="43"/>
  <c r="G26" i="43"/>
  <c r="M26" i="43"/>
  <c r="F9" i="43"/>
  <c r="F15" i="43" s="1"/>
  <c r="G9" i="43"/>
  <c r="H9" i="43"/>
  <c r="I9" i="43"/>
  <c r="I15" i="43" s="1"/>
  <c r="J9" i="43"/>
  <c r="K9" i="43"/>
  <c r="L9" i="43"/>
  <c r="M9" i="43"/>
  <c r="N9" i="43"/>
  <c r="N15" i="43" s="1"/>
  <c r="F10" i="43"/>
  <c r="G10" i="43"/>
  <c r="H10" i="43"/>
  <c r="I10" i="43"/>
  <c r="J10" i="43"/>
  <c r="K10" i="43"/>
  <c r="L10" i="43"/>
  <c r="M10" i="43"/>
  <c r="M15" i="43" s="1"/>
  <c r="N10" i="43"/>
  <c r="F11" i="43"/>
  <c r="G11" i="43"/>
  <c r="G15" i="43" s="1"/>
  <c r="H11" i="43"/>
  <c r="I11" i="43"/>
  <c r="J11" i="43"/>
  <c r="K11" i="43"/>
  <c r="L11" i="43"/>
  <c r="L15" i="43" s="1"/>
  <c r="M11" i="43"/>
  <c r="N11" i="43"/>
  <c r="F12" i="43"/>
  <c r="G12" i="43"/>
  <c r="H12" i="43"/>
  <c r="I12" i="43"/>
  <c r="J12" i="43"/>
  <c r="K12" i="43"/>
  <c r="L12" i="43"/>
  <c r="M12" i="43"/>
  <c r="N12" i="43"/>
  <c r="F13" i="43"/>
  <c r="G13" i="43"/>
  <c r="H13" i="43"/>
  <c r="I13" i="43"/>
  <c r="J13" i="43"/>
  <c r="J15" i="43" s="1"/>
  <c r="K13" i="43"/>
  <c r="L13" i="43"/>
  <c r="M13" i="43"/>
  <c r="N13" i="43"/>
  <c r="F14" i="43"/>
  <c r="G14" i="43"/>
  <c r="H14" i="43"/>
  <c r="I14" i="43"/>
  <c r="J14" i="43"/>
  <c r="K14" i="43"/>
  <c r="L14" i="43"/>
  <c r="M14" i="43"/>
  <c r="N14" i="43"/>
  <c r="H15" i="43"/>
  <c r="K15" i="43"/>
  <c r="F34" i="41"/>
  <c r="G34" i="41"/>
  <c r="G40" i="41" s="1"/>
  <c r="H34" i="41"/>
  <c r="H40" i="41" s="1"/>
  <c r="I34" i="41"/>
  <c r="J34" i="41"/>
  <c r="K34" i="41"/>
  <c r="K40" i="41" s="1"/>
  <c r="L34" i="41"/>
  <c r="L40" i="41" s="1"/>
  <c r="M34" i="41"/>
  <c r="N34" i="41"/>
  <c r="F35" i="41"/>
  <c r="G35" i="41"/>
  <c r="H35" i="41"/>
  <c r="I35" i="41"/>
  <c r="J35" i="41"/>
  <c r="K35" i="41"/>
  <c r="L35" i="41"/>
  <c r="M35" i="41"/>
  <c r="N35" i="41"/>
  <c r="F36" i="41"/>
  <c r="G36" i="41"/>
  <c r="H36" i="41"/>
  <c r="I36" i="41"/>
  <c r="J36" i="41"/>
  <c r="K36" i="41"/>
  <c r="L36" i="41"/>
  <c r="M36" i="41"/>
  <c r="N36" i="41"/>
  <c r="F37" i="41"/>
  <c r="G37" i="41"/>
  <c r="H37" i="41"/>
  <c r="I37" i="41"/>
  <c r="J37" i="41"/>
  <c r="K37" i="41"/>
  <c r="L37" i="41"/>
  <c r="M37" i="41"/>
  <c r="N37" i="41"/>
  <c r="F38" i="41"/>
  <c r="G38" i="41"/>
  <c r="H38" i="41"/>
  <c r="I38" i="41"/>
  <c r="J38" i="41"/>
  <c r="K38" i="41"/>
  <c r="L38" i="41"/>
  <c r="M38" i="41"/>
  <c r="N38" i="41"/>
  <c r="F39" i="41"/>
  <c r="G39" i="41"/>
  <c r="H39" i="41"/>
  <c r="I39" i="41"/>
  <c r="J39" i="41"/>
  <c r="K39" i="41"/>
  <c r="L39" i="41"/>
  <c r="M39" i="41"/>
  <c r="N39" i="41"/>
  <c r="F40" i="41"/>
  <c r="I40" i="41"/>
  <c r="J40" i="41"/>
  <c r="M40" i="41"/>
  <c r="N40" i="41"/>
  <c r="F22" i="41"/>
  <c r="G22" i="41"/>
  <c r="H22" i="41"/>
  <c r="I22" i="41"/>
  <c r="J22" i="41"/>
  <c r="K22" i="41"/>
  <c r="L22" i="41"/>
  <c r="M22" i="41"/>
  <c r="N22" i="41"/>
  <c r="F23" i="41"/>
  <c r="G23" i="41"/>
  <c r="H23" i="41"/>
  <c r="I23" i="41"/>
  <c r="J23" i="41"/>
  <c r="K23" i="41"/>
  <c r="L23" i="41"/>
  <c r="M23" i="41"/>
  <c r="N23" i="41"/>
  <c r="F24" i="41"/>
  <c r="G24" i="41"/>
  <c r="H24" i="41"/>
  <c r="I24" i="41"/>
  <c r="J24" i="41"/>
  <c r="K24" i="41"/>
  <c r="L24" i="41"/>
  <c r="M24" i="41"/>
  <c r="N24" i="41"/>
  <c r="F25" i="41"/>
  <c r="G25" i="41"/>
  <c r="H25" i="41"/>
  <c r="I25" i="41"/>
  <c r="J25" i="41"/>
  <c r="K25" i="41"/>
  <c r="L25" i="41"/>
  <c r="M25" i="41"/>
  <c r="N25" i="41"/>
  <c r="F26" i="41"/>
  <c r="G26" i="41"/>
  <c r="H26" i="41"/>
  <c r="I26" i="41"/>
  <c r="J26" i="41"/>
  <c r="K26" i="41"/>
  <c r="L26" i="41"/>
  <c r="M26" i="41"/>
  <c r="M28" i="41" s="1"/>
  <c r="N26" i="41"/>
  <c r="F27" i="41"/>
  <c r="G27" i="41"/>
  <c r="H27" i="41"/>
  <c r="I27" i="41"/>
  <c r="J27" i="41"/>
  <c r="K27" i="41"/>
  <c r="L27" i="41"/>
  <c r="L28" i="41" s="1"/>
  <c r="M27" i="41"/>
  <c r="N27" i="41"/>
  <c r="F28" i="41"/>
  <c r="G28" i="41"/>
  <c r="H28" i="41"/>
  <c r="I28" i="41"/>
  <c r="J28" i="41"/>
  <c r="K28" i="41"/>
  <c r="N28" i="41"/>
  <c r="F10" i="41"/>
  <c r="F16" i="41" s="1"/>
  <c r="G10" i="41"/>
  <c r="H10" i="41"/>
  <c r="I10" i="41"/>
  <c r="J10" i="41"/>
  <c r="J16" i="41" s="1"/>
  <c r="K10" i="41"/>
  <c r="L10" i="41"/>
  <c r="M10" i="41"/>
  <c r="M16" i="41" s="1"/>
  <c r="N10" i="41"/>
  <c r="N16" i="41" s="1"/>
  <c r="F11" i="41"/>
  <c r="G11" i="41"/>
  <c r="H11" i="41"/>
  <c r="I11" i="41"/>
  <c r="I16" i="41" s="1"/>
  <c r="J11" i="41"/>
  <c r="K11" i="41"/>
  <c r="L11" i="41"/>
  <c r="M11" i="41"/>
  <c r="N11" i="41"/>
  <c r="F12" i="41"/>
  <c r="G12" i="41"/>
  <c r="H12" i="41"/>
  <c r="I12" i="41"/>
  <c r="J12" i="41"/>
  <c r="K12" i="41"/>
  <c r="K16" i="41" s="1"/>
  <c r="L12" i="41"/>
  <c r="L16" i="41" s="1"/>
  <c r="M12" i="41"/>
  <c r="N12" i="41"/>
  <c r="F13" i="41"/>
  <c r="G13" i="41"/>
  <c r="G16" i="41" s="1"/>
  <c r="H13" i="41"/>
  <c r="I13" i="41"/>
  <c r="J13" i="41"/>
  <c r="K13" i="41"/>
  <c r="L13" i="41"/>
  <c r="M13" i="41"/>
  <c r="N13" i="41"/>
  <c r="F14" i="41"/>
  <c r="G14" i="41"/>
  <c r="H14" i="41"/>
  <c r="I14" i="41"/>
  <c r="J14" i="41"/>
  <c r="K14" i="41"/>
  <c r="L14" i="41"/>
  <c r="M14" i="41"/>
  <c r="N14" i="41"/>
  <c r="F15" i="41"/>
  <c r="G15" i="41"/>
  <c r="H15" i="41"/>
  <c r="I15" i="41"/>
  <c r="J15" i="41"/>
  <c r="K15" i="41"/>
  <c r="L15" i="41"/>
  <c r="M15" i="41"/>
  <c r="N15" i="41"/>
  <c r="H16" i="41"/>
  <c r="F31" i="40"/>
  <c r="G31" i="40"/>
  <c r="H31" i="40"/>
  <c r="I31" i="40"/>
  <c r="J31" i="40"/>
  <c r="J37" i="40" s="1"/>
  <c r="K31" i="40"/>
  <c r="K37" i="40" s="1"/>
  <c r="L31" i="40"/>
  <c r="M31" i="40"/>
  <c r="M37" i="40" s="1"/>
  <c r="N31" i="40"/>
  <c r="F32" i="40"/>
  <c r="G32" i="40"/>
  <c r="H32" i="40"/>
  <c r="I32" i="40"/>
  <c r="I37" i="40" s="1"/>
  <c r="J32" i="40"/>
  <c r="K32" i="40"/>
  <c r="L32" i="40"/>
  <c r="L37" i="40" s="1"/>
  <c r="M32" i="40"/>
  <c r="N32" i="40"/>
  <c r="F33" i="40"/>
  <c r="G33" i="40"/>
  <c r="H33" i="40"/>
  <c r="H37" i="40" s="1"/>
  <c r="I33" i="40"/>
  <c r="J33" i="40"/>
  <c r="K33" i="40"/>
  <c r="L33" i="40"/>
  <c r="M33" i="40"/>
  <c r="N33" i="40"/>
  <c r="F34" i="40"/>
  <c r="G34" i="40"/>
  <c r="H34" i="40"/>
  <c r="I34" i="40"/>
  <c r="J34" i="40"/>
  <c r="K34" i="40"/>
  <c r="L34" i="40"/>
  <c r="M34" i="40"/>
  <c r="N34" i="40"/>
  <c r="F35" i="40"/>
  <c r="G35" i="40"/>
  <c r="H35" i="40"/>
  <c r="I35" i="40"/>
  <c r="J35" i="40"/>
  <c r="K35" i="40"/>
  <c r="L35" i="40"/>
  <c r="M35" i="40"/>
  <c r="N35" i="40"/>
  <c r="F36" i="40"/>
  <c r="G36" i="40"/>
  <c r="H36" i="40"/>
  <c r="I36" i="40"/>
  <c r="J36" i="40"/>
  <c r="K36" i="40"/>
  <c r="L36" i="40"/>
  <c r="M36" i="40"/>
  <c r="N36" i="40"/>
  <c r="F37" i="40"/>
  <c r="G37" i="40"/>
  <c r="N37" i="40"/>
  <c r="F20" i="40"/>
  <c r="F26" i="40" s="1"/>
  <c r="G20" i="40"/>
  <c r="H20" i="40"/>
  <c r="I20" i="40"/>
  <c r="I26" i="40" s="1"/>
  <c r="J20" i="40"/>
  <c r="J26" i="40" s="1"/>
  <c r="K20" i="40"/>
  <c r="L20" i="40"/>
  <c r="M20" i="40"/>
  <c r="M26" i="40" s="1"/>
  <c r="N20" i="40"/>
  <c r="N26" i="40" s="1"/>
  <c r="F21" i="40"/>
  <c r="G21" i="40"/>
  <c r="H21" i="40"/>
  <c r="I21" i="40"/>
  <c r="J21" i="40"/>
  <c r="K21" i="40"/>
  <c r="L21" i="40"/>
  <c r="M21" i="40"/>
  <c r="N21" i="40"/>
  <c r="F22" i="40"/>
  <c r="G22" i="40"/>
  <c r="H22" i="40"/>
  <c r="I22" i="40"/>
  <c r="J22" i="40"/>
  <c r="K22" i="40"/>
  <c r="K26" i="40" s="1"/>
  <c r="L22" i="40"/>
  <c r="M22" i="40"/>
  <c r="N22" i="40"/>
  <c r="F23" i="40"/>
  <c r="G23" i="40"/>
  <c r="H23" i="40"/>
  <c r="I23" i="40"/>
  <c r="J23" i="40"/>
  <c r="K23" i="40"/>
  <c r="L23" i="40"/>
  <c r="M23" i="40"/>
  <c r="N23" i="40"/>
  <c r="F24" i="40"/>
  <c r="G24" i="40"/>
  <c r="H24" i="40"/>
  <c r="I24" i="40"/>
  <c r="J24" i="40"/>
  <c r="K24" i="40"/>
  <c r="L24" i="40"/>
  <c r="M24" i="40"/>
  <c r="N24" i="40"/>
  <c r="F25" i="40"/>
  <c r="G25" i="40"/>
  <c r="H25" i="40"/>
  <c r="I25" i="40"/>
  <c r="J25" i="40"/>
  <c r="K25" i="40"/>
  <c r="L25" i="40"/>
  <c r="M25" i="40"/>
  <c r="N25" i="40"/>
  <c r="G26" i="40"/>
  <c r="H26" i="40"/>
  <c r="L26" i="40"/>
  <c r="F9" i="40"/>
  <c r="F15" i="40" s="1"/>
  <c r="G9" i="40"/>
  <c r="G15" i="40" s="1"/>
  <c r="H9" i="40"/>
  <c r="I9" i="40"/>
  <c r="J9" i="40"/>
  <c r="K9" i="40"/>
  <c r="L9" i="40"/>
  <c r="L15" i="40" s="1"/>
  <c r="M9" i="40"/>
  <c r="M15" i="40" s="1"/>
  <c r="N9" i="40"/>
  <c r="N15" i="40" s="1"/>
  <c r="F10" i="40"/>
  <c r="G10" i="40"/>
  <c r="H10" i="40"/>
  <c r="I10" i="40"/>
  <c r="J10" i="40"/>
  <c r="K10" i="40"/>
  <c r="K15" i="40" s="1"/>
  <c r="L10" i="40"/>
  <c r="M10" i="40"/>
  <c r="N10" i="40"/>
  <c r="F11" i="40"/>
  <c r="G11" i="40"/>
  <c r="H11" i="40"/>
  <c r="I11" i="40"/>
  <c r="J11" i="40"/>
  <c r="J15" i="40" s="1"/>
  <c r="K11" i="40"/>
  <c r="L11" i="40"/>
  <c r="M11" i="40"/>
  <c r="N11" i="40"/>
  <c r="F12" i="40"/>
  <c r="G12" i="40"/>
  <c r="H12" i="40"/>
  <c r="I12" i="40"/>
  <c r="J12" i="40"/>
  <c r="K12" i="40"/>
  <c r="L12" i="40"/>
  <c r="M12" i="40"/>
  <c r="N12" i="40"/>
  <c r="F13" i="40"/>
  <c r="G13" i="40"/>
  <c r="H13" i="40"/>
  <c r="I13" i="40"/>
  <c r="J13" i="40"/>
  <c r="K13" i="40"/>
  <c r="L13" i="40"/>
  <c r="M13" i="40"/>
  <c r="N13" i="40"/>
  <c r="F14" i="40"/>
  <c r="G14" i="40"/>
  <c r="H14" i="40"/>
  <c r="I14" i="40"/>
  <c r="J14" i="40"/>
  <c r="K14" i="40"/>
  <c r="L14" i="40"/>
  <c r="M14" i="40"/>
  <c r="N14" i="40"/>
  <c r="H15" i="40"/>
  <c r="I15" i="40"/>
  <c r="E32" i="69" l="1"/>
  <c r="F32" i="69"/>
  <c r="E33" i="69"/>
  <c r="F33" i="69"/>
  <c r="E34" i="69"/>
  <c r="F34" i="69"/>
  <c r="E36" i="69"/>
  <c r="F36" i="69"/>
  <c r="E37" i="69"/>
  <c r="F37" i="69"/>
  <c r="F20" i="69"/>
  <c r="F21" i="69"/>
  <c r="F22" i="69"/>
  <c r="F24" i="69"/>
  <c r="F25" i="69"/>
  <c r="E9" i="69"/>
  <c r="F9" i="69"/>
  <c r="E10" i="69"/>
  <c r="F10" i="69"/>
  <c r="E11" i="69"/>
  <c r="F11" i="69"/>
  <c r="E13" i="69"/>
  <c r="F13" i="69"/>
  <c r="E14" i="69"/>
  <c r="F14" i="69"/>
  <c r="F32" i="26" l="1"/>
  <c r="F33" i="26"/>
  <c r="F34" i="26"/>
  <c r="F35" i="26"/>
  <c r="F36" i="26"/>
  <c r="F37" i="26"/>
  <c r="F20" i="26"/>
  <c r="F21" i="26"/>
  <c r="F22" i="26"/>
  <c r="F23" i="26"/>
  <c r="F24" i="26"/>
  <c r="F25" i="26"/>
  <c r="F9" i="26"/>
  <c r="F10" i="26"/>
  <c r="F11" i="26"/>
  <c r="F12" i="26"/>
  <c r="F13" i="26"/>
  <c r="F14" i="26"/>
  <c r="F32" i="25"/>
  <c r="F33" i="25"/>
  <c r="F34" i="25"/>
  <c r="F35" i="25"/>
  <c r="F36" i="25"/>
  <c r="F37" i="25"/>
  <c r="F20" i="25"/>
  <c r="F21" i="25"/>
  <c r="F22" i="25"/>
  <c r="F23" i="25"/>
  <c r="F24" i="25"/>
  <c r="F25" i="25"/>
  <c r="F9" i="25"/>
  <c r="F10" i="25"/>
  <c r="F11" i="25"/>
  <c r="F12" i="25"/>
  <c r="F13" i="25"/>
  <c r="F14" i="25"/>
  <c r="F9" i="24" l="1"/>
  <c r="F10" i="24"/>
  <c r="F11" i="24"/>
  <c r="F12" i="24"/>
  <c r="F13" i="24"/>
  <c r="F14" i="24"/>
  <c r="F32" i="24"/>
  <c r="F33" i="24"/>
  <c r="F34" i="24"/>
  <c r="F35" i="24"/>
  <c r="F36" i="24"/>
  <c r="F37" i="24"/>
  <c r="D20" i="24"/>
  <c r="E20" i="24"/>
  <c r="F20" i="24"/>
  <c r="D21" i="24"/>
  <c r="E21" i="24"/>
  <c r="E26" i="24" s="1"/>
  <c r="F21" i="24"/>
  <c r="D22" i="24"/>
  <c r="E22" i="24"/>
  <c r="F22" i="24"/>
  <c r="D23" i="24"/>
  <c r="E23" i="24"/>
  <c r="F23" i="24"/>
  <c r="D24" i="24"/>
  <c r="E24" i="24"/>
  <c r="F24" i="24"/>
  <c r="D25" i="24"/>
  <c r="E25" i="24"/>
  <c r="F25" i="24"/>
  <c r="D26" i="24"/>
  <c r="F26" i="24"/>
  <c r="D27" i="56" l="1"/>
  <c r="E27" i="56"/>
  <c r="C27" i="56"/>
  <c r="D27" i="28"/>
  <c r="E27" i="28"/>
  <c r="C27" i="28"/>
  <c r="D27" i="54"/>
  <c r="E27" i="54"/>
  <c r="C27" i="54"/>
  <c r="D27" i="52"/>
  <c r="E27" i="52"/>
  <c r="C27" i="52"/>
  <c r="D27" i="53"/>
  <c r="E27" i="53"/>
  <c r="C27" i="53"/>
  <c r="D32" i="57" l="1"/>
  <c r="E32" i="57"/>
  <c r="D33" i="57"/>
  <c r="E33" i="57"/>
  <c r="D21" i="57"/>
  <c r="E21" i="57"/>
  <c r="D22" i="57"/>
  <c r="E22" i="57"/>
  <c r="D10" i="57"/>
  <c r="E10" i="57"/>
  <c r="D11" i="57"/>
  <c r="E11" i="57"/>
  <c r="D31" i="62"/>
  <c r="E31" i="62"/>
  <c r="D32" i="62"/>
  <c r="E32" i="62"/>
  <c r="D33" i="62"/>
  <c r="E33" i="62"/>
  <c r="D35" i="62"/>
  <c r="E35" i="62"/>
  <c r="D36" i="62"/>
  <c r="E36" i="62"/>
  <c r="D20" i="62"/>
  <c r="E20" i="62"/>
  <c r="D21" i="62"/>
  <c r="E21" i="62"/>
  <c r="D22" i="62"/>
  <c r="E22" i="62"/>
  <c r="D24" i="62"/>
  <c r="E24" i="62"/>
  <c r="D25" i="62"/>
  <c r="E25" i="62"/>
  <c r="D9" i="62"/>
  <c r="E9" i="62"/>
  <c r="D10" i="62"/>
  <c r="E10" i="62"/>
  <c r="D11" i="62"/>
  <c r="E11" i="62"/>
  <c r="D13" i="62"/>
  <c r="E13" i="62"/>
  <c r="D14" i="62"/>
  <c r="E14" i="62"/>
  <c r="D31" i="63"/>
  <c r="E31" i="63"/>
  <c r="N31" i="63"/>
  <c r="D32" i="63"/>
  <c r="E32" i="63"/>
  <c r="N32" i="63"/>
  <c r="D33" i="63"/>
  <c r="E33" i="63"/>
  <c r="N33" i="63"/>
  <c r="D35" i="63"/>
  <c r="E35" i="63"/>
  <c r="N35" i="63"/>
  <c r="D36" i="63"/>
  <c r="E36" i="63"/>
  <c r="N36" i="63"/>
  <c r="D20" i="63"/>
  <c r="E20" i="63"/>
  <c r="N20" i="63"/>
  <c r="D21" i="63"/>
  <c r="E21" i="63"/>
  <c r="N21" i="63"/>
  <c r="D22" i="63"/>
  <c r="E22" i="63"/>
  <c r="N22" i="63"/>
  <c r="D24" i="63"/>
  <c r="E24" i="63"/>
  <c r="N24" i="63"/>
  <c r="D25" i="63"/>
  <c r="E25" i="63"/>
  <c r="N25" i="63"/>
  <c r="D9" i="63"/>
  <c r="E9" i="63"/>
  <c r="N9" i="63"/>
  <c r="D10" i="63"/>
  <c r="E10" i="63"/>
  <c r="N10" i="63"/>
  <c r="D11" i="63"/>
  <c r="E11" i="63"/>
  <c r="N11" i="63"/>
  <c r="D13" i="63"/>
  <c r="E13" i="63"/>
  <c r="N13" i="63"/>
  <c r="D14" i="63"/>
  <c r="E14" i="63"/>
  <c r="N14" i="63"/>
  <c r="D31" i="61"/>
  <c r="E31" i="61"/>
  <c r="D32" i="61"/>
  <c r="E32" i="61"/>
  <c r="D33" i="61"/>
  <c r="E33" i="61"/>
  <c r="D35" i="61"/>
  <c r="E35" i="61"/>
  <c r="D36" i="61"/>
  <c r="E36" i="61"/>
  <c r="D20" i="61"/>
  <c r="E20" i="61"/>
  <c r="D21" i="61"/>
  <c r="E21" i="61"/>
  <c r="D22" i="61"/>
  <c r="E22" i="61"/>
  <c r="D24" i="61"/>
  <c r="E24" i="61"/>
  <c r="D25" i="61"/>
  <c r="E25" i="61"/>
  <c r="D9" i="61"/>
  <c r="E9" i="61"/>
  <c r="D10" i="61"/>
  <c r="E10" i="61"/>
  <c r="D11" i="61"/>
  <c r="E11" i="61"/>
  <c r="D13" i="61"/>
  <c r="E13" i="61"/>
  <c r="D14" i="61"/>
  <c r="E14" i="61"/>
  <c r="D31" i="54"/>
  <c r="E31" i="54"/>
  <c r="D32" i="54"/>
  <c r="E32" i="54"/>
  <c r="D33" i="54"/>
  <c r="E33" i="54"/>
  <c r="D34" i="54"/>
  <c r="E34" i="54"/>
  <c r="D35" i="54"/>
  <c r="E35" i="54"/>
  <c r="D36" i="54"/>
  <c r="E36" i="54"/>
  <c r="D20" i="54"/>
  <c r="E20" i="54"/>
  <c r="D21" i="54"/>
  <c r="E21" i="54"/>
  <c r="D22" i="54"/>
  <c r="E22" i="54"/>
  <c r="D23" i="54"/>
  <c r="E23" i="54"/>
  <c r="D24" i="54"/>
  <c r="E24" i="54"/>
  <c r="D25" i="54"/>
  <c r="E25" i="54"/>
  <c r="D9" i="54"/>
  <c r="E9" i="54"/>
  <c r="D10" i="54"/>
  <c r="E10" i="54"/>
  <c r="D11" i="54"/>
  <c r="E11" i="54"/>
  <c r="D12" i="54"/>
  <c r="E12" i="54"/>
  <c r="D13" i="54"/>
  <c r="E13" i="54"/>
  <c r="D14" i="54"/>
  <c r="E14" i="54"/>
  <c r="D31" i="53"/>
  <c r="E31" i="53"/>
  <c r="D32" i="53"/>
  <c r="E32" i="53"/>
  <c r="D33" i="53"/>
  <c r="E33" i="53"/>
  <c r="D34" i="53"/>
  <c r="E34" i="53"/>
  <c r="D35" i="53"/>
  <c r="E35" i="53"/>
  <c r="D36" i="53"/>
  <c r="E36" i="53"/>
  <c r="D20" i="53"/>
  <c r="E20" i="53"/>
  <c r="D21" i="53"/>
  <c r="E21" i="53"/>
  <c r="D22" i="53"/>
  <c r="E22" i="53"/>
  <c r="D24" i="53"/>
  <c r="E24" i="53"/>
  <c r="D25" i="53"/>
  <c r="E25" i="53"/>
  <c r="D9" i="53"/>
  <c r="E9" i="53"/>
  <c r="D10" i="53"/>
  <c r="E10" i="53"/>
  <c r="D11" i="53"/>
  <c r="E11" i="53"/>
  <c r="D13" i="53"/>
  <c r="E13" i="53"/>
  <c r="D14" i="53"/>
  <c r="E14" i="53"/>
  <c r="D31" i="52"/>
  <c r="E31" i="52"/>
  <c r="D32" i="52"/>
  <c r="E32" i="52"/>
  <c r="D33" i="52"/>
  <c r="E33" i="52"/>
  <c r="D35" i="52"/>
  <c r="E35" i="52"/>
  <c r="D36" i="52"/>
  <c r="E36" i="52"/>
  <c r="D20" i="52"/>
  <c r="E20" i="52"/>
  <c r="D21" i="52"/>
  <c r="E21" i="52"/>
  <c r="D22" i="52"/>
  <c r="E22" i="52"/>
  <c r="D24" i="52"/>
  <c r="E24" i="52"/>
  <c r="D25" i="52"/>
  <c r="E25" i="52"/>
  <c r="D9" i="52"/>
  <c r="E9" i="52"/>
  <c r="D10" i="52"/>
  <c r="E10" i="52"/>
  <c r="D11" i="52"/>
  <c r="E11" i="52"/>
  <c r="D13" i="52"/>
  <c r="E13" i="52"/>
  <c r="D14" i="52"/>
  <c r="E14" i="52"/>
  <c r="D9" i="21"/>
  <c r="E9" i="21"/>
  <c r="D10" i="21"/>
  <c r="E10" i="21"/>
  <c r="D11" i="21"/>
  <c r="E11" i="21"/>
  <c r="D12" i="21"/>
  <c r="E12" i="21"/>
  <c r="D13" i="21"/>
  <c r="E13" i="21"/>
  <c r="D14" i="21"/>
  <c r="E14" i="21"/>
  <c r="D32" i="21"/>
  <c r="E32" i="21"/>
  <c r="D33" i="21"/>
  <c r="E33" i="21"/>
  <c r="D34" i="21"/>
  <c r="E34" i="21"/>
  <c r="D35" i="21"/>
  <c r="E35" i="21"/>
  <c r="D36" i="21"/>
  <c r="E36" i="21"/>
  <c r="D37" i="21"/>
  <c r="E37" i="21"/>
  <c r="E20" i="21"/>
  <c r="E21" i="21"/>
  <c r="E22" i="21"/>
  <c r="E23" i="21"/>
  <c r="E24" i="21"/>
  <c r="E25" i="21"/>
  <c r="D34" i="13"/>
  <c r="E34" i="13"/>
  <c r="D35" i="13"/>
  <c r="E35" i="13"/>
  <c r="D36" i="13"/>
  <c r="E36" i="13"/>
  <c r="D37" i="13"/>
  <c r="E37" i="13"/>
  <c r="D38" i="13"/>
  <c r="E38" i="13"/>
  <c r="D39" i="13"/>
  <c r="E39" i="13"/>
  <c r="D22" i="13"/>
  <c r="E22" i="13"/>
  <c r="D23" i="13"/>
  <c r="E23" i="13"/>
  <c r="D24" i="13"/>
  <c r="E24" i="13"/>
  <c r="D25" i="13"/>
  <c r="E25" i="13"/>
  <c r="D26" i="13"/>
  <c r="E26" i="13"/>
  <c r="D27" i="13"/>
  <c r="E27" i="13"/>
  <c r="D10" i="13"/>
  <c r="E10" i="13"/>
  <c r="D11" i="13"/>
  <c r="E11" i="13"/>
  <c r="D12" i="13"/>
  <c r="E12" i="13"/>
  <c r="D13" i="13"/>
  <c r="E13" i="13"/>
  <c r="D14" i="13"/>
  <c r="E14" i="13"/>
  <c r="D15" i="13"/>
  <c r="E15" i="13"/>
  <c r="D32" i="69"/>
  <c r="D33" i="69"/>
  <c r="D34" i="69"/>
  <c r="D36" i="69"/>
  <c r="D37" i="69"/>
  <c r="D20" i="69"/>
  <c r="E20" i="69"/>
  <c r="D21" i="69"/>
  <c r="E21" i="69"/>
  <c r="D22" i="69"/>
  <c r="E22" i="69"/>
  <c r="D24" i="69"/>
  <c r="E24" i="69"/>
  <c r="D25" i="69"/>
  <c r="E25" i="69"/>
  <c r="D9" i="69"/>
  <c r="D10" i="69"/>
  <c r="D11" i="69"/>
  <c r="D13" i="69"/>
  <c r="D14" i="69"/>
  <c r="D32" i="26"/>
  <c r="E32" i="26"/>
  <c r="D33" i="26"/>
  <c r="E33" i="26"/>
  <c r="D34" i="26"/>
  <c r="E34" i="26"/>
  <c r="D35" i="26"/>
  <c r="E35" i="26"/>
  <c r="D36" i="26"/>
  <c r="E36" i="26"/>
  <c r="D37" i="26"/>
  <c r="E37" i="26"/>
  <c r="D20" i="26"/>
  <c r="E20" i="26"/>
  <c r="D21" i="26"/>
  <c r="E21" i="26"/>
  <c r="D22" i="26"/>
  <c r="E22" i="26"/>
  <c r="D23" i="26"/>
  <c r="E23" i="26"/>
  <c r="D24" i="26"/>
  <c r="E24" i="26"/>
  <c r="D25" i="26"/>
  <c r="E25" i="26"/>
  <c r="D9" i="26"/>
  <c r="E9" i="26"/>
  <c r="D10" i="26"/>
  <c r="E10" i="26"/>
  <c r="D11" i="26"/>
  <c r="E11" i="26"/>
  <c r="D12" i="26"/>
  <c r="E12" i="26"/>
  <c r="D13" i="26"/>
  <c r="E13" i="26"/>
  <c r="D14" i="26"/>
  <c r="E14" i="26"/>
  <c r="D32" i="25"/>
  <c r="E32" i="25"/>
  <c r="D33" i="25"/>
  <c r="E33" i="25"/>
  <c r="D34" i="25"/>
  <c r="E34" i="25"/>
  <c r="D35" i="25"/>
  <c r="E35" i="25"/>
  <c r="D36" i="25"/>
  <c r="E36" i="25"/>
  <c r="D37" i="25"/>
  <c r="E37" i="25"/>
  <c r="D20" i="25"/>
  <c r="E20" i="25"/>
  <c r="D21" i="25"/>
  <c r="E21" i="25"/>
  <c r="D22" i="25"/>
  <c r="E22" i="25"/>
  <c r="D23" i="25"/>
  <c r="E23" i="25"/>
  <c r="D24" i="25"/>
  <c r="E24" i="25"/>
  <c r="D25" i="25"/>
  <c r="E25" i="25"/>
  <c r="D9" i="25"/>
  <c r="E9" i="25"/>
  <c r="D10" i="25"/>
  <c r="E10" i="25"/>
  <c r="D11" i="25"/>
  <c r="E11" i="25"/>
  <c r="D12" i="25"/>
  <c r="E12" i="25"/>
  <c r="D13" i="25"/>
  <c r="E13" i="25"/>
  <c r="D14" i="25"/>
  <c r="E14" i="25"/>
  <c r="D43" i="24"/>
  <c r="E43" i="24"/>
  <c r="D44" i="24"/>
  <c r="E44" i="24"/>
  <c r="D45" i="24"/>
  <c r="E45" i="24"/>
  <c r="D47" i="24"/>
  <c r="E47" i="24"/>
  <c r="D48" i="24"/>
  <c r="E48" i="24"/>
  <c r="D32" i="24"/>
  <c r="E32" i="24"/>
  <c r="D33" i="24"/>
  <c r="E33" i="24"/>
  <c r="D34" i="24"/>
  <c r="E34" i="24"/>
  <c r="D35" i="24"/>
  <c r="E35" i="24"/>
  <c r="D36" i="24"/>
  <c r="E36" i="24"/>
  <c r="D37" i="24"/>
  <c r="E37" i="24"/>
  <c r="D9" i="24"/>
  <c r="E9" i="24"/>
  <c r="D10" i="24"/>
  <c r="E10" i="24"/>
  <c r="D11" i="24"/>
  <c r="E11" i="24"/>
  <c r="D12" i="24"/>
  <c r="E12" i="24"/>
  <c r="D13" i="24"/>
  <c r="E13" i="24"/>
  <c r="D14" i="24"/>
  <c r="E14" i="24"/>
  <c r="D33" i="51"/>
  <c r="E33" i="51"/>
  <c r="D34" i="51"/>
  <c r="E34" i="51"/>
  <c r="D35" i="51"/>
  <c r="E35" i="51"/>
  <c r="D36" i="51"/>
  <c r="E36" i="51"/>
  <c r="D37" i="51"/>
  <c r="E37" i="51"/>
  <c r="D38" i="51"/>
  <c r="E38" i="51"/>
  <c r="D21" i="51"/>
  <c r="E21" i="51"/>
  <c r="D22" i="51"/>
  <c r="E22" i="51"/>
  <c r="D23" i="51"/>
  <c r="E23" i="51"/>
  <c r="D24" i="51"/>
  <c r="E24" i="51"/>
  <c r="D25" i="51"/>
  <c r="E25" i="51"/>
  <c r="D26" i="51"/>
  <c r="E26" i="51"/>
  <c r="D9" i="51"/>
  <c r="E9" i="51"/>
  <c r="D10" i="51"/>
  <c r="E10" i="51"/>
  <c r="D11" i="51"/>
  <c r="E11" i="51"/>
  <c r="D12" i="51"/>
  <c r="E12" i="51"/>
  <c r="D13" i="51"/>
  <c r="E13" i="51"/>
  <c r="D14" i="51"/>
  <c r="E14" i="51"/>
  <c r="D31" i="50"/>
  <c r="E31" i="50"/>
  <c r="D32" i="50"/>
  <c r="E32" i="50"/>
  <c r="D33" i="50"/>
  <c r="E33" i="50"/>
  <c r="D34" i="50"/>
  <c r="E34" i="50"/>
  <c r="D35" i="50"/>
  <c r="E35" i="50"/>
  <c r="D36" i="50"/>
  <c r="E36" i="50"/>
  <c r="D20" i="50"/>
  <c r="E20" i="50"/>
  <c r="D21" i="50"/>
  <c r="E21" i="50"/>
  <c r="D22" i="50"/>
  <c r="E22" i="50"/>
  <c r="D23" i="50"/>
  <c r="E23" i="50"/>
  <c r="D24" i="50"/>
  <c r="E24" i="50"/>
  <c r="D25" i="50"/>
  <c r="E25" i="50"/>
  <c r="D9" i="50"/>
  <c r="E9" i="50"/>
  <c r="D10" i="50"/>
  <c r="E10" i="50"/>
  <c r="D11" i="50"/>
  <c r="E11" i="50"/>
  <c r="D12" i="50"/>
  <c r="E12" i="50"/>
  <c r="D13" i="50"/>
  <c r="E13" i="50"/>
  <c r="D14" i="50"/>
  <c r="E14" i="50"/>
  <c r="D31" i="49"/>
  <c r="E31" i="49"/>
  <c r="D32" i="49"/>
  <c r="E32" i="49"/>
  <c r="D33" i="49"/>
  <c r="E33" i="49"/>
  <c r="D34" i="49"/>
  <c r="E34" i="49"/>
  <c r="D35" i="49"/>
  <c r="E35" i="49"/>
  <c r="D36" i="49"/>
  <c r="E36" i="49"/>
  <c r="D20" i="49"/>
  <c r="E20" i="49"/>
  <c r="D21" i="49"/>
  <c r="E21" i="49"/>
  <c r="D22" i="49"/>
  <c r="E22" i="49"/>
  <c r="D23" i="49"/>
  <c r="E23" i="49"/>
  <c r="D24" i="49"/>
  <c r="E24" i="49"/>
  <c r="D25" i="49"/>
  <c r="E25" i="49"/>
  <c r="D9" i="49"/>
  <c r="E9" i="49"/>
  <c r="D10" i="49"/>
  <c r="E10" i="49"/>
  <c r="D11" i="49"/>
  <c r="E11" i="49"/>
  <c r="D12" i="49"/>
  <c r="E12" i="49"/>
  <c r="D13" i="49"/>
  <c r="E13" i="49"/>
  <c r="D14" i="49"/>
  <c r="E14" i="49"/>
  <c r="D32" i="48"/>
  <c r="E32" i="48"/>
  <c r="D33" i="48"/>
  <c r="E33" i="48"/>
  <c r="D34" i="48"/>
  <c r="E34" i="48"/>
  <c r="D35" i="48"/>
  <c r="E35" i="48"/>
  <c r="D36" i="48"/>
  <c r="E36" i="48"/>
  <c r="D37" i="48"/>
  <c r="E37" i="48"/>
  <c r="D20" i="48"/>
  <c r="E20" i="48"/>
  <c r="D21" i="48"/>
  <c r="E21" i="48"/>
  <c r="D22" i="48"/>
  <c r="E22" i="48"/>
  <c r="D23" i="48"/>
  <c r="E23" i="48"/>
  <c r="D24" i="48"/>
  <c r="E24" i="48"/>
  <c r="D25" i="48"/>
  <c r="E25" i="48"/>
  <c r="D9" i="48"/>
  <c r="E9" i="48"/>
  <c r="D10" i="48"/>
  <c r="E10" i="48"/>
  <c r="D11" i="48"/>
  <c r="E11" i="48"/>
  <c r="D12" i="48"/>
  <c r="E12" i="48"/>
  <c r="D13" i="48"/>
  <c r="E13" i="48"/>
  <c r="D14" i="48"/>
  <c r="E14" i="48"/>
  <c r="D32" i="47"/>
  <c r="E32" i="47"/>
  <c r="D33" i="47"/>
  <c r="E33" i="47"/>
  <c r="D34" i="47"/>
  <c r="E34" i="47"/>
  <c r="D35" i="47"/>
  <c r="E35" i="47"/>
  <c r="D36" i="47"/>
  <c r="E36" i="47"/>
  <c r="D37" i="47"/>
  <c r="E37" i="47"/>
  <c r="D20" i="47"/>
  <c r="E20" i="47"/>
  <c r="D21" i="47"/>
  <c r="E21" i="47"/>
  <c r="D22" i="47"/>
  <c r="E22" i="47"/>
  <c r="D23" i="47"/>
  <c r="E23" i="47"/>
  <c r="D24" i="47"/>
  <c r="E24" i="47"/>
  <c r="D25" i="47"/>
  <c r="E25" i="47"/>
  <c r="D9" i="47"/>
  <c r="E9" i="47"/>
  <c r="D10" i="47"/>
  <c r="E10" i="47"/>
  <c r="D11" i="47"/>
  <c r="E11" i="47"/>
  <c r="D12" i="47"/>
  <c r="E12" i="47"/>
  <c r="D13" i="47"/>
  <c r="E13" i="47"/>
  <c r="D14" i="47"/>
  <c r="E14" i="47"/>
  <c r="D31" i="46"/>
  <c r="E31" i="46"/>
  <c r="D32" i="46"/>
  <c r="E32" i="46"/>
  <c r="D33" i="46"/>
  <c r="E33" i="46"/>
  <c r="D34" i="46"/>
  <c r="E34" i="46"/>
  <c r="D35" i="46"/>
  <c r="E35" i="46"/>
  <c r="D36" i="46"/>
  <c r="E36" i="46"/>
  <c r="D20" i="46"/>
  <c r="E20" i="46"/>
  <c r="D21" i="46"/>
  <c r="E21" i="46"/>
  <c r="D22" i="46"/>
  <c r="E22" i="46"/>
  <c r="D23" i="46"/>
  <c r="E23" i="46"/>
  <c r="D24" i="46"/>
  <c r="E24" i="46"/>
  <c r="D25" i="46"/>
  <c r="E25" i="46"/>
  <c r="D9" i="46"/>
  <c r="E9" i="46"/>
  <c r="D10" i="46"/>
  <c r="E10" i="46"/>
  <c r="D11" i="46"/>
  <c r="E11" i="46"/>
  <c r="D12" i="46"/>
  <c r="E12" i="46"/>
  <c r="D13" i="46"/>
  <c r="E13" i="46"/>
  <c r="D14" i="46"/>
  <c r="E14" i="46"/>
  <c r="D32" i="45"/>
  <c r="E32" i="45"/>
  <c r="D33" i="45"/>
  <c r="E33" i="45"/>
  <c r="D34" i="45"/>
  <c r="E34" i="45"/>
  <c r="D35" i="45"/>
  <c r="E35" i="45"/>
  <c r="D36" i="45"/>
  <c r="E36" i="45"/>
  <c r="D37" i="45"/>
  <c r="E37" i="45"/>
  <c r="D20" i="45"/>
  <c r="E20" i="45"/>
  <c r="D21" i="45"/>
  <c r="E21" i="45"/>
  <c r="D22" i="45"/>
  <c r="E22" i="45"/>
  <c r="D23" i="45"/>
  <c r="E23" i="45"/>
  <c r="D24" i="45"/>
  <c r="E24" i="45"/>
  <c r="D25" i="45"/>
  <c r="E25" i="45"/>
  <c r="D9" i="45"/>
  <c r="E9" i="45"/>
  <c r="D10" i="45"/>
  <c r="E10" i="45"/>
  <c r="D11" i="45"/>
  <c r="E11" i="45"/>
  <c r="D12" i="45"/>
  <c r="E12" i="45"/>
  <c r="D13" i="45"/>
  <c r="E13" i="45"/>
  <c r="D14" i="45"/>
  <c r="E14" i="45"/>
  <c r="D32" i="12"/>
  <c r="E32" i="12"/>
  <c r="D33" i="12"/>
  <c r="E33" i="12"/>
  <c r="D34" i="12"/>
  <c r="E34" i="12"/>
  <c r="D35" i="12"/>
  <c r="E35" i="12"/>
  <c r="D36" i="12"/>
  <c r="E36" i="12"/>
  <c r="D37" i="12"/>
  <c r="E37" i="12"/>
  <c r="D20" i="12"/>
  <c r="E20" i="12"/>
  <c r="D21" i="12"/>
  <c r="E21" i="12"/>
  <c r="D22" i="12"/>
  <c r="E22" i="12"/>
  <c r="D23" i="12"/>
  <c r="E23" i="12"/>
  <c r="D24" i="12"/>
  <c r="E24" i="12"/>
  <c r="D25" i="12"/>
  <c r="E25" i="12"/>
  <c r="D9" i="12"/>
  <c r="E9" i="12"/>
  <c r="D10" i="12"/>
  <c r="E10" i="12"/>
  <c r="D11" i="12"/>
  <c r="E11" i="12"/>
  <c r="D12" i="12"/>
  <c r="E12" i="12"/>
  <c r="D13" i="12"/>
  <c r="E13" i="12"/>
  <c r="D14" i="12"/>
  <c r="E14" i="12"/>
  <c r="D35" i="9"/>
  <c r="E35" i="9"/>
  <c r="D36" i="9"/>
  <c r="E36" i="9"/>
  <c r="D37" i="9"/>
  <c r="E37" i="9"/>
  <c r="D38" i="9"/>
  <c r="E38" i="9"/>
  <c r="D39" i="9"/>
  <c r="E39" i="9"/>
  <c r="D40" i="9"/>
  <c r="E40" i="9"/>
  <c r="D22" i="9"/>
  <c r="E22" i="9"/>
  <c r="D23" i="9"/>
  <c r="E23" i="9"/>
  <c r="D24" i="9"/>
  <c r="E24" i="9"/>
  <c r="D25" i="9"/>
  <c r="E25" i="9"/>
  <c r="D26" i="9"/>
  <c r="E26" i="9"/>
  <c r="D27" i="9"/>
  <c r="E27" i="9"/>
  <c r="D10" i="9"/>
  <c r="E10" i="9"/>
  <c r="D11" i="9"/>
  <c r="E11" i="9"/>
  <c r="D12" i="9"/>
  <c r="E12" i="9"/>
  <c r="D13" i="9"/>
  <c r="E13" i="9"/>
  <c r="D14" i="9"/>
  <c r="E14" i="9"/>
  <c r="D15" i="9"/>
  <c r="E15" i="9"/>
  <c r="D48" i="9"/>
  <c r="E48" i="9"/>
  <c r="F48" i="9"/>
  <c r="G48" i="9"/>
  <c r="H48" i="9"/>
  <c r="I48" i="9"/>
  <c r="J48" i="9"/>
  <c r="K48" i="9"/>
  <c r="L48" i="9"/>
  <c r="M48" i="9"/>
  <c r="N48" i="9"/>
  <c r="D49" i="9"/>
  <c r="E49" i="9"/>
  <c r="F49" i="9"/>
  <c r="G49" i="9"/>
  <c r="H49" i="9"/>
  <c r="I49" i="9"/>
  <c r="J49" i="9"/>
  <c r="K49" i="9"/>
  <c r="L49" i="9"/>
  <c r="M49" i="9"/>
  <c r="N49" i="9"/>
  <c r="D50" i="9"/>
  <c r="E50" i="9"/>
  <c r="F50" i="9"/>
  <c r="G50" i="9"/>
  <c r="H50" i="9"/>
  <c r="I50" i="9"/>
  <c r="J50" i="9"/>
  <c r="K50" i="9"/>
  <c r="L50" i="9"/>
  <c r="M50" i="9"/>
  <c r="N50" i="9"/>
  <c r="D51" i="9"/>
  <c r="E51" i="9"/>
  <c r="F51" i="9"/>
  <c r="G51" i="9"/>
  <c r="H51" i="9"/>
  <c r="I51" i="9"/>
  <c r="J51" i="9"/>
  <c r="K51" i="9"/>
  <c r="L51" i="9"/>
  <c r="M51" i="9"/>
  <c r="N51" i="9"/>
  <c r="D52" i="9"/>
  <c r="E52" i="9"/>
  <c r="F52" i="9"/>
  <c r="G52" i="9"/>
  <c r="H52" i="9"/>
  <c r="I52" i="9"/>
  <c r="J52" i="9"/>
  <c r="K52" i="9"/>
  <c r="L52" i="9"/>
  <c r="M52" i="9"/>
  <c r="N52" i="9"/>
  <c r="D53" i="9"/>
  <c r="E53" i="9"/>
  <c r="F53" i="9"/>
  <c r="G53" i="9"/>
  <c r="H53" i="9"/>
  <c r="I53" i="9"/>
  <c r="J53" i="9"/>
  <c r="K53" i="9"/>
  <c r="L53" i="9"/>
  <c r="M53" i="9"/>
  <c r="N53" i="9"/>
  <c r="D10" i="10"/>
  <c r="E10" i="10"/>
  <c r="D11" i="10"/>
  <c r="E11" i="10"/>
  <c r="D12" i="10"/>
  <c r="E12" i="10"/>
  <c r="D13" i="10"/>
  <c r="E13" i="10"/>
  <c r="D14" i="10"/>
  <c r="E14" i="10"/>
  <c r="D15" i="10"/>
  <c r="E15" i="10"/>
  <c r="D22" i="10"/>
  <c r="E22" i="10"/>
  <c r="D23" i="10"/>
  <c r="E23" i="10"/>
  <c r="D24" i="10"/>
  <c r="E24" i="10"/>
  <c r="D25" i="10"/>
  <c r="E25" i="10"/>
  <c r="D26" i="10"/>
  <c r="E26" i="10"/>
  <c r="D27" i="10"/>
  <c r="E27" i="10"/>
  <c r="D35" i="10"/>
  <c r="E35" i="10"/>
  <c r="D36" i="10"/>
  <c r="E36" i="10"/>
  <c r="D37" i="10"/>
  <c r="E37" i="10"/>
  <c r="D38" i="10"/>
  <c r="E38" i="10"/>
  <c r="D39" i="10"/>
  <c r="E39" i="10"/>
  <c r="D40" i="10"/>
  <c r="E40" i="10"/>
  <c r="D34" i="42"/>
  <c r="E34" i="42"/>
  <c r="D35" i="42"/>
  <c r="E35" i="42"/>
  <c r="D36" i="42"/>
  <c r="E36" i="42"/>
  <c r="D37" i="42"/>
  <c r="E37" i="42"/>
  <c r="D38" i="42"/>
  <c r="E38" i="42"/>
  <c r="D39" i="42"/>
  <c r="E39" i="42"/>
  <c r="D22" i="42"/>
  <c r="E22" i="42"/>
  <c r="D23" i="42"/>
  <c r="E23" i="42"/>
  <c r="D24" i="42"/>
  <c r="E24" i="42"/>
  <c r="D25" i="42"/>
  <c r="E25" i="42"/>
  <c r="D26" i="42"/>
  <c r="E26" i="42"/>
  <c r="D27" i="42"/>
  <c r="E27" i="42"/>
  <c r="D10" i="42"/>
  <c r="E10" i="42"/>
  <c r="D11" i="42"/>
  <c r="E11" i="42"/>
  <c r="D12" i="42"/>
  <c r="E12" i="42"/>
  <c r="D13" i="42"/>
  <c r="E13" i="42"/>
  <c r="D14" i="42"/>
  <c r="E14" i="42"/>
  <c r="D15" i="42"/>
  <c r="E15" i="42"/>
  <c r="D9" i="43"/>
  <c r="E9" i="43"/>
  <c r="D10" i="43"/>
  <c r="E10" i="43"/>
  <c r="D11" i="43"/>
  <c r="E11" i="43"/>
  <c r="D12" i="43"/>
  <c r="E12" i="43"/>
  <c r="D13" i="43"/>
  <c r="E13" i="43"/>
  <c r="D14" i="43"/>
  <c r="E14" i="43"/>
  <c r="D31" i="43"/>
  <c r="E31" i="43"/>
  <c r="D32" i="43"/>
  <c r="E32" i="43"/>
  <c r="D33" i="43"/>
  <c r="E33" i="43"/>
  <c r="D34" i="43"/>
  <c r="E34" i="43"/>
  <c r="D35" i="43"/>
  <c r="E35" i="43"/>
  <c r="D36" i="43"/>
  <c r="E36" i="43"/>
  <c r="D20" i="43"/>
  <c r="E20" i="43"/>
  <c r="D21" i="43"/>
  <c r="E21" i="43"/>
  <c r="D22" i="43"/>
  <c r="E22" i="43"/>
  <c r="D23" i="43"/>
  <c r="E23" i="43"/>
  <c r="D24" i="43"/>
  <c r="E24" i="43"/>
  <c r="D25" i="43"/>
  <c r="E25" i="43"/>
  <c r="D34" i="41" l="1"/>
  <c r="E34" i="41"/>
  <c r="D35" i="41"/>
  <c r="E35" i="41"/>
  <c r="D36" i="41"/>
  <c r="E36" i="41"/>
  <c r="D37" i="41"/>
  <c r="E37" i="41"/>
  <c r="D38" i="41"/>
  <c r="E38" i="41"/>
  <c r="D39" i="41"/>
  <c r="E39" i="41"/>
  <c r="D22" i="41"/>
  <c r="E22" i="41"/>
  <c r="D23" i="41"/>
  <c r="E23" i="41"/>
  <c r="D24" i="41"/>
  <c r="E24" i="41"/>
  <c r="D25" i="41"/>
  <c r="E25" i="41"/>
  <c r="D26" i="41"/>
  <c r="E26" i="41"/>
  <c r="D27" i="41"/>
  <c r="E27" i="41"/>
  <c r="E10" i="41"/>
  <c r="E11" i="41"/>
  <c r="E12" i="41"/>
  <c r="E13" i="41"/>
  <c r="E14" i="41"/>
  <c r="E15" i="41"/>
  <c r="D31" i="40"/>
  <c r="E31" i="40"/>
  <c r="D32" i="40"/>
  <c r="E32" i="40"/>
  <c r="D33" i="40"/>
  <c r="E33" i="40"/>
  <c r="D34" i="40"/>
  <c r="E34" i="40"/>
  <c r="D35" i="40"/>
  <c r="E35" i="40"/>
  <c r="D36" i="40"/>
  <c r="E36" i="40"/>
  <c r="D20" i="40"/>
  <c r="E20" i="40"/>
  <c r="D21" i="40"/>
  <c r="E21" i="40"/>
  <c r="D22" i="40"/>
  <c r="E22" i="40"/>
  <c r="D23" i="40"/>
  <c r="E23" i="40"/>
  <c r="D24" i="40"/>
  <c r="E24" i="40"/>
  <c r="D25" i="40"/>
  <c r="E25" i="40"/>
  <c r="D9" i="40"/>
  <c r="E9" i="40"/>
  <c r="D10" i="40"/>
  <c r="E10" i="40"/>
  <c r="D11" i="40"/>
  <c r="E11" i="40"/>
  <c r="D12" i="40"/>
  <c r="E12" i="40"/>
  <c r="D13" i="40"/>
  <c r="E13" i="40"/>
  <c r="D14" i="40"/>
  <c r="E14" i="40"/>
  <c r="E9" i="28"/>
  <c r="F9" i="28"/>
  <c r="G9" i="28"/>
  <c r="H9" i="28"/>
  <c r="I9" i="28"/>
  <c r="J9" i="28"/>
  <c r="K9" i="28"/>
  <c r="L9" i="28"/>
  <c r="M9" i="28"/>
  <c r="N9" i="28"/>
  <c r="E10" i="28"/>
  <c r="F10" i="28"/>
  <c r="G10" i="28"/>
  <c r="H10" i="28"/>
  <c r="I10" i="28"/>
  <c r="J10" i="28"/>
  <c r="K10" i="28"/>
  <c r="L10" i="28"/>
  <c r="M10" i="28"/>
  <c r="N10" i="28"/>
  <c r="E11" i="28"/>
  <c r="F11" i="28"/>
  <c r="G11" i="28"/>
  <c r="H11" i="28"/>
  <c r="I11" i="28"/>
  <c r="J11" i="28"/>
  <c r="K11" i="28"/>
  <c r="L11" i="28"/>
  <c r="M11" i="28"/>
  <c r="N11" i="28"/>
  <c r="E12" i="28"/>
  <c r="F12" i="28"/>
  <c r="G12" i="28"/>
  <c r="H12" i="28"/>
  <c r="I12" i="28"/>
  <c r="J12" i="28"/>
  <c r="K12" i="28"/>
  <c r="L12" i="28"/>
  <c r="M12" i="28"/>
  <c r="N12" i="28"/>
  <c r="E13" i="28"/>
  <c r="F13" i="28"/>
  <c r="G13" i="28"/>
  <c r="H13" i="28"/>
  <c r="I13" i="28"/>
  <c r="J13" i="28"/>
  <c r="K13" i="28"/>
  <c r="L13" i="28"/>
  <c r="M13" i="28"/>
  <c r="N13" i="28"/>
  <c r="E14" i="28"/>
  <c r="F14" i="28"/>
  <c r="G14" i="28"/>
  <c r="H14" i="28"/>
  <c r="I14" i="28"/>
  <c r="J14" i="28"/>
  <c r="K14" i="28"/>
  <c r="L14" i="28"/>
  <c r="M14" i="28"/>
  <c r="N14" i="28"/>
  <c r="C33" i="57" l="1"/>
  <c r="C32" i="57"/>
  <c r="C22" i="57"/>
  <c r="C21" i="57"/>
  <c r="C11" i="57"/>
  <c r="C10" i="57"/>
  <c r="C36" i="62"/>
  <c r="C35" i="62"/>
  <c r="C33" i="62"/>
  <c r="C32" i="62"/>
  <c r="C31" i="62"/>
  <c r="C25" i="62"/>
  <c r="C24" i="62"/>
  <c r="C22" i="62"/>
  <c r="C21" i="62"/>
  <c r="C20" i="62"/>
  <c r="C14" i="62"/>
  <c r="C13" i="62"/>
  <c r="C11" i="62"/>
  <c r="C10" i="62"/>
  <c r="C9" i="62"/>
  <c r="C36" i="63"/>
  <c r="C35" i="63"/>
  <c r="C33" i="63"/>
  <c r="C32" i="63"/>
  <c r="C31" i="63"/>
  <c r="C25" i="63"/>
  <c r="C24" i="63"/>
  <c r="C22" i="63"/>
  <c r="C21" i="63"/>
  <c r="C20" i="63"/>
  <c r="C14" i="63"/>
  <c r="C13" i="63"/>
  <c r="C11" i="63"/>
  <c r="C10" i="63"/>
  <c r="C9" i="63"/>
  <c r="C36" i="61"/>
  <c r="C35" i="61"/>
  <c r="C33" i="61"/>
  <c r="C32" i="61"/>
  <c r="C31" i="61"/>
  <c r="C25" i="61"/>
  <c r="C24" i="61"/>
  <c r="C22" i="61"/>
  <c r="C21" i="61"/>
  <c r="C20" i="61"/>
  <c r="C14" i="61"/>
  <c r="C13" i="61"/>
  <c r="C11" i="61"/>
  <c r="C10" i="61"/>
  <c r="C9" i="61"/>
  <c r="C14" i="54"/>
  <c r="C13" i="54"/>
  <c r="C12" i="54"/>
  <c r="C11" i="54"/>
  <c r="C10" i="54"/>
  <c r="C9" i="54"/>
  <c r="C36" i="54"/>
  <c r="C35" i="54"/>
  <c r="C34" i="54"/>
  <c r="C33" i="54"/>
  <c r="C32" i="54"/>
  <c r="C31" i="54"/>
  <c r="C25" i="54"/>
  <c r="C24" i="54"/>
  <c r="C23" i="54"/>
  <c r="C22" i="54"/>
  <c r="C21" i="54"/>
  <c r="C20" i="54"/>
  <c r="C36" i="53"/>
  <c r="C35" i="53"/>
  <c r="C34" i="53"/>
  <c r="C33" i="53"/>
  <c r="C32" i="53"/>
  <c r="C31" i="53"/>
  <c r="C25" i="53"/>
  <c r="C24" i="53"/>
  <c r="C22" i="53"/>
  <c r="C21" i="53"/>
  <c r="C20" i="53"/>
  <c r="C14" i="53"/>
  <c r="C13" i="53"/>
  <c r="C11" i="53"/>
  <c r="C10" i="53"/>
  <c r="C9" i="53"/>
  <c r="C36" i="52"/>
  <c r="C35" i="52"/>
  <c r="C33" i="52"/>
  <c r="C32" i="52"/>
  <c r="C31" i="52"/>
  <c r="C25" i="52"/>
  <c r="C24" i="52"/>
  <c r="C22" i="52"/>
  <c r="C21" i="52"/>
  <c r="C20" i="52"/>
  <c r="C14" i="52"/>
  <c r="C13" i="52"/>
  <c r="C11" i="52"/>
  <c r="C10" i="52"/>
  <c r="C9" i="52"/>
  <c r="C37" i="21"/>
  <c r="C36" i="21"/>
  <c r="C35" i="21"/>
  <c r="C34" i="21"/>
  <c r="C33" i="21"/>
  <c r="C32" i="21"/>
  <c r="D20" i="21"/>
  <c r="D21" i="21"/>
  <c r="D22" i="21"/>
  <c r="D23" i="21"/>
  <c r="D24" i="21"/>
  <c r="D25" i="21"/>
  <c r="C25" i="21"/>
  <c r="C24" i="21"/>
  <c r="C23" i="21"/>
  <c r="C22" i="21"/>
  <c r="C21" i="21"/>
  <c r="C20" i="21"/>
  <c r="C14" i="21"/>
  <c r="C13" i="21"/>
  <c r="C12" i="21"/>
  <c r="C11" i="21"/>
  <c r="C10" i="21"/>
  <c r="C9" i="21"/>
  <c r="C39" i="13"/>
  <c r="C38" i="13"/>
  <c r="C37" i="13"/>
  <c r="C36" i="13"/>
  <c r="C35" i="13"/>
  <c r="C34" i="13"/>
  <c r="C27" i="13"/>
  <c r="C26" i="13"/>
  <c r="C25" i="13"/>
  <c r="C24" i="13"/>
  <c r="C23" i="13"/>
  <c r="C22" i="13"/>
  <c r="C15" i="13"/>
  <c r="C14" i="13"/>
  <c r="C13" i="13"/>
  <c r="C12" i="13"/>
  <c r="C11" i="13"/>
  <c r="C10" i="13"/>
  <c r="C37" i="69"/>
  <c r="C36" i="69"/>
  <c r="C34" i="69"/>
  <c r="C33" i="69"/>
  <c r="C32" i="69"/>
  <c r="C25" i="69"/>
  <c r="C24" i="69"/>
  <c r="C22" i="69"/>
  <c r="C21" i="69"/>
  <c r="C20" i="69"/>
  <c r="C14" i="69"/>
  <c r="C13" i="69"/>
  <c r="C11" i="69"/>
  <c r="C10" i="69"/>
  <c r="C9" i="69"/>
  <c r="C37" i="26"/>
  <c r="C36" i="26"/>
  <c r="C35" i="26"/>
  <c r="C34" i="26"/>
  <c r="C33" i="26"/>
  <c r="C32" i="26"/>
  <c r="C25" i="26"/>
  <c r="C24" i="26"/>
  <c r="C23" i="26"/>
  <c r="C22" i="26"/>
  <c r="C21" i="26"/>
  <c r="C20" i="26"/>
  <c r="C14" i="26"/>
  <c r="C13" i="26"/>
  <c r="C12" i="26"/>
  <c r="C11" i="26"/>
  <c r="C10" i="26"/>
  <c r="C9" i="26"/>
  <c r="C37" i="25"/>
  <c r="C36" i="25"/>
  <c r="C35" i="25"/>
  <c r="C34" i="25"/>
  <c r="C33" i="25"/>
  <c r="C32" i="25"/>
  <c r="C25" i="25"/>
  <c r="C24" i="25"/>
  <c r="C23" i="25"/>
  <c r="C22" i="25"/>
  <c r="C21" i="25"/>
  <c r="C20" i="25"/>
  <c r="C14" i="25"/>
  <c r="C13" i="25"/>
  <c r="C12" i="25"/>
  <c r="C11" i="25"/>
  <c r="C10" i="25"/>
  <c r="C9" i="25"/>
  <c r="C37" i="24"/>
  <c r="C36" i="24"/>
  <c r="C35" i="24"/>
  <c r="C34" i="24"/>
  <c r="C33" i="24"/>
  <c r="C32" i="24"/>
  <c r="C25" i="24"/>
  <c r="C24" i="24"/>
  <c r="C23" i="24"/>
  <c r="C22" i="24"/>
  <c r="C21" i="24"/>
  <c r="C20" i="24"/>
  <c r="C14" i="24"/>
  <c r="C13" i="24"/>
  <c r="C12" i="24"/>
  <c r="C11" i="24"/>
  <c r="C10" i="24"/>
  <c r="C9" i="24"/>
  <c r="C38" i="51"/>
  <c r="C37" i="51"/>
  <c r="C36" i="51"/>
  <c r="C35" i="51"/>
  <c r="C34" i="51"/>
  <c r="C33" i="51"/>
  <c r="C26" i="51"/>
  <c r="C25" i="51"/>
  <c r="C24" i="51"/>
  <c r="C23" i="51"/>
  <c r="C22" i="51"/>
  <c r="C21" i="51"/>
  <c r="C14" i="51"/>
  <c r="C13" i="51"/>
  <c r="C12" i="51"/>
  <c r="C11" i="51"/>
  <c r="C10" i="51"/>
  <c r="C9" i="51"/>
  <c r="C36" i="50"/>
  <c r="C35" i="50"/>
  <c r="C34" i="50"/>
  <c r="C33" i="50"/>
  <c r="C32" i="50"/>
  <c r="C31" i="50"/>
  <c r="C25" i="50"/>
  <c r="C24" i="50"/>
  <c r="C23" i="50"/>
  <c r="C22" i="50"/>
  <c r="C21" i="50"/>
  <c r="C20" i="50"/>
  <c r="C14" i="50"/>
  <c r="C13" i="50"/>
  <c r="C12" i="50"/>
  <c r="C11" i="50"/>
  <c r="C10" i="50"/>
  <c r="C9" i="50"/>
  <c r="C36" i="49"/>
  <c r="C35" i="49"/>
  <c r="C34" i="49"/>
  <c r="C33" i="49"/>
  <c r="C32" i="49"/>
  <c r="C31" i="49"/>
  <c r="C25" i="49"/>
  <c r="C24" i="49"/>
  <c r="C23" i="49"/>
  <c r="C22" i="49"/>
  <c r="C21" i="49"/>
  <c r="C20" i="49"/>
  <c r="C14" i="49"/>
  <c r="C13" i="49"/>
  <c r="C12" i="49"/>
  <c r="C11" i="49"/>
  <c r="C10" i="49"/>
  <c r="C9" i="49"/>
  <c r="C37" i="48"/>
  <c r="C36" i="48"/>
  <c r="C35" i="48"/>
  <c r="C34" i="48"/>
  <c r="C33" i="48"/>
  <c r="C32" i="48"/>
  <c r="C25" i="48"/>
  <c r="C24" i="48"/>
  <c r="C23" i="48"/>
  <c r="C22" i="48"/>
  <c r="C21" i="48"/>
  <c r="C20" i="48"/>
  <c r="C14" i="48"/>
  <c r="C13" i="48"/>
  <c r="C12" i="48"/>
  <c r="C11" i="48"/>
  <c r="C10" i="48"/>
  <c r="C9" i="48"/>
  <c r="C37" i="47"/>
  <c r="C36" i="47"/>
  <c r="C35" i="47"/>
  <c r="C34" i="47"/>
  <c r="C33" i="47"/>
  <c r="C32" i="47"/>
  <c r="C25" i="47"/>
  <c r="C24" i="47"/>
  <c r="C23" i="47"/>
  <c r="C22" i="47"/>
  <c r="C21" i="47"/>
  <c r="C20" i="47"/>
  <c r="C14" i="47"/>
  <c r="C13" i="47"/>
  <c r="C12" i="47"/>
  <c r="C11" i="47"/>
  <c r="C10" i="47"/>
  <c r="C9" i="47"/>
  <c r="C36" i="46"/>
  <c r="C35" i="46"/>
  <c r="C34" i="46"/>
  <c r="C33" i="46"/>
  <c r="C32" i="46"/>
  <c r="C31" i="46"/>
  <c r="C25" i="46"/>
  <c r="C24" i="46"/>
  <c r="C23" i="46"/>
  <c r="C22" i="46"/>
  <c r="C21" i="46"/>
  <c r="C20" i="46"/>
  <c r="C14" i="46"/>
  <c r="C13" i="46"/>
  <c r="C12" i="46"/>
  <c r="C11" i="46"/>
  <c r="C10" i="46"/>
  <c r="C9" i="46"/>
  <c r="C37" i="45"/>
  <c r="C36" i="45"/>
  <c r="C35" i="45"/>
  <c r="C34" i="45"/>
  <c r="C33" i="45"/>
  <c r="C32" i="45"/>
  <c r="C25" i="45"/>
  <c r="C24" i="45"/>
  <c r="C23" i="45"/>
  <c r="C22" i="45"/>
  <c r="C21" i="45"/>
  <c r="C20" i="45"/>
  <c r="C14" i="45"/>
  <c r="C13" i="45"/>
  <c r="C12" i="45"/>
  <c r="C11" i="45"/>
  <c r="C10" i="45"/>
  <c r="C9" i="45"/>
  <c r="C37" i="12"/>
  <c r="C36" i="12"/>
  <c r="C35" i="12"/>
  <c r="C34" i="12"/>
  <c r="C33" i="12"/>
  <c r="C32" i="12"/>
  <c r="C25" i="12"/>
  <c r="C24" i="12"/>
  <c r="C23" i="12"/>
  <c r="C22" i="12"/>
  <c r="C21" i="12"/>
  <c r="C20" i="12"/>
  <c r="C14" i="12"/>
  <c r="C13" i="12"/>
  <c r="C12" i="12"/>
  <c r="C11" i="12"/>
  <c r="C10" i="12"/>
  <c r="C9" i="12"/>
  <c r="C40" i="9"/>
  <c r="C39" i="9"/>
  <c r="C38" i="9"/>
  <c r="C37" i="9"/>
  <c r="C36" i="9"/>
  <c r="C35" i="9"/>
  <c r="C27" i="9"/>
  <c r="C26" i="9"/>
  <c r="C25" i="9"/>
  <c r="C24" i="9"/>
  <c r="C23" i="9"/>
  <c r="C22" i="9"/>
  <c r="C15" i="9" l="1"/>
  <c r="C14" i="9"/>
  <c r="C13" i="9"/>
  <c r="C12" i="9"/>
  <c r="C11" i="9"/>
  <c r="C10" i="9"/>
  <c r="C40" i="10"/>
  <c r="C39" i="10"/>
  <c r="C38" i="10"/>
  <c r="C37" i="10"/>
  <c r="C36" i="10"/>
  <c r="C35" i="10"/>
  <c r="C27" i="10"/>
  <c r="C26" i="10"/>
  <c r="C25" i="10"/>
  <c r="C24" i="10"/>
  <c r="C23" i="10"/>
  <c r="C22" i="10"/>
  <c r="C15" i="10"/>
  <c r="C14" i="10"/>
  <c r="C13" i="10"/>
  <c r="C12" i="10"/>
  <c r="C11" i="10"/>
  <c r="C10" i="10"/>
  <c r="C39" i="42"/>
  <c r="C38" i="42"/>
  <c r="C37" i="42"/>
  <c r="C36" i="42"/>
  <c r="C35" i="42"/>
  <c r="C34" i="42"/>
  <c r="C27" i="42"/>
  <c r="C26" i="42"/>
  <c r="C25" i="42"/>
  <c r="C24" i="42"/>
  <c r="C23" i="42"/>
  <c r="C22" i="42"/>
  <c r="C15" i="42"/>
  <c r="C14" i="42"/>
  <c r="C13" i="42"/>
  <c r="C12" i="42"/>
  <c r="C11" i="42"/>
  <c r="C10" i="42"/>
  <c r="C36" i="43"/>
  <c r="C35" i="43"/>
  <c r="C34" i="43"/>
  <c r="C33" i="43"/>
  <c r="C32" i="43"/>
  <c r="C31" i="43"/>
  <c r="C25" i="43"/>
  <c r="C24" i="43"/>
  <c r="C23" i="43"/>
  <c r="C22" i="43"/>
  <c r="C21" i="43"/>
  <c r="C20" i="43"/>
  <c r="C14" i="43"/>
  <c r="C13" i="43"/>
  <c r="C12" i="43"/>
  <c r="C11" i="43"/>
  <c r="C10" i="43"/>
  <c r="C9" i="43"/>
  <c r="C39" i="41"/>
  <c r="C38" i="41"/>
  <c r="C37" i="41"/>
  <c r="C36" i="41"/>
  <c r="C35" i="41"/>
  <c r="C34" i="41"/>
  <c r="C27" i="41"/>
  <c r="C26" i="41"/>
  <c r="C25" i="41"/>
  <c r="C24" i="41"/>
  <c r="C23" i="41"/>
  <c r="C22" i="41"/>
  <c r="D10" i="41"/>
  <c r="D11" i="41"/>
  <c r="D12" i="41"/>
  <c r="D13" i="41"/>
  <c r="D14" i="41"/>
  <c r="D15" i="41"/>
  <c r="C15" i="41"/>
  <c r="C14" i="41"/>
  <c r="C13" i="41"/>
  <c r="C12" i="41"/>
  <c r="C11" i="41"/>
  <c r="C10" i="41"/>
  <c r="C36" i="40"/>
  <c r="C35" i="40"/>
  <c r="C34" i="40"/>
  <c r="C33" i="40"/>
  <c r="C32" i="40"/>
  <c r="C31" i="40"/>
  <c r="C25" i="40"/>
  <c r="C24" i="40"/>
  <c r="C23" i="40"/>
  <c r="C22" i="40"/>
  <c r="C21" i="40"/>
  <c r="C20" i="40"/>
  <c r="C14" i="40"/>
  <c r="C13" i="40"/>
  <c r="C12" i="40"/>
  <c r="C11" i="40"/>
  <c r="C10" i="40"/>
  <c r="C9" i="40"/>
  <c r="U32" i="12" l="1"/>
  <c r="U33" i="12"/>
  <c r="U34" i="12"/>
  <c r="U36" i="12"/>
  <c r="U37" i="12"/>
  <c r="U20" i="12"/>
  <c r="U21" i="12"/>
  <c r="U22" i="12"/>
  <c r="U24" i="12"/>
  <c r="U25" i="12"/>
  <c r="U9" i="12"/>
  <c r="U10" i="12"/>
  <c r="U11" i="12"/>
  <c r="U13" i="12"/>
  <c r="U14" i="12"/>
  <c r="O21" i="46" l="1"/>
  <c r="O22" i="46"/>
  <c r="O23" i="46"/>
  <c r="O24" i="46"/>
  <c r="O25" i="46"/>
  <c r="O20" i="46"/>
  <c r="O26" i="46" l="1"/>
  <c r="F26" i="45"/>
  <c r="L24" i="56"/>
  <c r="E37" i="57" l="1"/>
  <c r="G37" i="57"/>
  <c r="I37" i="57"/>
  <c r="K37" i="57"/>
  <c r="M37" i="57"/>
  <c r="D37" i="57"/>
  <c r="F37" i="57"/>
  <c r="H37" i="57"/>
  <c r="J37" i="57"/>
  <c r="L37" i="57"/>
  <c r="N37" i="57"/>
  <c r="D26" i="57"/>
  <c r="E26" i="57"/>
  <c r="E15" i="57"/>
  <c r="D15" i="57"/>
  <c r="E37" i="62"/>
  <c r="G37" i="62"/>
  <c r="I37" i="62"/>
  <c r="K37" i="62"/>
  <c r="M37" i="62"/>
  <c r="D37" i="62"/>
  <c r="F37" i="62"/>
  <c r="H37" i="62"/>
  <c r="J37" i="62"/>
  <c r="L37" i="62"/>
  <c r="N37" i="62"/>
  <c r="D26" i="62"/>
  <c r="E26" i="62"/>
  <c r="D15" i="62"/>
  <c r="E15" i="62"/>
  <c r="D37" i="63"/>
  <c r="E37" i="63"/>
  <c r="F37" i="63"/>
  <c r="G37" i="63"/>
  <c r="H37" i="63"/>
  <c r="I37" i="63"/>
  <c r="J37" i="63"/>
  <c r="K37" i="63"/>
  <c r="L37" i="63"/>
  <c r="M37" i="63"/>
  <c r="N37" i="63"/>
  <c r="D26" i="63"/>
  <c r="E26" i="63"/>
  <c r="N26" i="63"/>
  <c r="D15" i="63"/>
  <c r="N15" i="63"/>
  <c r="E15" i="63"/>
  <c r="D37" i="61"/>
  <c r="F37" i="61"/>
  <c r="H37" i="61"/>
  <c r="J37" i="61"/>
  <c r="L37" i="61"/>
  <c r="N37" i="61"/>
  <c r="E37" i="61"/>
  <c r="G37" i="61"/>
  <c r="I37" i="61"/>
  <c r="K37" i="61"/>
  <c r="M37" i="61"/>
  <c r="D26" i="61"/>
  <c r="E26" i="61"/>
  <c r="D15" i="61"/>
  <c r="E15" i="61"/>
  <c r="D37" i="54"/>
  <c r="E37" i="54"/>
  <c r="F37" i="54"/>
  <c r="G37" i="54"/>
  <c r="H37" i="54"/>
  <c r="I37" i="54"/>
  <c r="J37" i="54"/>
  <c r="K37" i="54"/>
  <c r="L37" i="54"/>
  <c r="M37" i="54"/>
  <c r="N37" i="54"/>
  <c r="E26" i="54"/>
  <c r="D26" i="54"/>
  <c r="E15" i="54"/>
  <c r="D15" i="54"/>
  <c r="D37" i="53"/>
  <c r="E37" i="53"/>
  <c r="F37" i="53"/>
  <c r="G37" i="53"/>
  <c r="H37" i="53"/>
  <c r="I37" i="53"/>
  <c r="J37" i="53"/>
  <c r="K37" i="53"/>
  <c r="L37" i="53"/>
  <c r="M37" i="53"/>
  <c r="N37" i="53"/>
  <c r="D26" i="53"/>
  <c r="E26" i="53"/>
  <c r="D15" i="53"/>
  <c r="E15" i="53"/>
  <c r="D37" i="52"/>
  <c r="F37" i="52"/>
  <c r="H37" i="52"/>
  <c r="J37" i="52"/>
  <c r="L37" i="52"/>
  <c r="N37" i="52"/>
  <c r="E37" i="52"/>
  <c r="G37" i="52"/>
  <c r="I37" i="52"/>
  <c r="K37" i="52"/>
  <c r="M37" i="52"/>
  <c r="D26" i="52"/>
  <c r="E26" i="52"/>
  <c r="D15" i="52"/>
  <c r="E15" i="52"/>
  <c r="D38" i="21"/>
  <c r="E38" i="21"/>
  <c r="F38" i="21"/>
  <c r="G38" i="21"/>
  <c r="H38" i="21"/>
  <c r="I38" i="21"/>
  <c r="J38" i="21"/>
  <c r="K38" i="21"/>
  <c r="L38" i="21"/>
  <c r="M38" i="21"/>
  <c r="N38" i="21"/>
  <c r="D26" i="21"/>
  <c r="E26" i="21"/>
  <c r="E15" i="21"/>
  <c r="D15" i="21"/>
  <c r="D40" i="13"/>
  <c r="E40" i="13"/>
  <c r="F40" i="13"/>
  <c r="G40" i="13"/>
  <c r="H40" i="13"/>
  <c r="I40" i="13"/>
  <c r="J40" i="13"/>
  <c r="K40" i="13"/>
  <c r="L40" i="13"/>
  <c r="M40" i="13"/>
  <c r="N40" i="13"/>
  <c r="D28" i="13"/>
  <c r="E28" i="13"/>
  <c r="E16" i="13"/>
  <c r="D16" i="13"/>
  <c r="D15" i="69"/>
  <c r="E15" i="69"/>
  <c r="F15" i="69"/>
  <c r="D38" i="69"/>
  <c r="F38" i="69"/>
  <c r="H38" i="69"/>
  <c r="J38" i="69"/>
  <c r="L38" i="69"/>
  <c r="N38" i="69"/>
  <c r="E38" i="69"/>
  <c r="G38" i="69"/>
  <c r="I38" i="69"/>
  <c r="K38" i="69"/>
  <c r="M38" i="69"/>
  <c r="D26" i="69"/>
  <c r="F26" i="69"/>
  <c r="E26" i="69"/>
  <c r="E38" i="26"/>
  <c r="G38" i="26"/>
  <c r="I38" i="26"/>
  <c r="K38" i="26"/>
  <c r="M38" i="26"/>
  <c r="D38" i="26"/>
  <c r="F38" i="26"/>
  <c r="H38" i="26"/>
  <c r="J38" i="26"/>
  <c r="L38" i="26"/>
  <c r="N38" i="26"/>
  <c r="E26" i="26"/>
  <c r="D26" i="26"/>
  <c r="F26" i="26"/>
  <c r="D15" i="26"/>
  <c r="E15" i="26"/>
  <c r="F15" i="26"/>
  <c r="D38" i="25"/>
  <c r="E38" i="25"/>
  <c r="F38" i="25"/>
  <c r="G38" i="25"/>
  <c r="H38" i="25"/>
  <c r="I38" i="25"/>
  <c r="J38" i="25"/>
  <c r="K38" i="25"/>
  <c r="L38" i="25"/>
  <c r="M38" i="25"/>
  <c r="N38" i="25"/>
  <c r="D26" i="25"/>
  <c r="E26" i="25"/>
  <c r="F26" i="25"/>
  <c r="E15" i="25"/>
  <c r="D15" i="25"/>
  <c r="F15" i="25"/>
  <c r="E38" i="24" l="1"/>
  <c r="G38" i="24"/>
  <c r="I38" i="24"/>
  <c r="K38" i="24"/>
  <c r="M38" i="24"/>
  <c r="D38" i="24"/>
  <c r="F38" i="24"/>
  <c r="H38" i="24"/>
  <c r="J38" i="24"/>
  <c r="L38" i="24"/>
  <c r="N38" i="24"/>
  <c r="E15" i="24"/>
  <c r="D15" i="24"/>
  <c r="F15" i="24"/>
  <c r="D39" i="51"/>
  <c r="E39" i="51"/>
  <c r="F39" i="51"/>
  <c r="G39" i="51"/>
  <c r="H39" i="51"/>
  <c r="I39" i="51"/>
  <c r="J39" i="51"/>
  <c r="K39" i="51"/>
  <c r="L39" i="51"/>
  <c r="M39" i="51"/>
  <c r="N39" i="51"/>
  <c r="E27" i="51"/>
  <c r="D27" i="51"/>
  <c r="D15" i="51"/>
  <c r="E15" i="51"/>
  <c r="D37" i="50"/>
  <c r="E37" i="50"/>
  <c r="F37" i="50"/>
  <c r="G37" i="50"/>
  <c r="H37" i="50"/>
  <c r="I37" i="50"/>
  <c r="J37" i="50"/>
  <c r="K37" i="50"/>
  <c r="L37" i="50"/>
  <c r="M37" i="50"/>
  <c r="N37" i="50"/>
  <c r="E26" i="50"/>
  <c r="D26" i="50"/>
  <c r="E15" i="50"/>
  <c r="D15" i="50"/>
  <c r="D37" i="49"/>
  <c r="E37" i="49"/>
  <c r="F37" i="49"/>
  <c r="G37" i="49"/>
  <c r="H37" i="49"/>
  <c r="I37" i="49"/>
  <c r="J37" i="49"/>
  <c r="K37" i="49"/>
  <c r="L37" i="49"/>
  <c r="M37" i="49"/>
  <c r="N37" i="49"/>
  <c r="D26" i="49"/>
  <c r="E26" i="49"/>
  <c r="D15" i="49"/>
  <c r="E15" i="49"/>
  <c r="D38" i="48"/>
  <c r="E38" i="48"/>
  <c r="E26" i="48"/>
  <c r="D26" i="48"/>
  <c r="D15" i="48"/>
  <c r="E15" i="48"/>
  <c r="D38" i="47"/>
  <c r="E38" i="47"/>
  <c r="F38" i="47"/>
  <c r="G38" i="47"/>
  <c r="H38" i="47"/>
  <c r="I38" i="47"/>
  <c r="J38" i="47"/>
  <c r="K38" i="47"/>
  <c r="L38" i="47"/>
  <c r="M38" i="47"/>
  <c r="N38" i="47"/>
  <c r="D26" i="47"/>
  <c r="E26" i="47"/>
  <c r="E15" i="47"/>
  <c r="D15" i="47"/>
  <c r="D15" i="46"/>
  <c r="E15" i="46"/>
  <c r="E37" i="46"/>
  <c r="G37" i="46"/>
  <c r="I37" i="46"/>
  <c r="K37" i="46"/>
  <c r="M37" i="46"/>
  <c r="D37" i="46"/>
  <c r="F37" i="46"/>
  <c r="H37" i="46"/>
  <c r="J37" i="46"/>
  <c r="L37" i="46"/>
  <c r="N37" i="46"/>
  <c r="E26" i="46"/>
  <c r="D26" i="46"/>
  <c r="D38" i="45"/>
  <c r="E38" i="45"/>
  <c r="F38" i="45"/>
  <c r="G38" i="45"/>
  <c r="H38" i="45"/>
  <c r="I38" i="45"/>
  <c r="J38" i="45"/>
  <c r="K38" i="45"/>
  <c r="L38" i="45"/>
  <c r="M38" i="45"/>
  <c r="N38" i="45"/>
  <c r="D26" i="45"/>
  <c r="E26" i="45"/>
  <c r="G26" i="45"/>
  <c r="H26" i="45"/>
  <c r="I26" i="45"/>
  <c r="J26" i="45"/>
  <c r="K26" i="45"/>
  <c r="L26" i="45"/>
  <c r="M26" i="45"/>
  <c r="N26" i="45"/>
  <c r="E15" i="45"/>
  <c r="G15" i="45"/>
  <c r="I15" i="45"/>
  <c r="K15" i="45"/>
  <c r="M15" i="45"/>
  <c r="D15" i="45"/>
  <c r="F15" i="45"/>
  <c r="H15" i="45"/>
  <c r="J15" i="45"/>
  <c r="L15" i="45"/>
  <c r="N15" i="45"/>
  <c r="D38" i="12"/>
  <c r="E38" i="12"/>
  <c r="F38" i="12"/>
  <c r="G38" i="12"/>
  <c r="H38" i="12"/>
  <c r="I38" i="12"/>
  <c r="J38" i="12"/>
  <c r="K38" i="12"/>
  <c r="L38" i="12"/>
  <c r="M38" i="12"/>
  <c r="N38" i="12"/>
  <c r="D26" i="12"/>
  <c r="E26" i="12"/>
  <c r="E15" i="12"/>
  <c r="D15" i="12"/>
  <c r="D41" i="9"/>
  <c r="E41" i="9"/>
  <c r="D28" i="9"/>
  <c r="F28" i="9"/>
  <c r="H28" i="9"/>
  <c r="J28" i="9"/>
  <c r="L28" i="9"/>
  <c r="N28" i="9"/>
  <c r="E28" i="9"/>
  <c r="G28" i="9"/>
  <c r="I28" i="9"/>
  <c r="K28" i="9"/>
  <c r="M28" i="9"/>
  <c r="E16" i="9"/>
  <c r="G16" i="9"/>
  <c r="I16" i="9"/>
  <c r="K16" i="9"/>
  <c r="M16" i="9"/>
  <c r="D16" i="9"/>
  <c r="F16" i="9"/>
  <c r="H16" i="9"/>
  <c r="J16" i="9"/>
  <c r="L16" i="9"/>
  <c r="N16" i="9"/>
  <c r="D41" i="10"/>
  <c r="E41" i="10"/>
  <c r="F41" i="10"/>
  <c r="G41" i="10"/>
  <c r="H41" i="10"/>
  <c r="I41" i="10"/>
  <c r="J41" i="10"/>
  <c r="K41" i="10"/>
  <c r="L41" i="10"/>
  <c r="M41" i="10"/>
  <c r="N41" i="10"/>
  <c r="E28" i="10"/>
  <c r="D28" i="10"/>
  <c r="D16" i="10"/>
  <c r="E16" i="10"/>
  <c r="D40" i="42" l="1"/>
  <c r="E40" i="42"/>
  <c r="E28" i="42"/>
  <c r="D28" i="42"/>
  <c r="E16" i="42"/>
  <c r="D16" i="42"/>
  <c r="D37" i="43" l="1"/>
  <c r="E37" i="43"/>
  <c r="D26" i="43"/>
  <c r="E26" i="43"/>
  <c r="D15" i="43"/>
  <c r="E15" i="43"/>
  <c r="D40" i="41"/>
  <c r="E40" i="41"/>
  <c r="E28" i="41"/>
  <c r="D28" i="41"/>
  <c r="D16" i="41"/>
  <c r="E16" i="41"/>
  <c r="D37" i="40"/>
  <c r="E37" i="40"/>
  <c r="D26" i="40"/>
  <c r="E26" i="40"/>
  <c r="E15" i="40"/>
  <c r="D15" i="40"/>
  <c r="O15" i="50" l="1"/>
  <c r="O10" i="50"/>
  <c r="O11" i="50"/>
  <c r="O12" i="50"/>
  <c r="O13" i="50"/>
  <c r="O14" i="50"/>
  <c r="O9" i="50"/>
  <c r="O15" i="49"/>
  <c r="O10" i="49"/>
  <c r="O11" i="49"/>
  <c r="O12" i="49"/>
  <c r="O13" i="49"/>
  <c r="O14" i="49"/>
  <c r="O9" i="49"/>
  <c r="O15" i="48"/>
  <c r="O10" i="48"/>
  <c r="O11" i="48"/>
  <c r="O12" i="48"/>
  <c r="O13" i="48"/>
  <c r="O14" i="48"/>
  <c r="O9" i="48"/>
  <c r="O15" i="47"/>
  <c r="O10" i="47"/>
  <c r="O11" i="47"/>
  <c r="O12" i="47"/>
  <c r="O13" i="47"/>
  <c r="O14" i="47"/>
  <c r="O9" i="47"/>
  <c r="D20" i="29" l="1"/>
  <c r="E20" i="29"/>
  <c r="F20" i="29"/>
  <c r="G20" i="29"/>
  <c r="H20" i="29"/>
  <c r="I20" i="29"/>
  <c r="J20" i="29"/>
  <c r="K20" i="29"/>
  <c r="D21" i="29"/>
  <c r="E21" i="29"/>
  <c r="F21" i="29"/>
  <c r="G21" i="29"/>
  <c r="H21" i="29"/>
  <c r="I21" i="29"/>
  <c r="J21" i="29"/>
  <c r="K21" i="29"/>
  <c r="D22" i="29"/>
  <c r="E22" i="29"/>
  <c r="F22" i="29"/>
  <c r="G22" i="29"/>
  <c r="H22" i="29"/>
  <c r="I22" i="29"/>
  <c r="J22" i="29"/>
  <c r="K22" i="29"/>
  <c r="D23" i="29"/>
  <c r="E23" i="29"/>
  <c r="F23" i="29"/>
  <c r="G23" i="29"/>
  <c r="H23" i="29"/>
  <c r="I23" i="29"/>
  <c r="J23" i="29"/>
  <c r="K23" i="29"/>
  <c r="D24" i="29"/>
  <c r="E24" i="29"/>
  <c r="F24" i="29"/>
  <c r="G24" i="29"/>
  <c r="H24" i="29"/>
  <c r="I24" i="29"/>
  <c r="J24" i="29"/>
  <c r="K24" i="29"/>
  <c r="D25" i="29"/>
  <c r="E25" i="29"/>
  <c r="F25" i="29"/>
  <c r="G25" i="29"/>
  <c r="H25" i="29"/>
  <c r="I25" i="29"/>
  <c r="J25" i="29"/>
  <c r="K25" i="29"/>
  <c r="D19" i="21" l="1"/>
  <c r="E19" i="21"/>
  <c r="D31" i="21"/>
  <c r="E31" i="21"/>
  <c r="D43" i="69"/>
  <c r="E43" i="69"/>
  <c r="F43" i="69"/>
  <c r="G43" i="69"/>
  <c r="H43" i="69"/>
  <c r="I43" i="69"/>
  <c r="J43" i="69"/>
  <c r="K43" i="69"/>
  <c r="D44" i="69"/>
  <c r="E44" i="69"/>
  <c r="F44" i="69"/>
  <c r="G44" i="69"/>
  <c r="H44" i="69"/>
  <c r="I44" i="69"/>
  <c r="J44" i="69"/>
  <c r="K44" i="69"/>
  <c r="D45" i="69"/>
  <c r="E45" i="69"/>
  <c r="F45" i="69"/>
  <c r="G45" i="69"/>
  <c r="H45" i="69"/>
  <c r="I45" i="69"/>
  <c r="J45" i="69"/>
  <c r="K45" i="69"/>
  <c r="D47" i="69"/>
  <c r="E47" i="69"/>
  <c r="F47" i="69"/>
  <c r="G47" i="69"/>
  <c r="H47" i="69"/>
  <c r="I47" i="69"/>
  <c r="J47" i="69"/>
  <c r="K47" i="69"/>
  <c r="D48" i="69"/>
  <c r="E48" i="69"/>
  <c r="F48" i="69"/>
  <c r="G48" i="69"/>
  <c r="H48" i="69"/>
  <c r="I48" i="69"/>
  <c r="J48" i="69"/>
  <c r="K48" i="69"/>
  <c r="F43" i="24"/>
  <c r="G43" i="24"/>
  <c r="H43" i="24"/>
  <c r="I43" i="24"/>
  <c r="J43" i="24"/>
  <c r="K43" i="24"/>
  <c r="F44" i="24"/>
  <c r="G44" i="24"/>
  <c r="H44" i="24"/>
  <c r="I44" i="24"/>
  <c r="J44" i="24"/>
  <c r="K44" i="24"/>
  <c r="F45" i="24"/>
  <c r="G45" i="24"/>
  <c r="H45" i="24"/>
  <c r="I45" i="24"/>
  <c r="J45" i="24"/>
  <c r="K45" i="24"/>
  <c r="F47" i="24"/>
  <c r="G47" i="24"/>
  <c r="H47" i="24"/>
  <c r="I47" i="24"/>
  <c r="J47" i="24"/>
  <c r="K47" i="24"/>
  <c r="F48" i="24"/>
  <c r="G48" i="24"/>
  <c r="H48" i="24"/>
  <c r="I48" i="24"/>
  <c r="J48" i="24"/>
  <c r="K48" i="24"/>
  <c r="D49" i="24"/>
  <c r="E49" i="24"/>
  <c r="F49" i="24"/>
  <c r="G49" i="24"/>
  <c r="H49" i="24"/>
  <c r="I49" i="24"/>
  <c r="J49" i="24"/>
  <c r="K49" i="24"/>
  <c r="D42" i="49"/>
  <c r="E42" i="49"/>
  <c r="F42" i="49"/>
  <c r="G42" i="49"/>
  <c r="H42" i="49"/>
  <c r="I42" i="49"/>
  <c r="J42" i="49"/>
  <c r="K42" i="49"/>
  <c r="D43" i="49"/>
  <c r="E43" i="49"/>
  <c r="F43" i="49"/>
  <c r="G43" i="49"/>
  <c r="H43" i="49"/>
  <c r="I43" i="49"/>
  <c r="J43" i="49"/>
  <c r="K43" i="49"/>
  <c r="D44" i="49"/>
  <c r="E44" i="49"/>
  <c r="F44" i="49"/>
  <c r="G44" i="49"/>
  <c r="H44" i="49"/>
  <c r="I44" i="49"/>
  <c r="J44" i="49"/>
  <c r="K44" i="49"/>
  <c r="D46" i="49"/>
  <c r="E46" i="49"/>
  <c r="F46" i="49"/>
  <c r="G46" i="49"/>
  <c r="H46" i="49"/>
  <c r="I46" i="49"/>
  <c r="J46" i="49"/>
  <c r="K46" i="49"/>
  <c r="D47" i="49"/>
  <c r="E47" i="49"/>
  <c r="F47" i="49"/>
  <c r="G47" i="49"/>
  <c r="H47" i="49"/>
  <c r="I47" i="49"/>
  <c r="J47" i="49"/>
  <c r="K47" i="49"/>
  <c r="D20" i="9"/>
  <c r="E20" i="9"/>
  <c r="F20" i="9"/>
  <c r="G20" i="9"/>
  <c r="H20" i="9"/>
  <c r="I20" i="9"/>
  <c r="J20" i="9"/>
  <c r="K20" i="9"/>
  <c r="D33" i="9"/>
  <c r="E33" i="9"/>
  <c r="F33" i="9"/>
  <c r="G33" i="9"/>
  <c r="H33" i="9"/>
  <c r="I33" i="9"/>
  <c r="J33" i="9"/>
  <c r="K33" i="9"/>
  <c r="D33" i="10"/>
  <c r="E33" i="10"/>
  <c r="E25" i="68" l="1"/>
  <c r="G25" i="68"/>
  <c r="I25" i="68"/>
  <c r="D45" i="51"/>
  <c r="E45" i="51"/>
  <c r="F45" i="51"/>
  <c r="G45" i="51"/>
  <c r="H45" i="51"/>
  <c r="I45" i="51"/>
  <c r="J45" i="51"/>
  <c r="D46" i="51"/>
  <c r="E46" i="51"/>
  <c r="F46" i="51"/>
  <c r="G46" i="51"/>
  <c r="H46" i="51"/>
  <c r="I46" i="51"/>
  <c r="J46" i="51"/>
  <c r="D47" i="51"/>
  <c r="E47" i="51"/>
  <c r="F47" i="51"/>
  <c r="G47" i="51"/>
  <c r="H47" i="51"/>
  <c r="I47" i="51"/>
  <c r="J47" i="51"/>
  <c r="D49" i="51"/>
  <c r="E49" i="51"/>
  <c r="F49" i="51"/>
  <c r="G49" i="51"/>
  <c r="H49" i="51"/>
  <c r="I49" i="51"/>
  <c r="J49" i="51"/>
  <c r="D50" i="51"/>
  <c r="E50" i="51"/>
  <c r="F50" i="51"/>
  <c r="G50" i="51"/>
  <c r="H50" i="51"/>
  <c r="I50" i="51"/>
  <c r="J50" i="51"/>
  <c r="D48" i="10"/>
  <c r="E48" i="10"/>
  <c r="F48" i="10"/>
  <c r="G48" i="10"/>
  <c r="H48" i="10"/>
  <c r="I48" i="10"/>
  <c r="J48" i="10"/>
  <c r="D49" i="10"/>
  <c r="E49" i="10"/>
  <c r="F49" i="10"/>
  <c r="G49" i="10"/>
  <c r="H49" i="10"/>
  <c r="I49" i="10"/>
  <c r="J49" i="10"/>
  <c r="D50" i="10"/>
  <c r="E50" i="10"/>
  <c r="F50" i="10"/>
  <c r="G50" i="10"/>
  <c r="H50" i="10"/>
  <c r="I50" i="10"/>
  <c r="J50" i="10"/>
  <c r="D51" i="10"/>
  <c r="E51" i="10"/>
  <c r="F51" i="10"/>
  <c r="G51" i="10"/>
  <c r="H51" i="10"/>
  <c r="I51" i="10"/>
  <c r="J51" i="10"/>
  <c r="D52" i="10"/>
  <c r="E52" i="10"/>
  <c r="F52" i="10"/>
  <c r="G52" i="10"/>
  <c r="H52" i="10"/>
  <c r="I52" i="10"/>
  <c r="J52" i="10"/>
  <c r="D53" i="10"/>
  <c r="E53" i="10"/>
  <c r="F53" i="10"/>
  <c r="G53" i="10"/>
  <c r="H53" i="10"/>
  <c r="I53" i="10"/>
  <c r="J53" i="10"/>
  <c r="D20" i="68"/>
  <c r="E20" i="68"/>
  <c r="F20" i="68"/>
  <c r="G20" i="68"/>
  <c r="H20" i="68"/>
  <c r="I20" i="68"/>
  <c r="J20" i="68"/>
  <c r="D21" i="68"/>
  <c r="E21" i="68"/>
  <c r="F21" i="68"/>
  <c r="G21" i="68"/>
  <c r="H21" i="68"/>
  <c r="I21" i="68"/>
  <c r="J21" i="68"/>
  <c r="D22" i="68"/>
  <c r="E22" i="68"/>
  <c r="F22" i="68"/>
  <c r="G22" i="68"/>
  <c r="H22" i="68"/>
  <c r="I22" i="68"/>
  <c r="J22" i="68"/>
  <c r="D23" i="68"/>
  <c r="E23" i="68"/>
  <c r="F23" i="68"/>
  <c r="G23" i="68"/>
  <c r="H23" i="68"/>
  <c r="I23" i="68"/>
  <c r="J23" i="68"/>
  <c r="D24" i="68"/>
  <c r="E24" i="68"/>
  <c r="F24" i="68"/>
  <c r="G24" i="68"/>
  <c r="H24" i="68"/>
  <c r="I24" i="68"/>
  <c r="J24" i="68"/>
  <c r="D25" i="68"/>
  <c r="F25" i="68"/>
  <c r="H25" i="68"/>
  <c r="J25" i="68"/>
  <c r="E54" i="61" l="1"/>
  <c r="G54" i="61"/>
  <c r="J55" i="61"/>
  <c r="L55" i="61"/>
  <c r="D58" i="61"/>
  <c r="F58" i="61"/>
  <c r="I59" i="61"/>
  <c r="K59" i="61"/>
  <c r="J54" i="61"/>
  <c r="G55" i="61"/>
  <c r="D56" i="61"/>
  <c r="L56" i="61"/>
  <c r="I58" i="61"/>
  <c r="F59" i="61"/>
  <c r="N59" i="61"/>
  <c r="D54" i="61"/>
  <c r="F54" i="61"/>
  <c r="L54" i="61"/>
  <c r="M54" i="61"/>
  <c r="N54" i="61"/>
  <c r="D55" i="61"/>
  <c r="I55" i="61"/>
  <c r="K55" i="61"/>
  <c r="F56" i="61"/>
  <c r="G56" i="61"/>
  <c r="H56" i="61"/>
  <c r="I56" i="61"/>
  <c r="N56" i="61"/>
  <c r="E58" i="61"/>
  <c r="K58" i="61"/>
  <c r="L58" i="61"/>
  <c r="M58" i="61"/>
  <c r="N58" i="61"/>
  <c r="H59" i="61"/>
  <c r="J59" i="61"/>
  <c r="O9" i="40"/>
  <c r="G59" i="61" l="1"/>
  <c r="J58" i="61"/>
  <c r="M56" i="61"/>
  <c r="E56" i="61"/>
  <c r="H55" i="61"/>
  <c r="K54" i="61"/>
  <c r="M59" i="61"/>
  <c r="E59" i="61"/>
  <c r="K56" i="61"/>
  <c r="I54" i="61"/>
  <c r="G58" i="61"/>
  <c r="N55" i="61"/>
  <c r="H58" i="61"/>
  <c r="F55" i="61"/>
  <c r="L59" i="61"/>
  <c r="D59" i="61"/>
  <c r="J56" i="61"/>
  <c r="M55" i="61"/>
  <c r="E55" i="61"/>
  <c r="H54" i="61"/>
  <c r="J60" i="10" l="1"/>
  <c r="K60" i="10"/>
  <c r="N60" i="10"/>
  <c r="H61" i="10"/>
  <c r="K61" i="10"/>
  <c r="L61" i="10"/>
  <c r="H62" i="10"/>
  <c r="I62" i="10"/>
  <c r="L62" i="10"/>
  <c r="M62" i="10"/>
  <c r="I63" i="10"/>
  <c r="J63" i="10"/>
  <c r="M63" i="10"/>
  <c r="N63" i="10"/>
  <c r="J64" i="10"/>
  <c r="K64" i="10"/>
  <c r="N64" i="10"/>
  <c r="H65" i="10"/>
  <c r="L65" i="10"/>
  <c r="H60" i="10"/>
  <c r="I60" i="10"/>
  <c r="L60" i="10"/>
  <c r="M60" i="10"/>
  <c r="I61" i="10"/>
  <c r="J61" i="10"/>
  <c r="M61" i="10"/>
  <c r="N61" i="10"/>
  <c r="J62" i="10"/>
  <c r="K62" i="10"/>
  <c r="N62" i="10"/>
  <c r="H63" i="10"/>
  <c r="K63" i="10"/>
  <c r="L63" i="10"/>
  <c r="H64" i="10"/>
  <c r="I64" i="10"/>
  <c r="L64" i="10"/>
  <c r="M64" i="10"/>
  <c r="I65" i="10"/>
  <c r="J65" i="10"/>
  <c r="K65" i="10"/>
  <c r="M65" i="10"/>
  <c r="N65" i="10"/>
  <c r="E36" i="68" l="1"/>
  <c r="C35" i="68"/>
  <c r="C23" i="68"/>
  <c r="E34" i="28"/>
  <c r="E35" i="28"/>
  <c r="E36" i="28"/>
  <c r="E37" i="28"/>
  <c r="E33" i="28"/>
  <c r="E21" i="28"/>
  <c r="E22" i="28"/>
  <c r="E23" i="28"/>
  <c r="E24" i="28"/>
  <c r="E25" i="28"/>
  <c r="E20" i="28"/>
  <c r="F9" i="68"/>
  <c r="G9" i="68"/>
  <c r="H9" i="68"/>
  <c r="I9" i="68"/>
  <c r="J9" i="68"/>
  <c r="K9" i="68"/>
  <c r="L9" i="68"/>
  <c r="M9" i="68"/>
  <c r="N9" i="68"/>
  <c r="E10" i="68"/>
  <c r="E11" i="68"/>
  <c r="E12" i="68"/>
  <c r="E13" i="68"/>
  <c r="E14" i="68"/>
  <c r="D10" i="68"/>
  <c r="D11" i="68"/>
  <c r="D12" i="68"/>
  <c r="D13" i="68"/>
  <c r="D14" i="68"/>
  <c r="C10" i="68"/>
  <c r="C11" i="68"/>
  <c r="C12" i="68"/>
  <c r="C13" i="68"/>
  <c r="C14" i="68"/>
  <c r="C37" i="68"/>
  <c r="C25" i="68"/>
  <c r="E55" i="12"/>
  <c r="E57" i="12" l="1"/>
  <c r="E56" i="12"/>
  <c r="E46" i="12"/>
  <c r="E68" i="12" s="1"/>
  <c r="E45" i="12"/>
  <c r="E67" i="12" s="1"/>
  <c r="F46" i="41" l="1"/>
  <c r="F48" i="41"/>
  <c r="F50" i="41"/>
  <c r="F47" i="41"/>
  <c r="F49" i="41"/>
  <c r="F51" i="41"/>
  <c r="F52" i="41" l="1"/>
  <c r="C59" i="63"/>
  <c r="D59" i="63"/>
  <c r="C48" i="25" l="1"/>
  <c r="C43" i="25"/>
  <c r="C44" i="25"/>
  <c r="C45" i="25"/>
  <c r="C47" i="25"/>
  <c r="E42" i="46"/>
  <c r="E43" i="46"/>
  <c r="E44" i="46"/>
  <c r="E45" i="46"/>
  <c r="E46" i="46"/>
  <c r="E47" i="46"/>
  <c r="E59" i="12" l="1"/>
  <c r="E60" i="12"/>
  <c r="E48" i="12"/>
  <c r="E70" i="12" s="1"/>
  <c r="E49" i="12"/>
  <c r="E71" i="12" s="1"/>
  <c r="V31" i="63" l="1"/>
  <c r="W31" i="63"/>
  <c r="X31" i="63"/>
  <c r="Y31" i="63"/>
  <c r="Z31" i="63"/>
  <c r="AA31" i="63"/>
  <c r="AB31" i="63"/>
  <c r="AC31" i="63"/>
  <c r="AD31" i="63"/>
  <c r="V32" i="63"/>
  <c r="W32" i="63"/>
  <c r="X32" i="63"/>
  <c r="Y32" i="63"/>
  <c r="Z32" i="63"/>
  <c r="AA32" i="63"/>
  <c r="AB32" i="63"/>
  <c r="AC32" i="63"/>
  <c r="AD32" i="63"/>
  <c r="V33" i="63"/>
  <c r="W33" i="63"/>
  <c r="X33" i="63"/>
  <c r="Y33" i="63"/>
  <c r="Z33" i="63"/>
  <c r="AA33" i="63"/>
  <c r="AB33" i="63"/>
  <c r="AC33" i="63"/>
  <c r="AD33" i="63"/>
  <c r="V34" i="63"/>
  <c r="W34" i="63"/>
  <c r="X34" i="63"/>
  <c r="Y34" i="63"/>
  <c r="Z34" i="63"/>
  <c r="AA34" i="63"/>
  <c r="AB34" i="63"/>
  <c r="AC34" i="63"/>
  <c r="AD34" i="63"/>
  <c r="V35" i="63"/>
  <c r="W35" i="63"/>
  <c r="X35" i="63"/>
  <c r="Y35" i="63"/>
  <c r="Z35" i="63"/>
  <c r="AA35" i="63"/>
  <c r="AB35" i="63"/>
  <c r="AC35" i="63"/>
  <c r="AD35" i="63"/>
  <c r="V36" i="63"/>
  <c r="W36" i="63"/>
  <c r="X36" i="63"/>
  <c r="Y36" i="63"/>
  <c r="Z36" i="63"/>
  <c r="AA36" i="63"/>
  <c r="AB36" i="63"/>
  <c r="AC36" i="63"/>
  <c r="AD36" i="63"/>
  <c r="S32" i="63"/>
  <c r="T32" i="63"/>
  <c r="U32" i="63"/>
  <c r="S33" i="63"/>
  <c r="T33" i="63"/>
  <c r="U33" i="63"/>
  <c r="S34" i="63"/>
  <c r="T34" i="63"/>
  <c r="U34" i="63"/>
  <c r="S35" i="63"/>
  <c r="T35" i="63"/>
  <c r="U35" i="63"/>
  <c r="S36" i="63"/>
  <c r="T36" i="63"/>
  <c r="U36" i="63"/>
  <c r="V20" i="63"/>
  <c r="W20" i="63"/>
  <c r="X20" i="63"/>
  <c r="Y20" i="63"/>
  <c r="Z20" i="63"/>
  <c r="AA20" i="63"/>
  <c r="AB20" i="63"/>
  <c r="AC20" i="63"/>
  <c r="AD20" i="63"/>
  <c r="V21" i="63"/>
  <c r="W21" i="63"/>
  <c r="X21" i="63"/>
  <c r="Y21" i="63"/>
  <c r="Z21" i="63"/>
  <c r="AA21" i="63"/>
  <c r="AB21" i="63"/>
  <c r="AC21" i="63"/>
  <c r="AD21" i="63"/>
  <c r="V22" i="63"/>
  <c r="W22" i="63"/>
  <c r="X22" i="63"/>
  <c r="Y22" i="63"/>
  <c r="Z22" i="63"/>
  <c r="AA22" i="63"/>
  <c r="AB22" i="63"/>
  <c r="AC22" i="63"/>
  <c r="AD22" i="63"/>
  <c r="V23" i="63"/>
  <c r="W23" i="63"/>
  <c r="X23" i="63"/>
  <c r="Y23" i="63"/>
  <c r="Z23" i="63"/>
  <c r="AA23" i="63"/>
  <c r="AB23" i="63"/>
  <c r="AC23" i="63"/>
  <c r="AD23" i="63"/>
  <c r="V24" i="63"/>
  <c r="W24" i="63"/>
  <c r="X24" i="63"/>
  <c r="Y24" i="63"/>
  <c r="Z24" i="63"/>
  <c r="AA24" i="63"/>
  <c r="AB24" i="63"/>
  <c r="AC24" i="63"/>
  <c r="AD24" i="63"/>
  <c r="V25" i="63"/>
  <c r="W25" i="63"/>
  <c r="X25" i="63"/>
  <c r="Y25" i="63"/>
  <c r="Z25" i="63"/>
  <c r="AA25" i="63"/>
  <c r="AB25" i="63"/>
  <c r="AC25" i="63"/>
  <c r="AD25" i="63"/>
  <c r="S21" i="63"/>
  <c r="T21" i="63"/>
  <c r="U21" i="63"/>
  <c r="S22" i="63"/>
  <c r="T22" i="63"/>
  <c r="U22" i="63"/>
  <c r="S23" i="63"/>
  <c r="T23" i="63"/>
  <c r="U23" i="63"/>
  <c r="S24" i="63"/>
  <c r="T24" i="63"/>
  <c r="U24" i="63"/>
  <c r="S25" i="63"/>
  <c r="T25" i="63"/>
  <c r="U25" i="63"/>
  <c r="V9" i="63"/>
  <c r="W9" i="63"/>
  <c r="X9" i="63"/>
  <c r="Y9" i="63"/>
  <c r="Z9" i="63"/>
  <c r="AA9" i="63"/>
  <c r="AB9" i="63"/>
  <c r="AC9" i="63"/>
  <c r="AD9" i="63"/>
  <c r="V10" i="63"/>
  <c r="W10" i="63"/>
  <c r="X10" i="63"/>
  <c r="Y10" i="63"/>
  <c r="Z10" i="63"/>
  <c r="AA10" i="63"/>
  <c r="AB10" i="63"/>
  <c r="AC10" i="63"/>
  <c r="AD10" i="63"/>
  <c r="V11" i="63"/>
  <c r="W11" i="63"/>
  <c r="X11" i="63"/>
  <c r="Y11" i="63"/>
  <c r="Z11" i="63"/>
  <c r="AA11" i="63"/>
  <c r="AB11" i="63"/>
  <c r="AC11" i="63"/>
  <c r="AD11" i="63"/>
  <c r="V12" i="63"/>
  <c r="W12" i="63"/>
  <c r="X12" i="63"/>
  <c r="Y12" i="63"/>
  <c r="Z12" i="63"/>
  <c r="AA12" i="63"/>
  <c r="AB12" i="63"/>
  <c r="AC12" i="63"/>
  <c r="AD12" i="63"/>
  <c r="V13" i="63"/>
  <c r="W13" i="63"/>
  <c r="X13" i="63"/>
  <c r="Y13" i="63"/>
  <c r="Z13" i="63"/>
  <c r="AA13" i="63"/>
  <c r="AB13" i="63"/>
  <c r="AC13" i="63"/>
  <c r="AD13" i="63"/>
  <c r="V14" i="63"/>
  <c r="W14" i="63"/>
  <c r="X14" i="63"/>
  <c r="Y14" i="63"/>
  <c r="Z14" i="63"/>
  <c r="AA14" i="63"/>
  <c r="AB14" i="63"/>
  <c r="AC14" i="63"/>
  <c r="AD14" i="63"/>
  <c r="S10" i="63"/>
  <c r="T10" i="63"/>
  <c r="U10" i="63"/>
  <c r="S11" i="63"/>
  <c r="T11" i="63"/>
  <c r="U11" i="63"/>
  <c r="S12" i="63"/>
  <c r="T12" i="63"/>
  <c r="U12" i="63"/>
  <c r="S13" i="63"/>
  <c r="T13" i="63"/>
  <c r="U13" i="63"/>
  <c r="S14" i="63"/>
  <c r="T14" i="63"/>
  <c r="U14" i="63"/>
  <c r="D46" i="63"/>
  <c r="E46" i="63"/>
  <c r="F46" i="63"/>
  <c r="G46" i="63"/>
  <c r="H46" i="63"/>
  <c r="I46" i="63"/>
  <c r="J46" i="63"/>
  <c r="K46" i="63"/>
  <c r="L46" i="63"/>
  <c r="M46" i="63"/>
  <c r="N46" i="63"/>
  <c r="D47" i="63"/>
  <c r="D71" i="63" s="1"/>
  <c r="E47" i="63"/>
  <c r="F47" i="63"/>
  <c r="G47" i="63"/>
  <c r="H47" i="63"/>
  <c r="I47" i="63"/>
  <c r="J47" i="63"/>
  <c r="K47" i="63"/>
  <c r="L47" i="63"/>
  <c r="M47" i="63"/>
  <c r="N47" i="63"/>
  <c r="C46" i="63"/>
  <c r="C38" i="45" l="1"/>
  <c r="C26" i="12" l="1"/>
  <c r="D9" i="29" l="1"/>
  <c r="E9" i="29"/>
  <c r="F9" i="29"/>
  <c r="G9" i="29"/>
  <c r="H9" i="29"/>
  <c r="I9" i="29"/>
  <c r="J9" i="29"/>
  <c r="K9" i="29"/>
  <c r="L9" i="29"/>
  <c r="M9" i="29"/>
  <c r="N9" i="29"/>
  <c r="D10" i="29"/>
  <c r="E10" i="29"/>
  <c r="F10" i="29"/>
  <c r="G10" i="29"/>
  <c r="H10" i="29"/>
  <c r="I10" i="29"/>
  <c r="J10" i="29"/>
  <c r="K10" i="29"/>
  <c r="L10" i="29"/>
  <c r="M10" i="29"/>
  <c r="N10" i="29"/>
  <c r="D11" i="29"/>
  <c r="E11" i="29"/>
  <c r="F11" i="29"/>
  <c r="G11" i="29"/>
  <c r="H11" i="29"/>
  <c r="I11" i="29"/>
  <c r="J11" i="29"/>
  <c r="K11" i="29"/>
  <c r="L11" i="29"/>
  <c r="M11" i="29"/>
  <c r="N11" i="29"/>
  <c r="D12" i="29"/>
  <c r="E12" i="29"/>
  <c r="F12" i="29"/>
  <c r="G12" i="29"/>
  <c r="H12" i="29"/>
  <c r="I12" i="29"/>
  <c r="J12" i="29"/>
  <c r="K12" i="29"/>
  <c r="L12" i="29"/>
  <c r="M12" i="29"/>
  <c r="N12" i="29"/>
  <c r="D13" i="29"/>
  <c r="E13" i="29"/>
  <c r="F13" i="29"/>
  <c r="G13" i="29"/>
  <c r="H13" i="29"/>
  <c r="I13" i="29"/>
  <c r="J13" i="29"/>
  <c r="K13" i="29"/>
  <c r="L13" i="29"/>
  <c r="M13" i="29"/>
  <c r="N13" i="29"/>
  <c r="D14" i="29"/>
  <c r="E14" i="29"/>
  <c r="F14" i="29"/>
  <c r="G14" i="29"/>
  <c r="H14" i="29"/>
  <c r="I14" i="29"/>
  <c r="J14" i="29"/>
  <c r="K14" i="29"/>
  <c r="L14" i="29"/>
  <c r="M14" i="29"/>
  <c r="N14" i="29"/>
  <c r="C12" i="29"/>
  <c r="D32" i="29"/>
  <c r="E32" i="29"/>
  <c r="F32" i="29"/>
  <c r="G32" i="29"/>
  <c r="H32" i="29"/>
  <c r="I32" i="29"/>
  <c r="J32" i="29"/>
  <c r="K32" i="29"/>
  <c r="L32" i="29"/>
  <c r="M32" i="29"/>
  <c r="N32" i="29"/>
  <c r="D33" i="29"/>
  <c r="E33" i="29"/>
  <c r="F33" i="29"/>
  <c r="G33" i="29"/>
  <c r="H33" i="29"/>
  <c r="I33" i="29"/>
  <c r="J33" i="29"/>
  <c r="K33" i="29"/>
  <c r="L33" i="29"/>
  <c r="M33" i="29"/>
  <c r="N33" i="29"/>
  <c r="D34" i="29"/>
  <c r="E34" i="29"/>
  <c r="F34" i="29"/>
  <c r="G34" i="29"/>
  <c r="H34" i="29"/>
  <c r="I34" i="29"/>
  <c r="J34" i="29"/>
  <c r="K34" i="29"/>
  <c r="L34" i="29"/>
  <c r="M34" i="29"/>
  <c r="N34" i="29"/>
  <c r="D35" i="29"/>
  <c r="E35" i="29"/>
  <c r="F35" i="29"/>
  <c r="G35" i="29"/>
  <c r="H35" i="29"/>
  <c r="I35" i="29"/>
  <c r="J35" i="29"/>
  <c r="K35" i="29"/>
  <c r="L35" i="29"/>
  <c r="M35" i="29"/>
  <c r="N35" i="29"/>
  <c r="D36" i="29"/>
  <c r="E36" i="29"/>
  <c r="F36" i="29"/>
  <c r="G36" i="29"/>
  <c r="H36" i="29"/>
  <c r="I36" i="29"/>
  <c r="J36" i="29"/>
  <c r="K36" i="29"/>
  <c r="L36" i="29"/>
  <c r="M36" i="29"/>
  <c r="N36" i="29"/>
  <c r="D37" i="29"/>
  <c r="E37" i="29"/>
  <c r="F37" i="29"/>
  <c r="G37" i="29"/>
  <c r="H37" i="29"/>
  <c r="I37" i="29"/>
  <c r="J37" i="29"/>
  <c r="K37" i="29"/>
  <c r="L37" i="29"/>
  <c r="M37" i="29"/>
  <c r="N37" i="29"/>
  <c r="C33" i="29"/>
  <c r="C34" i="29"/>
  <c r="C35" i="29"/>
  <c r="C36" i="29"/>
  <c r="C37" i="29"/>
  <c r="C32" i="29"/>
  <c r="L20" i="29"/>
  <c r="M20" i="29"/>
  <c r="N20" i="29"/>
  <c r="L21" i="29"/>
  <c r="M21" i="29"/>
  <c r="N21" i="29"/>
  <c r="L22" i="29"/>
  <c r="M22" i="29"/>
  <c r="N22" i="29"/>
  <c r="L23" i="29"/>
  <c r="M23" i="29"/>
  <c r="N23" i="29"/>
  <c r="L24" i="29"/>
  <c r="M24" i="29"/>
  <c r="N24" i="29"/>
  <c r="L25" i="29"/>
  <c r="M25" i="29"/>
  <c r="N25" i="29"/>
  <c r="C22" i="29"/>
  <c r="C23" i="29"/>
  <c r="C24" i="29"/>
  <c r="C25" i="29"/>
  <c r="C21" i="29"/>
  <c r="C20" i="29"/>
  <c r="C13" i="29"/>
  <c r="C11" i="29"/>
  <c r="C14" i="29"/>
  <c r="C10" i="29"/>
  <c r="C9" i="29"/>
  <c r="O23" i="62" l="1"/>
  <c r="AC24" i="25"/>
  <c r="AC9" i="25"/>
  <c r="AC11" i="25"/>
  <c r="AC13" i="25"/>
  <c r="AC20" i="25"/>
  <c r="AC21" i="25"/>
  <c r="AC22" i="25"/>
  <c r="AC25" i="25"/>
  <c r="AC10" i="25"/>
  <c r="AC14" i="25"/>
  <c r="C15" i="69" l="1"/>
  <c r="AC26" i="25"/>
  <c r="AC15" i="25"/>
  <c r="AC76" i="69" l="1"/>
  <c r="AB76" i="69"/>
  <c r="AA76" i="69"/>
  <c r="Z76" i="69"/>
  <c r="Y76" i="69"/>
  <c r="X76" i="69"/>
  <c r="W76" i="69"/>
  <c r="V76" i="69"/>
  <c r="U76" i="69"/>
  <c r="T76" i="69"/>
  <c r="S76" i="69"/>
  <c r="R76" i="69"/>
  <c r="Q70" i="69"/>
  <c r="Q69" i="69"/>
  <c r="Q68" i="69"/>
  <c r="Q67" i="69"/>
  <c r="Q66" i="69"/>
  <c r="Q65" i="69"/>
  <c r="Q59" i="69"/>
  <c r="K59" i="69"/>
  <c r="I59" i="69"/>
  <c r="C59" i="69"/>
  <c r="Q58" i="69"/>
  <c r="N58" i="69"/>
  <c r="L58" i="69"/>
  <c r="G58" i="69"/>
  <c r="F58" i="69"/>
  <c r="Q57" i="69"/>
  <c r="Q56" i="69"/>
  <c r="J56" i="69"/>
  <c r="Q55" i="69"/>
  <c r="F55" i="69"/>
  <c r="Q54" i="69"/>
  <c r="M54" i="69"/>
  <c r="Q48" i="69"/>
  <c r="L48" i="69"/>
  <c r="L70" i="69" s="1"/>
  <c r="K70" i="69"/>
  <c r="D70" i="69"/>
  <c r="C48" i="69"/>
  <c r="C70" i="69" s="1"/>
  <c r="Q47" i="69"/>
  <c r="N47" i="69"/>
  <c r="N69" i="69" s="1"/>
  <c r="I69" i="69"/>
  <c r="G69" i="69"/>
  <c r="F69" i="69"/>
  <c r="Q46" i="69"/>
  <c r="Q45" i="69"/>
  <c r="N45" i="69"/>
  <c r="N67" i="69" s="1"/>
  <c r="F67" i="69"/>
  <c r="C45" i="69"/>
  <c r="Q44" i="69"/>
  <c r="N44" i="69"/>
  <c r="M44" i="69"/>
  <c r="M66" i="69" s="1"/>
  <c r="I66" i="69"/>
  <c r="Q43" i="69"/>
  <c r="L43" i="69"/>
  <c r="L65" i="69" s="1"/>
  <c r="K65" i="69"/>
  <c r="D65" i="69"/>
  <c r="C38" i="69"/>
  <c r="AA37" i="69"/>
  <c r="Z37" i="69"/>
  <c r="W37" i="69"/>
  <c r="W48" i="69" s="1"/>
  <c r="S37" i="69"/>
  <c r="R37" i="69"/>
  <c r="Q37" i="69"/>
  <c r="I70" i="69"/>
  <c r="H70" i="69"/>
  <c r="AC36" i="69"/>
  <c r="AC47" i="69" s="1"/>
  <c r="Z36" i="69"/>
  <c r="V36" i="69"/>
  <c r="U36" i="69"/>
  <c r="U47" i="69" s="1"/>
  <c r="R36" i="69"/>
  <c r="R47" i="69" s="1"/>
  <c r="Q36" i="69"/>
  <c r="L47" i="69"/>
  <c r="L69" i="69" s="1"/>
  <c r="K69" i="69"/>
  <c r="J69" i="69"/>
  <c r="C47" i="69"/>
  <c r="Q35" i="69"/>
  <c r="AC34" i="69"/>
  <c r="AA34" i="69"/>
  <c r="AA45" i="69" s="1"/>
  <c r="Z34" i="69"/>
  <c r="V34" i="69"/>
  <c r="U34" i="69"/>
  <c r="S34" i="69"/>
  <c r="R34" i="69"/>
  <c r="Q34" i="69"/>
  <c r="N56" i="69"/>
  <c r="Y34" i="69"/>
  <c r="H67" i="69"/>
  <c r="G67" i="69"/>
  <c r="F56" i="69"/>
  <c r="AC33" i="69"/>
  <c r="Y33" i="69"/>
  <c r="X33" i="69"/>
  <c r="V33" i="69"/>
  <c r="V44" i="69" s="1"/>
  <c r="U33" i="69"/>
  <c r="Q33" i="69"/>
  <c r="AB33" i="69"/>
  <c r="AB44" i="69" s="1"/>
  <c r="K66" i="69"/>
  <c r="J66" i="69"/>
  <c r="I55" i="69"/>
  <c r="T33" i="69"/>
  <c r="T44" i="69" s="1"/>
  <c r="C44" i="69"/>
  <c r="AB32" i="69"/>
  <c r="AB43" i="69" s="1"/>
  <c r="AA32" i="69"/>
  <c r="Y32" i="69"/>
  <c r="X32" i="69"/>
  <c r="T32" i="69"/>
  <c r="S32" i="69"/>
  <c r="Q32" i="69"/>
  <c r="N43" i="69"/>
  <c r="N65" i="69" s="1"/>
  <c r="M43" i="69"/>
  <c r="M65" i="69" s="1"/>
  <c r="L54" i="69"/>
  <c r="H65" i="69"/>
  <c r="F65" i="69"/>
  <c r="E65" i="69"/>
  <c r="D54" i="69"/>
  <c r="AC25" i="69"/>
  <c r="Y25" i="69"/>
  <c r="X25" i="69"/>
  <c r="U25" i="69"/>
  <c r="Q25" i="69"/>
  <c r="AB25" i="69"/>
  <c r="AA25" i="69"/>
  <c r="Z25" i="69"/>
  <c r="W25" i="69"/>
  <c r="V25" i="69"/>
  <c r="T25" i="69"/>
  <c r="S25" i="69"/>
  <c r="R25" i="69"/>
  <c r="AB24" i="69"/>
  <c r="AA24" i="69"/>
  <c r="X24" i="69"/>
  <c r="T24" i="69"/>
  <c r="S24" i="69"/>
  <c r="Q24" i="69"/>
  <c r="AC24" i="69"/>
  <c r="Z24" i="69"/>
  <c r="Y24" i="69"/>
  <c r="W24" i="69"/>
  <c r="V24" i="69"/>
  <c r="U24" i="69"/>
  <c r="R24" i="69"/>
  <c r="Q23" i="69"/>
  <c r="AB22" i="69"/>
  <c r="AA22" i="69"/>
  <c r="Y22" i="69"/>
  <c r="X22" i="69"/>
  <c r="T22" i="69"/>
  <c r="S22" i="69"/>
  <c r="Q22" i="69"/>
  <c r="AC22" i="69"/>
  <c r="Z22" i="69"/>
  <c r="W22" i="69"/>
  <c r="V22" i="69"/>
  <c r="U22" i="69"/>
  <c r="R22" i="69"/>
  <c r="AA21" i="69"/>
  <c r="W21" i="69"/>
  <c r="V21" i="69"/>
  <c r="T21" i="69"/>
  <c r="S21" i="69"/>
  <c r="Q21" i="69"/>
  <c r="AC21" i="69"/>
  <c r="AB21" i="69"/>
  <c r="AB66" i="69" s="1"/>
  <c r="Z21" i="69"/>
  <c r="Y21" i="69"/>
  <c r="X21" i="69"/>
  <c r="U21" i="69"/>
  <c r="C55" i="69"/>
  <c r="Z20" i="69"/>
  <c r="Y20" i="69"/>
  <c r="W20" i="69"/>
  <c r="V20" i="69"/>
  <c r="R20" i="69"/>
  <c r="Q20" i="69"/>
  <c r="N54" i="69"/>
  <c r="AB20" i="69"/>
  <c r="AA20" i="69"/>
  <c r="X20" i="69"/>
  <c r="F54" i="69"/>
  <c r="T20" i="69"/>
  <c r="S20" i="69"/>
  <c r="AC14" i="69"/>
  <c r="AD14" i="69" s="1"/>
  <c r="Z14" i="69"/>
  <c r="V14" i="69"/>
  <c r="U14" i="69"/>
  <c r="R14" i="69"/>
  <c r="Q14" i="69"/>
  <c r="O14" i="69"/>
  <c r="AB14" i="69"/>
  <c r="AA14" i="69"/>
  <c r="Y14" i="69"/>
  <c r="X14" i="69"/>
  <c r="W14" i="69"/>
  <c r="T14" i="69"/>
  <c r="S14" i="69"/>
  <c r="AC13" i="69"/>
  <c r="AD13" i="69" s="1"/>
  <c r="Y13" i="69"/>
  <c r="X13" i="69"/>
  <c r="U13" i="69"/>
  <c r="Q13" i="69"/>
  <c r="O13" i="69"/>
  <c r="AB13" i="69"/>
  <c r="AA13" i="69"/>
  <c r="Z13" i="69"/>
  <c r="W13" i="69"/>
  <c r="V13" i="69"/>
  <c r="T13" i="69"/>
  <c r="S13" i="69"/>
  <c r="R13" i="69"/>
  <c r="Q12" i="69"/>
  <c r="AC11" i="69"/>
  <c r="AD11" i="69" s="1"/>
  <c r="Y11" i="69"/>
  <c r="X11" i="69"/>
  <c r="U11" i="69"/>
  <c r="Q11" i="69"/>
  <c r="O11" i="69"/>
  <c r="AB11" i="69"/>
  <c r="AA11" i="69"/>
  <c r="Z11" i="69"/>
  <c r="W11" i="69"/>
  <c r="V11" i="69"/>
  <c r="T11" i="69"/>
  <c r="S11" i="69"/>
  <c r="R11" i="69"/>
  <c r="AB10" i="69"/>
  <c r="AA10" i="69"/>
  <c r="X10" i="69"/>
  <c r="T10" i="69"/>
  <c r="S10" i="69"/>
  <c r="Q10" i="69"/>
  <c r="O10" i="69"/>
  <c r="AC10" i="69"/>
  <c r="AD10" i="69" s="1"/>
  <c r="Z10" i="69"/>
  <c r="Y10" i="69"/>
  <c r="W10" i="69"/>
  <c r="V10" i="69"/>
  <c r="U10" i="69"/>
  <c r="R10" i="69"/>
  <c r="AA9" i="69"/>
  <c r="W9" i="69"/>
  <c r="V9" i="69"/>
  <c r="S9" i="69"/>
  <c r="Q9" i="69"/>
  <c r="O15" i="69"/>
  <c r="Z9" i="69"/>
  <c r="Y9" i="69"/>
  <c r="X9" i="69"/>
  <c r="U9" i="69"/>
  <c r="R9" i="69"/>
  <c r="Q6" i="69"/>
  <c r="Q2" i="69"/>
  <c r="Q1" i="69"/>
  <c r="D35" i="68"/>
  <c r="E35" i="68"/>
  <c r="F35" i="68"/>
  <c r="G35" i="68"/>
  <c r="H35" i="68"/>
  <c r="I35" i="68"/>
  <c r="J35" i="68"/>
  <c r="K35" i="68"/>
  <c r="L35" i="68"/>
  <c r="M35" i="68"/>
  <c r="N35" i="68"/>
  <c r="S56" i="69" l="1"/>
  <c r="AA67" i="69"/>
  <c r="V45" i="69"/>
  <c r="AC69" i="69"/>
  <c r="V66" i="69"/>
  <c r="W70" i="69"/>
  <c r="S15" i="69"/>
  <c r="Y54" i="69"/>
  <c r="Z59" i="69"/>
  <c r="X15" i="69"/>
  <c r="U69" i="69"/>
  <c r="Y43" i="69"/>
  <c r="Y65" i="69" s="1"/>
  <c r="U58" i="69"/>
  <c r="V55" i="69"/>
  <c r="V67" i="69"/>
  <c r="AB65" i="69"/>
  <c r="AD25" i="69"/>
  <c r="Y56" i="69"/>
  <c r="S26" i="69"/>
  <c r="W26" i="69"/>
  <c r="AD22" i="69"/>
  <c r="T26" i="69"/>
  <c r="T66" i="69"/>
  <c r="AA26" i="69"/>
  <c r="Y15" i="69"/>
  <c r="U15" i="69"/>
  <c r="K49" i="69"/>
  <c r="AB26" i="69"/>
  <c r="F49" i="69"/>
  <c r="D60" i="69"/>
  <c r="D49" i="69"/>
  <c r="D71" i="69" s="1"/>
  <c r="N49" i="69"/>
  <c r="R15" i="69"/>
  <c r="Z15" i="69"/>
  <c r="E56" i="69"/>
  <c r="T34" i="69"/>
  <c r="V47" i="69"/>
  <c r="V69" i="69" s="1"/>
  <c r="V58" i="69"/>
  <c r="AA48" i="69"/>
  <c r="AA70" i="69" s="1"/>
  <c r="AA59" i="69"/>
  <c r="C56" i="69"/>
  <c r="T9" i="69"/>
  <c r="T15" i="69" s="1"/>
  <c r="AB9" i="69"/>
  <c r="AB15" i="69" s="1"/>
  <c r="C26" i="69"/>
  <c r="C60" i="69" s="1"/>
  <c r="K60" i="69"/>
  <c r="Y26" i="69"/>
  <c r="AD24" i="69"/>
  <c r="O25" i="69"/>
  <c r="V26" i="69"/>
  <c r="AB54" i="69"/>
  <c r="AC56" i="69"/>
  <c r="AC45" i="69"/>
  <c r="AC67" i="69" s="1"/>
  <c r="D69" i="69"/>
  <c r="O36" i="69"/>
  <c r="Z58" i="69"/>
  <c r="G59" i="69"/>
  <c r="V37" i="69"/>
  <c r="O37" i="69"/>
  <c r="F70" i="69"/>
  <c r="G56" i="69"/>
  <c r="AC9" i="69"/>
  <c r="Z26" i="69"/>
  <c r="G65" i="69"/>
  <c r="V32" i="69"/>
  <c r="G54" i="69"/>
  <c r="O32" i="69"/>
  <c r="X55" i="69"/>
  <c r="X44" i="69"/>
  <c r="X66" i="69" s="1"/>
  <c r="E69" i="69"/>
  <c r="E58" i="69"/>
  <c r="T36" i="69"/>
  <c r="M47" i="69"/>
  <c r="M69" i="69" s="1"/>
  <c r="M58" i="69"/>
  <c r="AB36" i="69"/>
  <c r="AA36" i="69"/>
  <c r="I65" i="69"/>
  <c r="N66" i="69"/>
  <c r="C67" i="69"/>
  <c r="S45" i="69"/>
  <c r="S67" i="69" s="1"/>
  <c r="G70" i="69"/>
  <c r="E55" i="69"/>
  <c r="T55" i="69"/>
  <c r="H56" i="69"/>
  <c r="K58" i="69"/>
  <c r="L59" i="69"/>
  <c r="R69" i="69"/>
  <c r="AA15" i="69"/>
  <c r="M56" i="69"/>
  <c r="AB34" i="69"/>
  <c r="N59" i="69"/>
  <c r="AC37" i="69"/>
  <c r="V15" i="69"/>
  <c r="L44" i="69"/>
  <c r="L66" i="69" s="1"/>
  <c r="AA33" i="69"/>
  <c r="L55" i="69"/>
  <c r="W15" i="69"/>
  <c r="AC20" i="69"/>
  <c r="AC26" i="69" s="1"/>
  <c r="N60" i="69"/>
  <c r="O22" i="69"/>
  <c r="I67" i="69"/>
  <c r="X34" i="69"/>
  <c r="I56" i="69"/>
  <c r="J55" i="69"/>
  <c r="K56" i="69"/>
  <c r="AC58" i="69"/>
  <c r="O9" i="69"/>
  <c r="O24" i="69"/>
  <c r="J54" i="69"/>
  <c r="J65" i="69"/>
  <c r="T54" i="69"/>
  <c r="Y45" i="69"/>
  <c r="Y67" i="69" s="1"/>
  <c r="U56" i="69"/>
  <c r="U45" i="69"/>
  <c r="U67" i="69" s="1"/>
  <c r="H58" i="69"/>
  <c r="R58" i="69"/>
  <c r="W59" i="69"/>
  <c r="E66" i="69"/>
  <c r="J67" i="69"/>
  <c r="Z47" i="69"/>
  <c r="Z69" i="69" s="1"/>
  <c r="N48" i="69"/>
  <c r="N70" i="69" s="1"/>
  <c r="K55" i="69"/>
  <c r="U44" i="69"/>
  <c r="U66" i="69" s="1"/>
  <c r="U55" i="69"/>
  <c r="F59" i="69"/>
  <c r="U37" i="69"/>
  <c r="W32" i="69"/>
  <c r="D66" i="69"/>
  <c r="S33" i="69"/>
  <c r="D55" i="69"/>
  <c r="E67" i="69"/>
  <c r="AA56" i="69"/>
  <c r="C69" i="69"/>
  <c r="U20" i="69"/>
  <c r="U26" i="69" s="1"/>
  <c r="F60" i="69"/>
  <c r="S48" i="69"/>
  <c r="S70" i="69" s="1"/>
  <c r="S59" i="69"/>
  <c r="C54" i="69"/>
  <c r="R32" i="69"/>
  <c r="K54" i="69"/>
  <c r="Z32" i="69"/>
  <c r="X43" i="69"/>
  <c r="X54" i="69"/>
  <c r="G55" i="69"/>
  <c r="G66" i="69"/>
  <c r="O33" i="69"/>
  <c r="O34" i="69"/>
  <c r="V56" i="69"/>
  <c r="I58" i="69"/>
  <c r="X36" i="69"/>
  <c r="S36" i="69"/>
  <c r="X37" i="69"/>
  <c r="F66" i="69"/>
  <c r="K67" i="69"/>
  <c r="C49" i="69"/>
  <c r="H54" i="69"/>
  <c r="M55" i="69"/>
  <c r="AB55" i="69"/>
  <c r="C58" i="69"/>
  <c r="D59" i="69"/>
  <c r="AA54" i="69"/>
  <c r="AA43" i="69"/>
  <c r="Y55" i="69"/>
  <c r="R45" i="69"/>
  <c r="R56" i="69"/>
  <c r="R48" i="69"/>
  <c r="R21" i="69"/>
  <c r="AD21" i="69" s="1"/>
  <c r="O21" i="69"/>
  <c r="S54" i="69"/>
  <c r="S43" i="69"/>
  <c r="AC44" i="69"/>
  <c r="AC66" i="69" s="1"/>
  <c r="AC55" i="69"/>
  <c r="J70" i="69"/>
  <c r="J59" i="69"/>
  <c r="Y37" i="69"/>
  <c r="E54" i="69"/>
  <c r="R59" i="69"/>
  <c r="X26" i="69"/>
  <c r="H55" i="69"/>
  <c r="W33" i="69"/>
  <c r="D56" i="69"/>
  <c r="D67" i="69"/>
  <c r="L56" i="69"/>
  <c r="L45" i="69"/>
  <c r="L67" i="69" s="1"/>
  <c r="Z45" i="69"/>
  <c r="Z67" i="69" s="1"/>
  <c r="Z56" i="69"/>
  <c r="J58" i="69"/>
  <c r="Y36" i="69"/>
  <c r="E59" i="69"/>
  <c r="M59" i="69"/>
  <c r="Z48" i="69"/>
  <c r="Z70" i="69" s="1"/>
  <c r="C43" i="69"/>
  <c r="T43" i="69"/>
  <c r="H66" i="69"/>
  <c r="Y44" i="69"/>
  <c r="Y66" i="69" s="1"/>
  <c r="M45" i="69"/>
  <c r="M67" i="69" s="1"/>
  <c r="I54" i="69"/>
  <c r="N55" i="69"/>
  <c r="D58" i="69"/>
  <c r="H59" i="69"/>
  <c r="C66" i="69"/>
  <c r="O20" i="69"/>
  <c r="H69" i="69"/>
  <c r="E70" i="69"/>
  <c r="M48" i="69"/>
  <c r="M70" i="69" s="1"/>
  <c r="U32" i="69"/>
  <c r="AC32" i="69"/>
  <c r="R33" i="69"/>
  <c r="Z33" i="69"/>
  <c r="W34" i="69"/>
  <c r="W36" i="69"/>
  <c r="T37" i="69"/>
  <c r="AB37" i="69"/>
  <c r="AA38" i="69" l="1"/>
  <c r="AA60" i="69" s="1"/>
  <c r="O54" i="69"/>
  <c r="S38" i="69"/>
  <c r="S60" i="69" s="1"/>
  <c r="F71" i="69"/>
  <c r="O44" i="69"/>
  <c r="O66" i="69" s="1"/>
  <c r="AD34" i="69"/>
  <c r="AD56" i="69" s="1"/>
  <c r="N71" i="69"/>
  <c r="O58" i="69"/>
  <c r="O56" i="69"/>
  <c r="R26" i="69"/>
  <c r="AD26" i="69" s="1"/>
  <c r="O59" i="69"/>
  <c r="AB45" i="69"/>
  <c r="AB56" i="69"/>
  <c r="Y48" i="69"/>
  <c r="Y70" i="69" s="1"/>
  <c r="Y59" i="69"/>
  <c r="I60" i="69"/>
  <c r="I49" i="69"/>
  <c r="I71" i="69" s="1"/>
  <c r="R67" i="69"/>
  <c r="S58" i="69"/>
  <c r="AD36" i="69"/>
  <c r="AD58" i="69" s="1"/>
  <c r="S47" i="69"/>
  <c r="J60" i="69"/>
  <c r="J49" i="69"/>
  <c r="J71" i="69" s="1"/>
  <c r="W47" i="69"/>
  <c r="W69" i="69" s="1"/>
  <c r="W58" i="69"/>
  <c r="X47" i="69"/>
  <c r="X69" i="69" s="1"/>
  <c r="X58" i="69"/>
  <c r="X65" i="69"/>
  <c r="S44" i="69"/>
  <c r="S66" i="69" s="1"/>
  <c r="S55" i="69"/>
  <c r="AB48" i="69"/>
  <c r="AB70" i="69" s="1"/>
  <c r="AB59" i="69"/>
  <c r="AB47" i="69"/>
  <c r="AB69" i="69" s="1"/>
  <c r="AB58" i="69"/>
  <c r="T59" i="69"/>
  <c r="T48" i="69"/>
  <c r="T70" i="69" s="1"/>
  <c r="M49" i="69"/>
  <c r="M71" i="69" s="1"/>
  <c r="M60" i="69"/>
  <c r="Y58" i="69"/>
  <c r="Y47" i="69"/>
  <c r="Y69" i="69" s="1"/>
  <c r="X45" i="69"/>
  <c r="X67" i="69" s="1"/>
  <c r="X38" i="69"/>
  <c r="X60" i="69" s="1"/>
  <c r="X56" i="69"/>
  <c r="T47" i="69"/>
  <c r="T69" i="69" s="1"/>
  <c r="T58" i="69"/>
  <c r="O26" i="69"/>
  <c r="O27" i="69" s="1"/>
  <c r="Z55" i="69"/>
  <c r="Z44" i="69"/>
  <c r="Z66" i="69" s="1"/>
  <c r="T45" i="69"/>
  <c r="T67" i="69" s="1"/>
  <c r="T56" i="69"/>
  <c r="R55" i="69"/>
  <c r="AD33" i="69"/>
  <c r="AD55" i="69" s="1"/>
  <c r="R44" i="69"/>
  <c r="AD32" i="69"/>
  <c r="R38" i="69"/>
  <c r="R43" i="69"/>
  <c r="R54" i="69"/>
  <c r="W43" i="69"/>
  <c r="W38" i="69"/>
  <c r="W60" i="69" s="1"/>
  <c r="W54" i="69"/>
  <c r="V59" i="69"/>
  <c r="V48" i="69"/>
  <c r="V70" i="69" s="1"/>
  <c r="AB38" i="69"/>
  <c r="AB60" i="69" s="1"/>
  <c r="AD20" i="69"/>
  <c r="G49" i="69"/>
  <c r="G71" i="69" s="1"/>
  <c r="G60" i="69"/>
  <c r="X59" i="69"/>
  <c r="X48" i="69"/>
  <c r="X70" i="69" s="1"/>
  <c r="W55" i="69"/>
  <c r="W44" i="69"/>
  <c r="W66" i="69" s="1"/>
  <c r="AA65" i="69"/>
  <c r="Z38" i="69"/>
  <c r="Z60" i="69" s="1"/>
  <c r="Z54" i="69"/>
  <c r="Z43" i="69"/>
  <c r="E49" i="69"/>
  <c r="E71" i="69" s="1"/>
  <c r="E60" i="69"/>
  <c r="AC54" i="69"/>
  <c r="AC43" i="69"/>
  <c r="AC38" i="69"/>
  <c r="AC60" i="69" s="1"/>
  <c r="T65" i="69"/>
  <c r="S65" i="69"/>
  <c r="R70" i="69"/>
  <c r="O55" i="69"/>
  <c r="U59" i="69"/>
  <c r="U48" i="69"/>
  <c r="U70" i="69" s="1"/>
  <c r="T38" i="69"/>
  <c r="T60" i="69" s="1"/>
  <c r="AC48" i="69"/>
  <c r="AC70" i="69" s="1"/>
  <c r="AC59" i="69"/>
  <c r="O47" i="69"/>
  <c r="O69" i="69" s="1"/>
  <c r="K71" i="69"/>
  <c r="W56" i="69"/>
  <c r="W45" i="69"/>
  <c r="W67" i="69" s="1"/>
  <c r="C71" i="69"/>
  <c r="AA44" i="69"/>
  <c r="AA66" i="69" s="1"/>
  <c r="AA55" i="69"/>
  <c r="O45" i="69"/>
  <c r="O67" i="69" s="1"/>
  <c r="V43" i="69"/>
  <c r="V54" i="69"/>
  <c r="V38" i="69"/>
  <c r="V60" i="69" s="1"/>
  <c r="O48" i="69"/>
  <c r="O70" i="69" s="1"/>
  <c r="H60" i="69"/>
  <c r="H49" i="69"/>
  <c r="H71" i="69" s="1"/>
  <c r="O38" i="69"/>
  <c r="U54" i="69"/>
  <c r="U38" i="69"/>
  <c r="U60" i="69" s="1"/>
  <c r="U43" i="69"/>
  <c r="O43" i="69"/>
  <c r="O65" i="69" s="1"/>
  <c r="C65" i="69"/>
  <c r="AD37" i="69"/>
  <c r="AD59" i="69" s="1"/>
  <c r="L60" i="69"/>
  <c r="L49" i="69"/>
  <c r="L71" i="69" s="1"/>
  <c r="AA58" i="69"/>
  <c r="AA47" i="69"/>
  <c r="AA69" i="69" s="1"/>
  <c r="AD9" i="69"/>
  <c r="AC15" i="69"/>
  <c r="AD15" i="69" s="1"/>
  <c r="Y38" i="69"/>
  <c r="Y60" i="69" s="1"/>
  <c r="AD48" i="69" l="1"/>
  <c r="AD70" i="69" s="1"/>
  <c r="AA49" i="69"/>
  <c r="AA71" i="69" s="1"/>
  <c r="O60" i="69"/>
  <c r="R65" i="69"/>
  <c r="AD43" i="69"/>
  <c r="AD65" i="69" s="1"/>
  <c r="R49" i="69"/>
  <c r="AD45" i="69"/>
  <c r="AD67" i="69" s="1"/>
  <c r="U65" i="69"/>
  <c r="U49" i="69"/>
  <c r="U71" i="69" s="1"/>
  <c r="AC65" i="69"/>
  <c r="AC49" i="69"/>
  <c r="AC71" i="69" s="1"/>
  <c r="AD38" i="69"/>
  <c r="R60" i="69"/>
  <c r="V49" i="69"/>
  <c r="V71" i="69" s="1"/>
  <c r="V65" i="69"/>
  <c r="AD54" i="69"/>
  <c r="Y49" i="69"/>
  <c r="Y71" i="69" s="1"/>
  <c r="S49" i="69"/>
  <c r="S71" i="69" s="1"/>
  <c r="Z65" i="69"/>
  <c r="Z49" i="69"/>
  <c r="Z71" i="69" s="1"/>
  <c r="S69" i="69"/>
  <c r="AD47" i="69"/>
  <c r="AD69" i="69" s="1"/>
  <c r="W49" i="69"/>
  <c r="W71" i="69" s="1"/>
  <c r="W65" i="69"/>
  <c r="X49" i="69"/>
  <c r="X71" i="69" s="1"/>
  <c r="R66" i="69"/>
  <c r="AD44" i="69"/>
  <c r="AD66" i="69" s="1"/>
  <c r="O49" i="69"/>
  <c r="O71" i="69" s="1"/>
  <c r="T49" i="69"/>
  <c r="T71" i="69" s="1"/>
  <c r="AB67" i="69"/>
  <c r="AB49" i="69"/>
  <c r="AB71" i="69" s="1"/>
  <c r="R71" i="69" l="1"/>
  <c r="AD49" i="69"/>
  <c r="AD60" i="69"/>
  <c r="AD61" i="69" s="1"/>
  <c r="AD39" i="69"/>
  <c r="AD50" i="69" l="1"/>
  <c r="AD71" i="69"/>
  <c r="AD72" i="69" s="1"/>
  <c r="V23" i="68" l="1"/>
  <c r="W23" i="68"/>
  <c r="X23" i="68"/>
  <c r="Y23" i="68"/>
  <c r="Z23" i="68"/>
  <c r="K23" i="68"/>
  <c r="AA23" i="68" s="1"/>
  <c r="L23" i="68"/>
  <c r="M23" i="68"/>
  <c r="AC23" i="68" s="1"/>
  <c r="U12" i="68"/>
  <c r="F12" i="68"/>
  <c r="V12" i="68" s="1"/>
  <c r="G12" i="68"/>
  <c r="W12" i="68" s="1"/>
  <c r="H12" i="68"/>
  <c r="X12" i="68" s="1"/>
  <c r="I12" i="68"/>
  <c r="Y12" i="68" s="1"/>
  <c r="J12" i="68"/>
  <c r="Z12" i="68" s="1"/>
  <c r="K12" i="68"/>
  <c r="AA12" i="68" s="1"/>
  <c r="L12" i="68"/>
  <c r="AB12" i="68" s="1"/>
  <c r="M12" i="68"/>
  <c r="AC12" i="68" s="1"/>
  <c r="N12" i="68"/>
  <c r="AD12" i="68" s="1"/>
  <c r="AE12" i="68" s="1"/>
  <c r="S12" i="68"/>
  <c r="AD75" i="68"/>
  <c r="AC75" i="68"/>
  <c r="AB75" i="68"/>
  <c r="AA75" i="68"/>
  <c r="Z75" i="68"/>
  <c r="Y75" i="68"/>
  <c r="X75" i="68"/>
  <c r="W75" i="68"/>
  <c r="V75" i="68"/>
  <c r="U75" i="68"/>
  <c r="T75" i="68"/>
  <c r="S75" i="68"/>
  <c r="R71" i="68"/>
  <c r="R70" i="68"/>
  <c r="R69" i="68"/>
  <c r="R68" i="68"/>
  <c r="R67" i="68"/>
  <c r="R66" i="68"/>
  <c r="R60" i="68"/>
  <c r="R59" i="68"/>
  <c r="R58" i="68"/>
  <c r="R57" i="68"/>
  <c r="R56" i="68"/>
  <c r="R55" i="68"/>
  <c r="R49" i="68"/>
  <c r="R48" i="68"/>
  <c r="R47" i="68"/>
  <c r="N47" i="68"/>
  <c r="M47" i="68"/>
  <c r="L47" i="68"/>
  <c r="K47" i="68"/>
  <c r="F47" i="68"/>
  <c r="E47" i="68"/>
  <c r="D47" i="68"/>
  <c r="C47" i="68"/>
  <c r="R46" i="68"/>
  <c r="R45" i="68"/>
  <c r="R44" i="68"/>
  <c r="R37" i="68"/>
  <c r="R36" i="68"/>
  <c r="AC35" i="68"/>
  <c r="AB35" i="68"/>
  <c r="AA35" i="68"/>
  <c r="U35" i="68"/>
  <c r="U47" i="68" s="1"/>
  <c r="T35" i="68"/>
  <c r="T47" i="68" s="1"/>
  <c r="R35" i="68"/>
  <c r="J47" i="68"/>
  <c r="W35" i="68"/>
  <c r="F58" i="68"/>
  <c r="S35" i="68"/>
  <c r="R34" i="68"/>
  <c r="R33" i="68"/>
  <c r="R32" i="68"/>
  <c r="R25" i="68"/>
  <c r="R24" i="68"/>
  <c r="R23" i="68"/>
  <c r="U23" i="68"/>
  <c r="T23" i="68"/>
  <c r="R22" i="68"/>
  <c r="R21" i="68"/>
  <c r="R20" i="68"/>
  <c r="R14" i="68"/>
  <c r="R13" i="68"/>
  <c r="R12" i="68"/>
  <c r="T12" i="68"/>
  <c r="R11" i="68"/>
  <c r="R10" i="68"/>
  <c r="R9" i="68"/>
  <c r="R6" i="68"/>
  <c r="R2" i="68"/>
  <c r="R1" i="68"/>
  <c r="C9" i="68"/>
  <c r="S9" i="68" l="1"/>
  <c r="M69" i="68"/>
  <c r="G58" i="68"/>
  <c r="J69" i="68"/>
  <c r="S23" i="68"/>
  <c r="S58" i="68" s="1"/>
  <c r="T58" i="68"/>
  <c r="T69" i="68"/>
  <c r="L69" i="68"/>
  <c r="AB23" i="68"/>
  <c r="AB58" i="68" s="1"/>
  <c r="AA47" i="68"/>
  <c r="AA69" i="68" s="1"/>
  <c r="AA58" i="68"/>
  <c r="K69" i="68"/>
  <c r="S47" i="68"/>
  <c r="AB47" i="68"/>
  <c r="D58" i="68"/>
  <c r="L58" i="68"/>
  <c r="AC58" i="68"/>
  <c r="AC47" i="68"/>
  <c r="AC69" i="68" s="1"/>
  <c r="E58" i="68"/>
  <c r="M58" i="68"/>
  <c r="D69" i="68"/>
  <c r="U69" i="68"/>
  <c r="O12" i="68"/>
  <c r="W58" i="68"/>
  <c r="W47" i="68"/>
  <c r="W69" i="68" s="1"/>
  <c r="E69" i="68"/>
  <c r="C69" i="68"/>
  <c r="X35" i="68"/>
  <c r="H47" i="68"/>
  <c r="H69" i="68" s="1"/>
  <c r="F69" i="68"/>
  <c r="H58" i="68"/>
  <c r="Y35" i="68"/>
  <c r="I47" i="68"/>
  <c r="I69" i="68" s="1"/>
  <c r="I58" i="68"/>
  <c r="U58" i="68"/>
  <c r="J58" i="68"/>
  <c r="O35" i="68"/>
  <c r="C58" i="68"/>
  <c r="K58" i="68"/>
  <c r="Z35" i="68"/>
  <c r="V35" i="68"/>
  <c r="AD35" i="68"/>
  <c r="G47" i="68"/>
  <c r="G69" i="68" s="1"/>
  <c r="AB69" i="68" l="1"/>
  <c r="X58" i="68"/>
  <c r="X47" i="68"/>
  <c r="X69" i="68" s="1"/>
  <c r="AD47" i="68"/>
  <c r="V58" i="68"/>
  <c r="V47" i="68"/>
  <c r="V69" i="68" s="1"/>
  <c r="O47" i="68"/>
  <c r="Z47" i="68"/>
  <c r="Z69" i="68" s="1"/>
  <c r="Z58" i="68"/>
  <c r="Y47" i="68"/>
  <c r="Y69" i="68" s="1"/>
  <c r="Y58" i="68"/>
  <c r="AE35" i="68"/>
  <c r="S69" i="68"/>
  <c r="AE47" i="68" l="1"/>
  <c r="N23" i="68" l="1"/>
  <c r="O24" i="62" l="1"/>
  <c r="AD23" i="68"/>
  <c r="N58" i="68"/>
  <c r="N69" i="68"/>
  <c r="O23" i="68"/>
  <c r="O58" i="68" l="1"/>
  <c r="D10" i="59" s="1"/>
  <c r="O69" i="68"/>
  <c r="AE23" i="68"/>
  <c r="AD58" i="68"/>
  <c r="AD69" i="68"/>
  <c r="AD76" i="63"/>
  <c r="AC76" i="63"/>
  <c r="AB76" i="63"/>
  <c r="AA76" i="63"/>
  <c r="Z76" i="63"/>
  <c r="Y76" i="63"/>
  <c r="X76" i="63"/>
  <c r="W76" i="63"/>
  <c r="V76" i="63"/>
  <c r="U76" i="63"/>
  <c r="T76" i="63"/>
  <c r="S76" i="63"/>
  <c r="AD75" i="63"/>
  <c r="AC75" i="63"/>
  <c r="AB75" i="63"/>
  <c r="AA75" i="63"/>
  <c r="Z75" i="63"/>
  <c r="Y75" i="63"/>
  <c r="X75" i="63"/>
  <c r="W75" i="63"/>
  <c r="V75" i="63"/>
  <c r="U75" i="63"/>
  <c r="T75" i="63"/>
  <c r="S75" i="63"/>
  <c r="R71" i="63"/>
  <c r="R70" i="63"/>
  <c r="R69" i="63"/>
  <c r="R68" i="63"/>
  <c r="R67" i="63"/>
  <c r="R66" i="63"/>
  <c r="R59" i="63"/>
  <c r="R58" i="63"/>
  <c r="E58" i="63"/>
  <c r="R57" i="63"/>
  <c r="R56" i="63"/>
  <c r="M56" i="63"/>
  <c r="L56" i="63"/>
  <c r="D56" i="63"/>
  <c r="C56" i="63"/>
  <c r="R55" i="63"/>
  <c r="N55" i="63"/>
  <c r="L55" i="63"/>
  <c r="H55" i="63"/>
  <c r="G55" i="63"/>
  <c r="R54" i="63"/>
  <c r="K54" i="63"/>
  <c r="J54" i="63"/>
  <c r="I54" i="63"/>
  <c r="C54" i="63"/>
  <c r="R47" i="63"/>
  <c r="L71" i="63"/>
  <c r="H71" i="63"/>
  <c r="G71" i="63"/>
  <c r="R46" i="63"/>
  <c r="K70" i="63"/>
  <c r="J70" i="63"/>
  <c r="R45" i="63"/>
  <c r="R44" i="63"/>
  <c r="N44" i="63"/>
  <c r="N68" i="63" s="1"/>
  <c r="M44" i="63"/>
  <c r="M68" i="63" s="1"/>
  <c r="K44" i="63"/>
  <c r="K68" i="63" s="1"/>
  <c r="G44" i="63"/>
  <c r="G68" i="63" s="1"/>
  <c r="F44" i="63"/>
  <c r="F68" i="63" s="1"/>
  <c r="E44" i="63"/>
  <c r="E68" i="63" s="1"/>
  <c r="R43" i="63"/>
  <c r="I43" i="63"/>
  <c r="I67" i="63" s="1"/>
  <c r="H43" i="63"/>
  <c r="H67" i="63" s="1"/>
  <c r="F43" i="63"/>
  <c r="F67" i="63" s="1"/>
  <c r="R42" i="63"/>
  <c r="M42" i="63"/>
  <c r="L42" i="63"/>
  <c r="L66" i="63" s="1"/>
  <c r="K42" i="63"/>
  <c r="D42" i="63"/>
  <c r="D66" i="63" s="1"/>
  <c r="C42" i="63"/>
  <c r="R36" i="63"/>
  <c r="J71" i="63"/>
  <c r="I59" i="63"/>
  <c r="G59" i="63"/>
  <c r="Y46" i="63"/>
  <c r="R35" i="63"/>
  <c r="M70" i="63"/>
  <c r="L58" i="63"/>
  <c r="J58" i="63"/>
  <c r="H70" i="63"/>
  <c r="G70" i="63"/>
  <c r="E70" i="63"/>
  <c r="D58" i="63"/>
  <c r="R34" i="63"/>
  <c r="AA44" i="63"/>
  <c r="U44" i="63"/>
  <c r="R33" i="63"/>
  <c r="N56" i="63"/>
  <c r="L44" i="63"/>
  <c r="L68" i="63" s="1"/>
  <c r="K56" i="63"/>
  <c r="I44" i="63"/>
  <c r="H56" i="63"/>
  <c r="O33" i="63"/>
  <c r="F56" i="63"/>
  <c r="D44" i="63"/>
  <c r="D68" i="63" s="1"/>
  <c r="C44" i="63"/>
  <c r="X43" i="63"/>
  <c r="V43" i="63"/>
  <c r="R32" i="63"/>
  <c r="N43" i="63"/>
  <c r="N67" i="63" s="1"/>
  <c r="L43" i="63"/>
  <c r="L67" i="63" s="1"/>
  <c r="K55" i="63"/>
  <c r="J43" i="63"/>
  <c r="J67" i="63" s="1"/>
  <c r="I55" i="63"/>
  <c r="G43" i="63"/>
  <c r="G67" i="63" s="1"/>
  <c r="F55" i="63"/>
  <c r="D43" i="63"/>
  <c r="D67" i="63" s="1"/>
  <c r="C55" i="63"/>
  <c r="S31" i="63"/>
  <c r="S42" i="63" s="1"/>
  <c r="R31" i="63"/>
  <c r="N54" i="63"/>
  <c r="I42" i="63"/>
  <c r="G42" i="63"/>
  <c r="G66" i="63" s="1"/>
  <c r="F54" i="63"/>
  <c r="C26" i="63"/>
  <c r="R25" i="63"/>
  <c r="N59" i="63"/>
  <c r="R24" i="63"/>
  <c r="R23" i="63"/>
  <c r="R22" i="63"/>
  <c r="E56" i="63"/>
  <c r="R21" i="63"/>
  <c r="U20" i="63"/>
  <c r="T20" i="63"/>
  <c r="T26" i="63" s="1"/>
  <c r="S20" i="63"/>
  <c r="R20" i="63"/>
  <c r="O20" i="63"/>
  <c r="R14" i="63"/>
  <c r="AE14" i="63"/>
  <c r="R13" i="63"/>
  <c r="O13" i="63"/>
  <c r="AE13" i="63"/>
  <c r="R12" i="63"/>
  <c r="AE11" i="63"/>
  <c r="R11" i="63"/>
  <c r="O11" i="63"/>
  <c r="R10" i="63"/>
  <c r="O10" i="63"/>
  <c r="AE10" i="63"/>
  <c r="AE9" i="63"/>
  <c r="U9" i="63"/>
  <c r="T9" i="63"/>
  <c r="R9" i="63"/>
  <c r="R6" i="63"/>
  <c r="R2" i="63"/>
  <c r="R1" i="63"/>
  <c r="AD76" i="62"/>
  <c r="AC76" i="62"/>
  <c r="AB76" i="62"/>
  <c r="AA76" i="62"/>
  <c r="Z76" i="62"/>
  <c r="Y76" i="62"/>
  <c r="X76" i="62"/>
  <c r="W76" i="62"/>
  <c r="V76" i="62"/>
  <c r="U76" i="62"/>
  <c r="T76" i="62"/>
  <c r="S76" i="62"/>
  <c r="AD75" i="62"/>
  <c r="AC75" i="62"/>
  <c r="AB75" i="62"/>
  <c r="AA75" i="62"/>
  <c r="Z75" i="62"/>
  <c r="Y75" i="62"/>
  <c r="X75" i="62"/>
  <c r="W75" i="62"/>
  <c r="V75" i="62"/>
  <c r="U75" i="62"/>
  <c r="T75" i="62"/>
  <c r="S75" i="62"/>
  <c r="R71" i="62"/>
  <c r="R70" i="62"/>
  <c r="R69" i="62"/>
  <c r="R68" i="62"/>
  <c r="R67" i="62"/>
  <c r="R66" i="62"/>
  <c r="R59" i="62"/>
  <c r="R58" i="62"/>
  <c r="R57" i="62"/>
  <c r="R56" i="62"/>
  <c r="K56" i="62"/>
  <c r="R55" i="62"/>
  <c r="N55" i="62"/>
  <c r="M55" i="62"/>
  <c r="L55" i="62"/>
  <c r="G55" i="62"/>
  <c r="R54" i="62"/>
  <c r="I54" i="62"/>
  <c r="H54" i="62"/>
  <c r="G54" i="62"/>
  <c r="R47" i="62"/>
  <c r="N47" i="62"/>
  <c r="N71" i="62" s="1"/>
  <c r="M47" i="62"/>
  <c r="M71" i="62" s="1"/>
  <c r="L47" i="62"/>
  <c r="L71" i="62" s="1"/>
  <c r="G47" i="62"/>
  <c r="G71" i="62" s="1"/>
  <c r="F47" i="62"/>
  <c r="F71" i="62" s="1"/>
  <c r="E47" i="62"/>
  <c r="D47" i="62"/>
  <c r="R46" i="62"/>
  <c r="J46" i="62"/>
  <c r="J70" i="62" s="1"/>
  <c r="I46" i="62"/>
  <c r="I70" i="62" s="1"/>
  <c r="H46" i="62"/>
  <c r="H70" i="62" s="1"/>
  <c r="G46" i="62"/>
  <c r="G70" i="62" s="1"/>
  <c r="R45" i="62"/>
  <c r="R44" i="62"/>
  <c r="N44" i="62"/>
  <c r="N68" i="62" s="1"/>
  <c r="M44" i="62"/>
  <c r="M68" i="62" s="1"/>
  <c r="L44" i="62"/>
  <c r="K44" i="62"/>
  <c r="K68" i="62" s="1"/>
  <c r="F44" i="62"/>
  <c r="F68" i="62" s="1"/>
  <c r="E44" i="62"/>
  <c r="E68" i="62" s="1"/>
  <c r="D44" i="62"/>
  <c r="C44" i="62"/>
  <c r="R43" i="62"/>
  <c r="N43" i="62"/>
  <c r="I43" i="62"/>
  <c r="I67" i="62" s="1"/>
  <c r="H43" i="62"/>
  <c r="H67" i="62" s="1"/>
  <c r="G43" i="62"/>
  <c r="F43" i="62"/>
  <c r="F67" i="62" s="1"/>
  <c r="R42" i="62"/>
  <c r="L42" i="62"/>
  <c r="L66" i="62" s="1"/>
  <c r="K42" i="62"/>
  <c r="K66" i="62" s="1"/>
  <c r="J42" i="62"/>
  <c r="I42" i="62"/>
  <c r="D42" i="62"/>
  <c r="D66" i="62" s="1"/>
  <c r="C42" i="62"/>
  <c r="AC36" i="62"/>
  <c r="AC47" i="62" s="1"/>
  <c r="AB36" i="62"/>
  <c r="AB47" i="62" s="1"/>
  <c r="U36" i="62"/>
  <c r="U47" i="62" s="1"/>
  <c r="T36" i="62"/>
  <c r="R36" i="62"/>
  <c r="N59" i="62"/>
  <c r="K47" i="62"/>
  <c r="J47" i="62"/>
  <c r="J71" i="62" s="1"/>
  <c r="G59" i="62"/>
  <c r="F59" i="62"/>
  <c r="AD35" i="62"/>
  <c r="X35" i="62"/>
  <c r="W35" i="62"/>
  <c r="R35" i="62"/>
  <c r="N46" i="62"/>
  <c r="J58" i="62"/>
  <c r="I58" i="62"/>
  <c r="F46" i="62"/>
  <c r="R34" i="62"/>
  <c r="AB33" i="62"/>
  <c r="AB44" i="62" s="1"/>
  <c r="AA33" i="62"/>
  <c r="AA44" i="62" s="1"/>
  <c r="Y33" i="62"/>
  <c r="T33" i="62"/>
  <c r="S33" i="62"/>
  <c r="R33" i="62"/>
  <c r="N56" i="62"/>
  <c r="M56" i="62"/>
  <c r="I44" i="62"/>
  <c r="I68" i="62" s="1"/>
  <c r="F56" i="62"/>
  <c r="E56" i="62"/>
  <c r="AD32" i="62"/>
  <c r="AD43" i="62" s="1"/>
  <c r="W32" i="62"/>
  <c r="V32" i="62"/>
  <c r="V43" i="62" s="1"/>
  <c r="U32" i="62"/>
  <c r="T32" i="62"/>
  <c r="R32" i="62"/>
  <c r="M43" i="62"/>
  <c r="M67" i="62" s="1"/>
  <c r="L43" i="62"/>
  <c r="L67" i="62" s="1"/>
  <c r="I55" i="62"/>
  <c r="H55" i="62"/>
  <c r="E43" i="62"/>
  <c r="E67" i="62" s="1"/>
  <c r="D43" i="62"/>
  <c r="D67" i="62" s="1"/>
  <c r="Z31" i="62"/>
  <c r="Z42" i="62" s="1"/>
  <c r="Y31" i="62"/>
  <c r="Y42" i="62" s="1"/>
  <c r="X31" i="62"/>
  <c r="R31" i="62"/>
  <c r="H42" i="62"/>
  <c r="H66" i="62" s="1"/>
  <c r="G42" i="62"/>
  <c r="C37" i="62"/>
  <c r="AD25" i="62"/>
  <c r="W25" i="62"/>
  <c r="V25" i="62"/>
  <c r="R25" i="62"/>
  <c r="M59" i="62"/>
  <c r="AB25" i="62"/>
  <c r="AB71" i="62" s="1"/>
  <c r="AA25" i="62"/>
  <c r="Z25" i="62"/>
  <c r="Y25" i="62"/>
  <c r="X25" i="62"/>
  <c r="U25" i="62"/>
  <c r="D59" i="62"/>
  <c r="Z24" i="62"/>
  <c r="Y24" i="62"/>
  <c r="R24" i="62"/>
  <c r="AD24" i="62"/>
  <c r="AC24" i="62"/>
  <c r="AB24" i="62"/>
  <c r="AA24" i="62"/>
  <c r="H58" i="62"/>
  <c r="G58" i="62"/>
  <c r="U24" i="62"/>
  <c r="T24" i="62"/>
  <c r="S24" i="62"/>
  <c r="R23" i="62"/>
  <c r="AD22" i="62"/>
  <c r="AC22" i="62"/>
  <c r="AA22" i="62"/>
  <c r="V22" i="62"/>
  <c r="U22" i="62"/>
  <c r="R22" i="62"/>
  <c r="Z22" i="62"/>
  <c r="Y22" i="62"/>
  <c r="X22" i="62"/>
  <c r="W22" i="62"/>
  <c r="C56" i="62"/>
  <c r="Y21" i="62"/>
  <c r="X21" i="62"/>
  <c r="W21" i="62"/>
  <c r="V21" i="62"/>
  <c r="R21" i="62"/>
  <c r="AD21" i="62"/>
  <c r="AC21" i="62"/>
  <c r="AB21" i="62"/>
  <c r="AA21" i="62"/>
  <c r="Z21" i="62"/>
  <c r="F55" i="62"/>
  <c r="U21" i="62"/>
  <c r="T21" i="62"/>
  <c r="S21" i="62"/>
  <c r="AB20" i="62"/>
  <c r="AA20" i="62"/>
  <c r="Z20" i="62"/>
  <c r="T20" i="62"/>
  <c r="S20" i="62"/>
  <c r="R20" i="62"/>
  <c r="J54" i="62"/>
  <c r="X20" i="62"/>
  <c r="W20" i="62"/>
  <c r="AC14" i="62"/>
  <c r="AB14" i="62"/>
  <c r="AA14" i="62"/>
  <c r="Z14" i="62"/>
  <c r="W14" i="62"/>
  <c r="U14" i="62"/>
  <c r="T14" i="62"/>
  <c r="S14" i="62"/>
  <c r="R14" i="62"/>
  <c r="O14" i="62"/>
  <c r="Y14" i="62"/>
  <c r="X14" i="62"/>
  <c r="V14" i="62"/>
  <c r="AD13" i="62"/>
  <c r="AE13" i="62" s="1"/>
  <c r="AC13" i="62"/>
  <c r="Z13" i="62"/>
  <c r="X13" i="62"/>
  <c r="W13" i="62"/>
  <c r="V13" i="62"/>
  <c r="U13" i="62"/>
  <c r="R13" i="62"/>
  <c r="O13" i="62"/>
  <c r="AB13" i="62"/>
  <c r="AA13" i="62"/>
  <c r="Y13" i="62"/>
  <c r="T13" i="62"/>
  <c r="S13" i="62"/>
  <c r="R12" i="62"/>
  <c r="AD11" i="62"/>
  <c r="AE11" i="62" s="1"/>
  <c r="AB11" i="62"/>
  <c r="AA11" i="62"/>
  <c r="Z11" i="62"/>
  <c r="Y11" i="62"/>
  <c r="V11" i="62"/>
  <c r="T11" i="62"/>
  <c r="S11" i="62"/>
  <c r="R11" i="62"/>
  <c r="O11" i="62"/>
  <c r="AC11" i="62"/>
  <c r="X11" i="62"/>
  <c r="W11" i="62"/>
  <c r="U11" i="62"/>
  <c r="AD10" i="62"/>
  <c r="AE10" i="62" s="1"/>
  <c r="AC10" i="62"/>
  <c r="AB10" i="62"/>
  <c r="Y10" i="62"/>
  <c r="W10" i="62"/>
  <c r="V10" i="62"/>
  <c r="U10" i="62"/>
  <c r="T10" i="62"/>
  <c r="R10" i="62"/>
  <c r="O10" i="62"/>
  <c r="AA10" i="62"/>
  <c r="Z10" i="62"/>
  <c r="X10" i="62"/>
  <c r="S10" i="62"/>
  <c r="AB9" i="62"/>
  <c r="Z9" i="62"/>
  <c r="Y9" i="62"/>
  <c r="X9" i="62"/>
  <c r="W9" i="62"/>
  <c r="T9" i="62"/>
  <c r="R9" i="62"/>
  <c r="V9" i="62"/>
  <c r="U9" i="62"/>
  <c r="R6" i="62"/>
  <c r="R2" i="62"/>
  <c r="R1" i="62"/>
  <c r="AD76" i="61"/>
  <c r="AC76" i="61"/>
  <c r="AB76" i="61"/>
  <c r="AA76" i="61"/>
  <c r="Z76" i="61"/>
  <c r="Y76" i="61"/>
  <c r="X76" i="61"/>
  <c r="W76" i="61"/>
  <c r="V76" i="61"/>
  <c r="U76" i="61"/>
  <c r="T76" i="61"/>
  <c r="S76" i="61"/>
  <c r="AD75" i="61"/>
  <c r="AC75" i="61"/>
  <c r="AB75" i="61"/>
  <c r="AA75" i="61"/>
  <c r="Z75" i="61"/>
  <c r="Y75" i="61"/>
  <c r="X75" i="61"/>
  <c r="W75" i="61"/>
  <c r="V75" i="61"/>
  <c r="U75" i="61"/>
  <c r="T75" i="61"/>
  <c r="S75" i="61"/>
  <c r="R71" i="61"/>
  <c r="R70" i="61"/>
  <c r="R69" i="61"/>
  <c r="R68" i="61"/>
  <c r="R67" i="61"/>
  <c r="R66" i="61"/>
  <c r="R59" i="61"/>
  <c r="R58" i="61"/>
  <c r="R57" i="61"/>
  <c r="R56" i="61"/>
  <c r="R55" i="61"/>
  <c r="R54" i="61"/>
  <c r="R47" i="61"/>
  <c r="R46" i="61"/>
  <c r="R45" i="61"/>
  <c r="R44" i="61"/>
  <c r="R43" i="61"/>
  <c r="R42" i="61"/>
  <c r="R36" i="61"/>
  <c r="N37" i="68"/>
  <c r="M37" i="68"/>
  <c r="AB36" i="61"/>
  <c r="K37" i="68"/>
  <c r="Y36" i="61"/>
  <c r="H37" i="68"/>
  <c r="G37" i="68"/>
  <c r="F37" i="68"/>
  <c r="E37" i="68"/>
  <c r="D37" i="68"/>
  <c r="R35" i="61"/>
  <c r="N36" i="68"/>
  <c r="M36" i="68"/>
  <c r="K36" i="68"/>
  <c r="J36" i="68"/>
  <c r="I36" i="68"/>
  <c r="H36" i="68"/>
  <c r="W35" i="61"/>
  <c r="W46" i="61" s="1"/>
  <c r="F36" i="68"/>
  <c r="T35" i="61"/>
  <c r="T46" i="61" s="1"/>
  <c r="R34" i="61"/>
  <c r="R33" i="61"/>
  <c r="M34" i="68"/>
  <c r="L34" i="68"/>
  <c r="K34" i="68"/>
  <c r="J34" i="68"/>
  <c r="X33" i="61"/>
  <c r="G34" i="68"/>
  <c r="F34" i="68"/>
  <c r="E34" i="68"/>
  <c r="D34" i="68"/>
  <c r="C34" i="68"/>
  <c r="R32" i="61"/>
  <c r="M33" i="68"/>
  <c r="AA32" i="61"/>
  <c r="J33" i="68"/>
  <c r="I33" i="68"/>
  <c r="H33" i="68"/>
  <c r="G33" i="68"/>
  <c r="F33" i="68"/>
  <c r="E33" i="68"/>
  <c r="D33" i="68"/>
  <c r="S32" i="61"/>
  <c r="S43" i="61" s="1"/>
  <c r="R31" i="61"/>
  <c r="AD31" i="61"/>
  <c r="M32" i="68"/>
  <c r="L32" i="68"/>
  <c r="K32" i="68"/>
  <c r="J32" i="68"/>
  <c r="G32" i="68"/>
  <c r="V31" i="61"/>
  <c r="V42" i="61" s="1"/>
  <c r="E32" i="68"/>
  <c r="D32" i="68"/>
  <c r="C32" i="68"/>
  <c r="R25" i="61"/>
  <c r="AD25" i="61"/>
  <c r="M25" i="68"/>
  <c r="AC25" i="68" s="1"/>
  <c r="K25" i="68"/>
  <c r="Y25" i="68"/>
  <c r="X25" i="68"/>
  <c r="W25" i="68"/>
  <c r="R24" i="61"/>
  <c r="N24" i="68"/>
  <c r="AD24" i="68" s="1"/>
  <c r="L24" i="68"/>
  <c r="AB24" i="68" s="1"/>
  <c r="K24" i="68"/>
  <c r="AA24" i="68" s="1"/>
  <c r="Z24" i="68"/>
  <c r="Y24" i="61"/>
  <c r="C24" i="68"/>
  <c r="R23" i="61"/>
  <c r="R22" i="61"/>
  <c r="N22" i="68"/>
  <c r="AD22" i="68" s="1"/>
  <c r="L22" i="68"/>
  <c r="AB22" i="68" s="1"/>
  <c r="K22" i="68"/>
  <c r="AA22" i="68" s="1"/>
  <c r="Z22" i="68"/>
  <c r="X22" i="68"/>
  <c r="W22" i="68"/>
  <c r="V22" i="68"/>
  <c r="C22" i="68"/>
  <c r="R21" i="61"/>
  <c r="M21" i="68"/>
  <c r="AC21" i="68" s="1"/>
  <c r="K21" i="68"/>
  <c r="AA21" i="68" s="1"/>
  <c r="Z21" i="68"/>
  <c r="Y21" i="68"/>
  <c r="W21" i="68"/>
  <c r="V21" i="61"/>
  <c r="U21" i="68"/>
  <c r="C21" i="68"/>
  <c r="R20" i="61"/>
  <c r="N20" i="68"/>
  <c r="M20" i="68"/>
  <c r="L20" i="68"/>
  <c r="K20" i="68"/>
  <c r="R14" i="61"/>
  <c r="O14" i="61"/>
  <c r="L14" i="68"/>
  <c r="AB14" i="68" s="1"/>
  <c r="K14" i="68"/>
  <c r="AA14" i="68" s="1"/>
  <c r="I14" i="68"/>
  <c r="Y14" i="68" s="1"/>
  <c r="H14" i="68"/>
  <c r="X14" i="68" s="1"/>
  <c r="T14" i="68"/>
  <c r="S14" i="68"/>
  <c r="R13" i="61"/>
  <c r="N13" i="68"/>
  <c r="G13" i="68"/>
  <c r="W13" i="68" s="1"/>
  <c r="F13" i="68"/>
  <c r="V13" i="68" s="1"/>
  <c r="U13" i="68"/>
  <c r="T13" i="68"/>
  <c r="R12" i="61"/>
  <c r="R11" i="61"/>
  <c r="K11" i="68"/>
  <c r="AA11" i="68" s="1"/>
  <c r="J11" i="68"/>
  <c r="Z11" i="68" s="1"/>
  <c r="G11" i="68"/>
  <c r="W11" i="68" s="1"/>
  <c r="S11" i="68"/>
  <c r="R10" i="61"/>
  <c r="M10" i="68"/>
  <c r="AC10" i="68" s="1"/>
  <c r="L10" i="68"/>
  <c r="AB10" i="68" s="1"/>
  <c r="J10" i="68"/>
  <c r="Z10" i="68" s="1"/>
  <c r="F10" i="68"/>
  <c r="V10" i="68" s="1"/>
  <c r="U10" i="68"/>
  <c r="T10" i="68"/>
  <c r="R9" i="61"/>
  <c r="R6" i="61"/>
  <c r="R2" i="61"/>
  <c r="R1" i="61"/>
  <c r="T24" i="68" l="1"/>
  <c r="S11" i="61"/>
  <c r="X14" i="61"/>
  <c r="AB10" i="61"/>
  <c r="S10" i="61"/>
  <c r="W11" i="61"/>
  <c r="T13" i="61"/>
  <c r="Y14" i="61"/>
  <c r="S25" i="61"/>
  <c r="S31" i="61"/>
  <c r="T14" i="61"/>
  <c r="Z20" i="61"/>
  <c r="AC21" i="61"/>
  <c r="AC36" i="61"/>
  <c r="AC47" i="61" s="1"/>
  <c r="W24" i="61"/>
  <c r="W58" i="61" s="1"/>
  <c r="V24" i="61"/>
  <c r="U21" i="61"/>
  <c r="T36" i="61"/>
  <c r="T47" i="61" s="1"/>
  <c r="S66" i="63"/>
  <c r="M47" i="61"/>
  <c r="M71" i="61" s="1"/>
  <c r="T9" i="61"/>
  <c r="D9" i="68"/>
  <c r="X11" i="61"/>
  <c r="H11" i="68"/>
  <c r="X11" i="68" s="1"/>
  <c r="AA20" i="68"/>
  <c r="K26" i="68"/>
  <c r="U22" i="68"/>
  <c r="AD32" i="61"/>
  <c r="AD43" i="61" s="1"/>
  <c r="N33" i="68"/>
  <c r="F49" i="68"/>
  <c r="V37" i="68"/>
  <c r="AC9" i="61"/>
  <c r="O10" i="61"/>
  <c r="N10" i="68"/>
  <c r="Y11" i="61"/>
  <c r="I11" i="68"/>
  <c r="Y11" i="68" s="1"/>
  <c r="O13" i="61"/>
  <c r="T20" i="68"/>
  <c r="X21" i="61"/>
  <c r="X21" i="68"/>
  <c r="M46" i="68"/>
  <c r="AC34" i="68"/>
  <c r="AC33" i="61"/>
  <c r="O36" i="61"/>
  <c r="D44" i="61"/>
  <c r="Z11" i="61"/>
  <c r="AA32" i="68"/>
  <c r="K44" i="68"/>
  <c r="K55" i="68"/>
  <c r="V34" i="68"/>
  <c r="F46" i="68"/>
  <c r="F68" i="68" s="1"/>
  <c r="F57" i="68"/>
  <c r="N44" i="61"/>
  <c r="N68" i="61" s="1"/>
  <c r="N34" i="68"/>
  <c r="X35" i="61"/>
  <c r="AD36" i="61"/>
  <c r="AD59" i="61" s="1"/>
  <c r="N47" i="61"/>
  <c r="N71" i="61" s="1"/>
  <c r="AC14" i="61"/>
  <c r="M14" i="68"/>
  <c r="AC14" i="68" s="1"/>
  <c r="AD20" i="68"/>
  <c r="AC20" i="61"/>
  <c r="Y21" i="61"/>
  <c r="U24" i="61"/>
  <c r="AA24" i="61"/>
  <c r="AB32" i="68"/>
  <c r="L44" i="68"/>
  <c r="L55" i="68"/>
  <c r="W34" i="68"/>
  <c r="G46" i="68"/>
  <c r="G68" i="68" s="1"/>
  <c r="G57" i="68"/>
  <c r="Y35" i="61"/>
  <c r="Y58" i="61" s="1"/>
  <c r="I46" i="61"/>
  <c r="I70" i="61" s="1"/>
  <c r="X9" i="68"/>
  <c r="X9" i="61"/>
  <c r="Y10" i="61"/>
  <c r="I10" i="68"/>
  <c r="Y10" i="68" s="1"/>
  <c r="T10" i="61"/>
  <c r="T11" i="61"/>
  <c r="T11" i="68"/>
  <c r="AB11" i="61"/>
  <c r="L11" i="68"/>
  <c r="AB11" i="68" s="1"/>
  <c r="Z13" i="61"/>
  <c r="J13" i="68"/>
  <c r="Z13" i="68" s="1"/>
  <c r="U13" i="61"/>
  <c r="V14" i="61"/>
  <c r="F14" i="68"/>
  <c r="V14" i="68" s="1"/>
  <c r="AD14" i="61"/>
  <c r="AE14" i="61" s="1"/>
  <c r="N14" i="68"/>
  <c r="AB14" i="61"/>
  <c r="W20" i="68"/>
  <c r="G26" i="68"/>
  <c r="S21" i="68"/>
  <c r="Z21" i="61"/>
  <c r="Y22" i="61"/>
  <c r="Y22" i="68"/>
  <c r="W22" i="61"/>
  <c r="F59" i="68"/>
  <c r="V24" i="68"/>
  <c r="AD24" i="61"/>
  <c r="Z25" i="61"/>
  <c r="J26" i="68"/>
  <c r="X25" i="61"/>
  <c r="E44" i="68"/>
  <c r="U32" i="68"/>
  <c r="E38" i="68"/>
  <c r="E55" i="68"/>
  <c r="AC32" i="68"/>
  <c r="M44" i="68"/>
  <c r="M38" i="68"/>
  <c r="M55" i="68"/>
  <c r="Z33" i="68"/>
  <c r="J45" i="68"/>
  <c r="J67" i="68" s="1"/>
  <c r="J56" i="68"/>
  <c r="W32" i="61"/>
  <c r="W43" i="61" s="1"/>
  <c r="H44" i="61"/>
  <c r="H68" i="61" s="1"/>
  <c r="H34" i="68"/>
  <c r="T33" i="61"/>
  <c r="T44" i="61" s="1"/>
  <c r="D46" i="61"/>
  <c r="D70" i="61" s="1"/>
  <c r="D36" i="68"/>
  <c r="D38" i="68" s="1"/>
  <c r="L46" i="61"/>
  <c r="L70" i="61" s="1"/>
  <c r="L36" i="68"/>
  <c r="AB35" i="61"/>
  <c r="AB46" i="61" s="1"/>
  <c r="J47" i="61"/>
  <c r="J71" i="61" s="1"/>
  <c r="J37" i="68"/>
  <c r="U36" i="61"/>
  <c r="U47" i="61" s="1"/>
  <c r="C42" i="61"/>
  <c r="G43" i="61"/>
  <c r="G67" i="61" s="1"/>
  <c r="G44" i="61"/>
  <c r="G68" i="61" s="1"/>
  <c r="Z15" i="63"/>
  <c r="AC26" i="63"/>
  <c r="U56" i="63"/>
  <c r="T55" i="63"/>
  <c r="V33" i="68"/>
  <c r="F45" i="68"/>
  <c r="X36" i="68"/>
  <c r="H48" i="68"/>
  <c r="AC10" i="61"/>
  <c r="AA20" i="61"/>
  <c r="Z32" i="68"/>
  <c r="J38" i="68"/>
  <c r="J55" i="68"/>
  <c r="J44" i="68"/>
  <c r="S25" i="68"/>
  <c r="K60" i="68"/>
  <c r="AA25" i="68"/>
  <c r="AA25" i="61"/>
  <c r="F42" i="61"/>
  <c r="F66" i="61" s="1"/>
  <c r="F32" i="68"/>
  <c r="N42" i="61"/>
  <c r="N66" i="61" s="1"/>
  <c r="N32" i="68"/>
  <c r="C43" i="61"/>
  <c r="C33" i="68"/>
  <c r="K43" i="61"/>
  <c r="K67" i="61" s="1"/>
  <c r="K33" i="68"/>
  <c r="X32" i="61"/>
  <c r="X55" i="61" s="1"/>
  <c r="I44" i="61"/>
  <c r="I68" i="61" s="1"/>
  <c r="I34" i="68"/>
  <c r="U33" i="61"/>
  <c r="U44" i="61" s="1"/>
  <c r="U36" i="68"/>
  <c r="E48" i="68"/>
  <c r="AC36" i="68"/>
  <c r="M48" i="68"/>
  <c r="S37" i="68"/>
  <c r="C49" i="68"/>
  <c r="C60" i="68"/>
  <c r="K49" i="68"/>
  <c r="K71" i="68" s="1"/>
  <c r="AA37" i="68"/>
  <c r="V36" i="61"/>
  <c r="K42" i="61"/>
  <c r="K66" i="61" s="1"/>
  <c r="H43" i="61"/>
  <c r="H67" i="61" s="1"/>
  <c r="L44" i="61"/>
  <c r="L68" i="61" s="1"/>
  <c r="AB15" i="63"/>
  <c r="AE69" i="68"/>
  <c r="AE58" i="68"/>
  <c r="D23" i="59" s="1"/>
  <c r="Z14" i="61"/>
  <c r="J14" i="68"/>
  <c r="Z14" i="68" s="1"/>
  <c r="V25" i="61"/>
  <c r="V25" i="68"/>
  <c r="Y31" i="61"/>
  <c r="Y42" i="61" s="1"/>
  <c r="I32" i="68"/>
  <c r="D46" i="68"/>
  <c r="T34" i="68"/>
  <c r="AB33" i="61"/>
  <c r="AB44" i="61" s="1"/>
  <c r="F47" i="61"/>
  <c r="F71" i="61" s="1"/>
  <c r="G45" i="68"/>
  <c r="G67" i="68" s="1"/>
  <c r="W33" i="68"/>
  <c r="G56" i="68"/>
  <c r="Y36" i="68"/>
  <c r="I48" i="68"/>
  <c r="W10" i="61"/>
  <c r="G10" i="68"/>
  <c r="W10" i="68" s="1"/>
  <c r="AD10" i="61"/>
  <c r="AE10" i="61" s="1"/>
  <c r="X13" i="61"/>
  <c r="H13" i="68"/>
  <c r="X13" i="68" s="1"/>
  <c r="U20" i="68"/>
  <c r="AB20" i="61"/>
  <c r="Z24" i="61"/>
  <c r="X33" i="68"/>
  <c r="H45" i="68"/>
  <c r="Z36" i="68"/>
  <c r="J48" i="68"/>
  <c r="J70" i="68" s="1"/>
  <c r="J59" i="68"/>
  <c r="E44" i="61"/>
  <c r="E68" i="61" s="1"/>
  <c r="AA11" i="61"/>
  <c r="U14" i="61"/>
  <c r="U14" i="68"/>
  <c r="AA14" i="61"/>
  <c r="W25" i="61"/>
  <c r="I45" i="68"/>
  <c r="I67" i="68" s="1"/>
  <c r="Y33" i="68"/>
  <c r="I56" i="68"/>
  <c r="V32" i="61"/>
  <c r="V43" i="61" s="1"/>
  <c r="V67" i="61" s="1"/>
  <c r="C46" i="61"/>
  <c r="C70" i="61" s="1"/>
  <c r="C36" i="68"/>
  <c r="F44" i="61"/>
  <c r="F68" i="61" s="1"/>
  <c r="U11" i="61"/>
  <c r="AC11" i="61"/>
  <c r="M11" i="68"/>
  <c r="AC11" i="68" s="1"/>
  <c r="K13" i="68"/>
  <c r="AA13" i="68" s="1"/>
  <c r="W14" i="61"/>
  <c r="G14" i="68"/>
  <c r="W14" i="68" s="1"/>
  <c r="W24" i="68"/>
  <c r="Z9" i="68"/>
  <c r="AA10" i="61"/>
  <c r="K10" i="68"/>
  <c r="AA10" i="68" s="1"/>
  <c r="V11" i="61"/>
  <c r="F11" i="68"/>
  <c r="V11" i="68" s="1"/>
  <c r="AD11" i="61"/>
  <c r="AE11" i="61" s="1"/>
  <c r="N11" i="68"/>
  <c r="AB13" i="61"/>
  <c r="L13" i="68"/>
  <c r="AB13" i="68" s="1"/>
  <c r="W13" i="61"/>
  <c r="Y20" i="61"/>
  <c r="T20" i="61"/>
  <c r="S22" i="68"/>
  <c r="AA22" i="61"/>
  <c r="X24" i="61"/>
  <c r="X24" i="68"/>
  <c r="S24" i="61"/>
  <c r="T25" i="61"/>
  <c r="T59" i="61" s="1"/>
  <c r="L25" i="68"/>
  <c r="AB25" i="68" s="1"/>
  <c r="G55" i="68"/>
  <c r="W32" i="68"/>
  <c r="G44" i="68"/>
  <c r="O31" i="61"/>
  <c r="T33" i="68"/>
  <c r="D45" i="68"/>
  <c r="L33" i="68"/>
  <c r="Z34" i="68"/>
  <c r="Z46" i="68" s="1"/>
  <c r="Z68" i="68" s="1"/>
  <c r="J57" i="68"/>
  <c r="J46" i="68"/>
  <c r="J68" i="68" s="1"/>
  <c r="V36" i="68"/>
  <c r="F48" i="68"/>
  <c r="F70" i="68" s="1"/>
  <c r="N48" i="68"/>
  <c r="N70" i="68" s="1"/>
  <c r="N59" i="68"/>
  <c r="AD36" i="68"/>
  <c r="T37" i="68"/>
  <c r="D49" i="68"/>
  <c r="L47" i="61"/>
  <c r="L71" i="61" s="1"/>
  <c r="L37" i="68"/>
  <c r="L42" i="61"/>
  <c r="L66" i="61" s="1"/>
  <c r="I43" i="61"/>
  <c r="I67" i="61" s="1"/>
  <c r="M44" i="61"/>
  <c r="M68" i="61" s="1"/>
  <c r="D47" i="61"/>
  <c r="D71" i="61" s="1"/>
  <c r="AB9" i="61"/>
  <c r="O13" i="68"/>
  <c r="AD13" i="68"/>
  <c r="AE13" i="68" s="1"/>
  <c r="C54" i="61"/>
  <c r="C20" i="68"/>
  <c r="C55" i="68" s="1"/>
  <c r="AC22" i="61"/>
  <c r="M22" i="68"/>
  <c r="N25" i="68"/>
  <c r="AD25" i="68" s="1"/>
  <c r="AB34" i="68"/>
  <c r="L46" i="68"/>
  <c r="L68" i="68" s="1"/>
  <c r="L57" i="68"/>
  <c r="N49" i="68"/>
  <c r="AD37" i="68"/>
  <c r="U9" i="61"/>
  <c r="E9" i="68"/>
  <c r="U9" i="68" s="1"/>
  <c r="AB20" i="68"/>
  <c r="S24" i="68"/>
  <c r="U34" i="68"/>
  <c r="E46" i="68"/>
  <c r="G49" i="68"/>
  <c r="G71" i="68" s="1"/>
  <c r="W37" i="68"/>
  <c r="G60" i="68"/>
  <c r="V9" i="61"/>
  <c r="AC20" i="68"/>
  <c r="S32" i="68"/>
  <c r="C44" i="68"/>
  <c r="Z31" i="61"/>
  <c r="Z42" i="61" s="1"/>
  <c r="H49" i="68"/>
  <c r="H71" i="68" s="1"/>
  <c r="X37" i="68"/>
  <c r="H60" i="68"/>
  <c r="H46" i="61"/>
  <c r="H70" i="61" s="1"/>
  <c r="W9" i="61"/>
  <c r="X10" i="61"/>
  <c r="H10" i="68"/>
  <c r="X10" i="68" s="1"/>
  <c r="Y13" i="61"/>
  <c r="I13" i="68"/>
  <c r="Y13" i="68" s="1"/>
  <c r="V20" i="68"/>
  <c r="V22" i="61"/>
  <c r="AC24" i="61"/>
  <c r="M24" i="68"/>
  <c r="AC24" i="68" s="1"/>
  <c r="D55" i="68"/>
  <c r="D44" i="68"/>
  <c r="T32" i="68"/>
  <c r="AA31" i="61"/>
  <c r="K48" i="68"/>
  <c r="K70" i="68" s="1"/>
  <c r="K59" i="68"/>
  <c r="AA36" i="68"/>
  <c r="I47" i="61"/>
  <c r="I71" i="61" s="1"/>
  <c r="I37" i="68"/>
  <c r="F43" i="61"/>
  <c r="F67" i="61" s="1"/>
  <c r="Y9" i="68"/>
  <c r="Y9" i="61"/>
  <c r="U10" i="61"/>
  <c r="S13" i="61"/>
  <c r="S13" i="68"/>
  <c r="V13" i="61"/>
  <c r="X20" i="68"/>
  <c r="S20" i="61"/>
  <c r="S54" i="61" s="1"/>
  <c r="T21" i="61"/>
  <c r="AB21" i="61"/>
  <c r="L21" i="68"/>
  <c r="AB21" i="68" s="1"/>
  <c r="Z22" i="61"/>
  <c r="S10" i="68"/>
  <c r="V10" i="61"/>
  <c r="AA9" i="61"/>
  <c r="Z10" i="61"/>
  <c r="AC13" i="61"/>
  <c r="M13" i="68"/>
  <c r="AC13" i="68" s="1"/>
  <c r="AD13" i="61"/>
  <c r="AE13" i="61" s="1"/>
  <c r="S14" i="61"/>
  <c r="Z20" i="68"/>
  <c r="U20" i="61"/>
  <c r="O21" i="61"/>
  <c r="V21" i="68"/>
  <c r="AD21" i="61"/>
  <c r="N21" i="68"/>
  <c r="AD21" i="68" s="1"/>
  <c r="T22" i="61"/>
  <c r="AD22" i="61"/>
  <c r="Y24" i="68"/>
  <c r="U25" i="61"/>
  <c r="U25" i="68"/>
  <c r="H42" i="61"/>
  <c r="H66" i="61" s="1"/>
  <c r="H32" i="68"/>
  <c r="U33" i="68"/>
  <c r="E45" i="68"/>
  <c r="E67" i="68" s="1"/>
  <c r="E56" i="68"/>
  <c r="M45" i="68"/>
  <c r="M67" i="68" s="1"/>
  <c r="AC33" i="68"/>
  <c r="M56" i="68"/>
  <c r="C57" i="68"/>
  <c r="S34" i="68"/>
  <c r="C46" i="68"/>
  <c r="K57" i="68"/>
  <c r="AA34" i="68"/>
  <c r="K46" i="68"/>
  <c r="K68" i="68" s="1"/>
  <c r="Y33" i="61"/>
  <c r="Y44" i="61" s="1"/>
  <c r="Y68" i="61" s="1"/>
  <c r="G36" i="68"/>
  <c r="G59" i="68" s="1"/>
  <c r="U37" i="68"/>
  <c r="E49" i="68"/>
  <c r="M49" i="68"/>
  <c r="M71" i="68" s="1"/>
  <c r="AC37" i="68"/>
  <c r="AC49" i="68" s="1"/>
  <c r="AC71" i="68" s="1"/>
  <c r="M60" i="68"/>
  <c r="Z36" i="61"/>
  <c r="Z47" i="61" s="1"/>
  <c r="M42" i="61"/>
  <c r="M66" i="61" s="1"/>
  <c r="E47" i="61"/>
  <c r="E71" i="61" s="1"/>
  <c r="AD59" i="63"/>
  <c r="U15" i="62"/>
  <c r="AD47" i="63"/>
  <c r="AD71" i="63" s="1"/>
  <c r="U26" i="63"/>
  <c r="W26" i="63"/>
  <c r="U68" i="63"/>
  <c r="Y70" i="63"/>
  <c r="U58" i="63"/>
  <c r="X55" i="63"/>
  <c r="AE24" i="63"/>
  <c r="X67" i="63"/>
  <c r="V67" i="63"/>
  <c r="Y56" i="63"/>
  <c r="Z26" i="63"/>
  <c r="Y58" i="63"/>
  <c r="AE22" i="63"/>
  <c r="S54" i="63"/>
  <c r="U71" i="62"/>
  <c r="AE21" i="62"/>
  <c r="V67" i="62"/>
  <c r="W15" i="62"/>
  <c r="AB15" i="62"/>
  <c r="T15" i="63"/>
  <c r="U15" i="63"/>
  <c r="AA15" i="63"/>
  <c r="AB47" i="63"/>
  <c r="AB71" i="63" s="1"/>
  <c r="AB59" i="63"/>
  <c r="Y26" i="63"/>
  <c r="Y54" i="63"/>
  <c r="W15" i="63"/>
  <c r="C68" i="63"/>
  <c r="AA68" i="63"/>
  <c r="T47" i="63"/>
  <c r="T71" i="63" s="1"/>
  <c r="T59" i="63"/>
  <c r="I66" i="63"/>
  <c r="V15" i="63"/>
  <c r="AC56" i="63"/>
  <c r="V59" i="63"/>
  <c r="AE15" i="63"/>
  <c r="AB26" i="63"/>
  <c r="F70" i="63"/>
  <c r="F58" i="63"/>
  <c r="I70" i="63"/>
  <c r="AE25" i="63"/>
  <c r="O36" i="63"/>
  <c r="AD15" i="63"/>
  <c r="W43" i="63"/>
  <c r="W67" i="63" s="1"/>
  <c r="W55" i="63"/>
  <c r="F59" i="63"/>
  <c r="E71" i="63"/>
  <c r="J59" i="63"/>
  <c r="X15" i="63"/>
  <c r="O22" i="63"/>
  <c r="O56" i="63" s="1"/>
  <c r="I60" i="63"/>
  <c r="H42" i="63"/>
  <c r="H54" i="63"/>
  <c r="E42" i="63"/>
  <c r="V47" i="63"/>
  <c r="V71" i="63" s="1"/>
  <c r="G58" i="63"/>
  <c r="L59" i="63"/>
  <c r="Z42" i="63"/>
  <c r="Z54" i="63"/>
  <c r="G54" i="63"/>
  <c r="O14" i="63"/>
  <c r="C66" i="63"/>
  <c r="AA54" i="63"/>
  <c r="M71" i="63"/>
  <c r="AC44" i="63"/>
  <c r="AC68" i="63" s="1"/>
  <c r="O9" i="63"/>
  <c r="Y15" i="63"/>
  <c r="D60" i="63"/>
  <c r="L60" i="63"/>
  <c r="O21" i="63"/>
  <c r="E43" i="63"/>
  <c r="E67" i="63" s="1"/>
  <c r="E55" i="63"/>
  <c r="M43" i="63"/>
  <c r="M67" i="63" s="1"/>
  <c r="M55" i="63"/>
  <c r="C58" i="63"/>
  <c r="K58" i="63"/>
  <c r="X46" i="63"/>
  <c r="X70" i="63" s="1"/>
  <c r="X58" i="63"/>
  <c r="F71" i="63"/>
  <c r="D55" i="63"/>
  <c r="V55" i="63"/>
  <c r="I56" i="63"/>
  <c r="H58" i="63"/>
  <c r="M59" i="63"/>
  <c r="AE21" i="63"/>
  <c r="E54" i="63"/>
  <c r="U31" i="63"/>
  <c r="K71" i="63"/>
  <c r="K59" i="63"/>
  <c r="N71" i="63"/>
  <c r="S26" i="63"/>
  <c r="J55" i="63"/>
  <c r="AB44" i="63"/>
  <c r="AB68" i="63" s="1"/>
  <c r="AB56" i="63"/>
  <c r="I68" i="63"/>
  <c r="G48" i="63"/>
  <c r="AC47" i="63"/>
  <c r="AC71" i="63" s="1"/>
  <c r="AC59" i="63"/>
  <c r="E60" i="63"/>
  <c r="AA26" i="63"/>
  <c r="O24" i="63"/>
  <c r="J60" i="63"/>
  <c r="J44" i="63"/>
  <c r="J68" i="63" s="1"/>
  <c r="J56" i="63"/>
  <c r="T44" i="63"/>
  <c r="T68" i="63" s="1"/>
  <c r="T56" i="63"/>
  <c r="H59" i="63"/>
  <c r="K66" i="63"/>
  <c r="AA42" i="63"/>
  <c r="C47" i="63"/>
  <c r="C71" i="63" s="1"/>
  <c r="AA56" i="63"/>
  <c r="I58" i="63"/>
  <c r="N70" i="63"/>
  <c r="N58" i="63"/>
  <c r="M66" i="63"/>
  <c r="AC15" i="63"/>
  <c r="X26" i="63"/>
  <c r="M54" i="63"/>
  <c r="O35" i="63"/>
  <c r="T43" i="63"/>
  <c r="T67" i="63" s="1"/>
  <c r="E59" i="63"/>
  <c r="Y44" i="63"/>
  <c r="Y68" i="63" s="1"/>
  <c r="O31" i="63"/>
  <c r="O54" i="63" s="1"/>
  <c r="G56" i="63"/>
  <c r="C37" i="63"/>
  <c r="K60" i="63"/>
  <c r="Y42" i="63"/>
  <c r="U47" i="63"/>
  <c r="U71" i="63" s="1"/>
  <c r="U59" i="63"/>
  <c r="U46" i="63"/>
  <c r="U70" i="63" s="1"/>
  <c r="M58" i="63"/>
  <c r="H60" i="63"/>
  <c r="J42" i="63"/>
  <c r="V26" i="63"/>
  <c r="AD26" i="63"/>
  <c r="O25" i="63"/>
  <c r="T31" i="63"/>
  <c r="O32" i="63"/>
  <c r="F42" i="63"/>
  <c r="N42" i="63"/>
  <c r="C43" i="63"/>
  <c r="K43" i="63"/>
  <c r="K67" i="63" s="1"/>
  <c r="H44" i="63"/>
  <c r="H68" i="63" s="1"/>
  <c r="D70" i="63"/>
  <c r="L70" i="63"/>
  <c r="I71" i="63"/>
  <c r="D54" i="63"/>
  <c r="L54" i="63"/>
  <c r="X54" i="62"/>
  <c r="X42" i="62"/>
  <c r="AD58" i="62"/>
  <c r="AD46" i="62"/>
  <c r="AD70" i="62" s="1"/>
  <c r="AD55" i="62"/>
  <c r="AD67" i="62"/>
  <c r="S25" i="62"/>
  <c r="O25" i="62"/>
  <c r="C59" i="62"/>
  <c r="K71" i="62"/>
  <c r="V15" i="62"/>
  <c r="J60" i="62"/>
  <c r="D56" i="62"/>
  <c r="T22" i="62"/>
  <c r="T56" i="62" s="1"/>
  <c r="Z66" i="62"/>
  <c r="Z26" i="62"/>
  <c r="E46" i="62"/>
  <c r="E70" i="62" s="1"/>
  <c r="U35" i="62"/>
  <c r="E58" i="62"/>
  <c r="M46" i="62"/>
  <c r="M70" i="62" s="1"/>
  <c r="AC35" i="62"/>
  <c r="M60" i="62"/>
  <c r="M58" i="62"/>
  <c r="T15" i="62"/>
  <c r="AA26" i="62"/>
  <c r="T44" i="62"/>
  <c r="F70" i="62"/>
  <c r="N70" i="62"/>
  <c r="AB22" i="62"/>
  <c r="AB56" i="62" s="1"/>
  <c r="L56" i="62"/>
  <c r="AC9" i="62"/>
  <c r="AC15" i="62" s="1"/>
  <c r="D60" i="62"/>
  <c r="L60" i="62"/>
  <c r="V24" i="62"/>
  <c r="J44" i="62"/>
  <c r="J68" i="62" s="1"/>
  <c r="J56" i="62"/>
  <c r="Z33" i="62"/>
  <c r="AA68" i="62"/>
  <c r="T47" i="62"/>
  <c r="D68" i="62"/>
  <c r="Y56" i="62"/>
  <c r="Y44" i="62"/>
  <c r="Y68" i="62" s="1"/>
  <c r="N58" i="62"/>
  <c r="Z54" i="62"/>
  <c r="U59" i="62"/>
  <c r="M54" i="62"/>
  <c r="AC31" i="62"/>
  <c r="M42" i="62"/>
  <c r="AA36" i="62"/>
  <c r="E59" i="62"/>
  <c r="AA9" i="62"/>
  <c r="AA15" i="62" s="1"/>
  <c r="AD14" i="62"/>
  <c r="AE14" i="62" s="1"/>
  <c r="S22" i="62"/>
  <c r="X24" i="62"/>
  <c r="X58" i="62" s="1"/>
  <c r="F54" i="62"/>
  <c r="V31" i="62"/>
  <c r="F42" i="62"/>
  <c r="N54" i="62"/>
  <c r="AD31" i="62"/>
  <c r="N42" i="62"/>
  <c r="C55" i="62"/>
  <c r="S32" i="62"/>
  <c r="C43" i="62"/>
  <c r="O32" i="62"/>
  <c r="K55" i="62"/>
  <c r="AA32" i="62"/>
  <c r="K43" i="62"/>
  <c r="K67" i="62" s="1"/>
  <c r="W43" i="62"/>
  <c r="W67" i="62" s="1"/>
  <c r="V35" i="62"/>
  <c r="C66" i="62"/>
  <c r="G67" i="62"/>
  <c r="L68" i="62"/>
  <c r="D71" i="62"/>
  <c r="J59" i="62"/>
  <c r="O9" i="62"/>
  <c r="O15" i="62" s="1"/>
  <c r="O20" i="62"/>
  <c r="W24" i="62"/>
  <c r="W26" i="62" s="1"/>
  <c r="E54" i="62"/>
  <c r="U31" i="62"/>
  <c r="E42" i="62"/>
  <c r="J55" i="62"/>
  <c r="Z32" i="62"/>
  <c r="J43" i="62"/>
  <c r="T25" i="62"/>
  <c r="T59" i="62" s="1"/>
  <c r="G60" i="62"/>
  <c r="O31" i="62"/>
  <c r="AB32" i="62"/>
  <c r="G56" i="62"/>
  <c r="W33" i="62"/>
  <c r="G44" i="62"/>
  <c r="G68" i="62" s="1"/>
  <c r="O33" i="62"/>
  <c r="W46" i="62"/>
  <c r="E71" i="62"/>
  <c r="D55" i="62"/>
  <c r="F58" i="62"/>
  <c r="K59" i="62"/>
  <c r="AB59" i="62"/>
  <c r="T55" i="62"/>
  <c r="T43" i="62"/>
  <c r="T67" i="62" s="1"/>
  <c r="Y15" i="62"/>
  <c r="U55" i="62"/>
  <c r="U43" i="62"/>
  <c r="U67" i="62" s="1"/>
  <c r="C47" i="62"/>
  <c r="O36" i="62"/>
  <c r="H60" i="62"/>
  <c r="AC32" i="62"/>
  <c r="H56" i="62"/>
  <c r="X33" i="62"/>
  <c r="H44" i="62"/>
  <c r="H68" i="62" s="1"/>
  <c r="C58" i="62"/>
  <c r="S35" i="62"/>
  <c r="C46" i="62"/>
  <c r="O35" i="62"/>
  <c r="K58" i="62"/>
  <c r="AA35" i="62"/>
  <c r="K46" i="62"/>
  <c r="K70" i="62" s="1"/>
  <c r="X46" i="62"/>
  <c r="E60" i="62"/>
  <c r="I66" i="62"/>
  <c r="E55" i="62"/>
  <c r="V55" i="62"/>
  <c r="I56" i="62"/>
  <c r="L59" i="62"/>
  <c r="I59" i="62"/>
  <c r="Y36" i="62"/>
  <c r="I47" i="62"/>
  <c r="I71" i="62" s="1"/>
  <c r="X15" i="62"/>
  <c r="AC25" i="62"/>
  <c r="AC71" i="62" s="1"/>
  <c r="Z36" i="62"/>
  <c r="Z15" i="62"/>
  <c r="AD9" i="62"/>
  <c r="C26" i="62"/>
  <c r="K60" i="62"/>
  <c r="Y20" i="62"/>
  <c r="Y26" i="62" s="1"/>
  <c r="O21" i="62"/>
  <c r="O22" i="62"/>
  <c r="I60" i="62"/>
  <c r="W31" i="62"/>
  <c r="S44" i="62"/>
  <c r="D58" i="62"/>
  <c r="T35" i="62"/>
  <c r="D46" i="62"/>
  <c r="D70" i="62" s="1"/>
  <c r="L58" i="62"/>
  <c r="AB35" i="62"/>
  <c r="L46" i="62"/>
  <c r="H59" i="62"/>
  <c r="X36" i="62"/>
  <c r="H47" i="62"/>
  <c r="H71" i="62" s="1"/>
  <c r="S36" i="62"/>
  <c r="J66" i="62"/>
  <c r="N67" i="62"/>
  <c r="C68" i="62"/>
  <c r="W55" i="62"/>
  <c r="AA56" i="62"/>
  <c r="G66" i="62"/>
  <c r="U20" i="62"/>
  <c r="U26" i="62" s="1"/>
  <c r="AC20" i="62"/>
  <c r="S31" i="62"/>
  <c r="AA31" i="62"/>
  <c r="X32" i="62"/>
  <c r="U33" i="62"/>
  <c r="AC33" i="62"/>
  <c r="Y35" i="62"/>
  <c r="V36" i="62"/>
  <c r="AD36" i="62"/>
  <c r="C54" i="62"/>
  <c r="K54" i="62"/>
  <c r="V20" i="62"/>
  <c r="AD20" i="62"/>
  <c r="AD26" i="62" s="1"/>
  <c r="T31" i="62"/>
  <c r="AB31" i="62"/>
  <c r="Y32" i="62"/>
  <c r="V33" i="62"/>
  <c r="AD33" i="62"/>
  <c r="Z35" i="62"/>
  <c r="W36" i="62"/>
  <c r="D54" i="62"/>
  <c r="L54" i="62"/>
  <c r="AB22" i="61"/>
  <c r="W20" i="61"/>
  <c r="AC25" i="61"/>
  <c r="G42" i="61"/>
  <c r="W31" i="61"/>
  <c r="D43" i="61"/>
  <c r="D67" i="61" s="1"/>
  <c r="Y46" i="61"/>
  <c r="Y70" i="61" s="1"/>
  <c r="S42" i="61"/>
  <c r="AA13" i="61"/>
  <c r="U22" i="61"/>
  <c r="T24" i="61"/>
  <c r="T70" i="61" s="1"/>
  <c r="O24" i="61"/>
  <c r="AB24" i="61"/>
  <c r="Z33" i="61"/>
  <c r="J44" i="61"/>
  <c r="J68" i="61" s="1"/>
  <c r="X44" i="61"/>
  <c r="E46" i="61"/>
  <c r="E70" i="61" s="1"/>
  <c r="U35" i="61"/>
  <c r="M46" i="61"/>
  <c r="M70" i="61" s="1"/>
  <c r="AC35" i="61"/>
  <c r="I42" i="61"/>
  <c r="V20" i="61"/>
  <c r="Z32" i="61"/>
  <c r="J43" i="61"/>
  <c r="J67" i="61" s="1"/>
  <c r="W36" i="61"/>
  <c r="G47" i="61"/>
  <c r="G71" i="61" s="1"/>
  <c r="AA35" i="61"/>
  <c r="O9" i="61"/>
  <c r="S33" i="61"/>
  <c r="O33" i="61"/>
  <c r="K44" i="61"/>
  <c r="K68" i="61" s="1"/>
  <c r="F46" i="61"/>
  <c r="F70" i="61" s="1"/>
  <c r="V35" i="61"/>
  <c r="N46" i="61"/>
  <c r="N70" i="61" s="1"/>
  <c r="AD35" i="61"/>
  <c r="Y47" i="61"/>
  <c r="C56" i="61"/>
  <c r="AB25" i="61"/>
  <c r="C67" i="61"/>
  <c r="X46" i="61"/>
  <c r="X58" i="61"/>
  <c r="AD20" i="61"/>
  <c r="AD54" i="61" s="1"/>
  <c r="AD33" i="61"/>
  <c r="O20" i="61"/>
  <c r="X36" i="61"/>
  <c r="H47" i="61"/>
  <c r="H71" i="61" s="1"/>
  <c r="X20" i="61"/>
  <c r="X31" i="61"/>
  <c r="L43" i="61"/>
  <c r="L67" i="61" s="1"/>
  <c r="AB32" i="61"/>
  <c r="C58" i="61"/>
  <c r="S35" i="61"/>
  <c r="O35" i="61"/>
  <c r="AD9" i="61"/>
  <c r="AA33" i="61"/>
  <c r="C44" i="61"/>
  <c r="K46" i="61"/>
  <c r="K70" i="61" s="1"/>
  <c r="O11" i="61"/>
  <c r="W21" i="61"/>
  <c r="O22" i="61"/>
  <c r="S22" i="61"/>
  <c r="AD42" i="61"/>
  <c r="Y32" i="61"/>
  <c r="T32" i="61"/>
  <c r="AB47" i="61"/>
  <c r="D68" i="61"/>
  <c r="G46" i="61"/>
  <c r="G70" i="61" s="1"/>
  <c r="Z9" i="61"/>
  <c r="C55" i="61"/>
  <c r="S21" i="61"/>
  <c r="S67" i="61" s="1"/>
  <c r="AA21" i="61"/>
  <c r="AA55" i="61" s="1"/>
  <c r="Y25" i="61"/>
  <c r="Y59" i="61" s="1"/>
  <c r="C26" i="61"/>
  <c r="C37" i="61"/>
  <c r="U32" i="61"/>
  <c r="AC32" i="61"/>
  <c r="W33" i="61"/>
  <c r="M43" i="61"/>
  <c r="M67" i="61" s="1"/>
  <c r="AA43" i="61"/>
  <c r="T31" i="61"/>
  <c r="AB31" i="61"/>
  <c r="C47" i="61"/>
  <c r="C59" i="61"/>
  <c r="S36" i="61"/>
  <c r="K47" i="61"/>
  <c r="K71" i="61" s="1"/>
  <c r="AA36" i="61"/>
  <c r="D42" i="61"/>
  <c r="N43" i="61"/>
  <c r="N67" i="61" s="1"/>
  <c r="V33" i="61"/>
  <c r="X22" i="61"/>
  <c r="X56" i="61" s="1"/>
  <c r="O25" i="61"/>
  <c r="U31" i="61"/>
  <c r="AC31" i="61"/>
  <c r="Z35" i="61"/>
  <c r="E42" i="61"/>
  <c r="E43" i="61"/>
  <c r="E67" i="61" s="1"/>
  <c r="J46" i="61"/>
  <c r="J70" i="61" s="1"/>
  <c r="J42" i="61"/>
  <c r="O32" i="61"/>
  <c r="T56" i="61" l="1"/>
  <c r="I60" i="61"/>
  <c r="AC71" i="61"/>
  <c r="Z66" i="61"/>
  <c r="E57" i="68"/>
  <c r="E68" i="68"/>
  <c r="T25" i="68"/>
  <c r="T60" i="68" s="1"/>
  <c r="T21" i="68"/>
  <c r="T56" i="68" s="1"/>
  <c r="T22" i="68"/>
  <c r="Z71" i="61"/>
  <c r="X43" i="61"/>
  <c r="X67" i="61" s="1"/>
  <c r="Z59" i="61"/>
  <c r="AC26" i="62"/>
  <c r="H67" i="68"/>
  <c r="O34" i="68"/>
  <c r="T68" i="61"/>
  <c r="E60" i="68"/>
  <c r="W26" i="68"/>
  <c r="W70" i="61"/>
  <c r="W55" i="61"/>
  <c r="V26" i="61"/>
  <c r="AB58" i="61"/>
  <c r="AA54" i="61"/>
  <c r="J60" i="61"/>
  <c r="AC26" i="61"/>
  <c r="O42" i="62"/>
  <c r="O66" i="62" s="1"/>
  <c r="F26" i="68"/>
  <c r="F56" i="68"/>
  <c r="Y56" i="61"/>
  <c r="AB15" i="61"/>
  <c r="F71" i="68"/>
  <c r="E71" i="68"/>
  <c r="F67" i="68"/>
  <c r="U71" i="61"/>
  <c r="E26" i="68"/>
  <c r="E61" i="68" s="1"/>
  <c r="AC59" i="61"/>
  <c r="M70" i="68"/>
  <c r="AD67" i="61"/>
  <c r="AA37" i="61"/>
  <c r="J61" i="68"/>
  <c r="Z26" i="61"/>
  <c r="Y37" i="61"/>
  <c r="AD47" i="61"/>
  <c r="AD71" i="61" s="1"/>
  <c r="AA42" i="61"/>
  <c r="AA66" i="61" s="1"/>
  <c r="T71" i="61"/>
  <c r="W26" i="61"/>
  <c r="N71" i="68"/>
  <c r="H56" i="68"/>
  <c r="H15" i="68"/>
  <c r="N26" i="68"/>
  <c r="Y71" i="61"/>
  <c r="O37" i="68"/>
  <c r="U59" i="61"/>
  <c r="M48" i="61"/>
  <c r="M72" i="61" s="1"/>
  <c r="AD55" i="61"/>
  <c r="U56" i="61"/>
  <c r="D60" i="68"/>
  <c r="J15" i="68"/>
  <c r="D57" i="68"/>
  <c r="M59" i="68"/>
  <c r="Y54" i="61"/>
  <c r="C48" i="61"/>
  <c r="C66" i="61"/>
  <c r="K60" i="61"/>
  <c r="O54" i="61"/>
  <c r="V54" i="61"/>
  <c r="N60" i="68"/>
  <c r="D71" i="68"/>
  <c r="Z15" i="68"/>
  <c r="AC15" i="61"/>
  <c r="Y15" i="61"/>
  <c r="F60" i="61"/>
  <c r="D68" i="68"/>
  <c r="E70" i="68"/>
  <c r="AD26" i="68"/>
  <c r="D26" i="68"/>
  <c r="D61" i="68" s="1"/>
  <c r="F60" i="68"/>
  <c r="C68" i="68"/>
  <c r="U46" i="68"/>
  <c r="U68" i="68" s="1"/>
  <c r="U57" i="68"/>
  <c r="G66" i="68"/>
  <c r="U44" i="68"/>
  <c r="U55" i="68"/>
  <c r="U38" i="68"/>
  <c r="N48" i="61"/>
  <c r="N72" i="61" s="1"/>
  <c r="Y66" i="62"/>
  <c r="S57" i="68"/>
  <c r="S46" i="68"/>
  <c r="AD49" i="68"/>
  <c r="AD71" i="68" s="1"/>
  <c r="AD60" i="68"/>
  <c r="T49" i="68"/>
  <c r="W44" i="68"/>
  <c r="W55" i="68"/>
  <c r="L66" i="68"/>
  <c r="O15" i="61"/>
  <c r="AB26" i="61"/>
  <c r="X32" i="68"/>
  <c r="H38" i="68"/>
  <c r="H44" i="68"/>
  <c r="C66" i="68"/>
  <c r="AD48" i="68"/>
  <c r="AD70" i="68" s="1"/>
  <c r="AD59" i="68"/>
  <c r="V56" i="68"/>
  <c r="V45" i="68"/>
  <c r="V67" i="68" s="1"/>
  <c r="AB44" i="68"/>
  <c r="AB55" i="68"/>
  <c r="AA26" i="68"/>
  <c r="AB56" i="61"/>
  <c r="W9" i="68"/>
  <c r="W15" i="68" s="1"/>
  <c r="G15" i="68"/>
  <c r="I44" i="68"/>
  <c r="Y32" i="68"/>
  <c r="I38" i="68"/>
  <c r="J60" i="68"/>
  <c r="Z25" i="68"/>
  <c r="Z26" i="68" s="1"/>
  <c r="AC56" i="61"/>
  <c r="AC44" i="61"/>
  <c r="AC68" i="61" s="1"/>
  <c r="O55" i="61"/>
  <c r="O59" i="61"/>
  <c r="Z15" i="61"/>
  <c r="W67" i="61"/>
  <c r="AA15" i="61"/>
  <c r="D60" i="61"/>
  <c r="U68" i="61"/>
  <c r="Z37" i="63"/>
  <c r="Z60" i="63" s="1"/>
  <c r="W15" i="61"/>
  <c r="W49" i="68"/>
  <c r="W71" i="68" s="1"/>
  <c r="W60" i="68"/>
  <c r="L26" i="68"/>
  <c r="D56" i="68"/>
  <c r="O22" i="68"/>
  <c r="W45" i="68"/>
  <c r="W67" i="68" s="1"/>
  <c r="W56" i="68"/>
  <c r="U48" i="68"/>
  <c r="O25" i="68"/>
  <c r="Z37" i="68"/>
  <c r="Z38" i="68" s="1"/>
  <c r="J49" i="68"/>
  <c r="J71" i="68" s="1"/>
  <c r="X34" i="68"/>
  <c r="H46" i="68"/>
  <c r="H68" i="68" s="1"/>
  <c r="H57" i="68"/>
  <c r="M66" i="68"/>
  <c r="M50" i="68"/>
  <c r="O21" i="68"/>
  <c r="E59" i="68"/>
  <c r="U24" i="68"/>
  <c r="U59" i="68" s="1"/>
  <c r="AC46" i="68"/>
  <c r="AD33" i="68"/>
  <c r="N45" i="68"/>
  <c r="N67" i="68" s="1"/>
  <c r="N56" i="68"/>
  <c r="L48" i="61"/>
  <c r="L72" i="61" s="1"/>
  <c r="O24" i="68"/>
  <c r="K45" i="68"/>
  <c r="K67" i="68" s="1"/>
  <c r="AA33" i="68"/>
  <c r="AA38" i="68" s="1"/>
  <c r="K56" i="68"/>
  <c r="O14" i="68"/>
  <c r="AD14" i="68"/>
  <c r="AE14" i="68" s="1"/>
  <c r="AE22" i="61"/>
  <c r="C26" i="68"/>
  <c r="O20" i="68"/>
  <c r="S20" i="68"/>
  <c r="AB26" i="68"/>
  <c r="G38" i="68"/>
  <c r="G61" i="68" s="1"/>
  <c r="X56" i="68"/>
  <c r="X45" i="68"/>
  <c r="X67" i="68" s="1"/>
  <c r="S33" i="68"/>
  <c r="C45" i="68"/>
  <c r="C56" i="68"/>
  <c r="O33" i="68"/>
  <c r="V46" i="68"/>
  <c r="V68" i="68" s="1"/>
  <c r="V57" i="68"/>
  <c r="T58" i="61"/>
  <c r="AC45" i="68"/>
  <c r="AC67" i="68" s="1"/>
  <c r="AC56" i="68"/>
  <c r="AC60" i="68"/>
  <c r="C15" i="68"/>
  <c r="H26" i="68"/>
  <c r="I15" i="68"/>
  <c r="C38" i="68"/>
  <c r="AB57" i="68"/>
  <c r="AB46" i="68"/>
  <c r="AB68" i="68" s="1"/>
  <c r="L49" i="68"/>
  <c r="L71" i="68" s="1"/>
  <c r="AB37" i="68"/>
  <c r="L60" i="68"/>
  <c r="D67" i="68"/>
  <c r="AD11" i="68"/>
  <c r="AE11" i="68" s="1"/>
  <c r="O11" i="68"/>
  <c r="Y56" i="68"/>
  <c r="Y45" i="68"/>
  <c r="Y67" i="68" s="1"/>
  <c r="V26" i="68"/>
  <c r="N44" i="68"/>
  <c r="AD32" i="68"/>
  <c r="N38" i="68"/>
  <c r="N55" i="68"/>
  <c r="H70" i="68"/>
  <c r="AC44" i="68"/>
  <c r="AC55" i="68"/>
  <c r="AC38" i="68"/>
  <c r="K66" i="68"/>
  <c r="M68" i="68"/>
  <c r="O10" i="68"/>
  <c r="AD10" i="68"/>
  <c r="AE10" i="68" s="1"/>
  <c r="D15" i="68"/>
  <c r="T9" i="68"/>
  <c r="T15" i="68" s="1"/>
  <c r="Y37" i="68"/>
  <c r="I60" i="68"/>
  <c r="I49" i="68"/>
  <c r="I71" i="68" s="1"/>
  <c r="Z48" i="68"/>
  <c r="Z70" i="68" s="1"/>
  <c r="Z59" i="68"/>
  <c r="I59" i="68"/>
  <c r="K48" i="61"/>
  <c r="K72" i="61" s="1"/>
  <c r="U45" i="68"/>
  <c r="U67" i="68" s="1"/>
  <c r="U56" i="68"/>
  <c r="I70" i="68"/>
  <c r="Z45" i="68"/>
  <c r="Z67" i="68" s="1"/>
  <c r="Z56" i="68"/>
  <c r="X15" i="68"/>
  <c r="Y48" i="68"/>
  <c r="Y70" i="68" s="1"/>
  <c r="Y59" i="68"/>
  <c r="AC59" i="68"/>
  <c r="AC48" i="68"/>
  <c r="AC70" i="68" s="1"/>
  <c r="Y26" i="61"/>
  <c r="S55" i="61"/>
  <c r="AD26" i="61"/>
  <c r="V55" i="61"/>
  <c r="Y37" i="63"/>
  <c r="Y60" i="63" s="1"/>
  <c r="AA46" i="68"/>
  <c r="AA68" i="68" s="1"/>
  <c r="AA57" i="68"/>
  <c r="S15" i="68"/>
  <c r="X26" i="68"/>
  <c r="Y15" i="68"/>
  <c r="T44" i="68"/>
  <c r="T55" i="68"/>
  <c r="S44" i="68"/>
  <c r="U15" i="61"/>
  <c r="L15" i="68"/>
  <c r="AB9" i="68"/>
  <c r="AB15" i="68" s="1"/>
  <c r="V59" i="68"/>
  <c r="V48" i="68"/>
  <c r="V70" i="68" s="1"/>
  <c r="T45" i="68"/>
  <c r="E15" i="68"/>
  <c r="U11" i="68"/>
  <c r="U15" i="68" s="1"/>
  <c r="AD9" i="68"/>
  <c r="O9" i="68"/>
  <c r="N15" i="68"/>
  <c r="C71" i="68"/>
  <c r="I46" i="68"/>
  <c r="I68" i="68" s="1"/>
  <c r="I57" i="68"/>
  <c r="Y34" i="68"/>
  <c r="H59" i="68"/>
  <c r="W57" i="68"/>
  <c r="W46" i="68"/>
  <c r="W68" i="68" s="1"/>
  <c r="K38" i="68"/>
  <c r="K61" i="68" s="1"/>
  <c r="T15" i="61"/>
  <c r="M57" i="68"/>
  <c r="AC22" i="68"/>
  <c r="AC26" i="68" s="1"/>
  <c r="I55" i="68"/>
  <c r="I26" i="68"/>
  <c r="Y20" i="68"/>
  <c r="Y26" i="68" s="1"/>
  <c r="U49" i="68"/>
  <c r="U71" i="68" s="1"/>
  <c r="U60" i="68"/>
  <c r="V9" i="68"/>
  <c r="V15" i="68" s="1"/>
  <c r="F15" i="68"/>
  <c r="C48" i="68"/>
  <c r="C59" i="68"/>
  <c r="O36" i="68"/>
  <c r="S36" i="68"/>
  <c r="T46" i="68"/>
  <c r="V59" i="61"/>
  <c r="V47" i="61"/>
  <c r="V71" i="61" s="1"/>
  <c r="T36" i="68"/>
  <c r="D59" i="68"/>
  <c r="D48" i="68"/>
  <c r="D70" i="68" s="1"/>
  <c r="E66" i="68"/>
  <c r="E50" i="68"/>
  <c r="AE25" i="61"/>
  <c r="W36" i="68"/>
  <c r="W38" i="68" s="1"/>
  <c r="G48" i="68"/>
  <c r="G70" i="68" s="1"/>
  <c r="AA9" i="68"/>
  <c r="AA15" i="68" s="1"/>
  <c r="K15" i="68"/>
  <c r="AA59" i="68"/>
  <c r="AA48" i="68"/>
  <c r="AA70" i="68" s="1"/>
  <c r="V15" i="61"/>
  <c r="L45" i="68"/>
  <c r="L67" i="68" s="1"/>
  <c r="L56" i="68"/>
  <c r="AB33" i="68"/>
  <c r="AA60" i="68"/>
  <c r="AA49" i="68"/>
  <c r="AA71" i="68" s="1"/>
  <c r="Z44" i="68"/>
  <c r="Z55" i="68"/>
  <c r="V49" i="68"/>
  <c r="V71" i="68" s="1"/>
  <c r="V60" i="68"/>
  <c r="X70" i="61"/>
  <c r="O32" i="68"/>
  <c r="Z54" i="61"/>
  <c r="L60" i="61"/>
  <c r="V66" i="61"/>
  <c r="H55" i="68"/>
  <c r="D66" i="68"/>
  <c r="X49" i="68"/>
  <c r="X71" i="68" s="1"/>
  <c r="X60" i="68"/>
  <c r="M26" i="68"/>
  <c r="Z57" i="68"/>
  <c r="S49" i="68"/>
  <c r="S60" i="68"/>
  <c r="V32" i="68"/>
  <c r="F38" i="68"/>
  <c r="F44" i="68"/>
  <c r="F55" i="68"/>
  <c r="J66" i="68"/>
  <c r="X48" i="68"/>
  <c r="X70" i="68" s="1"/>
  <c r="X59" i="68"/>
  <c r="L59" i="68"/>
  <c r="AB36" i="68"/>
  <c r="L48" i="68"/>
  <c r="L70" i="68" s="1"/>
  <c r="X15" i="61"/>
  <c r="L38" i="68"/>
  <c r="N46" i="68"/>
  <c r="N68" i="68" s="1"/>
  <c r="AD34" i="68"/>
  <c r="N57" i="68"/>
  <c r="AA44" i="68"/>
  <c r="AA55" i="68"/>
  <c r="AC9" i="68"/>
  <c r="AC15" i="68" s="1"/>
  <c r="M15" i="68"/>
  <c r="L48" i="63"/>
  <c r="L72" i="63" s="1"/>
  <c r="O42" i="63"/>
  <c r="O66" i="63" s="1"/>
  <c r="K48" i="63"/>
  <c r="K72" i="63" s="1"/>
  <c r="N60" i="63"/>
  <c r="F60" i="63"/>
  <c r="O55" i="63"/>
  <c r="AE20" i="63"/>
  <c r="O58" i="63"/>
  <c r="AE33" i="62"/>
  <c r="I48" i="62"/>
  <c r="I72" i="62" s="1"/>
  <c r="O44" i="62"/>
  <c r="O68" i="62" s="1"/>
  <c r="F60" i="62"/>
  <c r="O56" i="62"/>
  <c r="O26" i="62"/>
  <c r="O55" i="62"/>
  <c r="Y54" i="62"/>
  <c r="O59" i="62"/>
  <c r="X70" i="62"/>
  <c r="T68" i="62"/>
  <c r="V26" i="62"/>
  <c r="AC59" i="62"/>
  <c r="V44" i="63"/>
  <c r="V68" i="63" s="1"/>
  <c r="V56" i="63"/>
  <c r="J66" i="63"/>
  <c r="J48" i="63"/>
  <c r="J72" i="63" s="1"/>
  <c r="W56" i="63"/>
  <c r="W44" i="63"/>
  <c r="W68" i="63" s="1"/>
  <c r="AC58" i="63"/>
  <c r="AC46" i="63"/>
  <c r="AC70" i="63" s="1"/>
  <c r="AC37" i="63"/>
  <c r="AC60" i="63" s="1"/>
  <c r="AC42" i="63"/>
  <c r="AC54" i="63"/>
  <c r="G72" i="63"/>
  <c r="AA46" i="63"/>
  <c r="AA70" i="63" s="1"/>
  <c r="AA58" i="63"/>
  <c r="H48" i="63"/>
  <c r="H72" i="63" s="1"/>
  <c r="H66" i="63"/>
  <c r="V37" i="63"/>
  <c r="V60" i="63" s="1"/>
  <c r="V54" i="63"/>
  <c r="V42" i="63"/>
  <c r="O15" i="63"/>
  <c r="Z59" i="63"/>
  <c r="Z47" i="63"/>
  <c r="Z71" i="63" s="1"/>
  <c r="Y59" i="63"/>
  <c r="Y47" i="63"/>
  <c r="Y71" i="63" s="1"/>
  <c r="N48" i="63"/>
  <c r="N72" i="63" s="1"/>
  <c r="N66" i="63"/>
  <c r="T42" i="63"/>
  <c r="T54" i="63"/>
  <c r="AE31" i="63"/>
  <c r="T37" i="63"/>
  <c r="T60" i="63" s="1"/>
  <c r="Z55" i="63"/>
  <c r="Z43" i="63"/>
  <c r="Z67" i="63" s="1"/>
  <c r="Z66" i="63"/>
  <c r="W46" i="63"/>
  <c r="W70" i="63" s="1"/>
  <c r="W58" i="63"/>
  <c r="S59" i="63"/>
  <c r="S47" i="63"/>
  <c r="AE36" i="63"/>
  <c r="AE59" i="63" s="1"/>
  <c r="O26" i="63"/>
  <c r="AA55" i="63"/>
  <c r="AA43" i="63"/>
  <c r="AA67" i="63" s="1"/>
  <c r="AD44" i="63"/>
  <c r="AD68" i="63" s="1"/>
  <c r="AD56" i="63"/>
  <c r="M60" i="63"/>
  <c r="AE26" i="63"/>
  <c r="AC55" i="63"/>
  <c r="AC43" i="63"/>
  <c r="AC67" i="63" s="1"/>
  <c r="X54" i="63"/>
  <c r="X42" i="63"/>
  <c r="X37" i="63"/>
  <c r="X60" i="63" s="1"/>
  <c r="O59" i="63"/>
  <c r="M48" i="63"/>
  <c r="M72" i="63" s="1"/>
  <c r="AD37" i="63"/>
  <c r="AD60" i="63" s="1"/>
  <c r="AD54" i="63"/>
  <c r="AD42" i="63"/>
  <c r="G60" i="63"/>
  <c r="C67" i="63"/>
  <c r="O43" i="63"/>
  <c r="O67" i="63" s="1"/>
  <c r="C48" i="63"/>
  <c r="AA59" i="63"/>
  <c r="AA47" i="63"/>
  <c r="AA71" i="63" s="1"/>
  <c r="AB58" i="63"/>
  <c r="AB46" i="63"/>
  <c r="AB70" i="63" s="1"/>
  <c r="F48" i="63"/>
  <c r="F72" i="63" s="1"/>
  <c r="F66" i="63"/>
  <c r="E48" i="63"/>
  <c r="E72" i="63" s="1"/>
  <c r="E66" i="63"/>
  <c r="V58" i="63"/>
  <c r="V46" i="63"/>
  <c r="V70" i="63" s="1"/>
  <c r="S58" i="63"/>
  <c r="S46" i="63"/>
  <c r="AE35" i="63"/>
  <c r="AE58" i="63" s="1"/>
  <c r="S55" i="63"/>
  <c r="AE32" i="63"/>
  <c r="AE55" i="63" s="1"/>
  <c r="S37" i="63"/>
  <c r="S43" i="63"/>
  <c r="O47" i="63"/>
  <c r="O71" i="63" s="1"/>
  <c r="O44" i="63"/>
  <c r="O68" i="63" s="1"/>
  <c r="Y43" i="63"/>
  <c r="Y67" i="63" s="1"/>
  <c r="Y55" i="63"/>
  <c r="W37" i="63"/>
  <c r="W60" i="63" s="1"/>
  <c r="W54" i="63"/>
  <c r="W42" i="63"/>
  <c r="AA37" i="63"/>
  <c r="AA60" i="63" s="1"/>
  <c r="X59" i="63"/>
  <c r="X47" i="63"/>
  <c r="X71" i="63" s="1"/>
  <c r="U55" i="63"/>
  <c r="U43" i="63"/>
  <c r="U67" i="63" s="1"/>
  <c r="AB42" i="63"/>
  <c r="AB37" i="63"/>
  <c r="AB60" i="63" s="1"/>
  <c r="AB54" i="63"/>
  <c r="Y66" i="63"/>
  <c r="T58" i="63"/>
  <c r="T46" i="63"/>
  <c r="T70" i="63" s="1"/>
  <c r="W47" i="63"/>
  <c r="W71" i="63" s="1"/>
  <c r="W59" i="63"/>
  <c r="C60" i="63"/>
  <c r="O37" i="63"/>
  <c r="C70" i="63"/>
  <c r="O46" i="63"/>
  <c r="O70" i="63" s="1"/>
  <c r="U37" i="63"/>
  <c r="U60" i="63" s="1"/>
  <c r="U42" i="63"/>
  <c r="U54" i="63"/>
  <c r="S44" i="63"/>
  <c r="AE33" i="63"/>
  <c r="AE56" i="63" s="1"/>
  <c r="S56" i="63"/>
  <c r="X56" i="63"/>
  <c r="X44" i="63"/>
  <c r="X68" i="63" s="1"/>
  <c r="Z46" i="63"/>
  <c r="Z70" i="63" s="1"/>
  <c r="Z58" i="63"/>
  <c r="AD58" i="63"/>
  <c r="AD46" i="63"/>
  <c r="AD70" i="63" s="1"/>
  <c r="AA66" i="63"/>
  <c r="Z56" i="63"/>
  <c r="Z44" i="63"/>
  <c r="Z68" i="63" s="1"/>
  <c r="AD43" i="63"/>
  <c r="AD67" i="63" s="1"/>
  <c r="AD55" i="63"/>
  <c r="D48" i="63"/>
  <c r="D72" i="63" s="1"/>
  <c r="AB55" i="63"/>
  <c r="AB43" i="63"/>
  <c r="AB67" i="63" s="1"/>
  <c r="I48" i="63"/>
  <c r="I72" i="63" s="1"/>
  <c r="X59" i="62"/>
  <c r="X47" i="62"/>
  <c r="X71" i="62" s="1"/>
  <c r="V56" i="62"/>
  <c r="V44" i="62"/>
  <c r="V68" i="62" s="1"/>
  <c r="AD15" i="62"/>
  <c r="AE9" i="62"/>
  <c r="AE15" i="62" s="1"/>
  <c r="F48" i="62"/>
  <c r="F72" i="62" s="1"/>
  <c r="F66" i="62"/>
  <c r="L48" i="62"/>
  <c r="L72" i="62" s="1"/>
  <c r="L70" i="62"/>
  <c r="X56" i="62"/>
  <c r="X44" i="62"/>
  <c r="X68" i="62" s="1"/>
  <c r="C71" i="62"/>
  <c r="O47" i="62"/>
  <c r="O71" i="62" s="1"/>
  <c r="W56" i="62"/>
  <c r="W44" i="62"/>
  <c r="W68" i="62" s="1"/>
  <c r="J48" i="62"/>
  <c r="J72" i="62" s="1"/>
  <c r="J67" i="62"/>
  <c r="V37" i="62"/>
  <c r="V54" i="62"/>
  <c r="V42" i="62"/>
  <c r="O37" i="62"/>
  <c r="AB37" i="62"/>
  <c r="AB42" i="62"/>
  <c r="AB54" i="62"/>
  <c r="Y58" i="62"/>
  <c r="Y46" i="62"/>
  <c r="Y70" i="62" s="1"/>
  <c r="AB58" i="62"/>
  <c r="AB46" i="62"/>
  <c r="AB70" i="62" s="1"/>
  <c r="AA58" i="62"/>
  <c r="AA46" i="62"/>
  <c r="AA70" i="62" s="1"/>
  <c r="Z55" i="62"/>
  <c r="Z37" i="62"/>
  <c r="Z60" i="62" s="1"/>
  <c r="Z43" i="62"/>
  <c r="C48" i="62"/>
  <c r="C67" i="62"/>
  <c r="O43" i="62"/>
  <c r="O67" i="62" s="1"/>
  <c r="AA59" i="62"/>
  <c r="AA47" i="62"/>
  <c r="AA71" i="62" s="1"/>
  <c r="AB68" i="62"/>
  <c r="S54" i="62"/>
  <c r="AE31" i="62"/>
  <c r="S37" i="62"/>
  <c r="S42" i="62"/>
  <c r="AA55" i="62"/>
  <c r="AA43" i="62"/>
  <c r="AA67" i="62" s="1"/>
  <c r="U58" i="62"/>
  <c r="U46" i="62"/>
  <c r="U70" i="62" s="1"/>
  <c r="AD59" i="62"/>
  <c r="AD47" i="62"/>
  <c r="AD71" i="62" s="1"/>
  <c r="AE24" i="62"/>
  <c r="Y55" i="62"/>
  <c r="Y43" i="62"/>
  <c r="T37" i="62"/>
  <c r="T54" i="62"/>
  <c r="T42" i="62"/>
  <c r="AC56" i="62"/>
  <c r="AC44" i="62"/>
  <c r="AC68" i="62" s="1"/>
  <c r="Z59" i="62"/>
  <c r="Z47" i="62"/>
  <c r="Z71" i="62" s="1"/>
  <c r="AC55" i="62"/>
  <c r="AC43" i="62"/>
  <c r="AC67" i="62" s="1"/>
  <c r="T71" i="62"/>
  <c r="X37" i="62"/>
  <c r="U44" i="62"/>
  <c r="U68" i="62" s="1"/>
  <c r="U56" i="62"/>
  <c r="O58" i="62"/>
  <c r="H48" i="62"/>
  <c r="H72" i="62" s="1"/>
  <c r="O54" i="62"/>
  <c r="E48" i="62"/>
  <c r="E72" i="62" s="1"/>
  <c r="E66" i="62"/>
  <c r="V58" i="62"/>
  <c r="V46" i="62"/>
  <c r="V70" i="62" s="1"/>
  <c r="AE22" i="62"/>
  <c r="S26" i="62"/>
  <c r="S56" i="62"/>
  <c r="AC37" i="62"/>
  <c r="AC54" i="62"/>
  <c r="AC42" i="62"/>
  <c r="W58" i="62"/>
  <c r="AC58" i="62"/>
  <c r="AC46" i="62"/>
  <c r="AC70" i="62" s="1"/>
  <c r="T26" i="62"/>
  <c r="X66" i="62"/>
  <c r="S68" i="62"/>
  <c r="C60" i="62"/>
  <c r="V59" i="62"/>
  <c r="V47" i="62"/>
  <c r="V71" i="62" s="1"/>
  <c r="AB55" i="62"/>
  <c r="AB43" i="62"/>
  <c r="AB67" i="62" s="1"/>
  <c r="S55" i="62"/>
  <c r="S43" i="62"/>
  <c r="AE32" i="62"/>
  <c r="AE55" i="62" s="1"/>
  <c r="AB26" i="62"/>
  <c r="W47" i="62"/>
  <c r="W71" i="62" s="1"/>
  <c r="W59" i="62"/>
  <c r="X55" i="62"/>
  <c r="X43" i="62"/>
  <c r="X67" i="62" s="1"/>
  <c r="S59" i="62"/>
  <c r="S47" i="62"/>
  <c r="AE36" i="62"/>
  <c r="T58" i="62"/>
  <c r="T46" i="62"/>
  <c r="T70" i="62" s="1"/>
  <c r="C70" i="62"/>
  <c r="O46" i="62"/>
  <c r="O70" i="62" s="1"/>
  <c r="G48" i="62"/>
  <c r="G72" i="62" s="1"/>
  <c r="U37" i="62"/>
  <c r="U60" i="62" s="1"/>
  <c r="U54" i="62"/>
  <c r="U42" i="62"/>
  <c r="N48" i="62"/>
  <c r="N72" i="62" s="1"/>
  <c r="N66" i="62"/>
  <c r="X26" i="62"/>
  <c r="AD44" i="62"/>
  <c r="AD68" i="62" s="1"/>
  <c r="AD56" i="62"/>
  <c r="Y59" i="62"/>
  <c r="Y47" i="62"/>
  <c r="Y71" i="62" s="1"/>
  <c r="AE20" i="62"/>
  <c r="W37" i="62"/>
  <c r="W60" i="62" s="1"/>
  <c r="W54" i="62"/>
  <c r="W42" i="62"/>
  <c r="Y37" i="62"/>
  <c r="Y60" i="62" s="1"/>
  <c r="M48" i="62"/>
  <c r="M72" i="62" s="1"/>
  <c r="M66" i="62"/>
  <c r="Z58" i="62"/>
  <c r="Z46" i="62"/>
  <c r="Z70" i="62" s="1"/>
  <c r="AA42" i="62"/>
  <c r="AA54" i="62"/>
  <c r="AA37" i="62"/>
  <c r="AA60" i="62" s="1"/>
  <c r="K48" i="62"/>
  <c r="K72" i="62" s="1"/>
  <c r="S58" i="62"/>
  <c r="S46" i="62"/>
  <c r="AE35" i="62"/>
  <c r="N60" i="62"/>
  <c r="W70" i="62"/>
  <c r="D48" i="62"/>
  <c r="D72" i="62" s="1"/>
  <c r="AD37" i="62"/>
  <c r="AD60" i="62" s="1"/>
  <c r="AD54" i="62"/>
  <c r="AD42" i="62"/>
  <c r="Z56" i="62"/>
  <c r="Z44" i="62"/>
  <c r="Z68" i="62" s="1"/>
  <c r="AE25" i="62"/>
  <c r="S59" i="61"/>
  <c r="S47" i="61"/>
  <c r="AE36" i="61"/>
  <c r="AD66" i="61"/>
  <c r="AE35" i="61"/>
  <c r="S46" i="61"/>
  <c r="S58" i="61"/>
  <c r="W47" i="61"/>
  <c r="W71" i="61" s="1"/>
  <c r="W59" i="61"/>
  <c r="O46" i="61"/>
  <c r="O70" i="61" s="1"/>
  <c r="C71" i="61"/>
  <c r="O47" i="61"/>
  <c r="O71" i="61" s="1"/>
  <c r="AB55" i="61"/>
  <c r="AB43" i="61"/>
  <c r="AB67" i="61" s="1"/>
  <c r="AB42" i="61"/>
  <c r="AB54" i="61"/>
  <c r="AB37" i="61"/>
  <c r="C60" i="61"/>
  <c r="O37" i="61"/>
  <c r="H60" i="61"/>
  <c r="Y66" i="61"/>
  <c r="O26" i="61"/>
  <c r="AC55" i="61"/>
  <c r="AC43" i="61"/>
  <c r="AC67" i="61" s="1"/>
  <c r="AA44" i="61"/>
  <c r="AA68" i="61" s="1"/>
  <c r="AA56" i="61"/>
  <c r="O58" i="61"/>
  <c r="X26" i="61"/>
  <c r="U26" i="61"/>
  <c r="I66" i="61"/>
  <c r="I48" i="61"/>
  <c r="I72" i="61" s="1"/>
  <c r="U37" i="61"/>
  <c r="U42" i="61"/>
  <c r="U54" i="61"/>
  <c r="C72" i="61"/>
  <c r="AD44" i="61"/>
  <c r="AD68" i="61" s="1"/>
  <c r="AD56" i="61"/>
  <c r="E66" i="61"/>
  <c r="E48" i="61"/>
  <c r="E72" i="61" s="1"/>
  <c r="U55" i="61"/>
  <c r="U43" i="61"/>
  <c r="U67" i="61" s="1"/>
  <c r="AE21" i="61"/>
  <c r="O44" i="61"/>
  <c r="O68" i="61" s="1"/>
  <c r="C68" i="61"/>
  <c r="X47" i="61"/>
  <c r="X71" i="61" s="1"/>
  <c r="X59" i="61"/>
  <c r="O43" i="61"/>
  <c r="O67" i="61" s="1"/>
  <c r="S37" i="61"/>
  <c r="J66" i="61"/>
  <c r="J48" i="61"/>
  <c r="J72" i="61" s="1"/>
  <c r="Z46" i="61"/>
  <c r="Z70" i="61" s="1"/>
  <c r="Z58" i="61"/>
  <c r="AB68" i="61"/>
  <c r="AB59" i="61"/>
  <c r="E60" i="61"/>
  <c r="AE20" i="61"/>
  <c r="F48" i="61"/>
  <c r="F72" i="61" s="1"/>
  <c r="AD58" i="61"/>
  <c r="AD46" i="61"/>
  <c r="AD70" i="61" s="1"/>
  <c r="AA46" i="61"/>
  <c r="AA70" i="61" s="1"/>
  <c r="AA58" i="61"/>
  <c r="Z43" i="61"/>
  <c r="Z37" i="61"/>
  <c r="Z55" i="61"/>
  <c r="AE24" i="61"/>
  <c r="W54" i="61"/>
  <c r="W37" i="61"/>
  <c r="W42" i="61"/>
  <c r="M60" i="61"/>
  <c r="AC58" i="61"/>
  <c r="AC46" i="61"/>
  <c r="AC70" i="61" s="1"/>
  <c r="N60" i="61"/>
  <c r="D66" i="61"/>
  <c r="D48" i="61"/>
  <c r="D72" i="61" s="1"/>
  <c r="W56" i="61"/>
  <c r="W44" i="61"/>
  <c r="W68" i="61" s="1"/>
  <c r="AA59" i="61"/>
  <c r="AA47" i="61"/>
  <c r="AA71" i="61" s="1"/>
  <c r="X54" i="61"/>
  <c r="X42" i="61"/>
  <c r="X37" i="61"/>
  <c r="O56" i="61"/>
  <c r="G48" i="61"/>
  <c r="G72" i="61" s="1"/>
  <c r="G66" i="61"/>
  <c r="H48" i="61"/>
  <c r="H72" i="61" s="1"/>
  <c r="V44" i="61"/>
  <c r="V56" i="61"/>
  <c r="S66" i="61"/>
  <c r="Z56" i="61"/>
  <c r="Z44" i="61"/>
  <c r="Z68" i="61" s="1"/>
  <c r="AD37" i="61"/>
  <c r="S26" i="61"/>
  <c r="AA67" i="61"/>
  <c r="AB71" i="61"/>
  <c r="AD15" i="61"/>
  <c r="AE9" i="61"/>
  <c r="AE15" i="61" s="1"/>
  <c r="U58" i="61"/>
  <c r="U46" i="61"/>
  <c r="U70" i="61" s="1"/>
  <c r="AB70" i="61"/>
  <c r="G60" i="61"/>
  <c r="T55" i="61"/>
  <c r="T43" i="61"/>
  <c r="AA26" i="61"/>
  <c r="AC37" i="61"/>
  <c r="AC54" i="61"/>
  <c r="AC42" i="61"/>
  <c r="T42" i="61"/>
  <c r="T54" i="61"/>
  <c r="T37" i="61"/>
  <c r="AE31" i="61"/>
  <c r="O42" i="61"/>
  <c r="O66" i="61" s="1"/>
  <c r="Y43" i="61"/>
  <c r="Y67" i="61" s="1"/>
  <c r="Y55" i="61"/>
  <c r="V58" i="61"/>
  <c r="V46" i="61"/>
  <c r="V70" i="61" s="1"/>
  <c r="S44" i="61"/>
  <c r="AE33" i="61"/>
  <c r="S56" i="61"/>
  <c r="X68" i="61"/>
  <c r="V37" i="61"/>
  <c r="T26" i="61"/>
  <c r="AE32" i="61"/>
  <c r="M61" i="68" l="1"/>
  <c r="AE21" i="68"/>
  <c r="T68" i="68"/>
  <c r="AC60" i="62"/>
  <c r="T26" i="68"/>
  <c r="W60" i="61"/>
  <c r="T71" i="68"/>
  <c r="T57" i="68"/>
  <c r="T67" i="68"/>
  <c r="O60" i="62"/>
  <c r="O57" i="68"/>
  <c r="D9" i="59" s="1"/>
  <c r="W61" i="68"/>
  <c r="AC60" i="61"/>
  <c r="AE24" i="68"/>
  <c r="L61" i="68"/>
  <c r="U26" i="68"/>
  <c r="U61" i="68" s="1"/>
  <c r="V60" i="61"/>
  <c r="F61" i="68"/>
  <c r="AA60" i="61"/>
  <c r="E72" i="68"/>
  <c r="AB38" i="68"/>
  <c r="AB61" i="68" s="1"/>
  <c r="G50" i="68"/>
  <c r="G72" i="68" s="1"/>
  <c r="Y60" i="61"/>
  <c r="AE56" i="62"/>
  <c r="O15" i="68"/>
  <c r="N61" i="68"/>
  <c r="O59" i="68"/>
  <c r="D11" i="59" s="1"/>
  <c r="Z60" i="61"/>
  <c r="AE59" i="61"/>
  <c r="S48" i="61"/>
  <c r="S72" i="61" s="1"/>
  <c r="O60" i="68"/>
  <c r="D12" i="59" s="1"/>
  <c r="S38" i="68"/>
  <c r="AB60" i="61"/>
  <c r="T60" i="62"/>
  <c r="AC68" i="68"/>
  <c r="S55" i="68"/>
  <c r="S26" i="68"/>
  <c r="AE20" i="68"/>
  <c r="U66" i="68"/>
  <c r="U50" i="68"/>
  <c r="U72" i="68" s="1"/>
  <c r="T66" i="68"/>
  <c r="Z49" i="68"/>
  <c r="Z71" i="68" s="1"/>
  <c r="Z60" i="68"/>
  <c r="T48" i="68"/>
  <c r="T70" i="68" s="1"/>
  <c r="T59" i="68"/>
  <c r="Y57" i="68"/>
  <c r="Y46" i="68"/>
  <c r="Y68" i="68" s="1"/>
  <c r="H50" i="68"/>
  <c r="H72" i="68" s="1"/>
  <c r="H66" i="68"/>
  <c r="O60" i="61"/>
  <c r="AD48" i="61"/>
  <c r="AD72" i="61" s="1"/>
  <c r="AA66" i="68"/>
  <c r="V44" i="68"/>
  <c r="V55" i="68"/>
  <c r="V38" i="68"/>
  <c r="V61" i="68" s="1"/>
  <c r="AB45" i="68"/>
  <c r="AB67" i="68" s="1"/>
  <c r="AB56" i="68"/>
  <c r="AE22" i="68"/>
  <c r="M72" i="68"/>
  <c r="U70" i="68"/>
  <c r="I66" i="68"/>
  <c r="I50" i="68"/>
  <c r="I72" i="68" s="1"/>
  <c r="H61" i="68"/>
  <c r="AA45" i="68"/>
  <c r="AA67" i="68" s="1"/>
  <c r="AA56" i="68"/>
  <c r="X46" i="68"/>
  <c r="X68" i="68" s="1"/>
  <c r="X57" i="68"/>
  <c r="S45" i="68"/>
  <c r="S56" i="68"/>
  <c r="AE33" i="68"/>
  <c r="AE56" i="68" s="1"/>
  <c r="D21" i="59" s="1"/>
  <c r="L50" i="68"/>
  <c r="L72" i="68" s="1"/>
  <c r="AE9" i="68"/>
  <c r="AE15" i="68" s="1"/>
  <c r="AD15" i="68"/>
  <c r="O26" i="68"/>
  <c r="AE34" i="68"/>
  <c r="K50" i="68"/>
  <c r="K72" i="68" s="1"/>
  <c r="AB66" i="68"/>
  <c r="W66" i="68"/>
  <c r="AE56" i="61"/>
  <c r="T60" i="61"/>
  <c r="AE37" i="68"/>
  <c r="W48" i="68"/>
  <c r="W70" i="68" s="1"/>
  <c r="W59" i="68"/>
  <c r="AE32" i="68"/>
  <c r="Y49" i="68"/>
  <c r="Y71" i="68" s="1"/>
  <c r="Y60" i="68"/>
  <c r="AD44" i="68"/>
  <c r="AD55" i="68"/>
  <c r="AD38" i="68"/>
  <c r="AD61" i="68" s="1"/>
  <c r="X44" i="68"/>
  <c r="X55" i="68"/>
  <c r="X38" i="68"/>
  <c r="X61" i="68" s="1"/>
  <c r="Z66" i="68"/>
  <c r="S48" i="68"/>
  <c r="AE36" i="68"/>
  <c r="S59" i="68"/>
  <c r="AC66" i="68"/>
  <c r="AC50" i="68"/>
  <c r="AC72" i="68" s="1"/>
  <c r="C67" i="68"/>
  <c r="O45" i="68"/>
  <c r="O67" i="68" s="1"/>
  <c r="Z61" i="68"/>
  <c r="S68" i="68"/>
  <c r="Y48" i="61"/>
  <c r="Y72" i="61" s="1"/>
  <c r="F66" i="68"/>
  <c r="F50" i="68"/>
  <c r="F72" i="68" s="1"/>
  <c r="AE25" i="68"/>
  <c r="O44" i="68"/>
  <c r="O66" i="68" s="1"/>
  <c r="O55" i="68"/>
  <c r="D7" i="59" s="1"/>
  <c r="C70" i="68"/>
  <c r="O48" i="68"/>
  <c r="O70" i="68" s="1"/>
  <c r="Y44" i="68"/>
  <c r="Y55" i="68"/>
  <c r="Y38" i="68"/>
  <c r="Y61" i="68" s="1"/>
  <c r="U60" i="61"/>
  <c r="AD46" i="68"/>
  <c r="AD68" i="68" s="1"/>
  <c r="AD57" i="68"/>
  <c r="D50" i="68"/>
  <c r="D72" i="68" s="1"/>
  <c r="O49" i="68"/>
  <c r="O71" i="68" s="1"/>
  <c r="S66" i="68"/>
  <c r="AC61" i="68"/>
  <c r="N66" i="68"/>
  <c r="N50" i="68"/>
  <c r="N72" i="68" s="1"/>
  <c r="O56" i="68"/>
  <c r="D8" i="59" s="1"/>
  <c r="AD56" i="68"/>
  <c r="AD45" i="68"/>
  <c r="AD67" i="68" s="1"/>
  <c r="O46" i="68"/>
  <c r="O68" i="68" s="1"/>
  <c r="AA61" i="68"/>
  <c r="C50" i="68"/>
  <c r="I61" i="68"/>
  <c r="AB48" i="68"/>
  <c r="AB70" i="68" s="1"/>
  <c r="AB59" i="68"/>
  <c r="C61" i="68"/>
  <c r="O38" i="68"/>
  <c r="AE42" i="61"/>
  <c r="AE66" i="61" s="1"/>
  <c r="AD60" i="61"/>
  <c r="AB60" i="62"/>
  <c r="J50" i="68"/>
  <c r="J72" i="68" s="1"/>
  <c r="S71" i="68"/>
  <c r="T38" i="68"/>
  <c r="T61" i="68" s="1"/>
  <c r="AB49" i="68"/>
  <c r="AB71" i="68" s="1"/>
  <c r="AB60" i="68"/>
  <c r="AC57" i="68"/>
  <c r="Y48" i="63"/>
  <c r="Y72" i="63" s="1"/>
  <c r="O60" i="63"/>
  <c r="V60" i="62"/>
  <c r="AE58" i="62"/>
  <c r="AE26" i="62"/>
  <c r="S71" i="63"/>
  <c r="AE47" i="63"/>
  <c r="AE71" i="63" s="1"/>
  <c r="S67" i="63"/>
  <c r="AE43" i="63"/>
  <c r="AE67" i="63" s="1"/>
  <c r="S48" i="63"/>
  <c r="AA48" i="63"/>
  <c r="AA72" i="63" s="1"/>
  <c r="AE37" i="63"/>
  <c r="S60" i="63"/>
  <c r="C72" i="63"/>
  <c r="O48" i="63"/>
  <c r="O72" i="63" s="1"/>
  <c r="S70" i="63"/>
  <c r="AE46" i="63"/>
  <c r="AE70" i="63" s="1"/>
  <c r="AD66" i="63"/>
  <c r="AD48" i="63"/>
  <c r="AD72" i="63" s="1"/>
  <c r="AE54" i="63"/>
  <c r="S68" i="63"/>
  <c r="AE44" i="63"/>
  <c r="AE68" i="63" s="1"/>
  <c r="AB66" i="63"/>
  <c r="AB48" i="63"/>
  <c r="AB72" i="63" s="1"/>
  <c r="T66" i="63"/>
  <c r="AE42" i="63"/>
  <c r="AE66" i="63" s="1"/>
  <c r="T48" i="63"/>
  <c r="T72" i="63" s="1"/>
  <c r="V66" i="63"/>
  <c r="V48" i="63"/>
  <c r="V72" i="63" s="1"/>
  <c r="X66" i="63"/>
  <c r="X48" i="63"/>
  <c r="X72" i="63" s="1"/>
  <c r="AC66" i="63"/>
  <c r="AC48" i="63"/>
  <c r="AC72" i="63" s="1"/>
  <c r="W48" i="63"/>
  <c r="W72" i="63" s="1"/>
  <c r="W66" i="63"/>
  <c r="U66" i="63"/>
  <c r="U48" i="63"/>
  <c r="U72" i="63" s="1"/>
  <c r="Z48" i="63"/>
  <c r="Z72" i="63" s="1"/>
  <c r="U66" i="62"/>
  <c r="U48" i="62"/>
  <c r="U72" i="62" s="1"/>
  <c r="S67" i="62"/>
  <c r="AE43" i="62"/>
  <c r="AE67" i="62" s="1"/>
  <c r="Y67" i="62"/>
  <c r="Y48" i="62"/>
  <c r="Y72" i="62" s="1"/>
  <c r="V66" i="62"/>
  <c r="V48" i="62"/>
  <c r="V72" i="62" s="1"/>
  <c r="AD66" i="62"/>
  <c r="AD48" i="62"/>
  <c r="AD72" i="62" s="1"/>
  <c r="X48" i="62"/>
  <c r="X72" i="62" s="1"/>
  <c r="S48" i="62"/>
  <c r="S66" i="62"/>
  <c r="AE42" i="62"/>
  <c r="AE66" i="62" s="1"/>
  <c r="AE59" i="62"/>
  <c r="AC66" i="62"/>
  <c r="AC48" i="62"/>
  <c r="AC72" i="62" s="1"/>
  <c r="AE47" i="62"/>
  <c r="AE71" i="62" s="1"/>
  <c r="S71" i="62"/>
  <c r="C72" i="62"/>
  <c r="O48" i="62"/>
  <c r="O72" i="62" s="1"/>
  <c r="W66" i="62"/>
  <c r="W48" i="62"/>
  <c r="W72" i="62" s="1"/>
  <c r="AE54" i="62"/>
  <c r="Z67" i="62"/>
  <c r="Z48" i="62"/>
  <c r="Z72" i="62" s="1"/>
  <c r="AE44" i="62"/>
  <c r="AE68" i="62" s="1"/>
  <c r="AE37" i="62"/>
  <c r="S60" i="62"/>
  <c r="S70" i="62"/>
  <c r="AE46" i="62"/>
  <c r="AE70" i="62" s="1"/>
  <c r="AA48" i="62"/>
  <c r="AA72" i="62" s="1"/>
  <c r="AA66" i="62"/>
  <c r="X60" i="62"/>
  <c r="T66" i="62"/>
  <c r="T48" i="62"/>
  <c r="T72" i="62" s="1"/>
  <c r="AB66" i="62"/>
  <c r="AB48" i="62"/>
  <c r="AB72" i="62" s="1"/>
  <c r="AE54" i="61"/>
  <c r="O48" i="61"/>
  <c r="O72" i="61" s="1"/>
  <c r="S70" i="61"/>
  <c r="AE46" i="61"/>
  <c r="AE70" i="61" s="1"/>
  <c r="AE58" i="61"/>
  <c r="AC66" i="61"/>
  <c r="AC48" i="61"/>
  <c r="AC72" i="61" s="1"/>
  <c r="AA48" i="61"/>
  <c r="AA72" i="61" s="1"/>
  <c r="X60" i="61"/>
  <c r="T67" i="61"/>
  <c r="AE43" i="61"/>
  <c r="AE67" i="61" s="1"/>
  <c r="X66" i="61"/>
  <c r="X48" i="61"/>
  <c r="X72" i="61" s="1"/>
  <c r="AE55" i="61"/>
  <c r="S68" i="61"/>
  <c r="AE44" i="61"/>
  <c r="AE68" i="61" s="1"/>
  <c r="AE26" i="61"/>
  <c r="V68" i="61"/>
  <c r="V48" i="61"/>
  <c r="V72" i="61" s="1"/>
  <c r="T66" i="61"/>
  <c r="T48" i="61"/>
  <c r="T72" i="61" s="1"/>
  <c r="Z67" i="61"/>
  <c r="Z48" i="61"/>
  <c r="Z72" i="61" s="1"/>
  <c r="S60" i="61"/>
  <c r="AE37" i="61"/>
  <c r="U66" i="61"/>
  <c r="U48" i="61"/>
  <c r="U72" i="61" s="1"/>
  <c r="S71" i="61"/>
  <c r="AE47" i="61"/>
  <c r="AE71" i="61" s="1"/>
  <c r="W66" i="61"/>
  <c r="W48" i="61"/>
  <c r="W72" i="61" s="1"/>
  <c r="AB66" i="61"/>
  <c r="AB48" i="61"/>
  <c r="AB72" i="61" s="1"/>
  <c r="AE59" i="68" l="1"/>
  <c r="D24" i="59" s="1"/>
  <c r="Z50" i="68"/>
  <c r="Z72" i="68" s="1"/>
  <c r="W50" i="68"/>
  <c r="W72" i="68" s="1"/>
  <c r="T50" i="68"/>
  <c r="T72" i="68" s="1"/>
  <c r="O61" i="68"/>
  <c r="D13" i="59" s="1"/>
  <c r="AE57" i="68"/>
  <c r="D22" i="59" s="1"/>
  <c r="AE44" i="68"/>
  <c r="AE66" i="68" s="1"/>
  <c r="S50" i="68"/>
  <c r="S72" i="68" s="1"/>
  <c r="S61" i="68"/>
  <c r="AE38" i="68"/>
  <c r="AB50" i="68"/>
  <c r="AB72" i="68" s="1"/>
  <c r="V66" i="68"/>
  <c r="V50" i="68"/>
  <c r="V72" i="68" s="1"/>
  <c r="AA50" i="68"/>
  <c r="AA72" i="68" s="1"/>
  <c r="AE60" i="68"/>
  <c r="D25" i="59" s="1"/>
  <c r="AE49" i="68"/>
  <c r="AE71" i="68" s="1"/>
  <c r="AE46" i="68"/>
  <c r="AE68" i="68" s="1"/>
  <c r="AE48" i="68"/>
  <c r="AE70" i="68" s="1"/>
  <c r="S70" i="68"/>
  <c r="O50" i="68"/>
  <c r="O72" i="68" s="1"/>
  <c r="C72" i="68"/>
  <c r="X66" i="68"/>
  <c r="X50" i="68"/>
  <c r="X72" i="68" s="1"/>
  <c r="Y66" i="68"/>
  <c r="Y50" i="68"/>
  <c r="Y72" i="68" s="1"/>
  <c r="S67" i="68"/>
  <c r="AE45" i="68"/>
  <c r="AE67" i="68" s="1"/>
  <c r="AE55" i="68"/>
  <c r="D20" i="59" s="1"/>
  <c r="AE26" i="68"/>
  <c r="AD66" i="68"/>
  <c r="AD50" i="68"/>
  <c r="AD72" i="68" s="1"/>
  <c r="AE60" i="63"/>
  <c r="AE38" i="63"/>
  <c r="AF38" i="63" s="1"/>
  <c r="AE48" i="63"/>
  <c r="AE72" i="63" s="1"/>
  <c r="S72" i="63"/>
  <c r="AE60" i="62"/>
  <c r="AE38" i="62"/>
  <c r="AF38" i="62" s="1"/>
  <c r="S72" i="62"/>
  <c r="AE48" i="62"/>
  <c r="AE72" i="62" s="1"/>
  <c r="AE60" i="61"/>
  <c r="AE38" i="61"/>
  <c r="AF38" i="61" s="1"/>
  <c r="AE48" i="61"/>
  <c r="AE72" i="61" s="1"/>
  <c r="AE50" i="68" l="1"/>
  <c r="AE72" i="68" s="1"/>
  <c r="AE61" i="68"/>
  <c r="AE39" i="68"/>
  <c r="Q10" i="26"/>
  <c r="AE62" i="68" l="1"/>
  <c r="D26" i="59"/>
  <c r="O25" i="40" l="1"/>
  <c r="O21" i="40"/>
  <c r="C15" i="40"/>
  <c r="C32" i="55" l="1"/>
  <c r="D32" i="55"/>
  <c r="E32" i="55"/>
  <c r="F32" i="55"/>
  <c r="G32" i="55"/>
  <c r="H32" i="55"/>
  <c r="I32" i="55"/>
  <c r="J32" i="55"/>
  <c r="K32" i="55"/>
  <c r="L32" i="55"/>
  <c r="M32" i="55"/>
  <c r="N32" i="55"/>
  <c r="C33" i="55"/>
  <c r="D33" i="55"/>
  <c r="E33" i="55"/>
  <c r="F33" i="55"/>
  <c r="G33" i="55"/>
  <c r="H33" i="55"/>
  <c r="I33" i="55"/>
  <c r="J33" i="55"/>
  <c r="K33" i="55"/>
  <c r="L33" i="55"/>
  <c r="M33" i="55"/>
  <c r="N33" i="55"/>
  <c r="C34" i="55"/>
  <c r="D34" i="55"/>
  <c r="E34" i="55"/>
  <c r="F34" i="55"/>
  <c r="G34" i="55"/>
  <c r="H34" i="55"/>
  <c r="I34" i="55"/>
  <c r="J34" i="55"/>
  <c r="K34" i="55"/>
  <c r="L34" i="55"/>
  <c r="M34" i="55"/>
  <c r="N34" i="55"/>
  <c r="C35" i="55"/>
  <c r="D35" i="55"/>
  <c r="E35" i="55"/>
  <c r="F35" i="55"/>
  <c r="G35" i="55"/>
  <c r="H35" i="55"/>
  <c r="I35" i="55"/>
  <c r="J35" i="55"/>
  <c r="K35" i="55"/>
  <c r="L35" i="55"/>
  <c r="M35" i="55"/>
  <c r="N35" i="55"/>
  <c r="C36" i="55"/>
  <c r="D36" i="55"/>
  <c r="E36" i="55"/>
  <c r="F36" i="55"/>
  <c r="G36" i="55"/>
  <c r="H36" i="55"/>
  <c r="I36" i="55"/>
  <c r="J36" i="55"/>
  <c r="K36" i="55"/>
  <c r="L36" i="55"/>
  <c r="M36" i="55"/>
  <c r="N36" i="55"/>
  <c r="D31" i="55"/>
  <c r="E31" i="55"/>
  <c r="F31" i="55"/>
  <c r="G31" i="55"/>
  <c r="H31" i="55"/>
  <c r="I31" i="55"/>
  <c r="J31" i="55"/>
  <c r="K31" i="55"/>
  <c r="L31" i="55"/>
  <c r="M31" i="55"/>
  <c r="N31" i="55"/>
  <c r="C21" i="55"/>
  <c r="D21" i="55"/>
  <c r="E21" i="55"/>
  <c r="F21" i="55"/>
  <c r="G21" i="55"/>
  <c r="H21" i="55"/>
  <c r="I21" i="55"/>
  <c r="J21" i="55"/>
  <c r="K21" i="55"/>
  <c r="L21" i="55"/>
  <c r="M21" i="55"/>
  <c r="N21" i="55"/>
  <c r="C22" i="55"/>
  <c r="D22" i="55"/>
  <c r="E22" i="55"/>
  <c r="F22" i="55"/>
  <c r="G22" i="55"/>
  <c r="H22" i="55"/>
  <c r="I22" i="55"/>
  <c r="J22" i="55"/>
  <c r="K22" i="55"/>
  <c r="L22" i="55"/>
  <c r="M22" i="55"/>
  <c r="N22" i="55"/>
  <c r="C23" i="55"/>
  <c r="D23" i="55"/>
  <c r="E23" i="55"/>
  <c r="F23" i="55"/>
  <c r="G23" i="55"/>
  <c r="H23" i="55"/>
  <c r="I23" i="55"/>
  <c r="J23" i="55"/>
  <c r="K23" i="55"/>
  <c r="L23" i="55"/>
  <c r="M23" i="55"/>
  <c r="N23" i="55"/>
  <c r="C24" i="55"/>
  <c r="D24" i="55"/>
  <c r="E24" i="55"/>
  <c r="F24" i="55"/>
  <c r="G24" i="55"/>
  <c r="H24" i="55"/>
  <c r="I24" i="55"/>
  <c r="J24" i="55"/>
  <c r="K24" i="55"/>
  <c r="L24" i="55"/>
  <c r="M24" i="55"/>
  <c r="N24" i="55"/>
  <c r="C25" i="55"/>
  <c r="D25" i="55"/>
  <c r="E25" i="55"/>
  <c r="F25" i="55"/>
  <c r="G25" i="55"/>
  <c r="H25" i="55"/>
  <c r="I25" i="55"/>
  <c r="J25" i="55"/>
  <c r="K25" i="55"/>
  <c r="L25" i="55"/>
  <c r="M25" i="55"/>
  <c r="N25" i="55"/>
  <c r="D20" i="55"/>
  <c r="E20" i="55"/>
  <c r="F20" i="55"/>
  <c r="G20" i="55"/>
  <c r="H20" i="55"/>
  <c r="I20" i="55"/>
  <c r="J20" i="55"/>
  <c r="K20" i="55"/>
  <c r="L20" i="55"/>
  <c r="M20" i="55"/>
  <c r="N20" i="55"/>
  <c r="C10" i="55"/>
  <c r="D10" i="55"/>
  <c r="E10" i="55"/>
  <c r="F10" i="55"/>
  <c r="G10" i="55"/>
  <c r="H10" i="55"/>
  <c r="I10" i="55"/>
  <c r="J10" i="55"/>
  <c r="K10" i="55"/>
  <c r="L10" i="55"/>
  <c r="M10" i="55"/>
  <c r="N10" i="55"/>
  <c r="C11" i="55"/>
  <c r="C12" i="55"/>
  <c r="D12" i="55"/>
  <c r="E12" i="55"/>
  <c r="F12" i="55"/>
  <c r="G12" i="55"/>
  <c r="H12" i="55"/>
  <c r="I12" i="55"/>
  <c r="J12" i="55"/>
  <c r="K12" i="55"/>
  <c r="L12" i="55"/>
  <c r="M12" i="55"/>
  <c r="N12" i="55"/>
  <c r="C13" i="55"/>
  <c r="D13" i="55"/>
  <c r="E13" i="55"/>
  <c r="F13" i="55"/>
  <c r="G13" i="55"/>
  <c r="H13" i="55"/>
  <c r="I13" i="55"/>
  <c r="J13" i="55"/>
  <c r="K13" i="55"/>
  <c r="L13" i="55"/>
  <c r="M13" i="55"/>
  <c r="N13" i="55"/>
  <c r="C14" i="55"/>
  <c r="D14" i="55"/>
  <c r="E14" i="55"/>
  <c r="F14" i="55"/>
  <c r="G14" i="55"/>
  <c r="H14" i="55"/>
  <c r="I14" i="55"/>
  <c r="J14" i="55"/>
  <c r="K14" i="55"/>
  <c r="L14" i="55"/>
  <c r="M14" i="55"/>
  <c r="N14" i="55"/>
  <c r="D9" i="55"/>
  <c r="E9" i="55"/>
  <c r="F9" i="55"/>
  <c r="G9" i="55"/>
  <c r="H9" i="55"/>
  <c r="I9" i="55"/>
  <c r="J9" i="55"/>
  <c r="K9" i="55"/>
  <c r="L9" i="55"/>
  <c r="M9" i="55"/>
  <c r="N9" i="55"/>
  <c r="C9" i="28" l="1"/>
  <c r="H11" i="55"/>
  <c r="G11" i="55"/>
  <c r="F11" i="55"/>
  <c r="L11" i="55"/>
  <c r="D11" i="55"/>
  <c r="M11" i="55"/>
  <c r="K11" i="55"/>
  <c r="N11" i="55"/>
  <c r="J11" i="55"/>
  <c r="E11" i="55"/>
  <c r="I11" i="55"/>
  <c r="N107" i="13"/>
  <c r="M107" i="13"/>
  <c r="L107" i="13"/>
  <c r="K107" i="13"/>
  <c r="J107" i="13"/>
  <c r="I107" i="13"/>
  <c r="H107" i="13"/>
  <c r="G107" i="13"/>
  <c r="F107" i="13"/>
  <c r="E107" i="13"/>
  <c r="D107" i="13"/>
  <c r="D25" i="60"/>
  <c r="E25" i="60"/>
  <c r="F25" i="60"/>
  <c r="F96" i="60" s="1"/>
  <c r="G25" i="60"/>
  <c r="H25" i="60"/>
  <c r="I25" i="60"/>
  <c r="J25" i="60"/>
  <c r="K25" i="60"/>
  <c r="L25" i="60"/>
  <c r="M25" i="60"/>
  <c r="N25" i="60"/>
  <c r="N96" i="60" s="1"/>
  <c r="C25" i="60"/>
  <c r="D13" i="60"/>
  <c r="E13" i="60"/>
  <c r="F13" i="60"/>
  <c r="G13" i="60"/>
  <c r="H13" i="60"/>
  <c r="I13" i="60"/>
  <c r="J13" i="60"/>
  <c r="K13" i="60"/>
  <c r="L13" i="60"/>
  <c r="M13" i="60"/>
  <c r="N13" i="60"/>
  <c r="C13" i="60"/>
  <c r="AD79" i="60"/>
  <c r="AC79" i="60"/>
  <c r="AB79" i="60"/>
  <c r="AA79" i="60"/>
  <c r="Z79" i="60"/>
  <c r="Y79" i="60"/>
  <c r="X79" i="60"/>
  <c r="W79" i="60"/>
  <c r="V79" i="60"/>
  <c r="U79" i="60"/>
  <c r="T79" i="60"/>
  <c r="S79" i="60"/>
  <c r="R73" i="60"/>
  <c r="R61" i="60"/>
  <c r="R49" i="60"/>
  <c r="B48" i="60"/>
  <c r="B60" i="60" s="1"/>
  <c r="B47" i="60"/>
  <c r="B59" i="60" s="1"/>
  <c r="B46" i="60"/>
  <c r="B58" i="60" s="1"/>
  <c r="R37" i="60"/>
  <c r="R36" i="60"/>
  <c r="B36" i="60"/>
  <c r="R35" i="60"/>
  <c r="B35" i="60"/>
  <c r="R34" i="60"/>
  <c r="B34" i="60"/>
  <c r="R26" i="60"/>
  <c r="B26" i="60"/>
  <c r="B38" i="60" s="1"/>
  <c r="R25" i="60"/>
  <c r="B24" i="60"/>
  <c r="R24" i="60" s="1"/>
  <c r="B23" i="60"/>
  <c r="R23" i="60" s="1"/>
  <c r="B22" i="60"/>
  <c r="R22" i="60" s="1"/>
  <c r="R15" i="60"/>
  <c r="R14" i="60"/>
  <c r="R13" i="60"/>
  <c r="R12" i="60"/>
  <c r="R11" i="60"/>
  <c r="R10" i="60"/>
  <c r="R6" i="60"/>
  <c r="R2" i="60"/>
  <c r="R1" i="60"/>
  <c r="G96" i="60" l="1"/>
  <c r="M96" i="60"/>
  <c r="E96" i="60"/>
  <c r="J96" i="60"/>
  <c r="L96" i="60"/>
  <c r="I96" i="60"/>
  <c r="D96" i="60"/>
  <c r="K96" i="60"/>
  <c r="H96" i="60"/>
  <c r="B70" i="60"/>
  <c r="R70" i="60" s="1"/>
  <c r="R58" i="60"/>
  <c r="B71" i="60"/>
  <c r="R71" i="60" s="1"/>
  <c r="R59" i="60"/>
  <c r="B72" i="60"/>
  <c r="R72" i="60" s="1"/>
  <c r="R60" i="60"/>
  <c r="B50" i="60"/>
  <c r="R38" i="60"/>
  <c r="R46" i="60"/>
  <c r="R47" i="60"/>
  <c r="R48" i="60"/>
  <c r="B62" i="60" l="1"/>
  <c r="R50" i="60"/>
  <c r="B74" i="60" l="1"/>
  <c r="R74" i="60" s="1"/>
  <c r="R62" i="60"/>
  <c r="K109" i="13" l="1"/>
  <c r="D104" i="13"/>
  <c r="L104" i="13"/>
  <c r="H105" i="13"/>
  <c r="D106" i="13"/>
  <c r="L106" i="13"/>
  <c r="H108" i="13"/>
  <c r="D109" i="13"/>
  <c r="L109" i="13"/>
  <c r="E104" i="13"/>
  <c r="M104" i="13"/>
  <c r="I105" i="13"/>
  <c r="E106" i="13"/>
  <c r="M106" i="13"/>
  <c r="I108" i="13"/>
  <c r="E109" i="13"/>
  <c r="M109" i="13"/>
  <c r="F104" i="13"/>
  <c r="N104" i="13"/>
  <c r="J105" i="13"/>
  <c r="F106" i="13"/>
  <c r="N106" i="13"/>
  <c r="J108" i="13"/>
  <c r="F109" i="13"/>
  <c r="N109" i="13"/>
  <c r="G105" i="13"/>
  <c r="K106" i="13"/>
  <c r="K105" i="13"/>
  <c r="G109" i="13"/>
  <c r="D93" i="13"/>
  <c r="H104" i="13"/>
  <c r="D105" i="13"/>
  <c r="L105" i="13"/>
  <c r="H106" i="13"/>
  <c r="D108" i="13"/>
  <c r="L108" i="13"/>
  <c r="H109" i="13"/>
  <c r="K104" i="13"/>
  <c r="G108" i="13"/>
  <c r="G104" i="13"/>
  <c r="G106" i="13"/>
  <c r="I104" i="13"/>
  <c r="E105" i="13"/>
  <c r="M105" i="13"/>
  <c r="I106" i="13"/>
  <c r="E108" i="13"/>
  <c r="M108" i="13"/>
  <c r="I109" i="13"/>
  <c r="K108" i="13"/>
  <c r="J104" i="13"/>
  <c r="F105" i="13"/>
  <c r="N105" i="13"/>
  <c r="J106" i="13"/>
  <c r="F108" i="13"/>
  <c r="N108" i="13"/>
  <c r="J109" i="13"/>
  <c r="N39" i="60"/>
  <c r="M39" i="60"/>
  <c r="L39" i="60"/>
  <c r="K39" i="60"/>
  <c r="J39" i="60"/>
  <c r="I39" i="60"/>
  <c r="H39" i="60"/>
  <c r="G39" i="60"/>
  <c r="F39" i="60"/>
  <c r="N38" i="60"/>
  <c r="M38" i="60"/>
  <c r="L38" i="60"/>
  <c r="K38" i="60"/>
  <c r="J38" i="60"/>
  <c r="I38" i="60"/>
  <c r="H38" i="60"/>
  <c r="G38" i="60"/>
  <c r="F38" i="60"/>
  <c r="N37" i="60"/>
  <c r="M37" i="60"/>
  <c r="L37" i="60"/>
  <c r="K37" i="60"/>
  <c r="J37" i="60"/>
  <c r="I37" i="60"/>
  <c r="H37" i="60"/>
  <c r="G37" i="60"/>
  <c r="F37" i="60"/>
  <c r="N36" i="60"/>
  <c r="M36" i="60"/>
  <c r="L36" i="60"/>
  <c r="K36" i="60"/>
  <c r="J36" i="60"/>
  <c r="I36" i="60"/>
  <c r="H36" i="60"/>
  <c r="G36" i="60"/>
  <c r="F36" i="60"/>
  <c r="N35" i="60"/>
  <c r="M35" i="60"/>
  <c r="L35" i="60"/>
  <c r="K35" i="60"/>
  <c r="J35" i="60"/>
  <c r="I35" i="60"/>
  <c r="H35" i="60"/>
  <c r="G35" i="60"/>
  <c r="F35" i="60"/>
  <c r="N34" i="60"/>
  <c r="M34" i="60"/>
  <c r="L34" i="60"/>
  <c r="K34" i="60"/>
  <c r="J34" i="60"/>
  <c r="I34" i="60"/>
  <c r="H34" i="60"/>
  <c r="G34" i="60"/>
  <c r="F34" i="60"/>
  <c r="H48" i="60" l="1"/>
  <c r="X36" i="60"/>
  <c r="F50" i="60"/>
  <c r="V38" i="60"/>
  <c r="N50" i="60"/>
  <c r="AD38" i="60"/>
  <c r="AC39" i="60"/>
  <c r="M51" i="60"/>
  <c r="I48" i="60"/>
  <c r="Y36" i="60"/>
  <c r="G50" i="60"/>
  <c r="W38" i="60"/>
  <c r="N51" i="60"/>
  <c r="AD39" i="60"/>
  <c r="H47" i="60"/>
  <c r="X35" i="60"/>
  <c r="I47" i="60"/>
  <c r="Y35" i="60"/>
  <c r="K47" i="60"/>
  <c r="AA35" i="60"/>
  <c r="M46" i="60"/>
  <c r="AC34" i="60"/>
  <c r="M40" i="60"/>
  <c r="K48" i="60"/>
  <c r="AA36" i="60"/>
  <c r="H51" i="60"/>
  <c r="X39" i="60"/>
  <c r="V34" i="60"/>
  <c r="F46" i="60"/>
  <c r="F40" i="60"/>
  <c r="AD34" i="60"/>
  <c r="N40" i="60"/>
  <c r="N46" i="60"/>
  <c r="J50" i="60"/>
  <c r="Z38" i="60"/>
  <c r="Z34" i="60"/>
  <c r="J46" i="60"/>
  <c r="J40" i="60"/>
  <c r="Z36" i="60"/>
  <c r="Z48" i="60" s="1"/>
  <c r="J48" i="60"/>
  <c r="L47" i="60"/>
  <c r="AB35" i="60"/>
  <c r="I50" i="60"/>
  <c r="Y38" i="60"/>
  <c r="G46" i="60"/>
  <c r="W34" i="60"/>
  <c r="G40" i="60"/>
  <c r="F47" i="60"/>
  <c r="V35" i="60"/>
  <c r="N47" i="60"/>
  <c r="AD35" i="60"/>
  <c r="V36" i="60"/>
  <c r="F48" i="60"/>
  <c r="Y39" i="60"/>
  <c r="I51" i="60"/>
  <c r="K46" i="60"/>
  <c r="AA34" i="60"/>
  <c r="K40" i="60"/>
  <c r="L50" i="60"/>
  <c r="AB38" i="60"/>
  <c r="G47" i="60"/>
  <c r="W35" i="60"/>
  <c r="F51" i="60"/>
  <c r="V39" i="60"/>
  <c r="J47" i="60"/>
  <c r="Z35" i="60"/>
  <c r="L46" i="60"/>
  <c r="AB34" i="60"/>
  <c r="L40" i="60"/>
  <c r="H49" i="60"/>
  <c r="H73" i="60" s="1"/>
  <c r="H61" i="60"/>
  <c r="K50" i="60"/>
  <c r="AA38" i="60"/>
  <c r="M50" i="60"/>
  <c r="AC38" i="60"/>
  <c r="H50" i="60"/>
  <c r="X38" i="60"/>
  <c r="K51" i="60"/>
  <c r="AA39" i="60"/>
  <c r="I61" i="60"/>
  <c r="I49" i="60"/>
  <c r="I73" i="60" s="1"/>
  <c r="J61" i="60"/>
  <c r="J49" i="60"/>
  <c r="J73" i="60" s="1"/>
  <c r="L48" i="60"/>
  <c r="AB36" i="60"/>
  <c r="I46" i="60"/>
  <c r="Y34" i="60"/>
  <c r="I40" i="60"/>
  <c r="H46" i="60"/>
  <c r="X34" i="60"/>
  <c r="H40" i="60"/>
  <c r="K61" i="60"/>
  <c r="K49" i="60"/>
  <c r="K73" i="60" s="1"/>
  <c r="J51" i="60"/>
  <c r="Z39" i="60"/>
  <c r="W39" i="60"/>
  <c r="G51" i="60"/>
  <c r="AD36" i="60"/>
  <c r="N48" i="60"/>
  <c r="L61" i="60"/>
  <c r="L49" i="60"/>
  <c r="L73" i="60" s="1"/>
  <c r="M61" i="60"/>
  <c r="M49" i="60"/>
  <c r="M73" i="60" s="1"/>
  <c r="G49" i="60"/>
  <c r="G73" i="60" s="1"/>
  <c r="G61" i="60"/>
  <c r="M47" i="60"/>
  <c r="AC35" i="60"/>
  <c r="M48" i="60"/>
  <c r="AC36" i="60"/>
  <c r="G48" i="60"/>
  <c r="W36" i="60"/>
  <c r="L51" i="60"/>
  <c r="AB39" i="60"/>
  <c r="F49" i="60"/>
  <c r="F73" i="60" s="1"/>
  <c r="F61" i="60"/>
  <c r="N49" i="60"/>
  <c r="N73" i="60" s="1"/>
  <c r="N61" i="60"/>
  <c r="E39" i="60"/>
  <c r="D39" i="60"/>
  <c r="C39" i="60"/>
  <c r="E38" i="60"/>
  <c r="D38" i="60"/>
  <c r="C38" i="60"/>
  <c r="E37" i="60"/>
  <c r="D37" i="60"/>
  <c r="C37" i="60"/>
  <c r="E36" i="60"/>
  <c r="D36" i="60"/>
  <c r="C36" i="60"/>
  <c r="E35" i="60"/>
  <c r="D35" i="60"/>
  <c r="C35" i="60"/>
  <c r="E34" i="60"/>
  <c r="D34" i="60"/>
  <c r="I86" i="60" l="1"/>
  <c r="J86" i="60"/>
  <c r="M86" i="60"/>
  <c r="G86" i="60"/>
  <c r="Z47" i="60"/>
  <c r="J105" i="60"/>
  <c r="Y50" i="60"/>
  <c r="I108" i="60"/>
  <c r="N52" i="60"/>
  <c r="X51" i="60"/>
  <c r="X47" i="60"/>
  <c r="H105" i="60"/>
  <c r="C48" i="60"/>
  <c r="O36" i="60"/>
  <c r="S36" i="60"/>
  <c r="E50" i="60"/>
  <c r="U38" i="60"/>
  <c r="F108" i="60" s="1"/>
  <c r="AB51" i="60"/>
  <c r="Z51" i="60"/>
  <c r="H108" i="60"/>
  <c r="X50" i="60"/>
  <c r="AB50" i="60"/>
  <c r="L108" i="60"/>
  <c r="V47" i="60"/>
  <c r="J110" i="60"/>
  <c r="N110" i="60"/>
  <c r="M52" i="60"/>
  <c r="J106" i="60"/>
  <c r="I106" i="60"/>
  <c r="Y48" i="60"/>
  <c r="D48" i="60"/>
  <c r="T36" i="60"/>
  <c r="S39" i="60"/>
  <c r="C51" i="60"/>
  <c r="O39" i="60"/>
  <c r="AC47" i="60"/>
  <c r="M105" i="60"/>
  <c r="L86" i="60"/>
  <c r="H86" i="60"/>
  <c r="Y51" i="60"/>
  <c r="J52" i="60"/>
  <c r="AD46" i="60"/>
  <c r="AD40" i="60"/>
  <c r="K105" i="60"/>
  <c r="AA47" i="60"/>
  <c r="V50" i="60"/>
  <c r="D50" i="60"/>
  <c r="T38" i="60"/>
  <c r="E48" i="60"/>
  <c r="U36" i="60"/>
  <c r="F106" i="60" s="1"/>
  <c r="V51" i="60"/>
  <c r="L105" i="60"/>
  <c r="AB47" i="60"/>
  <c r="K106" i="60"/>
  <c r="AA48" i="60"/>
  <c r="D46" i="60"/>
  <c r="T34" i="60"/>
  <c r="D40" i="60"/>
  <c r="E51" i="60"/>
  <c r="U39" i="60"/>
  <c r="J104" i="60"/>
  <c r="I104" i="60"/>
  <c r="Y46" i="60"/>
  <c r="Y40" i="60"/>
  <c r="M108" i="60"/>
  <c r="AC50" i="60"/>
  <c r="K110" i="60"/>
  <c r="V48" i="60"/>
  <c r="E46" i="60"/>
  <c r="U34" i="60"/>
  <c r="E40" i="60"/>
  <c r="AB46" i="60"/>
  <c r="L104" i="60"/>
  <c r="AB40" i="60"/>
  <c r="AA46" i="60"/>
  <c r="AA40" i="60"/>
  <c r="K104" i="60"/>
  <c r="F52" i="60"/>
  <c r="I105" i="60"/>
  <c r="Y47" i="60"/>
  <c r="AC51" i="60"/>
  <c r="E61" i="60"/>
  <c r="E49" i="60"/>
  <c r="E73" i="60" s="1"/>
  <c r="H110" i="60"/>
  <c r="I52" i="60"/>
  <c r="AA51" i="60"/>
  <c r="L52" i="60"/>
  <c r="W47" i="60"/>
  <c r="G105" i="60"/>
  <c r="K52" i="60"/>
  <c r="V46" i="60"/>
  <c r="V40" i="60"/>
  <c r="M110" i="60"/>
  <c r="G108" i="60"/>
  <c r="W50" i="60"/>
  <c r="E47" i="60"/>
  <c r="U35" i="60"/>
  <c r="F105" i="60" s="1"/>
  <c r="H52" i="60"/>
  <c r="D51" i="60"/>
  <c r="T39" i="60"/>
  <c r="I110" i="60"/>
  <c r="Z46" i="60"/>
  <c r="Z40" i="60"/>
  <c r="AD51" i="60"/>
  <c r="C61" i="60"/>
  <c r="C49" i="60"/>
  <c r="C73" i="60" s="1"/>
  <c r="G106" i="60"/>
  <c r="W48" i="60"/>
  <c r="AD48" i="60"/>
  <c r="N106" i="60"/>
  <c r="L110" i="60"/>
  <c r="G110" i="60"/>
  <c r="D61" i="60"/>
  <c r="D49" i="60"/>
  <c r="D73" i="60" s="1"/>
  <c r="N86" i="60"/>
  <c r="K86" i="60"/>
  <c r="W46" i="60"/>
  <c r="W40" i="60"/>
  <c r="G104" i="60"/>
  <c r="J108" i="60"/>
  <c r="Z50" i="60"/>
  <c r="X48" i="60"/>
  <c r="H106" i="60"/>
  <c r="C47" i="60"/>
  <c r="O35" i="60"/>
  <c r="S35" i="60"/>
  <c r="D47" i="60"/>
  <c r="T35" i="60"/>
  <c r="C50" i="60"/>
  <c r="O38" i="60"/>
  <c r="S38" i="60"/>
  <c r="M106" i="60"/>
  <c r="AC48" i="60"/>
  <c r="W51" i="60"/>
  <c r="X40" i="60"/>
  <c r="X46" i="60"/>
  <c r="H104" i="60"/>
  <c r="L106" i="60"/>
  <c r="AB48" i="60"/>
  <c r="K108" i="60"/>
  <c r="AA50" i="60"/>
  <c r="AD47" i="60"/>
  <c r="N105" i="60"/>
  <c r="G52" i="60"/>
  <c r="N104" i="60"/>
  <c r="AC40" i="60"/>
  <c r="M104" i="60"/>
  <c r="AC46" i="60"/>
  <c r="N108" i="60"/>
  <c r="AD50" i="60"/>
  <c r="E86" i="60" l="1"/>
  <c r="F86" i="60"/>
  <c r="AB52" i="60"/>
  <c r="U50" i="60"/>
  <c r="E108" i="60"/>
  <c r="X52" i="60"/>
  <c r="AE35" i="60"/>
  <c r="S47" i="60"/>
  <c r="E106" i="60"/>
  <c r="U48" i="60"/>
  <c r="AD52" i="60"/>
  <c r="S51" i="60"/>
  <c r="AE39" i="60"/>
  <c r="S50" i="60"/>
  <c r="AE38" i="60"/>
  <c r="D86" i="60"/>
  <c r="E105" i="60"/>
  <c r="U47" i="60"/>
  <c r="E110" i="60"/>
  <c r="D106" i="60"/>
  <c r="T48" i="60"/>
  <c r="Y52" i="60"/>
  <c r="O50" i="60"/>
  <c r="W52" i="60"/>
  <c r="T51" i="60"/>
  <c r="E52" i="60"/>
  <c r="D52" i="60"/>
  <c r="D108" i="60"/>
  <c r="T50" i="60"/>
  <c r="O47" i="60"/>
  <c r="T40" i="60"/>
  <c r="T46" i="60"/>
  <c r="S48" i="60"/>
  <c r="AE36" i="60"/>
  <c r="V52" i="60"/>
  <c r="O48" i="60"/>
  <c r="F104" i="60"/>
  <c r="U40" i="60"/>
  <c r="E104" i="60"/>
  <c r="U46" i="60"/>
  <c r="AA52" i="60"/>
  <c r="AC52" i="60"/>
  <c r="D105" i="60"/>
  <c r="T47" i="60"/>
  <c r="Z52" i="60"/>
  <c r="F110" i="60"/>
  <c r="U51" i="60"/>
  <c r="O51" i="60"/>
  <c r="O108" i="60" l="1"/>
  <c r="O105" i="60"/>
  <c r="U52" i="60"/>
  <c r="AE48" i="60"/>
  <c r="O106" i="60"/>
  <c r="AE51" i="60"/>
  <c r="AE47" i="60"/>
  <c r="T52" i="60"/>
  <c r="AE50" i="60"/>
  <c r="C34" i="60" l="1"/>
  <c r="D22" i="60"/>
  <c r="E22" i="60"/>
  <c r="F22" i="60"/>
  <c r="G22" i="60"/>
  <c r="H22" i="60"/>
  <c r="I22" i="60"/>
  <c r="J22" i="60"/>
  <c r="K22" i="60"/>
  <c r="L22" i="60"/>
  <c r="M22" i="60"/>
  <c r="N22" i="60"/>
  <c r="D23" i="60"/>
  <c r="E23" i="60"/>
  <c r="F23" i="60"/>
  <c r="G23" i="60"/>
  <c r="H23" i="60"/>
  <c r="I23" i="60"/>
  <c r="J23" i="60"/>
  <c r="K23" i="60"/>
  <c r="L23" i="60"/>
  <c r="M23" i="60"/>
  <c r="N23" i="60"/>
  <c r="D24" i="60"/>
  <c r="E24" i="60"/>
  <c r="F24" i="60"/>
  <c r="G24" i="60"/>
  <c r="H24" i="60"/>
  <c r="I24" i="60"/>
  <c r="J24" i="60"/>
  <c r="K24" i="60"/>
  <c r="L24" i="60"/>
  <c r="M24" i="60"/>
  <c r="N24" i="60"/>
  <c r="D26" i="60"/>
  <c r="E26" i="60"/>
  <c r="F26" i="60"/>
  <c r="G26" i="60"/>
  <c r="H26" i="60"/>
  <c r="I26" i="60"/>
  <c r="J26" i="60"/>
  <c r="K26" i="60"/>
  <c r="L26" i="60"/>
  <c r="M26" i="60"/>
  <c r="N26" i="60"/>
  <c r="D27" i="60"/>
  <c r="E27" i="60"/>
  <c r="F27" i="60"/>
  <c r="G27" i="60"/>
  <c r="H27" i="60"/>
  <c r="I27" i="60"/>
  <c r="J27" i="60"/>
  <c r="K27" i="60"/>
  <c r="L27" i="60"/>
  <c r="M27" i="60"/>
  <c r="N27" i="60"/>
  <c r="C23" i="60"/>
  <c r="C24" i="60"/>
  <c r="C26" i="60"/>
  <c r="C27" i="60"/>
  <c r="C22" i="60"/>
  <c r="M10" i="60"/>
  <c r="N10" i="60"/>
  <c r="M11" i="60"/>
  <c r="AC11" i="60" s="1"/>
  <c r="N11" i="60"/>
  <c r="M12" i="60"/>
  <c r="AC12" i="60" s="1"/>
  <c r="N12" i="60"/>
  <c r="M14" i="60"/>
  <c r="AC14" i="60" s="1"/>
  <c r="N14" i="60"/>
  <c r="M15" i="60"/>
  <c r="AC15" i="60" s="1"/>
  <c r="N15" i="60"/>
  <c r="D10" i="60"/>
  <c r="E10" i="60"/>
  <c r="F10" i="60"/>
  <c r="G10" i="60"/>
  <c r="H10" i="60"/>
  <c r="I10" i="60"/>
  <c r="J10" i="60"/>
  <c r="K10" i="60"/>
  <c r="L10" i="60"/>
  <c r="D11" i="60"/>
  <c r="T11" i="60" s="1"/>
  <c r="E11" i="60"/>
  <c r="U11" i="60" s="1"/>
  <c r="F11" i="60"/>
  <c r="V11" i="60" s="1"/>
  <c r="G11" i="60"/>
  <c r="W11" i="60" s="1"/>
  <c r="H11" i="60"/>
  <c r="X11" i="60" s="1"/>
  <c r="I11" i="60"/>
  <c r="Y11" i="60" s="1"/>
  <c r="J11" i="60"/>
  <c r="Z11" i="60" s="1"/>
  <c r="K11" i="60"/>
  <c r="AA11" i="60" s="1"/>
  <c r="L11" i="60"/>
  <c r="AB11" i="60" s="1"/>
  <c r="D12" i="60"/>
  <c r="T12" i="60" s="1"/>
  <c r="E12" i="60"/>
  <c r="U12" i="60" s="1"/>
  <c r="F12" i="60"/>
  <c r="V12" i="60" s="1"/>
  <c r="G12" i="60"/>
  <c r="W12" i="60" s="1"/>
  <c r="H12" i="60"/>
  <c r="X12" i="60" s="1"/>
  <c r="I12" i="60"/>
  <c r="Y12" i="60" s="1"/>
  <c r="J12" i="60"/>
  <c r="Z12" i="60" s="1"/>
  <c r="K12" i="60"/>
  <c r="AA12" i="60" s="1"/>
  <c r="L12" i="60"/>
  <c r="AB12" i="60" s="1"/>
  <c r="D14" i="60"/>
  <c r="T14" i="60" s="1"/>
  <c r="E14" i="60"/>
  <c r="U14" i="60" s="1"/>
  <c r="F14" i="60"/>
  <c r="V14" i="60" s="1"/>
  <c r="G14" i="60"/>
  <c r="W14" i="60" s="1"/>
  <c r="H14" i="60"/>
  <c r="X14" i="60" s="1"/>
  <c r="I14" i="60"/>
  <c r="Y14" i="60" s="1"/>
  <c r="J14" i="60"/>
  <c r="Z14" i="60" s="1"/>
  <c r="K14" i="60"/>
  <c r="AA14" i="60" s="1"/>
  <c r="L14" i="60"/>
  <c r="AB14" i="60" s="1"/>
  <c r="D15" i="60"/>
  <c r="T15" i="60" s="1"/>
  <c r="E15" i="60"/>
  <c r="U15" i="60" s="1"/>
  <c r="F15" i="60"/>
  <c r="V15" i="60" s="1"/>
  <c r="G15" i="60"/>
  <c r="W15" i="60" s="1"/>
  <c r="H15" i="60"/>
  <c r="X15" i="60" s="1"/>
  <c r="I15" i="60"/>
  <c r="Y15" i="60" s="1"/>
  <c r="J15" i="60"/>
  <c r="Z15" i="60" s="1"/>
  <c r="K15" i="60"/>
  <c r="AA15" i="60" s="1"/>
  <c r="L15" i="60"/>
  <c r="AB15" i="60" s="1"/>
  <c r="C11" i="60"/>
  <c r="S11" i="60" s="1"/>
  <c r="C12" i="60"/>
  <c r="S12" i="60" s="1"/>
  <c r="C14" i="60"/>
  <c r="S14" i="60" s="1"/>
  <c r="C15" i="60"/>
  <c r="S15" i="60" s="1"/>
  <c r="C10" i="60"/>
  <c r="O15" i="60" l="1"/>
  <c r="AD15" i="60"/>
  <c r="AE15" i="60" s="1"/>
  <c r="H97" i="60"/>
  <c r="X26" i="60"/>
  <c r="H62" i="60"/>
  <c r="H74" i="60"/>
  <c r="F94" i="60"/>
  <c r="V23" i="60"/>
  <c r="F59" i="60"/>
  <c r="F71" i="60"/>
  <c r="J16" i="60"/>
  <c r="Z10" i="60"/>
  <c r="Z16" i="60" s="1"/>
  <c r="T27" i="60"/>
  <c r="D98" i="60"/>
  <c r="D63" i="60"/>
  <c r="D75" i="60"/>
  <c r="H93" i="60"/>
  <c r="H28" i="60"/>
  <c r="X22" i="60"/>
  <c r="H58" i="60"/>
  <c r="H70" i="60"/>
  <c r="I16" i="60"/>
  <c r="Y10" i="60"/>
  <c r="Y16" i="60" s="1"/>
  <c r="AA27" i="60"/>
  <c r="K98" i="60"/>
  <c r="K63" i="60"/>
  <c r="K75" i="60"/>
  <c r="L94" i="60"/>
  <c r="AB23" i="60"/>
  <c r="L59" i="60"/>
  <c r="L71" i="60"/>
  <c r="S27" i="60"/>
  <c r="O27" i="60"/>
  <c r="C63" i="60"/>
  <c r="C75" i="60"/>
  <c r="X27" i="60"/>
  <c r="H98" i="60"/>
  <c r="H63" i="60"/>
  <c r="H75" i="60"/>
  <c r="I94" i="60"/>
  <c r="Y23" i="60"/>
  <c r="I59" i="60"/>
  <c r="I71" i="60"/>
  <c r="L16" i="60"/>
  <c r="AB10" i="60"/>
  <c r="AB16" i="60" s="1"/>
  <c r="D16" i="60"/>
  <c r="T10" i="60"/>
  <c r="T16" i="60" s="1"/>
  <c r="N98" i="60"/>
  <c r="AD27" i="60"/>
  <c r="N63" i="60"/>
  <c r="N75" i="60"/>
  <c r="F98" i="60"/>
  <c r="V27" i="60"/>
  <c r="F63" i="60"/>
  <c r="F75" i="60"/>
  <c r="I97" i="60"/>
  <c r="Y26" i="60"/>
  <c r="I62" i="60"/>
  <c r="I74" i="60"/>
  <c r="AB24" i="60"/>
  <c r="L95" i="60"/>
  <c r="L60" i="60"/>
  <c r="L72" i="60"/>
  <c r="T24" i="60"/>
  <c r="D95" i="60"/>
  <c r="D60" i="60"/>
  <c r="D72" i="60"/>
  <c r="G94" i="60"/>
  <c r="W23" i="60"/>
  <c r="G59" i="60"/>
  <c r="G84" i="60" s="1"/>
  <c r="G71" i="60"/>
  <c r="J93" i="60"/>
  <c r="J28" i="60"/>
  <c r="Z22" i="60"/>
  <c r="J58" i="60"/>
  <c r="J70" i="60"/>
  <c r="O10" i="60"/>
  <c r="N16" i="60"/>
  <c r="AD10" i="60"/>
  <c r="K95" i="60"/>
  <c r="AA24" i="60"/>
  <c r="K60" i="60"/>
  <c r="K72" i="60"/>
  <c r="L98" i="60"/>
  <c r="AB27" i="60"/>
  <c r="L63" i="60"/>
  <c r="L88" i="60" s="1"/>
  <c r="L75" i="60"/>
  <c r="J95" i="60"/>
  <c r="Z24" i="60"/>
  <c r="J60" i="60"/>
  <c r="J72" i="60"/>
  <c r="O22" i="60"/>
  <c r="C28" i="60"/>
  <c r="S22" i="60"/>
  <c r="I95" i="60"/>
  <c r="Y24" i="60"/>
  <c r="I60" i="60"/>
  <c r="I72" i="60"/>
  <c r="J98" i="60"/>
  <c r="Z27" i="60"/>
  <c r="J63" i="60"/>
  <c r="J75" i="60"/>
  <c r="M97" i="60"/>
  <c r="AC26" i="60"/>
  <c r="M62" i="60"/>
  <c r="M74" i="60"/>
  <c r="E97" i="60"/>
  <c r="U26" i="60"/>
  <c r="E62" i="60"/>
  <c r="E74" i="60"/>
  <c r="H95" i="60"/>
  <c r="X24" i="60"/>
  <c r="H60" i="60"/>
  <c r="H72" i="60"/>
  <c r="AA23" i="60"/>
  <c r="K94" i="60"/>
  <c r="K59" i="60"/>
  <c r="K71" i="60"/>
  <c r="N93" i="60"/>
  <c r="AD22" i="60"/>
  <c r="N28" i="60"/>
  <c r="N58" i="60"/>
  <c r="N70" i="60"/>
  <c r="F93" i="60"/>
  <c r="F28" i="60"/>
  <c r="V22" i="60"/>
  <c r="F58" i="60"/>
  <c r="F70" i="60"/>
  <c r="G16" i="60"/>
  <c r="W10" i="60"/>
  <c r="W16" i="60" s="1"/>
  <c r="O12" i="60"/>
  <c r="AD12" i="60"/>
  <c r="AE12" i="60" s="1"/>
  <c r="S26" i="60"/>
  <c r="O26" i="60"/>
  <c r="C62" i="60"/>
  <c r="C74" i="60"/>
  <c r="Y27" i="60"/>
  <c r="I98" i="60"/>
  <c r="I63" i="60"/>
  <c r="I75" i="60"/>
  <c r="L97" i="60"/>
  <c r="AB26" i="60"/>
  <c r="L62" i="60"/>
  <c r="L74" i="60"/>
  <c r="D97" i="60"/>
  <c r="T26" i="60"/>
  <c r="D62" i="60"/>
  <c r="D74" i="60"/>
  <c r="G95" i="60"/>
  <c r="W24" i="60"/>
  <c r="G60" i="60"/>
  <c r="G72" i="60"/>
  <c r="J94" i="60"/>
  <c r="Z23" i="60"/>
  <c r="J59" i="60"/>
  <c r="J71" i="60"/>
  <c r="M93" i="60"/>
  <c r="AC22" i="60"/>
  <c r="M28" i="60"/>
  <c r="M58" i="60"/>
  <c r="M70" i="60"/>
  <c r="E93" i="60"/>
  <c r="U22" i="60"/>
  <c r="E28" i="60"/>
  <c r="E58" i="60"/>
  <c r="E70" i="60"/>
  <c r="AC27" i="60"/>
  <c r="M98" i="60"/>
  <c r="M63" i="60"/>
  <c r="M75" i="60"/>
  <c r="N94" i="60"/>
  <c r="AD23" i="60"/>
  <c r="N59" i="60"/>
  <c r="N71" i="60"/>
  <c r="M16" i="60"/>
  <c r="AC10" i="60"/>
  <c r="AC16" i="60" s="1"/>
  <c r="M94" i="60"/>
  <c r="AC23" i="60"/>
  <c r="M59" i="60"/>
  <c r="M71" i="60"/>
  <c r="V26" i="60"/>
  <c r="F97" i="60"/>
  <c r="F62" i="60"/>
  <c r="F74" i="60"/>
  <c r="G93" i="60"/>
  <c r="G28" i="60"/>
  <c r="W22" i="60"/>
  <c r="G58" i="60"/>
  <c r="G70" i="60"/>
  <c r="L28" i="60"/>
  <c r="L93" i="60"/>
  <c r="AB22" i="60"/>
  <c r="L58" i="60"/>
  <c r="L70" i="60"/>
  <c r="K16" i="60"/>
  <c r="AA10" i="60"/>
  <c r="AA16" i="60" s="1"/>
  <c r="U27" i="60"/>
  <c r="E98" i="60"/>
  <c r="E63" i="60"/>
  <c r="E88" i="60" s="1"/>
  <c r="E75" i="60"/>
  <c r="I93" i="60"/>
  <c r="Y22" i="60"/>
  <c r="I28" i="60"/>
  <c r="I58" i="60"/>
  <c r="I83" i="60" s="1"/>
  <c r="I70" i="60"/>
  <c r="G97" i="60"/>
  <c r="W26" i="60"/>
  <c r="G62" i="60"/>
  <c r="G74" i="60"/>
  <c r="E94" i="60"/>
  <c r="U23" i="60"/>
  <c r="E59" i="60"/>
  <c r="E71" i="60"/>
  <c r="AD14" i="60"/>
  <c r="AE14" i="60" s="1"/>
  <c r="O14" i="60"/>
  <c r="AD26" i="60"/>
  <c r="N97" i="60"/>
  <c r="N62" i="60"/>
  <c r="N87" i="60" s="1"/>
  <c r="N74" i="60"/>
  <c r="D94" i="60"/>
  <c r="T23" i="60"/>
  <c r="D59" i="60"/>
  <c r="D71" i="60"/>
  <c r="H16" i="60"/>
  <c r="X10" i="60"/>
  <c r="X16" i="60" s="1"/>
  <c r="F16" i="60"/>
  <c r="V10" i="60"/>
  <c r="V16" i="60" s="1"/>
  <c r="S24" i="60"/>
  <c r="O24" i="60"/>
  <c r="C60" i="60"/>
  <c r="C72" i="60"/>
  <c r="K97" i="60"/>
  <c r="AA26" i="60"/>
  <c r="K62" i="60"/>
  <c r="K74" i="60"/>
  <c r="N95" i="60"/>
  <c r="AD24" i="60"/>
  <c r="N60" i="60"/>
  <c r="N72" i="60"/>
  <c r="F95" i="60"/>
  <c r="V24" i="60"/>
  <c r="F60" i="60"/>
  <c r="F72" i="60"/>
  <c r="D28" i="60"/>
  <c r="D93" i="60"/>
  <c r="T22" i="60"/>
  <c r="D58" i="60"/>
  <c r="D70" i="60"/>
  <c r="C16" i="60"/>
  <c r="S10" i="60"/>
  <c r="S16" i="60" s="1"/>
  <c r="E16" i="60"/>
  <c r="U10" i="60"/>
  <c r="U16" i="60" s="1"/>
  <c r="O11" i="60"/>
  <c r="AD11" i="60"/>
  <c r="AE11" i="60" s="1"/>
  <c r="S23" i="60"/>
  <c r="O23" i="60"/>
  <c r="C59" i="60"/>
  <c r="C71" i="60"/>
  <c r="G98" i="60"/>
  <c r="W27" i="60"/>
  <c r="G63" i="60"/>
  <c r="G75" i="60"/>
  <c r="Z26" i="60"/>
  <c r="J97" i="60"/>
  <c r="J62" i="60"/>
  <c r="J74" i="60"/>
  <c r="M95" i="60"/>
  <c r="AC24" i="60"/>
  <c r="M60" i="60"/>
  <c r="M72" i="60"/>
  <c r="E95" i="60"/>
  <c r="U24" i="60"/>
  <c r="E60" i="60"/>
  <c r="E72" i="60"/>
  <c r="H94" i="60"/>
  <c r="X23" i="60"/>
  <c r="H59" i="60"/>
  <c r="H71" i="60"/>
  <c r="K93" i="60"/>
  <c r="K28" i="60"/>
  <c r="AA22" i="60"/>
  <c r="K58" i="60"/>
  <c r="K70" i="60"/>
  <c r="C46" i="60"/>
  <c r="C40" i="60"/>
  <c r="C58" i="60"/>
  <c r="O34" i="60"/>
  <c r="S34" i="60"/>
  <c r="D84" i="60" l="1"/>
  <c r="N85" i="60"/>
  <c r="O94" i="60"/>
  <c r="H88" i="60"/>
  <c r="L84" i="60"/>
  <c r="D88" i="60"/>
  <c r="N84" i="60"/>
  <c r="K83" i="60"/>
  <c r="J85" i="60"/>
  <c r="O97" i="60"/>
  <c r="L85" i="60"/>
  <c r="O93" i="60"/>
  <c r="K84" i="60"/>
  <c r="E87" i="60"/>
  <c r="J88" i="60"/>
  <c r="H87" i="60"/>
  <c r="J84" i="60"/>
  <c r="E85" i="60"/>
  <c r="J87" i="60"/>
  <c r="O58" i="60"/>
  <c r="K7" i="59" s="1"/>
  <c r="F87" i="60"/>
  <c r="G85" i="60"/>
  <c r="L87" i="60"/>
  <c r="F83" i="60"/>
  <c r="F85" i="60"/>
  <c r="K87" i="60"/>
  <c r="N83" i="60"/>
  <c r="Z62" i="60"/>
  <c r="Z74" i="60"/>
  <c r="M99" i="60"/>
  <c r="M64" i="60"/>
  <c r="M76" i="60"/>
  <c r="AD16" i="60"/>
  <c r="AE16" i="60" s="1"/>
  <c r="AE10" i="60"/>
  <c r="W60" i="60"/>
  <c r="W72" i="60"/>
  <c r="V28" i="60"/>
  <c r="V58" i="60"/>
  <c r="V70" i="60"/>
  <c r="AE22" i="60"/>
  <c r="S28" i="60"/>
  <c r="F88" i="60"/>
  <c r="M85" i="60"/>
  <c r="AD60" i="60"/>
  <c r="AD72" i="60"/>
  <c r="V62" i="60"/>
  <c r="V74" i="60"/>
  <c r="O16" i="60"/>
  <c r="AB59" i="60"/>
  <c r="AB71" i="60"/>
  <c r="C70" i="60"/>
  <c r="C52" i="60"/>
  <c r="O46" i="60"/>
  <c r="O70" i="60" s="1"/>
  <c r="W63" i="60"/>
  <c r="W75" i="60"/>
  <c r="AD59" i="60"/>
  <c r="AD71" i="60"/>
  <c r="H83" i="60"/>
  <c r="S58" i="60"/>
  <c r="AE34" i="60"/>
  <c r="S40" i="60"/>
  <c r="S46" i="60"/>
  <c r="D104" i="60"/>
  <c r="O104" i="60" s="1"/>
  <c r="K99" i="60"/>
  <c r="K64" i="60"/>
  <c r="K76" i="60"/>
  <c r="U60" i="60"/>
  <c r="U72" i="60"/>
  <c r="O59" i="60"/>
  <c r="K8" i="59" s="1"/>
  <c r="O71" i="60"/>
  <c r="AD62" i="60"/>
  <c r="AD74" i="60"/>
  <c r="G87" i="60"/>
  <c r="AB28" i="60"/>
  <c r="AB58" i="60"/>
  <c r="AB70" i="60"/>
  <c r="M83" i="60"/>
  <c r="AD28" i="60"/>
  <c r="AD58" i="60"/>
  <c r="AD70" i="60"/>
  <c r="X60" i="60"/>
  <c r="X72" i="60"/>
  <c r="AC62" i="60"/>
  <c r="AC74" i="60"/>
  <c r="Y60" i="60"/>
  <c r="Y72" i="60"/>
  <c r="T60" i="60"/>
  <c r="T72" i="60"/>
  <c r="AE27" i="60"/>
  <c r="S63" i="60"/>
  <c r="S75" i="60"/>
  <c r="AA63" i="60"/>
  <c r="AA75" i="60"/>
  <c r="V59" i="60"/>
  <c r="V71" i="60"/>
  <c r="AC63" i="60"/>
  <c r="AC75" i="60"/>
  <c r="L99" i="60"/>
  <c r="L64" i="60"/>
  <c r="L76" i="60"/>
  <c r="AB62" i="60"/>
  <c r="AB74" i="60"/>
  <c r="G88" i="60"/>
  <c r="T59" i="60"/>
  <c r="T71" i="60"/>
  <c r="AE26" i="60"/>
  <c r="S62" i="60"/>
  <c r="S74" i="60"/>
  <c r="O28" i="60"/>
  <c r="X59" i="60"/>
  <c r="X71" i="60"/>
  <c r="E84" i="60"/>
  <c r="Z63" i="60"/>
  <c r="Z75" i="60"/>
  <c r="X63" i="60"/>
  <c r="X75" i="60"/>
  <c r="X62" i="60"/>
  <c r="X74" i="60"/>
  <c r="U59" i="60"/>
  <c r="U71" i="60"/>
  <c r="I99" i="60"/>
  <c r="I64" i="60"/>
  <c r="I76" i="60"/>
  <c r="W28" i="60"/>
  <c r="W58" i="60"/>
  <c r="W70" i="60"/>
  <c r="M84" i="60"/>
  <c r="U28" i="60"/>
  <c r="U58" i="60"/>
  <c r="U70" i="60"/>
  <c r="D87" i="60"/>
  <c r="I88" i="60"/>
  <c r="AA59" i="60"/>
  <c r="AA71" i="60"/>
  <c r="J83" i="60"/>
  <c r="X28" i="60"/>
  <c r="X58" i="60"/>
  <c r="X70" i="60"/>
  <c r="AE23" i="60"/>
  <c r="S59" i="60"/>
  <c r="S71" i="60"/>
  <c r="D83" i="60"/>
  <c r="AC28" i="60"/>
  <c r="AC58" i="60"/>
  <c r="AC70" i="60"/>
  <c r="H84" i="60"/>
  <c r="O60" i="60"/>
  <c r="K9" i="59" s="1"/>
  <c r="O72" i="60"/>
  <c r="W59" i="60"/>
  <c r="W71" i="60"/>
  <c r="AB60" i="60"/>
  <c r="AB72" i="60"/>
  <c r="Y28" i="60"/>
  <c r="Y58" i="60"/>
  <c r="Y70" i="60"/>
  <c r="G99" i="60"/>
  <c r="G64" i="60"/>
  <c r="G76" i="60"/>
  <c r="AC59" i="60"/>
  <c r="AC71" i="60"/>
  <c r="Z59" i="60"/>
  <c r="Z71" i="60"/>
  <c r="T62" i="60"/>
  <c r="T74" i="60"/>
  <c r="K85" i="60"/>
  <c r="Z28" i="60"/>
  <c r="Z58" i="60"/>
  <c r="Z70" i="60"/>
  <c r="D85" i="60"/>
  <c r="I87" i="60"/>
  <c r="N88" i="60"/>
  <c r="I84" i="60"/>
  <c r="K88" i="60"/>
  <c r="H99" i="60"/>
  <c r="H64" i="60"/>
  <c r="H76" i="60"/>
  <c r="W62" i="60"/>
  <c r="W74" i="60"/>
  <c r="T28" i="60"/>
  <c r="T58" i="60"/>
  <c r="T70" i="60"/>
  <c r="O62" i="60"/>
  <c r="K11" i="59" s="1"/>
  <c r="O74" i="60"/>
  <c r="O40" i="60"/>
  <c r="C64" i="60"/>
  <c r="D110" i="60"/>
  <c r="O110" i="60" s="1"/>
  <c r="U63" i="60"/>
  <c r="U75" i="60"/>
  <c r="E83" i="60"/>
  <c r="F99" i="60"/>
  <c r="F64" i="60"/>
  <c r="F76" i="60"/>
  <c r="AB63" i="60"/>
  <c r="AB75" i="60"/>
  <c r="V63" i="60"/>
  <c r="V75" i="60"/>
  <c r="T63" i="60"/>
  <c r="T75" i="60"/>
  <c r="AC60" i="60"/>
  <c r="AC72" i="60"/>
  <c r="D99" i="60"/>
  <c r="D64" i="60"/>
  <c r="D76" i="60"/>
  <c r="AE24" i="60"/>
  <c r="S60" i="60"/>
  <c r="S72" i="60"/>
  <c r="G83" i="60"/>
  <c r="E99" i="60"/>
  <c r="E64" i="60"/>
  <c r="E76" i="60"/>
  <c r="U62" i="60"/>
  <c r="U74" i="60"/>
  <c r="AA28" i="60"/>
  <c r="AA58" i="60"/>
  <c r="AA70" i="60"/>
  <c r="V60" i="60"/>
  <c r="V72" i="60"/>
  <c r="AA62" i="60"/>
  <c r="AA74" i="60"/>
  <c r="L83" i="60"/>
  <c r="M88" i="60"/>
  <c r="Y63" i="60"/>
  <c r="Y75" i="60"/>
  <c r="N99" i="60"/>
  <c r="N64" i="60"/>
  <c r="N76" i="60"/>
  <c r="H85" i="60"/>
  <c r="M87" i="60"/>
  <c r="I85" i="60"/>
  <c r="Z60" i="60"/>
  <c r="Z72" i="60"/>
  <c r="AA60" i="60"/>
  <c r="AA72" i="60"/>
  <c r="J99" i="60"/>
  <c r="J64" i="60"/>
  <c r="J76" i="60"/>
  <c r="O95" i="60"/>
  <c r="Y62" i="60"/>
  <c r="Y74" i="60"/>
  <c r="AD63" i="60"/>
  <c r="AD75" i="60"/>
  <c r="Y59" i="60"/>
  <c r="Y71" i="60"/>
  <c r="O63" i="60"/>
  <c r="K12" i="59" s="1"/>
  <c r="O75" i="60"/>
  <c r="F84" i="60"/>
  <c r="J89" i="60" l="1"/>
  <c r="D89" i="60"/>
  <c r="H89" i="60"/>
  <c r="O64" i="60"/>
  <c r="K13" i="59" s="1"/>
  <c r="L89" i="60"/>
  <c r="I89" i="60"/>
  <c r="N89" i="60"/>
  <c r="O99" i="60"/>
  <c r="AE28" i="60"/>
  <c r="X64" i="60"/>
  <c r="X76" i="60"/>
  <c r="U64" i="60"/>
  <c r="U76" i="60"/>
  <c r="T64" i="60"/>
  <c r="T76" i="60"/>
  <c r="AE62" i="60"/>
  <c r="K24" i="59" s="1"/>
  <c r="AE74" i="60"/>
  <c r="AB64" i="60"/>
  <c r="AB76" i="60"/>
  <c r="E89" i="60"/>
  <c r="Y64" i="60"/>
  <c r="Y76" i="60"/>
  <c r="AE63" i="60"/>
  <c r="K25" i="59" s="1"/>
  <c r="AE75" i="60"/>
  <c r="K89" i="60"/>
  <c r="F89" i="60"/>
  <c r="AC64" i="60"/>
  <c r="AC76" i="60"/>
  <c r="M89" i="60"/>
  <c r="AA64" i="60"/>
  <c r="AA76" i="60"/>
  <c r="G89" i="60"/>
  <c r="S64" i="60"/>
  <c r="AE40" i="60"/>
  <c r="V64" i="60"/>
  <c r="V76" i="60"/>
  <c r="AE59" i="60"/>
  <c r="K21" i="59" s="1"/>
  <c r="AE71" i="60"/>
  <c r="Z64" i="60"/>
  <c r="Z76" i="60"/>
  <c r="AD64" i="60"/>
  <c r="AD76" i="60"/>
  <c r="S70" i="60"/>
  <c r="AE46" i="60"/>
  <c r="AE70" i="60" s="1"/>
  <c r="S52" i="60"/>
  <c r="AE60" i="60"/>
  <c r="K22" i="59" s="1"/>
  <c r="AE72" i="60"/>
  <c r="W64" i="60"/>
  <c r="W76" i="60"/>
  <c r="AE58" i="60"/>
  <c r="K20" i="59" s="1"/>
  <c r="O52" i="60"/>
  <c r="O76" i="60" s="1"/>
  <c r="C76" i="60"/>
  <c r="S76" i="60" l="1"/>
  <c r="AE52" i="60"/>
  <c r="AE41" i="60"/>
  <c r="AE64" i="60"/>
  <c r="AE65" i="60" l="1"/>
  <c r="K26" i="59"/>
  <c r="AE53" i="60"/>
  <c r="AE76" i="60"/>
  <c r="AE77" i="60" s="1"/>
  <c r="D32" i="28" l="1"/>
  <c r="E32" i="28"/>
  <c r="E38" i="28" s="1"/>
  <c r="F32" i="28"/>
  <c r="G32" i="28"/>
  <c r="H32" i="28"/>
  <c r="I32" i="28"/>
  <c r="J32" i="28"/>
  <c r="K32" i="28"/>
  <c r="L32" i="28"/>
  <c r="M32" i="28"/>
  <c r="N32" i="28"/>
  <c r="D33" i="28"/>
  <c r="F33" i="28"/>
  <c r="G33" i="28"/>
  <c r="H33" i="28"/>
  <c r="I33" i="28"/>
  <c r="J33" i="28"/>
  <c r="K33" i="28"/>
  <c r="L33" i="28"/>
  <c r="M33" i="28"/>
  <c r="N33" i="28"/>
  <c r="D34" i="28"/>
  <c r="F34" i="28"/>
  <c r="G34" i="28"/>
  <c r="H34" i="28"/>
  <c r="I34" i="28"/>
  <c r="J34" i="28"/>
  <c r="K34" i="28"/>
  <c r="L34" i="28"/>
  <c r="M34" i="28"/>
  <c r="N34" i="28"/>
  <c r="D35" i="28"/>
  <c r="F35" i="28"/>
  <c r="G35" i="28"/>
  <c r="H35" i="28"/>
  <c r="I35" i="28"/>
  <c r="J35" i="28"/>
  <c r="K35" i="28"/>
  <c r="L35" i="28"/>
  <c r="M35" i="28"/>
  <c r="N35" i="28"/>
  <c r="D36" i="28"/>
  <c r="F36" i="28"/>
  <c r="G36" i="28"/>
  <c r="H36" i="28"/>
  <c r="I36" i="28"/>
  <c r="J36" i="28"/>
  <c r="K36" i="28"/>
  <c r="L36" i="28"/>
  <c r="M36" i="28"/>
  <c r="N36" i="28"/>
  <c r="D37" i="28"/>
  <c r="F37" i="28"/>
  <c r="G37" i="28"/>
  <c r="H37" i="28"/>
  <c r="I37" i="28"/>
  <c r="J37" i="28"/>
  <c r="K37" i="28"/>
  <c r="L37" i="28"/>
  <c r="M37" i="28"/>
  <c r="N37" i="28"/>
  <c r="C33" i="28"/>
  <c r="C34" i="28"/>
  <c r="C35" i="28"/>
  <c r="C36" i="28"/>
  <c r="C37" i="28"/>
  <c r="C32" i="28"/>
  <c r="D20" i="28"/>
  <c r="F20" i="28"/>
  <c r="G20" i="28"/>
  <c r="H20" i="28"/>
  <c r="I20" i="28"/>
  <c r="J20" i="28"/>
  <c r="K20" i="28"/>
  <c r="L20" i="28"/>
  <c r="M20" i="28"/>
  <c r="N20" i="28"/>
  <c r="D21" i="28"/>
  <c r="F21" i="28"/>
  <c r="G21" i="28"/>
  <c r="H21" i="28"/>
  <c r="I21" i="28"/>
  <c r="J21" i="28"/>
  <c r="K21" i="28"/>
  <c r="L21" i="28"/>
  <c r="M21" i="28"/>
  <c r="N21" i="28"/>
  <c r="D22" i="28"/>
  <c r="F22" i="28"/>
  <c r="G22" i="28"/>
  <c r="H22" i="28"/>
  <c r="I22" i="28"/>
  <c r="J22" i="28"/>
  <c r="K22" i="28"/>
  <c r="L22" i="28"/>
  <c r="M22" i="28"/>
  <c r="N22" i="28"/>
  <c r="D23" i="28"/>
  <c r="F23" i="28"/>
  <c r="G23" i="28"/>
  <c r="H23" i="28"/>
  <c r="I23" i="28"/>
  <c r="J23" i="28"/>
  <c r="K23" i="28"/>
  <c r="L23" i="28"/>
  <c r="M23" i="28"/>
  <c r="N23" i="28"/>
  <c r="D24" i="28"/>
  <c r="F24" i="28"/>
  <c r="G24" i="28"/>
  <c r="H24" i="28"/>
  <c r="I24" i="28"/>
  <c r="J24" i="28"/>
  <c r="K24" i="28"/>
  <c r="L24" i="28"/>
  <c r="M24" i="28"/>
  <c r="N24" i="28"/>
  <c r="D25" i="28"/>
  <c r="F25" i="28"/>
  <c r="G25" i="28"/>
  <c r="H25" i="28"/>
  <c r="I25" i="28"/>
  <c r="J25" i="28"/>
  <c r="K25" i="28"/>
  <c r="L25" i="28"/>
  <c r="M25" i="28"/>
  <c r="N25" i="28"/>
  <c r="C21" i="28"/>
  <c r="C22" i="28"/>
  <c r="C23" i="28"/>
  <c r="C24" i="28"/>
  <c r="C25" i="28"/>
  <c r="C20" i="28"/>
  <c r="D9" i="28"/>
  <c r="D10" i="28"/>
  <c r="D11" i="28"/>
  <c r="D12" i="28"/>
  <c r="D13" i="28"/>
  <c r="D14" i="28"/>
  <c r="C10" i="28"/>
  <c r="C11" i="28"/>
  <c r="C12" i="28"/>
  <c r="C13" i="28"/>
  <c r="C14" i="28"/>
  <c r="R3" i="40" l="1"/>
  <c r="R3" i="41" s="1"/>
  <c r="R3" i="43" s="1"/>
  <c r="R3" i="42" s="1"/>
  <c r="R3" i="10" s="1"/>
  <c r="R3" i="9" s="1"/>
  <c r="R3" i="12" s="1"/>
  <c r="Q3" i="45" s="1"/>
  <c r="R3" i="46" s="1"/>
  <c r="B3" i="40"/>
  <c r="B3" i="41" s="1"/>
  <c r="B3" i="43" s="1"/>
  <c r="B3" i="42" s="1"/>
  <c r="B3" i="10" s="1"/>
  <c r="B3" i="9" s="1"/>
  <c r="B3" i="12" s="1"/>
  <c r="B3" i="45" s="1"/>
  <c r="B3" i="46" s="1"/>
  <c r="R1" i="31"/>
  <c r="B4" i="40"/>
  <c r="B4" i="41" s="1"/>
  <c r="B4" i="43" s="1"/>
  <c r="B4" i="42" s="1"/>
  <c r="B4" i="10" s="1"/>
  <c r="B4" i="9" s="1"/>
  <c r="B4" i="12" s="1"/>
  <c r="B4" i="45" s="1"/>
  <c r="B4" i="46" l="1"/>
  <c r="B4" i="47" s="1"/>
  <c r="B4" i="48" s="1"/>
  <c r="B4" i="49" s="1"/>
  <c r="B4" i="50" s="1"/>
  <c r="B4" i="51" s="1"/>
  <c r="B4" i="24" s="1"/>
  <c r="Q4" i="45"/>
  <c r="AC38" i="9"/>
  <c r="AB38" i="9"/>
  <c r="Z38" i="9"/>
  <c r="U38" i="9"/>
  <c r="U51" i="9" s="1"/>
  <c r="T38" i="9"/>
  <c r="AD25" i="9"/>
  <c r="AC25" i="9"/>
  <c r="AB25" i="9"/>
  <c r="K63" i="9"/>
  <c r="Z25" i="9"/>
  <c r="Y25" i="9"/>
  <c r="X25" i="9"/>
  <c r="W25" i="9"/>
  <c r="V25" i="9"/>
  <c r="U25" i="9"/>
  <c r="T25" i="9"/>
  <c r="S25" i="9"/>
  <c r="AD13" i="9"/>
  <c r="AE13" i="9" s="1"/>
  <c r="AC13" i="9"/>
  <c r="AB13" i="9"/>
  <c r="AA13" i="9"/>
  <c r="Z13" i="9"/>
  <c r="Y13" i="9"/>
  <c r="X13" i="9"/>
  <c r="W13" i="9"/>
  <c r="V13" i="9"/>
  <c r="U13" i="9"/>
  <c r="T13" i="9"/>
  <c r="S13" i="9"/>
  <c r="Q4" i="51" l="1"/>
  <c r="M63" i="9"/>
  <c r="Y38" i="9"/>
  <c r="Y51" i="9" s="1"/>
  <c r="Y75" i="9" s="1"/>
  <c r="F75" i="9"/>
  <c r="AA25" i="9"/>
  <c r="AE25" i="9" s="1"/>
  <c r="AC63" i="9"/>
  <c r="AC51" i="9"/>
  <c r="AC75" i="9" s="1"/>
  <c r="H75" i="9"/>
  <c r="N63" i="9"/>
  <c r="N75" i="9"/>
  <c r="E63" i="9"/>
  <c r="F63" i="9"/>
  <c r="C63" i="9"/>
  <c r="G63" i="9"/>
  <c r="I75" i="9"/>
  <c r="K75" i="9"/>
  <c r="C51" i="9"/>
  <c r="C75" i="9" s="1"/>
  <c r="M75" i="9"/>
  <c r="E75" i="9"/>
  <c r="L63" i="9"/>
  <c r="D63" i="9"/>
  <c r="Z51" i="9"/>
  <c r="Z75" i="9" s="1"/>
  <c r="Z63" i="9"/>
  <c r="U63" i="9"/>
  <c r="T63" i="9"/>
  <c r="T51" i="9"/>
  <c r="T75" i="9" s="1"/>
  <c r="AB63" i="9"/>
  <c r="AB51" i="9"/>
  <c r="AB75" i="9" s="1"/>
  <c r="U75" i="9"/>
  <c r="S38" i="9"/>
  <c r="W38" i="9"/>
  <c r="L75" i="9"/>
  <c r="D75" i="9"/>
  <c r="J63" i="9"/>
  <c r="AD38" i="9"/>
  <c r="V38" i="9"/>
  <c r="G75" i="9"/>
  <c r="X38" i="9"/>
  <c r="J75" i="9"/>
  <c r="H63" i="9"/>
  <c r="I63" i="9"/>
  <c r="AA38" i="9"/>
  <c r="Q4" i="24" l="1"/>
  <c r="B4" i="25"/>
  <c r="Y63" i="9"/>
  <c r="S51" i="9"/>
  <c r="S63" i="9"/>
  <c r="AE38" i="9"/>
  <c r="AE63" i="9" s="1"/>
  <c r="W51" i="9"/>
  <c r="W75" i="9" s="1"/>
  <c r="W63" i="9"/>
  <c r="V63" i="9"/>
  <c r="V51" i="9"/>
  <c r="V75" i="9" s="1"/>
  <c r="AD51" i="9"/>
  <c r="AD75" i="9" s="1"/>
  <c r="AD63" i="9"/>
  <c r="AA63" i="9"/>
  <c r="AA51" i="9"/>
  <c r="AA75" i="9" s="1"/>
  <c r="O51" i="9"/>
  <c r="X51" i="9"/>
  <c r="X75" i="9" s="1"/>
  <c r="X63" i="9"/>
  <c r="B4" i="26" l="1"/>
  <c r="B4" i="13" s="1"/>
  <c r="B4" i="21" s="1"/>
  <c r="B4" i="69"/>
  <c r="Q4" i="69" s="1"/>
  <c r="B4" i="60"/>
  <c r="R4" i="60" s="1"/>
  <c r="Q4" i="25"/>
  <c r="Q4" i="26" s="1"/>
  <c r="S75" i="9"/>
  <c r="AE51" i="9"/>
  <c r="AE75" i="9" s="1"/>
  <c r="AD13" i="10" l="1"/>
  <c r="AE13" i="10" s="1"/>
  <c r="X13" i="10" l="1"/>
  <c r="X25" i="10"/>
  <c r="X38" i="10"/>
  <c r="H75" i="10"/>
  <c r="Y38" i="10"/>
  <c r="I75" i="10"/>
  <c r="AA25" i="10"/>
  <c r="S38" i="10"/>
  <c r="C63" i="10"/>
  <c r="C51" i="10"/>
  <c r="O40" i="10"/>
  <c r="W13" i="10"/>
  <c r="W25" i="10"/>
  <c r="G63" i="10"/>
  <c r="W38" i="10"/>
  <c r="G75" i="10"/>
  <c r="O39" i="10"/>
  <c r="AA13" i="10"/>
  <c r="S25" i="10"/>
  <c r="T13" i="10"/>
  <c r="AB13" i="10"/>
  <c r="T25" i="10"/>
  <c r="AB25" i="10"/>
  <c r="T38" i="10"/>
  <c r="D75" i="10"/>
  <c r="D63" i="10"/>
  <c r="AB38" i="10"/>
  <c r="L51" i="10"/>
  <c r="L75" i="10" s="1"/>
  <c r="Y13" i="10"/>
  <c r="Z38" i="10"/>
  <c r="J75" i="10"/>
  <c r="U13" i="10"/>
  <c r="AC13" i="10"/>
  <c r="U25" i="10"/>
  <c r="AC25" i="10"/>
  <c r="U38" i="10"/>
  <c r="E75" i="10"/>
  <c r="E63" i="10"/>
  <c r="AC38" i="10"/>
  <c r="M51" i="10"/>
  <c r="M75" i="10" s="1"/>
  <c r="Y25" i="10"/>
  <c r="Z13" i="10"/>
  <c r="Z25" i="10"/>
  <c r="S13" i="10"/>
  <c r="AA38" i="10"/>
  <c r="K51" i="10"/>
  <c r="K75" i="10" s="1"/>
  <c r="V13" i="10"/>
  <c r="V25" i="10"/>
  <c r="AD25" i="10"/>
  <c r="F63" i="10"/>
  <c r="V38" i="10"/>
  <c r="F75" i="10"/>
  <c r="AD38" i="10"/>
  <c r="N51" i="10"/>
  <c r="N75" i="10" s="1"/>
  <c r="O13" i="10"/>
  <c r="O38" i="10"/>
  <c r="O25" i="10"/>
  <c r="O63" i="10" l="1"/>
  <c r="AE25" i="10"/>
  <c r="AB63" i="10"/>
  <c r="AB51" i="10"/>
  <c r="AB75" i="10" s="1"/>
  <c r="X51" i="10"/>
  <c r="X75" i="10" s="1"/>
  <c r="X63" i="10"/>
  <c r="S63" i="10"/>
  <c r="S51" i="10"/>
  <c r="S75" i="10" s="1"/>
  <c r="AC63" i="10"/>
  <c r="AC51" i="10"/>
  <c r="AC75" i="10" s="1"/>
  <c r="Z63" i="10"/>
  <c r="Z51" i="10"/>
  <c r="Z75" i="10" s="1"/>
  <c r="AA63" i="10"/>
  <c r="AA51" i="10"/>
  <c r="AA75" i="10" s="1"/>
  <c r="Y51" i="10"/>
  <c r="Y75" i="10" s="1"/>
  <c r="Y63" i="10"/>
  <c r="AD63" i="10"/>
  <c r="AD51" i="10"/>
  <c r="AD75" i="10" s="1"/>
  <c r="AE38" i="10"/>
  <c r="U63" i="10"/>
  <c r="U51" i="10"/>
  <c r="U75" i="10" s="1"/>
  <c r="V51" i="10"/>
  <c r="V63" i="10"/>
  <c r="T63" i="10"/>
  <c r="T51" i="10"/>
  <c r="T75" i="10" s="1"/>
  <c r="W51" i="10"/>
  <c r="W75" i="10" s="1"/>
  <c r="W63" i="10"/>
  <c r="O51" i="10"/>
  <c r="O75" i="10" s="1"/>
  <c r="C75" i="10"/>
  <c r="AE63" i="10" l="1"/>
  <c r="AE51" i="10"/>
  <c r="AE75" i="10" s="1"/>
  <c r="V75" i="10"/>
  <c r="C64" i="21"/>
  <c r="C53" i="21"/>
  <c r="N42" i="21"/>
  <c r="N53" i="21" s="1"/>
  <c r="N64" i="21" s="1"/>
  <c r="M42" i="21"/>
  <c r="M53" i="21" s="1"/>
  <c r="M64" i="21" s="1"/>
  <c r="L42" i="21"/>
  <c r="L53" i="21" s="1"/>
  <c r="L64" i="21" s="1"/>
  <c r="K42" i="21"/>
  <c r="K53" i="21" s="1"/>
  <c r="K64" i="21" s="1"/>
  <c r="J42" i="21"/>
  <c r="J53" i="21" s="1"/>
  <c r="J64" i="21" s="1"/>
  <c r="I42" i="21"/>
  <c r="I53" i="21" s="1"/>
  <c r="I64" i="21" s="1"/>
  <c r="H42" i="21"/>
  <c r="H53" i="21" s="1"/>
  <c r="H64" i="21" s="1"/>
  <c r="G42" i="21"/>
  <c r="G53" i="21" s="1"/>
  <c r="G64" i="21" s="1"/>
  <c r="F42" i="21"/>
  <c r="F53" i="21" s="1"/>
  <c r="F64" i="21" s="1"/>
  <c r="E42" i="21"/>
  <c r="E53" i="21" s="1"/>
  <c r="E64" i="21" s="1"/>
  <c r="D42" i="21"/>
  <c r="D53" i="21" s="1"/>
  <c r="D64" i="21" s="1"/>
  <c r="C42" i="21"/>
  <c r="C31" i="21"/>
  <c r="C19" i="21"/>
  <c r="R64" i="52"/>
  <c r="B29" i="59" l="1"/>
  <c r="Q3" i="47" l="1"/>
  <c r="Q3" i="48" s="1"/>
  <c r="R3" i="49" s="1"/>
  <c r="R3" i="50" s="1"/>
  <c r="Q3" i="51" s="1"/>
  <c r="B3" i="47"/>
  <c r="B3" i="48" s="1"/>
  <c r="B3" i="49" s="1"/>
  <c r="B3" i="50" s="1"/>
  <c r="B3" i="51" s="1"/>
  <c r="R6" i="52"/>
  <c r="R6" i="13"/>
  <c r="Q6" i="26"/>
  <c r="Q6" i="25"/>
  <c r="Q6" i="24"/>
  <c r="Q6" i="51"/>
  <c r="R6" i="50"/>
  <c r="R6" i="49"/>
  <c r="Q6" i="48"/>
  <c r="Q6" i="47"/>
  <c r="R6" i="46"/>
  <c r="Q6" i="45"/>
  <c r="R6" i="12"/>
  <c r="R6" i="9"/>
  <c r="R6" i="10"/>
  <c r="R6" i="43"/>
  <c r="R6" i="40"/>
  <c r="R6" i="31"/>
  <c r="R6" i="57"/>
  <c r="Q6" i="29"/>
  <c r="R6" i="56"/>
  <c r="R6" i="28"/>
  <c r="R6" i="55"/>
  <c r="R6" i="54"/>
  <c r="E78" i="40"/>
  <c r="E89" i="40" s="1"/>
  <c r="D78" i="40"/>
  <c r="D89" i="40" s="1"/>
  <c r="C78" i="40"/>
  <c r="C89" i="40" s="1"/>
  <c r="B3" i="24" l="1"/>
  <c r="B3" i="25" s="1"/>
  <c r="Q3" i="24"/>
  <c r="Q3" i="25" s="1"/>
  <c r="C43" i="49"/>
  <c r="C44" i="49"/>
  <c r="Q3" i="26" l="1"/>
  <c r="Q3" i="69"/>
  <c r="B3" i="26"/>
  <c r="B3" i="69"/>
  <c r="AC19" i="47"/>
  <c r="AB19" i="47"/>
  <c r="AA19" i="47"/>
  <c r="Z19" i="47"/>
  <c r="Y19" i="47"/>
  <c r="X19" i="47"/>
  <c r="W19" i="47"/>
  <c r="V19" i="47"/>
  <c r="U19" i="47"/>
  <c r="T19" i="47"/>
  <c r="S19" i="47"/>
  <c r="R19" i="47"/>
  <c r="S8" i="47"/>
  <c r="T8" i="47"/>
  <c r="U8" i="47"/>
  <c r="V8" i="47"/>
  <c r="W8" i="47"/>
  <c r="X8" i="47"/>
  <c r="Y8" i="47"/>
  <c r="Z8" i="47"/>
  <c r="AA8" i="47"/>
  <c r="AB8" i="47"/>
  <c r="AC8" i="47"/>
  <c r="R8" i="47"/>
  <c r="T8" i="12"/>
  <c r="U8" i="12"/>
  <c r="V8" i="12"/>
  <c r="W8" i="12"/>
  <c r="X8" i="12"/>
  <c r="Y8" i="12"/>
  <c r="Z8" i="12"/>
  <c r="AA8" i="12"/>
  <c r="AB8" i="12"/>
  <c r="AC8" i="12"/>
  <c r="AD8" i="12"/>
  <c r="S8" i="12"/>
  <c r="T8" i="10"/>
  <c r="T20" i="10" s="1"/>
  <c r="T33" i="10" s="1"/>
  <c r="T46" i="10" s="1"/>
  <c r="T58" i="10" s="1"/>
  <c r="U8" i="10"/>
  <c r="U20" i="10" s="1"/>
  <c r="U33" i="10" s="1"/>
  <c r="U46" i="10" s="1"/>
  <c r="U58" i="10" s="1"/>
  <c r="V8" i="10"/>
  <c r="V20" i="10" s="1"/>
  <c r="V33" i="10" s="1"/>
  <c r="V46" i="10" s="1"/>
  <c r="V58" i="10" s="1"/>
  <c r="W8" i="10"/>
  <c r="W20" i="10" s="1"/>
  <c r="W33" i="10" s="1"/>
  <c r="W46" i="10" s="1"/>
  <c r="W58" i="10" s="1"/>
  <c r="X8" i="10"/>
  <c r="X20" i="10" s="1"/>
  <c r="X33" i="10" s="1"/>
  <c r="X46" i="10" s="1"/>
  <c r="X58" i="10" s="1"/>
  <c r="Y8" i="10"/>
  <c r="Y20" i="10" s="1"/>
  <c r="Y33" i="10" s="1"/>
  <c r="Y46" i="10" s="1"/>
  <c r="Y58" i="10" s="1"/>
  <c r="Z8" i="10"/>
  <c r="Z20" i="10" s="1"/>
  <c r="Z33" i="10" s="1"/>
  <c r="Z46" i="10" s="1"/>
  <c r="Z58" i="10" s="1"/>
  <c r="AA8" i="10"/>
  <c r="AA20" i="10" s="1"/>
  <c r="AA33" i="10" s="1"/>
  <c r="AA46" i="10" s="1"/>
  <c r="AA58" i="10" s="1"/>
  <c r="AB8" i="10"/>
  <c r="AB20" i="10" s="1"/>
  <c r="AB33" i="10" s="1"/>
  <c r="AB46" i="10" s="1"/>
  <c r="AB58" i="10" s="1"/>
  <c r="AC8" i="10"/>
  <c r="AC20" i="10" s="1"/>
  <c r="AC33" i="10" s="1"/>
  <c r="AC46" i="10" s="1"/>
  <c r="AC58" i="10" s="1"/>
  <c r="AD8" i="10"/>
  <c r="AD20" i="10" s="1"/>
  <c r="AD33" i="10" s="1"/>
  <c r="AD46" i="10" s="1"/>
  <c r="AD58" i="10" s="1"/>
  <c r="S8" i="10"/>
  <c r="S20" i="10" s="1"/>
  <c r="S33" i="10" s="1"/>
  <c r="S46" i="10" s="1"/>
  <c r="S58" i="10" s="1"/>
  <c r="B3" i="13" l="1"/>
  <c r="B3" i="21" s="1"/>
  <c r="B3" i="52" s="1"/>
  <c r="B3" i="53" s="1"/>
  <c r="B3" i="54" s="1"/>
  <c r="B3" i="60"/>
  <c r="R3" i="13"/>
  <c r="Q3" i="21" s="1"/>
  <c r="R3" i="52" s="1"/>
  <c r="R3" i="53" s="1"/>
  <c r="R3" i="54" s="1"/>
  <c r="R3" i="60"/>
  <c r="D20" i="10"/>
  <c r="D46" i="10" s="1"/>
  <c r="D58" i="10" s="1"/>
  <c r="D70" i="10" s="1"/>
  <c r="E20" i="10"/>
  <c r="E46" i="10" s="1"/>
  <c r="E58" i="10" s="1"/>
  <c r="E70" i="10" s="1"/>
  <c r="F46" i="10"/>
  <c r="F58" i="10" s="1"/>
  <c r="F70" i="10" s="1"/>
  <c r="G46" i="10"/>
  <c r="G58" i="10" s="1"/>
  <c r="G70" i="10" s="1"/>
  <c r="H46" i="10"/>
  <c r="H58" i="10" s="1"/>
  <c r="H70" i="10" s="1"/>
  <c r="I46" i="10"/>
  <c r="I58" i="10" s="1"/>
  <c r="I70" i="10" s="1"/>
  <c r="J46" i="10"/>
  <c r="J58" i="10" s="1"/>
  <c r="J70" i="10" s="1"/>
  <c r="K46" i="10"/>
  <c r="K58" i="10" s="1"/>
  <c r="K70" i="10" s="1"/>
  <c r="L46" i="10"/>
  <c r="L58" i="10" s="1"/>
  <c r="L70" i="10" s="1"/>
  <c r="M46" i="10"/>
  <c r="M58" i="10" s="1"/>
  <c r="M70" i="10" s="1"/>
  <c r="N46" i="10"/>
  <c r="N58" i="10" s="1"/>
  <c r="N70" i="10" s="1"/>
  <c r="C20" i="10"/>
  <c r="C33" i="10" s="1"/>
  <c r="C46" i="10" s="1"/>
  <c r="C58" i="10" s="1"/>
  <c r="C70" i="10" s="1"/>
  <c r="U20" i="9"/>
  <c r="U33" i="9" s="1"/>
  <c r="V20" i="9"/>
  <c r="V33" i="9" s="1"/>
  <c r="W20" i="9"/>
  <c r="W33" i="9" s="1"/>
  <c r="X20" i="9"/>
  <c r="X33" i="9" s="1"/>
  <c r="AC20" i="9"/>
  <c r="AC33" i="9" s="1"/>
  <c r="S20" i="9"/>
  <c r="S33" i="9" s="1"/>
  <c r="S46" i="9" s="1"/>
  <c r="S58" i="9" s="1"/>
  <c r="S70" i="9" s="1"/>
  <c r="T8" i="9"/>
  <c r="T20" i="9" s="1"/>
  <c r="T33" i="9" s="1"/>
  <c r="U8" i="9"/>
  <c r="V8" i="9"/>
  <c r="W8" i="9"/>
  <c r="X8" i="9"/>
  <c r="Y8" i="9"/>
  <c r="Y20" i="9" s="1"/>
  <c r="Y33" i="9" s="1"/>
  <c r="Z8" i="9"/>
  <c r="Z20" i="9" s="1"/>
  <c r="Z33" i="9" s="1"/>
  <c r="AA8" i="9"/>
  <c r="AA20" i="9" s="1"/>
  <c r="AA33" i="9" s="1"/>
  <c r="AB8" i="9"/>
  <c r="AB20" i="9" s="1"/>
  <c r="AB33" i="9" s="1"/>
  <c r="AC8" i="9"/>
  <c r="AD8" i="9"/>
  <c r="AD20" i="9" s="1"/>
  <c r="AD33" i="9" s="1"/>
  <c r="S8" i="9"/>
  <c r="D46" i="9"/>
  <c r="D58" i="9" s="1"/>
  <c r="D70" i="9" s="1"/>
  <c r="I46" i="9"/>
  <c r="I58" i="9" s="1"/>
  <c r="I70" i="9" s="1"/>
  <c r="J46" i="9"/>
  <c r="J58" i="9" s="1"/>
  <c r="J70" i="9" s="1"/>
  <c r="K46" i="9"/>
  <c r="K58" i="9" s="1"/>
  <c r="K70" i="9" s="1"/>
  <c r="L33" i="9"/>
  <c r="L46" i="9" s="1"/>
  <c r="L58" i="9" s="1"/>
  <c r="L70" i="9" s="1"/>
  <c r="E46" i="9"/>
  <c r="E58" i="9" s="1"/>
  <c r="E70" i="9" s="1"/>
  <c r="F46" i="9"/>
  <c r="F58" i="9" s="1"/>
  <c r="F70" i="9" s="1"/>
  <c r="G46" i="9"/>
  <c r="G58" i="9" s="1"/>
  <c r="G70" i="9" s="1"/>
  <c r="H46" i="9"/>
  <c r="H58" i="9" s="1"/>
  <c r="H70" i="9" s="1"/>
  <c r="L20" i="9"/>
  <c r="M20" i="9"/>
  <c r="M33" i="9" s="1"/>
  <c r="M46" i="9" s="1"/>
  <c r="M58" i="9" s="1"/>
  <c r="M70" i="9" s="1"/>
  <c r="N20" i="9"/>
  <c r="N33" i="9" s="1"/>
  <c r="N46" i="9" s="1"/>
  <c r="N58" i="9" s="1"/>
  <c r="N70" i="9" s="1"/>
  <c r="C20" i="9"/>
  <c r="C33" i="9" s="1"/>
  <c r="C46" i="9" s="1"/>
  <c r="C58" i="9" s="1"/>
  <c r="C70" i="9" s="1"/>
  <c r="R3" i="63" l="1"/>
  <c r="R3" i="61"/>
  <c r="R3" i="62"/>
  <c r="R3" i="68" s="1"/>
  <c r="R3" i="28" s="1"/>
  <c r="R3" i="56" s="1"/>
  <c r="Q3" i="29" s="1"/>
  <c r="R3" i="55" s="1"/>
  <c r="R3" i="57" s="1"/>
  <c r="B3" i="68"/>
  <c r="B3" i="61"/>
  <c r="B3" i="28"/>
  <c r="B3" i="56" s="1"/>
  <c r="B3" i="29" s="1"/>
  <c r="B3" i="55" s="1"/>
  <c r="B3" i="57" s="1"/>
  <c r="B3" i="62"/>
  <c r="B3" i="63"/>
  <c r="R14" i="55"/>
  <c r="B25" i="55"/>
  <c r="B36" i="55" s="1"/>
  <c r="B47" i="55" s="1"/>
  <c r="B58" i="55" s="1"/>
  <c r="B69" i="55" s="1"/>
  <c r="R69" i="55" s="1"/>
  <c r="B54" i="43"/>
  <c r="B65" i="43" s="1"/>
  <c r="B55" i="43"/>
  <c r="B66" i="43" s="1"/>
  <c r="B56" i="43"/>
  <c r="B67" i="43" s="1"/>
  <c r="B57" i="43"/>
  <c r="B68" i="43" s="1"/>
  <c r="B53" i="43"/>
  <c r="B64" i="43" s="1"/>
  <c r="R84" i="40"/>
  <c r="R69" i="40"/>
  <c r="R58" i="40"/>
  <c r="R47" i="40"/>
  <c r="R36" i="40"/>
  <c r="R24" i="40"/>
  <c r="R25" i="40"/>
  <c r="T36" i="43"/>
  <c r="S36" i="43"/>
  <c r="B25" i="43"/>
  <c r="B36" i="43" s="1"/>
  <c r="B83" i="55" l="1"/>
  <c r="R47" i="55"/>
  <c r="R25" i="55"/>
  <c r="R36" i="55"/>
  <c r="R58" i="55"/>
  <c r="B47" i="43"/>
  <c r="R36" i="43"/>
  <c r="R25" i="43"/>
  <c r="Y36" i="43"/>
  <c r="X36" i="43"/>
  <c r="AC36" i="43"/>
  <c r="U36" i="43"/>
  <c r="V36" i="43"/>
  <c r="AB36" i="43"/>
  <c r="AA36" i="43"/>
  <c r="W36" i="43"/>
  <c r="AD36" i="43"/>
  <c r="Z36" i="43"/>
  <c r="T36" i="40"/>
  <c r="W25" i="40"/>
  <c r="S36" i="40"/>
  <c r="AC25" i="40"/>
  <c r="I47" i="55"/>
  <c r="X14" i="40"/>
  <c r="T25" i="55"/>
  <c r="AA14" i="40"/>
  <c r="W36" i="55"/>
  <c r="V14" i="40"/>
  <c r="V14" i="55"/>
  <c r="AD25" i="55"/>
  <c r="AB14" i="40"/>
  <c r="AB25" i="55"/>
  <c r="Z14" i="40"/>
  <c r="X25" i="55"/>
  <c r="L47" i="40"/>
  <c r="AB47" i="40" s="1"/>
  <c r="S25" i="40"/>
  <c r="O14" i="40"/>
  <c r="V25" i="40"/>
  <c r="V25" i="55"/>
  <c r="Z36" i="55"/>
  <c r="T14" i="40"/>
  <c r="Y14" i="40"/>
  <c r="Y25" i="40"/>
  <c r="AC36" i="55"/>
  <c r="E95" i="40"/>
  <c r="AA14" i="55"/>
  <c r="C58" i="40"/>
  <c r="U36" i="40"/>
  <c r="J84" i="40"/>
  <c r="AC36" i="40"/>
  <c r="F95" i="40"/>
  <c r="AD25" i="40"/>
  <c r="X25" i="40"/>
  <c r="N95" i="40"/>
  <c r="N47" i="55"/>
  <c r="M95" i="40"/>
  <c r="AB25" i="40"/>
  <c r="AB36" i="40"/>
  <c r="O14" i="55"/>
  <c r="Z14" i="55"/>
  <c r="AC14" i="40"/>
  <c r="S14" i="40"/>
  <c r="W14" i="40"/>
  <c r="K95" i="40"/>
  <c r="AA36" i="55"/>
  <c r="U14" i="40"/>
  <c r="M58" i="40"/>
  <c r="Y36" i="40"/>
  <c r="I95" i="40"/>
  <c r="H47" i="40"/>
  <c r="X47" i="40" s="1"/>
  <c r="X36" i="40"/>
  <c r="H47" i="55"/>
  <c r="X47" i="55" s="1"/>
  <c r="J95" i="40"/>
  <c r="U25" i="40"/>
  <c r="H95" i="40"/>
  <c r="T25" i="40"/>
  <c r="AA36" i="40"/>
  <c r="K84" i="40"/>
  <c r="AA25" i="40"/>
  <c r="G95" i="40"/>
  <c r="W36" i="40"/>
  <c r="AD36" i="40"/>
  <c r="V36" i="40"/>
  <c r="Z36" i="40"/>
  <c r="L95" i="40"/>
  <c r="Z25" i="40"/>
  <c r="D47" i="40"/>
  <c r="T47" i="40" s="1"/>
  <c r="I84" i="40"/>
  <c r="K58" i="40"/>
  <c r="N84" i="40"/>
  <c r="F84" i="40"/>
  <c r="D95" i="40"/>
  <c r="L58" i="40"/>
  <c r="D58" i="40"/>
  <c r="H84" i="40"/>
  <c r="H58" i="40"/>
  <c r="G58" i="40"/>
  <c r="AD14" i="40"/>
  <c r="AE14" i="40" s="1"/>
  <c r="J58" i="40"/>
  <c r="M84" i="40"/>
  <c r="E84" i="40"/>
  <c r="G47" i="40"/>
  <c r="I58" i="40"/>
  <c r="L84" i="40"/>
  <c r="D84" i="40"/>
  <c r="N47" i="40"/>
  <c r="F47" i="40"/>
  <c r="M47" i="40"/>
  <c r="E47" i="40"/>
  <c r="N58" i="40"/>
  <c r="O36" i="40"/>
  <c r="K47" i="40"/>
  <c r="C47" i="40"/>
  <c r="S47" i="40" s="1"/>
  <c r="J47" i="40"/>
  <c r="G84" i="40"/>
  <c r="F58" i="40"/>
  <c r="E58" i="40"/>
  <c r="I47" i="40"/>
  <c r="D34" i="56"/>
  <c r="D34" i="31" s="1"/>
  <c r="E34" i="56"/>
  <c r="E34" i="31" s="1"/>
  <c r="F34" i="56"/>
  <c r="F34" i="31" s="1"/>
  <c r="G34" i="56"/>
  <c r="G34" i="31" s="1"/>
  <c r="H34" i="56"/>
  <c r="H34" i="31" s="1"/>
  <c r="I34" i="56"/>
  <c r="I34" i="31" s="1"/>
  <c r="J34" i="56"/>
  <c r="J34" i="31" s="1"/>
  <c r="K34" i="56"/>
  <c r="K34" i="31" s="1"/>
  <c r="L34" i="56"/>
  <c r="L34" i="31" s="1"/>
  <c r="M34" i="56"/>
  <c r="M34" i="31" s="1"/>
  <c r="N34" i="56"/>
  <c r="N34" i="31" s="1"/>
  <c r="C34" i="56"/>
  <c r="C34" i="31" s="1"/>
  <c r="D23" i="56"/>
  <c r="D23" i="31" s="1"/>
  <c r="E23" i="56"/>
  <c r="E23" i="31" s="1"/>
  <c r="F23" i="56"/>
  <c r="F23" i="31" s="1"/>
  <c r="G23" i="56"/>
  <c r="G23" i="31" s="1"/>
  <c r="H23" i="56"/>
  <c r="H23" i="31" s="1"/>
  <c r="I23" i="56"/>
  <c r="I23" i="31" s="1"/>
  <c r="J23" i="56"/>
  <c r="J23" i="31" s="1"/>
  <c r="K23" i="56"/>
  <c r="K23" i="31" s="1"/>
  <c r="L23" i="56"/>
  <c r="L23" i="31" s="1"/>
  <c r="M23" i="56"/>
  <c r="M23" i="31" s="1"/>
  <c r="N23" i="56"/>
  <c r="N23" i="31" s="1"/>
  <c r="C23" i="56"/>
  <c r="C23" i="31" s="1"/>
  <c r="D12" i="56"/>
  <c r="D12" i="31" s="1"/>
  <c r="E12" i="56"/>
  <c r="E12" i="31" s="1"/>
  <c r="F12" i="56"/>
  <c r="F12" i="31" s="1"/>
  <c r="G12" i="56"/>
  <c r="G12" i="31" s="1"/>
  <c r="H12" i="56"/>
  <c r="H12" i="31" s="1"/>
  <c r="I12" i="56"/>
  <c r="I12" i="31" s="1"/>
  <c r="J12" i="56"/>
  <c r="J12" i="31" s="1"/>
  <c r="K12" i="56"/>
  <c r="K12" i="31" s="1"/>
  <c r="L12" i="56"/>
  <c r="L12" i="31" s="1"/>
  <c r="M12" i="56"/>
  <c r="M12" i="31" s="1"/>
  <c r="N12" i="56"/>
  <c r="N12" i="31" s="1"/>
  <c r="C12" i="56"/>
  <c r="C12" i="31" s="1"/>
  <c r="AD73" i="49"/>
  <c r="AC73" i="49"/>
  <c r="AB73" i="49"/>
  <c r="AA73" i="49"/>
  <c r="Z73" i="49"/>
  <c r="Y73" i="49"/>
  <c r="X73" i="49"/>
  <c r="W73" i="49"/>
  <c r="V73" i="49"/>
  <c r="U73" i="49"/>
  <c r="T73" i="49"/>
  <c r="S73" i="49"/>
  <c r="R69" i="49"/>
  <c r="R68" i="49"/>
  <c r="R67" i="49"/>
  <c r="R66" i="49"/>
  <c r="R65" i="49"/>
  <c r="R64" i="49"/>
  <c r="R58" i="49"/>
  <c r="R57" i="49"/>
  <c r="R56" i="49"/>
  <c r="R55" i="49"/>
  <c r="R54" i="49"/>
  <c r="R53" i="49"/>
  <c r="R47" i="49"/>
  <c r="R46" i="49"/>
  <c r="R45" i="49"/>
  <c r="R44" i="49"/>
  <c r="R43" i="49"/>
  <c r="R42" i="49"/>
  <c r="R36" i="49"/>
  <c r="R35" i="49"/>
  <c r="S35" i="49"/>
  <c r="R34" i="49"/>
  <c r="R33" i="49"/>
  <c r="M44" i="49"/>
  <c r="AA33" i="49"/>
  <c r="W33" i="49"/>
  <c r="V33" i="49"/>
  <c r="V44" i="49" s="1"/>
  <c r="U33" i="49"/>
  <c r="T33" i="49"/>
  <c r="R32" i="49"/>
  <c r="N43" i="49"/>
  <c r="AA32" i="49"/>
  <c r="AA43" i="49" s="1"/>
  <c r="R31" i="49"/>
  <c r="L42" i="49"/>
  <c r="W31" i="49"/>
  <c r="V31" i="49"/>
  <c r="C42" i="49"/>
  <c r="R25" i="49"/>
  <c r="R24" i="49"/>
  <c r="AD24" i="49"/>
  <c r="AC24" i="49"/>
  <c r="AB24" i="49"/>
  <c r="AA24" i="49"/>
  <c r="U24" i="49"/>
  <c r="S24" i="49"/>
  <c r="R23" i="49"/>
  <c r="O23" i="49"/>
  <c r="R22" i="49"/>
  <c r="AD22" i="49"/>
  <c r="Y22" i="49"/>
  <c r="X22" i="49"/>
  <c r="V22" i="49"/>
  <c r="R21" i="49"/>
  <c r="AB21" i="49"/>
  <c r="Z21" i="49"/>
  <c r="Y21" i="49"/>
  <c r="T21" i="49"/>
  <c r="S21" i="49"/>
  <c r="R20" i="49"/>
  <c r="AC20" i="49"/>
  <c r="T20" i="49"/>
  <c r="S20" i="49"/>
  <c r="R14" i="49"/>
  <c r="AC14" i="49"/>
  <c r="AB14" i="49"/>
  <c r="AA14" i="49"/>
  <c r="Z14" i="49"/>
  <c r="Y14" i="49"/>
  <c r="X14" i="49"/>
  <c r="W14" i="49"/>
  <c r="V14" i="49"/>
  <c r="U14" i="49"/>
  <c r="T14" i="49"/>
  <c r="S14" i="49"/>
  <c r="R13" i="49"/>
  <c r="AD13" i="49"/>
  <c r="AC13" i="49"/>
  <c r="AB13" i="49"/>
  <c r="AA13" i="49"/>
  <c r="Z13" i="49"/>
  <c r="Y13" i="49"/>
  <c r="X13" i="49"/>
  <c r="W13" i="49"/>
  <c r="V13" i="49"/>
  <c r="U13" i="49"/>
  <c r="T13" i="49"/>
  <c r="S13" i="49"/>
  <c r="R12" i="49"/>
  <c r="R11" i="49"/>
  <c r="AD11" i="49"/>
  <c r="AE11" i="49" s="1"/>
  <c r="AC11" i="49"/>
  <c r="AB11" i="49"/>
  <c r="Z11" i="49"/>
  <c r="Y11" i="49"/>
  <c r="X11" i="49"/>
  <c r="V11" i="49"/>
  <c r="U11" i="49"/>
  <c r="T11" i="49"/>
  <c r="R10" i="49"/>
  <c r="AC10" i="49"/>
  <c r="AB10" i="49"/>
  <c r="AA10" i="49"/>
  <c r="Y10" i="49"/>
  <c r="X10" i="49"/>
  <c r="W10" i="49"/>
  <c r="V10" i="49"/>
  <c r="U10" i="49"/>
  <c r="T10" i="49"/>
  <c r="S10" i="49"/>
  <c r="R9" i="49"/>
  <c r="AD9" i="49"/>
  <c r="AC9" i="49"/>
  <c r="AA9" i="49"/>
  <c r="Z9" i="49"/>
  <c r="Y9" i="49"/>
  <c r="X9" i="49"/>
  <c r="W9" i="49"/>
  <c r="V9" i="49"/>
  <c r="U9" i="49"/>
  <c r="S9" i="49"/>
  <c r="R4" i="49"/>
  <c r="R2" i="49"/>
  <c r="R1" i="49"/>
  <c r="D56" i="31" l="1"/>
  <c r="F56" i="31"/>
  <c r="E56" i="31"/>
  <c r="O23" i="31"/>
  <c r="B94" i="55"/>
  <c r="R83" i="55"/>
  <c r="B58" i="43"/>
  <c r="R47" i="43"/>
  <c r="AE36" i="43"/>
  <c r="G94" i="55"/>
  <c r="E58" i="55"/>
  <c r="Y58" i="40"/>
  <c r="AC58" i="40"/>
  <c r="S58" i="40"/>
  <c r="L58" i="55"/>
  <c r="V58" i="40"/>
  <c r="J58" i="55"/>
  <c r="N69" i="55"/>
  <c r="E83" i="55"/>
  <c r="M47" i="55"/>
  <c r="M69" i="55" s="1"/>
  <c r="H83" i="55"/>
  <c r="G47" i="55"/>
  <c r="G69" i="55" s="1"/>
  <c r="W58" i="40"/>
  <c r="M58" i="55"/>
  <c r="J47" i="55"/>
  <c r="J69" i="55" s="1"/>
  <c r="U25" i="55"/>
  <c r="L69" i="40"/>
  <c r="AB69" i="40"/>
  <c r="AD58" i="40"/>
  <c r="E47" i="55"/>
  <c r="U47" i="55" s="1"/>
  <c r="AD47" i="55"/>
  <c r="AD69" i="55" s="1"/>
  <c r="U36" i="55"/>
  <c r="E94" i="55"/>
  <c r="AB58" i="40"/>
  <c r="X69" i="40"/>
  <c r="AD14" i="55"/>
  <c r="AE14" i="55" s="1"/>
  <c r="U58" i="40"/>
  <c r="AD36" i="55"/>
  <c r="AD58" i="55" s="1"/>
  <c r="N83" i="55"/>
  <c r="H69" i="40"/>
  <c r="K94" i="55"/>
  <c r="N94" i="55"/>
  <c r="I100" i="49"/>
  <c r="Z25" i="55"/>
  <c r="Z58" i="55" s="1"/>
  <c r="F94" i="55"/>
  <c r="N58" i="55"/>
  <c r="L101" i="49"/>
  <c r="F47" i="55"/>
  <c r="V47" i="55" s="1"/>
  <c r="V69" i="55" s="1"/>
  <c r="G100" i="49"/>
  <c r="K100" i="49"/>
  <c r="N101" i="49"/>
  <c r="M100" i="49"/>
  <c r="J83" i="55"/>
  <c r="V36" i="55"/>
  <c r="V58" i="55" s="1"/>
  <c r="F83" i="55"/>
  <c r="K83" i="55"/>
  <c r="Y36" i="55"/>
  <c r="H69" i="49"/>
  <c r="H101" i="49"/>
  <c r="J69" i="49"/>
  <c r="J101" i="49"/>
  <c r="H100" i="49"/>
  <c r="J100" i="49"/>
  <c r="L100" i="49"/>
  <c r="N100" i="49"/>
  <c r="W36" i="49"/>
  <c r="W47" i="49" s="1"/>
  <c r="G101" i="49"/>
  <c r="I69" i="49"/>
  <c r="I101" i="49"/>
  <c r="K69" i="49"/>
  <c r="K101" i="49"/>
  <c r="M101" i="49"/>
  <c r="Y25" i="55"/>
  <c r="AA25" i="55"/>
  <c r="AA58" i="55" s="1"/>
  <c r="L94" i="55"/>
  <c r="L83" i="55"/>
  <c r="F58" i="55"/>
  <c r="X58" i="40"/>
  <c r="AE36" i="40"/>
  <c r="C58" i="55"/>
  <c r="AB36" i="55"/>
  <c r="AB58" i="55" s="1"/>
  <c r="L47" i="55"/>
  <c r="M94" i="55"/>
  <c r="W25" i="49"/>
  <c r="G91" i="49"/>
  <c r="K86" i="49"/>
  <c r="H58" i="49"/>
  <c r="H91" i="49"/>
  <c r="Y25" i="49"/>
  <c r="I91" i="49"/>
  <c r="J66" i="49"/>
  <c r="Z25" i="49"/>
  <c r="J91" i="49"/>
  <c r="T35" i="49"/>
  <c r="T24" i="49"/>
  <c r="D90" i="49"/>
  <c r="H55" i="49"/>
  <c r="E68" i="49"/>
  <c r="K58" i="49"/>
  <c r="K91" i="49"/>
  <c r="M88" i="49"/>
  <c r="T25" i="49"/>
  <c r="D91" i="49"/>
  <c r="AB25" i="49"/>
  <c r="L91" i="49"/>
  <c r="J68" i="49"/>
  <c r="AC35" i="49"/>
  <c r="AC57" i="49" s="1"/>
  <c r="I55" i="49"/>
  <c r="V35" i="49"/>
  <c r="V46" i="49" s="1"/>
  <c r="U25" i="49"/>
  <c r="E91" i="49"/>
  <c r="AC25" i="49"/>
  <c r="M91" i="49"/>
  <c r="AA35" i="49"/>
  <c r="AA46" i="49" s="1"/>
  <c r="I57" i="49"/>
  <c r="V25" i="49"/>
  <c r="F91" i="49"/>
  <c r="AD25" i="49"/>
  <c r="N91" i="49"/>
  <c r="AB35" i="49"/>
  <c r="AB57" i="49" s="1"/>
  <c r="G69" i="40"/>
  <c r="W47" i="40"/>
  <c r="W69" i="40" s="1"/>
  <c r="J69" i="40"/>
  <c r="Z47" i="40"/>
  <c r="Z69" i="40" s="1"/>
  <c r="M69" i="40"/>
  <c r="AC47" i="40"/>
  <c r="AC69" i="40" s="1"/>
  <c r="X36" i="55"/>
  <c r="X58" i="55" s="1"/>
  <c r="AE25" i="40"/>
  <c r="T14" i="55"/>
  <c r="I69" i="40"/>
  <c r="Y47" i="40"/>
  <c r="Y69" i="40" s="1"/>
  <c r="I58" i="55"/>
  <c r="I83" i="55"/>
  <c r="U14" i="55"/>
  <c r="K47" i="55"/>
  <c r="S14" i="55"/>
  <c r="S69" i="40"/>
  <c r="K69" i="40"/>
  <c r="AA47" i="40"/>
  <c r="AA69" i="40" s="1"/>
  <c r="O58" i="40"/>
  <c r="F69" i="40"/>
  <c r="V47" i="40"/>
  <c r="V69" i="40" s="1"/>
  <c r="I94" i="55"/>
  <c r="S25" i="55"/>
  <c r="O25" i="55"/>
  <c r="N69" i="40"/>
  <c r="AD47" i="40"/>
  <c r="AD69" i="40" s="1"/>
  <c r="AB14" i="55"/>
  <c r="H58" i="55"/>
  <c r="T69" i="40"/>
  <c r="Y14" i="55"/>
  <c r="AC14" i="55"/>
  <c r="T36" i="55"/>
  <c r="T58" i="55" s="1"/>
  <c r="D94" i="55"/>
  <c r="D47" i="55"/>
  <c r="D58" i="55"/>
  <c r="H94" i="55"/>
  <c r="O36" i="55"/>
  <c r="S36" i="55"/>
  <c r="C47" i="55"/>
  <c r="G83" i="55"/>
  <c r="W25" i="55"/>
  <c r="W58" i="55" s="1"/>
  <c r="G58" i="55"/>
  <c r="D83" i="55"/>
  <c r="E69" i="40"/>
  <c r="U47" i="40"/>
  <c r="U69" i="40" s="1"/>
  <c r="D69" i="40"/>
  <c r="K58" i="55"/>
  <c r="X14" i="55"/>
  <c r="Z58" i="40"/>
  <c r="AA58" i="40"/>
  <c r="AC25" i="55"/>
  <c r="AC58" i="55" s="1"/>
  <c r="M83" i="55"/>
  <c r="J94" i="55"/>
  <c r="W14" i="55"/>
  <c r="T58" i="40"/>
  <c r="I69" i="55"/>
  <c r="Y47" i="55"/>
  <c r="H69" i="55"/>
  <c r="X69" i="55"/>
  <c r="O47" i="40"/>
  <c r="O69" i="40" s="1"/>
  <c r="C69" i="40"/>
  <c r="E87" i="49"/>
  <c r="K87" i="49"/>
  <c r="M87" i="49"/>
  <c r="J88" i="49"/>
  <c r="E53" i="49"/>
  <c r="I96" i="49"/>
  <c r="X33" i="49"/>
  <c r="X44" i="49" s="1"/>
  <c r="X66" i="49" s="1"/>
  <c r="D69" i="49"/>
  <c r="L58" i="49"/>
  <c r="X36" i="49"/>
  <c r="X47" i="49" s="1"/>
  <c r="H66" i="49"/>
  <c r="L46" i="49"/>
  <c r="L68" i="49" s="1"/>
  <c r="K55" i="49"/>
  <c r="J57" i="49"/>
  <c r="H64" i="49"/>
  <c r="X31" i="49"/>
  <c r="X42" i="49" s="1"/>
  <c r="J54" i="49"/>
  <c r="N65" i="49"/>
  <c r="M66" i="49"/>
  <c r="K68" i="49"/>
  <c r="C53" i="49"/>
  <c r="E65" i="49"/>
  <c r="M43" i="49"/>
  <c r="M65" i="49" s="1"/>
  <c r="M97" i="49"/>
  <c r="C58" i="49"/>
  <c r="S25" i="49"/>
  <c r="AD35" i="49"/>
  <c r="AD46" i="49" s="1"/>
  <c r="N46" i="49"/>
  <c r="N68" i="49" s="1"/>
  <c r="AA25" i="49"/>
  <c r="D54" i="49"/>
  <c r="T32" i="49"/>
  <c r="T43" i="49" s="1"/>
  <c r="T65" i="49" s="1"/>
  <c r="D65" i="49"/>
  <c r="L97" i="49"/>
  <c r="AB32" i="49"/>
  <c r="AB54" i="49" s="1"/>
  <c r="E88" i="49"/>
  <c r="U22" i="49"/>
  <c r="U55" i="49" s="1"/>
  <c r="C66" i="49"/>
  <c r="S33" i="49"/>
  <c r="D98" i="49" s="1"/>
  <c r="C47" i="49"/>
  <c r="C69" i="49" s="1"/>
  <c r="S36" i="49"/>
  <c r="AA36" i="49"/>
  <c r="AA47" i="49" s="1"/>
  <c r="F88" i="49"/>
  <c r="G88" i="49"/>
  <c r="W22" i="49"/>
  <c r="W55" i="49" s="1"/>
  <c r="L44" i="49"/>
  <c r="L66" i="49" s="1"/>
  <c r="AB33" i="49"/>
  <c r="AB44" i="49" s="1"/>
  <c r="AB20" i="49"/>
  <c r="C15" i="49"/>
  <c r="F90" i="49"/>
  <c r="V24" i="49"/>
  <c r="F65" i="49"/>
  <c r="V32" i="49"/>
  <c r="V43" i="49" s="1"/>
  <c r="AA11" i="49"/>
  <c r="AA15" i="49" s="1"/>
  <c r="U20" i="49"/>
  <c r="N90" i="49"/>
  <c r="G97" i="49"/>
  <c r="W32" i="49"/>
  <c r="W43" i="49" s="1"/>
  <c r="N86" i="49"/>
  <c r="G90" i="49"/>
  <c r="N53" i="49"/>
  <c r="Y36" i="49"/>
  <c r="Y47" i="49" s="1"/>
  <c r="N97" i="49"/>
  <c r="N54" i="49"/>
  <c r="AD32" i="49"/>
  <c r="AD43" i="49" s="1"/>
  <c r="Z36" i="49"/>
  <c r="V66" i="49"/>
  <c r="N55" i="49"/>
  <c r="AC33" i="49"/>
  <c r="AC44" i="49" s="1"/>
  <c r="Z35" i="49"/>
  <c r="Z46" i="49" s="1"/>
  <c r="K54" i="49"/>
  <c r="AA21" i="49"/>
  <c r="AA54" i="49" s="1"/>
  <c r="J96" i="49"/>
  <c r="Y31" i="49"/>
  <c r="Y42" i="49" s="1"/>
  <c r="AD33" i="49"/>
  <c r="AD44" i="49" s="1"/>
  <c r="AD66" i="49" s="1"/>
  <c r="I64" i="49"/>
  <c r="K65" i="49"/>
  <c r="V15" i="49"/>
  <c r="Z10" i="49"/>
  <c r="Z15" i="49" s="1"/>
  <c r="J64" i="49"/>
  <c r="H87" i="49"/>
  <c r="H88" i="49"/>
  <c r="H90" i="49"/>
  <c r="Y15" i="49"/>
  <c r="L64" i="49"/>
  <c r="X15" i="49"/>
  <c r="U15" i="49"/>
  <c r="V42" i="49"/>
  <c r="AC15" i="49"/>
  <c r="AE13" i="49"/>
  <c r="C54" i="49"/>
  <c r="O32" i="49"/>
  <c r="AC36" i="49"/>
  <c r="M58" i="49"/>
  <c r="M47" i="49"/>
  <c r="M69" i="49" s="1"/>
  <c r="V20" i="49"/>
  <c r="N58" i="49"/>
  <c r="N47" i="49"/>
  <c r="N69" i="49" s="1"/>
  <c r="AD36" i="49"/>
  <c r="X25" i="49"/>
  <c r="O36" i="49"/>
  <c r="W44" i="49"/>
  <c r="AE9" i="49"/>
  <c r="AD10" i="49"/>
  <c r="AE10" i="49" s="1"/>
  <c r="S11" i="49"/>
  <c r="S15" i="49" s="1"/>
  <c r="H86" i="49"/>
  <c r="X20" i="49"/>
  <c r="S22" i="49"/>
  <c r="O22" i="49"/>
  <c r="K88" i="49"/>
  <c r="AA22" i="49"/>
  <c r="AA55" i="49" s="1"/>
  <c r="W42" i="49"/>
  <c r="I98" i="49"/>
  <c r="I66" i="49"/>
  <c r="Y33" i="49"/>
  <c r="T44" i="49"/>
  <c r="T9" i="49"/>
  <c r="T15" i="49" s="1"/>
  <c r="AB9" i="49"/>
  <c r="AB15" i="49" s="1"/>
  <c r="AD14" i="49"/>
  <c r="AE14" i="49" s="1"/>
  <c r="Y20" i="49"/>
  <c r="F87" i="49"/>
  <c r="V21" i="49"/>
  <c r="N87" i="49"/>
  <c r="AD21" i="49"/>
  <c r="D88" i="49"/>
  <c r="T22" i="49"/>
  <c r="AB22" i="49"/>
  <c r="L88" i="49"/>
  <c r="L55" i="49"/>
  <c r="AC22" i="49"/>
  <c r="I90" i="49"/>
  <c r="Y24" i="49"/>
  <c r="J55" i="49"/>
  <c r="J98" i="49"/>
  <c r="Z33" i="49"/>
  <c r="G57" i="49"/>
  <c r="G68" i="49"/>
  <c r="W35" i="49"/>
  <c r="O35" i="49"/>
  <c r="V55" i="49"/>
  <c r="F86" i="49"/>
  <c r="F58" i="49"/>
  <c r="F69" i="49"/>
  <c r="V36" i="49"/>
  <c r="J86" i="49"/>
  <c r="Z20" i="49"/>
  <c r="W21" i="49"/>
  <c r="G87" i="49"/>
  <c r="O21" i="49"/>
  <c r="J90" i="49"/>
  <c r="Z24" i="49"/>
  <c r="K53" i="49"/>
  <c r="H54" i="49"/>
  <c r="S32" i="49"/>
  <c r="H68" i="49"/>
  <c r="X35" i="49"/>
  <c r="G86" i="49"/>
  <c r="N96" i="49"/>
  <c r="N42" i="49"/>
  <c r="U36" i="49"/>
  <c r="E69" i="49"/>
  <c r="W11" i="49"/>
  <c r="W15" i="49" s="1"/>
  <c r="O20" i="49"/>
  <c r="AA20" i="49"/>
  <c r="O24" i="49"/>
  <c r="K90" i="49"/>
  <c r="K57" i="49"/>
  <c r="C26" i="49"/>
  <c r="D53" i="49"/>
  <c r="T31" i="49"/>
  <c r="O31" i="49"/>
  <c r="L96" i="49"/>
  <c r="L53" i="49"/>
  <c r="AB31" i="49"/>
  <c r="AD31" i="49"/>
  <c r="I97" i="49"/>
  <c r="I54" i="49"/>
  <c r="Y32" i="49"/>
  <c r="I65" i="49"/>
  <c r="AA44" i="49"/>
  <c r="I68" i="49"/>
  <c r="Y35" i="49"/>
  <c r="S46" i="49"/>
  <c r="S57" i="49"/>
  <c r="E58" i="49"/>
  <c r="I86" i="49"/>
  <c r="F53" i="49"/>
  <c r="D86" i="49"/>
  <c r="X21" i="49"/>
  <c r="O25" i="49"/>
  <c r="U31" i="49"/>
  <c r="F96" i="49" s="1"/>
  <c r="M96" i="49"/>
  <c r="M42" i="49"/>
  <c r="M53" i="49"/>
  <c r="AC31" i="49"/>
  <c r="J97" i="49"/>
  <c r="J65" i="49"/>
  <c r="Z32" i="49"/>
  <c r="E55" i="49"/>
  <c r="G69" i="49"/>
  <c r="H57" i="49"/>
  <c r="G58" i="49"/>
  <c r="L86" i="49"/>
  <c r="AD20" i="49"/>
  <c r="I87" i="49"/>
  <c r="N88" i="49"/>
  <c r="L90" i="49"/>
  <c r="G96" i="49"/>
  <c r="L54" i="49"/>
  <c r="K66" i="49"/>
  <c r="K98" i="49"/>
  <c r="E98" i="49"/>
  <c r="U44" i="49"/>
  <c r="G65" i="49"/>
  <c r="N44" i="49"/>
  <c r="N66" i="49" s="1"/>
  <c r="L47" i="49"/>
  <c r="L69" i="49" s="1"/>
  <c r="G53" i="49"/>
  <c r="J58" i="49"/>
  <c r="H98" i="49"/>
  <c r="E86" i="49"/>
  <c r="M86" i="49"/>
  <c r="W20" i="49"/>
  <c r="W53" i="49" s="1"/>
  <c r="E90" i="49"/>
  <c r="M90" i="49"/>
  <c r="W24" i="49"/>
  <c r="H53" i="49"/>
  <c r="Z31" i="49"/>
  <c r="E54" i="49"/>
  <c r="U32" i="49"/>
  <c r="F97" i="49" s="1"/>
  <c r="M54" i="49"/>
  <c r="AC32" i="49"/>
  <c r="X32" i="49"/>
  <c r="D55" i="49"/>
  <c r="L98" i="49"/>
  <c r="C57" i="49"/>
  <c r="U35" i="49"/>
  <c r="I58" i="49"/>
  <c r="AB36" i="49"/>
  <c r="D66" i="49"/>
  <c r="C46" i="49"/>
  <c r="I53" i="49"/>
  <c r="N57" i="49"/>
  <c r="H96" i="49"/>
  <c r="U21" i="49"/>
  <c r="AC21" i="49"/>
  <c r="Z22" i="49"/>
  <c r="X24" i="49"/>
  <c r="S31" i="49"/>
  <c r="AA31" i="49"/>
  <c r="F54" i="49"/>
  <c r="M98" i="49"/>
  <c r="M55" i="49"/>
  <c r="D57" i="49"/>
  <c r="L57" i="49"/>
  <c r="T36" i="49"/>
  <c r="E66" i="49"/>
  <c r="D68" i="49"/>
  <c r="J53" i="49"/>
  <c r="G54" i="49"/>
  <c r="C55" i="49"/>
  <c r="D87" i="49"/>
  <c r="L87" i="49"/>
  <c r="I88" i="49"/>
  <c r="F98" i="49"/>
  <c r="F55" i="49"/>
  <c r="N98" i="49"/>
  <c r="M46" i="49"/>
  <c r="M68" i="49" s="1"/>
  <c r="M57" i="49"/>
  <c r="L43" i="49"/>
  <c r="L65" i="49" s="1"/>
  <c r="F66" i="49"/>
  <c r="E57" i="49"/>
  <c r="C64" i="49"/>
  <c r="K96" i="49"/>
  <c r="H97" i="49"/>
  <c r="G98" i="49"/>
  <c r="G66" i="49"/>
  <c r="O33" i="49"/>
  <c r="F57" i="49"/>
  <c r="D58" i="49"/>
  <c r="C37" i="49"/>
  <c r="G55" i="49"/>
  <c r="J87" i="49"/>
  <c r="F68" i="49"/>
  <c r="K97" i="49"/>
  <c r="B69" i="43" l="1"/>
  <c r="R69" i="43" s="1"/>
  <c r="R58" i="43"/>
  <c r="W47" i="55"/>
  <c r="W69" i="55" s="1"/>
  <c r="W83" i="55" s="1"/>
  <c r="AC47" i="55"/>
  <c r="AC69" i="55" s="1"/>
  <c r="Z47" i="55"/>
  <c r="Z69" i="55" s="1"/>
  <c r="AC84" i="40"/>
  <c r="U58" i="55"/>
  <c r="AB84" i="40"/>
  <c r="U69" i="55"/>
  <c r="V83" i="55" s="1"/>
  <c r="E69" i="55"/>
  <c r="Y84" i="40"/>
  <c r="X84" i="40"/>
  <c r="W69" i="49"/>
  <c r="AA57" i="49"/>
  <c r="U66" i="49"/>
  <c r="AC55" i="49"/>
  <c r="L79" i="49"/>
  <c r="AA26" i="49"/>
  <c r="Y64" i="49"/>
  <c r="O53" i="49"/>
  <c r="K78" i="49"/>
  <c r="I79" i="49"/>
  <c r="W58" i="49"/>
  <c r="E81" i="49"/>
  <c r="G82" i="49"/>
  <c r="W37" i="49"/>
  <c r="E102" i="49"/>
  <c r="Y58" i="55"/>
  <c r="D77" i="49"/>
  <c r="W66" i="49"/>
  <c r="AD84" i="40"/>
  <c r="AE58" i="40"/>
  <c r="F69" i="55"/>
  <c r="J81" i="49"/>
  <c r="D102" i="49"/>
  <c r="F81" i="49"/>
  <c r="X55" i="49"/>
  <c r="L78" i="49"/>
  <c r="Y69" i="55"/>
  <c r="U84" i="40"/>
  <c r="S58" i="55"/>
  <c r="H81" i="49"/>
  <c r="T54" i="49"/>
  <c r="K81" i="49"/>
  <c r="Z58" i="49"/>
  <c r="L82" i="49"/>
  <c r="V54" i="49"/>
  <c r="V57" i="49"/>
  <c r="X58" i="49"/>
  <c r="E100" i="49"/>
  <c r="G79" i="49"/>
  <c r="N81" i="49"/>
  <c r="S26" i="49"/>
  <c r="N77" i="49"/>
  <c r="W54" i="49"/>
  <c r="X53" i="49"/>
  <c r="O57" i="49"/>
  <c r="I82" i="49"/>
  <c r="D101" i="49"/>
  <c r="H77" i="49"/>
  <c r="T84" i="40"/>
  <c r="M81" i="49"/>
  <c r="N82" i="49"/>
  <c r="AB66" i="49"/>
  <c r="O58" i="55"/>
  <c r="F100" i="49"/>
  <c r="E82" i="49"/>
  <c r="E101" i="49"/>
  <c r="Z84" i="40"/>
  <c r="T46" i="49"/>
  <c r="T68" i="49" s="1"/>
  <c r="D100" i="49"/>
  <c r="L69" i="55"/>
  <c r="AB47" i="55"/>
  <c r="AB69" i="55" s="1"/>
  <c r="F101" i="49"/>
  <c r="F77" i="49"/>
  <c r="F92" i="49"/>
  <c r="E59" i="49"/>
  <c r="Y69" i="49"/>
  <c r="H92" i="49"/>
  <c r="T57" i="49"/>
  <c r="S58" i="49"/>
  <c r="D82" i="49"/>
  <c r="AE25" i="49"/>
  <c r="F82" i="49"/>
  <c r="G81" i="49"/>
  <c r="Y53" i="49"/>
  <c r="S44" i="49"/>
  <c r="S66" i="49" s="1"/>
  <c r="AA58" i="49"/>
  <c r="H82" i="49"/>
  <c r="G78" i="49"/>
  <c r="L81" i="49"/>
  <c r="Z47" i="49"/>
  <c r="Z69" i="49" s="1"/>
  <c r="T26" i="49"/>
  <c r="AB46" i="49"/>
  <c r="AB68" i="49" s="1"/>
  <c r="M82" i="49"/>
  <c r="Y58" i="49"/>
  <c r="J82" i="49"/>
  <c r="AB26" i="49"/>
  <c r="M92" i="49"/>
  <c r="D81" i="49"/>
  <c r="J79" i="49"/>
  <c r="I81" i="49"/>
  <c r="AE35" i="49"/>
  <c r="K82" i="49"/>
  <c r="F79" i="49"/>
  <c r="M79" i="49"/>
  <c r="AC26" i="49"/>
  <c r="AC46" i="49"/>
  <c r="AC68" i="49" s="1"/>
  <c r="AD54" i="49"/>
  <c r="AA84" i="40"/>
  <c r="AE25" i="55"/>
  <c r="T47" i="55"/>
  <c r="T69" i="55" s="1"/>
  <c r="D69" i="55"/>
  <c r="AE36" i="55"/>
  <c r="C69" i="55"/>
  <c r="S47" i="55"/>
  <c r="AA47" i="55"/>
  <c r="AA69" i="55" s="1"/>
  <c r="K69" i="55"/>
  <c r="AE47" i="40"/>
  <c r="AE69" i="40" s="1"/>
  <c r="W84" i="40"/>
  <c r="O47" i="55"/>
  <c r="O69" i="55" s="1"/>
  <c r="V84" i="40"/>
  <c r="AB55" i="49"/>
  <c r="U26" i="49"/>
  <c r="G92" i="49"/>
  <c r="D79" i="49"/>
  <c r="Y37" i="49"/>
  <c r="K79" i="49"/>
  <c r="V26" i="49"/>
  <c r="O54" i="49"/>
  <c r="AD65" i="49"/>
  <c r="L92" i="49"/>
  <c r="S47" i="49"/>
  <c r="S69" i="49" s="1"/>
  <c r="N92" i="49"/>
  <c r="S55" i="49"/>
  <c r="AE21" i="49"/>
  <c r="I78" i="49"/>
  <c r="D78" i="49"/>
  <c r="AA65" i="49"/>
  <c r="AD55" i="49"/>
  <c r="F78" i="49"/>
  <c r="V65" i="49"/>
  <c r="AB43" i="49"/>
  <c r="AB65" i="49" s="1"/>
  <c r="AD57" i="49"/>
  <c r="H78" i="49"/>
  <c r="E78" i="49"/>
  <c r="Z57" i="49"/>
  <c r="AA66" i="49"/>
  <c r="X26" i="49"/>
  <c r="AD26" i="49"/>
  <c r="AA69" i="49"/>
  <c r="D92" i="49"/>
  <c r="H79" i="49"/>
  <c r="K77" i="49"/>
  <c r="J92" i="49"/>
  <c r="AC66" i="49"/>
  <c r="V68" i="49"/>
  <c r="N64" i="49"/>
  <c r="N48" i="49"/>
  <c r="N70" i="49" s="1"/>
  <c r="S54" i="49"/>
  <c r="S43" i="49"/>
  <c r="AE32" i="49"/>
  <c r="G77" i="49"/>
  <c r="H65" i="49"/>
  <c r="H48" i="49"/>
  <c r="H70" i="49" s="1"/>
  <c r="T47" i="49"/>
  <c r="T69" i="49" s="1"/>
  <c r="AE36" i="49"/>
  <c r="T58" i="49"/>
  <c r="Z26" i="49"/>
  <c r="V58" i="49"/>
  <c r="V47" i="49"/>
  <c r="V69" i="49" s="1"/>
  <c r="W65" i="49"/>
  <c r="T66" i="49"/>
  <c r="K64" i="49"/>
  <c r="K48" i="49"/>
  <c r="K70" i="49" s="1"/>
  <c r="J77" i="49"/>
  <c r="E97" i="49"/>
  <c r="U54" i="49"/>
  <c r="U43" i="49"/>
  <c r="U65" i="49" s="1"/>
  <c r="W26" i="49"/>
  <c r="E79" i="49"/>
  <c r="M77" i="49"/>
  <c r="X64" i="49"/>
  <c r="AB37" i="49"/>
  <c r="AB42" i="49"/>
  <c r="AB53" i="49"/>
  <c r="O26" i="49"/>
  <c r="J48" i="49"/>
  <c r="J70" i="49" s="1"/>
  <c r="Z55" i="49"/>
  <c r="Z44" i="49"/>
  <c r="Z66" i="49" s="1"/>
  <c r="T55" i="49"/>
  <c r="W64" i="49"/>
  <c r="J78" i="49"/>
  <c r="AD15" i="49"/>
  <c r="AE15" i="49" s="1"/>
  <c r="Y43" i="49"/>
  <c r="Y54" i="49"/>
  <c r="W46" i="49"/>
  <c r="W57" i="49"/>
  <c r="G102" i="49"/>
  <c r="G59" i="49"/>
  <c r="X43" i="49"/>
  <c r="X54" i="49"/>
  <c r="X57" i="49"/>
  <c r="X46" i="49"/>
  <c r="AE22" i="49"/>
  <c r="V64" i="49"/>
  <c r="C59" i="49"/>
  <c r="O37" i="49"/>
  <c r="AB47" i="49"/>
  <c r="AB69" i="49" s="1"/>
  <c r="AB58" i="49"/>
  <c r="S68" i="49"/>
  <c r="V37" i="49"/>
  <c r="M78" i="49"/>
  <c r="N78" i="49"/>
  <c r="M102" i="49"/>
  <c r="M59" i="49"/>
  <c r="Y57" i="49"/>
  <c r="Y46" i="49"/>
  <c r="AD42" i="49"/>
  <c r="AD53" i="49"/>
  <c r="AD37" i="49"/>
  <c r="D59" i="49"/>
  <c r="E77" i="49"/>
  <c r="V53" i="49"/>
  <c r="G48" i="49"/>
  <c r="G70" i="49" s="1"/>
  <c r="G64" i="49"/>
  <c r="O47" i="49"/>
  <c r="O69" i="49" s="1"/>
  <c r="AA37" i="49"/>
  <c r="AA53" i="49"/>
  <c r="AA42" i="49"/>
  <c r="I77" i="49"/>
  <c r="U46" i="49"/>
  <c r="U57" i="49"/>
  <c r="M48" i="49"/>
  <c r="M70" i="49" s="1"/>
  <c r="M64" i="49"/>
  <c r="N79" i="49"/>
  <c r="D97" i="49"/>
  <c r="L102" i="49"/>
  <c r="L59" i="49"/>
  <c r="X69" i="49"/>
  <c r="O58" i="49"/>
  <c r="AD58" i="49"/>
  <c r="AD47" i="49"/>
  <c r="AD69" i="49" s="1"/>
  <c r="AC47" i="49"/>
  <c r="AC69" i="49" s="1"/>
  <c r="AC58" i="49"/>
  <c r="AE24" i="49"/>
  <c r="K92" i="49"/>
  <c r="E64" i="49"/>
  <c r="E48" i="49"/>
  <c r="E70" i="49" s="1"/>
  <c r="O68" i="49"/>
  <c r="K102" i="49"/>
  <c r="K59" i="49"/>
  <c r="D64" i="49"/>
  <c r="D48" i="49"/>
  <c r="D70" i="49" s="1"/>
  <c r="AC42" i="49"/>
  <c r="AC53" i="49"/>
  <c r="AC37" i="49"/>
  <c r="O55" i="49"/>
  <c r="S37" i="49"/>
  <c r="S42" i="49"/>
  <c r="AE31" i="49"/>
  <c r="S53" i="49"/>
  <c r="AD68" i="49"/>
  <c r="Z53" i="49"/>
  <c r="Z37" i="49"/>
  <c r="Z42" i="49"/>
  <c r="F48" i="49"/>
  <c r="F70" i="49" s="1"/>
  <c r="F64" i="49"/>
  <c r="L77" i="49"/>
  <c r="AA68" i="49"/>
  <c r="Y26" i="49"/>
  <c r="Y55" i="49"/>
  <c r="Y44" i="49"/>
  <c r="Y66" i="49" s="1"/>
  <c r="AE33" i="49"/>
  <c r="J102" i="49"/>
  <c r="J59" i="49"/>
  <c r="N102" i="49"/>
  <c r="N59" i="49"/>
  <c r="O43" i="49"/>
  <c r="O65" i="49" s="1"/>
  <c r="C65" i="49"/>
  <c r="AC43" i="49"/>
  <c r="AC65" i="49" s="1"/>
  <c r="AC54" i="49"/>
  <c r="D96" i="49"/>
  <c r="T42" i="49"/>
  <c r="T53" i="49"/>
  <c r="T37" i="49"/>
  <c r="O42" i="49"/>
  <c r="O64" i="49" s="1"/>
  <c r="E92" i="49"/>
  <c r="C48" i="49"/>
  <c r="O46" i="49"/>
  <c r="C68" i="49"/>
  <c r="H102" i="49"/>
  <c r="H59" i="49"/>
  <c r="I102" i="49"/>
  <c r="I59" i="49"/>
  <c r="Z54" i="49"/>
  <c r="Z43" i="49"/>
  <c r="Z65" i="49" s="1"/>
  <c r="E96" i="49"/>
  <c r="U42" i="49"/>
  <c r="U53" i="49"/>
  <c r="U37" i="49"/>
  <c r="Z68" i="49"/>
  <c r="F102" i="49"/>
  <c r="F59" i="49"/>
  <c r="U47" i="49"/>
  <c r="U69" i="49" s="1"/>
  <c r="U58" i="49"/>
  <c r="O44" i="49"/>
  <c r="O66" i="49" s="1"/>
  <c r="X37" i="49"/>
  <c r="I92" i="49"/>
  <c r="I48" i="49"/>
  <c r="I70" i="49" s="1"/>
  <c r="AE20" i="49"/>
  <c r="L48" i="49"/>
  <c r="L70" i="49" s="1"/>
  <c r="U83" i="55" l="1"/>
  <c r="Z83" i="55"/>
  <c r="AA59" i="49"/>
  <c r="U59" i="49"/>
  <c r="V48" i="49"/>
  <c r="V70" i="49" s="1"/>
  <c r="X59" i="49"/>
  <c r="W59" i="49"/>
  <c r="AE44" i="49"/>
  <c r="AE66" i="49" s="1"/>
  <c r="F83" i="49"/>
  <c r="Y83" i="55"/>
  <c r="I83" i="49"/>
  <c r="AE58" i="49"/>
  <c r="N83" i="49"/>
  <c r="AE58" i="55"/>
  <c r="AB83" i="55"/>
  <c r="AB59" i="49"/>
  <c r="Y59" i="49"/>
  <c r="AA83" i="55"/>
  <c r="X83" i="55"/>
  <c r="O59" i="49"/>
  <c r="T59" i="49"/>
  <c r="AE46" i="49"/>
  <c r="AE68" i="49" s="1"/>
  <c r="V59" i="49"/>
  <c r="AC59" i="49"/>
  <c r="D83" i="49"/>
  <c r="AE54" i="49"/>
  <c r="AD83" i="55"/>
  <c r="AC83" i="55"/>
  <c r="AE47" i="55"/>
  <c r="AE69" i="55" s="1"/>
  <c r="S69" i="55"/>
  <c r="T83" i="55" s="1"/>
  <c r="J83" i="49"/>
  <c r="AD59" i="49"/>
  <c r="Z59" i="49"/>
  <c r="AC64" i="49"/>
  <c r="AC48" i="49"/>
  <c r="AC70" i="49" s="1"/>
  <c r="AE47" i="49"/>
  <c r="AE69" i="49" s="1"/>
  <c r="O48" i="49"/>
  <c r="O70" i="49" s="1"/>
  <c r="C70" i="49"/>
  <c r="AE26" i="49"/>
  <c r="K83" i="49"/>
  <c r="L83" i="49"/>
  <c r="X65" i="49"/>
  <c r="X48" i="49"/>
  <c r="X70" i="49" s="1"/>
  <c r="AE57" i="49"/>
  <c r="X68" i="49"/>
  <c r="S65" i="49"/>
  <c r="AE43" i="49"/>
  <c r="AE65" i="49" s="1"/>
  <c r="W68" i="49"/>
  <c r="T64" i="49"/>
  <c r="T48" i="49"/>
  <c r="T70" i="49" s="1"/>
  <c r="AD64" i="49"/>
  <c r="AD48" i="49"/>
  <c r="AD70" i="49" s="1"/>
  <c r="Y68" i="49"/>
  <c r="Y65" i="49"/>
  <c r="Y48" i="49"/>
  <c r="Y70" i="49" s="1"/>
  <c r="H83" i="49"/>
  <c r="AE55" i="49"/>
  <c r="AE53" i="49"/>
  <c r="U68" i="49"/>
  <c r="M83" i="49"/>
  <c r="E83" i="49"/>
  <c r="AE42" i="49"/>
  <c r="AE64" i="49" s="1"/>
  <c r="S48" i="49"/>
  <c r="S64" i="49"/>
  <c r="G83" i="49"/>
  <c r="W48" i="49"/>
  <c r="W70" i="49" s="1"/>
  <c r="AB64" i="49"/>
  <c r="AB48" i="49"/>
  <c r="AB70" i="49" s="1"/>
  <c r="U64" i="49"/>
  <c r="U48" i="49"/>
  <c r="U70" i="49" s="1"/>
  <c r="Z48" i="49"/>
  <c r="Z70" i="49" s="1"/>
  <c r="Z64" i="49"/>
  <c r="S59" i="49"/>
  <c r="AE37" i="49"/>
  <c r="AA64" i="49"/>
  <c r="AA48" i="49"/>
  <c r="AA70" i="49" s="1"/>
  <c r="AE48" i="49" l="1"/>
  <c r="AE70" i="49" s="1"/>
  <c r="S70" i="49"/>
  <c r="AE38" i="49"/>
  <c r="AE59" i="49"/>
  <c r="AE60" i="49" s="1"/>
  <c r="AC79" i="51" l="1"/>
  <c r="AB79" i="51"/>
  <c r="AA79" i="51"/>
  <c r="Z79" i="51"/>
  <c r="Y79" i="51"/>
  <c r="X79" i="51"/>
  <c r="W79" i="51"/>
  <c r="V79" i="51"/>
  <c r="U79" i="51"/>
  <c r="T79" i="51"/>
  <c r="S79" i="51"/>
  <c r="R79" i="51"/>
  <c r="Q74" i="51"/>
  <c r="Q73" i="51"/>
  <c r="Q72" i="51"/>
  <c r="Q71" i="51"/>
  <c r="Q70" i="51"/>
  <c r="Q69" i="51"/>
  <c r="Q62" i="51"/>
  <c r="Q61" i="51"/>
  <c r="Q60" i="51"/>
  <c r="Q59" i="51"/>
  <c r="Q58" i="51"/>
  <c r="Q57" i="51"/>
  <c r="Q50" i="51"/>
  <c r="Q49" i="51"/>
  <c r="Q48" i="51"/>
  <c r="Q47" i="51"/>
  <c r="Q46" i="51"/>
  <c r="Q45" i="51"/>
  <c r="Q38" i="51"/>
  <c r="AC38" i="51"/>
  <c r="L50" i="51"/>
  <c r="Q37" i="51"/>
  <c r="N49" i="51"/>
  <c r="L49" i="51"/>
  <c r="Z37" i="51"/>
  <c r="Y37" i="51"/>
  <c r="V37" i="51"/>
  <c r="C49" i="51"/>
  <c r="Q36" i="51"/>
  <c r="Q35" i="51"/>
  <c r="AC35" i="51"/>
  <c r="AC47" i="51" s="1"/>
  <c r="M47" i="51"/>
  <c r="Y35" i="51"/>
  <c r="W35" i="51"/>
  <c r="V35" i="51"/>
  <c r="U35" i="51"/>
  <c r="U47" i="51" s="1"/>
  <c r="T35" i="51"/>
  <c r="T47" i="51" s="1"/>
  <c r="C47" i="51"/>
  <c r="Q34" i="51"/>
  <c r="AA34" i="51"/>
  <c r="K46" i="51"/>
  <c r="Y34" i="51"/>
  <c r="W34" i="51"/>
  <c r="S34" i="51"/>
  <c r="R34" i="51"/>
  <c r="Q33" i="51"/>
  <c r="AA33" i="51"/>
  <c r="Z33" i="51"/>
  <c r="C45" i="51"/>
  <c r="Q26" i="51"/>
  <c r="AB26" i="51"/>
  <c r="AA26" i="51"/>
  <c r="Z26" i="51"/>
  <c r="Y26" i="51"/>
  <c r="W26" i="51"/>
  <c r="V26" i="51"/>
  <c r="U26" i="51"/>
  <c r="T26" i="51"/>
  <c r="S26" i="51"/>
  <c r="R26" i="51"/>
  <c r="Q25" i="51"/>
  <c r="AC25" i="51"/>
  <c r="AB25" i="51"/>
  <c r="AA25" i="51"/>
  <c r="X25" i="51"/>
  <c r="W25" i="51"/>
  <c r="U25" i="51"/>
  <c r="T25" i="51"/>
  <c r="S25" i="51"/>
  <c r="Q24" i="51"/>
  <c r="Q23" i="51"/>
  <c r="AC23" i="51"/>
  <c r="AA23" i="51"/>
  <c r="Z23" i="51"/>
  <c r="Y23" i="51"/>
  <c r="X23" i="51"/>
  <c r="W23" i="51"/>
  <c r="U23" i="51"/>
  <c r="R23" i="51"/>
  <c r="Q22" i="51"/>
  <c r="AC22" i="51"/>
  <c r="AB22" i="51"/>
  <c r="AA22" i="51"/>
  <c r="Z22" i="51"/>
  <c r="Y22" i="51"/>
  <c r="V22" i="51"/>
  <c r="U22" i="51"/>
  <c r="T22" i="51"/>
  <c r="R22" i="51"/>
  <c r="Q21" i="51"/>
  <c r="AC21" i="51"/>
  <c r="AB21" i="51"/>
  <c r="X21" i="51"/>
  <c r="W21" i="51"/>
  <c r="V21" i="51"/>
  <c r="U21" i="51"/>
  <c r="T21" i="51"/>
  <c r="Q14" i="51"/>
  <c r="O14" i="51"/>
  <c r="AB14" i="51"/>
  <c r="AA14" i="51"/>
  <c r="Z14" i="51"/>
  <c r="Y14" i="51"/>
  <c r="X14" i="51"/>
  <c r="W14" i="51"/>
  <c r="V14" i="51"/>
  <c r="U14" i="51"/>
  <c r="T14" i="51"/>
  <c r="S14" i="51"/>
  <c r="R14" i="51"/>
  <c r="Q13" i="51"/>
  <c r="O13" i="51"/>
  <c r="AB13" i="51"/>
  <c r="AA13" i="51"/>
  <c r="Z13" i="51"/>
  <c r="Y13" i="51"/>
  <c r="X13" i="51"/>
  <c r="W13" i="51"/>
  <c r="V13" i="51"/>
  <c r="U13" i="51"/>
  <c r="T13" i="51"/>
  <c r="S13" i="51"/>
  <c r="R13" i="51"/>
  <c r="Q12" i="51"/>
  <c r="O12" i="51"/>
  <c r="Q11" i="51"/>
  <c r="AC11" i="51"/>
  <c r="AD11" i="51" s="1"/>
  <c r="AB11" i="51"/>
  <c r="AA11" i="51"/>
  <c r="Z11" i="51"/>
  <c r="Y11" i="51"/>
  <c r="X11" i="51"/>
  <c r="W11" i="51"/>
  <c r="V11" i="51"/>
  <c r="U11" i="51"/>
  <c r="T11" i="51"/>
  <c r="S11" i="51"/>
  <c r="Q10" i="51"/>
  <c r="O10" i="51"/>
  <c r="AB10" i="51"/>
  <c r="AA10" i="51"/>
  <c r="Z10" i="51"/>
  <c r="Y10" i="51"/>
  <c r="X10" i="51"/>
  <c r="W10" i="51"/>
  <c r="V10" i="51"/>
  <c r="U10" i="51"/>
  <c r="T10" i="51"/>
  <c r="S10" i="51"/>
  <c r="R10" i="51"/>
  <c r="Q9" i="51"/>
  <c r="AC9" i="51"/>
  <c r="AD9" i="51" s="1"/>
  <c r="AB9" i="51"/>
  <c r="Z9" i="51"/>
  <c r="Y9" i="51"/>
  <c r="V9" i="51"/>
  <c r="U9" i="51"/>
  <c r="T9" i="51"/>
  <c r="R9" i="51"/>
  <c r="Q2" i="51"/>
  <c r="Q1" i="51"/>
  <c r="AA45" i="51" l="1"/>
  <c r="V49" i="51"/>
  <c r="S46" i="51"/>
  <c r="I58" i="51"/>
  <c r="I62" i="51"/>
  <c r="AB35" i="51"/>
  <c r="AB47" i="51" s="1"/>
  <c r="X34" i="51"/>
  <c r="X46" i="51" s="1"/>
  <c r="M71" i="51"/>
  <c r="U71" i="51"/>
  <c r="C15" i="51"/>
  <c r="O11" i="51"/>
  <c r="R11" i="51"/>
  <c r="R15" i="51" s="1"/>
  <c r="K70" i="51"/>
  <c r="U37" i="51"/>
  <c r="U61" i="51" s="1"/>
  <c r="E62" i="51"/>
  <c r="K62" i="51"/>
  <c r="M62" i="51"/>
  <c r="W38" i="51"/>
  <c r="W50" i="51" s="1"/>
  <c r="E71" i="51"/>
  <c r="G73" i="51"/>
  <c r="N50" i="51"/>
  <c r="N74" i="51" s="1"/>
  <c r="AC10" i="51"/>
  <c r="AD10" i="51" s="1"/>
  <c r="AC14" i="51"/>
  <c r="AD14" i="51" s="1"/>
  <c r="I69" i="51"/>
  <c r="L59" i="51"/>
  <c r="F73" i="51"/>
  <c r="H73" i="51"/>
  <c r="N73" i="51"/>
  <c r="R37" i="51"/>
  <c r="R49" i="51" s="1"/>
  <c r="D74" i="51"/>
  <c r="F74" i="51"/>
  <c r="S38" i="51"/>
  <c r="S62" i="51" s="1"/>
  <c r="K45" i="51"/>
  <c r="K69" i="51" s="1"/>
  <c r="H70" i="51"/>
  <c r="G71" i="51"/>
  <c r="U15" i="51"/>
  <c r="AB38" i="51"/>
  <c r="AB62" i="51" s="1"/>
  <c r="Y33" i="51"/>
  <c r="Y45" i="51" s="1"/>
  <c r="L46" i="51"/>
  <c r="L70" i="51" s="1"/>
  <c r="I59" i="51"/>
  <c r="J58" i="51"/>
  <c r="X22" i="51"/>
  <c r="F62" i="51"/>
  <c r="N62" i="51"/>
  <c r="H59" i="51"/>
  <c r="L74" i="51"/>
  <c r="X38" i="51"/>
  <c r="X50" i="51" s="1"/>
  <c r="L45" i="51"/>
  <c r="L69" i="51" s="1"/>
  <c r="M50" i="51"/>
  <c r="M74" i="51" s="1"/>
  <c r="J59" i="51"/>
  <c r="AC13" i="51"/>
  <c r="AD13" i="51" s="1"/>
  <c r="W59" i="51"/>
  <c r="AB15" i="51"/>
  <c r="O9" i="51"/>
  <c r="O34" i="51"/>
  <c r="W37" i="51"/>
  <c r="W49" i="51" s="1"/>
  <c r="W73" i="51" s="1"/>
  <c r="H61" i="51"/>
  <c r="R33" i="51"/>
  <c r="R45" i="51" s="1"/>
  <c r="L73" i="51"/>
  <c r="X37" i="51"/>
  <c r="X61" i="51" s="1"/>
  <c r="T38" i="51"/>
  <c r="T50" i="51" s="1"/>
  <c r="T74" i="51" s="1"/>
  <c r="J70" i="51"/>
  <c r="K58" i="51"/>
  <c r="I61" i="51"/>
  <c r="Z34" i="51"/>
  <c r="Z58" i="51" s="1"/>
  <c r="I73" i="51"/>
  <c r="C46" i="51"/>
  <c r="C70" i="51" s="1"/>
  <c r="X35" i="51"/>
  <c r="X59" i="51" s="1"/>
  <c r="G62" i="51"/>
  <c r="I51" i="51"/>
  <c r="J71" i="51"/>
  <c r="J73" i="51"/>
  <c r="J51" i="51"/>
  <c r="K49" i="51"/>
  <c r="K73" i="51" s="1"/>
  <c r="X33" i="51"/>
  <c r="X57" i="51" s="1"/>
  <c r="U38" i="51"/>
  <c r="C71" i="51"/>
  <c r="Z15" i="51"/>
  <c r="Y25" i="51"/>
  <c r="Y61" i="51" s="1"/>
  <c r="J61" i="51"/>
  <c r="G70" i="51"/>
  <c r="G58" i="51"/>
  <c r="V34" i="51"/>
  <c r="U27" i="51"/>
  <c r="R25" i="51"/>
  <c r="C61" i="51"/>
  <c r="O25" i="51"/>
  <c r="Z25" i="51"/>
  <c r="Z61" i="51" s="1"/>
  <c r="K61" i="51"/>
  <c r="W9" i="51"/>
  <c r="W15" i="51" s="1"/>
  <c r="Y21" i="51"/>
  <c r="J57" i="51"/>
  <c r="J69" i="51"/>
  <c r="T23" i="51"/>
  <c r="T71" i="51" s="1"/>
  <c r="E59" i="51"/>
  <c r="AB23" i="51"/>
  <c r="M59" i="51"/>
  <c r="X9" i="51"/>
  <c r="X15" i="51" s="1"/>
  <c r="R21" i="51"/>
  <c r="C27" i="51"/>
  <c r="C57" i="51"/>
  <c r="O21" i="51"/>
  <c r="Z21" i="51"/>
  <c r="Z57" i="51" s="1"/>
  <c r="K57" i="51"/>
  <c r="V47" i="51"/>
  <c r="T15" i="51"/>
  <c r="S21" i="51"/>
  <c r="AA21" i="51"/>
  <c r="AA27" i="51" s="1"/>
  <c r="G59" i="51"/>
  <c r="V23" i="51"/>
  <c r="V59" i="51" s="1"/>
  <c r="W47" i="51"/>
  <c r="W71" i="51" s="1"/>
  <c r="Y59" i="51"/>
  <c r="Y47" i="51"/>
  <c r="Y71" i="51" s="1"/>
  <c r="AC50" i="51"/>
  <c r="S22" i="51"/>
  <c r="S58" i="51" s="1"/>
  <c r="O22" i="51"/>
  <c r="T34" i="51"/>
  <c r="E58" i="51"/>
  <c r="E70" i="51"/>
  <c r="AB34" i="51"/>
  <c r="M58" i="51"/>
  <c r="M46" i="51"/>
  <c r="M70" i="51" s="1"/>
  <c r="K59" i="51"/>
  <c r="Z35" i="51"/>
  <c r="K47" i="51"/>
  <c r="K71" i="51" s="1"/>
  <c r="Y49" i="51"/>
  <c r="C59" i="51"/>
  <c r="R35" i="51"/>
  <c r="O35" i="51"/>
  <c r="O26" i="51"/>
  <c r="H69" i="51"/>
  <c r="W33" i="51"/>
  <c r="H57" i="51"/>
  <c r="F58" i="51"/>
  <c r="U34" i="51"/>
  <c r="F70" i="51"/>
  <c r="N58" i="51"/>
  <c r="AC34" i="51"/>
  <c r="N46" i="51"/>
  <c r="N70" i="51" s="1"/>
  <c r="D71" i="51"/>
  <c r="S35" i="51"/>
  <c r="D59" i="51"/>
  <c r="L47" i="51"/>
  <c r="L71" i="51" s="1"/>
  <c r="AA35" i="51"/>
  <c r="C73" i="51"/>
  <c r="C69" i="51"/>
  <c r="AC71" i="51"/>
  <c r="S9" i="51"/>
  <c r="S15" i="51" s="1"/>
  <c r="D57" i="51"/>
  <c r="Z45" i="51"/>
  <c r="F59" i="51"/>
  <c r="E61" i="51"/>
  <c r="T37" i="51"/>
  <c r="E73" i="51"/>
  <c r="M61" i="51"/>
  <c r="AB37" i="51"/>
  <c r="M49" i="51"/>
  <c r="M73" i="51" s="1"/>
  <c r="I74" i="51"/>
  <c r="H58" i="51"/>
  <c r="W22" i="51"/>
  <c r="W58" i="51" s="1"/>
  <c r="G61" i="51"/>
  <c r="V25" i="51"/>
  <c r="V73" i="51" s="1"/>
  <c r="E57" i="51"/>
  <c r="M57" i="51"/>
  <c r="Y58" i="51"/>
  <c r="J62" i="51"/>
  <c r="Y38" i="51"/>
  <c r="J74" i="51"/>
  <c r="U59" i="51"/>
  <c r="S37" i="51"/>
  <c r="D61" i="51"/>
  <c r="O37" i="51"/>
  <c r="D73" i="51"/>
  <c r="AA9" i="51"/>
  <c r="AA15" i="51" s="1"/>
  <c r="L57" i="51"/>
  <c r="N59" i="51"/>
  <c r="X26" i="51"/>
  <c r="F57" i="51"/>
  <c r="F69" i="51"/>
  <c r="U33" i="51"/>
  <c r="N57" i="51"/>
  <c r="N45" i="51"/>
  <c r="N69" i="51" s="1"/>
  <c r="AC33" i="51"/>
  <c r="R58" i="51"/>
  <c r="R46" i="51"/>
  <c r="W46" i="51"/>
  <c r="C50" i="51"/>
  <c r="R38" i="51"/>
  <c r="O38" i="51"/>
  <c r="C62" i="51"/>
  <c r="K50" i="51"/>
  <c r="K74" i="51" s="1"/>
  <c r="Z38" i="51"/>
  <c r="H62" i="51"/>
  <c r="AA37" i="51"/>
  <c r="L61" i="51"/>
  <c r="V15" i="51"/>
  <c r="Y15" i="51"/>
  <c r="S23" i="51"/>
  <c r="O23" i="51"/>
  <c r="G57" i="51"/>
  <c r="G69" i="51"/>
  <c r="V33" i="51"/>
  <c r="O33" i="51"/>
  <c r="D58" i="51"/>
  <c r="AA58" i="51"/>
  <c r="AA46" i="51"/>
  <c r="AA70" i="51" s="1"/>
  <c r="I71" i="51"/>
  <c r="D62" i="51"/>
  <c r="AA38" i="51"/>
  <c r="L62" i="51"/>
  <c r="AC59" i="51"/>
  <c r="I57" i="51"/>
  <c r="V38" i="51"/>
  <c r="C39" i="51"/>
  <c r="D69" i="51"/>
  <c r="M45" i="51"/>
  <c r="M69" i="51" s="1"/>
  <c r="D70" i="51"/>
  <c r="N47" i="51"/>
  <c r="N71" i="51" s="1"/>
  <c r="E74" i="51"/>
  <c r="C58" i="51"/>
  <c r="L58" i="51"/>
  <c r="AC26" i="51"/>
  <c r="AC62" i="51" s="1"/>
  <c r="S33" i="51"/>
  <c r="E69" i="51"/>
  <c r="Y46" i="51"/>
  <c r="Y70" i="51" s="1"/>
  <c r="F71" i="51"/>
  <c r="Z49" i="51"/>
  <c r="G74" i="51"/>
  <c r="N61" i="51"/>
  <c r="H71" i="51"/>
  <c r="H74" i="51"/>
  <c r="F61" i="51"/>
  <c r="T33" i="51"/>
  <c r="AB33" i="51"/>
  <c r="AC37" i="51"/>
  <c r="I70" i="51"/>
  <c r="AB59" i="51" l="1"/>
  <c r="W27" i="51"/>
  <c r="O58" i="51"/>
  <c r="X49" i="51"/>
  <c r="X73" i="51" s="1"/>
  <c r="X47" i="51"/>
  <c r="X71" i="51" s="1"/>
  <c r="S70" i="51"/>
  <c r="X45" i="51"/>
  <c r="X69" i="51" s="1"/>
  <c r="X58" i="51"/>
  <c r="AA39" i="51"/>
  <c r="AA63" i="51" s="1"/>
  <c r="W61" i="51"/>
  <c r="J63" i="51"/>
  <c r="X70" i="51"/>
  <c r="Y27" i="51"/>
  <c r="O62" i="51"/>
  <c r="Y69" i="51"/>
  <c r="O15" i="51"/>
  <c r="R39" i="51"/>
  <c r="R51" i="51" s="1"/>
  <c r="R57" i="51"/>
  <c r="S50" i="51"/>
  <c r="S74" i="51" s="1"/>
  <c r="W62" i="51"/>
  <c r="Z39" i="51"/>
  <c r="Z51" i="51" s="1"/>
  <c r="AB50" i="51"/>
  <c r="U49" i="51"/>
  <c r="U73" i="51" s="1"/>
  <c r="Y39" i="51"/>
  <c r="Z46" i="51"/>
  <c r="Z70" i="51" s="1"/>
  <c r="AD22" i="51"/>
  <c r="Z69" i="51"/>
  <c r="X39" i="51"/>
  <c r="X51" i="51" s="1"/>
  <c r="AD26" i="51"/>
  <c r="AD34" i="51"/>
  <c r="I75" i="51"/>
  <c r="AD15" i="51"/>
  <c r="T62" i="51"/>
  <c r="AA69" i="51"/>
  <c r="V61" i="51"/>
  <c r="O27" i="51"/>
  <c r="Y57" i="51"/>
  <c r="Y73" i="51"/>
  <c r="U50" i="51"/>
  <c r="U74" i="51" s="1"/>
  <c r="U62" i="51"/>
  <c r="AA57" i="51"/>
  <c r="I63" i="51"/>
  <c r="W70" i="51"/>
  <c r="T27" i="51"/>
  <c r="X27" i="51"/>
  <c r="AC15" i="51"/>
  <c r="D63" i="51"/>
  <c r="D51" i="51"/>
  <c r="D75" i="51" s="1"/>
  <c r="T39" i="51"/>
  <c r="T57" i="51"/>
  <c r="T45" i="51"/>
  <c r="T69" i="51" s="1"/>
  <c r="R50" i="51"/>
  <c r="AD38" i="51"/>
  <c r="R62" i="51"/>
  <c r="E63" i="51"/>
  <c r="E51" i="51"/>
  <c r="E75" i="51" s="1"/>
  <c r="Z73" i="51"/>
  <c r="X62" i="51"/>
  <c r="AD23" i="51"/>
  <c r="O50" i="51"/>
  <c r="O74" i="51" s="1"/>
  <c r="C74" i="51"/>
  <c r="N63" i="51"/>
  <c r="N51" i="51"/>
  <c r="N75" i="51" s="1"/>
  <c r="AA59" i="51"/>
  <c r="AA47" i="51"/>
  <c r="AA71" i="51" s="1"/>
  <c r="O59" i="51"/>
  <c r="Z59" i="51"/>
  <c r="Z47" i="51"/>
  <c r="Z71" i="51" s="1"/>
  <c r="V71" i="51"/>
  <c r="AD21" i="51"/>
  <c r="R27" i="51"/>
  <c r="V27" i="51"/>
  <c r="W74" i="51"/>
  <c r="AD25" i="51"/>
  <c r="R61" i="51"/>
  <c r="R73" i="51"/>
  <c r="R69" i="51"/>
  <c r="AA49" i="51"/>
  <c r="AA73" i="51" s="1"/>
  <c r="AA61" i="51"/>
  <c r="T59" i="51"/>
  <c r="AC27" i="51"/>
  <c r="O61" i="51"/>
  <c r="O46" i="51"/>
  <c r="O70" i="51" s="1"/>
  <c r="T49" i="51"/>
  <c r="T61" i="51"/>
  <c r="O45" i="51"/>
  <c r="U46" i="51"/>
  <c r="U70" i="51" s="1"/>
  <c r="U58" i="51"/>
  <c r="AD35" i="51"/>
  <c r="R59" i="51"/>
  <c r="R47" i="51"/>
  <c r="AB45" i="51"/>
  <c r="AB69" i="51" s="1"/>
  <c r="AB39" i="51"/>
  <c r="AB57" i="51"/>
  <c r="S45" i="51"/>
  <c r="S69" i="51" s="1"/>
  <c r="S39" i="51"/>
  <c r="AD33" i="51"/>
  <c r="S57" i="51"/>
  <c r="AB71" i="51"/>
  <c r="T46" i="51"/>
  <c r="T70" i="51" s="1"/>
  <c r="T58" i="51"/>
  <c r="AC61" i="51"/>
  <c r="AC49" i="51"/>
  <c r="AC73" i="51" s="1"/>
  <c r="X74" i="51"/>
  <c r="L63" i="51"/>
  <c r="L51" i="51"/>
  <c r="L75" i="51" s="1"/>
  <c r="AA62" i="51"/>
  <c r="AA50" i="51"/>
  <c r="O57" i="51"/>
  <c r="O39" i="51"/>
  <c r="Y62" i="51"/>
  <c r="Y50" i="51"/>
  <c r="J75" i="51"/>
  <c r="O49" i="51"/>
  <c r="O73" i="51" s="1"/>
  <c r="O47" i="51"/>
  <c r="O71" i="51" s="1"/>
  <c r="V58" i="51"/>
  <c r="V46" i="51"/>
  <c r="V70" i="51" s="1"/>
  <c r="M63" i="51"/>
  <c r="M51" i="51"/>
  <c r="M75" i="51" s="1"/>
  <c r="AB49" i="51"/>
  <c r="AB73" i="51" s="1"/>
  <c r="AB61" i="51"/>
  <c r="K63" i="51"/>
  <c r="K51" i="51"/>
  <c r="K75" i="51" s="1"/>
  <c r="C63" i="51"/>
  <c r="C51" i="51"/>
  <c r="C75" i="51" s="1"/>
  <c r="V57" i="51"/>
  <c r="V45" i="51"/>
  <c r="V69" i="51" s="1"/>
  <c r="V39" i="51"/>
  <c r="Z62" i="51"/>
  <c r="Z50" i="51"/>
  <c r="U39" i="51"/>
  <c r="U57" i="51"/>
  <c r="U45" i="51"/>
  <c r="U69" i="51" s="1"/>
  <c r="S49" i="51"/>
  <c r="AD37" i="51"/>
  <c r="S61" i="51"/>
  <c r="S47" i="51"/>
  <c r="S71" i="51" s="1"/>
  <c r="S59" i="51"/>
  <c r="AC74" i="51"/>
  <c r="S27" i="51"/>
  <c r="AB27" i="51"/>
  <c r="H51" i="51"/>
  <c r="H75" i="51" s="1"/>
  <c r="H63" i="51"/>
  <c r="AC46" i="51"/>
  <c r="AC70" i="51" s="1"/>
  <c r="AC58" i="51"/>
  <c r="AC57" i="51"/>
  <c r="AC45" i="51"/>
  <c r="AC69" i="51" s="1"/>
  <c r="AC39" i="51"/>
  <c r="V62" i="51"/>
  <c r="V50" i="51"/>
  <c r="G63" i="51"/>
  <c r="G51" i="51"/>
  <c r="G75" i="51" s="1"/>
  <c r="R70" i="51"/>
  <c r="F63" i="51"/>
  <c r="F51" i="51"/>
  <c r="F75" i="51" s="1"/>
  <c r="W39" i="51"/>
  <c r="W57" i="51"/>
  <c r="W45" i="51"/>
  <c r="W69" i="51" s="1"/>
  <c r="AB46" i="51"/>
  <c r="AB70" i="51" s="1"/>
  <c r="AB58" i="51"/>
  <c r="Z27" i="51"/>
  <c r="AD62" i="51" l="1"/>
  <c r="Z63" i="51"/>
  <c r="Y63" i="51"/>
  <c r="AA51" i="51"/>
  <c r="AA75" i="51" s="1"/>
  <c r="X63" i="51"/>
  <c r="AD59" i="51"/>
  <c r="R63" i="51"/>
  <c r="AD58" i="51"/>
  <c r="Y51" i="51"/>
  <c r="Y75" i="51" s="1"/>
  <c r="AB74" i="51"/>
  <c r="O63" i="51"/>
  <c r="AD46" i="51"/>
  <c r="AD70" i="51" s="1"/>
  <c r="X75" i="51"/>
  <c r="S63" i="51"/>
  <c r="S51" i="51"/>
  <c r="S75" i="51" s="1"/>
  <c r="R74" i="51"/>
  <c r="AD50" i="51"/>
  <c r="V63" i="51"/>
  <c r="V51" i="51"/>
  <c r="V75" i="51" s="1"/>
  <c r="O69" i="51"/>
  <c r="O51" i="51"/>
  <c r="O75" i="51" s="1"/>
  <c r="AC51" i="51"/>
  <c r="AC75" i="51" s="1"/>
  <c r="AC63" i="51"/>
  <c r="U51" i="51"/>
  <c r="U75" i="51" s="1"/>
  <c r="U63" i="51"/>
  <c r="AD57" i="51"/>
  <c r="AD39" i="51"/>
  <c r="Z74" i="51"/>
  <c r="R75" i="51"/>
  <c r="V74" i="51"/>
  <c r="Z75" i="51"/>
  <c r="AD61" i="51"/>
  <c r="AA74" i="51"/>
  <c r="AB63" i="51"/>
  <c r="AB51" i="51"/>
  <c r="AB75" i="51" s="1"/>
  <c r="AD45" i="51"/>
  <c r="T51" i="51"/>
  <c r="T75" i="51" s="1"/>
  <c r="T63" i="51"/>
  <c r="W63" i="51"/>
  <c r="W51" i="51"/>
  <c r="W75" i="51" s="1"/>
  <c r="S73" i="51"/>
  <c r="AD49" i="51"/>
  <c r="AD73" i="51" s="1"/>
  <c r="T73" i="51"/>
  <c r="Y74" i="51"/>
  <c r="R71" i="51"/>
  <c r="AD47" i="51"/>
  <c r="AD71" i="51" s="1"/>
  <c r="AD27" i="51"/>
  <c r="AD40" i="51" l="1"/>
  <c r="AD63" i="51"/>
  <c r="AD64" i="51" s="1"/>
  <c r="AD74" i="51"/>
  <c r="AD51" i="51"/>
  <c r="AD75" i="51" s="1"/>
  <c r="AD69" i="51"/>
  <c r="AD73" i="56" l="1"/>
  <c r="AC73" i="56"/>
  <c r="AB73" i="56"/>
  <c r="AA73" i="56"/>
  <c r="Z73" i="56"/>
  <c r="Y73" i="56"/>
  <c r="X73" i="56"/>
  <c r="W73" i="56"/>
  <c r="V73" i="56"/>
  <c r="U73" i="56"/>
  <c r="T73" i="56"/>
  <c r="S73" i="56"/>
  <c r="R69" i="56"/>
  <c r="R68" i="56"/>
  <c r="R67" i="56"/>
  <c r="R66" i="56"/>
  <c r="R65" i="56"/>
  <c r="R64" i="56"/>
  <c r="R58" i="56"/>
  <c r="R57" i="56"/>
  <c r="R56" i="56"/>
  <c r="R55" i="56"/>
  <c r="R54" i="56"/>
  <c r="R53" i="56"/>
  <c r="R47" i="56"/>
  <c r="R46" i="56"/>
  <c r="R45" i="56"/>
  <c r="R44" i="56"/>
  <c r="R43" i="56"/>
  <c r="R42" i="56"/>
  <c r="R36" i="56"/>
  <c r="R35" i="56"/>
  <c r="R34" i="56"/>
  <c r="R33" i="56"/>
  <c r="R32" i="56"/>
  <c r="R31" i="56"/>
  <c r="R25" i="56"/>
  <c r="R24" i="56"/>
  <c r="R23" i="56"/>
  <c r="R22" i="56"/>
  <c r="R21" i="56"/>
  <c r="R20" i="56"/>
  <c r="O19" i="56"/>
  <c r="R14" i="56"/>
  <c r="R13" i="56"/>
  <c r="R12" i="56"/>
  <c r="R11" i="56"/>
  <c r="R10" i="56"/>
  <c r="R9" i="56"/>
  <c r="R2" i="56"/>
  <c r="R1" i="56"/>
  <c r="AE100" i="31"/>
  <c r="AD100" i="31"/>
  <c r="AC100" i="31"/>
  <c r="AB100" i="31"/>
  <c r="AA100" i="31"/>
  <c r="Z100" i="31"/>
  <c r="Y100" i="31"/>
  <c r="X100" i="31"/>
  <c r="W100" i="31"/>
  <c r="V100" i="31"/>
  <c r="U100" i="31"/>
  <c r="T100" i="31"/>
  <c r="S100" i="31"/>
  <c r="AE99" i="31"/>
  <c r="AD99" i="31"/>
  <c r="AC99" i="31"/>
  <c r="AB99" i="31"/>
  <c r="AA99" i="31"/>
  <c r="Z99" i="31"/>
  <c r="Y99" i="31"/>
  <c r="X99" i="31"/>
  <c r="W99" i="31"/>
  <c r="V99" i="31"/>
  <c r="U99" i="31"/>
  <c r="T99" i="31"/>
  <c r="S99" i="31"/>
  <c r="R83" i="31"/>
  <c r="R82" i="31"/>
  <c r="R81" i="31"/>
  <c r="R80" i="31"/>
  <c r="R79" i="31"/>
  <c r="R78" i="31"/>
  <c r="R69" i="31"/>
  <c r="R68" i="31"/>
  <c r="R67" i="31"/>
  <c r="R66" i="31"/>
  <c r="R65" i="31"/>
  <c r="R64" i="31"/>
  <c r="R58" i="31"/>
  <c r="R57" i="31"/>
  <c r="R56" i="31"/>
  <c r="R55" i="31"/>
  <c r="R54" i="31"/>
  <c r="R53" i="31"/>
  <c r="R47" i="31"/>
  <c r="R46" i="31"/>
  <c r="R45" i="31"/>
  <c r="R44" i="31"/>
  <c r="R43" i="31"/>
  <c r="R42" i="31"/>
  <c r="R36" i="31"/>
  <c r="R35" i="31"/>
  <c r="R34" i="31"/>
  <c r="R33" i="31"/>
  <c r="R32" i="31"/>
  <c r="R31" i="31"/>
  <c r="R25" i="31"/>
  <c r="R24" i="31"/>
  <c r="R23" i="31"/>
  <c r="R22" i="31"/>
  <c r="R21" i="31"/>
  <c r="R20" i="31"/>
  <c r="R14" i="31"/>
  <c r="R13" i="31"/>
  <c r="R12" i="31"/>
  <c r="R11" i="31"/>
  <c r="R10" i="31"/>
  <c r="R9" i="31"/>
  <c r="R2" i="31"/>
  <c r="AC76" i="29" l="1"/>
  <c r="AB76" i="29"/>
  <c r="AA76" i="29"/>
  <c r="Z76" i="29"/>
  <c r="Y76" i="29"/>
  <c r="X76" i="29"/>
  <c r="W76" i="29"/>
  <c r="V76" i="29"/>
  <c r="U76" i="29"/>
  <c r="T76" i="29"/>
  <c r="S76" i="29"/>
  <c r="R76" i="29"/>
  <c r="Q70" i="29"/>
  <c r="Q69" i="29"/>
  <c r="Q68" i="29"/>
  <c r="Q67" i="29"/>
  <c r="Q66" i="29"/>
  <c r="Q65" i="29"/>
  <c r="Q59" i="29"/>
  <c r="Q58" i="29"/>
  <c r="Q57" i="29"/>
  <c r="Q56" i="29"/>
  <c r="Q55" i="29"/>
  <c r="Q54" i="29"/>
  <c r="Q48" i="29"/>
  <c r="Q47" i="29"/>
  <c r="Q46" i="29"/>
  <c r="Q45" i="29"/>
  <c r="Q44" i="29"/>
  <c r="Q43" i="29"/>
  <c r="Q37" i="29"/>
  <c r="Q36" i="29"/>
  <c r="Q35" i="29"/>
  <c r="Q34" i="29"/>
  <c r="Q33" i="29"/>
  <c r="Q32" i="29"/>
  <c r="Q25" i="29"/>
  <c r="Q24" i="29"/>
  <c r="Q23" i="29"/>
  <c r="Q22" i="29"/>
  <c r="Q21" i="29"/>
  <c r="Q20" i="29"/>
  <c r="Q14" i="29"/>
  <c r="Q13" i="29"/>
  <c r="Q12" i="29"/>
  <c r="Q11" i="29"/>
  <c r="Q10" i="29"/>
  <c r="Q9" i="29"/>
  <c r="Q2" i="29"/>
  <c r="Q1" i="29"/>
  <c r="AD75" i="12"/>
  <c r="AC75" i="12"/>
  <c r="AB75" i="12"/>
  <c r="AA75" i="12"/>
  <c r="Z75" i="12"/>
  <c r="Y75" i="12"/>
  <c r="X75" i="12"/>
  <c r="W75" i="12"/>
  <c r="V75" i="12"/>
  <c r="U75" i="12"/>
  <c r="T75" i="12"/>
  <c r="S75" i="12"/>
  <c r="R71" i="12"/>
  <c r="R70" i="12"/>
  <c r="R69" i="12"/>
  <c r="R68" i="12"/>
  <c r="R67" i="12"/>
  <c r="R66" i="12"/>
  <c r="R60" i="12"/>
  <c r="R59" i="12"/>
  <c r="R58" i="12"/>
  <c r="R57" i="12"/>
  <c r="R56" i="12"/>
  <c r="R55" i="12"/>
  <c r="R49" i="12"/>
  <c r="R48" i="12"/>
  <c r="R47" i="12"/>
  <c r="R46" i="12"/>
  <c r="R45" i="12"/>
  <c r="R44" i="12"/>
  <c r="R37" i="12"/>
  <c r="R36" i="12"/>
  <c r="R35" i="12"/>
  <c r="R34" i="12"/>
  <c r="R33" i="12"/>
  <c r="R32" i="12"/>
  <c r="R25" i="12"/>
  <c r="R24" i="12"/>
  <c r="R23" i="12"/>
  <c r="R22" i="12"/>
  <c r="R21" i="12"/>
  <c r="R20" i="12"/>
  <c r="R14" i="12"/>
  <c r="R13" i="12"/>
  <c r="R12" i="12"/>
  <c r="R11" i="12"/>
  <c r="R10" i="12"/>
  <c r="R9" i="12"/>
  <c r="R4" i="12"/>
  <c r="R2" i="12"/>
  <c r="R1" i="12"/>
  <c r="AD75" i="28"/>
  <c r="AC75" i="28"/>
  <c r="AB75" i="28"/>
  <c r="AA75" i="28"/>
  <c r="Z75" i="28"/>
  <c r="Y75" i="28"/>
  <c r="X75" i="28"/>
  <c r="W75" i="28"/>
  <c r="V75" i="28"/>
  <c r="U75" i="28"/>
  <c r="T75" i="28"/>
  <c r="S75" i="28"/>
  <c r="R71" i="28"/>
  <c r="R70" i="28"/>
  <c r="R69" i="28"/>
  <c r="R68" i="28"/>
  <c r="R67" i="28"/>
  <c r="R66" i="28"/>
  <c r="R60" i="28"/>
  <c r="R59" i="28"/>
  <c r="R58" i="28"/>
  <c r="R57" i="28"/>
  <c r="R56" i="28"/>
  <c r="R55" i="28"/>
  <c r="R49" i="28"/>
  <c r="R48" i="28"/>
  <c r="R47" i="28"/>
  <c r="R46" i="28"/>
  <c r="R45" i="28"/>
  <c r="R44" i="28"/>
  <c r="R37" i="28"/>
  <c r="R36" i="28"/>
  <c r="R35" i="28"/>
  <c r="R34" i="28"/>
  <c r="R33" i="28"/>
  <c r="R32" i="28"/>
  <c r="R25" i="28"/>
  <c r="R24" i="28"/>
  <c r="R23" i="28"/>
  <c r="R22" i="28"/>
  <c r="R21" i="28"/>
  <c r="R20" i="28"/>
  <c r="R14" i="28"/>
  <c r="R13" i="28"/>
  <c r="R12" i="28"/>
  <c r="R11" i="28"/>
  <c r="R10" i="28"/>
  <c r="R9" i="28"/>
  <c r="R2" i="28"/>
  <c r="R1" i="28"/>
  <c r="AE100" i="55" l="1"/>
  <c r="AD100" i="55"/>
  <c r="AC100" i="55"/>
  <c r="AB100" i="55"/>
  <c r="AA100" i="55"/>
  <c r="Z100" i="55"/>
  <c r="Y100" i="55"/>
  <c r="X100" i="55"/>
  <c r="W100" i="55"/>
  <c r="V100" i="55"/>
  <c r="U100" i="55"/>
  <c r="T100" i="55"/>
  <c r="S100" i="55"/>
  <c r="AE99" i="55"/>
  <c r="AD99" i="55"/>
  <c r="AC99" i="55"/>
  <c r="AB99" i="55"/>
  <c r="AA99" i="55"/>
  <c r="Z99" i="55"/>
  <c r="Y99" i="55"/>
  <c r="X99" i="55"/>
  <c r="W99" i="55"/>
  <c r="V99" i="55"/>
  <c r="U99" i="55"/>
  <c r="T99" i="55"/>
  <c r="S99" i="55"/>
  <c r="R82" i="55"/>
  <c r="R81" i="55"/>
  <c r="R80" i="55"/>
  <c r="R79" i="55"/>
  <c r="R78" i="55"/>
  <c r="R68" i="55"/>
  <c r="R67" i="55"/>
  <c r="R66" i="55"/>
  <c r="R65" i="55"/>
  <c r="R64" i="55"/>
  <c r="R57" i="55"/>
  <c r="R56" i="55"/>
  <c r="R55" i="55"/>
  <c r="R54" i="55"/>
  <c r="R53" i="55"/>
  <c r="R46" i="55"/>
  <c r="R45" i="55"/>
  <c r="R44" i="55"/>
  <c r="R43" i="55"/>
  <c r="R42" i="55"/>
  <c r="R35" i="55"/>
  <c r="R34" i="55"/>
  <c r="R33" i="55"/>
  <c r="R32" i="55"/>
  <c r="R31" i="55"/>
  <c r="R24" i="55"/>
  <c r="R23" i="55"/>
  <c r="R22" i="55"/>
  <c r="R21" i="55"/>
  <c r="R20" i="55"/>
  <c r="R13" i="55"/>
  <c r="R12" i="55"/>
  <c r="R11" i="55"/>
  <c r="R10" i="55"/>
  <c r="R9" i="55"/>
  <c r="R2" i="55"/>
  <c r="R72" i="57"/>
  <c r="R71" i="57"/>
  <c r="R70" i="57"/>
  <c r="R69" i="57"/>
  <c r="R68" i="57"/>
  <c r="R67" i="57"/>
  <c r="R61" i="57"/>
  <c r="R60" i="57"/>
  <c r="R59" i="57"/>
  <c r="R58" i="57"/>
  <c r="R57" i="57"/>
  <c r="R56" i="57"/>
  <c r="AD51" i="57"/>
  <c r="AC51" i="57"/>
  <c r="AB51" i="57"/>
  <c r="AA51" i="57"/>
  <c r="Z51" i="57"/>
  <c r="Y51" i="57"/>
  <c r="X51" i="57"/>
  <c r="W51" i="57"/>
  <c r="V51" i="57"/>
  <c r="U51" i="57"/>
  <c r="T51" i="57"/>
  <c r="S51" i="57"/>
  <c r="R47" i="57"/>
  <c r="R46" i="57"/>
  <c r="R45" i="57"/>
  <c r="R44" i="57"/>
  <c r="R43" i="57"/>
  <c r="R42" i="57"/>
  <c r="R36" i="57"/>
  <c r="O36" i="57"/>
  <c r="R35" i="57"/>
  <c r="O35" i="57"/>
  <c r="R34" i="57"/>
  <c r="O34" i="57"/>
  <c r="R33" i="57"/>
  <c r="AD33" i="57"/>
  <c r="V33" i="57"/>
  <c r="S33" i="57"/>
  <c r="R32" i="57"/>
  <c r="L43" i="57"/>
  <c r="J43" i="57"/>
  <c r="W32" i="57"/>
  <c r="R31" i="57"/>
  <c r="O31" i="57"/>
  <c r="R25" i="57"/>
  <c r="O25" i="57"/>
  <c r="R24" i="57"/>
  <c r="O24" i="57"/>
  <c r="R23" i="57"/>
  <c r="O23" i="57"/>
  <c r="R22" i="57"/>
  <c r="Z22" i="57"/>
  <c r="Y22" i="57"/>
  <c r="R21" i="57"/>
  <c r="U21" i="57"/>
  <c r="T21" i="57"/>
  <c r="S21" i="57"/>
  <c r="R20" i="57"/>
  <c r="O20" i="57"/>
  <c r="R14" i="57"/>
  <c r="O14" i="57"/>
  <c r="R13" i="57"/>
  <c r="O13" i="57"/>
  <c r="R12" i="57"/>
  <c r="O12" i="57"/>
  <c r="R11" i="57"/>
  <c r="V11" i="57"/>
  <c r="U11" i="57"/>
  <c r="T11" i="57"/>
  <c r="R10" i="57"/>
  <c r="Y10" i="57"/>
  <c r="W10" i="57"/>
  <c r="U10" i="57"/>
  <c r="R9" i="57"/>
  <c r="O9" i="57"/>
  <c r="R2" i="57"/>
  <c r="R1" i="57"/>
  <c r="C15" i="57" l="1"/>
  <c r="L68" i="57"/>
  <c r="X10" i="57"/>
  <c r="D58" i="57"/>
  <c r="S22" i="57"/>
  <c r="S26" i="57" s="1"/>
  <c r="C58" i="57"/>
  <c r="L44" i="57"/>
  <c r="L48" i="57" s="1"/>
  <c r="AC22" i="57"/>
  <c r="M44" i="57"/>
  <c r="M69" i="57" s="1"/>
  <c r="H43" i="57"/>
  <c r="H68" i="57" s="1"/>
  <c r="AA11" i="57"/>
  <c r="Z21" i="57"/>
  <c r="Z26" i="57" s="1"/>
  <c r="I43" i="57"/>
  <c r="I68" i="57" s="1"/>
  <c r="X32" i="57"/>
  <c r="W33" i="57"/>
  <c r="W37" i="57" s="1"/>
  <c r="G44" i="57"/>
  <c r="W44" i="57" s="1"/>
  <c r="X11" i="57"/>
  <c r="K44" i="57"/>
  <c r="Y11" i="57"/>
  <c r="Y15" i="57" s="1"/>
  <c r="AB22" i="57"/>
  <c r="AA33" i="57"/>
  <c r="F58" i="57"/>
  <c r="AC33" i="57"/>
  <c r="AB11" i="57"/>
  <c r="AA21" i="57"/>
  <c r="V22" i="57"/>
  <c r="V58" i="57" s="1"/>
  <c r="Z32" i="57"/>
  <c r="Y32" i="57"/>
  <c r="F57" i="57"/>
  <c r="AA22" i="57"/>
  <c r="S10" i="57"/>
  <c r="U15" i="57"/>
  <c r="D44" i="57"/>
  <c r="D69" i="57" s="1"/>
  <c r="U22" i="57"/>
  <c r="U26" i="57" s="1"/>
  <c r="E44" i="57"/>
  <c r="E69" i="57" s="1"/>
  <c r="S11" i="57"/>
  <c r="C26" i="57"/>
  <c r="N58" i="57"/>
  <c r="N44" i="57"/>
  <c r="N69" i="57" s="1"/>
  <c r="O11" i="57"/>
  <c r="AC11" i="57"/>
  <c r="V21" i="57"/>
  <c r="AD21" i="57"/>
  <c r="AB21" i="57"/>
  <c r="W22" i="57"/>
  <c r="C43" i="57"/>
  <c r="C68" i="57" s="1"/>
  <c r="K43" i="57"/>
  <c r="AA43" i="57" s="1"/>
  <c r="AC32" i="57"/>
  <c r="T33" i="57"/>
  <c r="T44" i="57" s="1"/>
  <c r="Z10" i="57"/>
  <c r="T22" i="57"/>
  <c r="T26" i="57" s="1"/>
  <c r="AB33" i="57"/>
  <c r="L58" i="57"/>
  <c r="Z11" i="57"/>
  <c r="Y21" i="57"/>
  <c r="Y26" i="57" s="1"/>
  <c r="F44" i="57"/>
  <c r="V44" i="57" s="1"/>
  <c r="V10" i="57"/>
  <c r="V15" i="57" s="1"/>
  <c r="W11" i="57"/>
  <c r="W15" i="57" s="1"/>
  <c r="AD11" i="57"/>
  <c r="AE11" i="57" s="1"/>
  <c r="AC21" i="57"/>
  <c r="X22" i="57"/>
  <c r="D43" i="57"/>
  <c r="D68" i="57" s="1"/>
  <c r="AD32" i="57"/>
  <c r="AD37" i="57" s="1"/>
  <c r="U33" i="57"/>
  <c r="S44" i="57"/>
  <c r="W21" i="57"/>
  <c r="W57" i="57" s="1"/>
  <c r="G57" i="57"/>
  <c r="O21" i="57"/>
  <c r="Y33" i="57"/>
  <c r="Y58" i="57" s="1"/>
  <c r="I58" i="57"/>
  <c r="X21" i="57"/>
  <c r="H57" i="57"/>
  <c r="E57" i="57"/>
  <c r="E43" i="57"/>
  <c r="E68" i="57" s="1"/>
  <c r="U32" i="57"/>
  <c r="M57" i="57"/>
  <c r="M43" i="57"/>
  <c r="F43" i="57"/>
  <c r="V32" i="57"/>
  <c r="N43" i="57"/>
  <c r="N57" i="57"/>
  <c r="AA10" i="57"/>
  <c r="X33" i="57"/>
  <c r="H58" i="57"/>
  <c r="H44" i="57"/>
  <c r="I44" i="57"/>
  <c r="J58" i="57"/>
  <c r="J44" i="57"/>
  <c r="J48" i="57" s="1"/>
  <c r="T10" i="57"/>
  <c r="T15" i="57" s="1"/>
  <c r="AB10" i="57"/>
  <c r="I57" i="57"/>
  <c r="O33" i="57"/>
  <c r="C44" i="57"/>
  <c r="AB43" i="57"/>
  <c r="AC10" i="57"/>
  <c r="Z33" i="57"/>
  <c r="Z58" i="57" s="1"/>
  <c r="Z43" i="57"/>
  <c r="J68" i="57"/>
  <c r="E58" i="57"/>
  <c r="O10" i="57"/>
  <c r="AD10" i="57"/>
  <c r="K58" i="57"/>
  <c r="AA32" i="57"/>
  <c r="K57" i="57"/>
  <c r="AD22" i="57"/>
  <c r="AD58" i="57" s="1"/>
  <c r="S32" i="57"/>
  <c r="S37" i="57" s="1"/>
  <c r="C57" i="57"/>
  <c r="C37" i="57"/>
  <c r="O32" i="57"/>
  <c r="O22" i="57"/>
  <c r="T32" i="57"/>
  <c r="D57" i="57"/>
  <c r="AB32" i="57"/>
  <c r="L57" i="57"/>
  <c r="M58" i="57"/>
  <c r="J57" i="57"/>
  <c r="G58" i="57"/>
  <c r="G43" i="57"/>
  <c r="AC26" i="57" l="1"/>
  <c r="AA37" i="57"/>
  <c r="AA68" i="57"/>
  <c r="S58" i="57"/>
  <c r="Y57" i="57"/>
  <c r="Z15" i="57"/>
  <c r="H48" i="57"/>
  <c r="H73" i="57" s="1"/>
  <c r="G69" i="57"/>
  <c r="AC44" i="57"/>
  <c r="AC69" i="57" s="1"/>
  <c r="I48" i="57"/>
  <c r="I73" i="57" s="1"/>
  <c r="F69" i="57"/>
  <c r="T69" i="57"/>
  <c r="N48" i="57"/>
  <c r="N73" i="57" s="1"/>
  <c r="X15" i="57"/>
  <c r="G62" i="57"/>
  <c r="X58" i="57"/>
  <c r="AD44" i="57"/>
  <c r="AD69" i="57" s="1"/>
  <c r="T58" i="57"/>
  <c r="L73" i="57"/>
  <c r="L62" i="57"/>
  <c r="Y43" i="57"/>
  <c r="Y68" i="57" s="1"/>
  <c r="AB68" i="57"/>
  <c r="W58" i="57"/>
  <c r="S15" i="57"/>
  <c r="AB26" i="57"/>
  <c r="K68" i="57"/>
  <c r="X37" i="57"/>
  <c r="AB15" i="57"/>
  <c r="AD57" i="57"/>
  <c r="Z68" i="57"/>
  <c r="X43" i="57"/>
  <c r="X68" i="57" s="1"/>
  <c r="E48" i="57"/>
  <c r="E73" i="57" s="1"/>
  <c r="Z57" i="57"/>
  <c r="AB58" i="57"/>
  <c r="D48" i="57"/>
  <c r="D73" i="57" s="1"/>
  <c r="F62" i="57"/>
  <c r="AC57" i="57"/>
  <c r="AA58" i="57"/>
  <c r="O57" i="57"/>
  <c r="L8" i="59" s="1"/>
  <c r="W69" i="57"/>
  <c r="K62" i="57"/>
  <c r="K69" i="57"/>
  <c r="AA44" i="57"/>
  <c r="AA69" i="57" s="1"/>
  <c r="V69" i="57"/>
  <c r="AC15" i="57"/>
  <c r="D62" i="57"/>
  <c r="J62" i="57"/>
  <c r="J73" i="57"/>
  <c r="V26" i="57"/>
  <c r="AA15" i="57"/>
  <c r="M62" i="57"/>
  <c r="AC37" i="57"/>
  <c r="U44" i="57"/>
  <c r="U69" i="57" s="1"/>
  <c r="U58" i="57"/>
  <c r="AB44" i="57"/>
  <c r="AB69" i="57" s="1"/>
  <c r="L69" i="57"/>
  <c r="AA57" i="57"/>
  <c r="O15" i="57"/>
  <c r="N62" i="57"/>
  <c r="W26" i="57"/>
  <c r="W62" i="57" s="1"/>
  <c r="AC58" i="57"/>
  <c r="AA26" i="57"/>
  <c r="AA62" i="57" s="1"/>
  <c r="K48" i="57"/>
  <c r="K73" i="57" s="1"/>
  <c r="F68" i="57"/>
  <c r="V43" i="57"/>
  <c r="V68" i="57" s="1"/>
  <c r="O37" i="57"/>
  <c r="C62" i="57"/>
  <c r="O26" i="57"/>
  <c r="F48" i="57"/>
  <c r="F73" i="57" s="1"/>
  <c r="H62" i="57"/>
  <c r="U57" i="57"/>
  <c r="U43" i="57"/>
  <c r="U37" i="57"/>
  <c r="U62" i="57" s="1"/>
  <c r="X57" i="57"/>
  <c r="X26" i="57"/>
  <c r="AE21" i="57"/>
  <c r="X44" i="57"/>
  <c r="X69" i="57" s="1"/>
  <c r="H69" i="57"/>
  <c r="AE22" i="57"/>
  <c r="Z37" i="57"/>
  <c r="Z62" i="57" s="1"/>
  <c r="E62" i="57"/>
  <c r="T57" i="57"/>
  <c r="T43" i="57"/>
  <c r="T37" i="57"/>
  <c r="T62" i="57" s="1"/>
  <c r="S43" i="57"/>
  <c r="S57" i="57"/>
  <c r="AE32" i="57"/>
  <c r="AD15" i="57"/>
  <c r="AE10" i="57"/>
  <c r="AE15" i="57" s="1"/>
  <c r="Z44" i="57"/>
  <c r="J69" i="57"/>
  <c r="W43" i="57"/>
  <c r="W68" i="57" s="1"/>
  <c r="G68" i="57"/>
  <c r="S62" i="57"/>
  <c r="C69" i="57"/>
  <c r="O44" i="57"/>
  <c r="O69" i="57" s="1"/>
  <c r="I69" i="57"/>
  <c r="Y44" i="57"/>
  <c r="S69" i="57"/>
  <c r="G48" i="57"/>
  <c r="G73" i="57" s="1"/>
  <c r="O58" i="57"/>
  <c r="L9" i="59" s="1"/>
  <c r="AD43" i="57"/>
  <c r="AD68" i="57" s="1"/>
  <c r="N68" i="57"/>
  <c r="Y37" i="57"/>
  <c r="Y62" i="57" s="1"/>
  <c r="I62" i="57"/>
  <c r="C48" i="57"/>
  <c r="AE33" i="57"/>
  <c r="V57" i="57"/>
  <c r="V37" i="57"/>
  <c r="AB57" i="57"/>
  <c r="AB37" i="57"/>
  <c r="AD26" i="57"/>
  <c r="AD62" i="57" s="1"/>
  <c r="AC43" i="57"/>
  <c r="M68" i="57"/>
  <c r="M48" i="57"/>
  <c r="M73" i="57" s="1"/>
  <c r="O43" i="57"/>
  <c r="O68" i="57" s="1"/>
  <c r="AC62" i="57" l="1"/>
  <c r="AB62" i="57"/>
  <c r="AD48" i="57"/>
  <c r="AD73" i="57" s="1"/>
  <c r="X62" i="57"/>
  <c r="X48" i="57"/>
  <c r="X73" i="57" s="1"/>
  <c r="AB48" i="57"/>
  <c r="AB73" i="57" s="1"/>
  <c r="W48" i="57"/>
  <c r="W73" i="57" s="1"/>
  <c r="V62" i="57"/>
  <c r="AE26" i="57"/>
  <c r="O62" i="57"/>
  <c r="L13" i="59" s="1"/>
  <c r="AA48" i="57"/>
  <c r="AA73" i="57" s="1"/>
  <c r="AE44" i="57"/>
  <c r="AE69" i="57" s="1"/>
  <c r="AE37" i="57"/>
  <c r="AE57" i="57"/>
  <c r="L21" i="59" s="1"/>
  <c r="Y69" i="57"/>
  <c r="Y48" i="57"/>
  <c r="Y73" i="57" s="1"/>
  <c r="AE58" i="57"/>
  <c r="L22" i="59" s="1"/>
  <c r="AE43" i="57"/>
  <c r="AE68" i="57" s="1"/>
  <c r="S68" i="57"/>
  <c r="AC68" i="57"/>
  <c r="AC48" i="57"/>
  <c r="AC73" i="57" s="1"/>
  <c r="O48" i="57"/>
  <c r="O73" i="57" s="1"/>
  <c r="C73" i="57"/>
  <c r="S48" i="57"/>
  <c r="Z69" i="57"/>
  <c r="Z48" i="57"/>
  <c r="Z73" i="57" s="1"/>
  <c r="V48" i="57"/>
  <c r="V73" i="57" s="1"/>
  <c r="U68" i="57"/>
  <c r="U48" i="57"/>
  <c r="U73" i="57" s="1"/>
  <c r="T68" i="57"/>
  <c r="T48" i="57"/>
  <c r="T73" i="57" s="1"/>
  <c r="S73" i="57" l="1"/>
  <c r="AE48" i="57"/>
  <c r="AE73" i="57" s="1"/>
  <c r="AE62" i="57"/>
  <c r="AE38" i="57"/>
  <c r="AE63" i="57" l="1"/>
  <c r="L26" i="59"/>
  <c r="R96" i="54" l="1"/>
  <c r="R95" i="54"/>
  <c r="R94" i="54"/>
  <c r="R93" i="54"/>
  <c r="R92" i="54"/>
  <c r="R91" i="54"/>
  <c r="R85" i="54"/>
  <c r="AD84" i="54"/>
  <c r="AC84" i="54"/>
  <c r="AB84" i="54"/>
  <c r="AA84" i="54"/>
  <c r="Z84" i="54"/>
  <c r="Y84" i="54"/>
  <c r="R84" i="54"/>
  <c r="R83" i="54"/>
  <c r="R82" i="54"/>
  <c r="R81" i="54"/>
  <c r="R80" i="54"/>
  <c r="R72" i="54"/>
  <c r="R71" i="54"/>
  <c r="R70" i="54"/>
  <c r="R69" i="54"/>
  <c r="R68" i="54"/>
  <c r="R67" i="54"/>
  <c r="R61" i="54"/>
  <c r="R60" i="54"/>
  <c r="R59" i="54"/>
  <c r="R58" i="54"/>
  <c r="R57" i="54"/>
  <c r="R56" i="54"/>
  <c r="AD51" i="54"/>
  <c r="AC51" i="54"/>
  <c r="AB51" i="54"/>
  <c r="AA51" i="54"/>
  <c r="Z51" i="54"/>
  <c r="Y51" i="54"/>
  <c r="X51" i="54"/>
  <c r="W51" i="54"/>
  <c r="V51" i="54"/>
  <c r="U51" i="54"/>
  <c r="T51" i="54"/>
  <c r="S51" i="54"/>
  <c r="R47" i="54"/>
  <c r="R46" i="54"/>
  <c r="R45" i="54"/>
  <c r="R44" i="54"/>
  <c r="R43" i="54"/>
  <c r="R42" i="54"/>
  <c r="R36" i="54"/>
  <c r="N47" i="54"/>
  <c r="J47" i="54"/>
  <c r="X36" i="54"/>
  <c r="W36" i="54"/>
  <c r="S36" i="54"/>
  <c r="R35" i="54"/>
  <c r="M46" i="54"/>
  <c r="AB35" i="54"/>
  <c r="K46" i="54"/>
  <c r="Y35" i="54"/>
  <c r="G46" i="54"/>
  <c r="E46" i="54"/>
  <c r="D46" i="54"/>
  <c r="C46" i="54"/>
  <c r="R34" i="54"/>
  <c r="AC34" i="54"/>
  <c r="AB34" i="54"/>
  <c r="AA34" i="54"/>
  <c r="J45" i="54"/>
  <c r="I45" i="54"/>
  <c r="H45" i="54"/>
  <c r="F45" i="54"/>
  <c r="T34" i="54"/>
  <c r="C45" i="54"/>
  <c r="R33" i="54"/>
  <c r="AD33" i="54"/>
  <c r="L44" i="54"/>
  <c r="AA33" i="54"/>
  <c r="I44" i="54"/>
  <c r="X33" i="54"/>
  <c r="W33" i="54"/>
  <c r="V33" i="54"/>
  <c r="T33" i="54"/>
  <c r="C44" i="54"/>
  <c r="R32" i="54"/>
  <c r="N43" i="54"/>
  <c r="AC32" i="54"/>
  <c r="Y32" i="54"/>
  <c r="H43" i="54"/>
  <c r="W32" i="54"/>
  <c r="V32" i="54"/>
  <c r="D43" i="54"/>
  <c r="R31" i="54"/>
  <c r="N42" i="54"/>
  <c r="AB31" i="54"/>
  <c r="AB42" i="54" s="1"/>
  <c r="J42" i="54"/>
  <c r="Y31" i="54"/>
  <c r="Y42" i="54" s="1"/>
  <c r="W31" i="54"/>
  <c r="V31" i="54"/>
  <c r="E42" i="54"/>
  <c r="R25" i="54"/>
  <c r="AD25" i="54"/>
  <c r="AA25" i="54"/>
  <c r="Z25" i="54"/>
  <c r="V25" i="54"/>
  <c r="U25" i="54"/>
  <c r="R24" i="54"/>
  <c r="AC24" i="54"/>
  <c r="Y24" i="54"/>
  <c r="X24" i="54"/>
  <c r="W24" i="54"/>
  <c r="S24" i="54"/>
  <c r="R23" i="54"/>
  <c r="AC23" i="54"/>
  <c r="AB23" i="54"/>
  <c r="AA23" i="54"/>
  <c r="X23" i="54"/>
  <c r="T23" i="54"/>
  <c r="S23" i="54"/>
  <c r="R22" i="54"/>
  <c r="AC22" i="54"/>
  <c r="AA22" i="54"/>
  <c r="X22" i="54"/>
  <c r="W22" i="54"/>
  <c r="U22" i="54"/>
  <c r="R21" i="54"/>
  <c r="AD21" i="54"/>
  <c r="AC21" i="54"/>
  <c r="Z21" i="54"/>
  <c r="X21" i="54"/>
  <c r="V21" i="54"/>
  <c r="U21" i="54"/>
  <c r="S21" i="54"/>
  <c r="R20" i="54"/>
  <c r="AD20" i="54"/>
  <c r="AB20" i="54"/>
  <c r="X20" i="54"/>
  <c r="W20" i="54"/>
  <c r="U20" i="54"/>
  <c r="T20" i="54"/>
  <c r="R14" i="54"/>
  <c r="O14" i="54"/>
  <c r="AC14" i="54"/>
  <c r="AB14" i="54"/>
  <c r="AA14" i="54"/>
  <c r="Z14" i="54"/>
  <c r="Y14" i="54"/>
  <c r="X14" i="54"/>
  <c r="W14" i="54"/>
  <c r="V14" i="54"/>
  <c r="U14" i="54"/>
  <c r="T14" i="54"/>
  <c r="S14" i="54"/>
  <c r="R13" i="54"/>
  <c r="AD13" i="54"/>
  <c r="AE13" i="54" s="1"/>
  <c r="AC13" i="54"/>
  <c r="AB13" i="54"/>
  <c r="AA13" i="54"/>
  <c r="Z13" i="54"/>
  <c r="Y13" i="54"/>
  <c r="X13" i="54"/>
  <c r="W13" i="54"/>
  <c r="V13" i="54"/>
  <c r="U13" i="54"/>
  <c r="T13" i="54"/>
  <c r="S13" i="54"/>
  <c r="R12" i="54"/>
  <c r="AD12" i="54"/>
  <c r="AE12" i="54" s="1"/>
  <c r="AC12" i="54"/>
  <c r="AB12" i="54"/>
  <c r="AA12" i="54"/>
  <c r="Z12" i="54"/>
  <c r="Y12" i="54"/>
  <c r="X12" i="54"/>
  <c r="W12" i="54"/>
  <c r="V12" i="54"/>
  <c r="U12" i="54"/>
  <c r="T12" i="54"/>
  <c r="S12" i="54"/>
  <c r="R11" i="54"/>
  <c r="AC11" i="54"/>
  <c r="AA11" i="54"/>
  <c r="Z11" i="54"/>
  <c r="Y11" i="54"/>
  <c r="X11" i="54"/>
  <c r="W11" i="54"/>
  <c r="V11" i="54"/>
  <c r="U11" i="54"/>
  <c r="T11" i="54"/>
  <c r="S11" i="54"/>
  <c r="R10" i="54"/>
  <c r="AD10" i="54"/>
  <c r="AE10" i="54" s="1"/>
  <c r="AC10" i="54"/>
  <c r="AB10" i="54"/>
  <c r="AA10" i="54"/>
  <c r="Y10" i="54"/>
  <c r="X10" i="54"/>
  <c r="W10" i="54"/>
  <c r="V10" i="54"/>
  <c r="U10" i="54"/>
  <c r="T10" i="54"/>
  <c r="S10" i="54"/>
  <c r="R9" i="54"/>
  <c r="AD9" i="54"/>
  <c r="AE9" i="54" s="1"/>
  <c r="AB9" i="54"/>
  <c r="AA9" i="54"/>
  <c r="Z9" i="54"/>
  <c r="Y9" i="54"/>
  <c r="X9" i="54"/>
  <c r="U9" i="54"/>
  <c r="S9" i="54"/>
  <c r="R2" i="54"/>
  <c r="R1" i="54"/>
  <c r="N94" i="54" l="1"/>
  <c r="L96" i="54"/>
  <c r="G80" i="54"/>
  <c r="J85" i="54"/>
  <c r="I91" i="54"/>
  <c r="I70" i="54"/>
  <c r="AD32" i="54"/>
  <c r="AD92" i="54" s="1"/>
  <c r="K93" i="54"/>
  <c r="O10" i="54"/>
  <c r="J84" i="54"/>
  <c r="S33" i="54"/>
  <c r="S44" i="54" s="1"/>
  <c r="F70" i="54"/>
  <c r="X34" i="54"/>
  <c r="X45" i="54" s="1"/>
  <c r="X70" i="54" s="1"/>
  <c r="G71" i="54"/>
  <c r="U35" i="54"/>
  <c r="U46" i="54" s="1"/>
  <c r="M61" i="54"/>
  <c r="G44" i="54"/>
  <c r="G69" i="54" s="1"/>
  <c r="L46" i="54"/>
  <c r="L71" i="54" s="1"/>
  <c r="O9" i="54"/>
  <c r="K81" i="54"/>
  <c r="F82" i="54"/>
  <c r="N82" i="54"/>
  <c r="I84" i="54"/>
  <c r="M56" i="54"/>
  <c r="Z31" i="54"/>
  <c r="Z42" i="54" s="1"/>
  <c r="D68" i="54"/>
  <c r="V57" i="54"/>
  <c r="J57" i="54"/>
  <c r="N68" i="54"/>
  <c r="J60" i="54"/>
  <c r="T35" i="54"/>
  <c r="T46" i="54" s="1"/>
  <c r="AC35" i="54"/>
  <c r="AC95" i="54" s="1"/>
  <c r="F61" i="54"/>
  <c r="N72" i="54"/>
  <c r="F43" i="54"/>
  <c r="F68" i="54" s="1"/>
  <c r="K44" i="54"/>
  <c r="K69" i="54" s="1"/>
  <c r="C47" i="54"/>
  <c r="C72" i="54" s="1"/>
  <c r="L58" i="54"/>
  <c r="N61" i="54"/>
  <c r="AB59" i="54"/>
  <c r="X82" i="54"/>
  <c r="Y15" i="54"/>
  <c r="Y82" i="54"/>
  <c r="AC20" i="54"/>
  <c r="AC80" i="54" s="1"/>
  <c r="M83" i="54"/>
  <c r="Z24" i="54"/>
  <c r="Z82" i="54" s="1"/>
  <c r="Y25" i="54"/>
  <c r="Z85" i="54" s="1"/>
  <c r="K96" i="54"/>
  <c r="Z36" i="54"/>
  <c r="Z61" i="54" s="1"/>
  <c r="H44" i="54"/>
  <c r="H69" i="54" s="1"/>
  <c r="M71" i="54"/>
  <c r="N58" i="54"/>
  <c r="O24" i="54"/>
  <c r="O32" i="54"/>
  <c r="Z32" i="54"/>
  <c r="Z92" i="54" s="1"/>
  <c r="E59" i="54"/>
  <c r="M59" i="54"/>
  <c r="S35" i="54"/>
  <c r="S60" i="54" s="1"/>
  <c r="AA36" i="54"/>
  <c r="AA61" i="54" s="1"/>
  <c r="F94" i="54"/>
  <c r="N45" i="54"/>
  <c r="N70" i="54" s="1"/>
  <c r="N80" i="54"/>
  <c r="J82" i="54"/>
  <c r="V9" i="54"/>
  <c r="V15" i="54" s="1"/>
  <c r="Z10" i="54"/>
  <c r="Z15" i="54" s="1"/>
  <c r="I83" i="54"/>
  <c r="N85" i="54"/>
  <c r="L69" i="54"/>
  <c r="S34" i="54"/>
  <c r="S59" i="54" s="1"/>
  <c r="C71" i="54"/>
  <c r="K71" i="54"/>
  <c r="K60" i="54"/>
  <c r="G82" i="54"/>
  <c r="X15" i="54"/>
  <c r="AD34" i="54"/>
  <c r="AD45" i="54" s="1"/>
  <c r="F47" i="54"/>
  <c r="V47" i="54" s="1"/>
  <c r="V72" i="54" s="1"/>
  <c r="AD22" i="54"/>
  <c r="AD58" i="54" s="1"/>
  <c r="J83" i="54"/>
  <c r="Y23" i="54"/>
  <c r="G85" i="54"/>
  <c r="X31" i="54"/>
  <c r="X91" i="54" s="1"/>
  <c r="M58" i="54"/>
  <c r="AB33" i="54"/>
  <c r="AB44" i="54" s="1"/>
  <c r="U34" i="54"/>
  <c r="U45" i="54" s="1"/>
  <c r="AA35" i="54"/>
  <c r="I42" i="54"/>
  <c r="I67" i="54" s="1"/>
  <c r="E45" i="54"/>
  <c r="E70" i="54" s="1"/>
  <c r="K47" i="54"/>
  <c r="AA47" i="54" s="1"/>
  <c r="AA72" i="54" s="1"/>
  <c r="J91" i="54"/>
  <c r="N96" i="54"/>
  <c r="V22" i="54"/>
  <c r="V58" i="54" s="1"/>
  <c r="AC36" i="54"/>
  <c r="O34" i="54"/>
  <c r="AA15" i="54"/>
  <c r="G81" i="54"/>
  <c r="V34" i="54"/>
  <c r="V45" i="54" s="1"/>
  <c r="U15" i="54"/>
  <c r="T59" i="54"/>
  <c r="T45" i="54"/>
  <c r="T70" i="54" s="1"/>
  <c r="N67" i="54"/>
  <c r="AC57" i="54"/>
  <c r="AC43" i="54"/>
  <c r="AC68" i="54" s="1"/>
  <c r="X80" i="54"/>
  <c r="T44" i="54"/>
  <c r="I80" i="54"/>
  <c r="L84" i="54"/>
  <c r="L60" i="54"/>
  <c r="O25" i="54"/>
  <c r="L92" i="54"/>
  <c r="L57" i="54"/>
  <c r="L43" i="54"/>
  <c r="L68" i="54" s="1"/>
  <c r="AB32" i="54"/>
  <c r="AC92" i="54" s="1"/>
  <c r="AA58" i="54"/>
  <c r="AA44" i="54"/>
  <c r="AA69" i="54" s="1"/>
  <c r="N95" i="54"/>
  <c r="N60" i="54"/>
  <c r="N46" i="54"/>
  <c r="N71" i="54" s="1"/>
  <c r="AD35" i="54"/>
  <c r="O22" i="54"/>
  <c r="C69" i="54"/>
  <c r="E57" i="54"/>
  <c r="F92" i="54"/>
  <c r="E92" i="54"/>
  <c r="C57" i="54"/>
  <c r="G94" i="54"/>
  <c r="O12" i="54"/>
  <c r="O13" i="54"/>
  <c r="C26" i="54"/>
  <c r="O20" i="54"/>
  <c r="K80" i="54"/>
  <c r="V20" i="54"/>
  <c r="W80" i="54" s="1"/>
  <c r="T21" i="54"/>
  <c r="T81" i="54" s="1"/>
  <c r="D81" i="54"/>
  <c r="AB21" i="54"/>
  <c r="AC81" i="54" s="1"/>
  <c r="L81" i="54"/>
  <c r="W21" i="54"/>
  <c r="D82" i="54"/>
  <c r="E82" i="54"/>
  <c r="L82" i="54"/>
  <c r="F84" i="54"/>
  <c r="V24" i="54"/>
  <c r="W82" i="54" s="1"/>
  <c r="N84" i="54"/>
  <c r="AD24" i="54"/>
  <c r="AD82" i="54" s="1"/>
  <c r="AB24" i="54"/>
  <c r="S31" i="54"/>
  <c r="C42" i="54"/>
  <c r="C56" i="54"/>
  <c r="AA31" i="54"/>
  <c r="K56" i="54"/>
  <c r="K42" i="54"/>
  <c r="K91" i="54"/>
  <c r="I59" i="54"/>
  <c r="I94" i="54"/>
  <c r="AC59" i="54"/>
  <c r="AC45" i="54"/>
  <c r="AC70" i="54" s="1"/>
  <c r="H60" i="54"/>
  <c r="H46" i="54"/>
  <c r="H71" i="54" s="1"/>
  <c r="H95" i="54"/>
  <c r="X96" i="54"/>
  <c r="E43" i="54"/>
  <c r="E68" i="54" s="1"/>
  <c r="D57" i="54"/>
  <c r="D60" i="54"/>
  <c r="M81" i="54"/>
  <c r="D83" i="54"/>
  <c r="T9" i="54"/>
  <c r="T15" i="54" s="1"/>
  <c r="AC9" i="54"/>
  <c r="AC15" i="54" s="1"/>
  <c r="O11" i="54"/>
  <c r="D80" i="54"/>
  <c r="L80" i="54"/>
  <c r="E81" i="54"/>
  <c r="Z22" i="54"/>
  <c r="E83" i="54"/>
  <c r="U23" i="54"/>
  <c r="Z23" i="54"/>
  <c r="G84" i="54"/>
  <c r="V83" i="54"/>
  <c r="D91" i="54"/>
  <c r="D42" i="54"/>
  <c r="D56" i="54"/>
  <c r="T31" i="54"/>
  <c r="L42" i="54"/>
  <c r="L56" i="54"/>
  <c r="L91" i="54"/>
  <c r="G57" i="54"/>
  <c r="G92" i="54"/>
  <c r="H58" i="54"/>
  <c r="H93" i="54"/>
  <c r="J59" i="54"/>
  <c r="J94" i="54"/>
  <c r="Z34" i="54"/>
  <c r="I60" i="54"/>
  <c r="I46" i="54"/>
  <c r="I71" i="54" s="1"/>
  <c r="I95" i="54"/>
  <c r="T36" i="54"/>
  <c r="D96" i="54"/>
  <c r="D61" i="54"/>
  <c r="AB36" i="54"/>
  <c r="L61" i="54"/>
  <c r="L47" i="54"/>
  <c r="Y43" i="54"/>
  <c r="I69" i="54"/>
  <c r="AB11" i="54"/>
  <c r="AB15" i="54" s="1"/>
  <c r="AD14" i="54"/>
  <c r="AE14" i="54" s="1"/>
  <c r="M80" i="54"/>
  <c r="Y20" i="54"/>
  <c r="F83" i="54"/>
  <c r="V23" i="54"/>
  <c r="N83" i="54"/>
  <c r="AD23" i="54"/>
  <c r="N59" i="54"/>
  <c r="H84" i="54"/>
  <c r="C61" i="54"/>
  <c r="S25" i="54"/>
  <c r="K85" i="54"/>
  <c r="K61" i="54"/>
  <c r="W25" i="54"/>
  <c r="E91" i="54"/>
  <c r="E56" i="54"/>
  <c r="U31" i="54"/>
  <c r="V91" i="54" s="1"/>
  <c r="M91" i="54"/>
  <c r="M42" i="54"/>
  <c r="AC31" i="54"/>
  <c r="I58" i="54"/>
  <c r="I93" i="54"/>
  <c r="Y33" i="54"/>
  <c r="C70" i="54"/>
  <c r="K94" i="54"/>
  <c r="K45" i="54"/>
  <c r="K70" i="54" s="1"/>
  <c r="K59" i="54"/>
  <c r="Z35" i="54"/>
  <c r="J95" i="54"/>
  <c r="E96" i="54"/>
  <c r="E47" i="54"/>
  <c r="E72" i="54" s="1"/>
  <c r="E61" i="54"/>
  <c r="U36" i="54"/>
  <c r="M96" i="54"/>
  <c r="M47" i="54"/>
  <c r="G43" i="54"/>
  <c r="G68" i="54" s="1"/>
  <c r="J44" i="54"/>
  <c r="J69" i="54" s="1"/>
  <c r="AD44" i="54"/>
  <c r="J46" i="54"/>
  <c r="J71" i="54" s="1"/>
  <c r="D47" i="54"/>
  <c r="D72" i="54" s="1"/>
  <c r="E80" i="54"/>
  <c r="AB94" i="54"/>
  <c r="D84" i="54"/>
  <c r="D71" i="54"/>
  <c r="E93" i="54"/>
  <c r="U33" i="54"/>
  <c r="E58" i="54"/>
  <c r="E44" i="54"/>
  <c r="E69" i="54" s="1"/>
  <c r="M84" i="54"/>
  <c r="N92" i="54"/>
  <c r="M92" i="54"/>
  <c r="M57" i="54"/>
  <c r="M43" i="54"/>
  <c r="M68" i="54" s="1"/>
  <c r="AA20" i="54"/>
  <c r="O21" i="54"/>
  <c r="AA21" i="54"/>
  <c r="AA81" i="54" s="1"/>
  <c r="AB22" i="54"/>
  <c r="G83" i="54"/>
  <c r="W23" i="54"/>
  <c r="O23" i="54"/>
  <c r="T24" i="54"/>
  <c r="T82" i="54" s="1"/>
  <c r="D85" i="54"/>
  <c r="T25" i="54"/>
  <c r="U85" i="54" s="1"/>
  <c r="L85" i="54"/>
  <c r="AB25" i="54"/>
  <c r="F91" i="54"/>
  <c r="F56" i="54"/>
  <c r="F42" i="54"/>
  <c r="N91" i="54"/>
  <c r="N56" i="54"/>
  <c r="AD31" i="54"/>
  <c r="AB56" i="54"/>
  <c r="T32" i="54"/>
  <c r="J93" i="54"/>
  <c r="J58" i="54"/>
  <c r="Z33" i="54"/>
  <c r="AA93" i="54" s="1"/>
  <c r="V44" i="54"/>
  <c r="D94" i="54"/>
  <c r="D45" i="54"/>
  <c r="D70" i="54" s="1"/>
  <c r="L94" i="54"/>
  <c r="L59" i="54"/>
  <c r="L45" i="54"/>
  <c r="L70" i="54" s="1"/>
  <c r="X35" i="54"/>
  <c r="Y95" i="54" s="1"/>
  <c r="E67" i="54"/>
  <c r="H68" i="54"/>
  <c r="AD47" i="54"/>
  <c r="AD72" i="54" s="1"/>
  <c r="C59" i="54"/>
  <c r="F80" i="54"/>
  <c r="L93" i="54"/>
  <c r="AC94" i="54"/>
  <c r="M93" i="54"/>
  <c r="AC33" i="54"/>
  <c r="AD93" i="54" s="1"/>
  <c r="M44" i="54"/>
  <c r="M69" i="54" s="1"/>
  <c r="F95" i="54"/>
  <c r="F60" i="54"/>
  <c r="O35" i="54"/>
  <c r="F46" i="54"/>
  <c r="F71" i="54" s="1"/>
  <c r="V35" i="54"/>
  <c r="AB46" i="54"/>
  <c r="AB67" i="54"/>
  <c r="D92" i="54"/>
  <c r="J80" i="54"/>
  <c r="J56" i="54"/>
  <c r="Z20" i="54"/>
  <c r="V81" i="54"/>
  <c r="K83" i="54"/>
  <c r="L83" i="54"/>
  <c r="X25" i="54"/>
  <c r="H85" i="54"/>
  <c r="W9" i="54"/>
  <c r="W15" i="54" s="1"/>
  <c r="C15" i="54"/>
  <c r="H81" i="54"/>
  <c r="S22" i="54"/>
  <c r="H83" i="54"/>
  <c r="E85" i="54"/>
  <c r="F85" i="54"/>
  <c r="M85" i="54"/>
  <c r="AC25" i="54"/>
  <c r="G91" i="54"/>
  <c r="G56" i="54"/>
  <c r="O31" i="54"/>
  <c r="J92" i="54"/>
  <c r="U32" i="54"/>
  <c r="W58" i="54"/>
  <c r="W93" i="54"/>
  <c r="W44" i="54"/>
  <c r="W69" i="54" s="1"/>
  <c r="Y46" i="54"/>
  <c r="Y71" i="54" s="1"/>
  <c r="G47" i="54"/>
  <c r="G61" i="54"/>
  <c r="G96" i="54"/>
  <c r="O36" i="54"/>
  <c r="C37" i="54"/>
  <c r="G42" i="54"/>
  <c r="J43" i="54"/>
  <c r="J68" i="54" s="1"/>
  <c r="D59" i="54"/>
  <c r="H82" i="54"/>
  <c r="V85" i="54"/>
  <c r="V42" i="54"/>
  <c r="W92" i="54"/>
  <c r="W43" i="54"/>
  <c r="G59" i="54"/>
  <c r="G45" i="54"/>
  <c r="G70" i="54" s="1"/>
  <c r="W34" i="54"/>
  <c r="AA59" i="54"/>
  <c r="AA45" i="54"/>
  <c r="AA70" i="54" s="1"/>
  <c r="I61" i="54"/>
  <c r="J96" i="54"/>
  <c r="I96" i="54"/>
  <c r="Y36" i="54"/>
  <c r="I47" i="54"/>
  <c r="U80" i="54"/>
  <c r="K82" i="54"/>
  <c r="E71" i="54"/>
  <c r="E84" i="54"/>
  <c r="U24" i="54"/>
  <c r="W91" i="54"/>
  <c r="W56" i="54"/>
  <c r="W42" i="54"/>
  <c r="J70" i="54"/>
  <c r="S47" i="54"/>
  <c r="S15" i="54"/>
  <c r="AD11" i="54"/>
  <c r="H80" i="54"/>
  <c r="S20" i="54"/>
  <c r="I81" i="54"/>
  <c r="J81" i="54"/>
  <c r="Y21" i="54"/>
  <c r="Y81" i="54" s="1"/>
  <c r="AD81" i="54"/>
  <c r="I82" i="54"/>
  <c r="Y22" i="54"/>
  <c r="T22" i="54"/>
  <c r="AA85" i="54"/>
  <c r="AA83" i="54"/>
  <c r="H91" i="54"/>
  <c r="H56" i="54"/>
  <c r="C43" i="54"/>
  <c r="S32" i="54"/>
  <c r="K92" i="54"/>
  <c r="K57" i="54"/>
  <c r="K43" i="54"/>
  <c r="K68" i="54" s="1"/>
  <c r="AA32" i="54"/>
  <c r="V43" i="54"/>
  <c r="V68" i="54" s="1"/>
  <c r="D93" i="54"/>
  <c r="D58" i="54"/>
  <c r="D44" i="54"/>
  <c r="O33" i="54"/>
  <c r="X44" i="54"/>
  <c r="X69" i="54" s="1"/>
  <c r="X58" i="54"/>
  <c r="X93" i="54"/>
  <c r="Y34" i="54"/>
  <c r="H47" i="54"/>
  <c r="H61" i="54"/>
  <c r="H96" i="54"/>
  <c r="H42" i="54"/>
  <c r="H70" i="54"/>
  <c r="AB45" i="54"/>
  <c r="AB70" i="54" s="1"/>
  <c r="Y57" i="54"/>
  <c r="Y60" i="54"/>
  <c r="E94" i="54"/>
  <c r="H57" i="54"/>
  <c r="H92" i="54"/>
  <c r="X32" i="54"/>
  <c r="Y92" i="54" s="1"/>
  <c r="F93" i="54"/>
  <c r="F58" i="54"/>
  <c r="F44" i="54"/>
  <c r="F69" i="54" s="1"/>
  <c r="N93" i="54"/>
  <c r="N44" i="54"/>
  <c r="N69" i="54" s="1"/>
  <c r="AD36" i="54"/>
  <c r="J67" i="54"/>
  <c r="M94" i="54"/>
  <c r="F81" i="54"/>
  <c r="N81" i="54"/>
  <c r="M82" i="54"/>
  <c r="K84" i="54"/>
  <c r="AA24" i="54"/>
  <c r="I92" i="54"/>
  <c r="I57" i="54"/>
  <c r="I43" i="54"/>
  <c r="I68" i="54" s="1"/>
  <c r="G93" i="54"/>
  <c r="G58" i="54"/>
  <c r="F59" i="54"/>
  <c r="D95" i="54"/>
  <c r="E95" i="54"/>
  <c r="L95" i="54"/>
  <c r="V36" i="54"/>
  <c r="M45" i="54"/>
  <c r="M70" i="54" s="1"/>
  <c r="Z47" i="54"/>
  <c r="Z72" i="54" s="1"/>
  <c r="J72" i="54"/>
  <c r="I85" i="54"/>
  <c r="K95" i="54"/>
  <c r="F96" i="54"/>
  <c r="G95" i="54"/>
  <c r="G60" i="54"/>
  <c r="W35" i="54"/>
  <c r="C60" i="54"/>
  <c r="I56" i="54"/>
  <c r="F57" i="54"/>
  <c r="N57" i="54"/>
  <c r="C58" i="54"/>
  <c r="K58" i="54"/>
  <c r="H59" i="54"/>
  <c r="E60" i="54"/>
  <c r="M60" i="54"/>
  <c r="J61" i="54"/>
  <c r="H94" i="54"/>
  <c r="M95" i="54"/>
  <c r="K72" i="54" l="1"/>
  <c r="Z91" i="54"/>
  <c r="Z83" i="54"/>
  <c r="Y85" i="54"/>
  <c r="AD80" i="54"/>
  <c r="O60" i="54"/>
  <c r="F11" i="59" s="1"/>
  <c r="T93" i="54"/>
  <c r="U94" i="54"/>
  <c r="AD57" i="54"/>
  <c r="H86" i="54"/>
  <c r="U70" i="54"/>
  <c r="U71" i="54"/>
  <c r="J86" i="54"/>
  <c r="V70" i="54"/>
  <c r="AC46" i="54"/>
  <c r="AC71" i="54" s="1"/>
  <c r="O59" i="54"/>
  <c r="F10" i="59" s="1"/>
  <c r="AC60" i="54"/>
  <c r="AA82" i="54"/>
  <c r="U59" i="54"/>
  <c r="AD43" i="54"/>
  <c r="AD68" i="54" s="1"/>
  <c r="U95" i="54"/>
  <c r="U81" i="54"/>
  <c r="N86" i="54"/>
  <c r="AD70" i="54"/>
  <c r="Y37" i="54"/>
  <c r="E86" i="54"/>
  <c r="AB93" i="54"/>
  <c r="F72" i="54"/>
  <c r="AD94" i="54"/>
  <c r="O58" i="54"/>
  <c r="F9" i="59" s="1"/>
  <c r="T26" i="54"/>
  <c r="X59" i="54"/>
  <c r="Y83" i="54"/>
  <c r="AB69" i="54"/>
  <c r="X42" i="54"/>
  <c r="X67" i="54" s="1"/>
  <c r="V69" i="54"/>
  <c r="X56" i="54"/>
  <c r="I48" i="54"/>
  <c r="I73" i="54" s="1"/>
  <c r="AE33" i="54"/>
  <c r="AE25" i="54"/>
  <c r="Z81" i="54"/>
  <c r="AA95" i="54"/>
  <c r="AA96" i="54"/>
  <c r="T58" i="54"/>
  <c r="AA46" i="54"/>
  <c r="AA71" i="54" s="1"/>
  <c r="AB58" i="54"/>
  <c r="AB95" i="54"/>
  <c r="S45" i="54"/>
  <c r="S70" i="54" s="1"/>
  <c r="Z43" i="54"/>
  <c r="Z68" i="54" s="1"/>
  <c r="T94" i="54"/>
  <c r="AA60" i="54"/>
  <c r="V56" i="54"/>
  <c r="G86" i="54"/>
  <c r="AD69" i="54"/>
  <c r="O15" i="54"/>
  <c r="Z57" i="54"/>
  <c r="F86" i="54"/>
  <c r="V94" i="54"/>
  <c r="L86" i="54"/>
  <c r="V93" i="54"/>
  <c r="O57" i="54"/>
  <c r="F8" i="59" s="1"/>
  <c r="S46" i="54"/>
  <c r="S71" i="54" s="1"/>
  <c r="O46" i="54"/>
  <c r="O71" i="54" s="1"/>
  <c r="AD59" i="54"/>
  <c r="T95" i="54"/>
  <c r="Y91" i="54"/>
  <c r="U26" i="54"/>
  <c r="Z37" i="54"/>
  <c r="S61" i="54"/>
  <c r="V59" i="54"/>
  <c r="AB82" i="54"/>
  <c r="AC26" i="54"/>
  <c r="O61" i="54"/>
  <c r="F12" i="59" s="1"/>
  <c r="AE22" i="54"/>
  <c r="H62" i="54"/>
  <c r="H72" i="54"/>
  <c r="X47" i="54"/>
  <c r="X72" i="54" s="1"/>
  <c r="F67" i="54"/>
  <c r="F48" i="54"/>
  <c r="F73" i="54" s="1"/>
  <c r="AA80" i="54"/>
  <c r="AA26" i="54"/>
  <c r="AB47" i="54"/>
  <c r="AB72" i="54" s="1"/>
  <c r="L72" i="54"/>
  <c r="K48" i="54"/>
  <c r="K73" i="54" s="1"/>
  <c r="K67" i="54"/>
  <c r="W81" i="54"/>
  <c r="W26" i="54"/>
  <c r="D69" i="54"/>
  <c r="O44" i="54"/>
  <c r="O69" i="54" s="1"/>
  <c r="AE24" i="54"/>
  <c r="U92" i="54"/>
  <c r="U57" i="54"/>
  <c r="U43" i="54"/>
  <c r="U68" i="54" s="1"/>
  <c r="O26" i="54"/>
  <c r="O27" i="54" s="1"/>
  <c r="AE20" i="54"/>
  <c r="S26" i="54"/>
  <c r="AC85" i="54"/>
  <c r="AC83" i="54"/>
  <c r="F97" i="54"/>
  <c r="F62" i="54"/>
  <c r="E48" i="54"/>
  <c r="E73" i="54" s="1"/>
  <c r="M97" i="54"/>
  <c r="M62" i="54"/>
  <c r="Z67" i="54"/>
  <c r="E97" i="54"/>
  <c r="E62" i="54"/>
  <c r="Y80" i="54"/>
  <c r="Y26" i="54"/>
  <c r="O47" i="54"/>
  <c r="O72" i="54" s="1"/>
  <c r="AB61" i="54"/>
  <c r="AB96" i="54"/>
  <c r="S58" i="54"/>
  <c r="L67" i="54"/>
  <c r="L48" i="54"/>
  <c r="L73" i="54" s="1"/>
  <c r="I62" i="54"/>
  <c r="I97" i="54"/>
  <c r="AA56" i="54"/>
  <c r="AA91" i="54"/>
  <c r="AA37" i="54"/>
  <c r="AA42" i="54"/>
  <c r="AB81" i="54"/>
  <c r="AB26" i="54"/>
  <c r="AB37" i="54"/>
  <c r="V96" i="54"/>
  <c r="V61" i="54"/>
  <c r="S69" i="54"/>
  <c r="O43" i="54"/>
  <c r="O68" i="54" s="1"/>
  <c r="C68" i="54"/>
  <c r="Y96" i="54"/>
  <c r="Y61" i="54"/>
  <c r="T80" i="54"/>
  <c r="W47" i="54"/>
  <c r="W72" i="54" s="1"/>
  <c r="G72" i="54"/>
  <c r="AB80" i="54"/>
  <c r="Z80" i="54"/>
  <c r="Z26" i="54"/>
  <c r="AB71" i="54"/>
  <c r="AC96" i="54"/>
  <c r="AB91" i="54"/>
  <c r="U58" i="54"/>
  <c r="U93" i="54"/>
  <c r="U44" i="54"/>
  <c r="O45" i="54"/>
  <c r="O70" i="54" s="1"/>
  <c r="T91" i="54"/>
  <c r="T56" i="54"/>
  <c r="T37" i="54"/>
  <c r="T42" i="54"/>
  <c r="X61" i="54"/>
  <c r="V82" i="54"/>
  <c r="AB57" i="54"/>
  <c r="AB92" i="54"/>
  <c r="AB43" i="54"/>
  <c r="AD26" i="54"/>
  <c r="X26" i="54"/>
  <c r="H67" i="54"/>
  <c r="H48" i="54"/>
  <c r="H73" i="54" s="1"/>
  <c r="Y94" i="54"/>
  <c r="Y59" i="54"/>
  <c r="Y45" i="54"/>
  <c r="Y70" i="54" s="1"/>
  <c r="W68" i="54"/>
  <c r="O56" i="54"/>
  <c r="F7" i="59" s="1"/>
  <c r="AB60" i="54"/>
  <c r="AC58" i="54"/>
  <c r="AC93" i="54"/>
  <c r="AC44" i="54"/>
  <c r="AC69" i="54" s="1"/>
  <c r="AC61" i="54"/>
  <c r="AD91" i="54"/>
  <c r="AD42" i="54"/>
  <c r="AD56" i="54"/>
  <c r="AD37" i="54"/>
  <c r="Z95" i="54"/>
  <c r="Z60" i="54"/>
  <c r="Z46" i="54"/>
  <c r="Z71" i="54" s="1"/>
  <c r="Y68" i="54"/>
  <c r="O42" i="54"/>
  <c r="O67" i="54" s="1"/>
  <c r="C67" i="54"/>
  <c r="C48" i="54"/>
  <c r="AD46" i="54"/>
  <c r="AD71" i="54" s="1"/>
  <c r="AD95" i="54"/>
  <c r="AD60" i="54"/>
  <c r="I86" i="54"/>
  <c r="W57" i="54"/>
  <c r="AD61" i="54"/>
  <c r="AD96" i="54"/>
  <c r="AE36" i="54"/>
  <c r="W94" i="54"/>
  <c r="W59" i="54"/>
  <c r="W45" i="54"/>
  <c r="W70" i="54" s="1"/>
  <c r="AC82" i="54"/>
  <c r="Y47" i="54"/>
  <c r="Y72" i="54" s="1"/>
  <c r="I72" i="54"/>
  <c r="J62" i="54"/>
  <c r="J97" i="54"/>
  <c r="D97" i="54"/>
  <c r="D62" i="54"/>
  <c r="V92" i="54"/>
  <c r="AE11" i="54"/>
  <c r="AE15" i="54" s="1"/>
  <c r="AD15" i="54"/>
  <c r="W37" i="54"/>
  <c r="Y67" i="54"/>
  <c r="G62" i="54"/>
  <c r="G97" i="54"/>
  <c r="X95" i="54"/>
  <c r="X60" i="54"/>
  <c r="X46" i="54"/>
  <c r="X71" i="54" s="1"/>
  <c r="N97" i="54"/>
  <c r="N62" i="54"/>
  <c r="AB85" i="54"/>
  <c r="AB83" i="54"/>
  <c r="AD85" i="54"/>
  <c r="M72" i="54"/>
  <c r="AC47" i="54"/>
  <c r="AC72" i="54" s="1"/>
  <c r="AE34" i="54"/>
  <c r="Y58" i="54"/>
  <c r="Y93" i="54"/>
  <c r="Y44" i="54"/>
  <c r="Z56" i="54"/>
  <c r="L97" i="54"/>
  <c r="L62" i="54"/>
  <c r="T61" i="54"/>
  <c r="T96" i="54"/>
  <c r="T47" i="54"/>
  <c r="T72" i="54" s="1"/>
  <c r="D67" i="54"/>
  <c r="D48" i="54"/>
  <c r="D73" i="54" s="1"/>
  <c r="S56" i="54"/>
  <c r="AE31" i="54"/>
  <c r="S37" i="54"/>
  <c r="S42" i="54"/>
  <c r="V26" i="54"/>
  <c r="V80" i="54"/>
  <c r="N48" i="54"/>
  <c r="N73" i="54" s="1"/>
  <c r="X81" i="54"/>
  <c r="V67" i="54"/>
  <c r="T57" i="54"/>
  <c r="T92" i="54"/>
  <c r="T43" i="54"/>
  <c r="T68" i="54" s="1"/>
  <c r="U91" i="54"/>
  <c r="U42" i="54"/>
  <c r="U37" i="54"/>
  <c r="U56" i="54"/>
  <c r="S57" i="54"/>
  <c r="S43" i="54"/>
  <c r="AE32" i="54"/>
  <c r="W60" i="54"/>
  <c r="W95" i="54"/>
  <c r="W46" i="54"/>
  <c r="W71" i="54" s="1"/>
  <c r="J48" i="54"/>
  <c r="J73" i="54" s="1"/>
  <c r="AA57" i="54"/>
  <c r="AA43" i="54"/>
  <c r="AA68" i="54" s="1"/>
  <c r="AA92" i="54"/>
  <c r="W67" i="54"/>
  <c r="V37" i="54"/>
  <c r="G67" i="54"/>
  <c r="G48" i="54"/>
  <c r="G73" i="54" s="1"/>
  <c r="V60" i="54"/>
  <c r="V46" i="54"/>
  <c r="V71" i="54" s="1"/>
  <c r="V95" i="54"/>
  <c r="H97" i="54"/>
  <c r="Z93" i="54"/>
  <c r="Z58" i="54"/>
  <c r="Z44" i="54"/>
  <c r="Z69" i="54" s="1"/>
  <c r="AD83" i="54"/>
  <c r="AC56" i="54"/>
  <c r="AC91" i="54"/>
  <c r="AC37" i="54"/>
  <c r="AC42" i="54"/>
  <c r="W83" i="54"/>
  <c r="W85" i="54"/>
  <c r="Z96" i="54"/>
  <c r="T71" i="54"/>
  <c r="Z59" i="54"/>
  <c r="Z94" i="54"/>
  <c r="Z45" i="54"/>
  <c r="Z70" i="54" s="1"/>
  <c r="AE35" i="54"/>
  <c r="AE60" i="54" s="1"/>
  <c r="F24" i="59" s="1"/>
  <c r="D86" i="54"/>
  <c r="K86" i="54"/>
  <c r="W61" i="54"/>
  <c r="AE23" i="54"/>
  <c r="AA94" i="54"/>
  <c r="S72" i="54"/>
  <c r="U60" i="54"/>
  <c r="U82" i="54"/>
  <c r="AE21" i="54"/>
  <c r="X94" i="54"/>
  <c r="X57" i="54"/>
  <c r="X92" i="54"/>
  <c r="X43" i="54"/>
  <c r="X68" i="54" s="1"/>
  <c r="X37" i="54"/>
  <c r="O37" i="54"/>
  <c r="C62" i="54"/>
  <c r="X85" i="54"/>
  <c r="X83" i="54"/>
  <c r="T85" i="54"/>
  <c r="T83" i="54"/>
  <c r="U61" i="54"/>
  <c r="U96" i="54"/>
  <c r="U47" i="54"/>
  <c r="U72" i="54" s="1"/>
  <c r="M48" i="54"/>
  <c r="M73" i="54" s="1"/>
  <c r="M67" i="54"/>
  <c r="T60" i="54"/>
  <c r="Y56" i="54"/>
  <c r="K97" i="54"/>
  <c r="K62" i="54"/>
  <c r="U83" i="54"/>
  <c r="W96" i="54"/>
  <c r="T69" i="54"/>
  <c r="M86" i="54"/>
  <c r="U84" i="54" l="1"/>
  <c r="X84" i="54"/>
  <c r="Y97" i="54"/>
  <c r="V84" i="54"/>
  <c r="W84" i="54"/>
  <c r="T84" i="54"/>
  <c r="Y62" i="54"/>
  <c r="Z97" i="54"/>
  <c r="AE61" i="54"/>
  <c r="F25" i="59" s="1"/>
  <c r="U86" i="54"/>
  <c r="AE58" i="54"/>
  <c r="F22" i="59" s="1"/>
  <c r="T86" i="54"/>
  <c r="AE57" i="54"/>
  <c r="F21" i="59" s="1"/>
  <c r="W86" i="54"/>
  <c r="AC86" i="54"/>
  <c r="AE45" i="54"/>
  <c r="AE70" i="54" s="1"/>
  <c r="AE46" i="54"/>
  <c r="AE71" i="54" s="1"/>
  <c r="Y86" i="54"/>
  <c r="O62" i="54"/>
  <c r="F13" i="59" s="1"/>
  <c r="V86" i="54"/>
  <c r="AD86" i="54"/>
  <c r="U69" i="54"/>
  <c r="AE44" i="54"/>
  <c r="AE69" i="54" s="1"/>
  <c r="X97" i="54"/>
  <c r="X62" i="54"/>
  <c r="U67" i="54"/>
  <c r="U48" i="54"/>
  <c r="U73" i="54" s="1"/>
  <c r="AC67" i="54"/>
  <c r="AC48" i="54"/>
  <c r="AC73" i="54" s="1"/>
  <c r="V62" i="54"/>
  <c r="V97" i="54"/>
  <c r="Y69" i="54"/>
  <c r="Y48" i="54"/>
  <c r="Y73" i="54" s="1"/>
  <c r="C73" i="54"/>
  <c r="O48" i="54"/>
  <c r="O73" i="54" s="1"/>
  <c r="T67" i="54"/>
  <c r="T48" i="54"/>
  <c r="T73" i="54" s="1"/>
  <c r="AB97" i="54"/>
  <c r="AB62" i="54"/>
  <c r="AE47" i="54"/>
  <c r="AE72" i="54" s="1"/>
  <c r="AC97" i="54"/>
  <c r="AC62" i="54"/>
  <c r="W62" i="54"/>
  <c r="W97" i="54"/>
  <c r="AD97" i="54"/>
  <c r="AD62" i="54"/>
  <c r="X86" i="54"/>
  <c r="T97" i="54"/>
  <c r="T62" i="54"/>
  <c r="AB86" i="54"/>
  <c r="W48" i="54"/>
  <c r="W73" i="54" s="1"/>
  <c r="S67" i="54"/>
  <c r="AE42" i="54"/>
  <c r="AE67" i="54" s="1"/>
  <c r="S48" i="54"/>
  <c r="U97" i="54"/>
  <c r="U62" i="54"/>
  <c r="S68" i="54"/>
  <c r="AE43" i="54"/>
  <c r="AE68" i="54" s="1"/>
  <c r="S62" i="54"/>
  <c r="AE37" i="54"/>
  <c r="AE59" i="54"/>
  <c r="F23" i="59" s="1"/>
  <c r="AD67" i="54"/>
  <c r="AD48" i="54"/>
  <c r="AD73" i="54" s="1"/>
  <c r="AB68" i="54"/>
  <c r="AB48" i="54"/>
  <c r="AB73" i="54" s="1"/>
  <c r="Z86" i="54"/>
  <c r="AA67" i="54"/>
  <c r="AA48" i="54"/>
  <c r="AA73" i="54" s="1"/>
  <c r="V48" i="54"/>
  <c r="V73" i="54" s="1"/>
  <c r="AE56" i="54"/>
  <c r="F20" i="59" s="1"/>
  <c r="X48" i="54"/>
  <c r="X73" i="54" s="1"/>
  <c r="AA97" i="54"/>
  <c r="AA62" i="54"/>
  <c r="Z48" i="54"/>
  <c r="Z73" i="54" s="1"/>
  <c r="AE26" i="54"/>
  <c r="AA86" i="54"/>
  <c r="Z62" i="54"/>
  <c r="AE62" i="54" l="1"/>
  <c r="AE38" i="54"/>
  <c r="AE48" i="54"/>
  <c r="AE73" i="54" s="1"/>
  <c r="AE74" i="54" s="1"/>
  <c r="S73" i="54"/>
  <c r="AE63" i="54" l="1"/>
  <c r="F26" i="59"/>
  <c r="AD73" i="53"/>
  <c r="AC73" i="53"/>
  <c r="AB73" i="53"/>
  <c r="AA73" i="53"/>
  <c r="Z73" i="53"/>
  <c r="Y73" i="53"/>
  <c r="X73" i="53"/>
  <c r="W73" i="53"/>
  <c r="V73" i="53"/>
  <c r="U73" i="53"/>
  <c r="T73" i="53"/>
  <c r="S73" i="53"/>
  <c r="R69" i="53"/>
  <c r="R68" i="53"/>
  <c r="R67" i="53"/>
  <c r="R66" i="53"/>
  <c r="R65" i="53"/>
  <c r="R64" i="53"/>
  <c r="R58" i="53"/>
  <c r="R57" i="53"/>
  <c r="R56" i="53"/>
  <c r="R55" i="53"/>
  <c r="R54" i="53"/>
  <c r="R53" i="53"/>
  <c r="R47" i="53"/>
  <c r="R46" i="53"/>
  <c r="R45" i="53"/>
  <c r="N45" i="53"/>
  <c r="M45" i="53"/>
  <c r="L45" i="53"/>
  <c r="K45" i="53"/>
  <c r="J45" i="53"/>
  <c r="I45" i="53"/>
  <c r="H45" i="53"/>
  <c r="G45" i="53"/>
  <c r="F45" i="53"/>
  <c r="E45" i="53"/>
  <c r="D45" i="53"/>
  <c r="C45" i="53"/>
  <c r="R44" i="53"/>
  <c r="R43" i="53"/>
  <c r="R42" i="53"/>
  <c r="R36" i="53"/>
  <c r="AD36" i="53"/>
  <c r="L47" i="53"/>
  <c r="J47" i="53"/>
  <c r="Y36" i="53"/>
  <c r="V36" i="53"/>
  <c r="R35" i="53"/>
  <c r="L46" i="53"/>
  <c r="Y35" i="53"/>
  <c r="T35" i="53"/>
  <c r="AD34" i="53"/>
  <c r="AC34" i="53"/>
  <c r="AB34" i="53"/>
  <c r="AA34" i="53"/>
  <c r="Z34" i="53"/>
  <c r="Y34" i="53"/>
  <c r="X34" i="53"/>
  <c r="W34" i="53"/>
  <c r="V34" i="53"/>
  <c r="U34" i="53"/>
  <c r="T34" i="53"/>
  <c r="S34" i="53"/>
  <c r="R34" i="53"/>
  <c r="O34" i="53"/>
  <c r="R33" i="53"/>
  <c r="N44" i="53"/>
  <c r="Z33" i="53"/>
  <c r="F44" i="53"/>
  <c r="C44" i="53"/>
  <c r="R32" i="53"/>
  <c r="AB32" i="53"/>
  <c r="X32" i="53"/>
  <c r="D43" i="53"/>
  <c r="C43" i="53"/>
  <c r="R31" i="53"/>
  <c r="K42" i="53"/>
  <c r="Z31" i="53"/>
  <c r="S31" i="53"/>
  <c r="R28" i="53"/>
  <c r="R25" i="53"/>
  <c r="AD25" i="53"/>
  <c r="AC25" i="53"/>
  <c r="AB25" i="53"/>
  <c r="AA25" i="53"/>
  <c r="Z25" i="53"/>
  <c r="X25" i="53"/>
  <c r="W25" i="53"/>
  <c r="U25" i="53"/>
  <c r="T25" i="53"/>
  <c r="S25" i="53"/>
  <c r="R24" i="53"/>
  <c r="AC24" i="53"/>
  <c r="AA24" i="53"/>
  <c r="Z24" i="53"/>
  <c r="Y24" i="53"/>
  <c r="X24" i="53"/>
  <c r="W24" i="53"/>
  <c r="V24" i="53"/>
  <c r="U24" i="53"/>
  <c r="T24" i="53"/>
  <c r="R23" i="53"/>
  <c r="O23" i="53"/>
  <c r="R22" i="53"/>
  <c r="AD22" i="53"/>
  <c r="AC22" i="53"/>
  <c r="AB22" i="53"/>
  <c r="AA22" i="53"/>
  <c r="Z22" i="53"/>
  <c r="Y22" i="53"/>
  <c r="X22" i="53"/>
  <c r="W22" i="53"/>
  <c r="U22" i="53"/>
  <c r="T22" i="53"/>
  <c r="S22" i="53"/>
  <c r="R21" i="53"/>
  <c r="AD21" i="53"/>
  <c r="AC21" i="53"/>
  <c r="AB21" i="53"/>
  <c r="AA21" i="53"/>
  <c r="Y21" i="53"/>
  <c r="X21" i="53"/>
  <c r="W21" i="53"/>
  <c r="V21" i="53"/>
  <c r="U21" i="53"/>
  <c r="T21" i="53"/>
  <c r="R20" i="53"/>
  <c r="Z20" i="53"/>
  <c r="Y20" i="53"/>
  <c r="X20" i="53"/>
  <c r="W20" i="53"/>
  <c r="V20" i="53"/>
  <c r="U20" i="53"/>
  <c r="R17" i="53"/>
  <c r="R14" i="53"/>
  <c r="O14" i="53"/>
  <c r="AC14" i="53"/>
  <c r="AB14" i="53"/>
  <c r="AA14" i="53"/>
  <c r="Z14" i="53"/>
  <c r="Y14" i="53"/>
  <c r="X14" i="53"/>
  <c r="W14" i="53"/>
  <c r="V14" i="53"/>
  <c r="U14" i="53"/>
  <c r="T14" i="53"/>
  <c r="S14" i="53"/>
  <c r="R13" i="53"/>
  <c r="AD13" i="53"/>
  <c r="AE13" i="53" s="1"/>
  <c r="AC13" i="53"/>
  <c r="AB13" i="53"/>
  <c r="AA13" i="53"/>
  <c r="Z13" i="53"/>
  <c r="Y13" i="53"/>
  <c r="X13" i="53"/>
  <c r="W13" i="53"/>
  <c r="V13" i="53"/>
  <c r="U13" i="53"/>
  <c r="T13" i="53"/>
  <c r="S13" i="53"/>
  <c r="R12" i="53"/>
  <c r="O12" i="53"/>
  <c r="R11" i="53"/>
  <c r="AD11" i="53"/>
  <c r="AE11" i="53" s="1"/>
  <c r="AC11" i="53"/>
  <c r="AB11" i="53"/>
  <c r="AA11" i="53"/>
  <c r="Z11" i="53"/>
  <c r="Y11" i="53"/>
  <c r="X11" i="53"/>
  <c r="W11" i="53"/>
  <c r="V11" i="53"/>
  <c r="U11" i="53"/>
  <c r="T11" i="53"/>
  <c r="S11" i="53"/>
  <c r="R10" i="53"/>
  <c r="O10" i="53"/>
  <c r="AC10" i="53"/>
  <c r="AB10" i="53"/>
  <c r="Z10" i="53"/>
  <c r="Y10" i="53"/>
  <c r="W10" i="53"/>
  <c r="V10" i="53"/>
  <c r="U10" i="53"/>
  <c r="T10" i="53"/>
  <c r="R9" i="53"/>
  <c r="O9" i="53"/>
  <c r="AA9" i="53"/>
  <c r="Y9" i="53"/>
  <c r="X9" i="53"/>
  <c r="W9" i="53"/>
  <c r="V9" i="53"/>
  <c r="S9" i="53"/>
  <c r="R2" i="53"/>
  <c r="R1" i="53"/>
  <c r="AD45" i="53" l="1"/>
  <c r="AB45" i="53"/>
  <c r="D65" i="53"/>
  <c r="AD14" i="53"/>
  <c r="AE14" i="53" s="1"/>
  <c r="K64" i="53"/>
  <c r="M53" i="53"/>
  <c r="AA31" i="53"/>
  <c r="AA42" i="53" s="1"/>
  <c r="X54" i="53"/>
  <c r="J54" i="53"/>
  <c r="H55" i="53"/>
  <c r="S33" i="53"/>
  <c r="S44" i="53" s="1"/>
  <c r="G57" i="53"/>
  <c r="E58" i="53"/>
  <c r="G58" i="53"/>
  <c r="M58" i="53"/>
  <c r="D46" i="53"/>
  <c r="D68" i="53" s="1"/>
  <c r="D53" i="53"/>
  <c r="L53" i="53"/>
  <c r="I54" i="53"/>
  <c r="K54" i="53"/>
  <c r="I55" i="53"/>
  <c r="V33" i="53"/>
  <c r="V44" i="53" s="1"/>
  <c r="F57" i="53"/>
  <c r="H57" i="53"/>
  <c r="N57" i="53"/>
  <c r="D58" i="53"/>
  <c r="L69" i="53"/>
  <c r="N58" i="53"/>
  <c r="C42" i="53"/>
  <c r="C64" i="53" s="1"/>
  <c r="Y46" i="53"/>
  <c r="Y68" i="53" s="1"/>
  <c r="Y57" i="53"/>
  <c r="V47" i="53"/>
  <c r="Z55" i="53"/>
  <c r="Z32" i="53"/>
  <c r="W35" i="53"/>
  <c r="H44" i="53"/>
  <c r="H66" i="53" s="1"/>
  <c r="N47" i="53"/>
  <c r="N69" i="53" s="1"/>
  <c r="AD9" i="53"/>
  <c r="AE9" i="53" s="1"/>
  <c r="H53" i="53"/>
  <c r="D54" i="53"/>
  <c r="L54" i="53"/>
  <c r="C55" i="53"/>
  <c r="K55" i="53"/>
  <c r="Y33" i="53"/>
  <c r="Y55" i="53" s="1"/>
  <c r="Z35" i="53"/>
  <c r="J57" i="53"/>
  <c r="X35" i="53"/>
  <c r="H58" i="53"/>
  <c r="U36" i="53"/>
  <c r="D42" i="53"/>
  <c r="D64" i="53" s="1"/>
  <c r="I43" i="53"/>
  <c r="I65" i="53" s="1"/>
  <c r="J44" i="53"/>
  <c r="J66" i="53" s="1"/>
  <c r="J46" i="53"/>
  <c r="J68" i="53" s="1"/>
  <c r="G44" i="53"/>
  <c r="G66" i="53" s="1"/>
  <c r="G55" i="53"/>
  <c r="J69" i="53"/>
  <c r="U26" i="53"/>
  <c r="O31" i="53"/>
  <c r="F53" i="53"/>
  <c r="G53" i="53"/>
  <c r="AB54" i="53"/>
  <c r="W33" i="53"/>
  <c r="W55" i="53" s="1"/>
  <c r="AC45" i="53"/>
  <c r="X10" i="53"/>
  <c r="X15" i="53" s="1"/>
  <c r="I42" i="53"/>
  <c r="I64" i="53" s="1"/>
  <c r="I53" i="53"/>
  <c r="T31" i="53"/>
  <c r="E54" i="53"/>
  <c r="M54" i="53"/>
  <c r="D55" i="53"/>
  <c r="L55" i="53"/>
  <c r="C37" i="53"/>
  <c r="C57" i="53"/>
  <c r="K46" i="53"/>
  <c r="K68" i="53" s="1"/>
  <c r="K57" i="53"/>
  <c r="I58" i="53"/>
  <c r="J43" i="53"/>
  <c r="J65" i="53" s="1"/>
  <c r="K44" i="53"/>
  <c r="K66" i="53" s="1"/>
  <c r="T45" i="53"/>
  <c r="Z53" i="53"/>
  <c r="Z45" i="53"/>
  <c r="AB36" i="53"/>
  <c r="L58" i="53"/>
  <c r="E42" i="53"/>
  <c r="E64" i="53" s="1"/>
  <c r="E53" i="53"/>
  <c r="Y32" i="53"/>
  <c r="Y54" i="53" s="1"/>
  <c r="S45" i="53"/>
  <c r="AD47" i="53"/>
  <c r="AD69" i="53" s="1"/>
  <c r="AD58" i="53"/>
  <c r="N53" i="53"/>
  <c r="AB31" i="53"/>
  <c r="T46" i="53"/>
  <c r="T68" i="53" s="1"/>
  <c r="T57" i="53"/>
  <c r="S32" i="53"/>
  <c r="S43" i="53" s="1"/>
  <c r="C54" i="53"/>
  <c r="J55" i="53"/>
  <c r="I46" i="53"/>
  <c r="I68" i="53" s="1"/>
  <c r="I57" i="53"/>
  <c r="W15" i="53"/>
  <c r="J42" i="53"/>
  <c r="J64" i="53" s="1"/>
  <c r="J53" i="53"/>
  <c r="U31" i="53"/>
  <c r="F54" i="53"/>
  <c r="N54" i="53"/>
  <c r="E55" i="53"/>
  <c r="AC33" i="53"/>
  <c r="M55" i="53"/>
  <c r="AD33" i="53"/>
  <c r="D57" i="53"/>
  <c r="L57" i="53"/>
  <c r="AB35" i="53"/>
  <c r="Z36" i="53"/>
  <c r="J58" i="53"/>
  <c r="W36" i="53"/>
  <c r="W58" i="53" s="1"/>
  <c r="L42" i="53"/>
  <c r="L64" i="53" s="1"/>
  <c r="K43" i="53"/>
  <c r="K65" i="53" s="1"/>
  <c r="U45" i="53"/>
  <c r="H43" i="53"/>
  <c r="H65" i="53" s="1"/>
  <c r="H54" i="53"/>
  <c r="AA45" i="53"/>
  <c r="F47" i="53"/>
  <c r="F69" i="53" s="1"/>
  <c r="F58" i="53"/>
  <c r="J59" i="53"/>
  <c r="M47" i="53"/>
  <c r="M69" i="53" s="1"/>
  <c r="G46" i="53"/>
  <c r="G68" i="53" s="1"/>
  <c r="C53" i="53"/>
  <c r="K53" i="53"/>
  <c r="Y31" i="53"/>
  <c r="Y53" i="53" s="1"/>
  <c r="G54" i="53"/>
  <c r="F55" i="53"/>
  <c r="N55" i="53"/>
  <c r="E57" i="53"/>
  <c r="M57" i="53"/>
  <c r="C58" i="53"/>
  <c r="K58" i="53"/>
  <c r="X36" i="53"/>
  <c r="X58" i="53" s="1"/>
  <c r="M42" i="53"/>
  <c r="M64" i="53" s="1"/>
  <c r="L43" i="53"/>
  <c r="L65" i="53" s="1"/>
  <c r="V45" i="53"/>
  <c r="I47" i="53"/>
  <c r="I69" i="53" s="1"/>
  <c r="Y15" i="53"/>
  <c r="V32" i="53"/>
  <c r="V54" i="53" s="1"/>
  <c r="F43" i="53"/>
  <c r="F65" i="53" s="1"/>
  <c r="D44" i="53"/>
  <c r="T33" i="53"/>
  <c r="T55" i="53" s="1"/>
  <c r="O33" i="53"/>
  <c r="O21" i="53"/>
  <c r="V22" i="53"/>
  <c r="F66" i="53"/>
  <c r="U33" i="53"/>
  <c r="U55" i="53" s="1"/>
  <c r="E44" i="53"/>
  <c r="E66" i="53" s="1"/>
  <c r="Z21" i="53"/>
  <c r="Z26" i="53" s="1"/>
  <c r="V15" i="53"/>
  <c r="E46" i="53"/>
  <c r="E68" i="53" s="1"/>
  <c r="AC35" i="53"/>
  <c r="M46" i="53"/>
  <c r="M68" i="53" s="1"/>
  <c r="AA10" i="53"/>
  <c r="AA15" i="53" s="1"/>
  <c r="O11" i="53"/>
  <c r="S20" i="53"/>
  <c r="C26" i="53"/>
  <c r="O20" i="53"/>
  <c r="AA20" i="53"/>
  <c r="X26" i="53"/>
  <c r="AD24" i="53"/>
  <c r="Y25" i="53"/>
  <c r="Y58" i="53" s="1"/>
  <c r="G42" i="53"/>
  <c r="W31" i="53"/>
  <c r="W53" i="53" s="1"/>
  <c r="AD32" i="53"/>
  <c r="AD54" i="53" s="1"/>
  <c r="N43" i="53"/>
  <c r="N65" i="53" s="1"/>
  <c r="O32" i="53"/>
  <c r="S35" i="53"/>
  <c r="O35" i="53"/>
  <c r="C15" i="53"/>
  <c r="X45" i="53"/>
  <c r="C46" i="53"/>
  <c r="AD31" i="53"/>
  <c r="N42" i="53"/>
  <c r="T9" i="53"/>
  <c r="T15" i="53" s="1"/>
  <c r="T20" i="53"/>
  <c r="T26" i="53" s="1"/>
  <c r="C47" i="53"/>
  <c r="C69" i="53" s="1"/>
  <c r="S36" i="53"/>
  <c r="S58" i="53" s="1"/>
  <c r="O36" i="53"/>
  <c r="K47" i="53"/>
  <c r="K69" i="53" s="1"/>
  <c r="AA36" i="53"/>
  <c r="L44" i="53"/>
  <c r="L66" i="53" s="1"/>
  <c r="AB33" i="53"/>
  <c r="AB55" i="53" s="1"/>
  <c r="S24" i="53"/>
  <c r="O24" i="53"/>
  <c r="O22" i="53"/>
  <c r="AB24" i="53"/>
  <c r="Z42" i="53"/>
  <c r="C66" i="53"/>
  <c r="W26" i="53"/>
  <c r="V31" i="53"/>
  <c r="F42" i="53"/>
  <c r="X43" i="53"/>
  <c r="AB9" i="53"/>
  <c r="AB15" i="53" s="1"/>
  <c r="AB20" i="53"/>
  <c r="AC20" i="53"/>
  <c r="AC26" i="53" s="1"/>
  <c r="S21" i="53"/>
  <c r="O25" i="53"/>
  <c r="S42" i="53"/>
  <c r="T36" i="53"/>
  <c r="C65" i="53"/>
  <c r="O45" i="53"/>
  <c r="W45" i="53"/>
  <c r="D47" i="53"/>
  <c r="D69" i="53" s="1"/>
  <c r="N66" i="53"/>
  <c r="G43" i="53"/>
  <c r="G65" i="53" s="1"/>
  <c r="W32" i="53"/>
  <c r="W54" i="53" s="1"/>
  <c r="AA35" i="53"/>
  <c r="Y45" i="53"/>
  <c r="Y47" i="53"/>
  <c r="H42" i="53"/>
  <c r="X31" i="53"/>
  <c r="X53" i="53" s="1"/>
  <c r="U9" i="53"/>
  <c r="U15" i="53" s="1"/>
  <c r="AC9" i="53"/>
  <c r="AC15" i="53" s="1"/>
  <c r="S10" i="53"/>
  <c r="S15" i="53" s="1"/>
  <c r="AD10" i="53"/>
  <c r="AE10" i="53" s="1"/>
  <c r="O13" i="53"/>
  <c r="AD20" i="53"/>
  <c r="U32" i="53"/>
  <c r="E43" i="53"/>
  <c r="E65" i="53" s="1"/>
  <c r="AC32" i="53"/>
  <c r="AC54" i="53" s="1"/>
  <c r="M43" i="53"/>
  <c r="U35" i="53"/>
  <c r="M44" i="53"/>
  <c r="M66" i="53" s="1"/>
  <c r="L68" i="53"/>
  <c r="F46" i="53"/>
  <c r="F68" i="53" s="1"/>
  <c r="V35" i="53"/>
  <c r="N46" i="53"/>
  <c r="N68" i="53" s="1"/>
  <c r="AD35" i="53"/>
  <c r="E47" i="53"/>
  <c r="E69" i="53" s="1"/>
  <c r="Z9" i="53"/>
  <c r="Z15" i="53" s="1"/>
  <c r="V25" i="53"/>
  <c r="AC31" i="53"/>
  <c r="T32" i="53"/>
  <c r="T54" i="53" s="1"/>
  <c r="X33" i="53"/>
  <c r="X55" i="53" s="1"/>
  <c r="AA33" i="53"/>
  <c r="AA55" i="53" s="1"/>
  <c r="Z44" i="53"/>
  <c r="Z66" i="53" s="1"/>
  <c r="G47" i="53"/>
  <c r="G69" i="53" s="1"/>
  <c r="AA32" i="53"/>
  <c r="AA54" i="53" s="1"/>
  <c r="AB43" i="53"/>
  <c r="H46" i="53"/>
  <c r="H68" i="53" s="1"/>
  <c r="H47" i="53"/>
  <c r="H69" i="53" s="1"/>
  <c r="AE34" i="53"/>
  <c r="AC36" i="53"/>
  <c r="I44" i="53"/>
  <c r="I66" i="53" s="1"/>
  <c r="I59" i="53" l="1"/>
  <c r="Y44" i="53"/>
  <c r="Y66" i="53" s="1"/>
  <c r="S55" i="53"/>
  <c r="V66" i="53"/>
  <c r="AC53" i="53"/>
  <c r="AE25" i="53"/>
  <c r="W47" i="53"/>
  <c r="W69" i="53" s="1"/>
  <c r="AE21" i="53"/>
  <c r="Y43" i="53"/>
  <c r="Y65" i="53" s="1"/>
  <c r="W44" i="53"/>
  <c r="W66" i="53" s="1"/>
  <c r="Y42" i="53"/>
  <c r="Y64" i="53" s="1"/>
  <c r="AA53" i="53"/>
  <c r="AE15" i="53"/>
  <c r="E59" i="53"/>
  <c r="N59" i="53"/>
  <c r="S37" i="53"/>
  <c r="AD53" i="53"/>
  <c r="K59" i="53"/>
  <c r="I48" i="53"/>
  <c r="I70" i="53" s="1"/>
  <c r="Z54" i="53"/>
  <c r="AC47" i="53"/>
  <c r="AC69" i="53" s="1"/>
  <c r="AC58" i="53"/>
  <c r="AB47" i="53"/>
  <c r="AB69" i="53" s="1"/>
  <c r="AB58" i="53"/>
  <c r="Z43" i="53"/>
  <c r="Z65" i="53" s="1"/>
  <c r="AB37" i="53"/>
  <c r="Y69" i="53"/>
  <c r="AE31" i="53"/>
  <c r="V53" i="53"/>
  <c r="V26" i="53"/>
  <c r="X47" i="53"/>
  <c r="X69" i="53" s="1"/>
  <c r="AD44" i="53"/>
  <c r="AD66" i="53" s="1"/>
  <c r="AD55" i="53"/>
  <c r="T42" i="53"/>
  <c r="T64" i="53" s="1"/>
  <c r="T53" i="53"/>
  <c r="V58" i="53"/>
  <c r="AB46" i="53"/>
  <c r="AB68" i="53" s="1"/>
  <c r="AB57" i="53"/>
  <c r="J48" i="53"/>
  <c r="J70" i="53" s="1"/>
  <c r="U47" i="53"/>
  <c r="U69" i="53" s="1"/>
  <c r="U58" i="53"/>
  <c r="O57" i="53"/>
  <c r="E11" i="59" s="1"/>
  <c r="V46" i="53"/>
  <c r="V68" i="53" s="1"/>
  <c r="V57" i="53"/>
  <c r="U37" i="53"/>
  <c r="U59" i="53" s="1"/>
  <c r="U54" i="53"/>
  <c r="T47" i="53"/>
  <c r="T69" i="53" s="1"/>
  <c r="T58" i="53"/>
  <c r="F59" i="53"/>
  <c r="AA47" i="53"/>
  <c r="AA69" i="53" s="1"/>
  <c r="AA58" i="53"/>
  <c r="G59" i="53"/>
  <c r="AC46" i="53"/>
  <c r="AC68" i="53" s="1"/>
  <c r="AC57" i="53"/>
  <c r="Z46" i="53"/>
  <c r="Z57" i="53"/>
  <c r="O15" i="53"/>
  <c r="W46" i="53"/>
  <c r="W68" i="53" s="1"/>
  <c r="W57" i="53"/>
  <c r="Y37" i="53"/>
  <c r="U53" i="53"/>
  <c r="U42" i="53"/>
  <c r="U64" i="53" s="1"/>
  <c r="AD46" i="53"/>
  <c r="AD68" i="53" s="1"/>
  <c r="AD57" i="53"/>
  <c r="O42" i="53"/>
  <c r="O64" i="53" s="1"/>
  <c r="S57" i="53"/>
  <c r="AD26" i="53"/>
  <c r="L59" i="53"/>
  <c r="O53" i="53"/>
  <c r="E7" i="59" s="1"/>
  <c r="O55" i="53"/>
  <c r="E9" i="59" s="1"/>
  <c r="AC44" i="53"/>
  <c r="AC66" i="53" s="1"/>
  <c r="AC55" i="53"/>
  <c r="V55" i="53"/>
  <c r="AA46" i="53"/>
  <c r="AA68" i="53" s="1"/>
  <c r="AA57" i="53"/>
  <c r="Z37" i="53"/>
  <c r="Z59" i="53" s="1"/>
  <c r="S54" i="53"/>
  <c r="X46" i="53"/>
  <c r="X57" i="53"/>
  <c r="U46" i="53"/>
  <c r="U68" i="53" s="1"/>
  <c r="U57" i="53"/>
  <c r="AB26" i="53"/>
  <c r="O58" i="53"/>
  <c r="E12" i="59" s="1"/>
  <c r="AD15" i="53"/>
  <c r="O26" i="53"/>
  <c r="D59" i="53"/>
  <c r="L48" i="53"/>
  <c r="L70" i="53" s="1"/>
  <c r="Z47" i="53"/>
  <c r="Z69" i="53" s="1"/>
  <c r="Z58" i="53"/>
  <c r="AB42" i="53"/>
  <c r="AB64" i="53" s="1"/>
  <c r="AB53" i="53"/>
  <c r="Z64" i="53"/>
  <c r="S26" i="53"/>
  <c r="AE20" i="53"/>
  <c r="U44" i="53"/>
  <c r="U66" i="53" s="1"/>
  <c r="AA44" i="53"/>
  <c r="AA66" i="53" s="1"/>
  <c r="AB44" i="53"/>
  <c r="O46" i="53"/>
  <c r="O68" i="53" s="1"/>
  <c r="C68" i="53"/>
  <c r="C48" i="53"/>
  <c r="S46" i="53"/>
  <c r="AE35" i="53"/>
  <c r="E48" i="53"/>
  <c r="E70" i="53" s="1"/>
  <c r="D66" i="53"/>
  <c r="D48" i="53"/>
  <c r="D70" i="53" s="1"/>
  <c r="S66" i="53"/>
  <c r="X44" i="53"/>
  <c r="X66" i="53" s="1"/>
  <c r="M59" i="53"/>
  <c r="H59" i="53"/>
  <c r="AE45" i="53"/>
  <c r="X65" i="53"/>
  <c r="AB65" i="53"/>
  <c r="M65" i="53"/>
  <c r="M48" i="53"/>
  <c r="M70" i="53" s="1"/>
  <c r="X42" i="53"/>
  <c r="X37" i="53"/>
  <c r="X59" i="53" s="1"/>
  <c r="S53" i="53"/>
  <c r="O44" i="53"/>
  <c r="O66" i="53" s="1"/>
  <c r="Y26" i="53"/>
  <c r="S47" i="53"/>
  <c r="AE36" i="53"/>
  <c r="O54" i="53"/>
  <c r="E8" i="59" s="1"/>
  <c r="V43" i="53"/>
  <c r="V69" i="53"/>
  <c r="AA43" i="53"/>
  <c r="K48" i="53"/>
  <c r="K70" i="53" s="1"/>
  <c r="S65" i="53"/>
  <c r="T43" i="53"/>
  <c r="T37" i="53"/>
  <c r="T59" i="53" s="1"/>
  <c r="AC43" i="53"/>
  <c r="H64" i="53"/>
  <c r="H48" i="53"/>
  <c r="H70" i="53" s="1"/>
  <c r="F48" i="53"/>
  <c r="F70" i="53" s="1"/>
  <c r="F64" i="53"/>
  <c r="O47" i="53"/>
  <c r="O69" i="53" s="1"/>
  <c r="AA37" i="53"/>
  <c r="O37" i="53"/>
  <c r="AE22" i="53"/>
  <c r="U43" i="53"/>
  <c r="O43" i="53"/>
  <c r="O65" i="53" s="1"/>
  <c r="V37" i="53"/>
  <c r="V42" i="53"/>
  <c r="N64" i="53"/>
  <c r="N48" i="53"/>
  <c r="N70" i="53" s="1"/>
  <c r="AD43" i="53"/>
  <c r="W37" i="53"/>
  <c r="W59" i="53" s="1"/>
  <c r="W42" i="53"/>
  <c r="AA26" i="53"/>
  <c r="AA64" i="53"/>
  <c r="C59" i="53"/>
  <c r="W43" i="53"/>
  <c r="AE24" i="53"/>
  <c r="T44" i="53"/>
  <c r="T66" i="53" s="1"/>
  <c r="AE33" i="53"/>
  <c r="AE32" i="53"/>
  <c r="AC42" i="53"/>
  <c r="AC37" i="53"/>
  <c r="AC59" i="53" s="1"/>
  <c r="S64" i="53"/>
  <c r="AD37" i="53"/>
  <c r="AD42" i="53"/>
  <c r="G48" i="53"/>
  <c r="G70" i="53" s="1"/>
  <c r="G64" i="53"/>
  <c r="AE58" i="53" l="1"/>
  <c r="E25" i="59" s="1"/>
  <c r="O59" i="53"/>
  <c r="E13" i="59" s="1"/>
  <c r="AE54" i="53"/>
  <c r="E21" i="59" s="1"/>
  <c r="AD59" i="53"/>
  <c r="Y48" i="53"/>
  <c r="Y70" i="53" s="1"/>
  <c r="S59" i="53"/>
  <c r="V59" i="53"/>
  <c r="AE55" i="53"/>
  <c r="E22" i="59" s="1"/>
  <c r="Y59" i="53"/>
  <c r="AE53" i="53"/>
  <c r="E20" i="59" s="1"/>
  <c r="AB59" i="53"/>
  <c r="AE42" i="53"/>
  <c r="AE64" i="53" s="1"/>
  <c r="AE44" i="53"/>
  <c r="AE66" i="53" s="1"/>
  <c r="Z48" i="53"/>
  <c r="Z70" i="53" s="1"/>
  <c r="X68" i="53"/>
  <c r="Z68" i="53"/>
  <c r="AE57" i="53"/>
  <c r="E24" i="59" s="1"/>
  <c r="AE37" i="53"/>
  <c r="AA65" i="53"/>
  <c r="S69" i="53"/>
  <c r="AE47" i="53"/>
  <c r="AE69" i="53" s="1"/>
  <c r="AB66" i="53"/>
  <c r="AB48" i="53"/>
  <c r="AB70" i="53" s="1"/>
  <c r="S48" i="53"/>
  <c r="AD65" i="53"/>
  <c r="AC65" i="53"/>
  <c r="AA48" i="53"/>
  <c r="AA70" i="53" s="1"/>
  <c r="AA59" i="53"/>
  <c r="V65" i="53"/>
  <c r="S68" i="53"/>
  <c r="AE46" i="53"/>
  <c r="AD48" i="53"/>
  <c r="AD70" i="53" s="1"/>
  <c r="AD64" i="53"/>
  <c r="C70" i="53"/>
  <c r="O48" i="53"/>
  <c r="O70" i="53" s="1"/>
  <c r="AE26" i="53"/>
  <c r="AC64" i="53"/>
  <c r="AC48" i="53"/>
  <c r="AC70" i="53" s="1"/>
  <c r="W65" i="53"/>
  <c r="V48" i="53"/>
  <c r="V70" i="53" s="1"/>
  <c r="V64" i="53"/>
  <c r="T65" i="53"/>
  <c r="T48" i="53"/>
  <c r="T70" i="53" s="1"/>
  <c r="X64" i="53"/>
  <c r="X48" i="53"/>
  <c r="X70" i="53" s="1"/>
  <c r="W48" i="53"/>
  <c r="W70" i="53" s="1"/>
  <c r="W64" i="53"/>
  <c r="U65" i="53"/>
  <c r="U48" i="53"/>
  <c r="U70" i="53" s="1"/>
  <c r="AE43" i="53"/>
  <c r="AE65" i="53" l="1"/>
  <c r="AE59" i="53"/>
  <c r="E26" i="59" s="1"/>
  <c r="AE38" i="53"/>
  <c r="S70" i="53"/>
  <c r="AE48" i="53"/>
  <c r="AE70" i="53" s="1"/>
  <c r="AE71" i="53" s="1"/>
  <c r="AE68" i="53"/>
  <c r="AD73" i="52" l="1"/>
  <c r="AC73" i="52"/>
  <c r="AB73" i="52"/>
  <c r="AA73" i="52"/>
  <c r="Z73" i="52"/>
  <c r="Y73" i="52"/>
  <c r="X73" i="52"/>
  <c r="W73" i="52"/>
  <c r="V73" i="52"/>
  <c r="U73" i="52"/>
  <c r="T73" i="52"/>
  <c r="S73" i="52"/>
  <c r="R69" i="52"/>
  <c r="R68" i="52"/>
  <c r="R67" i="52"/>
  <c r="R66" i="52"/>
  <c r="R65" i="52"/>
  <c r="R58" i="52"/>
  <c r="R57" i="52"/>
  <c r="R56" i="52"/>
  <c r="R55" i="52"/>
  <c r="R54" i="52"/>
  <c r="R53" i="52"/>
  <c r="R47" i="52"/>
  <c r="R46" i="52"/>
  <c r="R45" i="52"/>
  <c r="R44" i="52"/>
  <c r="R43" i="52"/>
  <c r="R42" i="52"/>
  <c r="R36" i="52"/>
  <c r="R35" i="52"/>
  <c r="R34" i="52"/>
  <c r="O34" i="52"/>
  <c r="R33" i="52"/>
  <c r="R32" i="52"/>
  <c r="R31" i="52"/>
  <c r="R25" i="52"/>
  <c r="R24" i="52"/>
  <c r="R23" i="52"/>
  <c r="O23" i="52"/>
  <c r="R22" i="52"/>
  <c r="R21" i="52"/>
  <c r="R20" i="52"/>
  <c r="R14" i="52"/>
  <c r="R13" i="52"/>
  <c r="R12" i="52"/>
  <c r="O12" i="52"/>
  <c r="R11" i="52"/>
  <c r="R10" i="52"/>
  <c r="R9" i="52"/>
  <c r="R2" i="52"/>
  <c r="R1" i="52"/>
  <c r="AC76" i="21" l="1"/>
  <c r="AB76" i="21"/>
  <c r="AA76" i="21"/>
  <c r="Z76" i="21"/>
  <c r="Y76" i="21"/>
  <c r="X76" i="21"/>
  <c r="W76" i="21"/>
  <c r="V76" i="21"/>
  <c r="U76" i="21"/>
  <c r="T76" i="21"/>
  <c r="S76" i="21"/>
  <c r="R76" i="21"/>
  <c r="Q70" i="21"/>
  <c r="Q69" i="21"/>
  <c r="Q68" i="21"/>
  <c r="Q67" i="21"/>
  <c r="Q66" i="21"/>
  <c r="Q65" i="21"/>
  <c r="Q59" i="21"/>
  <c r="Q58" i="21"/>
  <c r="Q57" i="21"/>
  <c r="Q56" i="21"/>
  <c r="Q55" i="21"/>
  <c r="Q54" i="21"/>
  <c r="Q48" i="21"/>
  <c r="Q47" i="21"/>
  <c r="Q46" i="21"/>
  <c r="Q45" i="21"/>
  <c r="Q44" i="21"/>
  <c r="Q43" i="21"/>
  <c r="Q37" i="21"/>
  <c r="N48" i="21"/>
  <c r="M48" i="21"/>
  <c r="L48" i="21"/>
  <c r="Z37" i="21"/>
  <c r="Z48" i="21" s="1"/>
  <c r="W37" i="21"/>
  <c r="F48" i="21"/>
  <c r="E48" i="21"/>
  <c r="S37" i="21"/>
  <c r="S48" i="21" s="1"/>
  <c r="R37" i="21"/>
  <c r="R48" i="21" s="1"/>
  <c r="Q36" i="21"/>
  <c r="AC36" i="21"/>
  <c r="M47" i="21"/>
  <c r="L47" i="21"/>
  <c r="Z36" i="21"/>
  <c r="Y36" i="21"/>
  <c r="X36" i="21"/>
  <c r="U36" i="21"/>
  <c r="E47" i="21"/>
  <c r="D47" i="21"/>
  <c r="R36" i="21"/>
  <c r="R47" i="21" s="1"/>
  <c r="Q35" i="21"/>
  <c r="Q34" i="21"/>
  <c r="AC34" i="21"/>
  <c r="AB34" i="21"/>
  <c r="AB45" i="21" s="1"/>
  <c r="AA34" i="21"/>
  <c r="AA45" i="21" s="1"/>
  <c r="K45" i="21"/>
  <c r="J45" i="21"/>
  <c r="X34" i="21"/>
  <c r="U34" i="21"/>
  <c r="T34" i="21"/>
  <c r="T45" i="21" s="1"/>
  <c r="S34" i="21"/>
  <c r="S45" i="21" s="1"/>
  <c r="C45" i="21"/>
  <c r="Q33" i="21"/>
  <c r="N44" i="21"/>
  <c r="M44" i="21"/>
  <c r="L44" i="21"/>
  <c r="W33" i="21"/>
  <c r="V33" i="21"/>
  <c r="F44" i="21"/>
  <c r="E44" i="21"/>
  <c r="R33" i="21"/>
  <c r="Q32" i="21"/>
  <c r="AB32" i="21"/>
  <c r="I43" i="21"/>
  <c r="H43" i="21"/>
  <c r="G43" i="21"/>
  <c r="U32" i="21"/>
  <c r="T32" i="21"/>
  <c r="D43" i="21"/>
  <c r="C43" i="21"/>
  <c r="Q25" i="21"/>
  <c r="AC25" i="21"/>
  <c r="AB25" i="21"/>
  <c r="AA25" i="21"/>
  <c r="Z25" i="21"/>
  <c r="Y25" i="21"/>
  <c r="X25" i="21"/>
  <c r="W25" i="21"/>
  <c r="V25" i="21"/>
  <c r="U25" i="21"/>
  <c r="T25" i="21"/>
  <c r="R25" i="21"/>
  <c r="Q24" i="21"/>
  <c r="AC24" i="21"/>
  <c r="AB24" i="21"/>
  <c r="Z24" i="21"/>
  <c r="Y24" i="21"/>
  <c r="X24" i="21"/>
  <c r="W24" i="21"/>
  <c r="V24" i="21"/>
  <c r="U24" i="21"/>
  <c r="T24" i="21"/>
  <c r="S24" i="21"/>
  <c r="Q23" i="21"/>
  <c r="Q22" i="21"/>
  <c r="AC22" i="21"/>
  <c r="AB22" i="21"/>
  <c r="AA22" i="21"/>
  <c r="Y22" i="21"/>
  <c r="X22" i="21"/>
  <c r="W22" i="21"/>
  <c r="V22" i="21"/>
  <c r="U22" i="21"/>
  <c r="T22" i="21"/>
  <c r="S22" i="21"/>
  <c r="Q21" i="21"/>
  <c r="AB21" i="21"/>
  <c r="AA21" i="21"/>
  <c r="Z21" i="21"/>
  <c r="Y21" i="21"/>
  <c r="X21" i="21"/>
  <c r="W21" i="21"/>
  <c r="V21" i="21"/>
  <c r="T21" i="21"/>
  <c r="S21" i="21"/>
  <c r="R21" i="21"/>
  <c r="Q20" i="21"/>
  <c r="AC20" i="21"/>
  <c r="AA20" i="21"/>
  <c r="Z20" i="21"/>
  <c r="Y20" i="21"/>
  <c r="V20" i="21"/>
  <c r="U20" i="21"/>
  <c r="R20" i="21"/>
  <c r="Q14" i="21"/>
  <c r="AB14" i="21"/>
  <c r="AA14" i="21"/>
  <c r="Z14" i="21"/>
  <c r="Y14" i="21"/>
  <c r="X14" i="21"/>
  <c r="W14" i="21"/>
  <c r="V14" i="21"/>
  <c r="U14" i="21"/>
  <c r="T14" i="21"/>
  <c r="S14" i="21"/>
  <c r="R14" i="21"/>
  <c r="Q13" i="21"/>
  <c r="AC13" i="21"/>
  <c r="AD13" i="21" s="1"/>
  <c r="AB13" i="21"/>
  <c r="AA13" i="21"/>
  <c r="Z13" i="21"/>
  <c r="Y13" i="21"/>
  <c r="X13" i="21"/>
  <c r="W13" i="21"/>
  <c r="V13" i="21"/>
  <c r="U13" i="21"/>
  <c r="T13" i="21"/>
  <c r="S13" i="21"/>
  <c r="R13" i="21"/>
  <c r="Q12" i="21"/>
  <c r="Q11" i="21"/>
  <c r="AC11" i="21"/>
  <c r="AD11" i="21" s="1"/>
  <c r="AA11" i="21"/>
  <c r="Z11" i="21"/>
  <c r="Y11" i="21"/>
  <c r="X11" i="21"/>
  <c r="W11" i="21"/>
  <c r="V11" i="21"/>
  <c r="U11" i="21"/>
  <c r="S11" i="21"/>
  <c r="R11" i="21"/>
  <c r="Q10" i="21"/>
  <c r="AB10" i="21"/>
  <c r="AA10" i="21"/>
  <c r="Z10" i="21"/>
  <c r="Y10" i="21"/>
  <c r="X10" i="21"/>
  <c r="W10" i="21"/>
  <c r="V10" i="21"/>
  <c r="T10" i="21"/>
  <c r="S10" i="21"/>
  <c r="R10" i="21"/>
  <c r="Q9" i="21"/>
  <c r="O9" i="21"/>
  <c r="AB9" i="21"/>
  <c r="AA9" i="21"/>
  <c r="Z9" i="21"/>
  <c r="U9" i="21"/>
  <c r="T9" i="21"/>
  <c r="S9" i="21"/>
  <c r="R9" i="21"/>
  <c r="Q2" i="21"/>
  <c r="Q1" i="21"/>
  <c r="D59" i="21" l="1"/>
  <c r="L58" i="21"/>
  <c r="N70" i="21"/>
  <c r="C65" i="21"/>
  <c r="N49" i="21"/>
  <c r="O13" i="21"/>
  <c r="D65" i="21"/>
  <c r="K54" i="21"/>
  <c r="AC32" i="21"/>
  <c r="AC43" i="21" s="1"/>
  <c r="AC65" i="21" s="1"/>
  <c r="E70" i="21"/>
  <c r="S25" i="21"/>
  <c r="AD25" i="21" s="1"/>
  <c r="D55" i="21"/>
  <c r="J55" i="21"/>
  <c r="L66" i="21"/>
  <c r="T33" i="21"/>
  <c r="T55" i="21" s="1"/>
  <c r="F70" i="21"/>
  <c r="L70" i="21"/>
  <c r="T37" i="21"/>
  <c r="T48" i="21" s="1"/>
  <c r="T70" i="21" s="1"/>
  <c r="AC37" i="21"/>
  <c r="AC59" i="21" s="1"/>
  <c r="D44" i="21"/>
  <c r="D66" i="21" s="1"/>
  <c r="J56" i="21"/>
  <c r="AC9" i="21"/>
  <c r="AD9" i="21" s="1"/>
  <c r="X32" i="21"/>
  <c r="X43" i="21" s="1"/>
  <c r="U33" i="21"/>
  <c r="U44" i="21" s="1"/>
  <c r="AC33" i="21"/>
  <c r="AC44" i="21" s="1"/>
  <c r="Y34" i="21"/>
  <c r="Y56" i="21" s="1"/>
  <c r="G59" i="21"/>
  <c r="U37" i="21"/>
  <c r="U59" i="21" s="1"/>
  <c r="K47" i="21"/>
  <c r="K69" i="21" s="1"/>
  <c r="D48" i="21"/>
  <c r="D70" i="21" s="1"/>
  <c r="X58" i="21"/>
  <c r="E56" i="21"/>
  <c r="AA15" i="21"/>
  <c r="S33" i="21"/>
  <c r="S55" i="21" s="1"/>
  <c r="Z34" i="21"/>
  <c r="Z45" i="21" s="1"/>
  <c r="W59" i="21"/>
  <c r="I56" i="21"/>
  <c r="R15" i="21"/>
  <c r="AB36" i="21"/>
  <c r="E43" i="21"/>
  <c r="E65" i="21" s="1"/>
  <c r="O11" i="21"/>
  <c r="AA33" i="21"/>
  <c r="AA55" i="21" s="1"/>
  <c r="R34" i="21"/>
  <c r="R45" i="21" s="1"/>
  <c r="E45" i="21"/>
  <c r="E67" i="21" s="1"/>
  <c r="H59" i="21"/>
  <c r="AB11" i="21"/>
  <c r="AB15" i="21" s="1"/>
  <c r="O34" i="21"/>
  <c r="T56" i="21"/>
  <c r="S20" i="21"/>
  <c r="AB33" i="21"/>
  <c r="AB55" i="21" s="1"/>
  <c r="H58" i="21"/>
  <c r="S36" i="21"/>
  <c r="S58" i="21" s="1"/>
  <c r="M70" i="21"/>
  <c r="AA37" i="21"/>
  <c r="AA48" i="21" s="1"/>
  <c r="AA70" i="21" s="1"/>
  <c r="F45" i="21"/>
  <c r="F67" i="21" s="1"/>
  <c r="H48" i="21"/>
  <c r="H70" i="21" s="1"/>
  <c r="E55" i="21"/>
  <c r="AA36" i="21"/>
  <c r="AA47" i="21" s="1"/>
  <c r="S15" i="21"/>
  <c r="AB20" i="21"/>
  <c r="AB26" i="21" s="1"/>
  <c r="G54" i="21"/>
  <c r="V37" i="21"/>
  <c r="V48" i="21" s="1"/>
  <c r="V70" i="21" s="1"/>
  <c r="V9" i="21"/>
  <c r="V15" i="21" s="1"/>
  <c r="T11" i="21"/>
  <c r="T15" i="21" s="1"/>
  <c r="Y26" i="21"/>
  <c r="T20" i="21"/>
  <c r="T54" i="21" s="1"/>
  <c r="V32" i="21"/>
  <c r="V43" i="21" s="1"/>
  <c r="V65" i="21" s="1"/>
  <c r="I58" i="21"/>
  <c r="F59" i="21"/>
  <c r="N59" i="21"/>
  <c r="AB37" i="21"/>
  <c r="AB48" i="21" s="1"/>
  <c r="AB70" i="21" s="1"/>
  <c r="I47" i="21"/>
  <c r="I69" i="21" s="1"/>
  <c r="AC45" i="21"/>
  <c r="AC67" i="21" s="1"/>
  <c r="AC56" i="21"/>
  <c r="R24" i="21"/>
  <c r="R58" i="21" s="1"/>
  <c r="C58" i="21"/>
  <c r="O24" i="21"/>
  <c r="U21" i="21"/>
  <c r="O21" i="21"/>
  <c r="F55" i="21"/>
  <c r="N55" i="21"/>
  <c r="AC21" i="21"/>
  <c r="AC26" i="21" s="1"/>
  <c r="T43" i="21"/>
  <c r="AC47" i="21"/>
  <c r="AC69" i="21" s="1"/>
  <c r="AC58" i="21"/>
  <c r="V55" i="21"/>
  <c r="V26" i="21"/>
  <c r="C56" i="21"/>
  <c r="R22" i="21"/>
  <c r="O22" i="21"/>
  <c r="Z22" i="21"/>
  <c r="Z26" i="21" s="1"/>
  <c r="K56" i="21"/>
  <c r="X56" i="21"/>
  <c r="X45" i="21"/>
  <c r="X67" i="21" s="1"/>
  <c r="G47" i="21"/>
  <c r="G69" i="21" s="1"/>
  <c r="V36" i="21"/>
  <c r="G58" i="21"/>
  <c r="O36" i="21"/>
  <c r="AC14" i="21"/>
  <c r="AD14" i="21" s="1"/>
  <c r="O14" i="21"/>
  <c r="J43" i="21"/>
  <c r="J65" i="21" s="1"/>
  <c r="J54" i="21"/>
  <c r="Y32" i="21"/>
  <c r="Z15" i="21"/>
  <c r="U10" i="21"/>
  <c r="U15" i="21" s="1"/>
  <c r="AC10" i="21"/>
  <c r="O10" i="21"/>
  <c r="O15" i="21"/>
  <c r="C15" i="21"/>
  <c r="O32" i="21"/>
  <c r="W55" i="21"/>
  <c r="R55" i="21"/>
  <c r="R44" i="21"/>
  <c r="C67" i="21"/>
  <c r="S59" i="21"/>
  <c r="X9" i="21"/>
  <c r="X15" i="21" s="1"/>
  <c r="Y58" i="21"/>
  <c r="Y47" i="21"/>
  <c r="Y69" i="21" s="1"/>
  <c r="I55" i="21"/>
  <c r="X33" i="21"/>
  <c r="I44" i="21"/>
  <c r="I66" i="21" s="1"/>
  <c r="U58" i="21"/>
  <c r="G56" i="21"/>
  <c r="V34" i="21"/>
  <c r="G45" i="21"/>
  <c r="G67" i="21" s="1"/>
  <c r="I54" i="21"/>
  <c r="X20" i="21"/>
  <c r="X26" i="21" s="1"/>
  <c r="U54" i="21"/>
  <c r="H56" i="21"/>
  <c r="H45" i="21"/>
  <c r="H67" i="21" s="1"/>
  <c r="AA67" i="21"/>
  <c r="R70" i="21"/>
  <c r="D58" i="21"/>
  <c r="E54" i="21"/>
  <c r="M54" i="21"/>
  <c r="W32" i="21"/>
  <c r="J67" i="21"/>
  <c r="S67" i="21"/>
  <c r="J58" i="21"/>
  <c r="J47" i="21"/>
  <c r="J69" i="21" s="1"/>
  <c r="T36" i="21"/>
  <c r="X37" i="21"/>
  <c r="I48" i="21"/>
  <c r="I70" i="21" s="1"/>
  <c r="G65" i="21"/>
  <c r="U43" i="21"/>
  <c r="U65" i="21" s="1"/>
  <c r="H44" i="21"/>
  <c r="H66" i="21" s="1"/>
  <c r="W48" i="21"/>
  <c r="W70" i="21" s="1"/>
  <c r="AA56" i="21"/>
  <c r="E58" i="21"/>
  <c r="I59" i="21"/>
  <c r="Z59" i="21"/>
  <c r="Z32" i="21"/>
  <c r="C55" i="21"/>
  <c r="C44" i="21"/>
  <c r="F54" i="21"/>
  <c r="F43" i="21"/>
  <c r="F65" i="21" s="1"/>
  <c r="N54" i="21"/>
  <c r="N43" i="21"/>
  <c r="N65" i="21" s="1"/>
  <c r="E66" i="21"/>
  <c r="M66" i="21"/>
  <c r="V44" i="21"/>
  <c r="V66" i="21" s="1"/>
  <c r="U45" i="21"/>
  <c r="U67" i="21" s="1"/>
  <c r="U56" i="21"/>
  <c r="Z58" i="21"/>
  <c r="U47" i="21"/>
  <c r="U69" i="21" s="1"/>
  <c r="Y37" i="21"/>
  <c r="J48" i="21"/>
  <c r="J70" i="21" s="1"/>
  <c r="I65" i="21"/>
  <c r="I45" i="21"/>
  <c r="I67" i="21" s="1"/>
  <c r="C47" i="21"/>
  <c r="C54" i="21"/>
  <c r="H55" i="21"/>
  <c r="M56" i="21"/>
  <c r="AB56" i="21"/>
  <c r="J59" i="21"/>
  <c r="W9" i="21"/>
  <c r="W15" i="21" s="1"/>
  <c r="W20" i="21"/>
  <c r="W26" i="21" s="1"/>
  <c r="AA24" i="21"/>
  <c r="AA26" i="21" s="1"/>
  <c r="O25" i="21"/>
  <c r="D45" i="21"/>
  <c r="D56" i="21"/>
  <c r="L45" i="21"/>
  <c r="L67" i="21" s="1"/>
  <c r="L56" i="21"/>
  <c r="D69" i="21"/>
  <c r="L69" i="21"/>
  <c r="C48" i="21"/>
  <c r="O37" i="21"/>
  <c r="C59" i="21"/>
  <c r="K48" i="21"/>
  <c r="K70" i="21" s="1"/>
  <c r="K59" i="21"/>
  <c r="K43" i="21"/>
  <c r="K65" i="21" s="1"/>
  <c r="J44" i="21"/>
  <c r="J66" i="21" s="1"/>
  <c r="K67" i="21"/>
  <c r="X47" i="21"/>
  <c r="X69" i="21" s="1"/>
  <c r="L55" i="21"/>
  <c r="K58" i="21"/>
  <c r="L59" i="21"/>
  <c r="C38" i="21"/>
  <c r="R32" i="21"/>
  <c r="C26" i="21"/>
  <c r="L54" i="21"/>
  <c r="F66" i="21"/>
  <c r="O20" i="21"/>
  <c r="H65" i="21"/>
  <c r="AA32" i="21"/>
  <c r="G44" i="21"/>
  <c r="G66" i="21" s="1"/>
  <c r="G55" i="21"/>
  <c r="O33" i="21"/>
  <c r="Y33" i="21"/>
  <c r="T67" i="21"/>
  <c r="AB67" i="21"/>
  <c r="W34" i="21"/>
  <c r="E69" i="21"/>
  <c r="M69" i="21"/>
  <c r="W36" i="21"/>
  <c r="L43" i="21"/>
  <c r="L65" i="21" s="1"/>
  <c r="AB43" i="21"/>
  <c r="M45" i="21"/>
  <c r="M67" i="21" s="1"/>
  <c r="H47" i="21"/>
  <c r="H69" i="21" s="1"/>
  <c r="H54" i="21"/>
  <c r="M55" i="21"/>
  <c r="D54" i="21"/>
  <c r="K55" i="21"/>
  <c r="K44" i="21"/>
  <c r="K66" i="21" s="1"/>
  <c r="Y9" i="21"/>
  <c r="Y15" i="21" s="1"/>
  <c r="S32" i="21"/>
  <c r="W44" i="21"/>
  <c r="W66" i="21" s="1"/>
  <c r="Z33" i="21"/>
  <c r="F56" i="21"/>
  <c r="N56" i="21"/>
  <c r="F47" i="21"/>
  <c r="F69" i="21" s="1"/>
  <c r="F58" i="21"/>
  <c r="N47" i="21"/>
  <c r="N69" i="21" s="1"/>
  <c r="N58" i="21"/>
  <c r="E59" i="21"/>
  <c r="M59" i="21"/>
  <c r="Z70" i="21"/>
  <c r="M43" i="21"/>
  <c r="M65" i="21" s="1"/>
  <c r="N66" i="21"/>
  <c r="N45" i="21"/>
  <c r="N67" i="21" s="1"/>
  <c r="Z47" i="21"/>
  <c r="Z69" i="21" s="1"/>
  <c r="S56" i="21"/>
  <c r="M58" i="21"/>
  <c r="R59" i="21"/>
  <c r="G48" i="21"/>
  <c r="G70" i="21" s="1"/>
  <c r="AB59" i="21" l="1"/>
  <c r="O56" i="21"/>
  <c r="V54" i="21"/>
  <c r="T44" i="21"/>
  <c r="T66" i="21" s="1"/>
  <c r="U38" i="21"/>
  <c r="U49" i="21" s="1"/>
  <c r="AB65" i="21"/>
  <c r="S47" i="21"/>
  <c r="S69" i="21" s="1"/>
  <c r="AC54" i="21"/>
  <c r="U55" i="21"/>
  <c r="U48" i="21"/>
  <c r="U70" i="21" s="1"/>
  <c r="T59" i="21"/>
  <c r="AA44" i="21"/>
  <c r="AA66" i="21" s="1"/>
  <c r="AB44" i="21"/>
  <c r="AB66" i="21" s="1"/>
  <c r="O58" i="21"/>
  <c r="X38" i="21"/>
  <c r="X60" i="21" s="1"/>
  <c r="U26" i="21"/>
  <c r="S70" i="21"/>
  <c r="S26" i="21"/>
  <c r="R69" i="21"/>
  <c r="AA59" i="21"/>
  <c r="N60" i="21"/>
  <c r="AC48" i="21"/>
  <c r="AC70" i="21" s="1"/>
  <c r="V38" i="21"/>
  <c r="V60" i="21" s="1"/>
  <c r="T38" i="21"/>
  <c r="T49" i="21" s="1"/>
  <c r="AC55" i="21"/>
  <c r="AC38" i="21"/>
  <c r="AC60" i="21" s="1"/>
  <c r="Y45" i="21"/>
  <c r="Y67" i="21" s="1"/>
  <c r="AC66" i="21"/>
  <c r="V59" i="21"/>
  <c r="O59" i="21"/>
  <c r="AA69" i="21"/>
  <c r="AB38" i="21"/>
  <c r="AB49" i="21" s="1"/>
  <c r="AB71" i="21" s="1"/>
  <c r="AD37" i="21"/>
  <c r="AD59" i="21" s="1"/>
  <c r="AA58" i="21"/>
  <c r="N71" i="21"/>
  <c r="AD36" i="21"/>
  <c r="T26" i="21"/>
  <c r="T65" i="21"/>
  <c r="S44" i="21"/>
  <c r="S66" i="21" s="1"/>
  <c r="AD21" i="21"/>
  <c r="AB54" i="21"/>
  <c r="AD33" i="21"/>
  <c r="AB58" i="21"/>
  <c r="AB47" i="21"/>
  <c r="AB69" i="21" s="1"/>
  <c r="D60" i="21"/>
  <c r="D49" i="21"/>
  <c r="D71" i="21" s="1"/>
  <c r="AA43" i="21"/>
  <c r="AA65" i="21" s="1"/>
  <c r="AA54" i="21"/>
  <c r="AA38" i="21"/>
  <c r="AD20" i="21"/>
  <c r="O54" i="21"/>
  <c r="O38" i="21"/>
  <c r="V47" i="21"/>
  <c r="V69" i="21" s="1"/>
  <c r="V58" i="21"/>
  <c r="AD22" i="21"/>
  <c r="R56" i="21"/>
  <c r="W56" i="21"/>
  <c r="W45" i="21"/>
  <c r="W67" i="21" s="1"/>
  <c r="O44" i="21"/>
  <c r="O66" i="21" s="1"/>
  <c r="C66" i="21"/>
  <c r="R26" i="21"/>
  <c r="J60" i="21"/>
  <c r="J49" i="21"/>
  <c r="J71" i="21" s="1"/>
  <c r="E60" i="21"/>
  <c r="E49" i="21"/>
  <c r="E71" i="21" s="1"/>
  <c r="Z55" i="21"/>
  <c r="Z44" i="21"/>
  <c r="Z66" i="21" s="1"/>
  <c r="L60" i="21"/>
  <c r="L49" i="21"/>
  <c r="L71" i="21" s="1"/>
  <c r="Z67" i="21"/>
  <c r="H49" i="21"/>
  <c r="H71" i="21" s="1"/>
  <c r="H60" i="21"/>
  <c r="R67" i="21"/>
  <c r="D67" i="21"/>
  <c r="O45" i="21"/>
  <c r="O67" i="21" s="1"/>
  <c r="F49" i="21"/>
  <c r="F71" i="21" s="1"/>
  <c r="F60" i="21"/>
  <c r="X59" i="21"/>
  <c r="X48" i="21"/>
  <c r="X70" i="21" s="1"/>
  <c r="W54" i="21"/>
  <c r="W38" i="21"/>
  <c r="W43" i="21"/>
  <c r="W65" i="21" s="1"/>
  <c r="Z56" i="21"/>
  <c r="I60" i="21"/>
  <c r="I49" i="21"/>
  <c r="I71" i="21" s="1"/>
  <c r="AD24" i="21"/>
  <c r="C69" i="21"/>
  <c r="O47" i="21"/>
  <c r="O69" i="21" s="1"/>
  <c r="Y48" i="21"/>
  <c r="Y70" i="21" s="1"/>
  <c r="Y59" i="21"/>
  <c r="X54" i="21"/>
  <c r="V45" i="21"/>
  <c r="V67" i="21" s="1"/>
  <c r="V56" i="21"/>
  <c r="Y55" i="21"/>
  <c r="Y44" i="21"/>
  <c r="Y66" i="21" s="1"/>
  <c r="R43" i="21"/>
  <c r="R38" i="21"/>
  <c r="AD32" i="21"/>
  <c r="R54" i="21"/>
  <c r="O48" i="21"/>
  <c r="O70" i="21" s="1"/>
  <c r="C70" i="21"/>
  <c r="AD34" i="21"/>
  <c r="T47" i="21"/>
  <c r="T69" i="21" s="1"/>
  <c r="T58" i="21"/>
  <c r="U66" i="21"/>
  <c r="R66" i="21"/>
  <c r="K60" i="21"/>
  <c r="K49" i="21"/>
  <c r="K71" i="21" s="1"/>
  <c r="G49" i="21"/>
  <c r="G71" i="21" s="1"/>
  <c r="G60" i="21"/>
  <c r="S43" i="21"/>
  <c r="S65" i="21" s="1"/>
  <c r="S54" i="21"/>
  <c r="S38" i="21"/>
  <c r="O26" i="21"/>
  <c r="X44" i="21"/>
  <c r="X66" i="21" s="1"/>
  <c r="X55" i="21"/>
  <c r="W47" i="21"/>
  <c r="W69" i="21" s="1"/>
  <c r="W58" i="21"/>
  <c r="O55" i="21"/>
  <c r="C60" i="21"/>
  <c r="C49" i="21"/>
  <c r="C71" i="21" s="1"/>
  <c r="X65" i="21"/>
  <c r="Z43" i="21"/>
  <c r="Z65" i="21" s="1"/>
  <c r="Z54" i="21"/>
  <c r="Z38" i="21"/>
  <c r="M49" i="21"/>
  <c r="M71" i="21" s="1"/>
  <c r="M60" i="21"/>
  <c r="O43" i="21"/>
  <c r="AD10" i="21"/>
  <c r="AD15" i="21" s="1"/>
  <c r="AC15" i="21"/>
  <c r="Y43" i="21"/>
  <c r="Y65" i="21" s="1"/>
  <c r="Y54" i="21"/>
  <c r="Y38" i="21"/>
  <c r="U60" i="21" l="1"/>
  <c r="X49" i="21"/>
  <c r="X71" i="21" s="1"/>
  <c r="T60" i="21"/>
  <c r="AB60" i="21"/>
  <c r="U71" i="21"/>
  <c r="AD56" i="21"/>
  <c r="AC49" i="21"/>
  <c r="AC71" i="21" s="1"/>
  <c r="T71" i="21"/>
  <c r="V49" i="21"/>
  <c r="V71" i="21" s="1"/>
  <c r="AD48" i="21"/>
  <c r="AD70" i="21" s="1"/>
  <c r="AD58" i="21"/>
  <c r="AD44" i="21"/>
  <c r="AD66" i="21" s="1"/>
  <c r="AD26" i="21"/>
  <c r="AD55" i="21"/>
  <c r="AD45" i="21"/>
  <c r="AD67" i="21" s="1"/>
  <c r="O60" i="21"/>
  <c r="Z49" i="21"/>
  <c r="Z71" i="21" s="1"/>
  <c r="Z60" i="21"/>
  <c r="W60" i="21"/>
  <c r="W49" i="21"/>
  <c r="W71" i="21" s="1"/>
  <c r="AA60" i="21"/>
  <c r="AA49" i="21"/>
  <c r="AA71" i="21" s="1"/>
  <c r="Y49" i="21"/>
  <c r="Y71" i="21" s="1"/>
  <c r="Y60" i="21"/>
  <c r="AD54" i="21"/>
  <c r="AD38" i="21"/>
  <c r="O49" i="21"/>
  <c r="O71" i="21" s="1"/>
  <c r="O65" i="21"/>
  <c r="R49" i="21"/>
  <c r="R71" i="21" s="1"/>
  <c r="R60" i="21"/>
  <c r="R65" i="21"/>
  <c r="AD43" i="21"/>
  <c r="S60" i="21"/>
  <c r="S49" i="21"/>
  <c r="S71" i="21" s="1"/>
  <c r="AD47" i="21"/>
  <c r="AD69" i="21" s="1"/>
  <c r="AD60" i="21" l="1"/>
  <c r="AD61" i="21" s="1"/>
  <c r="AD39" i="21"/>
  <c r="AD65" i="21"/>
  <c r="AD49" i="21"/>
  <c r="AD71" i="21" s="1"/>
  <c r="AD79" i="13" l="1"/>
  <c r="AC79" i="13"/>
  <c r="AB79" i="13"/>
  <c r="AA79" i="13"/>
  <c r="Z79" i="13"/>
  <c r="Y79" i="13"/>
  <c r="X79" i="13"/>
  <c r="W79" i="13"/>
  <c r="V79" i="13"/>
  <c r="U79" i="13"/>
  <c r="T79" i="13"/>
  <c r="S79" i="13"/>
  <c r="R73" i="13"/>
  <c r="R61" i="13"/>
  <c r="R49" i="13"/>
  <c r="M51" i="13"/>
  <c r="AB39" i="13"/>
  <c r="AB51" i="13" s="1"/>
  <c r="K51" i="13"/>
  <c r="J51" i="13"/>
  <c r="H51" i="13"/>
  <c r="E51" i="13"/>
  <c r="C51" i="13"/>
  <c r="N50" i="13"/>
  <c r="AC38" i="13"/>
  <c r="AA38" i="13"/>
  <c r="I50" i="13"/>
  <c r="X38" i="13"/>
  <c r="W38" i="13"/>
  <c r="F50" i="13"/>
  <c r="T38" i="13"/>
  <c r="T50" i="13" s="1"/>
  <c r="S38" i="13"/>
  <c r="B38" i="13"/>
  <c r="R37" i="13"/>
  <c r="R36" i="13"/>
  <c r="M48" i="13"/>
  <c r="K48" i="13"/>
  <c r="J48" i="13"/>
  <c r="I48" i="13"/>
  <c r="H48" i="13"/>
  <c r="E48" i="13"/>
  <c r="C48" i="13"/>
  <c r="N47" i="13"/>
  <c r="AC35" i="13"/>
  <c r="AB35" i="13"/>
  <c r="Y35" i="13"/>
  <c r="V35" i="13"/>
  <c r="AA34" i="13"/>
  <c r="J46" i="13"/>
  <c r="Y34" i="13"/>
  <c r="X34" i="13"/>
  <c r="X46" i="13" s="1"/>
  <c r="V34" i="13"/>
  <c r="D46" i="13"/>
  <c r="R26" i="13"/>
  <c r="AD26" i="13"/>
  <c r="Y26" i="13"/>
  <c r="W26" i="13"/>
  <c r="S26" i="13"/>
  <c r="B26" i="13"/>
  <c r="R25" i="13"/>
  <c r="R24" i="13"/>
  <c r="AB24" i="13"/>
  <c r="AA24" i="13"/>
  <c r="Z24" i="13"/>
  <c r="W24" i="13"/>
  <c r="V24" i="13"/>
  <c r="S24" i="13"/>
  <c r="B24" i="13"/>
  <c r="B36" i="13" s="1"/>
  <c r="B48" i="13" s="1"/>
  <c r="R23" i="13"/>
  <c r="AD23" i="13"/>
  <c r="AA23" i="13"/>
  <c r="V23" i="13"/>
  <c r="S23" i="13"/>
  <c r="B23" i="13"/>
  <c r="B35" i="13" s="1"/>
  <c r="AD22" i="13"/>
  <c r="AC22" i="13"/>
  <c r="Z22" i="13"/>
  <c r="V22" i="13"/>
  <c r="U22" i="13"/>
  <c r="B22" i="13"/>
  <c r="B34" i="13" s="1"/>
  <c r="R34" i="13" s="1"/>
  <c r="R15" i="13"/>
  <c r="AD15" i="13"/>
  <c r="AE15" i="13" s="1"/>
  <c r="AC15" i="13"/>
  <c r="AB15" i="13"/>
  <c r="AA15" i="13"/>
  <c r="Z15" i="13"/>
  <c r="Y15" i="13"/>
  <c r="X15" i="13"/>
  <c r="W15" i="13"/>
  <c r="V15" i="13"/>
  <c r="U15" i="13"/>
  <c r="T15" i="13"/>
  <c r="S15" i="13"/>
  <c r="R14" i="13"/>
  <c r="AD14" i="13"/>
  <c r="AE14" i="13" s="1"/>
  <c r="AC14" i="13"/>
  <c r="AB14" i="13"/>
  <c r="AA14" i="13"/>
  <c r="Z14" i="13"/>
  <c r="Y14" i="13"/>
  <c r="X14" i="13"/>
  <c r="W14" i="13"/>
  <c r="V14" i="13"/>
  <c r="U14" i="13"/>
  <c r="T14" i="13"/>
  <c r="S14" i="13"/>
  <c r="R13" i="13"/>
  <c r="R12" i="13"/>
  <c r="AD12" i="13"/>
  <c r="AE12" i="13" s="1"/>
  <c r="AC12" i="13"/>
  <c r="AB12" i="13"/>
  <c r="AA12" i="13"/>
  <c r="Z12" i="13"/>
  <c r="Y12" i="13"/>
  <c r="X12" i="13"/>
  <c r="W12" i="13"/>
  <c r="V12" i="13"/>
  <c r="U12" i="13"/>
  <c r="T12" i="13"/>
  <c r="S12" i="13"/>
  <c r="R11" i="13"/>
  <c r="O11" i="13"/>
  <c r="AC11" i="13"/>
  <c r="AB11" i="13"/>
  <c r="AA11" i="13"/>
  <c r="Z11" i="13"/>
  <c r="Y11" i="13"/>
  <c r="X11" i="13"/>
  <c r="W11" i="13"/>
  <c r="V11" i="13"/>
  <c r="U11" i="13"/>
  <c r="T11" i="13"/>
  <c r="S11" i="13"/>
  <c r="R10" i="13"/>
  <c r="O10" i="13"/>
  <c r="AB10" i="13"/>
  <c r="AA10" i="13"/>
  <c r="Z10" i="13"/>
  <c r="Y10" i="13"/>
  <c r="X10" i="13"/>
  <c r="W10" i="13"/>
  <c r="V10" i="13"/>
  <c r="T10" i="13"/>
  <c r="R4" i="13"/>
  <c r="R2" i="13"/>
  <c r="R1" i="13"/>
  <c r="B4" i="52" l="1"/>
  <c r="Q4" i="21"/>
  <c r="U27" i="13"/>
  <c r="AC27" i="13"/>
  <c r="AD27" i="13"/>
  <c r="X27" i="13"/>
  <c r="Z27" i="13"/>
  <c r="S27" i="13"/>
  <c r="AA27" i="13"/>
  <c r="Y27" i="13"/>
  <c r="T27" i="13"/>
  <c r="AB27" i="13"/>
  <c r="AB63" i="13" s="1"/>
  <c r="H95" i="13"/>
  <c r="G94" i="13"/>
  <c r="D95" i="13"/>
  <c r="F63" i="13"/>
  <c r="G63" i="13"/>
  <c r="N93" i="13"/>
  <c r="AA22" i="13"/>
  <c r="AA58" i="13" s="1"/>
  <c r="D94" i="13"/>
  <c r="H94" i="13"/>
  <c r="L94" i="13"/>
  <c r="T23" i="13"/>
  <c r="E95" i="13"/>
  <c r="M95" i="13"/>
  <c r="T24" i="13"/>
  <c r="I97" i="13"/>
  <c r="J97" i="13"/>
  <c r="AD35" i="13"/>
  <c r="Z36" i="13"/>
  <c r="Z48" i="13" s="1"/>
  <c r="Z72" i="13" s="1"/>
  <c r="AA39" i="13"/>
  <c r="AA51" i="13" s="1"/>
  <c r="F47" i="13"/>
  <c r="F71" i="13" s="1"/>
  <c r="H50" i="13"/>
  <c r="H74" i="13" s="1"/>
  <c r="AD11" i="13"/>
  <c r="AE11" i="13" s="1"/>
  <c r="T22" i="13"/>
  <c r="N71" i="13"/>
  <c r="K72" i="13"/>
  <c r="E62" i="13"/>
  <c r="I74" i="13"/>
  <c r="U38" i="13"/>
  <c r="H75" i="13"/>
  <c r="I47" i="13"/>
  <c r="I71" i="13" s="1"/>
  <c r="E50" i="13"/>
  <c r="E74" i="13" s="1"/>
  <c r="M50" i="13"/>
  <c r="M74" i="13" s="1"/>
  <c r="Y16" i="13"/>
  <c r="Z34" i="13"/>
  <c r="J58" i="13"/>
  <c r="AB16" i="13"/>
  <c r="G93" i="13"/>
  <c r="N95" i="13"/>
  <c r="AC24" i="13"/>
  <c r="AA36" i="13"/>
  <c r="AA48" i="13" s="1"/>
  <c r="AA72" i="13" s="1"/>
  <c r="H93" i="13"/>
  <c r="X26" i="13"/>
  <c r="X62" i="13" s="1"/>
  <c r="W27" i="13"/>
  <c r="D60" i="13"/>
  <c r="L60" i="13"/>
  <c r="AC36" i="13"/>
  <c r="D63" i="13"/>
  <c r="L63" i="13"/>
  <c r="G50" i="13"/>
  <c r="G74" i="13" s="1"/>
  <c r="V38" i="13"/>
  <c r="V50" i="13" s="1"/>
  <c r="C16" i="13"/>
  <c r="X22" i="13"/>
  <c r="X70" i="13" s="1"/>
  <c r="S39" i="13"/>
  <c r="AD38" i="13"/>
  <c r="AD62" i="13" s="1"/>
  <c r="E72" i="13"/>
  <c r="Z26" i="13"/>
  <c r="AA16" i="13"/>
  <c r="Z16" i="13"/>
  <c r="H72" i="13"/>
  <c r="S36" i="13"/>
  <c r="S60" i="13" s="1"/>
  <c r="T39" i="13"/>
  <c r="H97" i="13"/>
  <c r="X16" i="13"/>
  <c r="AB23" i="13"/>
  <c r="AB59" i="13" s="1"/>
  <c r="N62" i="13"/>
  <c r="W22" i="13"/>
  <c r="K97" i="13"/>
  <c r="I72" i="13"/>
  <c r="U36" i="13"/>
  <c r="U48" i="13" s="1"/>
  <c r="I63" i="13"/>
  <c r="Z39" i="13"/>
  <c r="Z51" i="13" s="1"/>
  <c r="L48" i="13"/>
  <c r="L72" i="13" s="1"/>
  <c r="V16" i="13"/>
  <c r="B47" i="13"/>
  <c r="R35" i="13"/>
  <c r="AA46" i="13"/>
  <c r="W16" i="13"/>
  <c r="D70" i="13"/>
  <c r="AC47" i="13"/>
  <c r="R48" i="13"/>
  <c r="B60" i="13"/>
  <c r="L97" i="13"/>
  <c r="AB26" i="13"/>
  <c r="C46" i="13"/>
  <c r="C40" i="13"/>
  <c r="C58" i="13"/>
  <c r="S34" i="13"/>
  <c r="E59" i="13"/>
  <c r="E47" i="13"/>
  <c r="E71" i="13" s="1"/>
  <c r="AB47" i="13"/>
  <c r="Y46" i="13"/>
  <c r="R38" i="13"/>
  <c r="B50" i="13"/>
  <c r="M75" i="13"/>
  <c r="K58" i="13"/>
  <c r="J94" i="13"/>
  <c r="I95" i="13"/>
  <c r="Y24" i="13"/>
  <c r="F97" i="13"/>
  <c r="F74" i="13"/>
  <c r="F62" i="13"/>
  <c r="E58" i="13"/>
  <c r="E46" i="13"/>
  <c r="M58" i="13"/>
  <c r="M46" i="13"/>
  <c r="G47" i="13"/>
  <c r="G71" i="13" s="1"/>
  <c r="G59" i="13"/>
  <c r="O35" i="13"/>
  <c r="H60" i="13"/>
  <c r="S10" i="13"/>
  <c r="S16" i="13" s="1"/>
  <c r="AC10" i="13"/>
  <c r="AC16" i="13" s="1"/>
  <c r="O14" i="13"/>
  <c r="O15" i="13"/>
  <c r="O22" i="13"/>
  <c r="S22" i="13"/>
  <c r="K93" i="13"/>
  <c r="K94" i="13"/>
  <c r="J95" i="13"/>
  <c r="J60" i="13"/>
  <c r="U24" i="13"/>
  <c r="AD24" i="13"/>
  <c r="G97" i="13"/>
  <c r="G62" i="13"/>
  <c r="O26" i="13"/>
  <c r="AA26" i="13"/>
  <c r="F58" i="13"/>
  <c r="F46" i="13"/>
  <c r="N58" i="13"/>
  <c r="N46" i="13"/>
  <c r="AD34" i="13"/>
  <c r="H47" i="13"/>
  <c r="H71" i="13" s="1"/>
  <c r="X35" i="13"/>
  <c r="C72" i="13"/>
  <c r="X36" i="13"/>
  <c r="D62" i="13"/>
  <c r="D50" i="13"/>
  <c r="D74" i="13" s="1"/>
  <c r="L62" i="13"/>
  <c r="L50" i="13"/>
  <c r="L74" i="13" s="1"/>
  <c r="AA50" i="13"/>
  <c r="W39" i="13"/>
  <c r="G51" i="13"/>
  <c r="G75" i="13" s="1"/>
  <c r="O39" i="13"/>
  <c r="F110" i="13"/>
  <c r="I60" i="13"/>
  <c r="U10" i="13"/>
  <c r="U16" i="13" s="1"/>
  <c r="AD10" i="13"/>
  <c r="L93" i="13"/>
  <c r="AB22" i="13"/>
  <c r="W23" i="13"/>
  <c r="O24" i="13"/>
  <c r="K95" i="13"/>
  <c r="V27" i="13"/>
  <c r="C28" i="13"/>
  <c r="G58" i="13"/>
  <c r="W34" i="13"/>
  <c r="G46" i="13"/>
  <c r="O34" i="13"/>
  <c r="AC34" i="13"/>
  <c r="U35" i="13"/>
  <c r="Y36" i="13"/>
  <c r="AB38" i="13"/>
  <c r="X39" i="13"/>
  <c r="H63" i="13"/>
  <c r="B46" i="13"/>
  <c r="I51" i="13"/>
  <c r="I75" i="13" s="1"/>
  <c r="D97" i="13"/>
  <c r="T26" i="13"/>
  <c r="T62" i="13" s="1"/>
  <c r="I93" i="13"/>
  <c r="Y22" i="13"/>
  <c r="Y58" i="13" s="1"/>
  <c r="E97" i="13"/>
  <c r="L58" i="13"/>
  <c r="AB34" i="13"/>
  <c r="L46" i="13"/>
  <c r="N97" i="13"/>
  <c r="N74" i="13"/>
  <c r="E93" i="13"/>
  <c r="M93" i="13"/>
  <c r="E94" i="13"/>
  <c r="U23" i="13"/>
  <c r="M94" i="13"/>
  <c r="AC23" i="13"/>
  <c r="AC59" i="13" s="1"/>
  <c r="X23" i="13"/>
  <c r="U26" i="13"/>
  <c r="H46" i="13"/>
  <c r="H58" i="13"/>
  <c r="Z35" i="13"/>
  <c r="J59" i="13"/>
  <c r="V47" i="13"/>
  <c r="V71" i="13" s="1"/>
  <c r="V59" i="13"/>
  <c r="M72" i="13"/>
  <c r="AC50" i="13"/>
  <c r="M110" i="13"/>
  <c r="J47" i="13"/>
  <c r="J75" i="13"/>
  <c r="K46" i="13"/>
  <c r="I94" i="13"/>
  <c r="Y23" i="13"/>
  <c r="Y59" i="13" s="1"/>
  <c r="E75" i="13"/>
  <c r="F93" i="13"/>
  <c r="Z23" i="13"/>
  <c r="X24" i="13"/>
  <c r="V26" i="13"/>
  <c r="O27" i="13"/>
  <c r="U34" i="13"/>
  <c r="S35" i="13"/>
  <c r="C59" i="13"/>
  <c r="C47" i="13"/>
  <c r="AA35" i="13"/>
  <c r="K59" i="13"/>
  <c r="W35" i="13"/>
  <c r="F60" i="13"/>
  <c r="F48" i="13"/>
  <c r="F72" i="13" s="1"/>
  <c r="V36" i="13"/>
  <c r="N60" i="13"/>
  <c r="AD36" i="13"/>
  <c r="N48" i="13"/>
  <c r="N72" i="13" s="1"/>
  <c r="W62" i="13"/>
  <c r="W50" i="13"/>
  <c r="W74" i="13" s="1"/>
  <c r="S62" i="13"/>
  <c r="J63" i="13"/>
  <c r="Y39" i="13"/>
  <c r="J70" i="13"/>
  <c r="K47" i="13"/>
  <c r="K71" i="13" s="1"/>
  <c r="H59" i="13"/>
  <c r="M59" i="13"/>
  <c r="M47" i="13"/>
  <c r="M71" i="13" s="1"/>
  <c r="Y38" i="13"/>
  <c r="I62" i="13"/>
  <c r="M97" i="13"/>
  <c r="M62" i="13"/>
  <c r="AC26" i="13"/>
  <c r="D58" i="13"/>
  <c r="T34" i="13"/>
  <c r="Z38" i="13"/>
  <c r="J62" i="13"/>
  <c r="J50" i="13"/>
  <c r="J74" i="13" s="1"/>
  <c r="O12" i="13"/>
  <c r="J93" i="13"/>
  <c r="T16" i="13"/>
  <c r="R22" i="13"/>
  <c r="O23" i="13"/>
  <c r="G95" i="13"/>
  <c r="F95" i="13"/>
  <c r="V58" i="13"/>
  <c r="D59" i="13"/>
  <c r="D47" i="13"/>
  <c r="D71" i="13" s="1"/>
  <c r="T35" i="13"/>
  <c r="L59" i="13"/>
  <c r="L47" i="13"/>
  <c r="L71" i="13" s="1"/>
  <c r="Y47" i="13"/>
  <c r="G48" i="13"/>
  <c r="G72" i="13" s="1"/>
  <c r="W36" i="13"/>
  <c r="G60" i="13"/>
  <c r="O36" i="13"/>
  <c r="C75" i="13"/>
  <c r="K75" i="13"/>
  <c r="N110" i="13"/>
  <c r="V46" i="13"/>
  <c r="S50" i="13"/>
  <c r="I58" i="13"/>
  <c r="F94" i="13"/>
  <c r="F59" i="13"/>
  <c r="N94" i="13"/>
  <c r="N59" i="13"/>
  <c r="L95" i="13"/>
  <c r="C62" i="13"/>
  <c r="O38" i="13"/>
  <c r="C50" i="13"/>
  <c r="K62" i="13"/>
  <c r="K50" i="13"/>
  <c r="K74" i="13" s="1"/>
  <c r="F51" i="13"/>
  <c r="F75" i="13" s="1"/>
  <c r="V39" i="13"/>
  <c r="N63" i="13"/>
  <c r="N51" i="13"/>
  <c r="N75" i="13" s="1"/>
  <c r="AD39" i="13"/>
  <c r="I46" i="13"/>
  <c r="J72" i="13"/>
  <c r="T36" i="13"/>
  <c r="AB36" i="13"/>
  <c r="U39" i="13"/>
  <c r="AC39" i="13"/>
  <c r="D48" i="13"/>
  <c r="D72" i="13" s="1"/>
  <c r="L51" i="13"/>
  <c r="L75" i="13" s="1"/>
  <c r="K60" i="13"/>
  <c r="X50" i="13"/>
  <c r="D51" i="13"/>
  <c r="D75" i="13" s="1"/>
  <c r="C60" i="13"/>
  <c r="K63" i="13"/>
  <c r="C63" i="13"/>
  <c r="I59" i="13"/>
  <c r="E60" i="13"/>
  <c r="M60" i="13"/>
  <c r="H62" i="13"/>
  <c r="E63" i="13"/>
  <c r="M63" i="13"/>
  <c r="J87" i="13" l="1"/>
  <c r="I110" i="13"/>
  <c r="D110" i="13"/>
  <c r="K110" i="13"/>
  <c r="O93" i="13"/>
  <c r="L110" i="13"/>
  <c r="H110" i="13"/>
  <c r="E110" i="13"/>
  <c r="J110" i="13"/>
  <c r="G110" i="13"/>
  <c r="AB75" i="13"/>
  <c r="T63" i="13"/>
  <c r="T51" i="13"/>
  <c r="T75" i="13" s="1"/>
  <c r="S48" i="13"/>
  <c r="S72" i="13" s="1"/>
  <c r="AD28" i="13"/>
  <c r="B4" i="53"/>
  <c r="B4" i="54" s="1"/>
  <c r="R4" i="52"/>
  <c r="R4" i="53"/>
  <c r="S63" i="13"/>
  <c r="Z75" i="13"/>
  <c r="D83" i="13"/>
  <c r="AA75" i="13"/>
  <c r="AD50" i="13"/>
  <c r="AD74" i="13" s="1"/>
  <c r="AD59" i="13"/>
  <c r="AD47" i="13"/>
  <c r="AD71" i="13" s="1"/>
  <c r="O95" i="13"/>
  <c r="K83" i="13"/>
  <c r="M99" i="13"/>
  <c r="K99" i="13"/>
  <c r="F87" i="13"/>
  <c r="E87" i="13"/>
  <c r="N83" i="13"/>
  <c r="Z28" i="13"/>
  <c r="F83" i="13"/>
  <c r="X74" i="13"/>
  <c r="L99" i="13"/>
  <c r="Z60" i="13"/>
  <c r="Z46" i="13"/>
  <c r="Z70" i="13" s="1"/>
  <c r="O16" i="13"/>
  <c r="F84" i="13"/>
  <c r="Z58" i="13"/>
  <c r="D85" i="13"/>
  <c r="D99" i="13"/>
  <c r="U50" i="13"/>
  <c r="U74" i="13" s="1"/>
  <c r="AA28" i="13"/>
  <c r="O108" i="13"/>
  <c r="H84" i="13"/>
  <c r="U62" i="13"/>
  <c r="AA63" i="13"/>
  <c r="AE27" i="13"/>
  <c r="I83" i="13"/>
  <c r="G83" i="13"/>
  <c r="I85" i="13"/>
  <c r="AE36" i="13"/>
  <c r="D84" i="13"/>
  <c r="I99" i="13"/>
  <c r="F99" i="13"/>
  <c r="Z63" i="13"/>
  <c r="AA40" i="13"/>
  <c r="O94" i="13"/>
  <c r="T28" i="13"/>
  <c r="K87" i="13"/>
  <c r="T74" i="13"/>
  <c r="O97" i="13"/>
  <c r="Y40" i="13"/>
  <c r="AA74" i="13"/>
  <c r="AC60" i="13"/>
  <c r="X28" i="13"/>
  <c r="X40" i="13"/>
  <c r="AC71" i="13"/>
  <c r="U72" i="13"/>
  <c r="AA60" i="13"/>
  <c r="AE39" i="13"/>
  <c r="V28" i="13"/>
  <c r="M85" i="13"/>
  <c r="L84" i="13"/>
  <c r="S51" i="13"/>
  <c r="S75" i="13" s="1"/>
  <c r="O58" i="13"/>
  <c r="U60" i="13"/>
  <c r="X58" i="13"/>
  <c r="E85" i="13"/>
  <c r="AC48" i="13"/>
  <c r="AC72" i="13" s="1"/>
  <c r="U28" i="13"/>
  <c r="AE26" i="13"/>
  <c r="W28" i="13"/>
  <c r="AB71" i="13"/>
  <c r="G99" i="13"/>
  <c r="N84" i="13"/>
  <c r="AC28" i="13"/>
  <c r="L87" i="13"/>
  <c r="K84" i="13"/>
  <c r="G70" i="13"/>
  <c r="G52" i="13"/>
  <c r="G76" i="13" s="1"/>
  <c r="G87" i="13"/>
  <c r="E64" i="13"/>
  <c r="Y70" i="13"/>
  <c r="AB48" i="13"/>
  <c r="AB72" i="13" s="1"/>
  <c r="AB60" i="13"/>
  <c r="V51" i="13"/>
  <c r="V75" i="13" s="1"/>
  <c r="V63" i="13"/>
  <c r="O60" i="13"/>
  <c r="O63" i="13"/>
  <c r="T60" i="13"/>
  <c r="T48" i="13"/>
  <c r="T72" i="13" s="1"/>
  <c r="G85" i="13"/>
  <c r="K64" i="13"/>
  <c r="AC62" i="13"/>
  <c r="J84" i="13"/>
  <c r="E99" i="13"/>
  <c r="AB46" i="13"/>
  <c r="AB40" i="13"/>
  <c r="AB58" i="13"/>
  <c r="AB62" i="13"/>
  <c r="AB50" i="13"/>
  <c r="AB74" i="13" s="1"/>
  <c r="D87" i="13"/>
  <c r="M70" i="13"/>
  <c r="M52" i="13"/>
  <c r="M76" i="13" s="1"/>
  <c r="V74" i="13"/>
  <c r="O51" i="13"/>
  <c r="O75" i="13" s="1"/>
  <c r="W60" i="13"/>
  <c r="W48" i="13"/>
  <c r="W72" i="13" s="1"/>
  <c r="I87" i="13"/>
  <c r="AA59" i="13"/>
  <c r="AA47" i="13"/>
  <c r="AA71" i="13" s="1"/>
  <c r="K70" i="13"/>
  <c r="K52" i="13"/>
  <c r="K76" i="13" s="1"/>
  <c r="Z59" i="13"/>
  <c r="Z47" i="13"/>
  <c r="Z71" i="13" s="1"/>
  <c r="L83" i="13"/>
  <c r="R46" i="13"/>
  <c r="B58" i="13"/>
  <c r="Y60" i="13"/>
  <c r="Y48" i="13"/>
  <c r="Y72" i="13" s="1"/>
  <c r="N99" i="13"/>
  <c r="AB28" i="13"/>
  <c r="W63" i="13"/>
  <c r="W51" i="13"/>
  <c r="W75" i="13" s="1"/>
  <c r="X60" i="13"/>
  <c r="X48" i="13"/>
  <c r="X72" i="13" s="1"/>
  <c r="F52" i="13"/>
  <c r="F76" i="13" s="1"/>
  <c r="F70" i="13"/>
  <c r="O59" i="13"/>
  <c r="M83" i="13"/>
  <c r="V62" i="13"/>
  <c r="J99" i="13"/>
  <c r="AE24" i="13"/>
  <c r="U46" i="13"/>
  <c r="U40" i="13"/>
  <c r="U58" i="13"/>
  <c r="F85" i="13"/>
  <c r="AC74" i="13"/>
  <c r="F64" i="13"/>
  <c r="AD40" i="13"/>
  <c r="AD46" i="13"/>
  <c r="AD58" i="13"/>
  <c r="AA70" i="13"/>
  <c r="M87" i="13"/>
  <c r="AE23" i="13"/>
  <c r="K85" i="13"/>
  <c r="L85" i="13"/>
  <c r="Z62" i="13"/>
  <c r="Z50" i="13"/>
  <c r="Z74" i="13" s="1"/>
  <c r="Y50" i="13"/>
  <c r="Y74" i="13" s="1"/>
  <c r="Y62" i="13"/>
  <c r="AE38" i="13"/>
  <c r="AD48" i="13"/>
  <c r="AD72" i="13" s="1"/>
  <c r="AD60" i="13"/>
  <c r="C71" i="13"/>
  <c r="O47" i="13"/>
  <c r="O71" i="13" s="1"/>
  <c r="J64" i="13"/>
  <c r="G64" i="13"/>
  <c r="O28" i="13"/>
  <c r="O48" i="13"/>
  <c r="O72" i="13" s="1"/>
  <c r="J85" i="13"/>
  <c r="G84" i="13"/>
  <c r="E70" i="13"/>
  <c r="E52" i="13"/>
  <c r="E76" i="13" s="1"/>
  <c r="B72" i="13"/>
  <c r="R72" i="13" s="1"/>
  <c r="R60" i="13"/>
  <c r="D52" i="13"/>
  <c r="D76" i="13" s="1"/>
  <c r="AC63" i="13"/>
  <c r="AC51" i="13"/>
  <c r="AC75" i="13" s="1"/>
  <c r="Y28" i="13"/>
  <c r="U63" i="13"/>
  <c r="U51" i="13"/>
  <c r="U75" i="13" s="1"/>
  <c r="I64" i="13"/>
  <c r="AE22" i="13"/>
  <c r="S28" i="13"/>
  <c r="V70" i="13"/>
  <c r="W58" i="13"/>
  <c r="W40" i="13"/>
  <c r="W46" i="13"/>
  <c r="N70" i="13"/>
  <c r="N52" i="13"/>
  <c r="N76" i="13" s="1"/>
  <c r="T47" i="13"/>
  <c r="T71" i="13" s="1"/>
  <c r="T59" i="13"/>
  <c r="I52" i="13"/>
  <c r="I76" i="13" s="1"/>
  <c r="I70" i="13"/>
  <c r="C74" i="13"/>
  <c r="O50" i="13"/>
  <c r="O74" i="13" s="1"/>
  <c r="D64" i="13"/>
  <c r="M64" i="13"/>
  <c r="N85" i="13"/>
  <c r="J71" i="13"/>
  <c r="J52" i="13"/>
  <c r="J76" i="13" s="1"/>
  <c r="H83" i="13"/>
  <c r="H99" i="13"/>
  <c r="U47" i="13"/>
  <c r="U71" i="13" s="1"/>
  <c r="U59" i="13"/>
  <c r="AD16" i="13"/>
  <c r="AE16" i="13" s="1"/>
  <c r="AE10" i="13"/>
  <c r="AA62" i="13"/>
  <c r="E83" i="13"/>
  <c r="N87" i="13"/>
  <c r="B62" i="13"/>
  <c r="R50" i="13"/>
  <c r="E84" i="13"/>
  <c r="H52" i="13"/>
  <c r="H76" i="13" s="1"/>
  <c r="H70" i="13"/>
  <c r="S74" i="13"/>
  <c r="C64" i="13"/>
  <c r="O40" i="13"/>
  <c r="I84" i="13"/>
  <c r="W59" i="13"/>
  <c r="W47" i="13"/>
  <c r="W71" i="13" s="1"/>
  <c r="L70" i="13"/>
  <c r="L52" i="13"/>
  <c r="L76" i="13" s="1"/>
  <c r="X63" i="13"/>
  <c r="X51" i="13"/>
  <c r="X75" i="13" s="1"/>
  <c r="C70" i="13"/>
  <c r="O46" i="13"/>
  <c r="O70" i="13" s="1"/>
  <c r="C52" i="13"/>
  <c r="N64" i="13"/>
  <c r="H87" i="13"/>
  <c r="AD51" i="13"/>
  <c r="AD75" i="13" s="1"/>
  <c r="AD63" i="13"/>
  <c r="O62" i="13"/>
  <c r="Y71" i="13"/>
  <c r="V40" i="13"/>
  <c r="T40" i="13"/>
  <c r="T46" i="13"/>
  <c r="T58" i="13"/>
  <c r="M84" i="13"/>
  <c r="Y63" i="13"/>
  <c r="Y51" i="13"/>
  <c r="Y75" i="13" s="1"/>
  <c r="V60" i="13"/>
  <c r="V48" i="13"/>
  <c r="V72" i="13" s="1"/>
  <c r="S59" i="13"/>
  <c r="S47" i="13"/>
  <c r="AE35" i="13"/>
  <c r="L64" i="13"/>
  <c r="H64" i="13"/>
  <c r="AC46" i="13"/>
  <c r="AC40" i="13"/>
  <c r="AC58" i="13"/>
  <c r="X59" i="13"/>
  <c r="X47" i="13"/>
  <c r="H85" i="13"/>
  <c r="Z40" i="13"/>
  <c r="J83" i="13"/>
  <c r="S46" i="13"/>
  <c r="AE34" i="13"/>
  <c r="S40" i="13"/>
  <c r="S58" i="13"/>
  <c r="R47" i="13"/>
  <c r="B59" i="13"/>
  <c r="B4" i="28" l="1"/>
  <c r="B4" i="68"/>
  <c r="R4" i="68" s="1"/>
  <c r="B4" i="63"/>
  <c r="R4" i="63" s="1"/>
  <c r="B4" i="62"/>
  <c r="R4" i="62" s="1"/>
  <c r="B4" i="61"/>
  <c r="R4" i="61" s="1"/>
  <c r="AE63" i="13"/>
  <c r="AD64" i="13"/>
  <c r="R4" i="54"/>
  <c r="Z64" i="13"/>
  <c r="T64" i="13"/>
  <c r="O99" i="13"/>
  <c r="X64" i="13"/>
  <c r="AA64" i="13"/>
  <c r="AE62" i="13"/>
  <c r="O104" i="13"/>
  <c r="AE60" i="13"/>
  <c r="AA52" i="13"/>
  <c r="AA76" i="13" s="1"/>
  <c r="AE58" i="13"/>
  <c r="V64" i="13"/>
  <c r="W64" i="13"/>
  <c r="Y64" i="13"/>
  <c r="AE59" i="13"/>
  <c r="O106" i="13"/>
  <c r="AB64" i="13"/>
  <c r="AC64" i="13"/>
  <c r="U64" i="13"/>
  <c r="O110" i="13"/>
  <c r="H89" i="13"/>
  <c r="J89" i="13"/>
  <c r="AE28" i="13"/>
  <c r="Z52" i="13"/>
  <c r="Z76" i="13" s="1"/>
  <c r="L89" i="13"/>
  <c r="M89" i="13"/>
  <c r="O105" i="13"/>
  <c r="E89" i="13"/>
  <c r="C76" i="13"/>
  <c r="O52" i="13"/>
  <c r="O76" i="13" s="1"/>
  <c r="AD70" i="13"/>
  <c r="AD52" i="13"/>
  <c r="AD76" i="13" s="1"/>
  <c r="AB52" i="13"/>
  <c r="AB76" i="13" s="1"/>
  <c r="AB70" i="13"/>
  <c r="AE48" i="13"/>
  <c r="AE72" i="13" s="1"/>
  <c r="S64" i="13"/>
  <c r="AE40" i="13"/>
  <c r="W70" i="13"/>
  <c r="W52" i="13"/>
  <c r="W76" i="13" s="1"/>
  <c r="I89" i="13"/>
  <c r="G89" i="13"/>
  <c r="S52" i="13"/>
  <c r="S70" i="13"/>
  <c r="AE46" i="13"/>
  <c r="AE70" i="13" s="1"/>
  <c r="O64" i="13"/>
  <c r="F89" i="13"/>
  <c r="U70" i="13"/>
  <c r="U52" i="13"/>
  <c r="U76" i="13" s="1"/>
  <c r="B74" i="13"/>
  <c r="R74" i="13" s="1"/>
  <c r="R62" i="13"/>
  <c r="AC52" i="13"/>
  <c r="AC76" i="13" s="1"/>
  <c r="AC70" i="13"/>
  <c r="T52" i="13"/>
  <c r="T76" i="13" s="1"/>
  <c r="T70" i="13"/>
  <c r="AE51" i="13"/>
  <c r="AE75" i="13" s="1"/>
  <c r="V52" i="13"/>
  <c r="V76" i="13" s="1"/>
  <c r="X71" i="13"/>
  <c r="X52" i="13"/>
  <c r="X76" i="13" s="1"/>
  <c r="AE47" i="13"/>
  <c r="AE71" i="13" s="1"/>
  <c r="S71" i="13"/>
  <c r="Y52" i="13"/>
  <c r="Y76" i="13" s="1"/>
  <c r="B71" i="13"/>
  <c r="R71" i="13" s="1"/>
  <c r="R59" i="13"/>
  <c r="N89" i="13"/>
  <c r="AE50" i="13"/>
  <c r="AE74" i="13" s="1"/>
  <c r="D89" i="13"/>
  <c r="R58" i="13"/>
  <c r="B70" i="13"/>
  <c r="R70" i="13" s="1"/>
  <c r="K89" i="13"/>
  <c r="S76" i="13" l="1"/>
  <c r="AE52" i="13"/>
  <c r="AE64" i="13"/>
  <c r="AE65" i="13" s="1"/>
  <c r="AE41" i="13"/>
  <c r="B4" i="56" l="1"/>
  <c r="R4" i="28"/>
  <c r="AE76" i="13"/>
  <c r="AE77" i="13" s="1"/>
  <c r="AE53" i="13"/>
  <c r="B4" i="29" l="1"/>
  <c r="R4" i="56"/>
  <c r="AC76" i="26"/>
  <c r="AB76" i="26"/>
  <c r="AA76" i="26"/>
  <c r="Z76" i="26"/>
  <c r="Y76" i="26"/>
  <c r="X76" i="26"/>
  <c r="W76" i="26"/>
  <c r="V76" i="26"/>
  <c r="U76" i="26"/>
  <c r="T76" i="26"/>
  <c r="S76" i="26"/>
  <c r="R76" i="26"/>
  <c r="Q70" i="26"/>
  <c r="Q69" i="26"/>
  <c r="Q68" i="26"/>
  <c r="Q67" i="26"/>
  <c r="Q66" i="26"/>
  <c r="Q65" i="26"/>
  <c r="Q59" i="26"/>
  <c r="Q58" i="26"/>
  <c r="Q57" i="26"/>
  <c r="Q56" i="26"/>
  <c r="Q55" i="26"/>
  <c r="Q54" i="26"/>
  <c r="Q48" i="26"/>
  <c r="Q47" i="26"/>
  <c r="Q46" i="26"/>
  <c r="Q45" i="26"/>
  <c r="Q44" i="26"/>
  <c r="Q43" i="26"/>
  <c r="Q37" i="26"/>
  <c r="N48" i="26"/>
  <c r="M48" i="26"/>
  <c r="L48" i="26"/>
  <c r="Z37" i="26"/>
  <c r="Y37" i="26"/>
  <c r="H48" i="26"/>
  <c r="F48" i="26"/>
  <c r="T37" i="26"/>
  <c r="R37" i="26"/>
  <c r="Q36" i="26"/>
  <c r="AB36" i="26"/>
  <c r="AA36" i="26"/>
  <c r="K47" i="26"/>
  <c r="Y36" i="26"/>
  <c r="Y47" i="26" s="1"/>
  <c r="W36" i="26"/>
  <c r="W47" i="26" s="1"/>
  <c r="G47" i="26"/>
  <c r="E47" i="26"/>
  <c r="D47" i="26"/>
  <c r="R36" i="26"/>
  <c r="Q35" i="26"/>
  <c r="Q34" i="26"/>
  <c r="N45" i="26"/>
  <c r="M45" i="26"/>
  <c r="Q33" i="26"/>
  <c r="N44" i="26"/>
  <c r="Q32" i="26"/>
  <c r="Y32" i="26"/>
  <c r="D54" i="26"/>
  <c r="C54" i="26"/>
  <c r="Q25" i="26"/>
  <c r="AC25" i="26"/>
  <c r="AB25" i="26"/>
  <c r="AA25" i="26"/>
  <c r="Z25" i="26"/>
  <c r="Y25" i="26"/>
  <c r="X25" i="26"/>
  <c r="W25" i="26"/>
  <c r="V25" i="26"/>
  <c r="U25" i="26"/>
  <c r="T25" i="26"/>
  <c r="S25" i="26"/>
  <c r="R25" i="26"/>
  <c r="Q24" i="26"/>
  <c r="AC24" i="26"/>
  <c r="Z24" i="26"/>
  <c r="Y24" i="26"/>
  <c r="X24" i="26"/>
  <c r="W24" i="26"/>
  <c r="V24" i="26"/>
  <c r="U24" i="26"/>
  <c r="R24" i="26"/>
  <c r="Q23" i="26"/>
  <c r="Q22" i="26"/>
  <c r="AB22" i="26"/>
  <c r="AA22" i="26"/>
  <c r="Z22" i="26"/>
  <c r="Y22" i="26"/>
  <c r="W22" i="26"/>
  <c r="T22" i="26"/>
  <c r="S22" i="26"/>
  <c r="R22" i="26"/>
  <c r="Q21" i="26"/>
  <c r="AC21" i="26"/>
  <c r="AB21" i="26"/>
  <c r="AA21" i="26"/>
  <c r="Y21" i="26"/>
  <c r="W21" i="26"/>
  <c r="U21" i="26"/>
  <c r="T21" i="26"/>
  <c r="Q20" i="26"/>
  <c r="AC20" i="26"/>
  <c r="AB20" i="26"/>
  <c r="AA20" i="26"/>
  <c r="Z20" i="26"/>
  <c r="X20" i="26"/>
  <c r="U20" i="26"/>
  <c r="T20" i="26"/>
  <c r="S20" i="26"/>
  <c r="R20" i="26"/>
  <c r="Q14" i="26"/>
  <c r="AC14" i="26"/>
  <c r="AD14" i="26" s="1"/>
  <c r="AB14" i="26"/>
  <c r="AA14" i="26"/>
  <c r="Z14" i="26"/>
  <c r="Y14" i="26"/>
  <c r="X14" i="26"/>
  <c r="W14" i="26"/>
  <c r="V14" i="26"/>
  <c r="U14" i="26"/>
  <c r="T14" i="26"/>
  <c r="S14" i="26"/>
  <c r="R14" i="26"/>
  <c r="Q13" i="26"/>
  <c r="AC13" i="26"/>
  <c r="AD13" i="26" s="1"/>
  <c r="AB13" i="26"/>
  <c r="AA13" i="26"/>
  <c r="Z13" i="26"/>
  <c r="Y13" i="26"/>
  <c r="X13" i="26"/>
  <c r="W13" i="26"/>
  <c r="V13" i="26"/>
  <c r="U13" i="26"/>
  <c r="T13" i="26"/>
  <c r="S13" i="26"/>
  <c r="R13" i="26"/>
  <c r="Q12" i="26"/>
  <c r="Q11" i="26"/>
  <c r="O11" i="26"/>
  <c r="AB11" i="26"/>
  <c r="AA11" i="26"/>
  <c r="Z11" i="26"/>
  <c r="Y11" i="26"/>
  <c r="X11" i="26"/>
  <c r="W11" i="26"/>
  <c r="V11" i="26"/>
  <c r="U11" i="26"/>
  <c r="T11" i="26"/>
  <c r="S11" i="26"/>
  <c r="R11" i="26"/>
  <c r="AC10" i="26"/>
  <c r="AD10" i="26" s="1"/>
  <c r="AB10" i="26"/>
  <c r="AA10" i="26"/>
  <c r="Z10" i="26"/>
  <c r="Y10" i="26"/>
  <c r="X10" i="26"/>
  <c r="W10" i="26"/>
  <c r="V10" i="26"/>
  <c r="U10" i="26"/>
  <c r="T10" i="26"/>
  <c r="S10" i="26"/>
  <c r="R10" i="26"/>
  <c r="Q9" i="26"/>
  <c r="O9" i="26"/>
  <c r="X9" i="26"/>
  <c r="W9" i="26"/>
  <c r="V9" i="26"/>
  <c r="U9" i="26"/>
  <c r="T9" i="26"/>
  <c r="Q2" i="26"/>
  <c r="Q1" i="26"/>
  <c r="B4" i="55" l="1"/>
  <c r="Q4" i="29"/>
  <c r="E54" i="26"/>
  <c r="V32" i="26"/>
  <c r="V43" i="26" s="1"/>
  <c r="G54" i="26"/>
  <c r="E45" i="26"/>
  <c r="E67" i="26" s="1"/>
  <c r="E56" i="26"/>
  <c r="I44" i="26"/>
  <c r="I66" i="26" s="1"/>
  <c r="I55" i="26"/>
  <c r="W32" i="26"/>
  <c r="W43" i="26" s="1"/>
  <c r="H54" i="26"/>
  <c r="C55" i="26"/>
  <c r="F45" i="26"/>
  <c r="F67" i="26" s="1"/>
  <c r="F56" i="26"/>
  <c r="F44" i="26"/>
  <c r="F66" i="26" s="1"/>
  <c r="F55" i="26"/>
  <c r="X34" i="26"/>
  <c r="X45" i="26" s="1"/>
  <c r="I56" i="26"/>
  <c r="V33" i="26"/>
  <c r="V44" i="26" s="1"/>
  <c r="G55" i="26"/>
  <c r="C56" i="26"/>
  <c r="F43" i="26"/>
  <c r="F65" i="26" s="1"/>
  <c r="F54" i="26"/>
  <c r="I43" i="26"/>
  <c r="I65" i="26" s="1"/>
  <c r="I54" i="26"/>
  <c r="D44" i="26"/>
  <c r="D66" i="26" s="1"/>
  <c r="D55" i="26"/>
  <c r="G45" i="26"/>
  <c r="G67" i="26" s="1"/>
  <c r="G56" i="26"/>
  <c r="W33" i="26"/>
  <c r="W44" i="26" s="1"/>
  <c r="W66" i="26" s="1"/>
  <c r="H55" i="26"/>
  <c r="D45" i="26"/>
  <c r="D67" i="26" s="1"/>
  <c r="D56" i="26"/>
  <c r="T33" i="26"/>
  <c r="T44" i="26" s="1"/>
  <c r="T66" i="26" s="1"/>
  <c r="E55" i="26"/>
  <c r="H45" i="26"/>
  <c r="H67" i="26" s="1"/>
  <c r="H56" i="26"/>
  <c r="E58" i="26"/>
  <c r="T36" i="26"/>
  <c r="T47" i="26" s="1"/>
  <c r="F58" i="26"/>
  <c r="Y69" i="26"/>
  <c r="N58" i="26"/>
  <c r="M47" i="26"/>
  <c r="M69" i="26" s="1"/>
  <c r="K55" i="26"/>
  <c r="N67" i="26"/>
  <c r="AC9" i="26"/>
  <c r="AD9" i="26" s="1"/>
  <c r="V22" i="26"/>
  <c r="M67" i="26"/>
  <c r="AB34" i="26"/>
  <c r="AB56" i="26" s="1"/>
  <c r="W69" i="26"/>
  <c r="K48" i="26"/>
  <c r="K70" i="26" s="1"/>
  <c r="V15" i="26"/>
  <c r="U32" i="26"/>
  <c r="U43" i="26" s="1"/>
  <c r="L55" i="26"/>
  <c r="N66" i="26"/>
  <c r="V34" i="26"/>
  <c r="AC34" i="26"/>
  <c r="AC45" i="26" s="1"/>
  <c r="S36" i="26"/>
  <c r="S47" i="26" s="1"/>
  <c r="F70" i="26"/>
  <c r="L70" i="26"/>
  <c r="L44" i="26"/>
  <c r="L66" i="26" s="1"/>
  <c r="I45" i="26"/>
  <c r="I67" i="26" s="1"/>
  <c r="N47" i="26"/>
  <c r="N69" i="26" s="1"/>
  <c r="W15" i="26"/>
  <c r="AA33" i="26"/>
  <c r="AA44" i="26" s="1"/>
  <c r="AA66" i="26" s="1"/>
  <c r="G44" i="26"/>
  <c r="G66" i="26" s="1"/>
  <c r="F47" i="26"/>
  <c r="F69" i="26" s="1"/>
  <c r="H70" i="26"/>
  <c r="X21" i="26"/>
  <c r="AB37" i="26"/>
  <c r="AB48" i="26" s="1"/>
  <c r="AB70" i="26" s="1"/>
  <c r="H44" i="26"/>
  <c r="H66" i="26" s="1"/>
  <c r="L47" i="26"/>
  <c r="L69" i="26" s="1"/>
  <c r="J48" i="26"/>
  <c r="J70" i="26" s="1"/>
  <c r="K58" i="26"/>
  <c r="H43" i="26"/>
  <c r="H65" i="26" s="1"/>
  <c r="C58" i="26"/>
  <c r="K69" i="26"/>
  <c r="C47" i="26"/>
  <c r="C69" i="26" s="1"/>
  <c r="C48" i="26"/>
  <c r="C70" i="26" s="1"/>
  <c r="X22" i="26"/>
  <c r="S33" i="26"/>
  <c r="S44" i="26" s="1"/>
  <c r="C15" i="26"/>
  <c r="AB9" i="26"/>
  <c r="AB15" i="26" s="1"/>
  <c r="AC11" i="26"/>
  <c r="AD11" i="26" s="1"/>
  <c r="S21" i="26"/>
  <c r="T24" i="26"/>
  <c r="T34" i="26"/>
  <c r="Z36" i="26"/>
  <c r="Z58" i="26" s="1"/>
  <c r="E48" i="26"/>
  <c r="E70" i="26" s="1"/>
  <c r="G43" i="26"/>
  <c r="G65" i="26" s="1"/>
  <c r="J59" i="26"/>
  <c r="U34" i="26"/>
  <c r="I49" i="26"/>
  <c r="T15" i="26"/>
  <c r="G69" i="26"/>
  <c r="AD25" i="26"/>
  <c r="U15" i="26"/>
  <c r="O21" i="26"/>
  <c r="O32" i="26"/>
  <c r="C43" i="26"/>
  <c r="C38" i="26"/>
  <c r="R32" i="26"/>
  <c r="Y59" i="26"/>
  <c r="Y48" i="26"/>
  <c r="Y70" i="26" s="1"/>
  <c r="U22" i="26"/>
  <c r="U26" i="26" s="1"/>
  <c r="D43" i="26"/>
  <c r="D65" i="26" s="1"/>
  <c r="S32" i="26"/>
  <c r="L43" i="26"/>
  <c r="L65" i="26" s="1"/>
  <c r="L54" i="26"/>
  <c r="AA32" i="26"/>
  <c r="J55" i="26"/>
  <c r="Y33" i="26"/>
  <c r="Z48" i="26"/>
  <c r="Z70" i="26" s="1"/>
  <c r="Z59" i="26"/>
  <c r="J44" i="26"/>
  <c r="J66" i="26" s="1"/>
  <c r="W58" i="26"/>
  <c r="Y9" i="26"/>
  <c r="Y15" i="26" s="1"/>
  <c r="V20" i="26"/>
  <c r="Z21" i="26"/>
  <c r="Z26" i="26" s="1"/>
  <c r="O22" i="26"/>
  <c r="E43" i="26"/>
  <c r="E65" i="26" s="1"/>
  <c r="T32" i="26"/>
  <c r="M54" i="26"/>
  <c r="M43" i="26"/>
  <c r="M65" i="26" s="1"/>
  <c r="AB32" i="26"/>
  <c r="R33" i="26"/>
  <c r="C44" i="26"/>
  <c r="O33" i="26"/>
  <c r="Z33" i="26"/>
  <c r="K44" i="26"/>
  <c r="K66" i="26" s="1"/>
  <c r="I58" i="26"/>
  <c r="X36" i="26"/>
  <c r="I47" i="26"/>
  <c r="I69" i="26" s="1"/>
  <c r="R58" i="26"/>
  <c r="R47" i="26"/>
  <c r="Z9" i="26"/>
  <c r="Z15" i="26" s="1"/>
  <c r="O14" i="26"/>
  <c r="C26" i="26"/>
  <c r="N54" i="26"/>
  <c r="N43" i="26"/>
  <c r="N65" i="26" s="1"/>
  <c r="AC32" i="26"/>
  <c r="S34" i="26"/>
  <c r="J58" i="26"/>
  <c r="J47" i="26"/>
  <c r="J69" i="26" s="1"/>
  <c r="T59" i="26"/>
  <c r="M70" i="26"/>
  <c r="K59" i="26"/>
  <c r="AA9" i="26"/>
  <c r="AA15" i="26" s="1"/>
  <c r="O10" i="26"/>
  <c r="O13" i="26"/>
  <c r="Y20" i="26"/>
  <c r="Y26" i="26" s="1"/>
  <c r="D58" i="26"/>
  <c r="S24" i="26"/>
  <c r="AA24" i="26"/>
  <c r="L58" i="26"/>
  <c r="E44" i="26"/>
  <c r="E66" i="26" s="1"/>
  <c r="M44" i="26"/>
  <c r="M66" i="26" s="1"/>
  <c r="M55" i="26"/>
  <c r="AB33" i="26"/>
  <c r="F59" i="26"/>
  <c r="U37" i="26"/>
  <c r="N70" i="26"/>
  <c r="H47" i="26"/>
  <c r="H69" i="26" s="1"/>
  <c r="T48" i="26"/>
  <c r="T70" i="26" s="1"/>
  <c r="G58" i="26"/>
  <c r="V36" i="26"/>
  <c r="O20" i="26"/>
  <c r="R21" i="26"/>
  <c r="AB24" i="26"/>
  <c r="AB58" i="26" s="1"/>
  <c r="M58" i="26"/>
  <c r="J56" i="26"/>
  <c r="Y34" i="26"/>
  <c r="Y58" i="26"/>
  <c r="G59" i="26"/>
  <c r="G48" i="26"/>
  <c r="G70" i="26" s="1"/>
  <c r="V37" i="26"/>
  <c r="O37" i="26"/>
  <c r="J45" i="26"/>
  <c r="J67" i="26" s="1"/>
  <c r="H58" i="26"/>
  <c r="Y43" i="26"/>
  <c r="O36" i="26"/>
  <c r="N56" i="26"/>
  <c r="AC22" i="26"/>
  <c r="R9" i="26"/>
  <c r="R15" i="26" s="1"/>
  <c r="X15" i="26"/>
  <c r="S9" i="26"/>
  <c r="S15" i="26" s="1"/>
  <c r="W20" i="26"/>
  <c r="W26" i="26" s="1"/>
  <c r="C59" i="26"/>
  <c r="O25" i="26"/>
  <c r="R34" i="26"/>
  <c r="O34" i="26"/>
  <c r="C45" i="26"/>
  <c r="K56" i="26"/>
  <c r="Z34" i="26"/>
  <c r="K45" i="26"/>
  <c r="K67" i="26" s="1"/>
  <c r="H59" i="26"/>
  <c r="W37" i="26"/>
  <c r="K54" i="26"/>
  <c r="K43" i="26"/>
  <c r="K65" i="26" s="1"/>
  <c r="Z32" i="26"/>
  <c r="AB47" i="26"/>
  <c r="J54" i="26"/>
  <c r="L56" i="26"/>
  <c r="AA34" i="26"/>
  <c r="L45" i="26"/>
  <c r="L67" i="26" s="1"/>
  <c r="AA47" i="26"/>
  <c r="I48" i="26"/>
  <c r="I70" i="26" s="1"/>
  <c r="I59" i="26"/>
  <c r="X37" i="26"/>
  <c r="R48" i="26"/>
  <c r="R59" i="26"/>
  <c r="O15" i="26"/>
  <c r="U33" i="26"/>
  <c r="N55" i="26"/>
  <c r="AC33" i="26"/>
  <c r="X33" i="26"/>
  <c r="M56" i="26"/>
  <c r="W34" i="26"/>
  <c r="AC36" i="26"/>
  <c r="AC37" i="26"/>
  <c r="J43" i="26"/>
  <c r="J65" i="26" s="1"/>
  <c r="V21" i="26"/>
  <c r="U36" i="26"/>
  <c r="X32" i="26"/>
  <c r="D59" i="26"/>
  <c r="S37" i="26"/>
  <c r="L59" i="26"/>
  <c r="AA37" i="26"/>
  <c r="O24" i="26"/>
  <c r="E59" i="26"/>
  <c r="M59" i="26"/>
  <c r="D69" i="26"/>
  <c r="D48" i="26"/>
  <c r="D70" i="26" s="1"/>
  <c r="N59" i="26"/>
  <c r="E69" i="26"/>
  <c r="V54" i="26" l="1"/>
  <c r="V55" i="26"/>
  <c r="B4" i="57"/>
  <c r="R4" i="57" s="1"/>
  <c r="R4" i="31" s="1"/>
  <c r="R4" i="55"/>
  <c r="W55" i="26"/>
  <c r="T58" i="26"/>
  <c r="T55" i="26"/>
  <c r="I71" i="26"/>
  <c r="AB45" i="26"/>
  <c r="AB67" i="26" s="1"/>
  <c r="S66" i="26"/>
  <c r="X56" i="26"/>
  <c r="X67" i="26"/>
  <c r="U54" i="26"/>
  <c r="AC56" i="26"/>
  <c r="V56" i="26"/>
  <c r="Z47" i="26"/>
  <c r="Z69" i="26" s="1"/>
  <c r="AC15" i="26"/>
  <c r="AD15" i="26" s="1"/>
  <c r="U56" i="26"/>
  <c r="AB59" i="26"/>
  <c r="T26" i="26"/>
  <c r="V38" i="26"/>
  <c r="V45" i="26"/>
  <c r="V67" i="26" s="1"/>
  <c r="U45" i="26"/>
  <c r="U67" i="26" s="1"/>
  <c r="O58" i="26"/>
  <c r="X26" i="26"/>
  <c r="S58" i="26"/>
  <c r="AA55" i="26"/>
  <c r="I60" i="26"/>
  <c r="O55" i="26"/>
  <c r="AD37" i="26"/>
  <c r="AD59" i="26" s="1"/>
  <c r="T69" i="26"/>
  <c r="AC67" i="26"/>
  <c r="AA69" i="26"/>
  <c r="O59" i="26"/>
  <c r="AD20" i="26"/>
  <c r="Y38" i="26"/>
  <c r="Y60" i="26" s="1"/>
  <c r="S55" i="26"/>
  <c r="AD24" i="26"/>
  <c r="AD36" i="26"/>
  <c r="AA58" i="26"/>
  <c r="O56" i="26"/>
  <c r="AA26" i="26"/>
  <c r="T56" i="26"/>
  <c r="T45" i="26"/>
  <c r="T67" i="26" s="1"/>
  <c r="U59" i="26"/>
  <c r="U48" i="26"/>
  <c r="U70" i="26" s="1"/>
  <c r="T54" i="26"/>
  <c r="T43" i="26"/>
  <c r="T38" i="26"/>
  <c r="Y56" i="26"/>
  <c r="Y45" i="26"/>
  <c r="Y67" i="26" s="1"/>
  <c r="AD21" i="26"/>
  <c r="AC43" i="26"/>
  <c r="AC54" i="26"/>
  <c r="AC38" i="26"/>
  <c r="X58" i="26"/>
  <c r="X47" i="26"/>
  <c r="X69" i="26" s="1"/>
  <c r="AA54" i="26"/>
  <c r="AA43" i="26"/>
  <c r="AA38" i="26"/>
  <c r="C60" i="26"/>
  <c r="O38" i="26"/>
  <c r="C49" i="26"/>
  <c r="AC55" i="26"/>
  <c r="AC44" i="26"/>
  <c r="AC66" i="26" s="1"/>
  <c r="AA56" i="26"/>
  <c r="AA45" i="26"/>
  <c r="AA67" i="26" s="1"/>
  <c r="Z45" i="26"/>
  <c r="Z67" i="26" s="1"/>
  <c r="Z56" i="26"/>
  <c r="V65" i="26"/>
  <c r="Y54" i="26"/>
  <c r="S69" i="26"/>
  <c r="C66" i="26"/>
  <c r="O44" i="26"/>
  <c r="O66" i="26" s="1"/>
  <c r="E49" i="26"/>
  <c r="E71" i="26" s="1"/>
  <c r="E60" i="26"/>
  <c r="C65" i="26"/>
  <c r="O43" i="26"/>
  <c r="O65" i="26" s="1"/>
  <c r="O47" i="26"/>
  <c r="O69" i="26" s="1"/>
  <c r="J60" i="26"/>
  <c r="J49" i="26"/>
  <c r="J71" i="26" s="1"/>
  <c r="R70" i="26"/>
  <c r="S26" i="26"/>
  <c r="Y65" i="26"/>
  <c r="V59" i="26"/>
  <c r="V48" i="26"/>
  <c r="V70" i="26" s="1"/>
  <c r="V66" i="26"/>
  <c r="AB55" i="26"/>
  <c r="AB44" i="26"/>
  <c r="AB66" i="26" s="1"/>
  <c r="R44" i="26"/>
  <c r="R55" i="26"/>
  <c r="AD33" i="26"/>
  <c r="L60" i="26"/>
  <c r="L49" i="26"/>
  <c r="L71" i="26" s="1"/>
  <c r="O54" i="26"/>
  <c r="O48" i="26"/>
  <c r="O70" i="26" s="1"/>
  <c r="X43" i="26"/>
  <c r="X38" i="26"/>
  <c r="X54" i="26"/>
  <c r="AC59" i="26"/>
  <c r="AC48" i="26"/>
  <c r="AC70" i="26" s="1"/>
  <c r="U44" i="26"/>
  <c r="U66" i="26" s="1"/>
  <c r="U55" i="26"/>
  <c r="X59" i="26"/>
  <c r="X48" i="26"/>
  <c r="X70" i="26" s="1"/>
  <c r="AB69" i="26"/>
  <c r="C67" i="26"/>
  <c r="O45" i="26"/>
  <c r="O67" i="26" s="1"/>
  <c r="AB26" i="26"/>
  <c r="U38" i="26"/>
  <c r="U60" i="26" s="1"/>
  <c r="AD22" i="26"/>
  <c r="N49" i="26"/>
  <c r="N71" i="26" s="1"/>
  <c r="N60" i="26"/>
  <c r="AB54" i="26"/>
  <c r="AB43" i="26"/>
  <c r="AB38" i="26"/>
  <c r="S59" i="26"/>
  <c r="S48" i="26"/>
  <c r="S70" i="26" s="1"/>
  <c r="AC58" i="26"/>
  <c r="AC47" i="26"/>
  <c r="AC69" i="26" s="1"/>
  <c r="W54" i="26"/>
  <c r="W59" i="26"/>
  <c r="W48" i="26"/>
  <c r="W70" i="26" s="1"/>
  <c r="U65" i="26"/>
  <c r="O26" i="26"/>
  <c r="O27" i="26" s="1"/>
  <c r="R69" i="26"/>
  <c r="S38" i="26"/>
  <c r="S54" i="26"/>
  <c r="S43" i="26"/>
  <c r="R26" i="26"/>
  <c r="R54" i="26"/>
  <c r="R38" i="26"/>
  <c r="AD32" i="26"/>
  <c r="R43" i="26"/>
  <c r="X44" i="26"/>
  <c r="X66" i="26" s="1"/>
  <c r="X55" i="26"/>
  <c r="W45" i="26"/>
  <c r="W67" i="26" s="1"/>
  <c r="W56" i="26"/>
  <c r="G60" i="26"/>
  <c r="G49" i="26"/>
  <c r="G71" i="26" s="1"/>
  <c r="W38" i="26"/>
  <c r="W60" i="26" s="1"/>
  <c r="Z54" i="26"/>
  <c r="Z38" i="26"/>
  <c r="Z60" i="26" s="1"/>
  <c r="Z43" i="26"/>
  <c r="R56" i="26"/>
  <c r="R45" i="26"/>
  <c r="AD34" i="26"/>
  <c r="AC26" i="26"/>
  <c r="V47" i="26"/>
  <c r="V69" i="26" s="1"/>
  <c r="V58" i="26"/>
  <c r="H60" i="26"/>
  <c r="H49" i="26"/>
  <c r="H71" i="26" s="1"/>
  <c r="S56" i="26"/>
  <c r="S45" i="26"/>
  <c r="S67" i="26" s="1"/>
  <c r="D60" i="26"/>
  <c r="D49" i="26"/>
  <c r="D71" i="26" s="1"/>
  <c r="AA48" i="26"/>
  <c r="AA70" i="26" s="1"/>
  <c r="AA59" i="26"/>
  <c r="U58" i="26"/>
  <c r="U47" i="26"/>
  <c r="U69" i="26" s="1"/>
  <c r="W65" i="26"/>
  <c r="K60" i="26"/>
  <c r="K49" i="26"/>
  <c r="K71" i="26" s="1"/>
  <c r="F49" i="26"/>
  <c r="F71" i="26" s="1"/>
  <c r="F60" i="26"/>
  <c r="Z44" i="26"/>
  <c r="Z66" i="26" s="1"/>
  <c r="Z55" i="26"/>
  <c r="M60" i="26"/>
  <c r="M49" i="26"/>
  <c r="M71" i="26" s="1"/>
  <c r="V26" i="26"/>
  <c r="Y55" i="26"/>
  <c r="Y44" i="26"/>
  <c r="Y66" i="26" s="1"/>
  <c r="X60" i="26" l="1"/>
  <c r="V60" i="26"/>
  <c r="T60" i="26"/>
  <c r="S60" i="26"/>
  <c r="W49" i="26"/>
  <c r="W71" i="26" s="1"/>
  <c r="AA60" i="26"/>
  <c r="AD58" i="26"/>
  <c r="AD54" i="26"/>
  <c r="R65" i="26"/>
  <c r="R49" i="26"/>
  <c r="AD43" i="26"/>
  <c r="AD65" i="26" s="1"/>
  <c r="AA65" i="26"/>
  <c r="AA49" i="26"/>
  <c r="AA71" i="26" s="1"/>
  <c r="AD47" i="26"/>
  <c r="AD69" i="26" s="1"/>
  <c r="AD38" i="26"/>
  <c r="R60" i="26"/>
  <c r="AD56" i="26"/>
  <c r="R67" i="26"/>
  <c r="AD45" i="26"/>
  <c r="AD67" i="26" s="1"/>
  <c r="AD26" i="26"/>
  <c r="U49" i="26"/>
  <c r="U71" i="26" s="1"/>
  <c r="AB60" i="26"/>
  <c r="AD55" i="26"/>
  <c r="Y49" i="26"/>
  <c r="Y71" i="26" s="1"/>
  <c r="C71" i="26"/>
  <c r="O49" i="26"/>
  <c r="O71" i="26" s="1"/>
  <c r="AC60" i="26"/>
  <c r="T49" i="26"/>
  <c r="T71" i="26" s="1"/>
  <c r="T65" i="26"/>
  <c r="S65" i="26"/>
  <c r="S49" i="26"/>
  <c r="S71" i="26" s="1"/>
  <c r="AB65" i="26"/>
  <c r="AB49" i="26"/>
  <c r="AB71" i="26" s="1"/>
  <c r="V49" i="26"/>
  <c r="V71" i="26" s="1"/>
  <c r="O60" i="26"/>
  <c r="Z65" i="26"/>
  <c r="Z49" i="26"/>
  <c r="Z71" i="26" s="1"/>
  <c r="R66" i="26"/>
  <c r="AD44" i="26"/>
  <c r="AD66" i="26" s="1"/>
  <c r="AC65" i="26"/>
  <c r="AC49" i="26"/>
  <c r="AC71" i="26" s="1"/>
  <c r="X49" i="26"/>
  <c r="X71" i="26" s="1"/>
  <c r="X65" i="26"/>
  <c r="AD48" i="26"/>
  <c r="AD70" i="26" s="1"/>
  <c r="AD60" i="26" l="1"/>
  <c r="AD61" i="26" s="1"/>
  <c r="AD39" i="26"/>
  <c r="R71" i="26"/>
  <c r="AD49" i="26"/>
  <c r="AD50" i="26" l="1"/>
  <c r="AD71" i="26"/>
  <c r="AD72" i="26" s="1"/>
  <c r="AC76" i="25" l="1"/>
  <c r="AB76" i="25"/>
  <c r="AA76" i="25"/>
  <c r="Z76" i="25"/>
  <c r="Y76" i="25"/>
  <c r="X76" i="25"/>
  <c r="W76" i="25"/>
  <c r="V76" i="25"/>
  <c r="U76" i="25"/>
  <c r="T76" i="25"/>
  <c r="S76" i="25"/>
  <c r="R76" i="25"/>
  <c r="Q70" i="25"/>
  <c r="Q69" i="25"/>
  <c r="Q68" i="25"/>
  <c r="Q67" i="25"/>
  <c r="Q66" i="25"/>
  <c r="Q65" i="25"/>
  <c r="Q59" i="25"/>
  <c r="Q58" i="25"/>
  <c r="Q57" i="25"/>
  <c r="Q56" i="25"/>
  <c r="Q55" i="25"/>
  <c r="Q54" i="25"/>
  <c r="Q48" i="25"/>
  <c r="Q47" i="25"/>
  <c r="Q46" i="25"/>
  <c r="Q45" i="25"/>
  <c r="Q44" i="25"/>
  <c r="Q43" i="25"/>
  <c r="Q37" i="25"/>
  <c r="N48" i="25"/>
  <c r="AB37" i="25"/>
  <c r="AA37" i="25"/>
  <c r="AA48" i="25" s="1"/>
  <c r="K48" i="25"/>
  <c r="I48" i="25"/>
  <c r="W37" i="25"/>
  <c r="W48" i="25" s="1"/>
  <c r="G48" i="25"/>
  <c r="E48" i="25"/>
  <c r="D48" i="25"/>
  <c r="Q36" i="25"/>
  <c r="AC36" i="25"/>
  <c r="Z36" i="25"/>
  <c r="Y36" i="25"/>
  <c r="Y47" i="25" s="1"/>
  <c r="H47" i="25"/>
  <c r="G47" i="25"/>
  <c r="F47" i="25"/>
  <c r="R36" i="25"/>
  <c r="Q35" i="25"/>
  <c r="Q34" i="25"/>
  <c r="L45" i="25"/>
  <c r="Z34" i="25"/>
  <c r="Z45" i="25" s="1"/>
  <c r="Y34" i="25"/>
  <c r="W34" i="25"/>
  <c r="V34" i="25"/>
  <c r="S34" i="25"/>
  <c r="Q33" i="25"/>
  <c r="AC33" i="25"/>
  <c r="AB33" i="25"/>
  <c r="AB44" i="25" s="1"/>
  <c r="K44" i="25"/>
  <c r="Y33" i="25"/>
  <c r="Y44" i="25" s="1"/>
  <c r="G44" i="25"/>
  <c r="F44" i="25"/>
  <c r="T33" i="25"/>
  <c r="Q32" i="25"/>
  <c r="N43" i="25"/>
  <c r="AB32" i="25"/>
  <c r="W32" i="25"/>
  <c r="G43" i="25"/>
  <c r="F43" i="25"/>
  <c r="T32" i="25"/>
  <c r="S32" i="25"/>
  <c r="Q25" i="25"/>
  <c r="AA25" i="25"/>
  <c r="Z25" i="25"/>
  <c r="T25" i="25"/>
  <c r="S25" i="25"/>
  <c r="R25" i="25"/>
  <c r="Q24" i="25"/>
  <c r="AA24" i="25"/>
  <c r="X24" i="25"/>
  <c r="W24" i="25"/>
  <c r="V24" i="25"/>
  <c r="S24" i="25"/>
  <c r="Q23" i="25"/>
  <c r="Q22" i="25"/>
  <c r="AB22" i="25"/>
  <c r="Y22" i="25"/>
  <c r="X22" i="25"/>
  <c r="U22" i="25"/>
  <c r="T22" i="25"/>
  <c r="Q21" i="25"/>
  <c r="AA21" i="25"/>
  <c r="Z21" i="25"/>
  <c r="W21" i="25"/>
  <c r="S21" i="25"/>
  <c r="R21" i="25"/>
  <c r="Q20" i="25"/>
  <c r="Z20" i="25"/>
  <c r="X20" i="25"/>
  <c r="S20" i="25"/>
  <c r="Q14" i="25"/>
  <c r="Z14" i="25"/>
  <c r="Y14" i="25"/>
  <c r="X14" i="25"/>
  <c r="V14" i="25"/>
  <c r="R14" i="25"/>
  <c r="Q13" i="25"/>
  <c r="AB13" i="25"/>
  <c r="AA13" i="25"/>
  <c r="Y13" i="25"/>
  <c r="X13" i="25"/>
  <c r="T13" i="25"/>
  <c r="S13" i="25"/>
  <c r="R13" i="25"/>
  <c r="Q12" i="25"/>
  <c r="Q11" i="25"/>
  <c r="AD11" i="25"/>
  <c r="AB11" i="25"/>
  <c r="X11" i="25"/>
  <c r="W11" i="25"/>
  <c r="U11" i="25"/>
  <c r="T11" i="25"/>
  <c r="R11" i="25"/>
  <c r="Q10" i="25"/>
  <c r="AA10" i="25"/>
  <c r="Z10" i="25"/>
  <c r="Y10" i="25"/>
  <c r="X10" i="25"/>
  <c r="W10" i="25"/>
  <c r="S10" i="25"/>
  <c r="R10" i="25"/>
  <c r="Q9" i="25"/>
  <c r="AD9" i="25"/>
  <c r="AA9" i="25"/>
  <c r="V9" i="25"/>
  <c r="U9" i="25"/>
  <c r="S9" i="25"/>
  <c r="Q2" i="25"/>
  <c r="Q1" i="25"/>
  <c r="O11" i="25" l="1"/>
  <c r="N100" i="25"/>
  <c r="F100" i="25"/>
  <c r="AB14" i="25"/>
  <c r="M89" i="25"/>
  <c r="U20" i="25"/>
  <c r="F96" i="25"/>
  <c r="C67" i="25"/>
  <c r="O14" i="25"/>
  <c r="N89" i="25"/>
  <c r="L96" i="25"/>
  <c r="F97" i="25"/>
  <c r="K56" i="25"/>
  <c r="I54" i="25"/>
  <c r="J96" i="25"/>
  <c r="F59" i="25"/>
  <c r="V32" i="25"/>
  <c r="V43" i="25" s="1"/>
  <c r="I56" i="25"/>
  <c r="U36" i="25"/>
  <c r="U47" i="25" s="1"/>
  <c r="W36" i="25"/>
  <c r="W47" i="25" s="1"/>
  <c r="W69" i="25" s="1"/>
  <c r="D70" i="25"/>
  <c r="N70" i="25"/>
  <c r="S37" i="25"/>
  <c r="S59" i="25" s="1"/>
  <c r="L48" i="25"/>
  <c r="L70" i="25" s="1"/>
  <c r="C15" i="25"/>
  <c r="F89" i="25"/>
  <c r="U14" i="25"/>
  <c r="I97" i="25"/>
  <c r="E100" i="25"/>
  <c r="M100" i="25"/>
  <c r="T24" i="25"/>
  <c r="M101" i="25"/>
  <c r="F65" i="25"/>
  <c r="U32" i="25"/>
  <c r="U43" i="25" s="1"/>
  <c r="AC32" i="25"/>
  <c r="AC54" i="25" s="1"/>
  <c r="U33" i="25"/>
  <c r="U44" i="25" s="1"/>
  <c r="O34" i="25"/>
  <c r="R34" i="25"/>
  <c r="R45" i="25" s="1"/>
  <c r="AA34" i="25"/>
  <c r="AA45" i="25" s="1"/>
  <c r="V36" i="25"/>
  <c r="V58" i="25" s="1"/>
  <c r="G70" i="25"/>
  <c r="I70" i="25"/>
  <c r="K70" i="25"/>
  <c r="T37" i="25"/>
  <c r="T59" i="25" s="1"/>
  <c r="N44" i="25"/>
  <c r="N66" i="25" s="1"/>
  <c r="J85" i="25"/>
  <c r="Y56" i="25"/>
  <c r="M85" i="25"/>
  <c r="N88" i="25"/>
  <c r="X21" i="25"/>
  <c r="N65" i="25"/>
  <c r="K47" i="25"/>
  <c r="K69" i="25" s="1"/>
  <c r="F54" i="25"/>
  <c r="H98" i="25"/>
  <c r="AD14" i="25"/>
  <c r="E97" i="25"/>
  <c r="M97" i="25"/>
  <c r="L54" i="25"/>
  <c r="X37" i="25"/>
  <c r="X48" i="25" s="1"/>
  <c r="I45" i="25"/>
  <c r="I67" i="25" s="1"/>
  <c r="G59" i="25"/>
  <c r="N86" i="25"/>
  <c r="J44" i="25"/>
  <c r="J66" i="25" s="1"/>
  <c r="E85" i="25"/>
  <c r="I43" i="25"/>
  <c r="I65" i="25" s="1"/>
  <c r="O13" i="25"/>
  <c r="AB21" i="25"/>
  <c r="AB55" i="25" s="1"/>
  <c r="AB24" i="25"/>
  <c r="U25" i="25"/>
  <c r="X32" i="25"/>
  <c r="X34" i="25"/>
  <c r="K45" i="25"/>
  <c r="K67" i="25" s="1"/>
  <c r="AA20" i="25"/>
  <c r="F98" i="25"/>
  <c r="AB25" i="25"/>
  <c r="AB59" i="25" s="1"/>
  <c r="G101" i="25"/>
  <c r="Z33" i="25"/>
  <c r="Z44" i="25" s="1"/>
  <c r="Z66" i="25" s="1"/>
  <c r="O22" i="25"/>
  <c r="V25" i="25"/>
  <c r="AA32" i="25"/>
  <c r="R33" i="25"/>
  <c r="R55" i="25" s="1"/>
  <c r="G69" i="25"/>
  <c r="E70" i="25"/>
  <c r="F56" i="25"/>
  <c r="K89" i="25"/>
  <c r="AA59" i="25"/>
  <c r="J86" i="25"/>
  <c r="N98" i="25"/>
  <c r="H69" i="25"/>
  <c r="F88" i="25"/>
  <c r="Z9" i="25"/>
  <c r="V37" i="25"/>
  <c r="H84" i="25"/>
  <c r="R9" i="25"/>
  <c r="R15" i="25" s="1"/>
  <c r="Y20" i="25"/>
  <c r="Z22" i="25"/>
  <c r="Z56" i="25" s="1"/>
  <c r="H58" i="25"/>
  <c r="G56" i="25"/>
  <c r="K98" i="25"/>
  <c r="F85" i="25"/>
  <c r="U10" i="25"/>
  <c r="T43" i="25"/>
  <c r="G85" i="25"/>
  <c r="V10" i="25"/>
  <c r="D98" i="25"/>
  <c r="S22" i="25"/>
  <c r="S26" i="25" s="1"/>
  <c r="J43" i="25"/>
  <c r="J65" i="25" s="1"/>
  <c r="J54" i="25"/>
  <c r="Y32" i="25"/>
  <c r="D55" i="25"/>
  <c r="D44" i="25"/>
  <c r="D66" i="25" s="1"/>
  <c r="S33" i="25"/>
  <c r="O33" i="25"/>
  <c r="L55" i="25"/>
  <c r="L44" i="25"/>
  <c r="L66" i="25" s="1"/>
  <c r="Y45" i="25"/>
  <c r="Y67" i="25" s="1"/>
  <c r="E84" i="25"/>
  <c r="T9" i="25"/>
  <c r="F84" i="25"/>
  <c r="AB9" i="25"/>
  <c r="M84" i="25"/>
  <c r="D86" i="25"/>
  <c r="S11" i="25"/>
  <c r="L86" i="25"/>
  <c r="AA11" i="25"/>
  <c r="V13" i="25"/>
  <c r="G88" i="25"/>
  <c r="G96" i="25"/>
  <c r="V20" i="25"/>
  <c r="O20" i="25"/>
  <c r="J97" i="25"/>
  <c r="Y21" i="25"/>
  <c r="Y55" i="25" s="1"/>
  <c r="K97" i="25"/>
  <c r="G100" i="25"/>
  <c r="I101" i="25"/>
  <c r="I59" i="25"/>
  <c r="X25" i="25"/>
  <c r="C54" i="25"/>
  <c r="AA33" i="25"/>
  <c r="V45" i="25"/>
  <c r="G54" i="25"/>
  <c r="E86" i="25"/>
  <c r="H88" i="25"/>
  <c r="W13" i="25"/>
  <c r="D89" i="25"/>
  <c r="S14" i="25"/>
  <c r="L89" i="25"/>
  <c r="AA14" i="25"/>
  <c r="H96" i="25"/>
  <c r="W20" i="25"/>
  <c r="J101" i="25"/>
  <c r="Y25" i="25"/>
  <c r="W43" i="25"/>
  <c r="I88" i="25"/>
  <c r="E89" i="25"/>
  <c r="T14" i="25"/>
  <c r="O25" i="25"/>
  <c r="E54" i="25"/>
  <c r="E43" i="25"/>
  <c r="E65" i="25" s="1"/>
  <c r="M54" i="25"/>
  <c r="M43" i="25"/>
  <c r="M65" i="25" s="1"/>
  <c r="G55" i="25"/>
  <c r="Z47" i="25"/>
  <c r="G45" i="25"/>
  <c r="G67" i="25" s="1"/>
  <c r="K86" i="25"/>
  <c r="Z11" i="25"/>
  <c r="F45" i="25"/>
  <c r="F67" i="25" s="1"/>
  <c r="U34" i="25"/>
  <c r="G86" i="25"/>
  <c r="V11" i="25"/>
  <c r="J100" i="25"/>
  <c r="Y24" i="25"/>
  <c r="Y58" i="25" s="1"/>
  <c r="U24" i="25"/>
  <c r="H44" i="25"/>
  <c r="H66" i="25" s="1"/>
  <c r="H55" i="25"/>
  <c r="W33" i="25"/>
  <c r="J56" i="25"/>
  <c r="J45" i="25"/>
  <c r="J67" i="25" s="1"/>
  <c r="D58" i="25"/>
  <c r="D47" i="25"/>
  <c r="D69" i="25" s="1"/>
  <c r="S36" i="25"/>
  <c r="L58" i="25"/>
  <c r="L47" i="25"/>
  <c r="L69" i="25" s="1"/>
  <c r="AA36" i="25"/>
  <c r="G66" i="25"/>
  <c r="E101" i="25"/>
  <c r="N85" i="25"/>
  <c r="AD10" i="25"/>
  <c r="L98" i="25"/>
  <c r="L56" i="25"/>
  <c r="AA22" i="25"/>
  <c r="L67" i="25"/>
  <c r="N56" i="25"/>
  <c r="N45" i="25"/>
  <c r="N67" i="25" s="1"/>
  <c r="AC34" i="25"/>
  <c r="I84" i="25"/>
  <c r="X9" i="25"/>
  <c r="X15" i="25" s="1"/>
  <c r="K88" i="25"/>
  <c r="Z13" i="25"/>
  <c r="C26" i="25"/>
  <c r="R20" i="25"/>
  <c r="U21" i="25"/>
  <c r="F55" i="25"/>
  <c r="N55" i="25"/>
  <c r="N97" i="25"/>
  <c r="AC55" i="25"/>
  <c r="R24" i="25"/>
  <c r="R58" i="25" s="1"/>
  <c r="O24" i="25"/>
  <c r="K100" i="25"/>
  <c r="Z24" i="25"/>
  <c r="Z58" i="25" s="1"/>
  <c r="AB43" i="25"/>
  <c r="I44" i="25"/>
  <c r="I66" i="25" s="1"/>
  <c r="I55" i="25"/>
  <c r="X33" i="25"/>
  <c r="E47" i="25"/>
  <c r="E69" i="25" s="1"/>
  <c r="T36" i="25"/>
  <c r="E58" i="25"/>
  <c r="M58" i="25"/>
  <c r="M47" i="25"/>
  <c r="M69" i="25" s="1"/>
  <c r="AB36" i="25"/>
  <c r="C59" i="25"/>
  <c r="R37" i="25"/>
  <c r="O37" i="25"/>
  <c r="K59" i="25"/>
  <c r="Z37" i="25"/>
  <c r="G65" i="25"/>
  <c r="C66" i="25"/>
  <c r="O10" i="25"/>
  <c r="J84" i="25"/>
  <c r="Y9" i="25"/>
  <c r="H89" i="25"/>
  <c r="W14" i="25"/>
  <c r="G97" i="25"/>
  <c r="V21" i="25"/>
  <c r="O21" i="25"/>
  <c r="W22" i="25"/>
  <c r="W56" i="25" s="1"/>
  <c r="S43" i="25"/>
  <c r="S54" i="25"/>
  <c r="F69" i="25"/>
  <c r="AC47" i="25"/>
  <c r="R47" i="25"/>
  <c r="AA70" i="25"/>
  <c r="N84" i="25"/>
  <c r="W9" i="25"/>
  <c r="K85" i="25"/>
  <c r="T10" i="25"/>
  <c r="AB10" i="25"/>
  <c r="H86" i="25"/>
  <c r="Y11" i="25"/>
  <c r="D88" i="25"/>
  <c r="L88" i="25"/>
  <c r="U13" i="25"/>
  <c r="AD13" i="25"/>
  <c r="I89" i="25"/>
  <c r="D96" i="25"/>
  <c r="T21" i="25"/>
  <c r="I98" i="25"/>
  <c r="R22" i="25"/>
  <c r="N54" i="25"/>
  <c r="E55" i="25"/>
  <c r="M55" i="25"/>
  <c r="M44" i="25"/>
  <c r="M66" i="25" s="1"/>
  <c r="V33" i="25"/>
  <c r="I47" i="25"/>
  <c r="I69" i="25" s="1"/>
  <c r="X36" i="25"/>
  <c r="G58" i="25"/>
  <c r="K84" i="25"/>
  <c r="G84" i="25"/>
  <c r="O9" i="25"/>
  <c r="D85" i="25"/>
  <c r="L85" i="25"/>
  <c r="I86" i="25"/>
  <c r="E88" i="25"/>
  <c r="M88" i="25"/>
  <c r="J89" i="25"/>
  <c r="E96" i="25"/>
  <c r="T20" i="25"/>
  <c r="M96" i="25"/>
  <c r="AB20" i="25"/>
  <c r="D97" i="25"/>
  <c r="L97" i="25"/>
  <c r="J98" i="25"/>
  <c r="H100" i="25"/>
  <c r="O32" i="25"/>
  <c r="D56" i="25"/>
  <c r="J58" i="25"/>
  <c r="J47" i="25"/>
  <c r="J69" i="25" s="1"/>
  <c r="E44" i="25"/>
  <c r="E66" i="25" s="1"/>
  <c r="D45" i="25"/>
  <c r="S45" i="25"/>
  <c r="I58" i="25"/>
  <c r="H101" i="25"/>
  <c r="W25" i="25"/>
  <c r="H54" i="25"/>
  <c r="H43" i="25"/>
  <c r="H65" i="25" s="1"/>
  <c r="E45" i="25"/>
  <c r="E67" i="25" s="1"/>
  <c r="E56" i="25"/>
  <c r="T34" i="25"/>
  <c r="M45" i="25"/>
  <c r="M67" i="25" s="1"/>
  <c r="M56" i="25"/>
  <c r="AB34" i="25"/>
  <c r="W45" i="25"/>
  <c r="C58" i="25"/>
  <c r="O36" i="25"/>
  <c r="Y37" i="25"/>
  <c r="J59" i="25"/>
  <c r="J48" i="25"/>
  <c r="J70" i="25" s="1"/>
  <c r="F66" i="25"/>
  <c r="K55" i="25"/>
  <c r="C56" i="25"/>
  <c r="K58" i="25"/>
  <c r="N96" i="25"/>
  <c r="H85" i="25"/>
  <c r="M86" i="25"/>
  <c r="I96" i="25"/>
  <c r="D100" i="25"/>
  <c r="L100" i="25"/>
  <c r="K101" i="25"/>
  <c r="C38" i="25"/>
  <c r="R32" i="25"/>
  <c r="K43" i="25"/>
  <c r="K65" i="25" s="1"/>
  <c r="K54" i="25"/>
  <c r="Z32" i="25"/>
  <c r="J55" i="25"/>
  <c r="H56" i="25"/>
  <c r="H45" i="25"/>
  <c r="H67" i="25" s="1"/>
  <c r="F58" i="25"/>
  <c r="N58" i="25"/>
  <c r="E59" i="25"/>
  <c r="M59" i="25"/>
  <c r="AB48" i="25"/>
  <c r="L101" i="25"/>
  <c r="D84" i="25"/>
  <c r="L84" i="25"/>
  <c r="I85" i="25"/>
  <c r="F86" i="25"/>
  <c r="J88" i="25"/>
  <c r="G89" i="25"/>
  <c r="G98" i="25"/>
  <c r="V22" i="25"/>
  <c r="V56" i="25" s="1"/>
  <c r="D101" i="25"/>
  <c r="D59" i="25"/>
  <c r="D54" i="25"/>
  <c r="D43" i="25"/>
  <c r="D65" i="25" s="1"/>
  <c r="C55" i="25"/>
  <c r="K66" i="25"/>
  <c r="T44" i="25"/>
  <c r="AC44" i="25"/>
  <c r="R56" i="25"/>
  <c r="F48" i="25"/>
  <c r="F70" i="25" s="1"/>
  <c r="U37" i="25"/>
  <c r="L43" i="25"/>
  <c r="L65" i="25" s="1"/>
  <c r="N47" i="25"/>
  <c r="N69" i="25" s="1"/>
  <c r="M48" i="25"/>
  <c r="M70" i="25" s="1"/>
  <c r="L59" i="25"/>
  <c r="K96" i="25"/>
  <c r="H97" i="25"/>
  <c r="E98" i="25"/>
  <c r="M98" i="25"/>
  <c r="I100" i="25"/>
  <c r="F101" i="25"/>
  <c r="AC37" i="25"/>
  <c r="H48" i="25"/>
  <c r="H70" i="25" s="1"/>
  <c r="H59" i="25"/>
  <c r="N59" i="25"/>
  <c r="J109" i="25" l="1"/>
  <c r="W58" i="25"/>
  <c r="V47" i="25"/>
  <c r="V69" i="25" s="1"/>
  <c r="AC69" i="25"/>
  <c r="AA54" i="25"/>
  <c r="U54" i="25"/>
  <c r="G113" i="25"/>
  <c r="AA26" i="25"/>
  <c r="L90" i="25"/>
  <c r="J113" i="25"/>
  <c r="U58" i="25"/>
  <c r="V59" i="25"/>
  <c r="G90" i="25"/>
  <c r="G110" i="25"/>
  <c r="D102" i="25"/>
  <c r="K110" i="25"/>
  <c r="L110" i="25"/>
  <c r="S48" i="25"/>
  <c r="S70" i="25" s="1"/>
  <c r="U55" i="25"/>
  <c r="T48" i="25"/>
  <c r="T70" i="25" s="1"/>
  <c r="H112" i="25"/>
  <c r="G108" i="25"/>
  <c r="M112" i="25"/>
  <c r="O56" i="25"/>
  <c r="X59" i="25"/>
  <c r="J102" i="25"/>
  <c r="F110" i="25"/>
  <c r="I112" i="25"/>
  <c r="O54" i="25"/>
  <c r="F108" i="25"/>
  <c r="AA67" i="25"/>
  <c r="F113" i="25"/>
  <c r="T66" i="25"/>
  <c r="W67" i="25"/>
  <c r="I108" i="25"/>
  <c r="V65" i="25"/>
  <c r="AD25" i="25"/>
  <c r="Z55" i="25"/>
  <c r="D90" i="25"/>
  <c r="Z15" i="25"/>
  <c r="V48" i="25"/>
  <c r="V70" i="25" s="1"/>
  <c r="J110" i="25"/>
  <c r="M109" i="25"/>
  <c r="N108" i="25"/>
  <c r="H110" i="25"/>
  <c r="Y26" i="25"/>
  <c r="J108" i="25"/>
  <c r="X70" i="25"/>
  <c r="H90" i="25"/>
  <c r="AC43" i="25"/>
  <c r="AC65" i="25" s="1"/>
  <c r="M113" i="25"/>
  <c r="J112" i="25"/>
  <c r="AB38" i="25"/>
  <c r="AA15" i="25"/>
  <c r="H113" i="25"/>
  <c r="O58" i="25"/>
  <c r="AD21" i="25"/>
  <c r="S56" i="25"/>
  <c r="V15" i="25"/>
  <c r="M102" i="25"/>
  <c r="F90" i="25"/>
  <c r="H102" i="25"/>
  <c r="F102" i="25"/>
  <c r="L108" i="25"/>
  <c r="T55" i="25"/>
  <c r="AB70" i="25"/>
  <c r="U69" i="25"/>
  <c r="Y66" i="25"/>
  <c r="K113" i="25"/>
  <c r="E112" i="25"/>
  <c r="Z26" i="25"/>
  <c r="F109" i="25"/>
  <c r="Y69" i="25"/>
  <c r="G109" i="25"/>
  <c r="X26" i="25"/>
  <c r="J90" i="25"/>
  <c r="E109" i="25"/>
  <c r="W70" i="25"/>
  <c r="AB26" i="25"/>
  <c r="K102" i="25"/>
  <c r="AA43" i="25"/>
  <c r="AA65" i="25" s="1"/>
  <c r="D110" i="25"/>
  <c r="T26" i="25"/>
  <c r="U15" i="25"/>
  <c r="U26" i="25"/>
  <c r="R44" i="25"/>
  <c r="R66" i="25" s="1"/>
  <c r="AB66" i="25"/>
  <c r="X56" i="25"/>
  <c r="X45" i="25"/>
  <c r="X67" i="25" s="1"/>
  <c r="AC66" i="25"/>
  <c r="AD22" i="25"/>
  <c r="G102" i="25"/>
  <c r="X43" i="25"/>
  <c r="X65" i="25" s="1"/>
  <c r="X54" i="25"/>
  <c r="Z67" i="25"/>
  <c r="AA56" i="25"/>
  <c r="N109" i="25"/>
  <c r="D113" i="25"/>
  <c r="M110" i="25"/>
  <c r="AD24" i="25"/>
  <c r="L112" i="25"/>
  <c r="M108" i="25"/>
  <c r="AB15" i="25"/>
  <c r="U59" i="25"/>
  <c r="U48" i="25"/>
  <c r="U70" i="25" s="1"/>
  <c r="W55" i="25"/>
  <c r="W44" i="25"/>
  <c r="W66" i="25" s="1"/>
  <c r="I110" i="25"/>
  <c r="AB65" i="25"/>
  <c r="H109" i="25"/>
  <c r="U56" i="25"/>
  <c r="U45" i="25"/>
  <c r="U67" i="25" s="1"/>
  <c r="D49" i="25"/>
  <c r="D71" i="25" s="1"/>
  <c r="D60" i="25"/>
  <c r="J60" i="25"/>
  <c r="J49" i="25"/>
  <c r="J71" i="25" s="1"/>
  <c r="T54" i="25"/>
  <c r="U38" i="25"/>
  <c r="C65" i="25"/>
  <c r="O43" i="25"/>
  <c r="O65" i="25" s="1"/>
  <c r="AB56" i="25"/>
  <c r="AB45" i="25"/>
  <c r="AB67" i="25" s="1"/>
  <c r="E102" i="25"/>
  <c r="W15" i="25"/>
  <c r="AC58" i="25"/>
  <c r="S65" i="25"/>
  <c r="O44" i="25"/>
  <c r="O66" i="25" s="1"/>
  <c r="O59" i="25"/>
  <c r="T58" i="25"/>
  <c r="T47" i="25"/>
  <c r="T69" i="25" s="1"/>
  <c r="D112" i="25"/>
  <c r="M49" i="25"/>
  <c r="M71" i="25" s="1"/>
  <c r="M60" i="25"/>
  <c r="I102" i="25"/>
  <c r="S15" i="25"/>
  <c r="L109" i="25"/>
  <c r="T65" i="25"/>
  <c r="H60" i="25"/>
  <c r="H49" i="25"/>
  <c r="H71" i="25" s="1"/>
  <c r="S58" i="25"/>
  <c r="S47" i="25"/>
  <c r="S69" i="25" s="1"/>
  <c r="X58" i="25"/>
  <c r="X47" i="25"/>
  <c r="X69" i="25" s="1"/>
  <c r="I60" i="25"/>
  <c r="I49" i="25"/>
  <c r="I71" i="25" s="1"/>
  <c r="U65" i="25"/>
  <c r="W59" i="25"/>
  <c r="Y59" i="25"/>
  <c r="Y48" i="25"/>
  <c r="Y70" i="25" s="1"/>
  <c r="V55" i="25"/>
  <c r="V44" i="25"/>
  <c r="V38" i="25"/>
  <c r="S38" i="25"/>
  <c r="S60" i="25" s="1"/>
  <c r="R59" i="25"/>
  <c r="R48" i="25"/>
  <c r="AD37" i="25"/>
  <c r="G60" i="25"/>
  <c r="G49" i="25"/>
  <c r="G71" i="25" s="1"/>
  <c r="I113" i="25"/>
  <c r="V26" i="25"/>
  <c r="O55" i="25"/>
  <c r="AC59" i="25"/>
  <c r="AC48" i="25"/>
  <c r="AC70" i="25" s="1"/>
  <c r="L113" i="25"/>
  <c r="R67" i="25"/>
  <c r="V54" i="25"/>
  <c r="E113" i="25"/>
  <c r="Z43" i="25"/>
  <c r="Z38" i="25"/>
  <c r="Z54" i="25"/>
  <c r="K112" i="25"/>
  <c r="AD36" i="25"/>
  <c r="H108" i="25"/>
  <c r="S67" i="25"/>
  <c r="U66" i="25"/>
  <c r="M90" i="25"/>
  <c r="C70" i="25"/>
  <c r="O48" i="25"/>
  <c r="O70" i="25" s="1"/>
  <c r="X55" i="25"/>
  <c r="X44" i="25"/>
  <c r="R26" i="25"/>
  <c r="AD20" i="25"/>
  <c r="E90" i="25"/>
  <c r="S55" i="25"/>
  <c r="S44" i="25"/>
  <c r="S66" i="25" s="1"/>
  <c r="L49" i="25"/>
  <c r="L71" i="25" s="1"/>
  <c r="L60" i="25"/>
  <c r="N102" i="25"/>
  <c r="N112" i="25"/>
  <c r="D67" i="25"/>
  <c r="O45" i="25"/>
  <c r="O67" i="25" s="1"/>
  <c r="Y15" i="25"/>
  <c r="K90" i="25"/>
  <c r="I109" i="25"/>
  <c r="O26" i="25"/>
  <c r="O27" i="25" s="1"/>
  <c r="AC45" i="25"/>
  <c r="AC67" i="25" s="1"/>
  <c r="AC56" i="25"/>
  <c r="AA58" i="25"/>
  <c r="AA47" i="25"/>
  <c r="AA69" i="25" s="1"/>
  <c r="W38" i="25"/>
  <c r="W26" i="25"/>
  <c r="F60" i="25"/>
  <c r="F49" i="25"/>
  <c r="F71" i="25" s="1"/>
  <c r="D108" i="25"/>
  <c r="F112" i="25"/>
  <c r="K108" i="25"/>
  <c r="K109" i="25"/>
  <c r="C69" i="25"/>
  <c r="O47" i="25"/>
  <c r="O69" i="25" s="1"/>
  <c r="E110" i="25"/>
  <c r="G112" i="25"/>
  <c r="R69" i="25"/>
  <c r="AB47" i="25"/>
  <c r="AB69" i="25" s="1"/>
  <c r="AB58" i="25"/>
  <c r="I90" i="25"/>
  <c r="Z69" i="25"/>
  <c r="E49" i="25"/>
  <c r="E71" i="25" s="1"/>
  <c r="E60" i="25"/>
  <c r="W65" i="25"/>
  <c r="AD15" i="25"/>
  <c r="V67" i="25"/>
  <c r="D109" i="25"/>
  <c r="R54" i="25"/>
  <c r="R43" i="25"/>
  <c r="AD32" i="25"/>
  <c r="R38" i="25"/>
  <c r="Z48" i="25"/>
  <c r="Z70" i="25" s="1"/>
  <c r="Z59" i="25"/>
  <c r="C49" i="25"/>
  <c r="C60" i="25"/>
  <c r="O38" i="25"/>
  <c r="K49" i="25"/>
  <c r="K71" i="25" s="1"/>
  <c r="K60" i="25"/>
  <c r="T45" i="25"/>
  <c r="T67" i="25" s="1"/>
  <c r="T56" i="25"/>
  <c r="AD33" i="25"/>
  <c r="L102" i="25"/>
  <c r="N49" i="25"/>
  <c r="N71" i="25" s="1"/>
  <c r="N60" i="25"/>
  <c r="X38" i="25"/>
  <c r="N90" i="25"/>
  <c r="O15" i="25"/>
  <c r="AC38" i="25"/>
  <c r="AB54" i="25"/>
  <c r="N110" i="25"/>
  <c r="AD34" i="25"/>
  <c r="E108" i="25"/>
  <c r="T38" i="25"/>
  <c r="W54" i="25"/>
  <c r="AA55" i="25"/>
  <c r="AA44" i="25"/>
  <c r="AA66" i="25" s="1"/>
  <c r="AA38" i="25"/>
  <c r="T15" i="25"/>
  <c r="Y54" i="25"/>
  <c r="Y43" i="25"/>
  <c r="Y38" i="25"/>
  <c r="AD59" i="25" l="1"/>
  <c r="AA60" i="25"/>
  <c r="Y60" i="25"/>
  <c r="X60" i="25"/>
  <c r="T60" i="25"/>
  <c r="AD56" i="25"/>
  <c r="AB60" i="25"/>
  <c r="AD55" i="25"/>
  <c r="AD54" i="25"/>
  <c r="U49" i="25"/>
  <c r="U71" i="25" s="1"/>
  <c r="H114" i="25"/>
  <c r="O60" i="25"/>
  <c r="AD58" i="25"/>
  <c r="J114" i="25"/>
  <c r="N114" i="25"/>
  <c r="W60" i="25"/>
  <c r="W49" i="25"/>
  <c r="W71" i="25" s="1"/>
  <c r="Z60" i="25"/>
  <c r="D114" i="25"/>
  <c r="AC60" i="25"/>
  <c r="K114" i="25"/>
  <c r="E114" i="25"/>
  <c r="AC49" i="25"/>
  <c r="AC71" i="25" s="1"/>
  <c r="U60" i="25"/>
  <c r="V66" i="25"/>
  <c r="V49" i="25"/>
  <c r="V71" i="25" s="1"/>
  <c r="Y65" i="25"/>
  <c r="Y49" i="25"/>
  <c r="Y71" i="25" s="1"/>
  <c r="AD47" i="25"/>
  <c r="AD69" i="25" s="1"/>
  <c r="AD26" i="25"/>
  <c r="AD45" i="25"/>
  <c r="AD67" i="25" s="1"/>
  <c r="AD44" i="25"/>
  <c r="AD66" i="25" s="1"/>
  <c r="X66" i="25"/>
  <c r="X49" i="25"/>
  <c r="X71" i="25" s="1"/>
  <c r="G114" i="25"/>
  <c r="R60" i="25"/>
  <c r="AD38" i="25"/>
  <c r="Z49" i="25"/>
  <c r="Z71" i="25" s="1"/>
  <c r="Z65" i="25"/>
  <c r="V60" i="25"/>
  <c r="T49" i="25"/>
  <c r="T71" i="25" s="1"/>
  <c r="C71" i="25"/>
  <c r="O49" i="25"/>
  <c r="O71" i="25" s="1"/>
  <c r="L114" i="25"/>
  <c r="AA49" i="25"/>
  <c r="AA71" i="25" s="1"/>
  <c r="R65" i="25"/>
  <c r="AD43" i="25"/>
  <c r="AD65" i="25" s="1"/>
  <c r="R49" i="25"/>
  <c r="I114" i="25"/>
  <c r="F114" i="25"/>
  <c r="R70" i="25"/>
  <c r="AD48" i="25"/>
  <c r="AD70" i="25" s="1"/>
  <c r="M114" i="25"/>
  <c r="S49" i="25"/>
  <c r="S71" i="25" s="1"/>
  <c r="AB49" i="25"/>
  <c r="AB71" i="25" s="1"/>
  <c r="R71" i="25" l="1"/>
  <c r="AD49" i="25"/>
  <c r="AD60" i="25"/>
  <c r="AD61" i="25" s="1"/>
  <c r="AD39" i="25"/>
  <c r="AD50" i="25" l="1"/>
  <c r="AD71" i="25"/>
  <c r="AD72" i="25" s="1"/>
  <c r="AC76" i="24" l="1"/>
  <c r="AB76" i="24"/>
  <c r="AA76" i="24"/>
  <c r="Z76" i="24"/>
  <c r="Y76" i="24"/>
  <c r="X76" i="24"/>
  <c r="W76" i="24"/>
  <c r="V76" i="24"/>
  <c r="U76" i="24"/>
  <c r="T76" i="24"/>
  <c r="S76" i="24"/>
  <c r="R76" i="24"/>
  <c r="Q70" i="24"/>
  <c r="Q69" i="24"/>
  <c r="Q68" i="24"/>
  <c r="Q67" i="24"/>
  <c r="Q66" i="24"/>
  <c r="Q65" i="24"/>
  <c r="Q59" i="24"/>
  <c r="Q58" i="24"/>
  <c r="Q57" i="24"/>
  <c r="Q56" i="24"/>
  <c r="Q55" i="24"/>
  <c r="Q54" i="24"/>
  <c r="Q48" i="24"/>
  <c r="Q47" i="24"/>
  <c r="Q46" i="24"/>
  <c r="Q45" i="24"/>
  <c r="Q44" i="24"/>
  <c r="Q43" i="24"/>
  <c r="Q37" i="24"/>
  <c r="AC37" i="24"/>
  <c r="AB37" i="24"/>
  <c r="Y37" i="24"/>
  <c r="Y48" i="24" s="1"/>
  <c r="X37" i="24"/>
  <c r="Q36" i="24"/>
  <c r="N47" i="24"/>
  <c r="Z36" i="24"/>
  <c r="Z47" i="24" s="1"/>
  <c r="X36" i="24"/>
  <c r="V36" i="24"/>
  <c r="R36" i="24"/>
  <c r="Q35" i="24"/>
  <c r="Q34" i="24"/>
  <c r="AC34" i="24"/>
  <c r="AB34" i="24"/>
  <c r="AA34" i="24"/>
  <c r="X34" i="24"/>
  <c r="W34" i="24"/>
  <c r="U34" i="24"/>
  <c r="Q33" i="24"/>
  <c r="AB33" i="24"/>
  <c r="AA33" i="24"/>
  <c r="X33" i="24"/>
  <c r="X44" i="24" s="1"/>
  <c r="V33" i="24"/>
  <c r="T33" i="24"/>
  <c r="S33" i="24"/>
  <c r="Q32" i="24"/>
  <c r="AB32" i="24"/>
  <c r="AA32" i="24"/>
  <c r="AA43" i="24" s="1"/>
  <c r="Y32" i="24"/>
  <c r="T32" i="24"/>
  <c r="R32" i="24"/>
  <c r="Q25" i="24"/>
  <c r="Y25" i="24"/>
  <c r="X25" i="24"/>
  <c r="W25" i="24"/>
  <c r="T25" i="24"/>
  <c r="Q24" i="24"/>
  <c r="Z24" i="24"/>
  <c r="S24" i="24"/>
  <c r="R24" i="24"/>
  <c r="Q23" i="24"/>
  <c r="Q22" i="24"/>
  <c r="AB22" i="24"/>
  <c r="AA22" i="24"/>
  <c r="W22" i="24"/>
  <c r="V22" i="24"/>
  <c r="U22" i="24"/>
  <c r="T22" i="24"/>
  <c r="Q21" i="24"/>
  <c r="AC21" i="24"/>
  <c r="Z21" i="24"/>
  <c r="Y21" i="24"/>
  <c r="W21" i="24"/>
  <c r="V21" i="24"/>
  <c r="U21" i="24"/>
  <c r="S21" i="24"/>
  <c r="R21" i="24"/>
  <c r="Q20" i="24"/>
  <c r="AC20" i="24"/>
  <c r="Y20" i="24"/>
  <c r="U20" i="24"/>
  <c r="S20" i="24"/>
  <c r="R20" i="24"/>
  <c r="Q14" i="24"/>
  <c r="AC14" i="24"/>
  <c r="AD14" i="24" s="1"/>
  <c r="AB14" i="24"/>
  <c r="Z14" i="24"/>
  <c r="X14" i="24"/>
  <c r="W14" i="24"/>
  <c r="S14" i="24"/>
  <c r="R14" i="24"/>
  <c r="Q13" i="24"/>
  <c r="AC13" i="24"/>
  <c r="AD13" i="24" s="1"/>
  <c r="AA13" i="24"/>
  <c r="Z13" i="24"/>
  <c r="Y13" i="24"/>
  <c r="V13" i="24"/>
  <c r="U13" i="24"/>
  <c r="R13" i="24"/>
  <c r="Q12" i="24"/>
  <c r="Q11" i="24"/>
  <c r="AB11" i="24"/>
  <c r="Y11" i="24"/>
  <c r="W11" i="24"/>
  <c r="V11" i="24"/>
  <c r="T11" i="24"/>
  <c r="R11" i="24"/>
  <c r="Q10" i="24"/>
  <c r="O10" i="24"/>
  <c r="O85" i="24" s="1"/>
  <c r="AB10" i="24"/>
  <c r="AA10" i="24"/>
  <c r="Z10" i="24"/>
  <c r="Y10" i="24"/>
  <c r="W10" i="24"/>
  <c r="U10" i="24"/>
  <c r="T10" i="24"/>
  <c r="S10" i="24"/>
  <c r="R10" i="24"/>
  <c r="Q9" i="24"/>
  <c r="AC9" i="24"/>
  <c r="AB9" i="24"/>
  <c r="W9" i="24"/>
  <c r="V9" i="24"/>
  <c r="T9" i="24"/>
  <c r="S9" i="24"/>
  <c r="Q2" i="24"/>
  <c r="Q1" i="24"/>
  <c r="J86" i="24" l="1"/>
  <c r="H69" i="24"/>
  <c r="N69" i="24"/>
  <c r="K86" i="24"/>
  <c r="K100" i="24"/>
  <c r="M101" i="24"/>
  <c r="G96" i="24"/>
  <c r="K96" i="24"/>
  <c r="L100" i="24"/>
  <c r="Y59" i="24"/>
  <c r="I85" i="24"/>
  <c r="F84" i="24"/>
  <c r="I96" i="24"/>
  <c r="D58" i="24"/>
  <c r="L58" i="24"/>
  <c r="W36" i="24"/>
  <c r="W47" i="24" s="1"/>
  <c r="U37" i="24"/>
  <c r="U48" i="24" s="1"/>
  <c r="W37" i="24"/>
  <c r="W59" i="24" s="1"/>
  <c r="I65" i="24"/>
  <c r="G56" i="24"/>
  <c r="N88" i="24"/>
  <c r="I84" i="24"/>
  <c r="E85" i="24"/>
  <c r="F85" i="24"/>
  <c r="N85" i="24"/>
  <c r="F86" i="24"/>
  <c r="N86" i="24"/>
  <c r="F88" i="24"/>
  <c r="O13" i="24"/>
  <c r="O88" i="24" s="1"/>
  <c r="J89" i="24"/>
  <c r="Y14" i="24"/>
  <c r="V20" i="24"/>
  <c r="E98" i="24"/>
  <c r="N56" i="24"/>
  <c r="Z69" i="24"/>
  <c r="D101" i="24"/>
  <c r="F101" i="24"/>
  <c r="J101" i="24"/>
  <c r="L101" i="24"/>
  <c r="N101" i="24"/>
  <c r="AA25" i="24"/>
  <c r="H54" i="24"/>
  <c r="S32" i="24"/>
  <c r="S43" i="24" s="1"/>
  <c r="S65" i="24" s="1"/>
  <c r="F55" i="24"/>
  <c r="H66" i="24"/>
  <c r="G67" i="24"/>
  <c r="E58" i="24"/>
  <c r="M58" i="24"/>
  <c r="E70" i="24"/>
  <c r="G70" i="24"/>
  <c r="V37" i="24"/>
  <c r="V48" i="24" s="1"/>
  <c r="L43" i="24"/>
  <c r="L65" i="24" s="1"/>
  <c r="I66" i="24"/>
  <c r="H56" i="24"/>
  <c r="N97" i="24"/>
  <c r="J58" i="24"/>
  <c r="I59" i="24"/>
  <c r="U9" i="24"/>
  <c r="AC11" i="24"/>
  <c r="AD11" i="24" s="1"/>
  <c r="L89" i="24"/>
  <c r="J96" i="24"/>
  <c r="X20" i="24"/>
  <c r="H97" i="24"/>
  <c r="N98" i="24"/>
  <c r="AC22" i="24"/>
  <c r="AC56" i="24" s="1"/>
  <c r="G59" i="24"/>
  <c r="K58" i="24"/>
  <c r="Y36" i="24"/>
  <c r="Y47" i="24" s="1"/>
  <c r="T37" i="24"/>
  <c r="T59" i="24" s="1"/>
  <c r="H65" i="24"/>
  <c r="E69" i="24"/>
  <c r="I70" i="24"/>
  <c r="F56" i="24"/>
  <c r="C15" i="24"/>
  <c r="D88" i="24"/>
  <c r="H67" i="24"/>
  <c r="L84" i="24"/>
  <c r="M88" i="24"/>
  <c r="L97" i="24"/>
  <c r="I98" i="24"/>
  <c r="E100" i="24"/>
  <c r="M100" i="24"/>
  <c r="Z32" i="24"/>
  <c r="Z43" i="24" s="1"/>
  <c r="V34" i="24"/>
  <c r="V56" i="24" s="1"/>
  <c r="C38" i="24"/>
  <c r="C49" i="24" s="1"/>
  <c r="I67" i="24"/>
  <c r="Y24" i="24"/>
  <c r="F67" i="24"/>
  <c r="K84" i="24"/>
  <c r="E96" i="24"/>
  <c r="S22" i="24"/>
  <c r="AA24" i="24"/>
  <c r="I54" i="24"/>
  <c r="AC10" i="24"/>
  <c r="AD10" i="24" s="1"/>
  <c r="U11" i="24"/>
  <c r="Y33" i="24"/>
  <c r="Y44" i="24" s="1"/>
  <c r="Y66" i="24" s="1"/>
  <c r="H58" i="24"/>
  <c r="T36" i="24"/>
  <c r="T47" i="24" s="1"/>
  <c r="N45" i="24"/>
  <c r="N67" i="24" s="1"/>
  <c r="G55" i="24"/>
  <c r="X32" i="24"/>
  <c r="X43" i="24" s="1"/>
  <c r="AB36" i="24"/>
  <c r="AB47" i="24" s="1"/>
  <c r="L88" i="24"/>
  <c r="W33" i="24"/>
  <c r="W44" i="24" s="1"/>
  <c r="W66" i="24" s="1"/>
  <c r="G97" i="24"/>
  <c r="G100" i="24"/>
  <c r="O34" i="24"/>
  <c r="H55" i="24"/>
  <c r="AB48" i="24"/>
  <c r="AD9" i="24"/>
  <c r="T43" i="24"/>
  <c r="AB43" i="24"/>
  <c r="AC48" i="24"/>
  <c r="S55" i="24"/>
  <c r="S44" i="24"/>
  <c r="S66" i="24" s="1"/>
  <c r="AA44" i="24"/>
  <c r="AA56" i="24"/>
  <c r="AA45" i="24"/>
  <c r="AA67" i="24" s="1"/>
  <c r="T44" i="24"/>
  <c r="AB44" i="24"/>
  <c r="AB56" i="24"/>
  <c r="AB45" i="24"/>
  <c r="AB67" i="24" s="1"/>
  <c r="R47" i="24"/>
  <c r="R58" i="24"/>
  <c r="V55" i="24"/>
  <c r="V44" i="24"/>
  <c r="V66" i="24" s="1"/>
  <c r="R43" i="24"/>
  <c r="R54" i="24"/>
  <c r="T14" i="24"/>
  <c r="E89" i="24"/>
  <c r="U32" i="24"/>
  <c r="J85" i="24"/>
  <c r="G88" i="24"/>
  <c r="W13" i="24"/>
  <c r="W15" i="24" s="1"/>
  <c r="H88" i="24"/>
  <c r="F89" i="24"/>
  <c r="K98" i="24"/>
  <c r="H100" i="24"/>
  <c r="Y54" i="24"/>
  <c r="N55" i="24"/>
  <c r="N44" i="24"/>
  <c r="N66" i="24" s="1"/>
  <c r="Y70" i="24"/>
  <c r="D98" i="24"/>
  <c r="H101" i="24"/>
  <c r="O20" i="24"/>
  <c r="O33" i="24"/>
  <c r="F58" i="24"/>
  <c r="U36" i="24"/>
  <c r="N58" i="24"/>
  <c r="AC36" i="24"/>
  <c r="X59" i="24"/>
  <c r="X48" i="24"/>
  <c r="X70" i="24" s="1"/>
  <c r="D84" i="24"/>
  <c r="M85" i="24"/>
  <c r="F96" i="24"/>
  <c r="I101" i="24"/>
  <c r="G84" i="24"/>
  <c r="H84" i="24"/>
  <c r="O9" i="24"/>
  <c r="O84" i="24" s="1"/>
  <c r="X9" i="24"/>
  <c r="D86" i="24"/>
  <c r="S11" i="24"/>
  <c r="L86" i="24"/>
  <c r="AA11" i="24"/>
  <c r="J88" i="24"/>
  <c r="S13" i="24"/>
  <c r="AB13" i="24"/>
  <c r="AB15" i="24" s="1"/>
  <c r="H89" i="24"/>
  <c r="H96" i="24"/>
  <c r="W20" i="24"/>
  <c r="Z20" i="24"/>
  <c r="X21" i="24"/>
  <c r="X55" i="24" s="1"/>
  <c r="AB24" i="24"/>
  <c r="S25" i="24"/>
  <c r="AB25" i="24"/>
  <c r="AB59" i="24" s="1"/>
  <c r="V47" i="24"/>
  <c r="O36" i="24"/>
  <c r="F66" i="24"/>
  <c r="H70" i="24"/>
  <c r="G58" i="24"/>
  <c r="F59" i="24"/>
  <c r="E84" i="24"/>
  <c r="H86" i="24"/>
  <c r="D89" i="24"/>
  <c r="L98" i="24"/>
  <c r="Z9" i="24"/>
  <c r="X10" i="24"/>
  <c r="E86" i="24"/>
  <c r="M86" i="24"/>
  <c r="K88" i="24"/>
  <c r="T13" i="24"/>
  <c r="I89" i="24"/>
  <c r="AA14" i="24"/>
  <c r="AA20" i="24"/>
  <c r="AA54" i="24" s="1"/>
  <c r="O21" i="24"/>
  <c r="F98" i="24"/>
  <c r="D100" i="24"/>
  <c r="T24" i="24"/>
  <c r="AC25" i="24"/>
  <c r="J65" i="24"/>
  <c r="J54" i="24"/>
  <c r="W56" i="24"/>
  <c r="W45" i="24"/>
  <c r="W67" i="24" s="1"/>
  <c r="AC45" i="24"/>
  <c r="C59" i="24"/>
  <c r="C48" i="24"/>
  <c r="R37" i="24"/>
  <c r="O37" i="24"/>
  <c r="K59" i="24"/>
  <c r="Z37" i="24"/>
  <c r="K70" i="24"/>
  <c r="G66" i="24"/>
  <c r="I86" i="24"/>
  <c r="K89" i="24"/>
  <c r="M98" i="24"/>
  <c r="N96" i="24"/>
  <c r="M96" i="24"/>
  <c r="O24" i="24"/>
  <c r="N54" i="24"/>
  <c r="N43" i="24"/>
  <c r="N65" i="24" s="1"/>
  <c r="AC32" i="24"/>
  <c r="D67" i="24"/>
  <c r="D56" i="24"/>
  <c r="G101" i="24"/>
  <c r="E67" i="24"/>
  <c r="E56" i="24"/>
  <c r="G89" i="24"/>
  <c r="E97" i="24"/>
  <c r="T21" i="24"/>
  <c r="T55" i="24" s="1"/>
  <c r="I100" i="24"/>
  <c r="R9" i="24"/>
  <c r="R15" i="24" s="1"/>
  <c r="AA9" i="24"/>
  <c r="G85" i="24"/>
  <c r="V10" i="24"/>
  <c r="X11" i="24"/>
  <c r="AB20" i="24"/>
  <c r="H98" i="24"/>
  <c r="G98" i="24"/>
  <c r="O22" i="24"/>
  <c r="X22" i="24"/>
  <c r="X56" i="24" s="1"/>
  <c r="V24" i="24"/>
  <c r="R25" i="24"/>
  <c r="Z25" i="24"/>
  <c r="K101" i="24"/>
  <c r="U25" i="24"/>
  <c r="C43" i="24"/>
  <c r="C54" i="24"/>
  <c r="K65" i="24"/>
  <c r="K54" i="24"/>
  <c r="J55" i="24"/>
  <c r="AC33" i="24"/>
  <c r="I56" i="24"/>
  <c r="S34" i="24"/>
  <c r="I69" i="24"/>
  <c r="I58" i="24"/>
  <c r="D70" i="24"/>
  <c r="S37" i="24"/>
  <c r="D59" i="24"/>
  <c r="AA37" i="24"/>
  <c r="L48" i="24"/>
  <c r="L70" i="24" s="1"/>
  <c r="L59" i="24"/>
  <c r="D65" i="24"/>
  <c r="X47" i="24"/>
  <c r="H59" i="24"/>
  <c r="M84" i="24"/>
  <c r="D97" i="24"/>
  <c r="J98" i="24"/>
  <c r="Y22" i="24"/>
  <c r="M55" i="24"/>
  <c r="M44" i="24"/>
  <c r="M66" i="24" s="1"/>
  <c r="N89" i="24"/>
  <c r="O25" i="24"/>
  <c r="X45" i="24"/>
  <c r="Z58" i="24"/>
  <c r="I88" i="24"/>
  <c r="O14" i="24"/>
  <c r="J84" i="24"/>
  <c r="Y9" i="24"/>
  <c r="H85" i="24"/>
  <c r="G86" i="24"/>
  <c r="O11" i="24"/>
  <c r="O86" i="24" s="1"/>
  <c r="U14" i="24"/>
  <c r="T20" i="24"/>
  <c r="I97" i="24"/>
  <c r="I55" i="24"/>
  <c r="AA21" i="24"/>
  <c r="AA55" i="24" s="1"/>
  <c r="Z22" i="24"/>
  <c r="W24" i="24"/>
  <c r="V25" i="24"/>
  <c r="C26" i="24"/>
  <c r="V32" i="24"/>
  <c r="C55" i="24"/>
  <c r="C44" i="24"/>
  <c r="R33" i="24"/>
  <c r="K55" i="24"/>
  <c r="K66" i="24"/>
  <c r="Z33" i="24"/>
  <c r="U33" i="24"/>
  <c r="J56" i="24"/>
  <c r="Y34" i="24"/>
  <c r="J67" i="24"/>
  <c r="T34" i="24"/>
  <c r="E59" i="24"/>
  <c r="M48" i="24"/>
  <c r="M70" i="24" s="1"/>
  <c r="M59" i="24"/>
  <c r="F65" i="24"/>
  <c r="J66" i="24"/>
  <c r="F69" i="24"/>
  <c r="F54" i="24"/>
  <c r="N84" i="24"/>
  <c r="E88" i="24"/>
  <c r="M89" i="24"/>
  <c r="F97" i="24"/>
  <c r="J100" i="24"/>
  <c r="E55" i="24"/>
  <c r="E66" i="24"/>
  <c r="L45" i="24"/>
  <c r="L67" i="24" s="1"/>
  <c r="L56" i="24"/>
  <c r="K85" i="24"/>
  <c r="O32" i="24"/>
  <c r="M45" i="24"/>
  <c r="M67" i="24" s="1"/>
  <c r="M56" i="24"/>
  <c r="L85" i="24"/>
  <c r="M97" i="24"/>
  <c r="AB21" i="24"/>
  <c r="AB55" i="24" s="1"/>
  <c r="Z11" i="24"/>
  <c r="X13" i="24"/>
  <c r="V14" i="24"/>
  <c r="D96" i="24"/>
  <c r="D54" i="24"/>
  <c r="L96" i="24"/>
  <c r="L54" i="24"/>
  <c r="K97" i="24"/>
  <c r="J97" i="24"/>
  <c r="R22" i="24"/>
  <c r="F100" i="24"/>
  <c r="U24" i="24"/>
  <c r="N100" i="24"/>
  <c r="AC24" i="24"/>
  <c r="X24" i="24"/>
  <c r="X58" i="24" s="1"/>
  <c r="E101" i="24"/>
  <c r="E54" i="24"/>
  <c r="E65" i="24"/>
  <c r="M54" i="24"/>
  <c r="M43" i="24"/>
  <c r="M65" i="24" s="1"/>
  <c r="W32" i="24"/>
  <c r="D55" i="24"/>
  <c r="D66" i="24"/>
  <c r="L55" i="24"/>
  <c r="L44" i="24"/>
  <c r="L66" i="24" s="1"/>
  <c r="R34" i="24"/>
  <c r="C45" i="24"/>
  <c r="C56" i="24"/>
  <c r="Z34" i="24"/>
  <c r="K67" i="24"/>
  <c r="K56" i="24"/>
  <c r="U45" i="24"/>
  <c r="U67" i="24" s="1"/>
  <c r="U56" i="24"/>
  <c r="C58" i="24"/>
  <c r="C47" i="24"/>
  <c r="F70" i="24"/>
  <c r="N48" i="24"/>
  <c r="N70" i="24" s="1"/>
  <c r="N59" i="24"/>
  <c r="G65" i="24"/>
  <c r="Y43" i="24"/>
  <c r="Y65" i="24" s="1"/>
  <c r="G69" i="24"/>
  <c r="G54" i="24"/>
  <c r="D85" i="24"/>
  <c r="S36" i="24"/>
  <c r="AA36" i="24"/>
  <c r="J69" i="24"/>
  <c r="J70" i="24"/>
  <c r="J59" i="24"/>
  <c r="K69" i="24"/>
  <c r="L47" i="24"/>
  <c r="L69" i="24" s="1"/>
  <c r="D69" i="24"/>
  <c r="M47" i="24"/>
  <c r="M69" i="24" s="1"/>
  <c r="M102" i="24" l="1"/>
  <c r="U59" i="24"/>
  <c r="G110" i="24"/>
  <c r="G108" i="24"/>
  <c r="H109" i="24"/>
  <c r="I60" i="24"/>
  <c r="W48" i="24"/>
  <c r="W70" i="24" s="1"/>
  <c r="T15" i="24"/>
  <c r="N112" i="24"/>
  <c r="J102" i="24"/>
  <c r="W69" i="24"/>
  <c r="V59" i="24"/>
  <c r="Y26" i="24"/>
  <c r="I108" i="24"/>
  <c r="H102" i="24"/>
  <c r="J113" i="24"/>
  <c r="K102" i="24"/>
  <c r="I110" i="24"/>
  <c r="F109" i="24"/>
  <c r="L90" i="24"/>
  <c r="S54" i="24"/>
  <c r="AB38" i="24"/>
  <c r="I71" i="24"/>
  <c r="D112" i="24"/>
  <c r="H113" i="24"/>
  <c r="W55" i="24"/>
  <c r="M112" i="24"/>
  <c r="E112" i="24"/>
  <c r="M113" i="24"/>
  <c r="G90" i="24"/>
  <c r="J71" i="24"/>
  <c r="Y69" i="24"/>
  <c r="J90" i="24"/>
  <c r="H110" i="24"/>
  <c r="G109" i="24"/>
  <c r="W58" i="24"/>
  <c r="F112" i="24"/>
  <c r="C60" i="24"/>
  <c r="AA66" i="24"/>
  <c r="D109" i="24"/>
  <c r="K90" i="24"/>
  <c r="D108" i="24"/>
  <c r="AA15" i="24"/>
  <c r="X65" i="24"/>
  <c r="V45" i="24"/>
  <c r="V67" i="24" s="1"/>
  <c r="E110" i="24"/>
  <c r="S15" i="24"/>
  <c r="AB65" i="24"/>
  <c r="G60" i="24"/>
  <c r="AD36" i="24"/>
  <c r="L109" i="24"/>
  <c r="U26" i="24"/>
  <c r="AD22" i="24"/>
  <c r="N110" i="24"/>
  <c r="O54" i="24"/>
  <c r="R38" i="24"/>
  <c r="R49" i="24" s="1"/>
  <c r="Y15" i="24"/>
  <c r="AA38" i="24"/>
  <c r="AA49" i="24" s="1"/>
  <c r="AC67" i="24"/>
  <c r="J108" i="24"/>
  <c r="F113" i="24"/>
  <c r="S26" i="24"/>
  <c r="AB66" i="24"/>
  <c r="J60" i="24"/>
  <c r="L112" i="24"/>
  <c r="X54" i="24"/>
  <c r="I113" i="24"/>
  <c r="K108" i="24"/>
  <c r="H71" i="24"/>
  <c r="D102" i="24"/>
  <c r="U15" i="24"/>
  <c r="X69" i="24"/>
  <c r="V15" i="24"/>
  <c r="AB69" i="24"/>
  <c r="H60" i="24"/>
  <c r="AC15" i="24"/>
  <c r="AD15" i="24" s="1"/>
  <c r="Y58" i="24"/>
  <c r="T65" i="24"/>
  <c r="E113" i="24"/>
  <c r="T66" i="24"/>
  <c r="K112" i="24"/>
  <c r="G71" i="24"/>
  <c r="I112" i="24"/>
  <c r="V26" i="24"/>
  <c r="AC26" i="24"/>
  <c r="H90" i="24"/>
  <c r="AD21" i="24"/>
  <c r="O55" i="24"/>
  <c r="E108" i="24"/>
  <c r="L110" i="24"/>
  <c r="K109" i="24"/>
  <c r="Y38" i="24"/>
  <c r="Y49" i="24" s="1"/>
  <c r="T48" i="24"/>
  <c r="T70" i="24" s="1"/>
  <c r="D90" i="24"/>
  <c r="AD24" i="24"/>
  <c r="X38" i="24"/>
  <c r="X49" i="24" s="1"/>
  <c r="G113" i="24"/>
  <c r="AC59" i="24"/>
  <c r="F110" i="24"/>
  <c r="Y55" i="24"/>
  <c r="J110" i="24"/>
  <c r="I109" i="24"/>
  <c r="M90" i="24"/>
  <c r="L113" i="24"/>
  <c r="O56" i="24"/>
  <c r="V70" i="24"/>
  <c r="AC70" i="24"/>
  <c r="V54" i="24"/>
  <c r="V43" i="24"/>
  <c r="V65" i="24" s="1"/>
  <c r="V38" i="24"/>
  <c r="AD32" i="24"/>
  <c r="S56" i="24"/>
  <c r="S45" i="24"/>
  <c r="S67" i="24" s="1"/>
  <c r="E102" i="24"/>
  <c r="M60" i="24"/>
  <c r="M49" i="24"/>
  <c r="M71" i="24" s="1"/>
  <c r="N90" i="24"/>
  <c r="O15" i="24"/>
  <c r="O90" i="24" s="1"/>
  <c r="Z38" i="24"/>
  <c r="Z55" i="24"/>
  <c r="Z44" i="24"/>
  <c r="Z66" i="24" s="1"/>
  <c r="D60" i="24"/>
  <c r="D71" i="24"/>
  <c r="T26" i="24"/>
  <c r="N102" i="24"/>
  <c r="N60" i="24"/>
  <c r="N49" i="24"/>
  <c r="N71" i="24" s="1"/>
  <c r="K113" i="24"/>
  <c r="U70" i="24"/>
  <c r="X26" i="24"/>
  <c r="R65" i="24"/>
  <c r="R69" i="24"/>
  <c r="C69" i="24"/>
  <c r="O47" i="24"/>
  <c r="O69" i="24" s="1"/>
  <c r="C67" i="24"/>
  <c r="O45" i="24"/>
  <c r="O67" i="24" s="1"/>
  <c r="L108" i="24"/>
  <c r="H108" i="24"/>
  <c r="O26" i="24"/>
  <c r="O27" i="24" s="1"/>
  <c r="AA59" i="24"/>
  <c r="AA48" i="24"/>
  <c r="AA70" i="24" s="1"/>
  <c r="AC55" i="24"/>
  <c r="AC44" i="24"/>
  <c r="AC66" i="24" s="1"/>
  <c r="O59" i="24"/>
  <c r="AB58" i="24"/>
  <c r="Z26" i="24"/>
  <c r="E90" i="24"/>
  <c r="I102" i="24"/>
  <c r="S38" i="24"/>
  <c r="AB49" i="24"/>
  <c r="Z54" i="24"/>
  <c r="AA47" i="24"/>
  <c r="AA69" i="24" s="1"/>
  <c r="AA58" i="24"/>
  <c r="R45" i="24"/>
  <c r="R56" i="24"/>
  <c r="AD34" i="24"/>
  <c r="M108" i="24"/>
  <c r="F108" i="24"/>
  <c r="T58" i="24"/>
  <c r="D113" i="24"/>
  <c r="J109" i="24"/>
  <c r="AB26" i="24"/>
  <c r="N108" i="24"/>
  <c r="R48" i="24"/>
  <c r="AD37" i="24"/>
  <c r="R59" i="24"/>
  <c r="O58" i="24"/>
  <c r="W26" i="24"/>
  <c r="F90" i="24"/>
  <c r="N109" i="24"/>
  <c r="J112" i="24"/>
  <c r="AB54" i="24"/>
  <c r="Z65" i="24"/>
  <c r="K60" i="24"/>
  <c r="AC54" i="24"/>
  <c r="AC38" i="24"/>
  <c r="AC43" i="24"/>
  <c r="AC65" i="24" s="1"/>
  <c r="S58" i="24"/>
  <c r="S47" i="24"/>
  <c r="S69" i="24" s="1"/>
  <c r="N113" i="24"/>
  <c r="E60" i="24"/>
  <c r="E71" i="24"/>
  <c r="E109" i="24"/>
  <c r="T45" i="24"/>
  <c r="T67" i="24" s="1"/>
  <c r="T56" i="24"/>
  <c r="AD33" i="24"/>
  <c r="R44" i="24"/>
  <c r="R55" i="24"/>
  <c r="S59" i="24"/>
  <c r="S48" i="24"/>
  <c r="S70" i="24" s="1"/>
  <c r="AD25" i="24"/>
  <c r="F102" i="24"/>
  <c r="C70" i="24"/>
  <c r="O48" i="24"/>
  <c r="O70" i="24" s="1"/>
  <c r="V69" i="24"/>
  <c r="AC58" i="24"/>
  <c r="AC47" i="24"/>
  <c r="AC69" i="24" s="1"/>
  <c r="R26" i="24"/>
  <c r="AB70" i="24"/>
  <c r="K71" i="24"/>
  <c r="C65" i="24"/>
  <c r="O43" i="24"/>
  <c r="O65" i="24" s="1"/>
  <c r="F60" i="24"/>
  <c r="F71" i="24"/>
  <c r="W54" i="24"/>
  <c r="W43" i="24"/>
  <c r="W65" i="24" s="1"/>
  <c r="W38" i="24"/>
  <c r="L60" i="24"/>
  <c r="L49" i="24"/>
  <c r="L71" i="24" s="1"/>
  <c r="T69" i="24"/>
  <c r="O38" i="24"/>
  <c r="C66" i="24"/>
  <c r="O44" i="24"/>
  <c r="O66" i="24" s="1"/>
  <c r="X67" i="24"/>
  <c r="M109" i="24"/>
  <c r="AA26" i="24"/>
  <c r="G112" i="24"/>
  <c r="V58" i="24"/>
  <c r="X66" i="24"/>
  <c r="L102" i="24"/>
  <c r="AD20" i="24"/>
  <c r="T38" i="24"/>
  <c r="Z56" i="24"/>
  <c r="Z45" i="24"/>
  <c r="Z67" i="24" s="1"/>
  <c r="U55" i="24"/>
  <c r="U44" i="24"/>
  <c r="U66" i="24" s="1"/>
  <c r="Z59" i="24"/>
  <c r="Z48" i="24"/>
  <c r="Z70" i="24" s="1"/>
  <c r="K110" i="24"/>
  <c r="M110" i="24"/>
  <c r="C71" i="24"/>
  <c r="Y56" i="24"/>
  <c r="Y45" i="24"/>
  <c r="Y67" i="24" s="1"/>
  <c r="D110" i="24"/>
  <c r="I90" i="24"/>
  <c r="Z15" i="24"/>
  <c r="X15" i="24"/>
  <c r="U58" i="24"/>
  <c r="U47" i="24"/>
  <c r="U69" i="24" s="1"/>
  <c r="G102" i="24"/>
  <c r="U54" i="24"/>
  <c r="U43" i="24"/>
  <c r="U65" i="24" s="1"/>
  <c r="U38" i="24"/>
  <c r="AA65" i="24"/>
  <c r="T54" i="24"/>
  <c r="H112" i="24"/>
  <c r="J114" i="24" l="1"/>
  <c r="Y60" i="24"/>
  <c r="AD56" i="24"/>
  <c r="Y71" i="24"/>
  <c r="H114" i="24"/>
  <c r="F114" i="24"/>
  <c r="AD55" i="24"/>
  <c r="AB60" i="24"/>
  <c r="D114" i="24"/>
  <c r="L114" i="24"/>
  <c r="X71" i="24"/>
  <c r="I114" i="24"/>
  <c r="AA60" i="24"/>
  <c r="R60" i="24"/>
  <c r="K114" i="24"/>
  <c r="X60" i="24"/>
  <c r="AD58" i="24"/>
  <c r="G114" i="24"/>
  <c r="O49" i="24"/>
  <c r="O71" i="24" s="1"/>
  <c r="N114" i="24"/>
  <c r="W60" i="24"/>
  <c r="W49" i="24"/>
  <c r="W71" i="24" s="1"/>
  <c r="AA71" i="24"/>
  <c r="T49" i="24"/>
  <c r="T71" i="24" s="1"/>
  <c r="T60" i="24"/>
  <c r="AD26" i="24"/>
  <c r="AC49" i="24"/>
  <c r="AC71" i="24" s="1"/>
  <c r="AC60" i="24"/>
  <c r="AD43" i="24"/>
  <c r="AD65" i="24" s="1"/>
  <c r="M114" i="24"/>
  <c r="U49" i="24"/>
  <c r="U71" i="24" s="1"/>
  <c r="U60" i="24"/>
  <c r="AD54" i="24"/>
  <c r="V60" i="24"/>
  <c r="V49" i="24"/>
  <c r="V71" i="24" s="1"/>
  <c r="O60" i="24"/>
  <c r="E114" i="24"/>
  <c r="AD59" i="24"/>
  <c r="AB71" i="24"/>
  <c r="R71" i="24"/>
  <c r="AD48" i="24"/>
  <c r="AD70" i="24" s="1"/>
  <c r="R70" i="24"/>
  <c r="S49" i="24"/>
  <c r="S71" i="24" s="1"/>
  <c r="S60" i="24"/>
  <c r="Z60" i="24"/>
  <c r="Z49" i="24"/>
  <c r="Z71" i="24" s="1"/>
  <c r="AD38" i="24"/>
  <c r="AD44" i="24"/>
  <c r="AD66" i="24" s="1"/>
  <c r="R66" i="24"/>
  <c r="AD45" i="24"/>
  <c r="AD67" i="24" s="1"/>
  <c r="R67" i="24"/>
  <c r="AD47" i="24"/>
  <c r="AD69" i="24" s="1"/>
  <c r="AD39" i="24" l="1"/>
  <c r="AD60" i="24"/>
  <c r="AD61" i="24" s="1"/>
  <c r="AD49" i="24"/>
  <c r="AD50" i="24" l="1"/>
  <c r="AD71" i="24"/>
  <c r="AD72" i="24" s="1"/>
  <c r="N44" i="29" l="1"/>
  <c r="AC33" i="29"/>
  <c r="AA37" i="29"/>
  <c r="L48" i="29"/>
  <c r="I47" i="29"/>
  <c r="X36" i="29"/>
  <c r="L43" i="29"/>
  <c r="AA32" i="29"/>
  <c r="T34" i="29"/>
  <c r="T45" i="29" s="1"/>
  <c r="E45" i="29"/>
  <c r="AB34" i="29"/>
  <c r="AB45" i="29" s="1"/>
  <c r="M45" i="29"/>
  <c r="J47" i="29"/>
  <c r="Y36" i="29"/>
  <c r="U37" i="29"/>
  <c r="F48" i="29"/>
  <c r="R22" i="29"/>
  <c r="T32" i="29"/>
  <c r="E43" i="29"/>
  <c r="AB32" i="29"/>
  <c r="M43" i="29"/>
  <c r="U34" i="29"/>
  <c r="F45" i="29"/>
  <c r="N45" i="29"/>
  <c r="AC34" i="29"/>
  <c r="R36" i="29"/>
  <c r="C47" i="29"/>
  <c r="C58" i="29"/>
  <c r="G48" i="29"/>
  <c r="V37" i="29"/>
  <c r="R14" i="29"/>
  <c r="K45" i="29"/>
  <c r="Z34" i="29"/>
  <c r="L45" i="29"/>
  <c r="AA34" i="29"/>
  <c r="E48" i="29"/>
  <c r="T37" i="29"/>
  <c r="R25" i="29"/>
  <c r="AC32" i="29"/>
  <c r="N43" i="29"/>
  <c r="S36" i="29"/>
  <c r="D47" i="29"/>
  <c r="R9" i="29"/>
  <c r="R24" i="29"/>
  <c r="V32" i="29"/>
  <c r="G43" i="29"/>
  <c r="G38" i="29"/>
  <c r="C44" i="29"/>
  <c r="R33" i="29"/>
  <c r="Z33" i="29"/>
  <c r="K44" i="29"/>
  <c r="W34" i="29"/>
  <c r="W45" i="29" s="1"/>
  <c r="H45" i="29"/>
  <c r="T36" i="29"/>
  <c r="E47" i="29"/>
  <c r="AB36" i="29"/>
  <c r="M47" i="29"/>
  <c r="X37" i="29"/>
  <c r="I48" i="29"/>
  <c r="R34" i="29"/>
  <c r="O34" i="29"/>
  <c r="C45" i="29"/>
  <c r="C56" i="29"/>
  <c r="G44" i="29"/>
  <c r="V33" i="29"/>
  <c r="U32" i="29"/>
  <c r="U43" i="29" s="1"/>
  <c r="F43" i="29"/>
  <c r="V34" i="29"/>
  <c r="G45" i="29"/>
  <c r="AA36" i="29"/>
  <c r="L47" i="29"/>
  <c r="S33" i="29"/>
  <c r="D44" i="29"/>
  <c r="I45" i="29"/>
  <c r="X34" i="29"/>
  <c r="U33" i="29"/>
  <c r="U44" i="29" s="1"/>
  <c r="F44" i="29"/>
  <c r="H47" i="29"/>
  <c r="W36" i="29"/>
  <c r="D45" i="29"/>
  <c r="S34" i="29"/>
  <c r="AB37" i="29"/>
  <c r="AB48" i="29" s="1"/>
  <c r="M48" i="29"/>
  <c r="R13" i="29"/>
  <c r="Y33" i="29"/>
  <c r="J44" i="29"/>
  <c r="H48" i="29"/>
  <c r="W37" i="29"/>
  <c r="I43" i="29"/>
  <c r="X32" i="29"/>
  <c r="Y34" i="29"/>
  <c r="Y45" i="29" s="1"/>
  <c r="J45" i="29"/>
  <c r="G47" i="29"/>
  <c r="V36" i="29"/>
  <c r="R37" i="29"/>
  <c r="C59" i="29"/>
  <c r="C48" i="29"/>
  <c r="Z37" i="29"/>
  <c r="Z48" i="29" s="1"/>
  <c r="K48" i="29"/>
  <c r="G66" i="29" l="1"/>
  <c r="L65" i="29"/>
  <c r="AB13" i="29"/>
  <c r="T13" i="29"/>
  <c r="AA11" i="29"/>
  <c r="V21" i="29"/>
  <c r="V55" i="29" s="1"/>
  <c r="D86" i="29"/>
  <c r="E70" i="29"/>
  <c r="Y20" i="29"/>
  <c r="X14" i="29"/>
  <c r="U13" i="29"/>
  <c r="W11" i="29"/>
  <c r="Z10" i="29"/>
  <c r="K84" i="29"/>
  <c r="W14" i="29"/>
  <c r="X13" i="29"/>
  <c r="S11" i="29"/>
  <c r="W10" i="29"/>
  <c r="Z14" i="29"/>
  <c r="U10" i="29"/>
  <c r="E59" i="29"/>
  <c r="X11" i="29"/>
  <c r="Y13" i="29"/>
  <c r="Z9" i="29"/>
  <c r="G55" i="29"/>
  <c r="U9" i="29"/>
  <c r="V22" i="29"/>
  <c r="V56" i="29" s="1"/>
  <c r="O13" i="29"/>
  <c r="O88" i="29" s="1"/>
  <c r="S13" i="29"/>
  <c r="I85" i="29"/>
  <c r="V13" i="29"/>
  <c r="Y10" i="29"/>
  <c r="AB9" i="29"/>
  <c r="T10" i="29"/>
  <c r="AC24" i="29"/>
  <c r="AA9" i="29"/>
  <c r="T25" i="29"/>
  <c r="T59" i="29" s="1"/>
  <c r="V11" i="29"/>
  <c r="AB24" i="29"/>
  <c r="AB58" i="29" s="1"/>
  <c r="L58" i="29"/>
  <c r="Z22" i="29"/>
  <c r="Z56" i="29" s="1"/>
  <c r="Z24" i="29"/>
  <c r="H58" i="29"/>
  <c r="AC20" i="29"/>
  <c r="AC54" i="29" s="1"/>
  <c r="F56" i="29"/>
  <c r="I59" i="29"/>
  <c r="Y21" i="29"/>
  <c r="Y55" i="29" s="1"/>
  <c r="AC25" i="29"/>
  <c r="S25" i="29"/>
  <c r="S20" i="29"/>
  <c r="W20" i="29"/>
  <c r="AA21" i="29"/>
  <c r="U24" i="29"/>
  <c r="L38" i="29"/>
  <c r="L49" i="29" s="1"/>
  <c r="G59" i="29"/>
  <c r="I97" i="29"/>
  <c r="K55" i="29"/>
  <c r="L59" i="29"/>
  <c r="D56" i="29"/>
  <c r="D110" i="29" s="1"/>
  <c r="H96" i="29"/>
  <c r="F59" i="29"/>
  <c r="G56" i="29"/>
  <c r="I54" i="29"/>
  <c r="AA20" i="29"/>
  <c r="AA54" i="29" s="1"/>
  <c r="M56" i="29"/>
  <c r="H56" i="29"/>
  <c r="I38" i="29"/>
  <c r="I49" i="29" s="1"/>
  <c r="Z25" i="29"/>
  <c r="Z59" i="29" s="1"/>
  <c r="S21" i="29"/>
  <c r="S55" i="29" s="1"/>
  <c r="I58" i="29"/>
  <c r="X21" i="29"/>
  <c r="M38" i="29"/>
  <c r="M49" i="29" s="1"/>
  <c r="F38" i="29"/>
  <c r="F49" i="29" s="1"/>
  <c r="M54" i="29"/>
  <c r="I56" i="29"/>
  <c r="M101" i="29"/>
  <c r="AC21" i="29"/>
  <c r="AC55" i="29" s="1"/>
  <c r="F55" i="29"/>
  <c r="H59" i="29"/>
  <c r="AC13" i="29"/>
  <c r="AD13" i="29" s="1"/>
  <c r="L54" i="29"/>
  <c r="X20" i="29"/>
  <c r="X54" i="29" s="1"/>
  <c r="J85" i="29"/>
  <c r="K88" i="29"/>
  <c r="N88" i="29"/>
  <c r="I65" i="29"/>
  <c r="X24" i="29"/>
  <c r="X58" i="29" s="1"/>
  <c r="L70" i="29"/>
  <c r="G86" i="29"/>
  <c r="E86" i="29"/>
  <c r="L101" i="29"/>
  <c r="I88" i="29"/>
  <c r="J89" i="29"/>
  <c r="J84" i="29"/>
  <c r="G97" i="29"/>
  <c r="W25" i="29"/>
  <c r="W59" i="29" s="1"/>
  <c r="D55" i="29"/>
  <c r="N65" i="29"/>
  <c r="E101" i="29"/>
  <c r="M59" i="29"/>
  <c r="K85" i="29"/>
  <c r="H70" i="29"/>
  <c r="N55" i="29"/>
  <c r="AB25" i="29"/>
  <c r="AB70" i="29" s="1"/>
  <c r="J97" i="29"/>
  <c r="I69" i="29"/>
  <c r="U21" i="29"/>
  <c r="U55" i="29" s="1"/>
  <c r="J96" i="29"/>
  <c r="N97" i="29"/>
  <c r="X10" i="29"/>
  <c r="T11" i="29"/>
  <c r="AA25" i="29"/>
  <c r="AA59" i="29" s="1"/>
  <c r="D88" i="29"/>
  <c r="F101" i="29"/>
  <c r="E88" i="29"/>
  <c r="I15" i="29"/>
  <c r="U11" i="29"/>
  <c r="F66" i="29"/>
  <c r="D101" i="29"/>
  <c r="I100" i="29"/>
  <c r="J88" i="29"/>
  <c r="E85" i="29"/>
  <c r="G84" i="29"/>
  <c r="N66" i="29"/>
  <c r="M70" i="29"/>
  <c r="G67" i="29"/>
  <c r="F88" i="29"/>
  <c r="F100" i="29"/>
  <c r="F84" i="29"/>
  <c r="F86" i="29"/>
  <c r="F97" i="29"/>
  <c r="D97" i="29"/>
  <c r="L85" i="29"/>
  <c r="H69" i="29"/>
  <c r="K100" i="29"/>
  <c r="H89" i="29"/>
  <c r="N100" i="29"/>
  <c r="K70" i="29"/>
  <c r="G88" i="29"/>
  <c r="I86" i="29"/>
  <c r="H100" i="29"/>
  <c r="M86" i="29"/>
  <c r="Y14" i="29"/>
  <c r="N54" i="29"/>
  <c r="K98" i="29"/>
  <c r="M97" i="29"/>
  <c r="W13" i="29"/>
  <c r="K89" i="29"/>
  <c r="K15" i="29"/>
  <c r="AB21" i="29"/>
  <c r="L26" i="29"/>
  <c r="N26" i="29"/>
  <c r="H88" i="29"/>
  <c r="Y9" i="29"/>
  <c r="AA10" i="29"/>
  <c r="U25" i="29"/>
  <c r="U59" i="29" s="1"/>
  <c r="F85" i="29"/>
  <c r="T21" i="29"/>
  <c r="Z13" i="29"/>
  <c r="H86" i="29"/>
  <c r="I101" i="29"/>
  <c r="AA24" i="29"/>
  <c r="AA58" i="29" s="1"/>
  <c r="M84" i="29"/>
  <c r="I96" i="29"/>
  <c r="S10" i="29"/>
  <c r="F15" i="29"/>
  <c r="W24" i="29"/>
  <c r="W58" i="29" s="1"/>
  <c r="K67" i="29"/>
  <c r="X25" i="29"/>
  <c r="X59" i="29" s="1"/>
  <c r="L100" i="29"/>
  <c r="J15" i="29"/>
  <c r="K101" i="29"/>
  <c r="K56" i="29"/>
  <c r="E97" i="29"/>
  <c r="M100" i="29"/>
  <c r="J55" i="29"/>
  <c r="V9" i="29"/>
  <c r="I89" i="29"/>
  <c r="AB11" i="29"/>
  <c r="L84" i="29"/>
  <c r="I26" i="29"/>
  <c r="I27" i="29" s="1"/>
  <c r="I70" i="29"/>
  <c r="X9" i="29"/>
  <c r="F70" i="29"/>
  <c r="M58" i="29"/>
  <c r="M69" i="29"/>
  <c r="K59" i="29"/>
  <c r="J66" i="29"/>
  <c r="D66" i="29"/>
  <c r="L69" i="29"/>
  <c r="D96" i="29"/>
  <c r="L15" i="29"/>
  <c r="G69" i="29"/>
  <c r="H101" i="29"/>
  <c r="D67" i="29"/>
  <c r="H67" i="29"/>
  <c r="O36" i="29"/>
  <c r="N38" i="29"/>
  <c r="N96" i="29"/>
  <c r="L67" i="29"/>
  <c r="E58" i="29"/>
  <c r="C55" i="29"/>
  <c r="N67" i="29"/>
  <c r="M67" i="29"/>
  <c r="I67" i="29"/>
  <c r="O25" i="29"/>
  <c r="D26" i="29"/>
  <c r="D27" i="29" s="1"/>
  <c r="E69" i="29"/>
  <c r="C26" i="29"/>
  <c r="C27" i="29" s="1"/>
  <c r="O37" i="29"/>
  <c r="M65" i="29"/>
  <c r="J26" i="29"/>
  <c r="J27" i="29" s="1"/>
  <c r="O33" i="29"/>
  <c r="O24" i="29"/>
  <c r="D69" i="29"/>
  <c r="V47" i="29"/>
  <c r="Y37" i="29"/>
  <c r="J59" i="29"/>
  <c r="J48" i="29"/>
  <c r="J70" i="29" s="1"/>
  <c r="D89" i="29"/>
  <c r="S14" i="29"/>
  <c r="AC44" i="29"/>
  <c r="M44" i="29"/>
  <c r="M66" i="29" s="1"/>
  <c r="M55" i="29"/>
  <c r="AB33" i="29"/>
  <c r="F96" i="29"/>
  <c r="F26" i="29"/>
  <c r="F27" i="29" s="1"/>
  <c r="U20" i="29"/>
  <c r="U65" i="29" s="1"/>
  <c r="M85" i="29"/>
  <c r="AB10" i="29"/>
  <c r="S44" i="29"/>
  <c r="Z20" i="29"/>
  <c r="K96" i="29"/>
  <c r="K26" i="29"/>
  <c r="K27" i="29" s="1"/>
  <c r="AB47" i="29"/>
  <c r="L96" i="29"/>
  <c r="T48" i="29"/>
  <c r="C69" i="29"/>
  <c r="R10" i="29"/>
  <c r="D85" i="29"/>
  <c r="R44" i="29"/>
  <c r="AA13" i="29"/>
  <c r="L88" i="29"/>
  <c r="V45" i="29"/>
  <c r="C70" i="29"/>
  <c r="E100" i="29"/>
  <c r="T24" i="29"/>
  <c r="T58" i="29" s="1"/>
  <c r="H43" i="29"/>
  <c r="H65" i="29" s="1"/>
  <c r="W32" i="29"/>
  <c r="H38" i="29"/>
  <c r="H54" i="29"/>
  <c r="W21" i="29"/>
  <c r="H97" i="29"/>
  <c r="Y24" i="29"/>
  <c r="Y58" i="29" s="1"/>
  <c r="J100" i="29"/>
  <c r="R56" i="29"/>
  <c r="R45" i="29"/>
  <c r="AD34" i="29"/>
  <c r="C15" i="29"/>
  <c r="E89" i="29"/>
  <c r="T14" i="29"/>
  <c r="G70" i="29"/>
  <c r="J69" i="29"/>
  <c r="E67" i="29"/>
  <c r="AC10" i="29"/>
  <c r="AD10" i="29" s="1"/>
  <c r="O10" i="29"/>
  <c r="O85" i="29" s="1"/>
  <c r="N85" i="29"/>
  <c r="K43" i="29"/>
  <c r="K65" i="29" s="1"/>
  <c r="Z32" i="29"/>
  <c r="K54" i="29"/>
  <c r="K38" i="29"/>
  <c r="X47" i="29"/>
  <c r="U22" i="29"/>
  <c r="U56" i="29" s="1"/>
  <c r="F98" i="29"/>
  <c r="V38" i="29"/>
  <c r="V44" i="29"/>
  <c r="C67" i="29"/>
  <c r="O45" i="29"/>
  <c r="R11" i="29"/>
  <c r="AB43" i="29"/>
  <c r="V10" i="29"/>
  <c r="G85" i="29"/>
  <c r="G15" i="29"/>
  <c r="I98" i="29"/>
  <c r="X22" i="29"/>
  <c r="X56" i="29" s="1"/>
  <c r="X48" i="29"/>
  <c r="R47" i="29"/>
  <c r="R58" i="29"/>
  <c r="M15" i="29"/>
  <c r="AA22" i="29"/>
  <c r="L98" i="29"/>
  <c r="S45" i="29"/>
  <c r="F58" i="29"/>
  <c r="U36" i="29"/>
  <c r="F47" i="29"/>
  <c r="F69" i="29" s="1"/>
  <c r="AA33" i="29"/>
  <c r="L44" i="29"/>
  <c r="L66" i="29" s="1"/>
  <c r="L55" i="29"/>
  <c r="S24" i="29"/>
  <c r="S58" i="29" s="1"/>
  <c r="D100" i="29"/>
  <c r="D84" i="29"/>
  <c r="S9" i="29"/>
  <c r="D15" i="29"/>
  <c r="V14" i="29"/>
  <c r="G89" i="29"/>
  <c r="H15" i="29"/>
  <c r="W9" i="29"/>
  <c r="H84" i="29"/>
  <c r="R21" i="29"/>
  <c r="O21" i="29"/>
  <c r="J43" i="29"/>
  <c r="J65" i="29" s="1"/>
  <c r="J38" i="29"/>
  <c r="Y32" i="29"/>
  <c r="J54" i="29"/>
  <c r="T47" i="29"/>
  <c r="G49" i="29"/>
  <c r="Z45" i="29"/>
  <c r="I44" i="29"/>
  <c r="I66" i="29" s="1"/>
  <c r="I55" i="29"/>
  <c r="X33" i="29"/>
  <c r="X38" i="29" s="1"/>
  <c r="E65" i="29"/>
  <c r="AC14" i="29"/>
  <c r="AD14" i="29" s="1"/>
  <c r="O14" i="29"/>
  <c r="I84" i="29"/>
  <c r="AC37" i="29"/>
  <c r="N48" i="29"/>
  <c r="N70" i="29" s="1"/>
  <c r="N59" i="29"/>
  <c r="J58" i="29"/>
  <c r="H26" i="29"/>
  <c r="H27" i="29" s="1"/>
  <c r="AA48" i="29"/>
  <c r="W48" i="29"/>
  <c r="W47" i="29"/>
  <c r="V43" i="29"/>
  <c r="Z11" i="29"/>
  <c r="K86" i="29"/>
  <c r="S37" i="29"/>
  <c r="S48" i="29" s="1"/>
  <c r="D48" i="29"/>
  <c r="D70" i="29" s="1"/>
  <c r="D59" i="29"/>
  <c r="D113" i="29" s="1"/>
  <c r="U48" i="29"/>
  <c r="G96" i="29"/>
  <c r="V20" i="29"/>
  <c r="AC11" i="29"/>
  <c r="AD11" i="29" s="1"/>
  <c r="O11" i="29"/>
  <c r="O86" i="29" s="1"/>
  <c r="N86" i="29"/>
  <c r="T20" i="29"/>
  <c r="T54" i="29" s="1"/>
  <c r="E96" i="29"/>
  <c r="E26" i="29"/>
  <c r="E27" i="29" s="1"/>
  <c r="Z21" i="29"/>
  <c r="Z55" i="29" s="1"/>
  <c r="K97" i="29"/>
  <c r="V48" i="29"/>
  <c r="E38" i="29"/>
  <c r="E44" i="29"/>
  <c r="E66" i="29" s="1"/>
  <c r="T33" i="29"/>
  <c r="E55" i="29"/>
  <c r="M88" i="29"/>
  <c r="AA14" i="29"/>
  <c r="L89" i="29"/>
  <c r="U45" i="29"/>
  <c r="J98" i="29"/>
  <c r="Y22" i="29"/>
  <c r="Y56" i="29" s="1"/>
  <c r="R48" i="29"/>
  <c r="R59" i="29"/>
  <c r="J56" i="29"/>
  <c r="F65" i="29"/>
  <c r="S22" i="29"/>
  <c r="S56" i="29" s="1"/>
  <c r="D98" i="29"/>
  <c r="K66" i="29"/>
  <c r="G65" i="29"/>
  <c r="G26" i="29"/>
  <c r="G27" i="29" s="1"/>
  <c r="L86" i="29"/>
  <c r="AC43" i="29"/>
  <c r="L56" i="29"/>
  <c r="K58" i="29"/>
  <c r="Z36" i="29"/>
  <c r="Z47" i="29" s="1"/>
  <c r="K47" i="29"/>
  <c r="K69" i="29" s="1"/>
  <c r="AC45" i="29"/>
  <c r="T43" i="29"/>
  <c r="H44" i="29"/>
  <c r="H66" i="29" s="1"/>
  <c r="W33" i="29"/>
  <c r="H55" i="29"/>
  <c r="D54" i="29"/>
  <c r="D38" i="29"/>
  <c r="S32" i="29"/>
  <c r="D43" i="29"/>
  <c r="D65" i="29" s="1"/>
  <c r="R32" i="29"/>
  <c r="C43" i="29"/>
  <c r="C54" i="29"/>
  <c r="O32" i="29"/>
  <c r="C38" i="29"/>
  <c r="W22" i="29"/>
  <c r="W56" i="29" s="1"/>
  <c r="H98" i="29"/>
  <c r="X43" i="29"/>
  <c r="T9" i="29"/>
  <c r="E84" i="29"/>
  <c r="E15" i="29"/>
  <c r="Y44" i="29"/>
  <c r="AB14" i="29"/>
  <c r="X45" i="29"/>
  <c r="E56" i="29"/>
  <c r="T22" i="29"/>
  <c r="T56" i="29" s="1"/>
  <c r="E98" i="29"/>
  <c r="AA43" i="29"/>
  <c r="V24" i="29"/>
  <c r="V58" i="29" s="1"/>
  <c r="G100" i="29"/>
  <c r="G58" i="29"/>
  <c r="S47" i="29"/>
  <c r="F67" i="29"/>
  <c r="O9" i="29"/>
  <c r="O84" i="29" s="1"/>
  <c r="AC9" i="29"/>
  <c r="N84" i="29"/>
  <c r="N15" i="29"/>
  <c r="N47" i="29"/>
  <c r="N69" i="29" s="1"/>
  <c r="AC36" i="29"/>
  <c r="N58" i="29"/>
  <c r="R20" i="29"/>
  <c r="O20" i="29"/>
  <c r="C66" i="29"/>
  <c r="Y47" i="29"/>
  <c r="J67" i="29"/>
  <c r="G98" i="29"/>
  <c r="H85" i="29"/>
  <c r="J101" i="29"/>
  <c r="Y25" i="29"/>
  <c r="V25" i="29"/>
  <c r="V59" i="29" s="1"/>
  <c r="G101" i="29"/>
  <c r="AC22" i="29"/>
  <c r="N98" i="29"/>
  <c r="AB20" i="29"/>
  <c r="AB54" i="29" s="1"/>
  <c r="M26" i="29"/>
  <c r="M96" i="29"/>
  <c r="AA47" i="29"/>
  <c r="F54" i="29"/>
  <c r="Z44" i="29"/>
  <c r="G54" i="29"/>
  <c r="M98" i="29"/>
  <c r="AB22" i="29"/>
  <c r="AB56" i="29" s="1"/>
  <c r="D58" i="29"/>
  <c r="D112" i="29" s="1"/>
  <c r="AA45" i="29"/>
  <c r="N56" i="29"/>
  <c r="E54" i="29"/>
  <c r="O22" i="29"/>
  <c r="U14" i="29"/>
  <c r="F89" i="29"/>
  <c r="J86" i="29"/>
  <c r="Y11" i="29"/>
  <c r="L97" i="29"/>
  <c r="L90" i="29" l="1"/>
  <c r="AB69" i="29"/>
  <c r="O58" i="29"/>
  <c r="I11" i="59" s="1"/>
  <c r="O55" i="29"/>
  <c r="I8" i="59" s="1"/>
  <c r="O59" i="29"/>
  <c r="I12" i="59" s="1"/>
  <c r="O56" i="29"/>
  <c r="I9" i="59" s="1"/>
  <c r="T70" i="29"/>
  <c r="H113" i="29"/>
  <c r="I108" i="29"/>
  <c r="Y66" i="29"/>
  <c r="J108" i="29"/>
  <c r="F113" i="29"/>
  <c r="K109" i="29"/>
  <c r="V66" i="29"/>
  <c r="V67" i="29"/>
  <c r="G109" i="29"/>
  <c r="I113" i="29"/>
  <c r="E110" i="29"/>
  <c r="H110" i="29"/>
  <c r="J110" i="29"/>
  <c r="Z70" i="29"/>
  <c r="I112" i="29"/>
  <c r="G110" i="29"/>
  <c r="I60" i="29"/>
  <c r="L112" i="29"/>
  <c r="M112" i="29"/>
  <c r="AC26" i="29"/>
  <c r="Z69" i="29"/>
  <c r="S70" i="29"/>
  <c r="G113" i="29"/>
  <c r="S66" i="29"/>
  <c r="L109" i="29"/>
  <c r="J113" i="29"/>
  <c r="L113" i="29"/>
  <c r="N108" i="29"/>
  <c r="I110" i="29"/>
  <c r="AC66" i="29"/>
  <c r="D109" i="29"/>
  <c r="M108" i="29"/>
  <c r="N110" i="29"/>
  <c r="Z67" i="29"/>
  <c r="J112" i="29"/>
  <c r="F60" i="29"/>
  <c r="L60" i="29"/>
  <c r="M113" i="29"/>
  <c r="J90" i="29"/>
  <c r="F112" i="29"/>
  <c r="X69" i="29"/>
  <c r="E109" i="29"/>
  <c r="M102" i="29"/>
  <c r="M90" i="29"/>
  <c r="L102" i="29"/>
  <c r="AB59" i="29"/>
  <c r="X15" i="29"/>
  <c r="W70" i="29"/>
  <c r="N109" i="29"/>
  <c r="L110" i="29"/>
  <c r="AA70" i="29"/>
  <c r="W15" i="29"/>
  <c r="K90" i="29"/>
  <c r="J109" i="29"/>
  <c r="U15" i="29"/>
  <c r="U66" i="29"/>
  <c r="J102" i="29"/>
  <c r="U70" i="29"/>
  <c r="G90" i="29"/>
  <c r="N112" i="29"/>
  <c r="L71" i="29"/>
  <c r="W69" i="29"/>
  <c r="G102" i="29"/>
  <c r="Z15" i="29"/>
  <c r="N60" i="29"/>
  <c r="I71" i="29"/>
  <c r="X70" i="29"/>
  <c r="AA69" i="29"/>
  <c r="AC38" i="29"/>
  <c r="Y15" i="29"/>
  <c r="I102" i="29"/>
  <c r="AA26" i="29"/>
  <c r="S15" i="29"/>
  <c r="T15" i="29"/>
  <c r="K102" i="29"/>
  <c r="H90" i="29"/>
  <c r="E90" i="29"/>
  <c r="E102" i="29"/>
  <c r="S69" i="29"/>
  <c r="Z66" i="29"/>
  <c r="N49" i="29"/>
  <c r="N71" i="29" s="1"/>
  <c r="AA56" i="29"/>
  <c r="AD24" i="29"/>
  <c r="AA67" i="29"/>
  <c r="K113" i="29"/>
  <c r="Y69" i="29"/>
  <c r="F108" i="29"/>
  <c r="O26" i="29"/>
  <c r="O27" i="29" s="1"/>
  <c r="AD33" i="29"/>
  <c r="V70" i="29"/>
  <c r="AD25" i="29"/>
  <c r="X26" i="29"/>
  <c r="X60" i="29" s="1"/>
  <c r="R15" i="29"/>
  <c r="AB15" i="29"/>
  <c r="M109" i="29"/>
  <c r="F71" i="29"/>
  <c r="V69" i="29"/>
  <c r="D102" i="29"/>
  <c r="AB26" i="29"/>
  <c r="AB67" i="29"/>
  <c r="V26" i="29"/>
  <c r="V60" i="29" s="1"/>
  <c r="Y67" i="29"/>
  <c r="AD36" i="29"/>
  <c r="V15" i="29"/>
  <c r="K108" i="29"/>
  <c r="E113" i="29"/>
  <c r="AA44" i="29"/>
  <c r="AA66" i="29" s="1"/>
  <c r="AA55" i="29"/>
  <c r="S54" i="29"/>
  <c r="S43" i="29"/>
  <c r="S38" i="29"/>
  <c r="D49" i="29"/>
  <c r="D71" i="29" s="1"/>
  <c r="D60" i="29"/>
  <c r="G71" i="29"/>
  <c r="W26" i="29"/>
  <c r="O15" i="29"/>
  <c r="O90" i="29" s="1"/>
  <c r="N90" i="29"/>
  <c r="T38" i="29"/>
  <c r="T26" i="29"/>
  <c r="G60" i="29"/>
  <c r="AD20" i="29"/>
  <c r="R26" i="29"/>
  <c r="AA38" i="29"/>
  <c r="X65" i="29"/>
  <c r="D108" i="29"/>
  <c r="T65" i="29"/>
  <c r="Y26" i="29"/>
  <c r="V65" i="29"/>
  <c r="V49" i="29"/>
  <c r="AC59" i="29"/>
  <c r="AC48" i="29"/>
  <c r="AC70" i="29" s="1"/>
  <c r="X55" i="29"/>
  <c r="X44" i="29"/>
  <c r="X66" i="29" s="1"/>
  <c r="T69" i="29"/>
  <c r="AB65" i="29"/>
  <c r="Z43" i="29"/>
  <c r="Z38" i="29"/>
  <c r="Z54" i="29"/>
  <c r="O47" i="29"/>
  <c r="O69" i="29" s="1"/>
  <c r="U54" i="29"/>
  <c r="U26" i="29"/>
  <c r="AA65" i="29"/>
  <c r="O38" i="29"/>
  <c r="C49" i="29"/>
  <c r="C60" i="29"/>
  <c r="E49" i="29"/>
  <c r="E71" i="29" s="1"/>
  <c r="E60" i="29"/>
  <c r="U38" i="29"/>
  <c r="U58" i="29"/>
  <c r="U47" i="29"/>
  <c r="U69" i="29" s="1"/>
  <c r="O54" i="29"/>
  <c r="I7" i="59" s="1"/>
  <c r="AD9" i="29"/>
  <c r="AC15" i="29"/>
  <c r="AD15" i="29" s="1"/>
  <c r="AD22" i="29"/>
  <c r="AD56" i="29" s="1"/>
  <c r="I22" i="59" s="1"/>
  <c r="C65" i="29"/>
  <c r="O43" i="29"/>
  <c r="O65" i="29" s="1"/>
  <c r="AC56" i="29"/>
  <c r="Z58" i="29"/>
  <c r="V54" i="29"/>
  <c r="H102" i="29"/>
  <c r="AD21" i="29"/>
  <c r="S67" i="29"/>
  <c r="R67" i="29"/>
  <c r="AD45" i="29"/>
  <c r="F109" i="29"/>
  <c r="R55" i="29"/>
  <c r="Z26" i="29"/>
  <c r="F102" i="29"/>
  <c r="F110" i="29"/>
  <c r="J49" i="29"/>
  <c r="J71" i="29" s="1"/>
  <c r="J60" i="29"/>
  <c r="O44" i="29"/>
  <c r="O66" i="29" s="1"/>
  <c r="S26" i="29"/>
  <c r="S59" i="29"/>
  <c r="AB55" i="29"/>
  <c r="AB44" i="29"/>
  <c r="AB66" i="29" s="1"/>
  <c r="AA15" i="29"/>
  <c r="AB38" i="29"/>
  <c r="E112" i="29"/>
  <c r="I90" i="29"/>
  <c r="E108" i="29"/>
  <c r="G108" i="29"/>
  <c r="H112" i="29"/>
  <c r="G112" i="29"/>
  <c r="M71" i="29"/>
  <c r="R43" i="29"/>
  <c r="R54" i="29"/>
  <c r="R38" i="29"/>
  <c r="AD32" i="29"/>
  <c r="I109" i="29"/>
  <c r="H109" i="29"/>
  <c r="AC67" i="29"/>
  <c r="AC65" i="29"/>
  <c r="N102" i="29"/>
  <c r="M110" i="29"/>
  <c r="W67" i="29"/>
  <c r="L108" i="29"/>
  <c r="D90" i="29"/>
  <c r="R69" i="29"/>
  <c r="H108" i="29"/>
  <c r="O48" i="29"/>
  <c r="O70" i="29" s="1"/>
  <c r="R66" i="29"/>
  <c r="Y48" i="29"/>
  <c r="Y70" i="29" s="1"/>
  <c r="Y59" i="29"/>
  <c r="T44" i="29"/>
  <c r="T66" i="29" s="1"/>
  <c r="T55" i="29"/>
  <c r="W43" i="29"/>
  <c r="W54" i="29"/>
  <c r="W38" i="29"/>
  <c r="K112" i="29"/>
  <c r="AD37" i="29"/>
  <c r="K49" i="29"/>
  <c r="K71" i="29" s="1"/>
  <c r="K60" i="29"/>
  <c r="X67" i="29"/>
  <c r="R70" i="29"/>
  <c r="AC58" i="29"/>
  <c r="AC47" i="29"/>
  <c r="AC69" i="29" s="1"/>
  <c r="M60" i="29"/>
  <c r="W44" i="29"/>
  <c r="W66" i="29" s="1"/>
  <c r="W55" i="29"/>
  <c r="U67" i="29"/>
  <c r="T67" i="29"/>
  <c r="Y43" i="29"/>
  <c r="Y54" i="29"/>
  <c r="Y38" i="29"/>
  <c r="O67" i="29"/>
  <c r="K110" i="29"/>
  <c r="H60" i="29"/>
  <c r="H49" i="29"/>
  <c r="H71" i="29" s="1"/>
  <c r="F90" i="29"/>
  <c r="M114" i="29" l="1"/>
  <c r="J114" i="29"/>
  <c r="AC60" i="29"/>
  <c r="G114" i="29"/>
  <c r="AA60" i="29"/>
  <c r="O60" i="29"/>
  <c r="I13" i="59" s="1"/>
  <c r="AA49" i="29"/>
  <c r="AA71" i="29" s="1"/>
  <c r="AD59" i="29"/>
  <c r="I25" i="59" s="1"/>
  <c r="V71" i="29"/>
  <c r="E114" i="29"/>
  <c r="T60" i="29"/>
  <c r="AD58" i="29"/>
  <c r="I24" i="59" s="1"/>
  <c r="AB60" i="29"/>
  <c r="AD55" i="29"/>
  <c r="I21" i="59" s="1"/>
  <c r="AD67" i="29"/>
  <c r="N114" i="29"/>
  <c r="AD47" i="29"/>
  <c r="AD69" i="29" s="1"/>
  <c r="Z60" i="29"/>
  <c r="AB49" i="29"/>
  <c r="AB71" i="29" s="1"/>
  <c r="S60" i="29"/>
  <c r="AD26" i="29"/>
  <c r="H114" i="29"/>
  <c r="AD44" i="29"/>
  <c r="AD66" i="29" s="1"/>
  <c r="AD54" i="29"/>
  <c r="I20" i="59" s="1"/>
  <c r="T49" i="29"/>
  <c r="T71" i="29" s="1"/>
  <c r="I114" i="29"/>
  <c r="Z65" i="29"/>
  <c r="Z49" i="29"/>
  <c r="Z71" i="29" s="1"/>
  <c r="AD48" i="29"/>
  <c r="AD70" i="29" s="1"/>
  <c r="AD38" i="29"/>
  <c r="R60" i="29"/>
  <c r="W60" i="29"/>
  <c r="Y65" i="29"/>
  <c r="Y49" i="29"/>
  <c r="Y71" i="29" s="1"/>
  <c r="S65" i="29"/>
  <c r="S49" i="29"/>
  <c r="S71" i="29" s="1"/>
  <c r="F114" i="29"/>
  <c r="W65" i="29"/>
  <c r="W49" i="29"/>
  <c r="W71" i="29" s="1"/>
  <c r="C71" i="29"/>
  <c r="O49" i="29"/>
  <c r="O71" i="29" s="1"/>
  <c r="U49" i="29"/>
  <c r="U71" i="29" s="1"/>
  <c r="U60" i="29"/>
  <c r="Y60" i="29"/>
  <c r="K114" i="29"/>
  <c r="L114" i="29"/>
  <c r="AC49" i="29"/>
  <c r="AC71" i="29" s="1"/>
  <c r="R65" i="29"/>
  <c r="AD43" i="29"/>
  <c r="AD65" i="29" s="1"/>
  <c r="R49" i="29"/>
  <c r="R71" i="29" s="1"/>
  <c r="X49" i="29"/>
  <c r="X71" i="29" s="1"/>
  <c r="D114" i="29"/>
  <c r="AD49" i="29" l="1"/>
  <c r="AD39" i="29"/>
  <c r="AD60" i="29"/>
  <c r="AD61" i="29" l="1"/>
  <c r="I26" i="59"/>
  <c r="AD50" i="29"/>
  <c r="AD71" i="29"/>
  <c r="AD72" i="29" s="1"/>
  <c r="AD73" i="50"/>
  <c r="AC73" i="50"/>
  <c r="AB73" i="50"/>
  <c r="AA73" i="50"/>
  <c r="Z73" i="50"/>
  <c r="Y73" i="50"/>
  <c r="X73" i="50"/>
  <c r="W73" i="50"/>
  <c r="V73" i="50"/>
  <c r="U73" i="50"/>
  <c r="T73" i="50"/>
  <c r="S73" i="50"/>
  <c r="R69" i="50"/>
  <c r="R68" i="50"/>
  <c r="R67" i="50"/>
  <c r="R66" i="50"/>
  <c r="R65" i="50"/>
  <c r="R64" i="50"/>
  <c r="R58" i="50"/>
  <c r="R57" i="50"/>
  <c r="R56" i="50"/>
  <c r="R55" i="50"/>
  <c r="R54" i="50"/>
  <c r="R53" i="50"/>
  <c r="R47" i="50"/>
  <c r="R46" i="50"/>
  <c r="R45" i="50"/>
  <c r="R44" i="50"/>
  <c r="R43" i="50"/>
  <c r="R42" i="50"/>
  <c r="R36" i="50"/>
  <c r="N47" i="50"/>
  <c r="L47" i="50"/>
  <c r="Z36" i="50"/>
  <c r="Y36" i="50"/>
  <c r="Y47" i="50" s="1"/>
  <c r="X36" i="50"/>
  <c r="G47" i="50"/>
  <c r="V36" i="50"/>
  <c r="E47" i="50"/>
  <c r="T36" i="50"/>
  <c r="S36" i="50"/>
  <c r="S47" i="50" s="1"/>
  <c r="R35" i="50"/>
  <c r="AC35" i="50"/>
  <c r="AC46" i="50" s="1"/>
  <c r="K46" i="50"/>
  <c r="Z35" i="50"/>
  <c r="Y35" i="50"/>
  <c r="H46" i="50"/>
  <c r="G46" i="50"/>
  <c r="F46" i="50"/>
  <c r="U35" i="50"/>
  <c r="D46" i="50"/>
  <c r="C46" i="50"/>
  <c r="R34" i="50"/>
  <c r="R33" i="50"/>
  <c r="L44" i="50"/>
  <c r="K44" i="50"/>
  <c r="J44" i="50"/>
  <c r="G44" i="50"/>
  <c r="V33" i="50"/>
  <c r="T33" i="50"/>
  <c r="T44" i="50" s="1"/>
  <c r="C44" i="50"/>
  <c r="R32" i="50"/>
  <c r="AC32" i="50"/>
  <c r="AC43" i="50" s="1"/>
  <c r="L43" i="50"/>
  <c r="J43" i="50"/>
  <c r="I43" i="50"/>
  <c r="H43" i="50"/>
  <c r="W32" i="50"/>
  <c r="U32" i="50"/>
  <c r="D43" i="50"/>
  <c r="R31" i="50"/>
  <c r="N42" i="50"/>
  <c r="M42" i="50"/>
  <c r="K42" i="50"/>
  <c r="J42" i="50"/>
  <c r="V31" i="50"/>
  <c r="E42" i="50"/>
  <c r="C42" i="50"/>
  <c r="R25" i="50"/>
  <c r="AD25" i="50"/>
  <c r="AC25" i="50"/>
  <c r="AB25" i="50"/>
  <c r="AA25" i="50"/>
  <c r="Z25" i="50"/>
  <c r="Y25" i="50"/>
  <c r="X25" i="50"/>
  <c r="W25" i="50"/>
  <c r="V25" i="50"/>
  <c r="U25" i="50"/>
  <c r="T25" i="50"/>
  <c r="S25" i="50"/>
  <c r="R24" i="50"/>
  <c r="AD24" i="50"/>
  <c r="AC24" i="50"/>
  <c r="AB24" i="50"/>
  <c r="AA24" i="50"/>
  <c r="Y24" i="50"/>
  <c r="X24" i="50"/>
  <c r="W24" i="50"/>
  <c r="V24" i="50"/>
  <c r="U24" i="50"/>
  <c r="T24" i="50"/>
  <c r="R23" i="50"/>
  <c r="R22" i="50"/>
  <c r="AD22" i="50"/>
  <c r="AC22" i="50"/>
  <c r="AA22" i="50"/>
  <c r="Z22" i="50"/>
  <c r="Y22" i="50"/>
  <c r="X22" i="50"/>
  <c r="W22" i="50"/>
  <c r="U22" i="50"/>
  <c r="T22" i="50"/>
  <c r="S22" i="50"/>
  <c r="R21" i="50"/>
  <c r="AD21" i="50"/>
  <c r="AC21" i="50"/>
  <c r="AB21" i="50"/>
  <c r="Y21" i="50"/>
  <c r="X21" i="50"/>
  <c r="V21" i="50"/>
  <c r="U21" i="50"/>
  <c r="T21" i="50"/>
  <c r="S21" i="50"/>
  <c r="R20" i="50"/>
  <c r="AC20" i="50"/>
  <c r="W20" i="50"/>
  <c r="V20" i="50"/>
  <c r="O19" i="50"/>
  <c r="R14" i="50"/>
  <c r="AC14" i="50"/>
  <c r="AB14" i="50"/>
  <c r="AA14" i="50"/>
  <c r="Z14" i="50"/>
  <c r="Y14" i="50"/>
  <c r="X14" i="50"/>
  <c r="W14" i="50"/>
  <c r="V14" i="50"/>
  <c r="U14" i="50"/>
  <c r="T14" i="50"/>
  <c r="S14" i="50"/>
  <c r="R13" i="50"/>
  <c r="AD13" i="50"/>
  <c r="AC13" i="50"/>
  <c r="AB13" i="50"/>
  <c r="AA13" i="50"/>
  <c r="Z13" i="50"/>
  <c r="Y13" i="50"/>
  <c r="X13" i="50"/>
  <c r="W13" i="50"/>
  <c r="V13" i="50"/>
  <c r="U13" i="50"/>
  <c r="T13" i="50"/>
  <c r="S13" i="50"/>
  <c r="R12" i="50"/>
  <c r="R11" i="50"/>
  <c r="AC11" i="50"/>
  <c r="AB11" i="50"/>
  <c r="AA11" i="50"/>
  <c r="Z11" i="50"/>
  <c r="Y11" i="50"/>
  <c r="X11" i="50"/>
  <c r="W11" i="50"/>
  <c r="V11" i="50"/>
  <c r="U11" i="50"/>
  <c r="T11" i="50"/>
  <c r="S11" i="50"/>
  <c r="R10" i="50"/>
  <c r="AD10" i="50"/>
  <c r="AE10" i="50" s="1"/>
  <c r="AC10" i="50"/>
  <c r="AB10" i="50"/>
  <c r="AA10" i="50"/>
  <c r="Z10" i="50"/>
  <c r="Y10" i="50"/>
  <c r="X10" i="50"/>
  <c r="W10" i="50"/>
  <c r="V10" i="50"/>
  <c r="U10" i="50"/>
  <c r="T10" i="50"/>
  <c r="R9" i="50"/>
  <c r="AD9" i="50"/>
  <c r="AB9" i="50"/>
  <c r="AA9" i="50"/>
  <c r="Z9" i="50"/>
  <c r="Y9" i="50"/>
  <c r="W9" i="50"/>
  <c r="V9" i="50"/>
  <c r="T9" i="50"/>
  <c r="R4" i="50"/>
  <c r="R2" i="50"/>
  <c r="R1" i="50"/>
  <c r="Y58" i="50" l="1"/>
  <c r="AB15" i="50"/>
  <c r="S9" i="50"/>
  <c r="C15" i="50"/>
  <c r="K54" i="50"/>
  <c r="N64" i="50"/>
  <c r="G68" i="50"/>
  <c r="H68" i="50"/>
  <c r="J54" i="50"/>
  <c r="C54" i="50"/>
  <c r="F54" i="50"/>
  <c r="AD11" i="50"/>
  <c r="AE11" i="50" s="1"/>
  <c r="AD20" i="50"/>
  <c r="AD26" i="50" s="1"/>
  <c r="AA21" i="50"/>
  <c r="K64" i="50"/>
  <c r="AD31" i="50"/>
  <c r="S32" i="50"/>
  <c r="S43" i="50" s="1"/>
  <c r="C66" i="50"/>
  <c r="G66" i="50"/>
  <c r="K66" i="50"/>
  <c r="M55" i="50"/>
  <c r="D68" i="50"/>
  <c r="F68" i="50"/>
  <c r="L69" i="50"/>
  <c r="W36" i="50"/>
  <c r="W47" i="50" s="1"/>
  <c r="W69" i="50" s="1"/>
  <c r="D54" i="50"/>
  <c r="F58" i="50"/>
  <c r="AD14" i="50"/>
  <c r="AE14" i="50" s="1"/>
  <c r="N53" i="50"/>
  <c r="AC31" i="50"/>
  <c r="AC53" i="50" s="1"/>
  <c r="T32" i="50"/>
  <c r="T54" i="50" s="1"/>
  <c r="J66" i="50"/>
  <c r="N55" i="50"/>
  <c r="C68" i="50"/>
  <c r="K68" i="50"/>
  <c r="E69" i="50"/>
  <c r="G69" i="50"/>
  <c r="K58" i="50"/>
  <c r="F42" i="50"/>
  <c r="F64" i="50" s="1"/>
  <c r="J46" i="50"/>
  <c r="J68" i="50" s="1"/>
  <c r="Z58" i="50"/>
  <c r="Z47" i="50"/>
  <c r="Z69" i="50" s="1"/>
  <c r="AA15" i="50"/>
  <c r="AA31" i="50"/>
  <c r="AA42" i="50" s="1"/>
  <c r="O33" i="50"/>
  <c r="D44" i="50"/>
  <c r="D66" i="50" s="1"/>
  <c r="D53" i="50"/>
  <c r="L53" i="50"/>
  <c r="V53" i="50"/>
  <c r="Z32" i="50"/>
  <c r="Z43" i="50" s="1"/>
  <c r="C53" i="50"/>
  <c r="L54" i="50"/>
  <c r="AA35" i="50"/>
  <c r="AA57" i="50" s="1"/>
  <c r="T15" i="50"/>
  <c r="Y15" i="50"/>
  <c r="I65" i="50"/>
  <c r="G58" i="50"/>
  <c r="Z15" i="50"/>
  <c r="E53" i="50"/>
  <c r="D65" i="50"/>
  <c r="L65" i="50"/>
  <c r="AA32" i="50"/>
  <c r="H55" i="50"/>
  <c r="S35" i="50"/>
  <c r="S46" i="50" s="1"/>
  <c r="N69" i="50"/>
  <c r="E43" i="50"/>
  <c r="E65" i="50" s="1"/>
  <c r="H44" i="50"/>
  <c r="H66" i="50" s="1"/>
  <c r="F53" i="50"/>
  <c r="Z31" i="50"/>
  <c r="Z42" i="50" s="1"/>
  <c r="AA33" i="50"/>
  <c r="AA55" i="50" s="1"/>
  <c r="AA36" i="50"/>
  <c r="AA47" i="50" s="1"/>
  <c r="AA69" i="50" s="1"/>
  <c r="S10" i="50"/>
  <c r="S31" i="50"/>
  <c r="S42" i="50" s="1"/>
  <c r="AB32" i="50"/>
  <c r="I55" i="50"/>
  <c r="Y33" i="50"/>
  <c r="Y44" i="50" s="1"/>
  <c r="Y66" i="50" s="1"/>
  <c r="G43" i="50"/>
  <c r="G65" i="50" s="1"/>
  <c r="I44" i="50"/>
  <c r="I66" i="50" s="1"/>
  <c r="F47" i="50"/>
  <c r="F69" i="50" s="1"/>
  <c r="C55" i="50"/>
  <c r="H65" i="50"/>
  <c r="AB33" i="50"/>
  <c r="AB44" i="50" s="1"/>
  <c r="AB36" i="50"/>
  <c r="AB47" i="50" s="1"/>
  <c r="AB69" i="50" s="1"/>
  <c r="U31" i="50"/>
  <c r="Z33" i="50"/>
  <c r="Z44" i="50" s="1"/>
  <c r="Z66" i="50" s="1"/>
  <c r="F55" i="50"/>
  <c r="V15" i="50"/>
  <c r="AC26" i="50"/>
  <c r="X47" i="50"/>
  <c r="X69" i="50" s="1"/>
  <c r="X58" i="50"/>
  <c r="S69" i="50"/>
  <c r="W15" i="50"/>
  <c r="Y57" i="50"/>
  <c r="V44" i="50"/>
  <c r="H47" i="50"/>
  <c r="H69" i="50" s="1"/>
  <c r="H58" i="50"/>
  <c r="AE9" i="50"/>
  <c r="T20" i="50"/>
  <c r="T26" i="50" s="1"/>
  <c r="O22" i="50"/>
  <c r="O25" i="50"/>
  <c r="W31" i="50"/>
  <c r="G53" i="50"/>
  <c r="O31" i="50"/>
  <c r="W33" i="50"/>
  <c r="G55" i="50"/>
  <c r="U46" i="50"/>
  <c r="U57" i="50"/>
  <c r="AC68" i="50"/>
  <c r="Y46" i="50"/>
  <c r="K57" i="50"/>
  <c r="M53" i="50"/>
  <c r="M44" i="50"/>
  <c r="M66" i="50" s="1"/>
  <c r="AC33" i="50"/>
  <c r="U20" i="50"/>
  <c r="U26" i="50" s="1"/>
  <c r="Z21" i="50"/>
  <c r="H53" i="50"/>
  <c r="X31" i="50"/>
  <c r="F57" i="50"/>
  <c r="V35" i="50"/>
  <c r="N57" i="50"/>
  <c r="AD35" i="50"/>
  <c r="E64" i="50"/>
  <c r="Z46" i="50"/>
  <c r="S58" i="50"/>
  <c r="AB22" i="50"/>
  <c r="L66" i="50"/>
  <c r="J57" i="50"/>
  <c r="Z24" i="50"/>
  <c r="M64" i="50"/>
  <c r="E44" i="50"/>
  <c r="U33" i="50"/>
  <c r="V42" i="50"/>
  <c r="J65" i="50"/>
  <c r="AD33" i="50"/>
  <c r="N44" i="50"/>
  <c r="N66" i="50" s="1"/>
  <c r="U9" i="50"/>
  <c r="U15" i="50" s="1"/>
  <c r="AC9" i="50"/>
  <c r="AC15" i="50" s="1"/>
  <c r="X9" i="50"/>
  <c r="X15" i="50" s="1"/>
  <c r="J64" i="50"/>
  <c r="J53" i="50"/>
  <c r="Z20" i="50"/>
  <c r="V22" i="50"/>
  <c r="AE25" i="50"/>
  <c r="I42" i="50"/>
  <c r="Y31" i="50"/>
  <c r="I53" i="50"/>
  <c r="U54" i="50"/>
  <c r="U43" i="50"/>
  <c r="U65" i="50" s="1"/>
  <c r="G57" i="50"/>
  <c r="W35" i="50"/>
  <c r="O35" i="50"/>
  <c r="T58" i="50"/>
  <c r="T47" i="50"/>
  <c r="T69" i="50" s="1"/>
  <c r="AC65" i="50"/>
  <c r="AE13" i="50"/>
  <c r="C26" i="50"/>
  <c r="S20" i="50"/>
  <c r="O20" i="50"/>
  <c r="K53" i="50"/>
  <c r="AA20" i="50"/>
  <c r="F43" i="50"/>
  <c r="V32" i="50"/>
  <c r="N43" i="50"/>
  <c r="N65" i="50" s="1"/>
  <c r="AD32" i="50"/>
  <c r="AC54" i="50"/>
  <c r="X33" i="50"/>
  <c r="X35" i="50"/>
  <c r="H57" i="50"/>
  <c r="E58" i="50"/>
  <c r="U36" i="50"/>
  <c r="M58" i="50"/>
  <c r="M47" i="50"/>
  <c r="M69" i="50" s="1"/>
  <c r="AC36" i="50"/>
  <c r="G42" i="50"/>
  <c r="N54" i="50"/>
  <c r="D55" i="50"/>
  <c r="X32" i="50"/>
  <c r="H54" i="50"/>
  <c r="Y32" i="50"/>
  <c r="I54" i="50"/>
  <c r="L55" i="50"/>
  <c r="S24" i="50"/>
  <c r="O24" i="50"/>
  <c r="AB20" i="50"/>
  <c r="W21" i="50"/>
  <c r="W26" i="50" s="1"/>
  <c r="G54" i="50"/>
  <c r="O21" i="50"/>
  <c r="I57" i="50"/>
  <c r="I46" i="50"/>
  <c r="I68" i="50" s="1"/>
  <c r="V58" i="50"/>
  <c r="V47" i="50"/>
  <c r="V69" i="50" s="1"/>
  <c r="N58" i="50"/>
  <c r="AD36" i="50"/>
  <c r="H42" i="50"/>
  <c r="F44" i="50"/>
  <c r="F66" i="50" s="1"/>
  <c r="T66" i="50"/>
  <c r="N46" i="50"/>
  <c r="N68" i="50" s="1"/>
  <c r="Y69" i="50"/>
  <c r="E55" i="50"/>
  <c r="AC57" i="50"/>
  <c r="X20" i="50"/>
  <c r="X26" i="50" s="1"/>
  <c r="S33" i="50"/>
  <c r="I47" i="50"/>
  <c r="I69" i="50" s="1"/>
  <c r="C57" i="50"/>
  <c r="I58" i="50"/>
  <c r="C64" i="50"/>
  <c r="Y20" i="50"/>
  <c r="Y26" i="50" s="1"/>
  <c r="T31" i="50"/>
  <c r="AB31" i="50"/>
  <c r="O32" i="50"/>
  <c r="J55" i="50"/>
  <c r="T55" i="50"/>
  <c r="J58" i="50"/>
  <c r="J47" i="50"/>
  <c r="J69" i="50" s="1"/>
  <c r="K43" i="50"/>
  <c r="K65" i="50" s="1"/>
  <c r="K47" i="50"/>
  <c r="K69" i="50" s="1"/>
  <c r="D57" i="50"/>
  <c r="T35" i="50"/>
  <c r="L57" i="50"/>
  <c r="AB35" i="50"/>
  <c r="C58" i="50"/>
  <c r="O36" i="50"/>
  <c r="L42" i="50"/>
  <c r="C43" i="50"/>
  <c r="W43" i="50"/>
  <c r="C47" i="50"/>
  <c r="E54" i="50"/>
  <c r="M54" i="50"/>
  <c r="E57" i="50"/>
  <c r="E46" i="50"/>
  <c r="M57" i="50"/>
  <c r="M46" i="50"/>
  <c r="M68" i="50" s="1"/>
  <c r="D58" i="50"/>
  <c r="L58" i="50"/>
  <c r="C37" i="50"/>
  <c r="D42" i="50"/>
  <c r="M43" i="50"/>
  <c r="M65" i="50" s="1"/>
  <c r="L46" i="50"/>
  <c r="L68" i="50" s="1"/>
  <c r="D47" i="50"/>
  <c r="D69" i="50" s="1"/>
  <c r="K55" i="50"/>
  <c r="S15" i="50" l="1"/>
  <c r="G59" i="50"/>
  <c r="AA46" i="50"/>
  <c r="AA68" i="50" s="1"/>
  <c r="AD53" i="50"/>
  <c r="AD15" i="50"/>
  <c r="AA26" i="50"/>
  <c r="AA54" i="50"/>
  <c r="N59" i="50"/>
  <c r="S54" i="50"/>
  <c r="AD42" i="50"/>
  <c r="AD64" i="50" s="1"/>
  <c r="Z65" i="50"/>
  <c r="T43" i="50"/>
  <c r="T65" i="50" s="1"/>
  <c r="E59" i="50"/>
  <c r="AB58" i="50"/>
  <c r="AA43" i="50"/>
  <c r="AA65" i="50" s="1"/>
  <c r="S37" i="50"/>
  <c r="AB26" i="50"/>
  <c r="AA58" i="50"/>
  <c r="AE22" i="50"/>
  <c r="Z55" i="50"/>
  <c r="AC42" i="50"/>
  <c r="AC64" i="50" s="1"/>
  <c r="M59" i="50"/>
  <c r="W54" i="50"/>
  <c r="C59" i="50"/>
  <c r="S57" i="50"/>
  <c r="W58" i="50"/>
  <c r="I59" i="50"/>
  <c r="O55" i="50"/>
  <c r="V37" i="50"/>
  <c r="U53" i="50"/>
  <c r="AA37" i="50"/>
  <c r="Z54" i="50"/>
  <c r="S68" i="50"/>
  <c r="K59" i="50"/>
  <c r="AB66" i="50"/>
  <c r="J48" i="50"/>
  <c r="J70" i="50" s="1"/>
  <c r="Z26" i="50"/>
  <c r="AA44" i="50"/>
  <c r="AA66" i="50" s="1"/>
  <c r="H59" i="50"/>
  <c r="O58" i="50"/>
  <c r="O54" i="50"/>
  <c r="V55" i="50"/>
  <c r="F59" i="50"/>
  <c r="Z37" i="50"/>
  <c r="AB54" i="50"/>
  <c r="AB43" i="50"/>
  <c r="AB65" i="50" s="1"/>
  <c r="K48" i="50"/>
  <c r="K70" i="50" s="1"/>
  <c r="V66" i="50"/>
  <c r="U42" i="50"/>
  <c r="U64" i="50" s="1"/>
  <c r="E48" i="50"/>
  <c r="E70" i="50" s="1"/>
  <c r="C48" i="50"/>
  <c r="C70" i="50" s="1"/>
  <c r="L59" i="50"/>
  <c r="AB55" i="50"/>
  <c r="Y55" i="50"/>
  <c r="Z68" i="50"/>
  <c r="X42" i="50"/>
  <c r="X37" i="50"/>
  <c r="X59" i="50" s="1"/>
  <c r="X53" i="50"/>
  <c r="U68" i="50"/>
  <c r="AB57" i="50"/>
  <c r="AB46" i="50"/>
  <c r="Y43" i="50"/>
  <c r="Y65" i="50" s="1"/>
  <c r="Y54" i="50"/>
  <c r="U58" i="50"/>
  <c r="U47" i="50"/>
  <c r="AD54" i="50"/>
  <c r="AD43" i="50"/>
  <c r="AD65" i="50" s="1"/>
  <c r="I64" i="50"/>
  <c r="I48" i="50"/>
  <c r="I70" i="50" s="1"/>
  <c r="AC44" i="50"/>
  <c r="AC66" i="50" s="1"/>
  <c r="AC55" i="50"/>
  <c r="Y68" i="50"/>
  <c r="AD37" i="50"/>
  <c r="AD59" i="50" s="1"/>
  <c r="AA53" i="50"/>
  <c r="C69" i="50"/>
  <c r="O47" i="50"/>
  <c r="O69" i="50" s="1"/>
  <c r="J59" i="50"/>
  <c r="T53" i="50"/>
  <c r="T37" i="50"/>
  <c r="T59" i="50" s="1"/>
  <c r="T42" i="50"/>
  <c r="AE33" i="50"/>
  <c r="S55" i="50"/>
  <c r="S44" i="50"/>
  <c r="S48" i="50" s="1"/>
  <c r="Z53" i="50"/>
  <c r="AD57" i="50"/>
  <c r="AD46" i="50"/>
  <c r="W44" i="50"/>
  <c r="W66" i="50" s="1"/>
  <c r="W55" i="50"/>
  <c r="AA64" i="50"/>
  <c r="T46" i="50"/>
  <c r="T57" i="50"/>
  <c r="D59" i="50"/>
  <c r="AE21" i="50"/>
  <c r="G64" i="50"/>
  <c r="G48" i="50"/>
  <c r="G70" i="50" s="1"/>
  <c r="V43" i="50"/>
  <c r="V65" i="50" s="1"/>
  <c r="V54" i="50"/>
  <c r="O26" i="50"/>
  <c r="AE31" i="50"/>
  <c r="U44" i="50"/>
  <c r="U66" i="50" s="1"/>
  <c r="U55" i="50"/>
  <c r="O37" i="50"/>
  <c r="O53" i="50"/>
  <c r="AE15" i="50"/>
  <c r="D64" i="50"/>
  <c r="D48" i="50"/>
  <c r="D70" i="50" s="1"/>
  <c r="O42" i="50"/>
  <c r="E68" i="50"/>
  <c r="O46" i="50"/>
  <c r="O68" i="50" s="1"/>
  <c r="W65" i="50"/>
  <c r="Z48" i="50"/>
  <c r="Z64" i="50"/>
  <c r="AE35" i="50"/>
  <c r="X57" i="50"/>
  <c r="X46" i="50"/>
  <c r="F65" i="50"/>
  <c r="F48" i="50"/>
  <c r="F70" i="50" s="1"/>
  <c r="S26" i="50"/>
  <c r="AE20" i="50"/>
  <c r="O57" i="50"/>
  <c r="S53" i="50"/>
  <c r="V26" i="50"/>
  <c r="AD55" i="50"/>
  <c r="AD44" i="50"/>
  <c r="AD66" i="50" s="1"/>
  <c r="O44" i="50"/>
  <c r="O66" i="50" s="1"/>
  <c r="E66" i="50"/>
  <c r="V57" i="50"/>
  <c r="V46" i="50"/>
  <c r="S65" i="50"/>
  <c r="AC37" i="50"/>
  <c r="AC59" i="50" s="1"/>
  <c r="C65" i="50"/>
  <c r="O43" i="50"/>
  <c r="O65" i="50" s="1"/>
  <c r="H64" i="50"/>
  <c r="H48" i="50"/>
  <c r="H70" i="50" s="1"/>
  <c r="AE24" i="50"/>
  <c r="U37" i="50"/>
  <c r="U59" i="50" s="1"/>
  <c r="W57" i="50"/>
  <c r="W46" i="50"/>
  <c r="S64" i="50"/>
  <c r="M48" i="50"/>
  <c r="M70" i="50" s="1"/>
  <c r="W37" i="50"/>
  <c r="W59" i="50" s="1"/>
  <c r="W42" i="50"/>
  <c r="W53" i="50"/>
  <c r="Z57" i="50"/>
  <c r="AB53" i="50"/>
  <c r="AB42" i="50"/>
  <c r="AB37" i="50"/>
  <c r="AD58" i="50"/>
  <c r="AD47" i="50"/>
  <c r="AD69" i="50" s="1"/>
  <c r="L64" i="50"/>
  <c r="L48" i="50"/>
  <c r="L70" i="50" s="1"/>
  <c r="N48" i="50"/>
  <c r="N70" i="50" s="1"/>
  <c r="X43" i="50"/>
  <c r="X65" i="50" s="1"/>
  <c r="X54" i="50"/>
  <c r="AC58" i="50"/>
  <c r="AC47" i="50"/>
  <c r="AE32" i="50"/>
  <c r="Y37" i="50"/>
  <c r="Y59" i="50" s="1"/>
  <c r="Y53" i="50"/>
  <c r="Y42" i="50"/>
  <c r="AE36" i="50"/>
  <c r="AE58" i="50" s="1"/>
  <c r="X44" i="50"/>
  <c r="X66" i="50" s="1"/>
  <c r="X55" i="50"/>
  <c r="V64" i="50"/>
  <c r="AE57" i="50" l="1"/>
  <c r="AE55" i="50"/>
  <c r="AA48" i="50"/>
  <c r="AA70" i="50" s="1"/>
  <c r="AA59" i="50"/>
  <c r="V59" i="50"/>
  <c r="AB59" i="50"/>
  <c r="S59" i="50"/>
  <c r="U48" i="50"/>
  <c r="U70" i="50" s="1"/>
  <c r="AE53" i="50"/>
  <c r="S70" i="50"/>
  <c r="Z70" i="50"/>
  <c r="Z59" i="50"/>
  <c r="O59" i="50"/>
  <c r="T48" i="50"/>
  <c r="T70" i="50" s="1"/>
  <c r="T64" i="50"/>
  <c r="Y64" i="50"/>
  <c r="Y48" i="50"/>
  <c r="Y70" i="50" s="1"/>
  <c r="AC69" i="50"/>
  <c r="X68" i="50"/>
  <c r="O64" i="50"/>
  <c r="O48" i="50"/>
  <c r="O70" i="50" s="1"/>
  <c r="AC48" i="50"/>
  <c r="AC70" i="50" s="1"/>
  <c r="AE43" i="50"/>
  <c r="AE65" i="50" s="1"/>
  <c r="T68" i="50"/>
  <c r="AE46" i="50"/>
  <c r="AE68" i="50" s="1"/>
  <c r="AD68" i="50"/>
  <c r="X64" i="50"/>
  <c r="X48" i="50"/>
  <c r="X70" i="50" s="1"/>
  <c r="V48" i="50"/>
  <c r="V70" i="50" s="1"/>
  <c r="AB64" i="50"/>
  <c r="AB48" i="50"/>
  <c r="AB70" i="50" s="1"/>
  <c r="U69" i="50"/>
  <c r="AE47" i="50"/>
  <c r="V68" i="50"/>
  <c r="AB68" i="50"/>
  <c r="AE54" i="50"/>
  <c r="AE42" i="50"/>
  <c r="AE26" i="50"/>
  <c r="AD48" i="50"/>
  <c r="AD70" i="50" s="1"/>
  <c r="S66" i="50"/>
  <c r="AE44" i="50"/>
  <c r="AE66" i="50" s="1"/>
  <c r="AE37" i="50"/>
  <c r="W64" i="50"/>
  <c r="W48" i="50"/>
  <c r="W70" i="50" s="1"/>
  <c r="W68" i="50"/>
  <c r="AE64" i="50" l="1"/>
  <c r="AE48" i="50"/>
  <c r="AE70" i="50" s="1"/>
  <c r="AE38" i="50"/>
  <c r="AE59" i="50"/>
  <c r="AE60" i="50" s="1"/>
  <c r="AE69" i="50"/>
  <c r="T12" i="56" l="1"/>
  <c r="C45" i="56"/>
  <c r="S34" i="56"/>
  <c r="F45" i="56"/>
  <c r="V34" i="56"/>
  <c r="AC12" i="56"/>
  <c r="U34" i="56"/>
  <c r="E45" i="56"/>
  <c r="AB23" i="56"/>
  <c r="W34" i="56"/>
  <c r="G45" i="56"/>
  <c r="V12" i="56"/>
  <c r="U23" i="56"/>
  <c r="H45" i="56"/>
  <c r="X34" i="56"/>
  <c r="AB12" i="56"/>
  <c r="U12" i="56"/>
  <c r="Y23" i="56"/>
  <c r="T34" i="56"/>
  <c r="D45" i="56"/>
  <c r="S12" i="56"/>
  <c r="AA12" i="56"/>
  <c r="AD23" i="56" l="1"/>
  <c r="J45" i="56"/>
  <c r="Z34" i="56"/>
  <c r="X45" i="56"/>
  <c r="S45" i="56"/>
  <c r="W12" i="56"/>
  <c r="N45" i="56"/>
  <c r="AD34" i="56"/>
  <c r="O12" i="56"/>
  <c r="AD12" i="56"/>
  <c r="AE12" i="56" s="1"/>
  <c r="T23" i="56"/>
  <c r="T56" i="56" s="1"/>
  <c r="W23" i="56"/>
  <c r="W56" i="56" s="1"/>
  <c r="Z12" i="56"/>
  <c r="AA34" i="56"/>
  <c r="K45" i="56"/>
  <c r="X23" i="56"/>
  <c r="X56" i="56" s="1"/>
  <c r="AA23" i="56"/>
  <c r="Y34" i="56"/>
  <c r="I45" i="56"/>
  <c r="W45" i="56"/>
  <c r="L45" i="56"/>
  <c r="AB34" i="56"/>
  <c r="U45" i="56"/>
  <c r="U67" i="56" s="1"/>
  <c r="U56" i="56"/>
  <c r="X12" i="56"/>
  <c r="V23" i="56"/>
  <c r="V56" i="56" s="1"/>
  <c r="T45" i="56"/>
  <c r="Z23" i="56"/>
  <c r="O34" i="56"/>
  <c r="V45" i="56"/>
  <c r="AC23" i="56"/>
  <c r="Y12" i="56"/>
  <c r="S23" i="56"/>
  <c r="S56" i="56" s="1"/>
  <c r="O23" i="56"/>
  <c r="M45" i="56"/>
  <c r="AC34" i="56"/>
  <c r="T67" i="56" l="1"/>
  <c r="V67" i="56"/>
  <c r="W67" i="56"/>
  <c r="AB56" i="56"/>
  <c r="AB45" i="56"/>
  <c r="AB67" i="56" s="1"/>
  <c r="S67" i="56"/>
  <c r="O45" i="56"/>
  <c r="Z45" i="56"/>
  <c r="Z67" i="56" s="1"/>
  <c r="Z56" i="56"/>
  <c r="Y45" i="56"/>
  <c r="Y67" i="56" s="1"/>
  <c r="Y56" i="56"/>
  <c r="AA56" i="56"/>
  <c r="AA45" i="56"/>
  <c r="AA67" i="56" s="1"/>
  <c r="X67" i="56"/>
  <c r="AE34" i="56"/>
  <c r="AC45" i="56"/>
  <c r="AC67" i="56" s="1"/>
  <c r="AC56" i="56"/>
  <c r="AE23" i="56"/>
  <c r="AD45" i="56"/>
  <c r="AD67" i="56" s="1"/>
  <c r="AD56" i="56"/>
  <c r="AE45" i="56" l="1"/>
  <c r="AC76" i="48" l="1"/>
  <c r="AB76" i="48"/>
  <c r="AA76" i="48"/>
  <c r="Z76" i="48"/>
  <c r="Y76" i="48"/>
  <c r="X76" i="48"/>
  <c r="W76" i="48"/>
  <c r="V76" i="48"/>
  <c r="U76" i="48"/>
  <c r="T76" i="48"/>
  <c r="S76" i="48"/>
  <c r="R76" i="48"/>
  <c r="AC75" i="48"/>
  <c r="AB75" i="48"/>
  <c r="AA75" i="48"/>
  <c r="Z75" i="48"/>
  <c r="Y75" i="48"/>
  <c r="X75" i="48"/>
  <c r="W75" i="48"/>
  <c r="V75" i="48"/>
  <c r="U75" i="48"/>
  <c r="T75" i="48"/>
  <c r="S75" i="48"/>
  <c r="R75" i="48"/>
  <c r="Q70" i="48"/>
  <c r="Q69" i="48"/>
  <c r="Q68" i="48"/>
  <c r="Q67" i="48"/>
  <c r="Q66" i="48"/>
  <c r="Q65" i="48"/>
  <c r="Q59" i="48"/>
  <c r="Q58" i="48"/>
  <c r="Q57" i="48"/>
  <c r="Q56" i="48"/>
  <c r="Q55" i="48"/>
  <c r="Q54" i="48"/>
  <c r="Q48" i="48"/>
  <c r="Q47" i="48"/>
  <c r="Q46" i="48"/>
  <c r="N46" i="48"/>
  <c r="M46" i="48"/>
  <c r="L46" i="48"/>
  <c r="K46" i="48"/>
  <c r="J46" i="48"/>
  <c r="I46" i="48"/>
  <c r="H46" i="48"/>
  <c r="G46" i="48"/>
  <c r="F46" i="48"/>
  <c r="E46" i="48"/>
  <c r="D46" i="48"/>
  <c r="C46" i="48"/>
  <c r="Q45" i="48"/>
  <c r="Q44" i="48"/>
  <c r="Q43" i="48"/>
  <c r="Q37" i="48"/>
  <c r="AB37" i="48"/>
  <c r="J48" i="48"/>
  <c r="X37" i="48"/>
  <c r="W37" i="48"/>
  <c r="V37" i="48"/>
  <c r="U37" i="48"/>
  <c r="T37" i="48"/>
  <c r="S37" i="48"/>
  <c r="S48" i="48" s="1"/>
  <c r="Q36" i="48"/>
  <c r="K47" i="48"/>
  <c r="J47" i="48"/>
  <c r="X36" i="48"/>
  <c r="H47" i="48"/>
  <c r="G47" i="48"/>
  <c r="C47" i="48"/>
  <c r="Q35" i="48"/>
  <c r="O35" i="48"/>
  <c r="Q34" i="48"/>
  <c r="AA34" i="48"/>
  <c r="K45" i="48"/>
  <c r="Y34" i="48"/>
  <c r="Y45" i="48" s="1"/>
  <c r="I45" i="48"/>
  <c r="V34" i="48"/>
  <c r="U34" i="48"/>
  <c r="S34" i="48"/>
  <c r="R34" i="48"/>
  <c r="R45" i="48" s="1"/>
  <c r="Q33" i="48"/>
  <c r="N44" i="48"/>
  <c r="AB33" i="48"/>
  <c r="Z33" i="48"/>
  <c r="Z44" i="48" s="1"/>
  <c r="Y33" i="48"/>
  <c r="Y44" i="48" s="1"/>
  <c r="V33" i="48"/>
  <c r="F44" i="48"/>
  <c r="E44" i="48"/>
  <c r="R33" i="48"/>
  <c r="R44" i="48" s="1"/>
  <c r="Q32" i="48"/>
  <c r="AB32" i="48"/>
  <c r="H43" i="48"/>
  <c r="G43" i="48"/>
  <c r="S32" i="48"/>
  <c r="Q25" i="48"/>
  <c r="AC25" i="48"/>
  <c r="AA25" i="48"/>
  <c r="Y25" i="48"/>
  <c r="U25" i="48"/>
  <c r="S25" i="48"/>
  <c r="R25" i="48"/>
  <c r="Q24" i="48"/>
  <c r="AC24" i="48"/>
  <c r="X24" i="48"/>
  <c r="W24" i="48"/>
  <c r="S24" i="48"/>
  <c r="R24" i="48"/>
  <c r="Q23" i="48"/>
  <c r="Q22" i="48"/>
  <c r="AC22" i="48"/>
  <c r="AB22" i="48"/>
  <c r="AA22" i="48"/>
  <c r="Y22" i="48"/>
  <c r="W22" i="48"/>
  <c r="S22" i="48"/>
  <c r="Q21" i="48"/>
  <c r="AC21" i="48"/>
  <c r="AA21" i="48"/>
  <c r="Z21" i="48"/>
  <c r="U21" i="48"/>
  <c r="T21" i="48"/>
  <c r="R21" i="48"/>
  <c r="Q20" i="48"/>
  <c r="X20" i="48"/>
  <c r="W20" i="48"/>
  <c r="V20" i="48"/>
  <c r="Q14" i="48"/>
  <c r="AB14" i="48"/>
  <c r="Y14" i="48"/>
  <c r="V14" i="48"/>
  <c r="T14" i="48"/>
  <c r="R14" i="48"/>
  <c r="Q13" i="48"/>
  <c r="AC13" i="48"/>
  <c r="AD13" i="48" s="1"/>
  <c r="AB13" i="48"/>
  <c r="AA13" i="48"/>
  <c r="Y13" i="48"/>
  <c r="W13" i="48"/>
  <c r="T13" i="48"/>
  <c r="R13" i="48"/>
  <c r="Q12" i="48"/>
  <c r="Q11" i="48"/>
  <c r="AA11" i="48"/>
  <c r="Z11" i="48"/>
  <c r="X11" i="48"/>
  <c r="W11" i="48"/>
  <c r="V11" i="48"/>
  <c r="U11" i="48"/>
  <c r="R11" i="48"/>
  <c r="Q10" i="48"/>
  <c r="AA10" i="48"/>
  <c r="Z10" i="48"/>
  <c r="Y10" i="48"/>
  <c r="X10" i="48"/>
  <c r="W10" i="48"/>
  <c r="R10" i="48"/>
  <c r="Q9" i="48"/>
  <c r="AB9" i="48"/>
  <c r="AA9" i="48"/>
  <c r="Z9" i="48"/>
  <c r="Y9" i="48"/>
  <c r="U9" i="48"/>
  <c r="S9" i="48"/>
  <c r="R9" i="48"/>
  <c r="Q4" i="48"/>
  <c r="Q2" i="48"/>
  <c r="Q1" i="48"/>
  <c r="F88" i="48" l="1"/>
  <c r="K67" i="48"/>
  <c r="J70" i="48"/>
  <c r="N89" i="48"/>
  <c r="F85" i="48"/>
  <c r="J87" i="48"/>
  <c r="J100" i="48"/>
  <c r="G97" i="48"/>
  <c r="J49" i="48"/>
  <c r="F89" i="48"/>
  <c r="C56" i="48"/>
  <c r="K56" i="48"/>
  <c r="J69" i="48"/>
  <c r="U14" i="48"/>
  <c r="Y24" i="48"/>
  <c r="H65" i="48"/>
  <c r="U33" i="48"/>
  <c r="U44" i="48" s="1"/>
  <c r="U66" i="48" s="1"/>
  <c r="Y67" i="48"/>
  <c r="Z34" i="48"/>
  <c r="Z45" i="48" s="1"/>
  <c r="C45" i="48"/>
  <c r="C67" i="48" s="1"/>
  <c r="I58" i="48"/>
  <c r="M98" i="48"/>
  <c r="I89" i="48"/>
  <c r="D96" i="48"/>
  <c r="L96" i="48"/>
  <c r="AB20" i="48"/>
  <c r="AB54" i="48" s="1"/>
  <c r="D98" i="48"/>
  <c r="F98" i="48"/>
  <c r="L98" i="48"/>
  <c r="R22" i="48"/>
  <c r="R56" i="48" s="1"/>
  <c r="Z22" i="48"/>
  <c r="E101" i="48"/>
  <c r="K101" i="48"/>
  <c r="M101" i="48"/>
  <c r="I54" i="48"/>
  <c r="F66" i="48"/>
  <c r="N66" i="48"/>
  <c r="N59" i="48"/>
  <c r="AC37" i="48"/>
  <c r="AC59" i="48" s="1"/>
  <c r="I47" i="48"/>
  <c r="I69" i="48" s="1"/>
  <c r="N48" i="48"/>
  <c r="N70" i="48" s="1"/>
  <c r="I56" i="48"/>
  <c r="Z66" i="48"/>
  <c r="R66" i="48"/>
  <c r="G98" i="48"/>
  <c r="G101" i="48"/>
  <c r="O20" i="48"/>
  <c r="F59" i="48"/>
  <c r="X32" i="48"/>
  <c r="X43" i="48" s="1"/>
  <c r="I43" i="48"/>
  <c r="I65" i="48" s="1"/>
  <c r="H54" i="48"/>
  <c r="J85" i="48"/>
  <c r="J84" i="48"/>
  <c r="D85" i="48"/>
  <c r="L85" i="48"/>
  <c r="T20" i="48"/>
  <c r="U22" i="48"/>
  <c r="U56" i="48" s="1"/>
  <c r="O24" i="48"/>
  <c r="F48" i="48"/>
  <c r="F70" i="48" s="1"/>
  <c r="K86" i="48"/>
  <c r="O34" i="48"/>
  <c r="L58" i="48"/>
  <c r="AC9" i="48"/>
  <c r="AD9" i="48" s="1"/>
  <c r="K89" i="48"/>
  <c r="X14" i="48"/>
  <c r="M100" i="48"/>
  <c r="W32" i="48"/>
  <c r="W43" i="48" s="1"/>
  <c r="W65" i="48" s="1"/>
  <c r="AB24" i="48"/>
  <c r="J55" i="48"/>
  <c r="U13" i="48"/>
  <c r="O21" i="48"/>
  <c r="V25" i="48"/>
  <c r="V59" i="48" s="1"/>
  <c r="D55" i="48"/>
  <c r="L55" i="48"/>
  <c r="I67" i="48"/>
  <c r="H69" i="48"/>
  <c r="V36" i="48"/>
  <c r="D44" i="48"/>
  <c r="D66" i="48" s="1"/>
  <c r="G48" i="48"/>
  <c r="G70" i="48" s="1"/>
  <c r="F55" i="48"/>
  <c r="Y21" i="48"/>
  <c r="Y66" i="48" s="1"/>
  <c r="V32" i="48"/>
  <c r="V43" i="48" s="1"/>
  <c r="V65" i="48" s="1"/>
  <c r="G49" i="48"/>
  <c r="E100" i="48"/>
  <c r="N56" i="48"/>
  <c r="I98" i="48"/>
  <c r="R15" i="48"/>
  <c r="K88" i="48"/>
  <c r="J96" i="48"/>
  <c r="Y20" i="48"/>
  <c r="E54" i="48"/>
  <c r="E66" i="48"/>
  <c r="AC33" i="48"/>
  <c r="AC55" i="48" s="1"/>
  <c r="X34" i="48"/>
  <c r="X45" i="48" s="1"/>
  <c r="H48" i="48"/>
  <c r="H70" i="48" s="1"/>
  <c r="N55" i="48"/>
  <c r="N88" i="48"/>
  <c r="K97" i="48"/>
  <c r="N96" i="48"/>
  <c r="I49" i="48"/>
  <c r="F100" i="48"/>
  <c r="G59" i="48"/>
  <c r="E84" i="48"/>
  <c r="AA20" i="48"/>
  <c r="U24" i="48"/>
  <c r="AB25" i="48"/>
  <c r="AB59" i="48" s="1"/>
  <c r="F49" i="48"/>
  <c r="N49" i="48"/>
  <c r="J58" i="48"/>
  <c r="Y36" i="48"/>
  <c r="Y47" i="48" s="1"/>
  <c r="I48" i="48"/>
  <c r="I70" i="48" s="1"/>
  <c r="S43" i="48"/>
  <c r="AB43" i="48"/>
  <c r="AB44" i="48"/>
  <c r="U45" i="48"/>
  <c r="T48" i="48"/>
  <c r="AB48" i="48"/>
  <c r="D87" i="48"/>
  <c r="D86" i="48"/>
  <c r="H58" i="48"/>
  <c r="L89" i="48"/>
  <c r="AA14" i="48"/>
  <c r="M43" i="48"/>
  <c r="M65" i="48" s="1"/>
  <c r="C69" i="48"/>
  <c r="N54" i="48"/>
  <c r="N87" i="48"/>
  <c r="N86" i="48"/>
  <c r="M88" i="48"/>
  <c r="I97" i="48"/>
  <c r="G55" i="48"/>
  <c r="G44" i="48"/>
  <c r="G66" i="48" s="1"/>
  <c r="H85" i="48"/>
  <c r="G87" i="48"/>
  <c r="G86" i="48"/>
  <c r="S20" i="48"/>
  <c r="S54" i="48" s="1"/>
  <c r="AC20" i="48"/>
  <c r="AC26" i="48" s="1"/>
  <c r="J98" i="48"/>
  <c r="K98" i="48"/>
  <c r="T24" i="48"/>
  <c r="T25" i="48"/>
  <c r="T59" i="48" s="1"/>
  <c r="G54" i="48"/>
  <c r="H44" i="48"/>
  <c r="H66" i="48" s="1"/>
  <c r="W33" i="48"/>
  <c r="H55" i="48"/>
  <c r="AA33" i="48"/>
  <c r="V45" i="48"/>
  <c r="AA45" i="48"/>
  <c r="AA67" i="48" s="1"/>
  <c r="AA56" i="48"/>
  <c r="C58" i="48"/>
  <c r="K58" i="48"/>
  <c r="X48" i="48"/>
  <c r="G45" i="48"/>
  <c r="G67" i="48" s="1"/>
  <c r="Y56" i="48"/>
  <c r="C15" i="48"/>
  <c r="O22" i="48"/>
  <c r="H100" i="48"/>
  <c r="G100" i="48"/>
  <c r="L54" i="48"/>
  <c r="V44" i="48"/>
  <c r="W9" i="48"/>
  <c r="H84" i="48"/>
  <c r="N85" i="48"/>
  <c r="E87" i="48"/>
  <c r="E86" i="48"/>
  <c r="E88" i="48"/>
  <c r="D88" i="48"/>
  <c r="H101" i="48"/>
  <c r="W25" i="48"/>
  <c r="W59" i="48" s="1"/>
  <c r="W36" i="48"/>
  <c r="H59" i="48"/>
  <c r="G85" i="48"/>
  <c r="W48" i="48"/>
  <c r="N43" i="48"/>
  <c r="N65" i="48" s="1"/>
  <c r="K84" i="48"/>
  <c r="T9" i="48"/>
  <c r="I85" i="48"/>
  <c r="G88" i="48"/>
  <c r="V13" i="48"/>
  <c r="Z13" i="48"/>
  <c r="G89" i="48"/>
  <c r="Z14" i="48"/>
  <c r="K100" i="48"/>
  <c r="Z24" i="48"/>
  <c r="O25" i="48"/>
  <c r="AC32" i="48"/>
  <c r="I55" i="48"/>
  <c r="X33" i="48"/>
  <c r="R55" i="48"/>
  <c r="H56" i="48"/>
  <c r="W34" i="48"/>
  <c r="AC34" i="48"/>
  <c r="D58" i="48"/>
  <c r="S36" i="48"/>
  <c r="D47" i="48"/>
  <c r="D69" i="48" s="1"/>
  <c r="O36" i="48"/>
  <c r="Y37" i="48"/>
  <c r="J59" i="48"/>
  <c r="U48" i="48"/>
  <c r="U70" i="48" s="1"/>
  <c r="U59" i="48"/>
  <c r="E43" i="48"/>
  <c r="E65" i="48" s="1"/>
  <c r="I44" i="48"/>
  <c r="I66" i="48" s="1"/>
  <c r="H45" i="48"/>
  <c r="H67" i="48" s="1"/>
  <c r="J89" i="48"/>
  <c r="D84" i="48"/>
  <c r="L84" i="48"/>
  <c r="S10" i="48"/>
  <c r="AC10" i="48"/>
  <c r="I86" i="48"/>
  <c r="I87" i="48"/>
  <c r="H88" i="48"/>
  <c r="H89" i="48"/>
  <c r="W14" i="48"/>
  <c r="D97" i="48"/>
  <c r="S21" i="48"/>
  <c r="L97" i="48"/>
  <c r="V21" i="48"/>
  <c r="V22" i="48"/>
  <c r="D100" i="48"/>
  <c r="L100" i="48"/>
  <c r="AA24" i="48"/>
  <c r="V24" i="48"/>
  <c r="D101" i="48"/>
  <c r="L101" i="48"/>
  <c r="T32" i="48"/>
  <c r="S33" i="48"/>
  <c r="T36" i="48"/>
  <c r="E47" i="48"/>
  <c r="E69" i="48" s="1"/>
  <c r="E58" i="48"/>
  <c r="M58" i="48"/>
  <c r="AB36" i="48"/>
  <c r="M47" i="48"/>
  <c r="M69" i="48" s="1"/>
  <c r="C59" i="48"/>
  <c r="R37" i="48"/>
  <c r="C48" i="48"/>
  <c r="O37" i="48"/>
  <c r="K59" i="48"/>
  <c r="Z37" i="48"/>
  <c r="K48" i="48"/>
  <c r="K70" i="48" s="1"/>
  <c r="V48" i="48"/>
  <c r="F43" i="48"/>
  <c r="F65" i="48" s="1"/>
  <c r="J44" i="48"/>
  <c r="J66" i="48" s="1"/>
  <c r="Z55" i="48"/>
  <c r="S59" i="48"/>
  <c r="G84" i="48"/>
  <c r="E85" i="48"/>
  <c r="T10" i="48"/>
  <c r="L87" i="48"/>
  <c r="L86" i="48"/>
  <c r="F96" i="48"/>
  <c r="U20" i="48"/>
  <c r="D54" i="48"/>
  <c r="D43" i="48"/>
  <c r="D65" i="48" s="1"/>
  <c r="M55" i="48"/>
  <c r="M44" i="48"/>
  <c r="M66" i="48" s="1"/>
  <c r="L43" i="48"/>
  <c r="L65" i="48" s="1"/>
  <c r="M87" i="48"/>
  <c r="M86" i="48"/>
  <c r="L88" i="48"/>
  <c r="G96" i="48"/>
  <c r="M54" i="48"/>
  <c r="E56" i="48"/>
  <c r="E45" i="48"/>
  <c r="E67" i="48" s="1"/>
  <c r="T34" i="48"/>
  <c r="I84" i="48"/>
  <c r="F87" i="48"/>
  <c r="F86" i="48"/>
  <c r="I101" i="48"/>
  <c r="I59" i="48"/>
  <c r="O33" i="48"/>
  <c r="X47" i="48"/>
  <c r="X58" i="48"/>
  <c r="M84" i="48"/>
  <c r="U10" i="48"/>
  <c r="J86" i="48"/>
  <c r="Y11" i="48"/>
  <c r="Y15" i="48" s="1"/>
  <c r="S11" i="48"/>
  <c r="AB11" i="48"/>
  <c r="I88" i="48"/>
  <c r="X13" i="48"/>
  <c r="AC14" i="48"/>
  <c r="E97" i="48"/>
  <c r="F97" i="48"/>
  <c r="M97" i="48"/>
  <c r="AB21" i="48"/>
  <c r="X21" i="48"/>
  <c r="E98" i="48"/>
  <c r="T22" i="48"/>
  <c r="X25" i="48"/>
  <c r="X59" i="48" s="1"/>
  <c r="J54" i="48"/>
  <c r="J43" i="48"/>
  <c r="J65" i="48" s="1"/>
  <c r="Y32" i="48"/>
  <c r="U32" i="48"/>
  <c r="C55" i="48"/>
  <c r="C44" i="48"/>
  <c r="K55" i="48"/>
  <c r="T33" i="48"/>
  <c r="J56" i="48"/>
  <c r="J45" i="48"/>
  <c r="J67" i="48" s="1"/>
  <c r="S45" i="48"/>
  <c r="S67" i="48" s="1"/>
  <c r="S56" i="48"/>
  <c r="F58" i="48"/>
  <c r="U36" i="48"/>
  <c r="F47" i="48"/>
  <c r="F69" i="48" s="1"/>
  <c r="N58" i="48"/>
  <c r="AC36" i="48"/>
  <c r="N47" i="48"/>
  <c r="N69" i="48" s="1"/>
  <c r="G65" i="48"/>
  <c r="K44" i="48"/>
  <c r="K66" i="48" s="1"/>
  <c r="O46" i="48"/>
  <c r="F56" i="48"/>
  <c r="K69" i="48"/>
  <c r="J101" i="48"/>
  <c r="M85" i="48"/>
  <c r="AB10" i="48"/>
  <c r="S14" i="48"/>
  <c r="D89" i="48"/>
  <c r="W21" i="48"/>
  <c r="H97" i="48"/>
  <c r="M45" i="48"/>
  <c r="M67" i="48" s="1"/>
  <c r="M56" i="48"/>
  <c r="AB34" i="48"/>
  <c r="H96" i="48"/>
  <c r="AA32" i="48"/>
  <c r="S70" i="48"/>
  <c r="F45" i="48"/>
  <c r="F67" i="48" s="1"/>
  <c r="V9" i="48"/>
  <c r="X9" i="48"/>
  <c r="V10" i="48"/>
  <c r="K87" i="48"/>
  <c r="T11" i="48"/>
  <c r="AC11" i="48"/>
  <c r="AD11" i="48" s="1"/>
  <c r="J88" i="48"/>
  <c r="S13" i="48"/>
  <c r="E96" i="48"/>
  <c r="M96" i="48"/>
  <c r="N97" i="48"/>
  <c r="N98" i="48"/>
  <c r="X22" i="48"/>
  <c r="N100" i="48"/>
  <c r="Z25" i="48"/>
  <c r="C43" i="48"/>
  <c r="C54" i="48"/>
  <c r="C38" i="48"/>
  <c r="R32" i="48"/>
  <c r="O32" i="48"/>
  <c r="K43" i="48"/>
  <c r="K65" i="48" s="1"/>
  <c r="K54" i="48"/>
  <c r="Z32" i="48"/>
  <c r="E59" i="48"/>
  <c r="E48" i="48"/>
  <c r="E70" i="48" s="1"/>
  <c r="M59" i="48"/>
  <c r="M48" i="48"/>
  <c r="M70" i="48" s="1"/>
  <c r="L44" i="48"/>
  <c r="L66" i="48" s="1"/>
  <c r="N45" i="48"/>
  <c r="N67" i="48" s="1"/>
  <c r="F54" i="48"/>
  <c r="E55" i="48"/>
  <c r="G56" i="48"/>
  <c r="G58" i="48"/>
  <c r="F84" i="48"/>
  <c r="N84" i="48"/>
  <c r="K85" i="48"/>
  <c r="H86" i="48"/>
  <c r="H87" i="48"/>
  <c r="E89" i="48"/>
  <c r="M89" i="48"/>
  <c r="C26" i="48"/>
  <c r="R20" i="48"/>
  <c r="K96" i="48"/>
  <c r="Z20" i="48"/>
  <c r="J97" i="48"/>
  <c r="H98" i="48"/>
  <c r="D56" i="48"/>
  <c r="D45" i="48"/>
  <c r="L56" i="48"/>
  <c r="L45" i="48"/>
  <c r="L67" i="48" s="1"/>
  <c r="G69" i="48"/>
  <c r="D48" i="48"/>
  <c r="D70" i="48" s="1"/>
  <c r="D59" i="48"/>
  <c r="D113" i="48" s="1"/>
  <c r="L48" i="48"/>
  <c r="L70" i="48" s="1"/>
  <c r="L59" i="48"/>
  <c r="AA37" i="48"/>
  <c r="I96" i="48"/>
  <c r="I100" i="48"/>
  <c r="F101" i="48"/>
  <c r="N101" i="48"/>
  <c r="R36" i="48"/>
  <c r="Z36" i="48"/>
  <c r="L47" i="48"/>
  <c r="L69" i="48" s="1"/>
  <c r="AA36" i="48"/>
  <c r="J112" i="48" l="1"/>
  <c r="E112" i="48"/>
  <c r="I71" i="48"/>
  <c r="AB70" i="48"/>
  <c r="J60" i="48"/>
  <c r="Y55" i="48"/>
  <c r="Y26" i="48"/>
  <c r="M108" i="48"/>
  <c r="F108" i="48"/>
  <c r="I108" i="48"/>
  <c r="M102" i="48"/>
  <c r="M112" i="48"/>
  <c r="I110" i="48"/>
  <c r="N90" i="48"/>
  <c r="Z56" i="48"/>
  <c r="K113" i="48"/>
  <c r="X54" i="48"/>
  <c r="AB38" i="48"/>
  <c r="N102" i="48"/>
  <c r="Y58" i="48"/>
  <c r="J71" i="48"/>
  <c r="J110" i="48"/>
  <c r="J108" i="48"/>
  <c r="U55" i="48"/>
  <c r="O55" i="48"/>
  <c r="R67" i="48"/>
  <c r="AC48" i="48"/>
  <c r="AC70" i="48" s="1"/>
  <c r="V54" i="48"/>
  <c r="K109" i="48"/>
  <c r="M109" i="48"/>
  <c r="I60" i="48"/>
  <c r="J102" i="48"/>
  <c r="U26" i="48"/>
  <c r="E109" i="48"/>
  <c r="D109" i="48"/>
  <c r="E90" i="48"/>
  <c r="F102" i="48"/>
  <c r="O59" i="48"/>
  <c r="AA26" i="48"/>
  <c r="J90" i="48"/>
  <c r="V38" i="48"/>
  <c r="D110" i="48"/>
  <c r="F60" i="48"/>
  <c r="AB26" i="48"/>
  <c r="E108" i="48"/>
  <c r="H90" i="48"/>
  <c r="H108" i="48"/>
  <c r="G113" i="48"/>
  <c r="I113" i="48"/>
  <c r="O58" i="48"/>
  <c r="U15" i="48"/>
  <c r="F110" i="48"/>
  <c r="AC44" i="48"/>
  <c r="AC66" i="48" s="1"/>
  <c r="L110" i="48"/>
  <c r="X67" i="48"/>
  <c r="W26" i="48"/>
  <c r="W70" i="48"/>
  <c r="U67" i="48"/>
  <c r="O56" i="48"/>
  <c r="K102" i="48"/>
  <c r="G109" i="48"/>
  <c r="L109" i="48"/>
  <c r="M110" i="48"/>
  <c r="AD22" i="48"/>
  <c r="AD56" i="48" s="1"/>
  <c r="V67" i="48"/>
  <c r="W15" i="48"/>
  <c r="V58" i="48"/>
  <c r="Z67" i="48"/>
  <c r="H109" i="48"/>
  <c r="N60" i="48"/>
  <c r="H102" i="48"/>
  <c r="L90" i="48"/>
  <c r="V15" i="48"/>
  <c r="W38" i="48"/>
  <c r="V26" i="48"/>
  <c r="V66" i="48"/>
  <c r="K108" i="48"/>
  <c r="V47" i="48"/>
  <c r="V49" i="48" s="1"/>
  <c r="V70" i="48"/>
  <c r="AD33" i="48"/>
  <c r="K110" i="48"/>
  <c r="T15" i="48"/>
  <c r="H113" i="48"/>
  <c r="O90" i="48"/>
  <c r="X70" i="48"/>
  <c r="N108" i="48"/>
  <c r="AA15" i="48"/>
  <c r="I90" i="48"/>
  <c r="N112" i="48"/>
  <c r="K112" i="48"/>
  <c r="X15" i="48"/>
  <c r="W54" i="48"/>
  <c r="X56" i="48"/>
  <c r="D90" i="48"/>
  <c r="D112" i="48"/>
  <c r="V56" i="48"/>
  <c r="AD24" i="48"/>
  <c r="O26" i="48"/>
  <c r="S58" i="48"/>
  <c r="S47" i="48"/>
  <c r="AD21" i="48"/>
  <c r="AD20" i="48"/>
  <c r="R26" i="48"/>
  <c r="E113" i="48"/>
  <c r="D67" i="48"/>
  <c r="O45" i="48"/>
  <c r="O67" i="48" s="1"/>
  <c r="E60" i="48"/>
  <c r="F114" i="48" s="1"/>
  <c r="E49" i="48"/>
  <c r="E71" i="48" s="1"/>
  <c r="I102" i="48"/>
  <c r="U58" i="48"/>
  <c r="U47" i="48"/>
  <c r="T55" i="48"/>
  <c r="T44" i="48"/>
  <c r="T66" i="48" s="1"/>
  <c r="G102" i="48"/>
  <c r="G60" i="48"/>
  <c r="G114" i="48" s="1"/>
  <c r="T43" i="48"/>
  <c r="T54" i="48"/>
  <c r="T38" i="48"/>
  <c r="H60" i="48"/>
  <c r="H49" i="48"/>
  <c r="H71" i="48" s="1"/>
  <c r="N109" i="48"/>
  <c r="V55" i="48"/>
  <c r="Y69" i="48"/>
  <c r="AA55" i="48"/>
  <c r="AA44" i="48"/>
  <c r="AA66" i="48" s="1"/>
  <c r="G71" i="48"/>
  <c r="AB65" i="48"/>
  <c r="R47" i="48"/>
  <c r="R58" i="48"/>
  <c r="AD36" i="48"/>
  <c r="M113" i="48"/>
  <c r="N113" i="48"/>
  <c r="Y43" i="48"/>
  <c r="Y54" i="48"/>
  <c r="Y38" i="48"/>
  <c r="Y60" i="48" s="1"/>
  <c r="X55" i="48"/>
  <c r="X44" i="48"/>
  <c r="X66" i="48" s="1"/>
  <c r="I112" i="48"/>
  <c r="H112" i="48"/>
  <c r="K60" i="48"/>
  <c r="K49" i="48"/>
  <c r="K71" i="48" s="1"/>
  <c r="S55" i="48"/>
  <c r="S44" i="48"/>
  <c r="X65" i="48"/>
  <c r="O38" i="48"/>
  <c r="O54" i="48"/>
  <c r="AA54" i="48"/>
  <c r="AA43" i="48"/>
  <c r="AA38" i="48"/>
  <c r="AB15" i="48"/>
  <c r="F112" i="48"/>
  <c r="K90" i="48"/>
  <c r="F90" i="48"/>
  <c r="E110" i="48"/>
  <c r="D60" i="48"/>
  <c r="D49" i="48"/>
  <c r="D71" i="48" s="1"/>
  <c r="O48" i="48"/>
  <c r="O70" i="48" s="1"/>
  <c r="C70" i="48"/>
  <c r="T58" i="48"/>
  <c r="T47" i="48"/>
  <c r="J113" i="48"/>
  <c r="AC56" i="48"/>
  <c r="AC45" i="48"/>
  <c r="AC67" i="48" s="1"/>
  <c r="D102" i="48"/>
  <c r="L60" i="48"/>
  <c r="L49" i="48"/>
  <c r="L71" i="48" s="1"/>
  <c r="O47" i="48"/>
  <c r="O69" i="48" s="1"/>
  <c r="AA58" i="48"/>
  <c r="AA47" i="48"/>
  <c r="F113" i="48"/>
  <c r="R43" i="48"/>
  <c r="R54" i="48"/>
  <c r="R38" i="48"/>
  <c r="AD32" i="48"/>
  <c r="F71" i="48"/>
  <c r="O44" i="48"/>
  <c r="O66" i="48" s="1"/>
  <c r="C66" i="48"/>
  <c r="AD14" i="48"/>
  <c r="M90" i="48"/>
  <c r="M60" i="48"/>
  <c r="M49" i="48"/>
  <c r="M71" i="48" s="1"/>
  <c r="D108" i="48"/>
  <c r="R59" i="48"/>
  <c r="AD37" i="48"/>
  <c r="R48" i="48"/>
  <c r="Y48" i="48"/>
  <c r="Y70" i="48" s="1"/>
  <c r="Y59" i="48"/>
  <c r="W56" i="48"/>
  <c r="W45" i="48"/>
  <c r="W67" i="48" s="1"/>
  <c r="W58" i="48"/>
  <c r="W47" i="48"/>
  <c r="L108" i="48"/>
  <c r="W55" i="48"/>
  <c r="W44" i="48"/>
  <c r="S26" i="48"/>
  <c r="L102" i="48"/>
  <c r="Z15" i="48"/>
  <c r="Z43" i="48"/>
  <c r="Z54" i="48"/>
  <c r="Z38" i="48"/>
  <c r="F109" i="48"/>
  <c r="AB55" i="48"/>
  <c r="Z48" i="48"/>
  <c r="Z70" i="48" s="1"/>
  <c r="Z59" i="48"/>
  <c r="T45" i="48"/>
  <c r="T56" i="48"/>
  <c r="AC54" i="48"/>
  <c r="AC38" i="48"/>
  <c r="AC60" i="48" s="1"/>
  <c r="AC43" i="48"/>
  <c r="AA59" i="48"/>
  <c r="AA48" i="48"/>
  <c r="AA70" i="48" s="1"/>
  <c r="G112" i="48"/>
  <c r="C60" i="48"/>
  <c r="C49" i="48"/>
  <c r="C71" i="48" s="1"/>
  <c r="G90" i="48"/>
  <c r="AD10" i="48"/>
  <c r="AC15" i="48"/>
  <c r="L112" i="48"/>
  <c r="H110" i="48"/>
  <c r="N110" i="48"/>
  <c r="X38" i="48"/>
  <c r="T70" i="48"/>
  <c r="AD25" i="48"/>
  <c r="E102" i="48"/>
  <c r="S38" i="48"/>
  <c r="C65" i="48"/>
  <c r="O43" i="48"/>
  <c r="AB45" i="48"/>
  <c r="AB67" i="48" s="1"/>
  <c r="AB56" i="48"/>
  <c r="AC58" i="48"/>
  <c r="AC47" i="48"/>
  <c r="X69" i="48"/>
  <c r="AB58" i="48"/>
  <c r="AB47" i="48"/>
  <c r="I109" i="48"/>
  <c r="J109" i="48"/>
  <c r="Z47" i="48"/>
  <c r="Z58" i="48"/>
  <c r="L113" i="48"/>
  <c r="Z26" i="48"/>
  <c r="G110" i="48"/>
  <c r="U54" i="48"/>
  <c r="U38" i="48"/>
  <c r="U43" i="48"/>
  <c r="X26" i="48"/>
  <c r="AD34" i="48"/>
  <c r="S15" i="48"/>
  <c r="N71" i="48"/>
  <c r="G108" i="48"/>
  <c r="T26" i="48"/>
  <c r="AB66" i="48"/>
  <c r="S65" i="48"/>
  <c r="K114" i="48" l="1"/>
  <c r="J114" i="48"/>
  <c r="I114" i="48"/>
  <c r="O102" i="48"/>
  <c r="AA60" i="48"/>
  <c r="AB60" i="48"/>
  <c r="X49" i="48"/>
  <c r="X71" i="48" s="1"/>
  <c r="U60" i="48"/>
  <c r="V60" i="48"/>
  <c r="S49" i="48"/>
  <c r="S71" i="48" s="1"/>
  <c r="O60" i="48"/>
  <c r="W60" i="48"/>
  <c r="AD55" i="48"/>
  <c r="S60" i="48"/>
  <c r="AD58" i="48"/>
  <c r="V69" i="48"/>
  <c r="H114" i="48"/>
  <c r="V71" i="48"/>
  <c r="AD59" i="48"/>
  <c r="AD26" i="48"/>
  <c r="AA49" i="48"/>
  <c r="AA71" i="48" s="1"/>
  <c r="AA65" i="48"/>
  <c r="AB69" i="48"/>
  <c r="AA69" i="48"/>
  <c r="U69" i="48"/>
  <c r="Z49" i="48"/>
  <c r="Z71" i="48" s="1"/>
  <c r="Z65" i="48"/>
  <c r="T60" i="48"/>
  <c r="R70" i="48"/>
  <c r="AD48" i="48"/>
  <c r="AD70" i="48" s="1"/>
  <c r="AB49" i="48"/>
  <c r="AB71" i="48" s="1"/>
  <c r="D114" i="48"/>
  <c r="W69" i="48"/>
  <c r="Y65" i="48"/>
  <c r="Y49" i="48"/>
  <c r="Y71" i="48" s="1"/>
  <c r="U65" i="48"/>
  <c r="U49" i="48"/>
  <c r="U71" i="48" s="1"/>
  <c r="AD15" i="48"/>
  <c r="T67" i="48"/>
  <c r="AD45" i="48"/>
  <c r="AD67" i="48" s="1"/>
  <c r="AD54" i="48"/>
  <c r="AD38" i="48"/>
  <c r="T69" i="48"/>
  <c r="Z69" i="48"/>
  <c r="AC69" i="48"/>
  <c r="M114" i="48"/>
  <c r="R60" i="48"/>
  <c r="N114" i="48"/>
  <c r="T49" i="48"/>
  <c r="T71" i="48" s="1"/>
  <c r="T65" i="48"/>
  <c r="L114" i="48"/>
  <c r="E114" i="48"/>
  <c r="S69" i="48"/>
  <c r="AC65" i="48"/>
  <c r="AC49" i="48"/>
  <c r="AC71" i="48" s="1"/>
  <c r="O65" i="48"/>
  <c r="O49" i="48"/>
  <c r="O71" i="48" s="1"/>
  <c r="Z60" i="48"/>
  <c r="X60" i="48"/>
  <c r="W66" i="48"/>
  <c r="W49" i="48"/>
  <c r="W71" i="48" s="1"/>
  <c r="R49" i="48"/>
  <c r="R71" i="48" s="1"/>
  <c r="AD43" i="48"/>
  <c r="R65" i="48"/>
  <c r="S66" i="48"/>
  <c r="AD44" i="48"/>
  <c r="AD66" i="48" s="1"/>
  <c r="R69" i="48"/>
  <c r="AD47" i="48"/>
  <c r="O114" i="48" l="1"/>
  <c r="AD65" i="48"/>
  <c r="AD49" i="48"/>
  <c r="AD71" i="48" s="1"/>
  <c r="AD69" i="48"/>
  <c r="AD39" i="48"/>
  <c r="AD60" i="48"/>
  <c r="AD61" i="48" s="1"/>
  <c r="AC76" i="47" l="1"/>
  <c r="AB76" i="47"/>
  <c r="AA76" i="47"/>
  <c r="Z76" i="47"/>
  <c r="Y76" i="47"/>
  <c r="X76" i="47"/>
  <c r="W76" i="47"/>
  <c r="V76" i="47"/>
  <c r="U76" i="47"/>
  <c r="T76" i="47"/>
  <c r="S76" i="47"/>
  <c r="R76" i="47"/>
  <c r="AC75" i="47"/>
  <c r="AB75" i="47"/>
  <c r="AA75" i="47"/>
  <c r="Z75" i="47"/>
  <c r="Y75" i="47"/>
  <c r="X75" i="47"/>
  <c r="W75" i="47"/>
  <c r="V75" i="47"/>
  <c r="U75" i="47"/>
  <c r="T75" i="47"/>
  <c r="S75" i="47"/>
  <c r="R75" i="47"/>
  <c r="Q70" i="47"/>
  <c r="Q69" i="47"/>
  <c r="Q68" i="47"/>
  <c r="Q67" i="47"/>
  <c r="Q66" i="47"/>
  <c r="Q65" i="47"/>
  <c r="Q59" i="47"/>
  <c r="Q58" i="47"/>
  <c r="Q57" i="47"/>
  <c r="Q56" i="47"/>
  <c r="Q55" i="47"/>
  <c r="Q54" i="47"/>
  <c r="Q48" i="47"/>
  <c r="Q47" i="47"/>
  <c r="Q46" i="47"/>
  <c r="Q45" i="47"/>
  <c r="Q44" i="47"/>
  <c r="Q43" i="47"/>
  <c r="Q37" i="47"/>
  <c r="N48" i="47"/>
  <c r="M48" i="47"/>
  <c r="L48" i="47"/>
  <c r="K48" i="47"/>
  <c r="F48" i="47"/>
  <c r="E48" i="47"/>
  <c r="D48" i="47"/>
  <c r="R37" i="47"/>
  <c r="Q36" i="47"/>
  <c r="N47" i="47"/>
  <c r="M47" i="47"/>
  <c r="AA36" i="47"/>
  <c r="I47" i="47"/>
  <c r="H47" i="47"/>
  <c r="E47" i="47"/>
  <c r="Q35" i="47"/>
  <c r="O35" i="47"/>
  <c r="Q34" i="47"/>
  <c r="N45" i="47"/>
  <c r="AB34" i="47"/>
  <c r="AB45" i="47" s="1"/>
  <c r="AA34" i="47"/>
  <c r="Z34" i="47"/>
  <c r="J45" i="47"/>
  <c r="X34" i="47"/>
  <c r="W34" i="47"/>
  <c r="W45" i="47" s="1"/>
  <c r="F45" i="47"/>
  <c r="R34" i="47"/>
  <c r="Q33" i="47"/>
  <c r="AC33" i="47"/>
  <c r="M44" i="47"/>
  <c r="AA33" i="47"/>
  <c r="AA44" i="47" s="1"/>
  <c r="Z33" i="47"/>
  <c r="Y33" i="47"/>
  <c r="X33" i="47"/>
  <c r="W33" i="47"/>
  <c r="W44" i="47" s="1"/>
  <c r="U33" i="47"/>
  <c r="E44" i="47"/>
  <c r="S33" i="47"/>
  <c r="S44" i="47" s="1"/>
  <c r="R33" i="47"/>
  <c r="Q32" i="47"/>
  <c r="J43" i="47"/>
  <c r="I43" i="47"/>
  <c r="H43" i="47"/>
  <c r="V32" i="47"/>
  <c r="Q25" i="47"/>
  <c r="AC25" i="47"/>
  <c r="AB25" i="47"/>
  <c r="AA25" i="47"/>
  <c r="Z25" i="47"/>
  <c r="Y25" i="47"/>
  <c r="X25" i="47"/>
  <c r="W25" i="47"/>
  <c r="V25" i="47"/>
  <c r="U25" i="47"/>
  <c r="S25" i="47"/>
  <c r="R25" i="47"/>
  <c r="Q24" i="47"/>
  <c r="AC24" i="47"/>
  <c r="AB24" i="47"/>
  <c r="AA24" i="47"/>
  <c r="Z24" i="47"/>
  <c r="Y24" i="47"/>
  <c r="X24" i="47"/>
  <c r="W24" i="47"/>
  <c r="V24" i="47"/>
  <c r="T24" i="47"/>
  <c r="S24" i="47"/>
  <c r="R24" i="47"/>
  <c r="Q23" i="47"/>
  <c r="Q22" i="47"/>
  <c r="AC22" i="47"/>
  <c r="AB22" i="47"/>
  <c r="AA22" i="47"/>
  <c r="K56" i="47"/>
  <c r="X22" i="47"/>
  <c r="W22" i="47"/>
  <c r="V22" i="47"/>
  <c r="T22" i="47"/>
  <c r="S22" i="47"/>
  <c r="C56" i="47"/>
  <c r="Q21" i="47"/>
  <c r="AA21" i="47"/>
  <c r="Z21" i="47"/>
  <c r="Y21" i="47"/>
  <c r="X21" i="47"/>
  <c r="W21" i="47"/>
  <c r="V21" i="47"/>
  <c r="S21" i="47"/>
  <c r="R21" i="47"/>
  <c r="Q20" i="47"/>
  <c r="Z20" i="47"/>
  <c r="X20" i="47"/>
  <c r="V20" i="47"/>
  <c r="U20" i="47"/>
  <c r="R20" i="47"/>
  <c r="Q14" i="47"/>
  <c r="AC14" i="47"/>
  <c r="AD14" i="47" s="1"/>
  <c r="AB14" i="47"/>
  <c r="AA14" i="47"/>
  <c r="Z14" i="47"/>
  <c r="Y14" i="47"/>
  <c r="X14" i="47"/>
  <c r="W14" i="47"/>
  <c r="V14" i="47"/>
  <c r="U14" i="47"/>
  <c r="T14" i="47"/>
  <c r="S14" i="47"/>
  <c r="R14" i="47"/>
  <c r="Q13" i="47"/>
  <c r="AB13" i="47"/>
  <c r="AA13" i="47"/>
  <c r="Z13" i="47"/>
  <c r="Y13" i="47"/>
  <c r="X13" i="47"/>
  <c r="W13" i="47"/>
  <c r="V13" i="47"/>
  <c r="U13" i="47"/>
  <c r="T13" i="47"/>
  <c r="S13" i="47"/>
  <c r="R13" i="47"/>
  <c r="Q12" i="47"/>
  <c r="Q11" i="47"/>
  <c r="AC11" i="47"/>
  <c r="AD11" i="47" s="1"/>
  <c r="AB11" i="47"/>
  <c r="AA11" i="47"/>
  <c r="Z11" i="47"/>
  <c r="Y11" i="47"/>
  <c r="X11" i="47"/>
  <c r="W11" i="47"/>
  <c r="V11" i="47"/>
  <c r="U11" i="47"/>
  <c r="T11" i="47"/>
  <c r="S11" i="47"/>
  <c r="R11" i="47"/>
  <c r="Q10" i="47"/>
  <c r="AC10" i="47"/>
  <c r="AD10" i="47" s="1"/>
  <c r="AA10" i="47"/>
  <c r="Z10" i="47"/>
  <c r="Y10" i="47"/>
  <c r="X10" i="47"/>
  <c r="W10" i="47"/>
  <c r="V10" i="47"/>
  <c r="U10" i="47"/>
  <c r="T10" i="47"/>
  <c r="S10" i="47"/>
  <c r="R10" i="47"/>
  <c r="Q9" i="47"/>
  <c r="AB9" i="47"/>
  <c r="AA9" i="47"/>
  <c r="Z9" i="47"/>
  <c r="Y9" i="47"/>
  <c r="W9" i="47"/>
  <c r="V9" i="47"/>
  <c r="U9" i="47"/>
  <c r="T9" i="47"/>
  <c r="S9" i="47"/>
  <c r="R9" i="47"/>
  <c r="Q2" i="47"/>
  <c r="Q1" i="47"/>
  <c r="F55" i="47" l="1"/>
  <c r="N55" i="47"/>
  <c r="H54" i="47"/>
  <c r="F56" i="47"/>
  <c r="M70" i="47"/>
  <c r="U15" i="47"/>
  <c r="F58" i="47"/>
  <c r="E55" i="47"/>
  <c r="M55" i="47"/>
  <c r="E59" i="47"/>
  <c r="N70" i="47"/>
  <c r="E49" i="47"/>
  <c r="M49" i="47"/>
  <c r="F70" i="47"/>
  <c r="T21" i="47"/>
  <c r="R22" i="47"/>
  <c r="R26" i="47" s="1"/>
  <c r="U24" i="47"/>
  <c r="AD24" i="47" s="1"/>
  <c r="C54" i="47"/>
  <c r="W32" i="47"/>
  <c r="W43" i="47" s="1"/>
  <c r="W66" i="47"/>
  <c r="T33" i="47"/>
  <c r="T44" i="47" s="1"/>
  <c r="AB33" i="47"/>
  <c r="AB44" i="47" s="1"/>
  <c r="W67" i="47"/>
  <c r="U34" i="47"/>
  <c r="U45" i="47" s="1"/>
  <c r="W36" i="47"/>
  <c r="W47" i="47" s="1"/>
  <c r="W69" i="47" s="1"/>
  <c r="J59" i="47"/>
  <c r="S37" i="47"/>
  <c r="S48" i="47" s="1"/>
  <c r="S70" i="47" s="1"/>
  <c r="AA37" i="47"/>
  <c r="AA48" i="47" s="1"/>
  <c r="AA70" i="47" s="1"/>
  <c r="F44" i="47"/>
  <c r="F66" i="47" s="1"/>
  <c r="M59" i="47"/>
  <c r="U21" i="47"/>
  <c r="U55" i="47" s="1"/>
  <c r="T32" i="47"/>
  <c r="T43" i="47" s="1"/>
  <c r="G58" i="47"/>
  <c r="E70" i="47"/>
  <c r="K70" i="47"/>
  <c r="Z37" i="47"/>
  <c r="Z48" i="47" s="1"/>
  <c r="Z70" i="47" s="1"/>
  <c r="AB37" i="47"/>
  <c r="AB48" i="47" s="1"/>
  <c r="AB70" i="47" s="1"/>
  <c r="N44" i="47"/>
  <c r="N66" i="47" s="1"/>
  <c r="M45" i="47"/>
  <c r="M67" i="47" s="1"/>
  <c r="L59" i="47"/>
  <c r="S66" i="47"/>
  <c r="Z15" i="47"/>
  <c r="S15" i="47"/>
  <c r="O25" i="47"/>
  <c r="N67" i="47"/>
  <c r="G47" i="47"/>
  <c r="G69" i="47" s="1"/>
  <c r="N56" i="47"/>
  <c r="V43" i="47"/>
  <c r="V65" i="47" s="1"/>
  <c r="W20" i="47"/>
  <c r="X55" i="47"/>
  <c r="V36" i="47"/>
  <c r="V47" i="47" s="1"/>
  <c r="V69" i="47" s="1"/>
  <c r="T37" i="47"/>
  <c r="T48" i="47" s="1"/>
  <c r="M43" i="47"/>
  <c r="M65" i="47" s="1"/>
  <c r="K45" i="47"/>
  <c r="K67" i="47" s="1"/>
  <c r="K59" i="47"/>
  <c r="D54" i="47"/>
  <c r="AC9" i="47"/>
  <c r="AD9" i="47" s="1"/>
  <c r="AC13" i="47"/>
  <c r="AB21" i="47"/>
  <c r="D59" i="47"/>
  <c r="N49" i="47"/>
  <c r="Y34" i="47"/>
  <c r="Y45" i="47" s="1"/>
  <c r="M69" i="47"/>
  <c r="AA15" i="47"/>
  <c r="AC21" i="47"/>
  <c r="AC55" i="47" s="1"/>
  <c r="J56" i="47"/>
  <c r="G54" i="47"/>
  <c r="O34" i="47"/>
  <c r="F59" i="47"/>
  <c r="N59" i="47"/>
  <c r="C43" i="47"/>
  <c r="C65" i="47" s="1"/>
  <c r="W56" i="47"/>
  <c r="AB10" i="47"/>
  <c r="AB15" i="47" s="1"/>
  <c r="I54" i="47"/>
  <c r="Z22" i="47"/>
  <c r="H65" i="47"/>
  <c r="S32" i="47"/>
  <c r="S43" i="47" s="1"/>
  <c r="G55" i="47"/>
  <c r="AB67" i="47"/>
  <c r="C45" i="47"/>
  <c r="C67" i="47" s="1"/>
  <c r="W55" i="47"/>
  <c r="W15" i="47"/>
  <c r="V26" i="47"/>
  <c r="T15" i="47"/>
  <c r="Y15" i="47"/>
  <c r="Y44" i="47"/>
  <c r="Y66" i="47" s="1"/>
  <c r="Y55" i="47"/>
  <c r="R15" i="47"/>
  <c r="V15" i="47"/>
  <c r="Z44" i="47"/>
  <c r="Z66" i="47" s="1"/>
  <c r="Z55" i="47"/>
  <c r="R59" i="47"/>
  <c r="R48" i="47"/>
  <c r="AA58" i="47"/>
  <c r="AA47" i="47"/>
  <c r="F54" i="47"/>
  <c r="F43" i="47"/>
  <c r="F65" i="47" s="1"/>
  <c r="U32" i="47"/>
  <c r="R55" i="47"/>
  <c r="AA66" i="47"/>
  <c r="T34" i="47"/>
  <c r="E56" i="47"/>
  <c r="K58" i="47"/>
  <c r="Z36" i="47"/>
  <c r="K47" i="47"/>
  <c r="K69" i="47" s="1"/>
  <c r="H58" i="47"/>
  <c r="G59" i="47"/>
  <c r="V37" i="47"/>
  <c r="G48" i="47"/>
  <c r="G70" i="47" s="1"/>
  <c r="X26" i="47"/>
  <c r="G56" i="47"/>
  <c r="E69" i="47"/>
  <c r="M58" i="47"/>
  <c r="AB36" i="47"/>
  <c r="H59" i="47"/>
  <c r="W37" i="47"/>
  <c r="H48" i="47"/>
  <c r="H70" i="47" s="1"/>
  <c r="D43" i="47"/>
  <c r="D65" i="47" s="1"/>
  <c r="G44" i="47"/>
  <c r="G66" i="47" s="1"/>
  <c r="E45" i="47"/>
  <c r="E67" i="47" s="1"/>
  <c r="N69" i="47"/>
  <c r="AB56" i="47"/>
  <c r="O20" i="47"/>
  <c r="Y20" i="47"/>
  <c r="U22" i="47"/>
  <c r="T25" i="47"/>
  <c r="AD25" i="47" s="1"/>
  <c r="V54" i="47"/>
  <c r="E66" i="47"/>
  <c r="M66" i="47"/>
  <c r="H56" i="47"/>
  <c r="H45" i="47"/>
  <c r="H67" i="47" s="1"/>
  <c r="F47" i="47"/>
  <c r="F69" i="47" s="1"/>
  <c r="U36" i="47"/>
  <c r="N58" i="47"/>
  <c r="AC36" i="47"/>
  <c r="I59" i="47"/>
  <c r="I48" i="47"/>
  <c r="I70" i="47" s="1"/>
  <c r="X37" i="47"/>
  <c r="I65" i="47"/>
  <c r="H44" i="47"/>
  <c r="H66" i="47" s="1"/>
  <c r="F67" i="47"/>
  <c r="X56" i="47"/>
  <c r="J55" i="47"/>
  <c r="C58" i="47"/>
  <c r="R36" i="47"/>
  <c r="C47" i="47"/>
  <c r="O36" i="47"/>
  <c r="C55" i="47"/>
  <c r="C44" i="47"/>
  <c r="D58" i="47"/>
  <c r="D47" i="47"/>
  <c r="D69" i="47" s="1"/>
  <c r="O21" i="47"/>
  <c r="C38" i="47"/>
  <c r="R32" i="47"/>
  <c r="O32" i="47"/>
  <c r="Z32" i="47"/>
  <c r="K54" i="47"/>
  <c r="U44" i="47"/>
  <c r="AC44" i="47"/>
  <c r="AA55" i="47"/>
  <c r="I56" i="47"/>
  <c r="J65" i="47"/>
  <c r="I44" i="47"/>
  <c r="I66" i="47" s="1"/>
  <c r="X44" i="47"/>
  <c r="X66" i="47" s="1"/>
  <c r="G45" i="47"/>
  <c r="G67" i="47" s="1"/>
  <c r="J48" i="47"/>
  <c r="J70" i="47" s="1"/>
  <c r="X9" i="47"/>
  <c r="X15" i="47" s="1"/>
  <c r="AC32" i="47"/>
  <c r="S34" i="47"/>
  <c r="D56" i="47"/>
  <c r="H69" i="47"/>
  <c r="S55" i="47"/>
  <c r="AB20" i="47"/>
  <c r="K55" i="47"/>
  <c r="K44" i="47"/>
  <c r="K66" i="47" s="1"/>
  <c r="L58" i="47"/>
  <c r="L47" i="47"/>
  <c r="L69" i="47" s="1"/>
  <c r="O37" i="47"/>
  <c r="D45" i="47"/>
  <c r="O46" i="47"/>
  <c r="C15" i="47"/>
  <c r="AA20" i="47"/>
  <c r="AA26" i="47" s="1"/>
  <c r="C26" i="47"/>
  <c r="L54" i="47"/>
  <c r="AA32" i="47"/>
  <c r="V33" i="47"/>
  <c r="O33" i="47"/>
  <c r="J67" i="47"/>
  <c r="V34" i="47"/>
  <c r="S36" i="47"/>
  <c r="C59" i="47"/>
  <c r="C48" i="47"/>
  <c r="K43" i="47"/>
  <c r="K65" i="47" s="1"/>
  <c r="J44" i="47"/>
  <c r="J66" i="47" s="1"/>
  <c r="H55" i="47"/>
  <c r="L56" i="47"/>
  <c r="E58" i="47"/>
  <c r="N54" i="47"/>
  <c r="N43" i="47"/>
  <c r="N65" i="47" s="1"/>
  <c r="AA56" i="47"/>
  <c r="AA45" i="47"/>
  <c r="AA67" i="47" s="1"/>
  <c r="I69" i="47"/>
  <c r="T20" i="47"/>
  <c r="R44" i="47"/>
  <c r="S20" i="47"/>
  <c r="AC20" i="47"/>
  <c r="O22" i="47"/>
  <c r="O57" i="47" s="1"/>
  <c r="Y22" i="47"/>
  <c r="O24" i="47"/>
  <c r="E54" i="47"/>
  <c r="E43" i="47"/>
  <c r="E65" i="47" s="1"/>
  <c r="M54" i="47"/>
  <c r="AB32" i="47"/>
  <c r="R45" i="47"/>
  <c r="Z45" i="47"/>
  <c r="I58" i="47"/>
  <c r="T36" i="47"/>
  <c r="Y37" i="47"/>
  <c r="L43" i="47"/>
  <c r="L65" i="47" s="1"/>
  <c r="L45" i="47"/>
  <c r="L67" i="47" s="1"/>
  <c r="X45" i="47"/>
  <c r="X67" i="47" s="1"/>
  <c r="L70" i="47"/>
  <c r="I55" i="47"/>
  <c r="M56" i="47"/>
  <c r="Y32" i="47"/>
  <c r="D55" i="47"/>
  <c r="L55" i="47"/>
  <c r="AC34" i="47"/>
  <c r="J58" i="47"/>
  <c r="Y36" i="47"/>
  <c r="J47" i="47"/>
  <c r="J69" i="47" s="1"/>
  <c r="J54" i="47"/>
  <c r="D70" i="47"/>
  <c r="X32" i="47"/>
  <c r="X36" i="47"/>
  <c r="U37" i="47"/>
  <c r="AC37" i="47"/>
  <c r="G43" i="47"/>
  <c r="G65" i="47" s="1"/>
  <c r="D44" i="47"/>
  <c r="D66" i="47" s="1"/>
  <c r="L44" i="47"/>
  <c r="L66" i="47" s="1"/>
  <c r="I45" i="47"/>
  <c r="I67" i="47" s="1"/>
  <c r="W58" i="47" l="1"/>
  <c r="AB26" i="47"/>
  <c r="S59" i="47"/>
  <c r="W38" i="47"/>
  <c r="W49" i="47" s="1"/>
  <c r="AA59" i="47"/>
  <c r="Z59" i="47"/>
  <c r="T55" i="47"/>
  <c r="U56" i="47"/>
  <c r="V58" i="47"/>
  <c r="R56" i="47"/>
  <c r="U66" i="47"/>
  <c r="M60" i="47"/>
  <c r="N71" i="47"/>
  <c r="T66" i="47"/>
  <c r="AB59" i="47"/>
  <c r="O59" i="47"/>
  <c r="U26" i="47"/>
  <c r="O55" i="47"/>
  <c r="O58" i="47"/>
  <c r="O56" i="47"/>
  <c r="W54" i="47"/>
  <c r="E60" i="47"/>
  <c r="N60" i="47"/>
  <c r="AB55" i="47"/>
  <c r="W26" i="47"/>
  <c r="AC26" i="47"/>
  <c r="O26" i="47"/>
  <c r="T65" i="47"/>
  <c r="AD21" i="47"/>
  <c r="AC15" i="47"/>
  <c r="Z67" i="47"/>
  <c r="AB66" i="47"/>
  <c r="AC66" i="47"/>
  <c r="Z26" i="47"/>
  <c r="AD37" i="47"/>
  <c r="AD59" i="47" s="1"/>
  <c r="T70" i="47"/>
  <c r="W65" i="47"/>
  <c r="AD13" i="47"/>
  <c r="AD15" i="47" s="1"/>
  <c r="Z56" i="47"/>
  <c r="T59" i="47"/>
  <c r="V55" i="47"/>
  <c r="V44" i="47"/>
  <c r="V66" i="47" s="1"/>
  <c r="AD22" i="47"/>
  <c r="AA38" i="47"/>
  <c r="AA54" i="47"/>
  <c r="AA43" i="47"/>
  <c r="AA65" i="47" s="1"/>
  <c r="C60" i="47"/>
  <c r="C49" i="47"/>
  <c r="C71" i="47" s="1"/>
  <c r="M71" i="47"/>
  <c r="Y54" i="47"/>
  <c r="Y43" i="47"/>
  <c r="Y65" i="47" s="1"/>
  <c r="Y38" i="47"/>
  <c r="V56" i="47"/>
  <c r="V45" i="47"/>
  <c r="V67" i="47" s="1"/>
  <c r="D67" i="47"/>
  <c r="O45" i="47"/>
  <c r="O67" i="47" s="1"/>
  <c r="S56" i="47"/>
  <c r="S45" i="47"/>
  <c r="S67" i="47" s="1"/>
  <c r="AD34" i="47"/>
  <c r="AD56" i="47" s="1"/>
  <c r="D60" i="47"/>
  <c r="D49" i="47"/>
  <c r="D71" i="47" s="1"/>
  <c r="U59" i="47"/>
  <c r="U48" i="47"/>
  <c r="U70" i="47" s="1"/>
  <c r="Y58" i="47"/>
  <c r="Y47" i="47"/>
  <c r="J49" i="47"/>
  <c r="J71" i="47" s="1"/>
  <c r="J60" i="47"/>
  <c r="L60" i="47"/>
  <c r="L49" i="47"/>
  <c r="L71" i="47" s="1"/>
  <c r="AB38" i="47"/>
  <c r="AB54" i="47"/>
  <c r="AB43" i="47"/>
  <c r="AB65" i="47" s="1"/>
  <c r="S26" i="47"/>
  <c r="AD20" i="47"/>
  <c r="S54" i="47"/>
  <c r="Y67" i="47"/>
  <c r="AC38" i="47"/>
  <c r="AC54" i="47"/>
  <c r="AC43" i="47"/>
  <c r="AC65" i="47" s="1"/>
  <c r="AC58" i="47"/>
  <c r="AC47" i="47"/>
  <c r="Z58" i="47"/>
  <c r="Z47" i="47"/>
  <c r="R70" i="47"/>
  <c r="U67" i="47"/>
  <c r="X47" i="47"/>
  <c r="X58" i="47"/>
  <c r="Y59" i="47"/>
  <c r="Y48" i="47"/>
  <c r="Y70" i="47" s="1"/>
  <c r="Y56" i="47"/>
  <c r="F60" i="47"/>
  <c r="F49" i="47"/>
  <c r="F71" i="47" s="1"/>
  <c r="W59" i="47"/>
  <c r="W48" i="47"/>
  <c r="S65" i="47"/>
  <c r="AD33" i="47"/>
  <c r="X59" i="47"/>
  <c r="X48" i="47"/>
  <c r="X70" i="47" s="1"/>
  <c r="R67" i="47"/>
  <c r="S58" i="47"/>
  <c r="S47" i="47"/>
  <c r="O47" i="47"/>
  <c r="O69" i="47" s="1"/>
  <c r="C69" i="47"/>
  <c r="AC48" i="47"/>
  <c r="AC70" i="47" s="1"/>
  <c r="AC59" i="47"/>
  <c r="R58" i="47"/>
  <c r="R47" i="47"/>
  <c r="AD36" i="47"/>
  <c r="AD58" i="47" s="1"/>
  <c r="X54" i="47"/>
  <c r="X43" i="47"/>
  <c r="X65" i="47" s="1"/>
  <c r="X38" i="47"/>
  <c r="T58" i="47"/>
  <c r="T47" i="47"/>
  <c r="R66" i="47"/>
  <c r="H60" i="47"/>
  <c r="H49" i="47"/>
  <c r="H71" i="47" s="1"/>
  <c r="Z54" i="47"/>
  <c r="Z38" i="47"/>
  <c r="Z43" i="47"/>
  <c r="Z65" i="47" s="1"/>
  <c r="O44" i="47"/>
  <c r="O66" i="47" s="1"/>
  <c r="C66" i="47"/>
  <c r="U58" i="47"/>
  <c r="U47" i="47"/>
  <c r="T38" i="47"/>
  <c r="S38" i="47"/>
  <c r="U38" i="47"/>
  <c r="U43" i="47"/>
  <c r="U65" i="47" s="1"/>
  <c r="U54" i="47"/>
  <c r="E71" i="47"/>
  <c r="O68" i="47"/>
  <c r="AA69" i="47"/>
  <c r="T54" i="47"/>
  <c r="T26" i="47"/>
  <c r="K60" i="47"/>
  <c r="K49" i="47"/>
  <c r="K71" i="47" s="1"/>
  <c r="AB58" i="47"/>
  <c r="AB47" i="47"/>
  <c r="I60" i="47"/>
  <c r="I49" i="47"/>
  <c r="I71" i="47" s="1"/>
  <c r="V48" i="47"/>
  <c r="V59" i="47"/>
  <c r="T56" i="47"/>
  <c r="T45" i="47"/>
  <c r="T67" i="47" s="1"/>
  <c r="R54" i="47"/>
  <c r="R43" i="47"/>
  <c r="AD32" i="47"/>
  <c r="R38" i="47"/>
  <c r="O43" i="47"/>
  <c r="AC45" i="47"/>
  <c r="AC67" i="47" s="1"/>
  <c r="AC56" i="47"/>
  <c r="C70" i="47"/>
  <c r="O48" i="47"/>
  <c r="O70" i="47" s="1"/>
  <c r="G60" i="47"/>
  <c r="G49" i="47"/>
  <c r="G71" i="47" s="1"/>
  <c r="O54" i="47"/>
  <c r="O38" i="47"/>
  <c r="V38" i="47"/>
  <c r="Y26" i="47"/>
  <c r="W60" i="47" l="1"/>
  <c r="W71" i="47"/>
  <c r="AD44" i="47"/>
  <c r="AD66" i="47" s="1"/>
  <c r="AD55" i="47"/>
  <c r="AD54" i="47"/>
  <c r="O60" i="47"/>
  <c r="AD26" i="47"/>
  <c r="R49" i="47"/>
  <c r="R71" i="47" s="1"/>
  <c r="R60" i="47"/>
  <c r="U60" i="47"/>
  <c r="U49" i="47"/>
  <c r="U71" i="47" s="1"/>
  <c r="S60" i="47"/>
  <c r="S49" i="47"/>
  <c r="S71" i="47" s="1"/>
  <c r="AB49" i="47"/>
  <c r="AB71" i="47" s="1"/>
  <c r="AB60" i="47"/>
  <c r="R65" i="47"/>
  <c r="AD43" i="47"/>
  <c r="AB69" i="47"/>
  <c r="T60" i="47"/>
  <c r="T49" i="47"/>
  <c r="T71" i="47" s="1"/>
  <c r="AD48" i="47"/>
  <c r="AD70" i="47" s="1"/>
  <c r="AC60" i="47"/>
  <c r="AC49" i="47"/>
  <c r="AC71" i="47" s="1"/>
  <c r="U69" i="47"/>
  <c r="Y60" i="47"/>
  <c r="Y49" i="47"/>
  <c r="Y71" i="47" s="1"/>
  <c r="AA60" i="47"/>
  <c r="AA49" i="47"/>
  <c r="AA71" i="47" s="1"/>
  <c r="AD47" i="47"/>
  <c r="R69" i="47"/>
  <c r="S69" i="47"/>
  <c r="Z69" i="47"/>
  <c r="X60" i="47"/>
  <c r="X49" i="47"/>
  <c r="X71" i="47" s="1"/>
  <c r="Z60" i="47"/>
  <c r="Z49" i="47"/>
  <c r="Z71" i="47" s="1"/>
  <c r="X69" i="47"/>
  <c r="AD38" i="47"/>
  <c r="V60" i="47"/>
  <c r="V49" i="47"/>
  <c r="V71" i="47" s="1"/>
  <c r="T69" i="47"/>
  <c r="AD45" i="47"/>
  <c r="AD67" i="47" s="1"/>
  <c r="W70" i="47"/>
  <c r="AC69" i="47"/>
  <c r="Y69" i="47"/>
  <c r="O49" i="47"/>
  <c r="O71" i="47" s="1"/>
  <c r="O65" i="47"/>
  <c r="V70" i="47"/>
  <c r="AD60" i="47" l="1"/>
  <c r="AD61" i="47" s="1"/>
  <c r="AD39" i="47"/>
  <c r="AD49" i="47"/>
  <c r="AD71" i="47" s="1"/>
  <c r="AD65" i="47"/>
  <c r="AD69" i="47"/>
  <c r="AD73" i="46" l="1"/>
  <c r="AC73" i="46"/>
  <c r="AB73" i="46"/>
  <c r="AA73" i="46"/>
  <c r="Z73" i="46"/>
  <c r="Y73" i="46"/>
  <c r="X73" i="46"/>
  <c r="W73" i="46"/>
  <c r="V73" i="46"/>
  <c r="U73" i="46"/>
  <c r="T73" i="46"/>
  <c r="S73" i="46"/>
  <c r="R69" i="46"/>
  <c r="R68" i="46"/>
  <c r="R67" i="46"/>
  <c r="R66" i="46"/>
  <c r="R65" i="46"/>
  <c r="R64" i="46"/>
  <c r="R58" i="46"/>
  <c r="R57" i="46"/>
  <c r="R56" i="46"/>
  <c r="R55" i="46"/>
  <c r="R54" i="46"/>
  <c r="R53" i="46"/>
  <c r="R47" i="46"/>
  <c r="R46" i="46"/>
  <c r="R45" i="46"/>
  <c r="N45" i="46"/>
  <c r="M45" i="46"/>
  <c r="L45" i="46"/>
  <c r="K45" i="46"/>
  <c r="J45" i="46"/>
  <c r="I45" i="46"/>
  <c r="H45" i="46"/>
  <c r="G45" i="46"/>
  <c r="F45" i="46"/>
  <c r="D45" i="46"/>
  <c r="C45" i="46"/>
  <c r="R44" i="46"/>
  <c r="R43" i="46"/>
  <c r="R42" i="46"/>
  <c r="R36" i="46"/>
  <c r="N47" i="46"/>
  <c r="M47" i="46"/>
  <c r="AA36" i="46"/>
  <c r="J47" i="46"/>
  <c r="I47" i="46"/>
  <c r="H47" i="46"/>
  <c r="W36" i="46"/>
  <c r="F47" i="46"/>
  <c r="U36" i="46"/>
  <c r="U47" i="46" s="1"/>
  <c r="C47" i="46"/>
  <c r="R35" i="46"/>
  <c r="N46" i="46"/>
  <c r="K46" i="46"/>
  <c r="Z35" i="46"/>
  <c r="Z46" i="46" s="1"/>
  <c r="X35" i="46"/>
  <c r="X46" i="46" s="1"/>
  <c r="F46" i="46"/>
  <c r="C46" i="46"/>
  <c r="AD34" i="46"/>
  <c r="AC34" i="46"/>
  <c r="AC45" i="46" s="1"/>
  <c r="AB34" i="46"/>
  <c r="AA34" i="46"/>
  <c r="Z34" i="46"/>
  <c r="Y34" i="46"/>
  <c r="X34" i="46"/>
  <c r="W34" i="46"/>
  <c r="V34" i="46"/>
  <c r="U34" i="46"/>
  <c r="U45" i="46" s="1"/>
  <c r="T34" i="46"/>
  <c r="S34" i="46"/>
  <c r="R34" i="46"/>
  <c r="O34" i="46"/>
  <c r="R33" i="46"/>
  <c r="AA33" i="46"/>
  <c r="J44" i="46"/>
  <c r="I44" i="46"/>
  <c r="W33" i="46"/>
  <c r="S33" i="46"/>
  <c r="R32" i="46"/>
  <c r="AC32" i="46"/>
  <c r="AC43" i="46" s="1"/>
  <c r="AB32" i="46"/>
  <c r="AB43" i="46" s="1"/>
  <c r="AA32" i="46"/>
  <c r="J43" i="46"/>
  <c r="T32" i="46"/>
  <c r="C43" i="46"/>
  <c r="R31" i="46"/>
  <c r="AD31" i="46"/>
  <c r="AD42" i="46" s="1"/>
  <c r="AC31" i="46"/>
  <c r="AB31" i="46"/>
  <c r="AA31" i="46"/>
  <c r="X31" i="46"/>
  <c r="G42" i="46"/>
  <c r="D42" i="46"/>
  <c r="C42" i="46"/>
  <c r="R25" i="46"/>
  <c r="Z25" i="46"/>
  <c r="W25" i="46"/>
  <c r="V25" i="46"/>
  <c r="R24" i="46"/>
  <c r="AD24" i="46"/>
  <c r="AC24" i="46"/>
  <c r="AA24" i="46"/>
  <c r="Y24" i="46"/>
  <c r="X24" i="46"/>
  <c r="V24" i="46"/>
  <c r="U24" i="46"/>
  <c r="S24" i="46"/>
  <c r="AD23" i="46"/>
  <c r="AC23" i="46"/>
  <c r="AB23" i="46"/>
  <c r="AA23" i="46"/>
  <c r="Z23" i="46"/>
  <c r="Y23" i="46"/>
  <c r="X23" i="46"/>
  <c r="W23" i="46"/>
  <c r="V23" i="46"/>
  <c r="U23" i="46"/>
  <c r="T23" i="46"/>
  <c r="S23" i="46"/>
  <c r="R23" i="46"/>
  <c r="R22" i="46"/>
  <c r="AD22" i="46"/>
  <c r="AA22" i="46"/>
  <c r="W22" i="46"/>
  <c r="S22" i="46"/>
  <c r="R21" i="46"/>
  <c r="Y21" i="46"/>
  <c r="X21" i="46"/>
  <c r="S21" i="46"/>
  <c r="R20" i="46"/>
  <c r="AC20" i="46"/>
  <c r="AB20" i="46"/>
  <c r="Z20" i="46"/>
  <c r="Y20" i="46"/>
  <c r="U20" i="46"/>
  <c r="S20" i="46"/>
  <c r="R14" i="46"/>
  <c r="AD14" i="46"/>
  <c r="AE14" i="46" s="1"/>
  <c r="AC14" i="46"/>
  <c r="AB14" i="46"/>
  <c r="AA14" i="46"/>
  <c r="Z14" i="46"/>
  <c r="Y14" i="46"/>
  <c r="X14" i="46"/>
  <c r="W14" i="46"/>
  <c r="V14" i="46"/>
  <c r="U14" i="46"/>
  <c r="T14" i="46"/>
  <c r="S14" i="46"/>
  <c r="R13" i="46"/>
  <c r="O13" i="46"/>
  <c r="AC13" i="46"/>
  <c r="AB13" i="46"/>
  <c r="AA13" i="46"/>
  <c r="Z13" i="46"/>
  <c r="Y13" i="46"/>
  <c r="X13" i="46"/>
  <c r="W13" i="46"/>
  <c r="V13" i="46"/>
  <c r="U13" i="46"/>
  <c r="T13" i="46"/>
  <c r="S13" i="46"/>
  <c r="R12" i="46"/>
  <c r="O12" i="46"/>
  <c r="R11" i="46"/>
  <c r="AD11" i="46"/>
  <c r="AE11" i="46" s="1"/>
  <c r="AC11" i="46"/>
  <c r="AB11" i="46"/>
  <c r="AA11" i="46"/>
  <c r="Y11" i="46"/>
  <c r="X11" i="46"/>
  <c r="W11" i="46"/>
  <c r="V11" i="46"/>
  <c r="U11" i="46"/>
  <c r="T11" i="46"/>
  <c r="S11" i="46"/>
  <c r="R10" i="46"/>
  <c r="AD10" i="46"/>
  <c r="AE10" i="46" s="1"/>
  <c r="AC10" i="46"/>
  <c r="AB10" i="46"/>
  <c r="AA10" i="46"/>
  <c r="Z10" i="46"/>
  <c r="Y10" i="46"/>
  <c r="X10" i="46"/>
  <c r="W10" i="46"/>
  <c r="V10" i="46"/>
  <c r="U10" i="46"/>
  <c r="T10" i="46"/>
  <c r="S10" i="46"/>
  <c r="R9" i="46"/>
  <c r="AB9" i="46"/>
  <c r="Z9" i="46"/>
  <c r="Y9" i="46"/>
  <c r="X9" i="46"/>
  <c r="R4" i="46"/>
  <c r="Q4" i="47" s="1"/>
  <c r="R2" i="46"/>
  <c r="R1" i="46"/>
  <c r="G89" i="46" l="1"/>
  <c r="K88" i="46"/>
  <c r="J65" i="46"/>
  <c r="J89" i="46"/>
  <c r="J91" i="46"/>
  <c r="I92" i="46"/>
  <c r="O10" i="46"/>
  <c r="AD13" i="46"/>
  <c r="AE13" i="46" s="1"/>
  <c r="Z24" i="46"/>
  <c r="Z68" i="46" s="1"/>
  <c r="H92" i="46"/>
  <c r="Y25" i="46"/>
  <c r="S31" i="46"/>
  <c r="S42" i="46" s="1"/>
  <c r="U31" i="46"/>
  <c r="Z33" i="46"/>
  <c r="K99" i="46" s="1"/>
  <c r="I57" i="46"/>
  <c r="I69" i="46"/>
  <c r="AD36" i="46"/>
  <c r="AD47" i="46" s="1"/>
  <c r="M42" i="46"/>
  <c r="M64" i="46" s="1"/>
  <c r="M43" i="46"/>
  <c r="M65" i="46" s="1"/>
  <c r="H46" i="46"/>
  <c r="H68" i="46" s="1"/>
  <c r="G53" i="46"/>
  <c r="J55" i="46"/>
  <c r="M87" i="46"/>
  <c r="O14" i="46"/>
  <c r="J88" i="46"/>
  <c r="C26" i="46"/>
  <c r="X25" i="46"/>
  <c r="E64" i="46"/>
  <c r="T31" i="46"/>
  <c r="Z32" i="46"/>
  <c r="K98" i="46" s="1"/>
  <c r="H55" i="46"/>
  <c r="Y33" i="46"/>
  <c r="Y44" i="46" s="1"/>
  <c r="J69" i="46"/>
  <c r="V36" i="46"/>
  <c r="V47" i="46" s="1"/>
  <c r="V69" i="46" s="1"/>
  <c r="AC36" i="46"/>
  <c r="AC47" i="46" s="1"/>
  <c r="L42" i="46"/>
  <c r="L64" i="46" s="1"/>
  <c r="N42" i="46"/>
  <c r="N64" i="46" s="1"/>
  <c r="I55" i="46"/>
  <c r="L87" i="46"/>
  <c r="AA55" i="46"/>
  <c r="G55" i="46"/>
  <c r="O11" i="46"/>
  <c r="K87" i="46"/>
  <c r="D87" i="46"/>
  <c r="M57" i="46"/>
  <c r="H89" i="46"/>
  <c r="I91" i="46"/>
  <c r="M69" i="46"/>
  <c r="H53" i="46"/>
  <c r="H42" i="46"/>
  <c r="H64" i="46" s="1"/>
  <c r="F91" i="46"/>
  <c r="Z21" i="46"/>
  <c r="X22" i="46"/>
  <c r="S32" i="46"/>
  <c r="D98" i="46" s="1"/>
  <c r="F68" i="46"/>
  <c r="V45" i="46"/>
  <c r="E69" i="46"/>
  <c r="Y35" i="46"/>
  <c r="Y46" i="46" s="1"/>
  <c r="Y68" i="46" s="1"/>
  <c r="I46" i="46"/>
  <c r="I68" i="46" s="1"/>
  <c r="AA21" i="46"/>
  <c r="AA54" i="46" s="1"/>
  <c r="Z22" i="46"/>
  <c r="I54" i="46"/>
  <c r="U32" i="46"/>
  <c r="U43" i="46" s="1"/>
  <c r="E66" i="46"/>
  <c r="G57" i="46"/>
  <c r="AE23" i="46"/>
  <c r="J46" i="46"/>
  <c r="J68" i="46" s="1"/>
  <c r="AA20" i="46"/>
  <c r="AA53" i="46" s="1"/>
  <c r="G64" i="46"/>
  <c r="J54" i="46"/>
  <c r="Y32" i="46"/>
  <c r="Y54" i="46" s="1"/>
  <c r="H57" i="46"/>
  <c r="V35" i="46"/>
  <c r="AD45" i="46"/>
  <c r="L92" i="46"/>
  <c r="AB25" i="46"/>
  <c r="F55" i="46"/>
  <c r="V33" i="46"/>
  <c r="G99" i="46" s="1"/>
  <c r="F44" i="46"/>
  <c r="F66" i="46" s="1"/>
  <c r="N55" i="46"/>
  <c r="N44" i="46"/>
  <c r="N66" i="46" s="1"/>
  <c r="AD33" i="46"/>
  <c r="T45" i="46"/>
  <c r="AE34" i="46"/>
  <c r="V9" i="46"/>
  <c r="V15" i="46" s="1"/>
  <c r="O9" i="46"/>
  <c r="AD9" i="46"/>
  <c r="Z11" i="46"/>
  <c r="Z15" i="46" s="1"/>
  <c r="I42" i="46"/>
  <c r="Y31" i="46"/>
  <c r="I53" i="46"/>
  <c r="T43" i="46"/>
  <c r="W55" i="46"/>
  <c r="W44" i="46"/>
  <c r="W66" i="46" s="1"/>
  <c r="C64" i="46"/>
  <c r="F87" i="46"/>
  <c r="V20" i="46"/>
  <c r="AD20" i="46"/>
  <c r="AD64" i="46" s="1"/>
  <c r="N87" i="46"/>
  <c r="X15" i="46"/>
  <c r="G87" i="46"/>
  <c r="W20" i="46"/>
  <c r="X57" i="46"/>
  <c r="F43" i="46"/>
  <c r="F65" i="46" s="1"/>
  <c r="V32" i="46"/>
  <c r="F54" i="46"/>
  <c r="N54" i="46"/>
  <c r="N43" i="46"/>
  <c r="N65" i="46" s="1"/>
  <c r="AD32" i="46"/>
  <c r="AA47" i="46"/>
  <c r="Y15" i="46"/>
  <c r="AA42" i="46"/>
  <c r="G43" i="46"/>
  <c r="G65" i="46" s="1"/>
  <c r="W32" i="46"/>
  <c r="G54" i="46"/>
  <c r="O32" i="46"/>
  <c r="C58" i="46"/>
  <c r="O36" i="46"/>
  <c r="S36" i="46"/>
  <c r="K58" i="46"/>
  <c r="K47" i="46"/>
  <c r="K69" i="46" s="1"/>
  <c r="D92" i="46"/>
  <c r="T25" i="46"/>
  <c r="D91" i="46"/>
  <c r="T24" i="46"/>
  <c r="AB24" i="46"/>
  <c r="M91" i="46"/>
  <c r="L91" i="46"/>
  <c r="L97" i="46"/>
  <c r="AB42" i="46"/>
  <c r="S44" i="46"/>
  <c r="S55" i="46"/>
  <c r="D47" i="46"/>
  <c r="D69" i="46" s="1"/>
  <c r="T36" i="46"/>
  <c r="E102" i="46" s="1"/>
  <c r="D58" i="46"/>
  <c r="L58" i="46"/>
  <c r="AB36" i="46"/>
  <c r="L47" i="46"/>
  <c r="L69" i="46" s="1"/>
  <c r="AB45" i="46"/>
  <c r="C69" i="46"/>
  <c r="AB53" i="46"/>
  <c r="U9" i="46"/>
  <c r="U15" i="46" s="1"/>
  <c r="AB15" i="46"/>
  <c r="E88" i="46"/>
  <c r="E54" i="46"/>
  <c r="E65" i="46"/>
  <c r="U21" i="46"/>
  <c r="M88" i="46"/>
  <c r="M54" i="46"/>
  <c r="AC21" i="46"/>
  <c r="AC54" i="46" s="1"/>
  <c r="T22" i="46"/>
  <c r="D89" i="46"/>
  <c r="L89" i="46"/>
  <c r="AB22" i="46"/>
  <c r="E91" i="46"/>
  <c r="AC9" i="46"/>
  <c r="AC15" i="46" s="1"/>
  <c r="F88" i="46"/>
  <c r="V21" i="46"/>
  <c r="N88" i="46"/>
  <c r="AD21" i="46"/>
  <c r="U22" i="46"/>
  <c r="E89" i="46"/>
  <c r="M89" i="46"/>
  <c r="AC22" i="46"/>
  <c r="S25" i="46"/>
  <c r="S26" i="46" s="1"/>
  <c r="K92" i="46"/>
  <c r="AA25" i="46"/>
  <c r="AA58" i="46" s="1"/>
  <c r="E55" i="46"/>
  <c r="U33" i="46"/>
  <c r="O33" i="46"/>
  <c r="M55" i="46"/>
  <c r="AC33" i="46"/>
  <c r="M44" i="46"/>
  <c r="M66" i="46" s="1"/>
  <c r="G46" i="46"/>
  <c r="G68" i="46" s="1"/>
  <c r="W35" i="46"/>
  <c r="O35" i="46"/>
  <c r="E92" i="46"/>
  <c r="J42" i="46"/>
  <c r="J53" i="46"/>
  <c r="Z31" i="46"/>
  <c r="M97" i="46"/>
  <c r="AA44" i="46"/>
  <c r="AA66" i="46" s="1"/>
  <c r="D64" i="46"/>
  <c r="E58" i="46"/>
  <c r="I87" i="46"/>
  <c r="H88" i="46"/>
  <c r="G91" i="46"/>
  <c r="W24" i="46"/>
  <c r="F92" i="46"/>
  <c r="N92" i="46"/>
  <c r="C53" i="46"/>
  <c r="C37" i="46"/>
  <c r="K53" i="46"/>
  <c r="N97" i="46"/>
  <c r="F69" i="46"/>
  <c r="N69" i="46"/>
  <c r="G44" i="46"/>
  <c r="G66" i="46" s="1"/>
  <c r="F58" i="46"/>
  <c r="T9" i="46"/>
  <c r="T15" i="46" s="1"/>
  <c r="J87" i="46"/>
  <c r="T20" i="46"/>
  <c r="I88" i="46"/>
  <c r="H91" i="46"/>
  <c r="G92" i="46"/>
  <c r="D53" i="46"/>
  <c r="L53" i="46"/>
  <c r="V31" i="46"/>
  <c r="I66" i="46"/>
  <c r="X45" i="46"/>
  <c r="C68" i="46"/>
  <c r="K68" i="46"/>
  <c r="X68" i="46"/>
  <c r="W58" i="46"/>
  <c r="W47" i="46"/>
  <c r="W69" i="46" s="1"/>
  <c r="F42" i="46"/>
  <c r="H43" i="46"/>
  <c r="H44" i="46"/>
  <c r="H66" i="46" s="1"/>
  <c r="H58" i="46"/>
  <c r="L98" i="46"/>
  <c r="H87" i="46"/>
  <c r="M92" i="46"/>
  <c r="N57" i="46"/>
  <c r="I89" i="46"/>
  <c r="Y22" i="46"/>
  <c r="M53" i="46"/>
  <c r="W31" i="46"/>
  <c r="C54" i="46"/>
  <c r="K54" i="46"/>
  <c r="Y45" i="46"/>
  <c r="T35" i="46"/>
  <c r="D46" i="46"/>
  <c r="D68" i="46" s="1"/>
  <c r="L57" i="46"/>
  <c r="AB35" i="46"/>
  <c r="I43" i="46"/>
  <c r="I65" i="46" s="1"/>
  <c r="J66" i="46"/>
  <c r="H54" i="46"/>
  <c r="D57" i="46"/>
  <c r="M58" i="46"/>
  <c r="H69" i="46"/>
  <c r="N91" i="46"/>
  <c r="M98" i="46"/>
  <c r="G88" i="46"/>
  <c r="C65" i="46"/>
  <c r="C15" i="46"/>
  <c r="S9" i="46"/>
  <c r="S15" i="46" s="1"/>
  <c r="AC25" i="46"/>
  <c r="F53" i="46"/>
  <c r="N53" i="46"/>
  <c r="D54" i="46"/>
  <c r="D43" i="46"/>
  <c r="D65" i="46" s="1"/>
  <c r="L54" i="46"/>
  <c r="L43" i="46"/>
  <c r="L65" i="46" s="1"/>
  <c r="C44" i="46"/>
  <c r="C48" i="46" s="1"/>
  <c r="C55" i="46"/>
  <c r="K44" i="46"/>
  <c r="K66" i="46" s="1"/>
  <c r="K55" i="46"/>
  <c r="Z45" i="46"/>
  <c r="U35" i="46"/>
  <c r="E68" i="46"/>
  <c r="AC35" i="46"/>
  <c r="M46" i="46"/>
  <c r="M68" i="46" s="1"/>
  <c r="AD35" i="46"/>
  <c r="Y36" i="46"/>
  <c r="I58" i="46"/>
  <c r="K42" i="46"/>
  <c r="X42" i="46"/>
  <c r="AA43" i="46"/>
  <c r="E57" i="46"/>
  <c r="N58" i="46"/>
  <c r="F89" i="46"/>
  <c r="N89" i="46"/>
  <c r="AC53" i="46"/>
  <c r="AA9" i="46"/>
  <c r="AA15" i="46" s="1"/>
  <c r="W9" i="46"/>
  <c r="W15" i="46" s="1"/>
  <c r="E87" i="46"/>
  <c r="X20" i="46"/>
  <c r="D88" i="46"/>
  <c r="T21" i="46"/>
  <c r="T54" i="46" s="1"/>
  <c r="L88" i="46"/>
  <c r="AB21" i="46"/>
  <c r="AB65" i="46" s="1"/>
  <c r="W21" i="46"/>
  <c r="K89" i="46"/>
  <c r="V22" i="46"/>
  <c r="K91" i="46"/>
  <c r="J92" i="46"/>
  <c r="U25" i="46"/>
  <c r="U58" i="46" s="1"/>
  <c r="AD25" i="46"/>
  <c r="O31" i="46"/>
  <c r="X32" i="46"/>
  <c r="D44" i="46"/>
  <c r="D66" i="46" s="1"/>
  <c r="D55" i="46"/>
  <c r="T33" i="46"/>
  <c r="L44" i="46"/>
  <c r="L66" i="46" s="1"/>
  <c r="L55" i="46"/>
  <c r="AB33" i="46"/>
  <c r="X33" i="46"/>
  <c r="S45" i="46"/>
  <c r="AA45" i="46"/>
  <c r="N68" i="46"/>
  <c r="Z36" i="46"/>
  <c r="K102" i="46" s="1"/>
  <c r="J58" i="46"/>
  <c r="AC42" i="46"/>
  <c r="K43" i="46"/>
  <c r="K65" i="46" s="1"/>
  <c r="O45" i="46"/>
  <c r="W45" i="46"/>
  <c r="L46" i="46"/>
  <c r="L68" i="46" s="1"/>
  <c r="E53" i="46"/>
  <c r="F57" i="46"/>
  <c r="S35" i="46"/>
  <c r="AA35" i="46"/>
  <c r="AA37" i="46" s="1"/>
  <c r="X36" i="46"/>
  <c r="J57" i="46"/>
  <c r="G58" i="46"/>
  <c r="K57" i="46"/>
  <c r="G47" i="46"/>
  <c r="G69" i="46" s="1"/>
  <c r="C57" i="46"/>
  <c r="I81" i="46" l="1"/>
  <c r="Z57" i="46"/>
  <c r="F102" i="46"/>
  <c r="M93" i="46"/>
  <c r="G93" i="46"/>
  <c r="U65" i="46"/>
  <c r="V58" i="46"/>
  <c r="I98" i="46"/>
  <c r="L77" i="46"/>
  <c r="E82" i="46"/>
  <c r="G77" i="46"/>
  <c r="AD37" i="46"/>
  <c r="D78" i="46"/>
  <c r="AC58" i="46"/>
  <c r="G102" i="46"/>
  <c r="K93" i="46"/>
  <c r="H77" i="46"/>
  <c r="Z44" i="46"/>
  <c r="Z66" i="46" s="1"/>
  <c r="Z55" i="46"/>
  <c r="I103" i="46"/>
  <c r="K81" i="46"/>
  <c r="K79" i="46"/>
  <c r="J79" i="46"/>
  <c r="E97" i="46"/>
  <c r="H79" i="46"/>
  <c r="K78" i="46"/>
  <c r="Z43" i="46"/>
  <c r="Z65" i="46" s="1"/>
  <c r="D97" i="46"/>
  <c r="AA65" i="46"/>
  <c r="AD58" i="46"/>
  <c r="Y26" i="46"/>
  <c r="J98" i="46"/>
  <c r="Z54" i="46"/>
  <c r="F81" i="46"/>
  <c r="I99" i="46"/>
  <c r="J81" i="46"/>
  <c r="I93" i="46"/>
  <c r="U53" i="46"/>
  <c r="M81" i="46"/>
  <c r="U42" i="46"/>
  <c r="U64" i="46" s="1"/>
  <c r="T42" i="46"/>
  <c r="T64" i="46" s="1"/>
  <c r="M102" i="46"/>
  <c r="J99" i="46"/>
  <c r="S53" i="46"/>
  <c r="I79" i="46"/>
  <c r="H93" i="46"/>
  <c r="D93" i="46"/>
  <c r="L79" i="46"/>
  <c r="N81" i="46"/>
  <c r="T37" i="46"/>
  <c r="K77" i="46"/>
  <c r="O57" i="46"/>
  <c r="E98" i="46"/>
  <c r="O98" i="46" s="1"/>
  <c r="U54" i="46"/>
  <c r="N102" i="46"/>
  <c r="M77" i="46"/>
  <c r="H81" i="46"/>
  <c r="U37" i="46"/>
  <c r="F78" i="46"/>
  <c r="F101" i="46"/>
  <c r="J78" i="46"/>
  <c r="G79" i="46"/>
  <c r="L93" i="46"/>
  <c r="H82" i="46"/>
  <c r="O42" i="46"/>
  <c r="O64" i="46" s="1"/>
  <c r="AC37" i="46"/>
  <c r="M78" i="46"/>
  <c r="E93" i="46"/>
  <c r="O58" i="46"/>
  <c r="J101" i="46"/>
  <c r="D79" i="46"/>
  <c r="T26" i="46"/>
  <c r="O46" i="46"/>
  <c r="O68" i="46" s="1"/>
  <c r="L48" i="46"/>
  <c r="L70" i="46" s="1"/>
  <c r="AE22" i="46"/>
  <c r="I77" i="46"/>
  <c r="O15" i="46"/>
  <c r="X26" i="46"/>
  <c r="M82" i="46"/>
  <c r="J77" i="46"/>
  <c r="F79" i="46"/>
  <c r="AC65" i="46"/>
  <c r="Z26" i="46"/>
  <c r="S37" i="46"/>
  <c r="S59" i="46" s="1"/>
  <c r="V46" i="46"/>
  <c r="V68" i="46" s="1"/>
  <c r="V57" i="46"/>
  <c r="AE21" i="46"/>
  <c r="O54" i="46"/>
  <c r="U69" i="46"/>
  <c r="O53" i="46"/>
  <c r="O87" i="46"/>
  <c r="Y57" i="46"/>
  <c r="Y43" i="46"/>
  <c r="Y65" i="46" s="1"/>
  <c r="H59" i="46"/>
  <c r="S54" i="46"/>
  <c r="S43" i="46"/>
  <c r="S65" i="46" s="1"/>
  <c r="J82" i="46"/>
  <c r="X53" i="46"/>
  <c r="H78" i="46"/>
  <c r="D77" i="46"/>
  <c r="I101" i="46"/>
  <c r="K82" i="46"/>
  <c r="J64" i="46"/>
  <c r="J48" i="46"/>
  <c r="J70" i="46" s="1"/>
  <c r="F103" i="46"/>
  <c r="F59" i="46"/>
  <c r="D102" i="46"/>
  <c r="O102" i="46" s="1"/>
  <c r="T58" i="46"/>
  <c r="T47" i="46"/>
  <c r="T69" i="46" s="1"/>
  <c r="Y55" i="46"/>
  <c r="Y53" i="46"/>
  <c r="Y42" i="46"/>
  <c r="Y37" i="46"/>
  <c r="I97" i="46"/>
  <c r="F99" i="46"/>
  <c r="V44" i="46"/>
  <c r="V66" i="46" s="1"/>
  <c r="V55" i="46"/>
  <c r="S64" i="46"/>
  <c r="G82" i="46"/>
  <c r="E77" i="46"/>
  <c r="N77" i="46"/>
  <c r="D81" i="46"/>
  <c r="L101" i="46"/>
  <c r="AB57" i="46"/>
  <c r="AB46" i="46"/>
  <c r="U26" i="46"/>
  <c r="O47" i="46"/>
  <c r="O69" i="46" s="1"/>
  <c r="AE24" i="46"/>
  <c r="F98" i="46"/>
  <c r="V54" i="46"/>
  <c r="V43" i="46"/>
  <c r="I64" i="46"/>
  <c r="I48" i="46"/>
  <c r="I70" i="46" s="1"/>
  <c r="AE45" i="46"/>
  <c r="H98" i="46"/>
  <c r="X54" i="46"/>
  <c r="X43" i="46"/>
  <c r="X65" i="46" s="1"/>
  <c r="O88" i="46"/>
  <c r="M101" i="46"/>
  <c r="AC46" i="46"/>
  <c r="AC57" i="46"/>
  <c r="C66" i="46"/>
  <c r="O44" i="46"/>
  <c r="O66" i="46" s="1"/>
  <c r="F77" i="46"/>
  <c r="AB54" i="46"/>
  <c r="L81" i="46"/>
  <c r="AC69" i="46"/>
  <c r="D48" i="46"/>
  <c r="D70" i="46" s="1"/>
  <c r="M99" i="46"/>
  <c r="AC44" i="46"/>
  <c r="AC66" i="46" s="1"/>
  <c r="AC55" i="46"/>
  <c r="O92" i="46"/>
  <c r="G78" i="46"/>
  <c r="AB26" i="46"/>
  <c r="AA26" i="46"/>
  <c r="AA59" i="46" s="1"/>
  <c r="X55" i="46"/>
  <c r="H99" i="46"/>
  <c r="X44" i="46"/>
  <c r="X66" i="46" s="1"/>
  <c r="X64" i="46"/>
  <c r="O43" i="46"/>
  <c r="O65" i="46" s="1"/>
  <c r="G97" i="46"/>
  <c r="W53" i="46"/>
  <c r="W37" i="46"/>
  <c r="H97" i="46"/>
  <c r="W42" i="46"/>
  <c r="F82" i="46"/>
  <c r="M79" i="46"/>
  <c r="AE25" i="46"/>
  <c r="AE33" i="46"/>
  <c r="G98" i="46"/>
  <c r="W54" i="46"/>
  <c r="W43" i="46"/>
  <c r="W65" i="46" s="1"/>
  <c r="N93" i="46"/>
  <c r="AA46" i="46"/>
  <c r="AA48" i="46" s="1"/>
  <c r="K101" i="46"/>
  <c r="AA57" i="46"/>
  <c r="L99" i="46"/>
  <c r="AB44" i="46"/>
  <c r="AB66" i="46" s="1"/>
  <c r="AB55" i="46"/>
  <c r="AB37" i="46"/>
  <c r="G48" i="46"/>
  <c r="G70" i="46" s="1"/>
  <c r="N82" i="46"/>
  <c r="K64" i="46"/>
  <c r="K48" i="46"/>
  <c r="K70" i="46" s="1"/>
  <c r="E101" i="46"/>
  <c r="U46" i="46"/>
  <c r="U57" i="46"/>
  <c r="L78" i="46"/>
  <c r="AD69" i="46"/>
  <c r="D101" i="46"/>
  <c r="T57" i="46"/>
  <c r="T46" i="46"/>
  <c r="M103" i="46"/>
  <c r="M59" i="46"/>
  <c r="H65" i="46"/>
  <c r="H48" i="46"/>
  <c r="H70" i="46" s="1"/>
  <c r="F97" i="46"/>
  <c r="V53" i="46"/>
  <c r="V37" i="46"/>
  <c r="V42" i="46"/>
  <c r="N48" i="46"/>
  <c r="N70" i="46" s="1"/>
  <c r="O55" i="46"/>
  <c r="M48" i="46"/>
  <c r="M70" i="46" s="1"/>
  <c r="O89" i="46"/>
  <c r="C70" i="46"/>
  <c r="T65" i="46"/>
  <c r="N99" i="46"/>
  <c r="AD44" i="46"/>
  <c r="AD66" i="46" s="1"/>
  <c r="AD55" i="46"/>
  <c r="N101" i="46"/>
  <c r="AD57" i="46"/>
  <c r="AD46" i="46"/>
  <c r="H102" i="46"/>
  <c r="X47" i="46"/>
  <c r="X58" i="46"/>
  <c r="J102" i="46"/>
  <c r="Z47" i="46"/>
  <c r="Z58" i="46"/>
  <c r="J93" i="46"/>
  <c r="G103" i="46"/>
  <c r="G59" i="46"/>
  <c r="Z42" i="46"/>
  <c r="Z53" i="46"/>
  <c r="Z37" i="46"/>
  <c r="J97" i="46"/>
  <c r="E99" i="46"/>
  <c r="U44" i="46"/>
  <c r="U66" i="46" s="1"/>
  <c r="U55" i="46"/>
  <c r="I59" i="46"/>
  <c r="S66" i="46"/>
  <c r="AD43" i="46"/>
  <c r="N98" i="46"/>
  <c r="AD54" i="46"/>
  <c r="E81" i="46"/>
  <c r="I82" i="46"/>
  <c r="E103" i="46"/>
  <c r="E59" i="46"/>
  <c r="AE32" i="46"/>
  <c r="AE20" i="46"/>
  <c r="J103" i="46"/>
  <c r="J59" i="46"/>
  <c r="E79" i="46"/>
  <c r="L82" i="46"/>
  <c r="H103" i="46"/>
  <c r="O91" i="46"/>
  <c r="AE36" i="46"/>
  <c r="S47" i="46"/>
  <c r="S58" i="46"/>
  <c r="K97" i="46"/>
  <c r="W26" i="46"/>
  <c r="F93" i="46"/>
  <c r="AD15" i="46"/>
  <c r="AE15" i="46" s="1"/>
  <c r="AE9" i="46"/>
  <c r="N79" i="46"/>
  <c r="AE31" i="46"/>
  <c r="S57" i="46"/>
  <c r="AE35" i="46"/>
  <c r="S46" i="46"/>
  <c r="F48" i="46"/>
  <c r="F70" i="46" s="1"/>
  <c r="F64" i="46"/>
  <c r="L103" i="46"/>
  <c r="L59" i="46"/>
  <c r="K103" i="46"/>
  <c r="K59" i="46"/>
  <c r="N103" i="46"/>
  <c r="N59" i="46"/>
  <c r="N83" i="46" s="1"/>
  <c r="L102" i="46"/>
  <c r="AB58" i="46"/>
  <c r="AB47" i="46"/>
  <c r="AB69" i="46" s="1"/>
  <c r="AD26" i="46"/>
  <c r="AC64" i="46"/>
  <c r="D99" i="46"/>
  <c r="T44" i="46"/>
  <c r="T66" i="46" s="1"/>
  <c r="T55" i="46"/>
  <c r="T53" i="46"/>
  <c r="I102" i="46"/>
  <c r="Y58" i="46"/>
  <c r="Y47" i="46"/>
  <c r="X37" i="46"/>
  <c r="D103" i="46"/>
  <c r="D59" i="46"/>
  <c r="E48" i="46"/>
  <c r="E70" i="46" s="1"/>
  <c r="AD53" i="46"/>
  <c r="C59" i="46"/>
  <c r="O37" i="46"/>
  <c r="G101" i="46"/>
  <c r="W57" i="46"/>
  <c r="H101" i="46"/>
  <c r="W46" i="46"/>
  <c r="I78" i="46"/>
  <c r="AC26" i="46"/>
  <c r="E78" i="46"/>
  <c r="D82" i="46"/>
  <c r="AB64" i="46"/>
  <c r="AA64" i="46"/>
  <c r="AA69" i="46"/>
  <c r="N78" i="46"/>
  <c r="Y66" i="46"/>
  <c r="V26" i="46"/>
  <c r="G81" i="46"/>
  <c r="AE54" i="46" l="1"/>
  <c r="Z59" i="46"/>
  <c r="AD59" i="46"/>
  <c r="O97" i="46"/>
  <c r="AE53" i="46"/>
  <c r="X59" i="46"/>
  <c r="O93" i="46"/>
  <c r="AE55" i="46"/>
  <c r="G83" i="46"/>
  <c r="AE58" i="46"/>
  <c r="Y59" i="46"/>
  <c r="I83" i="46"/>
  <c r="AE57" i="46"/>
  <c r="AA70" i="46"/>
  <c r="T59" i="46"/>
  <c r="U59" i="46"/>
  <c r="AC59" i="46"/>
  <c r="L83" i="46"/>
  <c r="O101" i="46"/>
  <c r="V59" i="46"/>
  <c r="J83" i="46"/>
  <c r="D83" i="46"/>
  <c r="U48" i="46"/>
  <c r="U70" i="46" s="1"/>
  <c r="S48" i="46"/>
  <c r="S70" i="46" s="1"/>
  <c r="O59" i="46"/>
  <c r="O103" i="46"/>
  <c r="AC48" i="46"/>
  <c r="AC70" i="46" s="1"/>
  <c r="W59" i="46"/>
  <c r="V65" i="46"/>
  <c r="AE43" i="46"/>
  <c r="AE65" i="46" s="1"/>
  <c r="AE46" i="46"/>
  <c r="AE68" i="46" s="1"/>
  <c r="S68" i="46"/>
  <c r="AB59" i="46"/>
  <c r="T48" i="46"/>
  <c r="T70" i="46" s="1"/>
  <c r="AB48" i="46"/>
  <c r="AB70" i="46" s="1"/>
  <c r="Y69" i="46"/>
  <c r="K83" i="46"/>
  <c r="E83" i="46"/>
  <c r="AE44" i="46"/>
  <c r="AE66" i="46" s="1"/>
  <c r="X48" i="46"/>
  <c r="X70" i="46" s="1"/>
  <c r="Z48" i="46"/>
  <c r="Z70" i="46" s="1"/>
  <c r="Z64" i="46"/>
  <c r="X69" i="46"/>
  <c r="M83" i="46"/>
  <c r="U68" i="46"/>
  <c r="W64" i="46"/>
  <c r="W48" i="46"/>
  <c r="W70" i="46" s="1"/>
  <c r="AE37" i="46"/>
  <c r="W68" i="46"/>
  <c r="Y48" i="46"/>
  <c r="Y70" i="46" s="1"/>
  <c r="Y64" i="46"/>
  <c r="AD65" i="46"/>
  <c r="AD48" i="46"/>
  <c r="AD70" i="46" s="1"/>
  <c r="S69" i="46"/>
  <c r="AE47" i="46"/>
  <c r="AE69" i="46" s="1"/>
  <c r="AD68" i="46"/>
  <c r="O48" i="46"/>
  <c r="O70" i="46" s="1"/>
  <c r="V64" i="46"/>
  <c r="V48" i="46"/>
  <c r="V70" i="46" s="1"/>
  <c r="T68" i="46"/>
  <c r="AC68" i="46"/>
  <c r="H83" i="46"/>
  <c r="AE26" i="46"/>
  <c r="AA68" i="46"/>
  <c r="O99" i="46"/>
  <c r="Z69" i="46"/>
  <c r="AB68" i="46"/>
  <c r="AE42" i="46"/>
  <c r="AE64" i="46" s="1"/>
  <c r="F83" i="46"/>
  <c r="AE59" i="46" l="1"/>
  <c r="AE60" i="46" s="1"/>
  <c r="AE48" i="46"/>
  <c r="AE70" i="46" s="1"/>
  <c r="AE38" i="46"/>
  <c r="AC76" i="45" l="1"/>
  <c r="AB76" i="45"/>
  <c r="AA76" i="45"/>
  <c r="Z76" i="45"/>
  <c r="Y76" i="45"/>
  <c r="X76" i="45"/>
  <c r="W76" i="45"/>
  <c r="V76" i="45"/>
  <c r="U76" i="45"/>
  <c r="T76" i="45"/>
  <c r="S76" i="45"/>
  <c r="R76" i="45"/>
  <c r="Q70" i="45"/>
  <c r="Q69" i="45"/>
  <c r="Q68" i="45"/>
  <c r="Q67" i="45"/>
  <c r="Q66" i="45"/>
  <c r="Q65" i="45"/>
  <c r="Q59" i="45"/>
  <c r="Q58" i="45"/>
  <c r="Q57" i="45"/>
  <c r="Q56" i="45"/>
  <c r="Q55" i="45"/>
  <c r="Q54" i="45"/>
  <c r="Q48" i="45"/>
  <c r="Q47" i="45"/>
  <c r="Q46" i="45"/>
  <c r="Q45" i="45"/>
  <c r="Q44" i="45"/>
  <c r="Q43" i="45"/>
  <c r="Q37" i="45"/>
  <c r="N36" i="56"/>
  <c r="N36" i="31" s="1"/>
  <c r="M36" i="56"/>
  <c r="M36" i="31" s="1"/>
  <c r="L36" i="56"/>
  <c r="L36" i="31" s="1"/>
  <c r="X37" i="45"/>
  <c r="H36" i="56"/>
  <c r="H36" i="31" s="1"/>
  <c r="F36" i="56"/>
  <c r="F36" i="31" s="1"/>
  <c r="E36" i="56"/>
  <c r="E36" i="31" s="1"/>
  <c r="D36" i="56"/>
  <c r="D36" i="31" s="1"/>
  <c r="Q36" i="45"/>
  <c r="N35" i="56"/>
  <c r="N35" i="31" s="1"/>
  <c r="M35" i="56"/>
  <c r="M35" i="31" s="1"/>
  <c r="K35" i="56"/>
  <c r="K35" i="31" s="1"/>
  <c r="I47" i="45"/>
  <c r="G35" i="56"/>
  <c r="G35" i="31" s="1"/>
  <c r="F35" i="56"/>
  <c r="F35" i="31" s="1"/>
  <c r="E35" i="56"/>
  <c r="E35" i="31" s="1"/>
  <c r="C35" i="56"/>
  <c r="C35" i="31" s="1"/>
  <c r="Q35" i="45"/>
  <c r="Q34" i="45"/>
  <c r="N33" i="56"/>
  <c r="N33" i="31" s="1"/>
  <c r="Z34" i="45"/>
  <c r="J33" i="56"/>
  <c r="J33" i="31" s="1"/>
  <c r="I33" i="56"/>
  <c r="I33" i="31" s="1"/>
  <c r="H33" i="56"/>
  <c r="H33" i="31" s="1"/>
  <c r="G33" i="56"/>
  <c r="G33" i="31" s="1"/>
  <c r="E33" i="56"/>
  <c r="E33" i="31" s="1"/>
  <c r="Q33" i="45"/>
  <c r="L32" i="56"/>
  <c r="L32" i="31" s="1"/>
  <c r="K32" i="56"/>
  <c r="K32" i="31" s="1"/>
  <c r="H32" i="56"/>
  <c r="H32" i="31" s="1"/>
  <c r="G32" i="56"/>
  <c r="G32" i="31" s="1"/>
  <c r="D32" i="56"/>
  <c r="D32" i="31" s="1"/>
  <c r="C32" i="56"/>
  <c r="C32" i="31" s="1"/>
  <c r="Q32" i="45"/>
  <c r="AC32" i="45"/>
  <c r="M31" i="56"/>
  <c r="M31" i="31" s="1"/>
  <c r="L31" i="56"/>
  <c r="L31" i="31" s="1"/>
  <c r="K31" i="56"/>
  <c r="K31" i="31" s="1"/>
  <c r="J31" i="56"/>
  <c r="J31" i="31" s="1"/>
  <c r="I31" i="56"/>
  <c r="I31" i="31" s="1"/>
  <c r="H31" i="56"/>
  <c r="H31" i="31" s="1"/>
  <c r="U32" i="45"/>
  <c r="U43" i="45" s="1"/>
  <c r="D31" i="56"/>
  <c r="D31" i="31" s="1"/>
  <c r="C31" i="56"/>
  <c r="Q25" i="45"/>
  <c r="N25" i="56"/>
  <c r="N25" i="31" s="1"/>
  <c r="M25" i="56"/>
  <c r="M25" i="31" s="1"/>
  <c r="L25" i="56"/>
  <c r="L25" i="31" s="1"/>
  <c r="H25" i="56"/>
  <c r="H25" i="31" s="1"/>
  <c r="G25" i="56"/>
  <c r="G25" i="31" s="1"/>
  <c r="E25" i="56"/>
  <c r="E25" i="31" s="1"/>
  <c r="D25" i="56"/>
  <c r="D25" i="31" s="1"/>
  <c r="Q24" i="45"/>
  <c r="N24" i="56"/>
  <c r="N24" i="31" s="1"/>
  <c r="AA24" i="45"/>
  <c r="Z24" i="45"/>
  <c r="J24" i="56"/>
  <c r="J24" i="31" s="1"/>
  <c r="H24" i="56"/>
  <c r="H24" i="31" s="1"/>
  <c r="F24" i="56"/>
  <c r="F24" i="31" s="1"/>
  <c r="Q23" i="45"/>
  <c r="Q22" i="45"/>
  <c r="M22" i="56"/>
  <c r="M22" i="31" s="1"/>
  <c r="L22" i="56"/>
  <c r="L22" i="31" s="1"/>
  <c r="J22" i="56"/>
  <c r="J22" i="31" s="1"/>
  <c r="I22" i="56"/>
  <c r="I22" i="31" s="1"/>
  <c r="E22" i="56"/>
  <c r="E22" i="31" s="1"/>
  <c r="D22" i="56"/>
  <c r="D22" i="31" s="1"/>
  <c r="Q21" i="45"/>
  <c r="N21" i="56"/>
  <c r="N21" i="31" s="1"/>
  <c r="AB21" i="45"/>
  <c r="K21" i="56"/>
  <c r="K21" i="31" s="1"/>
  <c r="J21" i="56"/>
  <c r="J21" i="31" s="1"/>
  <c r="I21" i="56"/>
  <c r="I21" i="31" s="1"/>
  <c r="H21" i="56"/>
  <c r="H21" i="31" s="1"/>
  <c r="G21" i="56"/>
  <c r="G21" i="31" s="1"/>
  <c r="T21" i="45"/>
  <c r="C21" i="56"/>
  <c r="C21" i="31" s="1"/>
  <c r="Q20" i="45"/>
  <c r="AC20" i="45"/>
  <c r="M20" i="56"/>
  <c r="M20" i="31" s="1"/>
  <c r="J20" i="56"/>
  <c r="J20" i="31" s="1"/>
  <c r="I20" i="56"/>
  <c r="I20" i="31" s="1"/>
  <c r="G20" i="56"/>
  <c r="G20" i="31" s="1"/>
  <c r="E20" i="56"/>
  <c r="E20" i="31" s="1"/>
  <c r="D20" i="56"/>
  <c r="D20" i="31" s="1"/>
  <c r="Q14" i="45"/>
  <c r="AC14" i="45"/>
  <c r="AD14" i="45" s="1"/>
  <c r="M14" i="56"/>
  <c r="M14" i="31" s="1"/>
  <c r="L14" i="56"/>
  <c r="L14" i="31" s="1"/>
  <c r="K14" i="56"/>
  <c r="K14" i="31" s="1"/>
  <c r="J14" i="56"/>
  <c r="J14" i="31" s="1"/>
  <c r="E14" i="56"/>
  <c r="E14" i="31" s="1"/>
  <c r="D14" i="56"/>
  <c r="D14" i="31" s="1"/>
  <c r="Q13" i="45"/>
  <c r="N13" i="56"/>
  <c r="N13" i="31" s="1"/>
  <c r="M13" i="56"/>
  <c r="M13" i="31" s="1"/>
  <c r="L13" i="56"/>
  <c r="L13" i="31" s="1"/>
  <c r="K13" i="56"/>
  <c r="K13" i="31" s="1"/>
  <c r="J13" i="56"/>
  <c r="J13" i="31" s="1"/>
  <c r="W13" i="45"/>
  <c r="G13" i="56"/>
  <c r="G13" i="31" s="1"/>
  <c r="F13" i="56"/>
  <c r="F13" i="31" s="1"/>
  <c r="E13" i="56"/>
  <c r="E13" i="31" s="1"/>
  <c r="S13" i="45"/>
  <c r="Q12" i="45"/>
  <c r="O12" i="45"/>
  <c r="Q11" i="45"/>
  <c r="N11" i="56"/>
  <c r="N11" i="31" s="1"/>
  <c r="M11" i="56"/>
  <c r="M11" i="31" s="1"/>
  <c r="L11" i="56"/>
  <c r="L11" i="31" s="1"/>
  <c r="K11" i="56"/>
  <c r="K11" i="31" s="1"/>
  <c r="J11" i="56"/>
  <c r="J11" i="31" s="1"/>
  <c r="G11" i="56"/>
  <c r="G11" i="31" s="1"/>
  <c r="F11" i="56"/>
  <c r="F11" i="31" s="1"/>
  <c r="E11" i="56"/>
  <c r="E11" i="31" s="1"/>
  <c r="D11" i="56"/>
  <c r="D11" i="31" s="1"/>
  <c r="Q10" i="45"/>
  <c r="AC10" i="45"/>
  <c r="AD10" i="45" s="1"/>
  <c r="M10" i="56"/>
  <c r="M10" i="31" s="1"/>
  <c r="L10" i="56"/>
  <c r="L10" i="31" s="1"/>
  <c r="K10" i="56"/>
  <c r="K10" i="31" s="1"/>
  <c r="J10" i="56"/>
  <c r="J10" i="31" s="1"/>
  <c r="H10" i="56"/>
  <c r="H10" i="31" s="1"/>
  <c r="G10" i="56"/>
  <c r="G10" i="31" s="1"/>
  <c r="E10" i="56"/>
  <c r="E10" i="31" s="1"/>
  <c r="D10" i="56"/>
  <c r="D10" i="31" s="1"/>
  <c r="C10" i="56"/>
  <c r="C10" i="31" s="1"/>
  <c r="Q9" i="45"/>
  <c r="N9" i="56"/>
  <c r="N9" i="31" s="1"/>
  <c r="M9" i="56"/>
  <c r="M9" i="31" s="1"/>
  <c r="L9" i="56"/>
  <c r="L9" i="31" s="1"/>
  <c r="J9" i="56"/>
  <c r="J9" i="31" s="1"/>
  <c r="H9" i="56"/>
  <c r="H9" i="31" s="1"/>
  <c r="F9" i="56"/>
  <c r="F9" i="31" s="1"/>
  <c r="E9" i="56"/>
  <c r="E9" i="31" s="1"/>
  <c r="D9" i="56"/>
  <c r="D9" i="31" s="1"/>
  <c r="C9" i="56"/>
  <c r="Q2" i="45"/>
  <c r="Q1" i="45"/>
  <c r="AB20" i="45" l="1"/>
  <c r="K59" i="45"/>
  <c r="R9" i="45"/>
  <c r="T10" i="45"/>
  <c r="T14" i="45"/>
  <c r="AB14" i="45"/>
  <c r="S32" i="45"/>
  <c r="S43" i="45" s="1"/>
  <c r="I69" i="45"/>
  <c r="C43" i="45"/>
  <c r="C65" i="45" s="1"/>
  <c r="C44" i="45"/>
  <c r="E45" i="45"/>
  <c r="E67" i="45" s="1"/>
  <c r="K47" i="45"/>
  <c r="K69" i="45" s="1"/>
  <c r="F54" i="45"/>
  <c r="T9" i="45"/>
  <c r="S10" i="45"/>
  <c r="W10" i="45"/>
  <c r="AC11" i="45"/>
  <c r="AD11" i="45" s="1"/>
  <c r="V13" i="45"/>
  <c r="AC13" i="45"/>
  <c r="AD13" i="45" s="1"/>
  <c r="H89" i="45"/>
  <c r="S14" i="45"/>
  <c r="AA14" i="45"/>
  <c r="R32" i="45"/>
  <c r="R43" i="45" s="1"/>
  <c r="R33" i="45"/>
  <c r="R44" i="45" s="1"/>
  <c r="W34" i="45"/>
  <c r="W45" i="45" s="1"/>
  <c r="R36" i="45"/>
  <c r="R47" i="45" s="1"/>
  <c r="K49" i="45"/>
  <c r="D43" i="45"/>
  <c r="D65" i="45" s="1"/>
  <c r="H45" i="45"/>
  <c r="H67" i="45" s="1"/>
  <c r="M47" i="45"/>
  <c r="M69" i="45" s="1"/>
  <c r="AD9" i="56"/>
  <c r="O9" i="56"/>
  <c r="U11" i="56"/>
  <c r="AA13" i="56"/>
  <c r="V14" i="45"/>
  <c r="G14" i="56"/>
  <c r="G14" i="31" s="1"/>
  <c r="M96" i="45"/>
  <c r="L20" i="56"/>
  <c r="L20" i="31" s="1"/>
  <c r="U22" i="56"/>
  <c r="AD24" i="56"/>
  <c r="AB32" i="56"/>
  <c r="L43" i="56"/>
  <c r="V36" i="56"/>
  <c r="F47" i="56"/>
  <c r="H84" i="45"/>
  <c r="G9" i="56"/>
  <c r="G9" i="31" s="1"/>
  <c r="O9" i="45"/>
  <c r="AB13" i="56"/>
  <c r="AC20" i="56"/>
  <c r="X21" i="45"/>
  <c r="AC22" i="45"/>
  <c r="N22" i="56"/>
  <c r="N22" i="31" s="1"/>
  <c r="V24" i="45"/>
  <c r="G24" i="56"/>
  <c r="G24" i="31" s="1"/>
  <c r="F101" i="45"/>
  <c r="F25" i="56"/>
  <c r="F25" i="31" s="1"/>
  <c r="L49" i="45"/>
  <c r="T10" i="56"/>
  <c r="AC13" i="56"/>
  <c r="F96" i="45"/>
  <c r="F20" i="56"/>
  <c r="F20" i="31" s="1"/>
  <c r="AA21" i="56"/>
  <c r="V22" i="45"/>
  <c r="G22" i="56"/>
  <c r="G22" i="31" s="1"/>
  <c r="W24" i="45"/>
  <c r="H58" i="56"/>
  <c r="H47" i="56"/>
  <c r="H69" i="56" s="1"/>
  <c r="X36" i="56"/>
  <c r="U10" i="56"/>
  <c r="H86" i="45"/>
  <c r="H11" i="56"/>
  <c r="H11" i="31" s="1"/>
  <c r="AD13" i="56"/>
  <c r="O13" i="56"/>
  <c r="L97" i="45"/>
  <c r="L21" i="56"/>
  <c r="L21" i="31" s="1"/>
  <c r="J53" i="56"/>
  <c r="J42" i="56"/>
  <c r="Z31" i="56"/>
  <c r="Z9" i="56"/>
  <c r="J15" i="56"/>
  <c r="AB10" i="45"/>
  <c r="AA14" i="56"/>
  <c r="Y22" i="56"/>
  <c r="X22" i="45"/>
  <c r="I101" i="45"/>
  <c r="I25" i="56"/>
  <c r="I25" i="31" s="1"/>
  <c r="W25" i="45"/>
  <c r="H43" i="56"/>
  <c r="H65" i="56" s="1"/>
  <c r="X32" i="56"/>
  <c r="H54" i="56"/>
  <c r="M56" i="45"/>
  <c r="M33" i="56"/>
  <c r="M33" i="31" s="1"/>
  <c r="Y37" i="45"/>
  <c r="Y48" i="45" s="1"/>
  <c r="J36" i="56"/>
  <c r="J36" i="31" s="1"/>
  <c r="K43" i="45"/>
  <c r="K65" i="45" s="1"/>
  <c r="H44" i="45"/>
  <c r="H66" i="45" s="1"/>
  <c r="J48" i="45"/>
  <c r="J70" i="45" s="1"/>
  <c r="S9" i="56"/>
  <c r="K84" i="45"/>
  <c r="K9" i="56"/>
  <c r="K9" i="31" s="1"/>
  <c r="U9" i="45"/>
  <c r="W10" i="56"/>
  <c r="O10" i="45"/>
  <c r="Z11" i="56"/>
  <c r="V11" i="45"/>
  <c r="H88" i="45"/>
  <c r="H13" i="56"/>
  <c r="H13" i="31" s="1"/>
  <c r="T14" i="56"/>
  <c r="AB14" i="56"/>
  <c r="Y20" i="56"/>
  <c r="T20" i="45"/>
  <c r="O21" i="45"/>
  <c r="F21" i="56"/>
  <c r="F21" i="31" s="1"/>
  <c r="AD21" i="56"/>
  <c r="Z22" i="56"/>
  <c r="Y22" i="45"/>
  <c r="R24" i="45"/>
  <c r="C24" i="56"/>
  <c r="C24" i="31" s="1"/>
  <c r="K100" i="45"/>
  <c r="K24" i="56"/>
  <c r="K24" i="31" s="1"/>
  <c r="J101" i="45"/>
  <c r="J25" i="56"/>
  <c r="J25" i="31" s="1"/>
  <c r="X25" i="45"/>
  <c r="X59" i="45" s="1"/>
  <c r="D53" i="56"/>
  <c r="D42" i="56"/>
  <c r="T31" i="56"/>
  <c r="AB31" i="56"/>
  <c r="L42" i="56"/>
  <c r="AA32" i="45"/>
  <c r="AA43" i="45" s="1"/>
  <c r="X33" i="45"/>
  <c r="X44" i="45" s="1"/>
  <c r="I32" i="56"/>
  <c r="I32" i="31" s="1"/>
  <c r="S33" i="45"/>
  <c r="S44" i="45" s="1"/>
  <c r="O34" i="45"/>
  <c r="F33" i="56"/>
  <c r="F33" i="31" s="1"/>
  <c r="N44" i="56"/>
  <c r="AD33" i="56"/>
  <c r="E46" i="56"/>
  <c r="U35" i="56"/>
  <c r="M46" i="56"/>
  <c r="AC35" i="56"/>
  <c r="R37" i="45"/>
  <c r="R48" i="45" s="1"/>
  <c r="C36" i="56"/>
  <c r="C36" i="31" s="1"/>
  <c r="Z37" i="45"/>
  <c r="Z48" i="45" s="1"/>
  <c r="K36" i="56"/>
  <c r="K36" i="31" s="1"/>
  <c r="L43" i="45"/>
  <c r="L65" i="45" s="1"/>
  <c r="K44" i="45"/>
  <c r="K66" i="45" s="1"/>
  <c r="I45" i="45"/>
  <c r="I67" i="45" s="1"/>
  <c r="C47" i="45"/>
  <c r="C69" i="45" s="1"/>
  <c r="K48" i="45"/>
  <c r="K70" i="45" s="1"/>
  <c r="J56" i="45"/>
  <c r="V9" i="56"/>
  <c r="AC9" i="45"/>
  <c r="AD9" i="45" s="1"/>
  <c r="AC11" i="56"/>
  <c r="Y21" i="56"/>
  <c r="AC22" i="56"/>
  <c r="AC25" i="56"/>
  <c r="I44" i="56"/>
  <c r="I66" i="56" s="1"/>
  <c r="I55" i="56"/>
  <c r="Y33" i="56"/>
  <c r="AD36" i="56"/>
  <c r="N58" i="56"/>
  <c r="N47" i="56"/>
  <c r="N69" i="56" s="1"/>
  <c r="AA10" i="56"/>
  <c r="AD11" i="56"/>
  <c r="AE11" i="56" s="1"/>
  <c r="O11" i="56"/>
  <c r="D88" i="45"/>
  <c r="D13" i="56"/>
  <c r="D13" i="31" s="1"/>
  <c r="U20" i="56"/>
  <c r="U22" i="45"/>
  <c r="F22" i="56"/>
  <c r="F22" i="31" s="1"/>
  <c r="X31" i="56"/>
  <c r="H42" i="56"/>
  <c r="E55" i="45"/>
  <c r="E32" i="56"/>
  <c r="E32" i="31" s="1"/>
  <c r="M55" i="45"/>
  <c r="M32" i="56"/>
  <c r="M32" i="31" s="1"/>
  <c r="AB33" i="45"/>
  <c r="G48" i="45"/>
  <c r="G70" i="45" s="1"/>
  <c r="G36" i="56"/>
  <c r="G36" i="31" s="1"/>
  <c r="X9" i="56"/>
  <c r="W11" i="56"/>
  <c r="X14" i="45"/>
  <c r="I14" i="56"/>
  <c r="I14" i="31" s="1"/>
  <c r="S21" i="56"/>
  <c r="Y21" i="45"/>
  <c r="W25" i="56"/>
  <c r="U33" i="45"/>
  <c r="U44" i="45" s="1"/>
  <c r="F32" i="56"/>
  <c r="F32" i="31" s="1"/>
  <c r="C45" i="45"/>
  <c r="C67" i="45" s="1"/>
  <c r="C33" i="56"/>
  <c r="C33" i="31" s="1"/>
  <c r="Y34" i="45"/>
  <c r="J58" i="45"/>
  <c r="J35" i="56"/>
  <c r="J35" i="31" s="1"/>
  <c r="I84" i="45"/>
  <c r="I9" i="56"/>
  <c r="I9" i="31" s="1"/>
  <c r="AC10" i="56"/>
  <c r="AA10" i="45"/>
  <c r="T11" i="45"/>
  <c r="Z14" i="56"/>
  <c r="D97" i="45"/>
  <c r="D21" i="56"/>
  <c r="D21" i="31" s="1"/>
  <c r="H98" i="45"/>
  <c r="H22" i="56"/>
  <c r="H22" i="31" s="1"/>
  <c r="W22" i="45"/>
  <c r="I100" i="45"/>
  <c r="I24" i="56"/>
  <c r="I24" i="31" s="1"/>
  <c r="X24" i="45"/>
  <c r="T25" i="45"/>
  <c r="G54" i="56"/>
  <c r="G43" i="56"/>
  <c r="G65" i="56" s="1"/>
  <c r="W32" i="56"/>
  <c r="S34" i="45"/>
  <c r="S45" i="45" s="1"/>
  <c r="D33" i="56"/>
  <c r="D33" i="31" s="1"/>
  <c r="K46" i="56"/>
  <c r="AA35" i="56"/>
  <c r="Y36" i="45"/>
  <c r="Y47" i="45" s="1"/>
  <c r="V37" i="45"/>
  <c r="V48" i="45" s="1"/>
  <c r="E44" i="45"/>
  <c r="E66" i="45" s="1"/>
  <c r="L85" i="45"/>
  <c r="N85" i="45"/>
  <c r="N10" i="56"/>
  <c r="N10" i="31" s="1"/>
  <c r="J86" i="45"/>
  <c r="I11" i="56"/>
  <c r="I11" i="31" s="1"/>
  <c r="U11" i="45"/>
  <c r="H96" i="45"/>
  <c r="H20" i="56"/>
  <c r="H20" i="31" s="1"/>
  <c r="Z24" i="56"/>
  <c r="S31" i="56"/>
  <c r="C42" i="56"/>
  <c r="Z32" i="45"/>
  <c r="Z43" i="45" s="1"/>
  <c r="D47" i="45"/>
  <c r="D69" i="45" s="1"/>
  <c r="D35" i="56"/>
  <c r="D35" i="31" s="1"/>
  <c r="T9" i="56"/>
  <c r="AB9" i="56"/>
  <c r="L15" i="56"/>
  <c r="W9" i="45"/>
  <c r="X10" i="56"/>
  <c r="R11" i="45"/>
  <c r="C11" i="56"/>
  <c r="C11" i="31" s="1"/>
  <c r="AA11" i="56"/>
  <c r="W11" i="45"/>
  <c r="I88" i="45"/>
  <c r="I13" i="56"/>
  <c r="I13" i="31" s="1"/>
  <c r="T13" i="45"/>
  <c r="U14" i="56"/>
  <c r="AC14" i="56"/>
  <c r="Z20" i="56"/>
  <c r="W20" i="45"/>
  <c r="W21" i="56"/>
  <c r="R22" i="45"/>
  <c r="C22" i="56"/>
  <c r="C22" i="31" s="1"/>
  <c r="K98" i="45"/>
  <c r="K22" i="56"/>
  <c r="K22" i="31" s="1"/>
  <c r="Z22" i="45"/>
  <c r="Z56" i="45" s="1"/>
  <c r="D100" i="45"/>
  <c r="D24" i="56"/>
  <c r="D24" i="31" s="1"/>
  <c r="L100" i="45"/>
  <c r="L24" i="31"/>
  <c r="R25" i="45"/>
  <c r="C25" i="56"/>
  <c r="C25" i="31" s="1"/>
  <c r="K101" i="45"/>
  <c r="K25" i="56"/>
  <c r="K25" i="31" s="1"/>
  <c r="Y25" i="45"/>
  <c r="E43" i="45"/>
  <c r="E65" i="45" s="1"/>
  <c r="E31" i="56"/>
  <c r="E31" i="31" s="1"/>
  <c r="AC31" i="56"/>
  <c r="M53" i="56"/>
  <c r="M42" i="56"/>
  <c r="Y33" i="45"/>
  <c r="Y44" i="45" s="1"/>
  <c r="J32" i="56"/>
  <c r="J32" i="31" s="1"/>
  <c r="W33" i="45"/>
  <c r="W44" i="45" s="1"/>
  <c r="W33" i="56"/>
  <c r="G44" i="56"/>
  <c r="F46" i="56"/>
  <c r="F68" i="56" s="1"/>
  <c r="V35" i="56"/>
  <c r="F57" i="56"/>
  <c r="N46" i="56"/>
  <c r="N68" i="56" s="1"/>
  <c r="AD35" i="56"/>
  <c r="N57" i="56"/>
  <c r="T36" i="56"/>
  <c r="D58" i="56"/>
  <c r="D47" i="56"/>
  <c r="D69" i="56" s="1"/>
  <c r="L58" i="56"/>
  <c r="L47" i="56"/>
  <c r="L69" i="56" s="1"/>
  <c r="AB36" i="56"/>
  <c r="C49" i="45"/>
  <c r="M43" i="45"/>
  <c r="M65" i="45" s="1"/>
  <c r="M44" i="45"/>
  <c r="M66" i="45" s="1"/>
  <c r="J45" i="45"/>
  <c r="J67" i="45" s="1"/>
  <c r="L48" i="45"/>
  <c r="L70" i="45" s="1"/>
  <c r="Z10" i="56"/>
  <c r="R13" i="45"/>
  <c r="C13" i="56"/>
  <c r="C13" i="31" s="1"/>
  <c r="T20" i="56"/>
  <c r="V24" i="56"/>
  <c r="U25" i="56"/>
  <c r="G43" i="45"/>
  <c r="G65" i="45" s="1"/>
  <c r="G31" i="56"/>
  <c r="G31" i="31" s="1"/>
  <c r="T32" i="56"/>
  <c r="D43" i="56"/>
  <c r="AA33" i="45"/>
  <c r="AA44" i="45" s="1"/>
  <c r="H47" i="45"/>
  <c r="H69" i="45" s="1"/>
  <c r="H35" i="56"/>
  <c r="H35" i="31" s="1"/>
  <c r="S10" i="56"/>
  <c r="V11" i="56"/>
  <c r="W14" i="45"/>
  <c r="H14" i="56"/>
  <c r="H14" i="31" s="1"/>
  <c r="Z21" i="56"/>
  <c r="AD25" i="56"/>
  <c r="J55" i="56"/>
  <c r="Z33" i="56"/>
  <c r="J44" i="56"/>
  <c r="J66" i="56" s="1"/>
  <c r="X34" i="45"/>
  <c r="X45" i="45" s="1"/>
  <c r="I58" i="45"/>
  <c r="I35" i="56"/>
  <c r="I35" i="31" s="1"/>
  <c r="W36" i="45"/>
  <c r="W47" i="45" s="1"/>
  <c r="G89" i="45"/>
  <c r="AB10" i="56"/>
  <c r="U13" i="56"/>
  <c r="N96" i="45"/>
  <c r="N20" i="56"/>
  <c r="N20" i="31" s="1"/>
  <c r="X24" i="56"/>
  <c r="Y31" i="56"/>
  <c r="I42" i="56"/>
  <c r="I53" i="56"/>
  <c r="AC33" i="45"/>
  <c r="AC44" i="45" s="1"/>
  <c r="N32" i="56"/>
  <c r="N32" i="31" s="1"/>
  <c r="K45" i="45"/>
  <c r="K67" i="45" s="1"/>
  <c r="K33" i="56"/>
  <c r="K33" i="31" s="1"/>
  <c r="X36" i="45"/>
  <c r="X47" i="45" s="1"/>
  <c r="U37" i="45"/>
  <c r="U48" i="45" s="1"/>
  <c r="D44" i="45"/>
  <c r="D66" i="45" s="1"/>
  <c r="V13" i="56"/>
  <c r="W20" i="56"/>
  <c r="Z21" i="45"/>
  <c r="X25" i="56"/>
  <c r="L45" i="45"/>
  <c r="L67" i="45" s="1"/>
  <c r="L33" i="56"/>
  <c r="L33" i="31" s="1"/>
  <c r="C46" i="56"/>
  <c r="S35" i="56"/>
  <c r="I48" i="45"/>
  <c r="I70" i="45" s="1"/>
  <c r="I36" i="56"/>
  <c r="I36" i="31" s="1"/>
  <c r="H48" i="45"/>
  <c r="H70" i="45" s="1"/>
  <c r="K55" i="45"/>
  <c r="I89" i="45"/>
  <c r="F85" i="45"/>
  <c r="F10" i="56"/>
  <c r="F10" i="31" s="1"/>
  <c r="W13" i="56"/>
  <c r="R14" i="45"/>
  <c r="C14" i="56"/>
  <c r="C14" i="31" s="1"/>
  <c r="S20" i="45"/>
  <c r="E97" i="45"/>
  <c r="E21" i="56"/>
  <c r="E21" i="31" s="1"/>
  <c r="M97" i="45"/>
  <c r="M21" i="56"/>
  <c r="M21" i="31" s="1"/>
  <c r="AA21" i="45"/>
  <c r="K42" i="56"/>
  <c r="AA31" i="56"/>
  <c r="E44" i="56"/>
  <c r="E66" i="56" s="1"/>
  <c r="E55" i="56"/>
  <c r="U33" i="56"/>
  <c r="AB34" i="45"/>
  <c r="AB45" i="45" s="1"/>
  <c r="AA36" i="45"/>
  <c r="AA58" i="45" s="1"/>
  <c r="L35" i="56"/>
  <c r="L35" i="31" s="1"/>
  <c r="Z36" i="45"/>
  <c r="Z47" i="45" s="1"/>
  <c r="W37" i="45"/>
  <c r="W48" i="45" s="1"/>
  <c r="M85" i="45"/>
  <c r="E15" i="56"/>
  <c r="U9" i="56"/>
  <c r="AC9" i="56"/>
  <c r="M15" i="56"/>
  <c r="AA9" i="45"/>
  <c r="I85" i="45"/>
  <c r="I10" i="56"/>
  <c r="I10" i="31" s="1"/>
  <c r="R10" i="45"/>
  <c r="T11" i="56"/>
  <c r="AB11" i="56"/>
  <c r="Y11" i="45"/>
  <c r="Z13" i="56"/>
  <c r="U13" i="45"/>
  <c r="F89" i="45"/>
  <c r="F14" i="56"/>
  <c r="F14" i="31" s="1"/>
  <c r="N89" i="45"/>
  <c r="N14" i="56"/>
  <c r="N14" i="31" s="1"/>
  <c r="O20" i="45"/>
  <c r="C20" i="56"/>
  <c r="Z20" i="45"/>
  <c r="K20" i="56"/>
  <c r="K20" i="31" s="1"/>
  <c r="AA20" i="45"/>
  <c r="X21" i="56"/>
  <c r="R21" i="45"/>
  <c r="T22" i="56"/>
  <c r="AB22" i="56"/>
  <c r="E100" i="45"/>
  <c r="E24" i="56"/>
  <c r="E24" i="31" s="1"/>
  <c r="M100" i="45"/>
  <c r="M24" i="56"/>
  <c r="M24" i="31" s="1"/>
  <c r="T25" i="56"/>
  <c r="AB25" i="56"/>
  <c r="AB25" i="45"/>
  <c r="F43" i="45"/>
  <c r="F65" i="45" s="1"/>
  <c r="F31" i="56"/>
  <c r="F31" i="31" s="1"/>
  <c r="N43" i="45"/>
  <c r="N65" i="45" s="1"/>
  <c r="N31" i="56"/>
  <c r="N31" i="31" s="1"/>
  <c r="S32" i="56"/>
  <c r="C43" i="56"/>
  <c r="C54" i="56"/>
  <c r="AA32" i="56"/>
  <c r="K43" i="56"/>
  <c r="K65" i="56" s="1"/>
  <c r="K54" i="56"/>
  <c r="Z33" i="45"/>
  <c r="Z44" i="45" s="1"/>
  <c r="H44" i="56"/>
  <c r="X33" i="56"/>
  <c r="T34" i="45"/>
  <c r="T45" i="45" s="1"/>
  <c r="W35" i="56"/>
  <c r="G46" i="56"/>
  <c r="E58" i="56"/>
  <c r="U36" i="56"/>
  <c r="E47" i="56"/>
  <c r="E69" i="56" s="1"/>
  <c r="M47" i="56"/>
  <c r="M69" i="56" s="1"/>
  <c r="AC36" i="56"/>
  <c r="M58" i="56"/>
  <c r="S38" i="45"/>
  <c r="M45" i="45"/>
  <c r="M67" i="45" s="1"/>
  <c r="J47" i="45"/>
  <c r="J69" i="45" s="1"/>
  <c r="M48" i="45"/>
  <c r="M70" i="45" s="1"/>
  <c r="J59" i="45"/>
  <c r="N97" i="45"/>
  <c r="AC21" i="45"/>
  <c r="AC54" i="45"/>
  <c r="AC43" i="45"/>
  <c r="AC65" i="45" s="1"/>
  <c r="C15" i="45"/>
  <c r="D86" i="45"/>
  <c r="S11" i="45"/>
  <c r="L86" i="45"/>
  <c r="AA11" i="45"/>
  <c r="W21" i="45"/>
  <c r="H97" i="45"/>
  <c r="U25" i="45"/>
  <c r="V34" i="45"/>
  <c r="G45" i="45"/>
  <c r="G67" i="45" s="1"/>
  <c r="E58" i="45"/>
  <c r="E47" i="45"/>
  <c r="E69" i="45" s="1"/>
  <c r="T36" i="45"/>
  <c r="M58" i="45"/>
  <c r="AB36" i="45"/>
  <c r="G58" i="45"/>
  <c r="D96" i="45"/>
  <c r="D84" i="45"/>
  <c r="S9" i="45"/>
  <c r="L84" i="45"/>
  <c r="V9" i="45"/>
  <c r="E85" i="45"/>
  <c r="D85" i="45"/>
  <c r="U10" i="45"/>
  <c r="E86" i="45"/>
  <c r="M86" i="45"/>
  <c r="AB11" i="45"/>
  <c r="Y13" i="45"/>
  <c r="J88" i="45"/>
  <c r="I97" i="45"/>
  <c r="H43" i="45"/>
  <c r="H65" i="45" s="1"/>
  <c r="W32" i="45"/>
  <c r="H54" i="45"/>
  <c r="F58" i="45"/>
  <c r="F47" i="45"/>
  <c r="F69" i="45" s="1"/>
  <c r="U36" i="45"/>
  <c r="N58" i="45"/>
  <c r="N47" i="45"/>
  <c r="N69" i="45" s="1"/>
  <c r="AC36" i="45"/>
  <c r="K96" i="45"/>
  <c r="G100" i="45"/>
  <c r="AB9" i="45"/>
  <c r="M84" i="45"/>
  <c r="K88" i="45"/>
  <c r="Z13" i="45"/>
  <c r="J97" i="45"/>
  <c r="E56" i="45"/>
  <c r="E98" i="45"/>
  <c r="T22" i="45"/>
  <c r="M98" i="45"/>
  <c r="AB22" i="45"/>
  <c r="I43" i="45"/>
  <c r="I65" i="45" s="1"/>
  <c r="X32" i="45"/>
  <c r="I54" i="45"/>
  <c r="G47" i="45"/>
  <c r="G69" i="45" s="1"/>
  <c r="V36" i="45"/>
  <c r="O36" i="45"/>
  <c r="D59" i="45"/>
  <c r="S37" i="45"/>
  <c r="D48" i="45"/>
  <c r="D70" i="45" s="1"/>
  <c r="L59" i="45"/>
  <c r="AA37" i="45"/>
  <c r="G56" i="45"/>
  <c r="L96" i="45"/>
  <c r="H100" i="45"/>
  <c r="J89" i="45"/>
  <c r="Y14" i="45"/>
  <c r="F97" i="45"/>
  <c r="U21" i="45"/>
  <c r="K89" i="45"/>
  <c r="G97" i="45"/>
  <c r="V21" i="45"/>
  <c r="N56" i="45"/>
  <c r="AC34" i="45"/>
  <c r="N45" i="45"/>
  <c r="N67" i="45" s="1"/>
  <c r="F84" i="45"/>
  <c r="N84" i="45"/>
  <c r="X9" i="45"/>
  <c r="X10" i="45"/>
  <c r="L88" i="45"/>
  <c r="AA13" i="45"/>
  <c r="R20" i="45"/>
  <c r="F100" i="45"/>
  <c r="U24" i="45"/>
  <c r="N100" i="45"/>
  <c r="AC24" i="45"/>
  <c r="S25" i="45"/>
  <c r="E101" i="45"/>
  <c r="D101" i="45"/>
  <c r="M101" i="45"/>
  <c r="L101" i="45"/>
  <c r="AA25" i="45"/>
  <c r="J43" i="45"/>
  <c r="J65" i="45" s="1"/>
  <c r="Y32" i="45"/>
  <c r="J54" i="45"/>
  <c r="G44" i="45"/>
  <c r="G66" i="45" s="1"/>
  <c r="V33" i="45"/>
  <c r="O33" i="45"/>
  <c r="E59" i="45"/>
  <c r="E48" i="45"/>
  <c r="E70" i="45" s="1"/>
  <c r="T37" i="45"/>
  <c r="M59" i="45"/>
  <c r="AB37" i="45"/>
  <c r="G55" i="45"/>
  <c r="H56" i="45"/>
  <c r="E84" i="45"/>
  <c r="F98" i="45"/>
  <c r="J85" i="45"/>
  <c r="Y10" i="45"/>
  <c r="K86" i="45"/>
  <c r="Z11" i="45"/>
  <c r="Z14" i="45"/>
  <c r="F56" i="45"/>
  <c r="U34" i="45"/>
  <c r="F45" i="45"/>
  <c r="F67" i="45" s="1"/>
  <c r="K85" i="45"/>
  <c r="Z10" i="45"/>
  <c r="Z9" i="45"/>
  <c r="G85" i="45"/>
  <c r="V10" i="45"/>
  <c r="E88" i="45"/>
  <c r="M88" i="45"/>
  <c r="AB13" i="45"/>
  <c r="I96" i="45"/>
  <c r="X20" i="45"/>
  <c r="O22" i="45"/>
  <c r="O24" i="45"/>
  <c r="F59" i="45"/>
  <c r="F48" i="45"/>
  <c r="F70" i="45" s="1"/>
  <c r="N59" i="45"/>
  <c r="N48" i="45"/>
  <c r="N70" i="45" s="1"/>
  <c r="AC37" i="45"/>
  <c r="H55" i="45"/>
  <c r="G84" i="45"/>
  <c r="G98" i="45"/>
  <c r="K54" i="45"/>
  <c r="J96" i="45"/>
  <c r="Y20" i="45"/>
  <c r="N101" i="45"/>
  <c r="AC25" i="45"/>
  <c r="C26" i="45"/>
  <c r="I44" i="45"/>
  <c r="I66" i="45" s="1"/>
  <c r="I55" i="45"/>
  <c r="C66" i="45"/>
  <c r="N98" i="45"/>
  <c r="F86" i="45"/>
  <c r="N86" i="45"/>
  <c r="X11" i="45"/>
  <c r="F88" i="45"/>
  <c r="N88" i="45"/>
  <c r="D89" i="45"/>
  <c r="L89" i="45"/>
  <c r="U14" i="45"/>
  <c r="U20" i="45"/>
  <c r="S21" i="45"/>
  <c r="I98" i="45"/>
  <c r="V25" i="45"/>
  <c r="G101" i="45"/>
  <c r="O25" i="45"/>
  <c r="C54" i="45"/>
  <c r="O37" i="45"/>
  <c r="X48" i="45"/>
  <c r="K56" i="45"/>
  <c r="H58" i="45"/>
  <c r="J84" i="45"/>
  <c r="K90" i="45"/>
  <c r="Y9" i="45"/>
  <c r="H85" i="45"/>
  <c r="G86" i="45"/>
  <c r="O11" i="45"/>
  <c r="G88" i="45"/>
  <c r="O13" i="45"/>
  <c r="X13" i="45"/>
  <c r="E89" i="45"/>
  <c r="M89" i="45"/>
  <c r="E96" i="45"/>
  <c r="V20" i="45"/>
  <c r="K97" i="45"/>
  <c r="J100" i="45"/>
  <c r="Y24" i="45"/>
  <c r="S24" i="45"/>
  <c r="AB24" i="45"/>
  <c r="H101" i="45"/>
  <c r="Z25" i="45"/>
  <c r="D54" i="45"/>
  <c r="L54" i="45"/>
  <c r="V32" i="45"/>
  <c r="C55" i="45"/>
  <c r="T33" i="45"/>
  <c r="I56" i="45"/>
  <c r="R34" i="45"/>
  <c r="AA34" i="45"/>
  <c r="Z45" i="45"/>
  <c r="C48" i="45"/>
  <c r="J55" i="45"/>
  <c r="L56" i="45"/>
  <c r="I86" i="45"/>
  <c r="T24" i="45"/>
  <c r="E54" i="45"/>
  <c r="T32" i="45"/>
  <c r="M54" i="45"/>
  <c r="AB32" i="45"/>
  <c r="D55" i="45"/>
  <c r="L55" i="45"/>
  <c r="S36" i="45"/>
  <c r="J44" i="45"/>
  <c r="J66" i="45" s="1"/>
  <c r="O14" i="45"/>
  <c r="G96" i="45"/>
  <c r="D98" i="45"/>
  <c r="S22" i="45"/>
  <c r="L98" i="45"/>
  <c r="AA22" i="45"/>
  <c r="N54" i="45"/>
  <c r="G59" i="45"/>
  <c r="G54" i="45"/>
  <c r="O32" i="45"/>
  <c r="F55" i="45"/>
  <c r="F44" i="45"/>
  <c r="F66" i="45" s="1"/>
  <c r="N55" i="45"/>
  <c r="N44" i="45"/>
  <c r="N66" i="45" s="1"/>
  <c r="D45" i="45"/>
  <c r="D67" i="45" s="1"/>
  <c r="D56" i="45"/>
  <c r="D58" i="45"/>
  <c r="L47" i="45"/>
  <c r="L69" i="45" s="1"/>
  <c r="L58" i="45"/>
  <c r="C59" i="45"/>
  <c r="L44" i="45"/>
  <c r="L66" i="45" s="1"/>
  <c r="C56" i="45"/>
  <c r="I59" i="45"/>
  <c r="J98" i="45"/>
  <c r="C58" i="45"/>
  <c r="K58" i="45"/>
  <c r="H59" i="45"/>
  <c r="O38" i="45" l="1"/>
  <c r="D26" i="31"/>
  <c r="F26" i="31"/>
  <c r="E26" i="31"/>
  <c r="O21" i="31"/>
  <c r="X66" i="45"/>
  <c r="O24" i="31"/>
  <c r="O25" i="31"/>
  <c r="O22" i="31"/>
  <c r="D108" i="45"/>
  <c r="AA66" i="45"/>
  <c r="G66" i="56"/>
  <c r="G55" i="56"/>
  <c r="R50" i="45"/>
  <c r="K113" i="45"/>
  <c r="L90" i="45"/>
  <c r="Z67" i="45"/>
  <c r="N55" i="56"/>
  <c r="H37" i="56"/>
  <c r="M57" i="56"/>
  <c r="K57" i="56"/>
  <c r="H55" i="56"/>
  <c r="J26" i="56"/>
  <c r="J27" i="56" s="1"/>
  <c r="K53" i="56"/>
  <c r="D15" i="56"/>
  <c r="G57" i="56"/>
  <c r="I26" i="56"/>
  <c r="I27" i="56" s="1"/>
  <c r="C37" i="56"/>
  <c r="C57" i="56"/>
  <c r="F58" i="56"/>
  <c r="Z38" i="45"/>
  <c r="Z49" i="45" s="1"/>
  <c r="O55" i="45"/>
  <c r="K60" i="45"/>
  <c r="AA38" i="45"/>
  <c r="AA49" i="45" s="1"/>
  <c r="AA65" i="45"/>
  <c r="M102" i="45"/>
  <c r="X67" i="45"/>
  <c r="W70" i="45"/>
  <c r="Z50" i="45"/>
  <c r="N109" i="45"/>
  <c r="K109" i="45"/>
  <c r="S65" i="45"/>
  <c r="X70" i="45"/>
  <c r="R66" i="45"/>
  <c r="Z58" i="45"/>
  <c r="O98" i="45"/>
  <c r="D102" i="45"/>
  <c r="K110" i="45"/>
  <c r="Z54" i="45"/>
  <c r="E102" i="45"/>
  <c r="M113" i="45"/>
  <c r="V59" i="45"/>
  <c r="I102" i="45"/>
  <c r="R38" i="45"/>
  <c r="R49" i="45" s="1"/>
  <c r="F90" i="45"/>
  <c r="K108" i="45"/>
  <c r="O100" i="45"/>
  <c r="Y59" i="45"/>
  <c r="L109" i="45"/>
  <c r="D49" i="45"/>
  <c r="D71" i="45" s="1"/>
  <c r="T56" i="45"/>
  <c r="X55" i="45"/>
  <c r="S54" i="45"/>
  <c r="AA26" i="45"/>
  <c r="S55" i="45"/>
  <c r="X56" i="45"/>
  <c r="D60" i="45"/>
  <c r="R55" i="45"/>
  <c r="N108" i="45"/>
  <c r="X58" i="45"/>
  <c r="AD33" i="45"/>
  <c r="Y56" i="45"/>
  <c r="H113" i="45"/>
  <c r="O54" i="45"/>
  <c r="G108" i="45"/>
  <c r="J109" i="45"/>
  <c r="N113" i="45"/>
  <c r="H90" i="45"/>
  <c r="N112" i="45"/>
  <c r="D90" i="45"/>
  <c r="W15" i="45"/>
  <c r="O56" i="45"/>
  <c r="AA54" i="45"/>
  <c r="Y70" i="45"/>
  <c r="L60" i="45"/>
  <c r="R69" i="45"/>
  <c r="T15" i="45"/>
  <c r="W58" i="45"/>
  <c r="H15" i="56"/>
  <c r="H66" i="56"/>
  <c r="G26" i="56"/>
  <c r="G27" i="56" s="1"/>
  <c r="G68" i="56"/>
  <c r="J37" i="56"/>
  <c r="Y66" i="45"/>
  <c r="H109" i="45"/>
  <c r="AD15" i="45"/>
  <c r="R58" i="45"/>
  <c r="W56" i="45"/>
  <c r="F102" i="45"/>
  <c r="AA47" i="45"/>
  <c r="AA69" i="45" s="1"/>
  <c r="W69" i="45"/>
  <c r="R15" i="45"/>
  <c r="D65" i="56"/>
  <c r="E108" i="45"/>
  <c r="L113" i="45"/>
  <c r="E90" i="45"/>
  <c r="AC15" i="45"/>
  <c r="O88" i="45"/>
  <c r="Z26" i="45"/>
  <c r="N102" i="45"/>
  <c r="F112" i="45"/>
  <c r="Z66" i="45"/>
  <c r="O31" i="56"/>
  <c r="D110" i="45"/>
  <c r="AD24" i="45"/>
  <c r="H108" i="45"/>
  <c r="G112" i="45"/>
  <c r="AA15" i="45"/>
  <c r="W50" i="45"/>
  <c r="C15" i="56"/>
  <c r="D37" i="56"/>
  <c r="Y55" i="45"/>
  <c r="O32" i="56"/>
  <c r="Z70" i="45"/>
  <c r="R59" i="45"/>
  <c r="M37" i="56"/>
  <c r="AB15" i="56"/>
  <c r="O97" i="45"/>
  <c r="J112" i="45"/>
  <c r="M110" i="45"/>
  <c r="Z15" i="56"/>
  <c r="U47" i="56"/>
  <c r="U69" i="56" s="1"/>
  <c r="U58" i="56"/>
  <c r="F53" i="56"/>
  <c r="F37" i="56"/>
  <c r="V31" i="56"/>
  <c r="F42" i="56"/>
  <c r="AC15" i="56"/>
  <c r="AA42" i="56"/>
  <c r="U21" i="56"/>
  <c r="C68" i="56"/>
  <c r="I64" i="56"/>
  <c r="AB47" i="56"/>
  <c r="AB69" i="56" s="1"/>
  <c r="AB58" i="56"/>
  <c r="AA22" i="56"/>
  <c r="Y13" i="56"/>
  <c r="D46" i="56"/>
  <c r="D68" i="56" s="1"/>
  <c r="D57" i="56"/>
  <c r="T35" i="56"/>
  <c r="AD10" i="56"/>
  <c r="AE10" i="56" s="1"/>
  <c r="O10" i="56"/>
  <c r="T21" i="56"/>
  <c r="I15" i="56"/>
  <c r="Y9" i="56"/>
  <c r="AB55" i="45"/>
  <c r="AB44" i="45"/>
  <c r="AB66" i="45" s="1"/>
  <c r="X42" i="56"/>
  <c r="AD58" i="56"/>
  <c r="AD47" i="56"/>
  <c r="AD69" i="56" s="1"/>
  <c r="AA36" i="56"/>
  <c r="K58" i="56"/>
  <c r="K47" i="56"/>
  <c r="K69" i="56" s="1"/>
  <c r="U46" i="56"/>
  <c r="F44" i="56"/>
  <c r="F66" i="56" s="1"/>
  <c r="F55" i="56"/>
  <c r="V33" i="56"/>
  <c r="L64" i="56"/>
  <c r="J64" i="56"/>
  <c r="X11" i="56"/>
  <c r="V47" i="56"/>
  <c r="G90" i="45"/>
  <c r="Z55" i="45"/>
  <c r="V15" i="45"/>
  <c r="U59" i="45"/>
  <c r="X44" i="56"/>
  <c r="U24" i="56"/>
  <c r="U57" i="56" s="1"/>
  <c r="V14" i="56"/>
  <c r="L57" i="56"/>
  <c r="AB35" i="56"/>
  <c r="L46" i="56"/>
  <c r="L68" i="56" s="1"/>
  <c r="Y42" i="56"/>
  <c r="Y53" i="56"/>
  <c r="X14" i="56"/>
  <c r="AD57" i="56"/>
  <c r="AD46" i="56"/>
  <c r="S25" i="56"/>
  <c r="O25" i="56"/>
  <c r="K68" i="56"/>
  <c r="AC32" i="56"/>
  <c r="M43" i="56"/>
  <c r="M65" i="56" s="1"/>
  <c r="M54" i="56"/>
  <c r="E57" i="56"/>
  <c r="AB42" i="56"/>
  <c r="Z25" i="56"/>
  <c r="J47" i="56"/>
  <c r="J69" i="56" s="1"/>
  <c r="Z36" i="56"/>
  <c r="J58" i="56"/>
  <c r="W24" i="56"/>
  <c r="K112" i="45"/>
  <c r="I110" i="45"/>
  <c r="J90" i="45"/>
  <c r="O59" i="45"/>
  <c r="Z65" i="45"/>
  <c r="W67" i="45"/>
  <c r="G110" i="45"/>
  <c r="AA55" i="45"/>
  <c r="U15" i="56"/>
  <c r="K37" i="56"/>
  <c r="K55" i="56"/>
  <c r="AA33" i="56"/>
  <c r="AA44" i="56" s="1"/>
  <c r="K44" i="56"/>
  <c r="K66" i="56" s="1"/>
  <c r="Z44" i="56"/>
  <c r="Z66" i="56" s="1"/>
  <c r="Z55" i="56"/>
  <c r="D54" i="56"/>
  <c r="W44" i="56"/>
  <c r="AC53" i="56"/>
  <c r="AC42" i="56"/>
  <c r="O22" i="56"/>
  <c r="S22" i="56"/>
  <c r="J57" i="56"/>
  <c r="Z35" i="56"/>
  <c r="J46" i="56"/>
  <c r="J68" i="56" s="1"/>
  <c r="V22" i="56"/>
  <c r="Y44" i="56"/>
  <c r="Y66" i="56" s="1"/>
  <c r="Y55" i="56"/>
  <c r="C58" i="56"/>
  <c r="S36" i="56"/>
  <c r="C47" i="56"/>
  <c r="O36" i="56"/>
  <c r="E68" i="56"/>
  <c r="Y25" i="56"/>
  <c r="W22" i="56"/>
  <c r="AD25" i="45"/>
  <c r="C65" i="56"/>
  <c r="AA20" i="56"/>
  <c r="K26" i="56"/>
  <c r="K27" i="56" s="1"/>
  <c r="K64" i="56"/>
  <c r="L44" i="56"/>
  <c r="L66" i="56" s="1"/>
  <c r="L55" i="56"/>
  <c r="AB33" i="56"/>
  <c r="AB24" i="56"/>
  <c r="Y24" i="56"/>
  <c r="U32" i="56"/>
  <c r="E54" i="56"/>
  <c r="E43" i="56"/>
  <c r="E65" i="56" s="1"/>
  <c r="AA24" i="56"/>
  <c r="AA57" i="56" s="1"/>
  <c r="AC33" i="56"/>
  <c r="AC44" i="56" s="1"/>
  <c r="AC66" i="56" s="1"/>
  <c r="M44" i="56"/>
  <c r="M66" i="56" s="1"/>
  <c r="M55" i="56"/>
  <c r="O15" i="45"/>
  <c r="AB67" i="45"/>
  <c r="Y10" i="56"/>
  <c r="U55" i="56"/>
  <c r="U44" i="56"/>
  <c r="U66" i="56" s="1"/>
  <c r="Y36" i="56"/>
  <c r="I47" i="56"/>
  <c r="I69" i="56" s="1"/>
  <c r="I58" i="56"/>
  <c r="T43" i="56"/>
  <c r="D26" i="56"/>
  <c r="D64" i="56"/>
  <c r="X58" i="56"/>
  <c r="X47" i="56"/>
  <c r="X69" i="56" s="1"/>
  <c r="L26" i="56"/>
  <c r="L27" i="56" s="1"/>
  <c r="AB20" i="56"/>
  <c r="S56" i="45"/>
  <c r="F110" i="45"/>
  <c r="N110" i="45"/>
  <c r="U55" i="45"/>
  <c r="V57" i="56"/>
  <c r="V46" i="56"/>
  <c r="S11" i="56"/>
  <c r="W43" i="56"/>
  <c r="W65" i="56" s="1"/>
  <c r="W54" i="56"/>
  <c r="S24" i="56"/>
  <c r="O24" i="56"/>
  <c r="Y45" i="45"/>
  <c r="Y67" i="45" s="1"/>
  <c r="F113" i="45"/>
  <c r="U15" i="45"/>
  <c r="H102" i="45"/>
  <c r="AD31" i="56"/>
  <c r="AD42" i="56" s="1"/>
  <c r="N53" i="56"/>
  <c r="N42" i="56"/>
  <c r="N37" i="56"/>
  <c r="AC21" i="56"/>
  <c r="S46" i="56"/>
  <c r="Y35" i="56"/>
  <c r="I46" i="56"/>
  <c r="I68" i="56" s="1"/>
  <c r="I57" i="56"/>
  <c r="G37" i="56"/>
  <c r="G42" i="56"/>
  <c r="W31" i="56"/>
  <c r="G53" i="56"/>
  <c r="T47" i="56"/>
  <c r="T69" i="56" s="1"/>
  <c r="T58" i="56"/>
  <c r="S42" i="56"/>
  <c r="Y11" i="56"/>
  <c r="X22" i="56"/>
  <c r="X55" i="56" s="1"/>
  <c r="W36" i="56"/>
  <c r="G47" i="56"/>
  <c r="G69" i="56" s="1"/>
  <c r="G58" i="56"/>
  <c r="H64" i="56"/>
  <c r="M68" i="56"/>
  <c r="L37" i="56"/>
  <c r="X13" i="56"/>
  <c r="X54" i="56"/>
  <c r="X43" i="56"/>
  <c r="X65" i="56" s="1"/>
  <c r="AE13" i="56"/>
  <c r="F26" i="56"/>
  <c r="F27" i="56" s="1"/>
  <c r="V20" i="56"/>
  <c r="W14" i="56"/>
  <c r="N15" i="56"/>
  <c r="S14" i="56"/>
  <c r="X20" i="56"/>
  <c r="X53" i="56" s="1"/>
  <c r="H26" i="56"/>
  <c r="H27" i="56" s="1"/>
  <c r="D55" i="56"/>
  <c r="D44" i="56"/>
  <c r="D66" i="56" s="1"/>
  <c r="T33" i="56"/>
  <c r="Y32" i="56"/>
  <c r="I43" i="56"/>
  <c r="I65" i="56" s="1"/>
  <c r="I54" i="56"/>
  <c r="T42" i="56"/>
  <c r="T53" i="56"/>
  <c r="AB21" i="56"/>
  <c r="AB54" i="56" s="1"/>
  <c r="AD22" i="56"/>
  <c r="AD55" i="56" s="1"/>
  <c r="L54" i="56"/>
  <c r="H112" i="45"/>
  <c r="Z69" i="45"/>
  <c r="AC47" i="56"/>
  <c r="AC69" i="56" s="1"/>
  <c r="AC58" i="56"/>
  <c r="W46" i="56"/>
  <c r="S54" i="56"/>
  <c r="S43" i="56"/>
  <c r="N54" i="56"/>
  <c r="N43" i="56"/>
  <c r="N65" i="56" s="1"/>
  <c r="AD32" i="56"/>
  <c r="E42" i="56"/>
  <c r="E53" i="56"/>
  <c r="U31" i="56"/>
  <c r="E37" i="56"/>
  <c r="C64" i="56"/>
  <c r="O21" i="56"/>
  <c r="AD44" i="56"/>
  <c r="V21" i="56"/>
  <c r="G15" i="56"/>
  <c r="W9" i="56"/>
  <c r="L65" i="56"/>
  <c r="O43" i="45"/>
  <c r="O65" i="45" s="1"/>
  <c r="O26" i="45"/>
  <c r="Z59" i="45"/>
  <c r="AC26" i="45"/>
  <c r="S20" i="56"/>
  <c r="O20" i="56"/>
  <c r="C26" i="56"/>
  <c r="N26" i="56"/>
  <c r="N27" i="56" s="1"/>
  <c r="AD20" i="56"/>
  <c r="Z32" i="56"/>
  <c r="J43" i="56"/>
  <c r="J65" i="56" s="1"/>
  <c r="J54" i="56"/>
  <c r="T24" i="56"/>
  <c r="C55" i="56"/>
  <c r="S33" i="56"/>
  <c r="C44" i="56"/>
  <c r="O33" i="56"/>
  <c r="E26" i="56"/>
  <c r="AC46" i="56"/>
  <c r="N66" i="56"/>
  <c r="L71" i="45"/>
  <c r="AB43" i="56"/>
  <c r="AE9" i="56"/>
  <c r="X26" i="45"/>
  <c r="F109" i="45"/>
  <c r="E109" i="45"/>
  <c r="Z15" i="45"/>
  <c r="O96" i="45"/>
  <c r="W26" i="45"/>
  <c r="AA43" i="56"/>
  <c r="AA65" i="56" s="1"/>
  <c r="AA54" i="56"/>
  <c r="AC24" i="56"/>
  <c r="AD14" i="56"/>
  <c r="AE14" i="56" s="1"/>
  <c r="O14" i="56"/>
  <c r="W59" i="45"/>
  <c r="V10" i="56"/>
  <c r="O35" i="56"/>
  <c r="I37" i="56"/>
  <c r="X35" i="56"/>
  <c r="H46" i="56"/>
  <c r="H68" i="56" s="1"/>
  <c r="H57" i="56"/>
  <c r="S13" i="56"/>
  <c r="M64" i="56"/>
  <c r="AA25" i="56"/>
  <c r="C53" i="56"/>
  <c r="AA46" i="56"/>
  <c r="F43" i="56"/>
  <c r="F65" i="56" s="1"/>
  <c r="V32" i="56"/>
  <c r="F54" i="56"/>
  <c r="Y14" i="56"/>
  <c r="H53" i="56"/>
  <c r="T13" i="56"/>
  <c r="F15" i="56"/>
  <c r="L53" i="56"/>
  <c r="AA9" i="56"/>
  <c r="AA15" i="56" s="1"/>
  <c r="K15" i="56"/>
  <c r="Z42" i="56"/>
  <c r="Z53" i="56"/>
  <c r="V25" i="56"/>
  <c r="M26" i="56"/>
  <c r="M27" i="56" s="1"/>
  <c r="F69" i="56"/>
  <c r="C60" i="45"/>
  <c r="R65" i="45"/>
  <c r="AB26" i="45"/>
  <c r="V45" i="45"/>
  <c r="V67" i="45" s="1"/>
  <c r="V56" i="45"/>
  <c r="AB56" i="45"/>
  <c r="AB48" i="45"/>
  <c r="AB70" i="45" s="1"/>
  <c r="AB59" i="45"/>
  <c r="S59" i="45"/>
  <c r="S48" i="45"/>
  <c r="S70" i="45" s="1"/>
  <c r="U47" i="45"/>
  <c r="U58" i="45"/>
  <c r="G49" i="45"/>
  <c r="G71" i="45" s="1"/>
  <c r="G60" i="45"/>
  <c r="V38" i="45"/>
  <c r="L112" i="45"/>
  <c r="W66" i="45"/>
  <c r="G113" i="45"/>
  <c r="M109" i="45"/>
  <c r="AB54" i="45"/>
  <c r="AB43" i="45"/>
  <c r="AB65" i="45" s="1"/>
  <c r="V26" i="45"/>
  <c r="U26" i="45"/>
  <c r="O44" i="45"/>
  <c r="O66" i="45" s="1"/>
  <c r="T26" i="45"/>
  <c r="S49" i="45"/>
  <c r="T59" i="45"/>
  <c r="T48" i="45"/>
  <c r="T70" i="45" s="1"/>
  <c r="X15" i="45"/>
  <c r="O58" i="45"/>
  <c r="T67" i="45"/>
  <c r="X54" i="45"/>
  <c r="X43" i="45"/>
  <c r="X65" i="45" s="1"/>
  <c r="H49" i="45"/>
  <c r="H71" i="45" s="1"/>
  <c r="W38" i="45"/>
  <c r="H60" i="45"/>
  <c r="M112" i="45"/>
  <c r="Y58" i="45"/>
  <c r="W55" i="45"/>
  <c r="M60" i="45"/>
  <c r="AB38" i="45"/>
  <c r="M49" i="45"/>
  <c r="M71" i="45" s="1"/>
  <c r="L110" i="45"/>
  <c r="AA45" i="45"/>
  <c r="AA67" i="45" s="1"/>
  <c r="AA56" i="45"/>
  <c r="F49" i="45"/>
  <c r="F71" i="45" s="1"/>
  <c r="F60" i="45"/>
  <c r="U38" i="45"/>
  <c r="I109" i="45"/>
  <c r="Y26" i="45"/>
  <c r="N49" i="45"/>
  <c r="N71" i="45" s="1"/>
  <c r="N60" i="45"/>
  <c r="AC38" i="45"/>
  <c r="H110" i="45"/>
  <c r="V44" i="45"/>
  <c r="V66" i="45" s="1"/>
  <c r="V55" i="45"/>
  <c r="N90" i="45"/>
  <c r="U65" i="45"/>
  <c r="V58" i="45"/>
  <c r="V47" i="45"/>
  <c r="I49" i="45"/>
  <c r="I71" i="45" s="1"/>
  <c r="I60" i="45"/>
  <c r="X38" i="45"/>
  <c r="E110" i="45"/>
  <c r="AB15" i="45"/>
  <c r="S15" i="45"/>
  <c r="T58" i="45"/>
  <c r="T47" i="45"/>
  <c r="AD36" i="45"/>
  <c r="S47" i="45"/>
  <c r="S58" i="45"/>
  <c r="V54" i="45"/>
  <c r="V43" i="45"/>
  <c r="V65" i="45" s="1"/>
  <c r="D109" i="45"/>
  <c r="D113" i="45"/>
  <c r="I113" i="45"/>
  <c r="D112" i="45"/>
  <c r="M108" i="45"/>
  <c r="R56" i="45"/>
  <c r="AD34" i="45"/>
  <c r="R45" i="45"/>
  <c r="Y15" i="45"/>
  <c r="J113" i="45"/>
  <c r="J102" i="45"/>
  <c r="I112" i="45"/>
  <c r="G109" i="45"/>
  <c r="E113" i="45"/>
  <c r="R26" i="45"/>
  <c r="AD20" i="45"/>
  <c r="R54" i="45"/>
  <c r="AD37" i="45"/>
  <c r="AC66" i="45"/>
  <c r="M90" i="45"/>
  <c r="R70" i="45"/>
  <c r="V70" i="45"/>
  <c r="K102" i="45"/>
  <c r="L102" i="45"/>
  <c r="W54" i="45"/>
  <c r="W43" i="45"/>
  <c r="W65" i="45" s="1"/>
  <c r="T43" i="45"/>
  <c r="T65" i="45" s="1"/>
  <c r="T54" i="45"/>
  <c r="C70" i="45"/>
  <c r="O48" i="45"/>
  <c r="O70" i="45" s="1"/>
  <c r="O89" i="45"/>
  <c r="F108" i="45"/>
  <c r="AC48" i="45"/>
  <c r="AC70" i="45" s="1"/>
  <c r="AC59" i="45"/>
  <c r="S26" i="45"/>
  <c r="S60" i="45" s="1"/>
  <c r="U45" i="45"/>
  <c r="U67" i="45" s="1"/>
  <c r="U56" i="45"/>
  <c r="S67" i="45"/>
  <c r="U54" i="45"/>
  <c r="O101" i="45"/>
  <c r="AA48" i="45"/>
  <c r="AA70" i="45" s="1"/>
  <c r="AA59" i="45"/>
  <c r="AC55" i="45"/>
  <c r="AC47" i="45"/>
  <c r="AC58" i="45"/>
  <c r="AD21" i="45"/>
  <c r="O84" i="45"/>
  <c r="E112" i="45"/>
  <c r="AD22" i="45"/>
  <c r="O86" i="45"/>
  <c r="U70" i="45"/>
  <c r="S66" i="45"/>
  <c r="Y54" i="45"/>
  <c r="Y43" i="45"/>
  <c r="Y65" i="45" s="1"/>
  <c r="X50" i="45"/>
  <c r="X69" i="45"/>
  <c r="J49" i="45"/>
  <c r="J71" i="45" s="1"/>
  <c r="J60" i="45"/>
  <c r="Y38" i="45"/>
  <c r="L108" i="45"/>
  <c r="AC45" i="45"/>
  <c r="AC67" i="45" s="1"/>
  <c r="AC56" i="45"/>
  <c r="I108" i="45"/>
  <c r="AB58" i="45"/>
  <c r="AB47" i="45"/>
  <c r="Y69" i="45"/>
  <c r="Y50" i="45"/>
  <c r="E60" i="45"/>
  <c r="E49" i="45"/>
  <c r="E71" i="45" s="1"/>
  <c r="T38" i="45"/>
  <c r="O47" i="45"/>
  <c r="O69" i="45" s="1"/>
  <c r="T44" i="45"/>
  <c r="T55" i="45"/>
  <c r="K71" i="45"/>
  <c r="I90" i="45"/>
  <c r="J110" i="45"/>
  <c r="O45" i="45"/>
  <c r="O67" i="45" s="1"/>
  <c r="C71" i="45"/>
  <c r="J108" i="45"/>
  <c r="U66" i="45"/>
  <c r="G102" i="45"/>
  <c r="AD32" i="45"/>
  <c r="O85" i="45"/>
  <c r="L114" i="45" l="1"/>
  <c r="AA60" i="45"/>
  <c r="J59" i="56"/>
  <c r="K114" i="45"/>
  <c r="Z60" i="45"/>
  <c r="H59" i="56"/>
  <c r="C59" i="56"/>
  <c r="I59" i="56"/>
  <c r="M114" i="45"/>
  <c r="R60" i="45"/>
  <c r="Z71" i="45"/>
  <c r="O90" i="45"/>
  <c r="E114" i="45"/>
  <c r="D114" i="45"/>
  <c r="G59" i="56"/>
  <c r="I114" i="45"/>
  <c r="AA71" i="45"/>
  <c r="AD59" i="45"/>
  <c r="AD55" i="45"/>
  <c r="O102" i="45"/>
  <c r="Z26" i="56"/>
  <c r="M59" i="56"/>
  <c r="O55" i="56"/>
  <c r="J9" i="59" s="1"/>
  <c r="Y26" i="56"/>
  <c r="U26" i="56"/>
  <c r="O42" i="56"/>
  <c r="O64" i="56" s="1"/>
  <c r="V15" i="56"/>
  <c r="AA66" i="56"/>
  <c r="D59" i="56"/>
  <c r="AD66" i="56"/>
  <c r="T37" i="56"/>
  <c r="R71" i="45"/>
  <c r="O54" i="56"/>
  <c r="J8" i="59" s="1"/>
  <c r="AB37" i="56"/>
  <c r="W26" i="56"/>
  <c r="AB65" i="56"/>
  <c r="O15" i="56"/>
  <c r="AD58" i="45"/>
  <c r="F114" i="45"/>
  <c r="AC57" i="56"/>
  <c r="AC26" i="56"/>
  <c r="J48" i="56"/>
  <c r="J70" i="56" s="1"/>
  <c r="L48" i="56"/>
  <c r="L70" i="56" s="1"/>
  <c r="T26" i="56"/>
  <c r="AA37" i="56"/>
  <c r="G114" i="45"/>
  <c r="AD15" i="56"/>
  <c r="T15" i="56"/>
  <c r="E59" i="56"/>
  <c r="AE15" i="56"/>
  <c r="S15" i="56"/>
  <c r="O43" i="56"/>
  <c r="O65" i="56" s="1"/>
  <c r="W66" i="56"/>
  <c r="X15" i="56"/>
  <c r="AA53" i="56"/>
  <c r="AA26" i="56"/>
  <c r="Z46" i="56"/>
  <c r="Z57" i="56"/>
  <c r="AC54" i="56"/>
  <c r="AC43" i="56"/>
  <c r="AC65" i="56" s="1"/>
  <c r="AE32" i="56"/>
  <c r="AC37" i="56"/>
  <c r="H48" i="56"/>
  <c r="H70" i="56" s="1"/>
  <c r="Y46" i="56"/>
  <c r="Y57" i="56"/>
  <c r="AA64" i="56"/>
  <c r="Y54" i="56"/>
  <c r="Y43" i="56"/>
  <c r="Y65" i="56" s="1"/>
  <c r="W53" i="56"/>
  <c r="W37" i="56"/>
  <c r="W42" i="56"/>
  <c r="AE24" i="56"/>
  <c r="Y37" i="56"/>
  <c r="V58" i="56"/>
  <c r="V55" i="56"/>
  <c r="V44" i="56"/>
  <c r="V66" i="56" s="1"/>
  <c r="AA47" i="56"/>
  <c r="AA69" i="56" s="1"/>
  <c r="AA58" i="56"/>
  <c r="X64" i="56"/>
  <c r="Z64" i="56"/>
  <c r="AA68" i="56"/>
  <c r="O57" i="56"/>
  <c r="J11" i="59" s="1"/>
  <c r="S55" i="56"/>
  <c r="S44" i="56"/>
  <c r="AE33" i="56"/>
  <c r="Z43" i="56"/>
  <c r="Z65" i="56" s="1"/>
  <c r="Z54" i="56"/>
  <c r="O26" i="56"/>
  <c r="AD37" i="56"/>
  <c r="AD43" i="56"/>
  <c r="AD65" i="56" s="1"/>
  <c r="AD54" i="56"/>
  <c r="W68" i="56"/>
  <c r="S37" i="56"/>
  <c r="G48" i="56"/>
  <c r="G70" i="56" s="1"/>
  <c r="G64" i="56"/>
  <c r="S68" i="56"/>
  <c r="T54" i="56"/>
  <c r="O37" i="56"/>
  <c r="K48" i="56"/>
  <c r="K70" i="56" s="1"/>
  <c r="W55" i="56"/>
  <c r="AE25" i="56"/>
  <c r="Y64" i="56"/>
  <c r="V69" i="56"/>
  <c r="AA55" i="56"/>
  <c r="O46" i="56"/>
  <c r="O68" i="56" s="1"/>
  <c r="V42" i="56"/>
  <c r="V53" i="56"/>
  <c r="V37" i="56"/>
  <c r="X46" i="56"/>
  <c r="X57" i="56"/>
  <c r="U42" i="56"/>
  <c r="U53" i="56"/>
  <c r="U37" i="56"/>
  <c r="T64" i="56"/>
  <c r="N59" i="56"/>
  <c r="U54" i="56"/>
  <c r="U43" i="56"/>
  <c r="U65" i="56" s="1"/>
  <c r="S65" i="56"/>
  <c r="N64" i="56"/>
  <c r="N48" i="56"/>
  <c r="N70" i="56" s="1"/>
  <c r="AB53" i="56"/>
  <c r="AB26" i="56"/>
  <c r="Z37" i="56"/>
  <c r="M48" i="56"/>
  <c r="M70" i="56" s="1"/>
  <c r="C66" i="56"/>
  <c r="O44" i="56"/>
  <c r="O66" i="56" s="1"/>
  <c r="W57" i="56"/>
  <c r="X26" i="56"/>
  <c r="AE35" i="56"/>
  <c r="T65" i="56"/>
  <c r="AE20" i="56"/>
  <c r="S26" i="56"/>
  <c r="W15" i="56"/>
  <c r="V26" i="56"/>
  <c r="W47" i="56"/>
  <c r="W69" i="56" s="1"/>
  <c r="W58" i="56"/>
  <c r="S64" i="56"/>
  <c r="S57" i="56"/>
  <c r="AE21" i="56"/>
  <c r="O53" i="56"/>
  <c r="J7" i="59" s="1"/>
  <c r="AE22" i="56"/>
  <c r="AE66" i="56" s="1"/>
  <c r="O58" i="56"/>
  <c r="J12" i="59" s="1"/>
  <c r="AE36" i="56"/>
  <c r="Z47" i="56"/>
  <c r="Z69" i="56" s="1"/>
  <c r="Z58" i="56"/>
  <c r="C48" i="56"/>
  <c r="C70" i="56" s="1"/>
  <c r="F59" i="56"/>
  <c r="AD53" i="56"/>
  <c r="AD26" i="56"/>
  <c r="S47" i="56"/>
  <c r="S58" i="56"/>
  <c r="Y58" i="56"/>
  <c r="Y47" i="56"/>
  <c r="Y69" i="56" s="1"/>
  <c r="AB44" i="56"/>
  <c r="AB66" i="56" s="1"/>
  <c r="AB55" i="56"/>
  <c r="U68" i="56"/>
  <c r="V54" i="56"/>
  <c r="V43" i="56"/>
  <c r="V65" i="56" s="1"/>
  <c r="AC64" i="56"/>
  <c r="X37" i="56"/>
  <c r="I48" i="56"/>
  <c r="I70" i="56" s="1"/>
  <c r="O60" i="45"/>
  <c r="E64" i="56"/>
  <c r="E48" i="56"/>
  <c r="E70" i="56" s="1"/>
  <c r="AE31" i="56"/>
  <c r="AD64" i="56"/>
  <c r="V68" i="56"/>
  <c r="AB64" i="56"/>
  <c r="F64" i="56"/>
  <c r="F48" i="56"/>
  <c r="F70" i="56" s="1"/>
  <c r="AC68" i="56"/>
  <c r="T55" i="56"/>
  <c r="T44" i="56"/>
  <c r="T66" i="56" s="1"/>
  <c r="L59" i="56"/>
  <c r="S53" i="56"/>
  <c r="D48" i="56"/>
  <c r="D70" i="56" s="1"/>
  <c r="C69" i="56"/>
  <c r="O47" i="56"/>
  <c r="O69" i="56" s="1"/>
  <c r="K59" i="56"/>
  <c r="AD68" i="56"/>
  <c r="AB46" i="56"/>
  <c r="AB57" i="56"/>
  <c r="X66" i="56"/>
  <c r="AC55" i="56"/>
  <c r="Y15" i="56"/>
  <c r="T57" i="56"/>
  <c r="T46" i="56"/>
  <c r="S50" i="45"/>
  <c r="S69" i="45"/>
  <c r="AD47" i="45"/>
  <c r="AC60" i="45"/>
  <c r="AC49" i="45"/>
  <c r="AC71" i="45" s="1"/>
  <c r="AD38" i="45"/>
  <c r="AD54" i="45"/>
  <c r="T49" i="45"/>
  <c r="T71" i="45" s="1"/>
  <c r="T60" i="45"/>
  <c r="V50" i="45"/>
  <c r="V69" i="45"/>
  <c r="AD26" i="45"/>
  <c r="AD45" i="45"/>
  <c r="AD67" i="45" s="1"/>
  <c r="R67" i="45"/>
  <c r="H114" i="45"/>
  <c r="S71" i="45"/>
  <c r="U49" i="45"/>
  <c r="U71" i="45" s="1"/>
  <c r="U60" i="45"/>
  <c r="Y60" i="45"/>
  <c r="Y49" i="45"/>
  <c r="Y71" i="45" s="1"/>
  <c r="AD48" i="45"/>
  <c r="AD70" i="45" s="1"/>
  <c r="AD56" i="45"/>
  <c r="W60" i="45"/>
  <c r="W49" i="45"/>
  <c r="W71" i="45" s="1"/>
  <c r="AA50" i="45"/>
  <c r="AD43" i="45"/>
  <c r="T66" i="45"/>
  <c r="AD44" i="45"/>
  <c r="AD66" i="45" s="1"/>
  <c r="T69" i="45"/>
  <c r="T50" i="45"/>
  <c r="N114" i="45"/>
  <c r="U50" i="45"/>
  <c r="U69" i="45"/>
  <c r="J114" i="45"/>
  <c r="AC69" i="45"/>
  <c r="AC50" i="45"/>
  <c r="O49" i="45"/>
  <c r="O71" i="45" s="1"/>
  <c r="AB50" i="45"/>
  <c r="AB69" i="45"/>
  <c r="X49" i="45"/>
  <c r="X71" i="45" s="1"/>
  <c r="X60" i="45"/>
  <c r="AB49" i="45"/>
  <c r="AB71" i="45" s="1"/>
  <c r="AB60" i="45"/>
  <c r="V60" i="45"/>
  <c r="V49" i="45"/>
  <c r="V71" i="45" s="1"/>
  <c r="AE57" i="56" l="1"/>
  <c r="J24" i="59" s="1"/>
  <c r="O114" i="45"/>
  <c r="Z59" i="56"/>
  <c r="AC48" i="56"/>
  <c r="AC70" i="56" s="1"/>
  <c r="W59" i="56"/>
  <c r="AC59" i="56"/>
  <c r="Y59" i="56"/>
  <c r="AB59" i="56"/>
  <c r="U59" i="56"/>
  <c r="T59" i="56"/>
  <c r="AA59" i="56"/>
  <c r="AD48" i="56"/>
  <c r="AD70" i="56" s="1"/>
  <c r="AE53" i="56"/>
  <c r="J20" i="59" s="1"/>
  <c r="O59" i="56"/>
  <c r="J13" i="59" s="1"/>
  <c r="T48" i="56"/>
  <c r="T70" i="56" s="1"/>
  <c r="AE58" i="56"/>
  <c r="J25" i="59" s="1"/>
  <c r="S48" i="56"/>
  <c r="S70" i="56" s="1"/>
  <c r="X68" i="56"/>
  <c r="AE46" i="56"/>
  <c r="Y68" i="56"/>
  <c r="AB68" i="56"/>
  <c r="S59" i="56"/>
  <c r="AE37" i="56"/>
  <c r="Z48" i="56"/>
  <c r="Z70" i="56" s="1"/>
  <c r="AE54" i="56"/>
  <c r="J21" i="59" s="1"/>
  <c r="O48" i="56"/>
  <c r="O70" i="56" s="1"/>
  <c r="V59" i="56"/>
  <c r="X59" i="56"/>
  <c r="AE43" i="56"/>
  <c r="V64" i="56"/>
  <c r="V48" i="56"/>
  <c r="V70" i="56" s="1"/>
  <c r="AE42" i="56"/>
  <c r="AB48" i="56"/>
  <c r="AB70" i="56" s="1"/>
  <c r="S69" i="56"/>
  <c r="AE47" i="56"/>
  <c r="U64" i="56"/>
  <c r="U48" i="56"/>
  <c r="U70" i="56" s="1"/>
  <c r="S66" i="56"/>
  <c r="AE44" i="56"/>
  <c r="AE65" i="56" s="1"/>
  <c r="W48" i="56"/>
  <c r="W70" i="56" s="1"/>
  <c r="W64" i="56"/>
  <c r="Z68" i="56"/>
  <c r="AE26" i="56"/>
  <c r="T68" i="56"/>
  <c r="AD59" i="56"/>
  <c r="Y48" i="56"/>
  <c r="Y70" i="56" s="1"/>
  <c r="AE55" i="56"/>
  <c r="J22" i="59" s="1"/>
  <c r="X48" i="56"/>
  <c r="X70" i="56" s="1"/>
  <c r="AE56" i="56"/>
  <c r="AA48" i="56"/>
  <c r="AA70" i="56" s="1"/>
  <c r="AD69" i="45"/>
  <c r="AD50" i="45"/>
  <c r="AD39" i="45"/>
  <c r="AE39" i="45" s="1"/>
  <c r="AD60" i="45"/>
  <c r="AD61" i="45" s="1"/>
  <c r="AD65" i="45"/>
  <c r="AD49" i="45"/>
  <c r="AD71" i="45" s="1"/>
  <c r="AE64" i="56" l="1"/>
  <c r="AE48" i="56"/>
  <c r="AE70" i="56" s="1"/>
  <c r="AE67" i="56"/>
  <c r="AE69" i="56"/>
  <c r="AE68" i="56"/>
  <c r="AE59" i="56"/>
  <c r="AE38" i="56"/>
  <c r="AF38" i="56" s="1"/>
  <c r="S12" i="28" l="1"/>
  <c r="AA12" i="28"/>
  <c r="S23" i="28"/>
  <c r="AA23" i="28"/>
  <c r="T23" i="28"/>
  <c r="AB23" i="28"/>
  <c r="AE60" i="56"/>
  <c r="J26" i="59"/>
  <c r="Y12" i="28"/>
  <c r="Z23" i="28"/>
  <c r="S35" i="28" l="1"/>
  <c r="C47" i="28"/>
  <c r="C58" i="28"/>
  <c r="O35" i="28"/>
  <c r="W12" i="28"/>
  <c r="U35" i="28"/>
  <c r="E58" i="28"/>
  <c r="E47" i="28"/>
  <c r="E69" i="28" s="1"/>
  <c r="X23" i="28"/>
  <c r="H58" i="28"/>
  <c r="X35" i="28"/>
  <c r="H47" i="28"/>
  <c r="H69" i="28" s="1"/>
  <c r="W23" i="28"/>
  <c r="U12" i="28"/>
  <c r="N47" i="28"/>
  <c r="N69" i="28" s="1"/>
  <c r="AD35" i="28"/>
  <c r="AD47" i="28" s="1"/>
  <c r="U23" i="28"/>
  <c r="G58" i="28"/>
  <c r="W35" i="28"/>
  <c r="G47" i="28"/>
  <c r="G69" i="28" s="1"/>
  <c r="T12" i="28"/>
  <c r="T35" i="28"/>
  <c r="D58" i="28"/>
  <c r="D47" i="28"/>
  <c r="D69" i="28" s="1"/>
  <c r="K47" i="28"/>
  <c r="K69" i="28" s="1"/>
  <c r="AA35" i="28"/>
  <c r="K58" i="28"/>
  <c r="J47" i="28"/>
  <c r="J69" i="28" s="1"/>
  <c r="J58" i="28"/>
  <c r="Z35" i="28"/>
  <c r="I47" i="28"/>
  <c r="I69" i="28" s="1"/>
  <c r="I58" i="28"/>
  <c r="Y35" i="28"/>
  <c r="V12" i="28"/>
  <c r="M58" i="28"/>
  <c r="M47" i="28"/>
  <c r="M69" i="28" s="1"/>
  <c r="AC35" i="28"/>
  <c r="V35" i="28"/>
  <c r="V47" i="28" s="1"/>
  <c r="F47" i="28"/>
  <c r="F69" i="28" s="1"/>
  <c r="AB35" i="28"/>
  <c r="L58" i="28"/>
  <c r="L47" i="28"/>
  <c r="L69" i="28" s="1"/>
  <c r="N58" i="28"/>
  <c r="AD23" i="28"/>
  <c r="X12" i="28"/>
  <c r="F58" i="28"/>
  <c r="V23" i="28"/>
  <c r="AC12" i="28"/>
  <c r="AD12" i="28"/>
  <c r="AE12" i="28" s="1"/>
  <c r="O12" i="28"/>
  <c r="O23" i="28"/>
  <c r="Z12" i="28"/>
  <c r="AC23" i="28"/>
  <c r="AB12" i="28"/>
  <c r="Y23" i="28"/>
  <c r="O58" i="28" l="1"/>
  <c r="V58" i="28"/>
  <c r="AD58" i="28"/>
  <c r="AE23" i="28"/>
  <c r="Y47" i="28"/>
  <c r="Y69" i="28" s="1"/>
  <c r="Y58" i="28"/>
  <c r="W47" i="28"/>
  <c r="W69" i="28" s="1"/>
  <c r="W58" i="28"/>
  <c r="C69" i="28"/>
  <c r="O47" i="28"/>
  <c r="O69" i="28" s="1"/>
  <c r="Z47" i="28"/>
  <c r="Z69" i="28" s="1"/>
  <c r="Z58" i="28"/>
  <c r="U58" i="28"/>
  <c r="U47" i="28"/>
  <c r="U69" i="28" s="1"/>
  <c r="S58" i="28"/>
  <c r="AE35" i="28"/>
  <c r="S47" i="28"/>
  <c r="AB47" i="28"/>
  <c r="AB69" i="28" s="1"/>
  <c r="AB58" i="28"/>
  <c r="AA58" i="28"/>
  <c r="AA47" i="28"/>
  <c r="AA69" i="28" s="1"/>
  <c r="AC58" i="28"/>
  <c r="AC47" i="28"/>
  <c r="AC69" i="28" s="1"/>
  <c r="V69" i="28"/>
  <c r="X58" i="28"/>
  <c r="X47" i="28"/>
  <c r="X69" i="28" s="1"/>
  <c r="T47" i="28"/>
  <c r="T69" i="28" s="1"/>
  <c r="T58" i="28"/>
  <c r="AD69" i="28"/>
  <c r="AE58" i="28" l="1"/>
  <c r="AE47" i="28"/>
  <c r="AE69" i="28" s="1"/>
  <c r="S69" i="28"/>
  <c r="AD81" i="10"/>
  <c r="AC81" i="10"/>
  <c r="AB81" i="10"/>
  <c r="AA81" i="10"/>
  <c r="Z81" i="10"/>
  <c r="Y81" i="10"/>
  <c r="X81" i="10"/>
  <c r="W81" i="10"/>
  <c r="V81" i="10"/>
  <c r="U81" i="10"/>
  <c r="T81" i="10"/>
  <c r="S81" i="10"/>
  <c r="R77" i="10"/>
  <c r="R76" i="10"/>
  <c r="R75" i="10"/>
  <c r="R74" i="10"/>
  <c r="R73" i="10"/>
  <c r="R72" i="10"/>
  <c r="R65" i="10"/>
  <c r="R64" i="10"/>
  <c r="R63" i="10"/>
  <c r="R62" i="10"/>
  <c r="R61" i="10"/>
  <c r="R60" i="10"/>
  <c r="R53" i="10"/>
  <c r="R52" i="10"/>
  <c r="R51" i="10"/>
  <c r="R50" i="10"/>
  <c r="R49" i="10"/>
  <c r="R48" i="10"/>
  <c r="R40" i="10"/>
  <c r="R39" i="10"/>
  <c r="R38" i="10"/>
  <c r="R37" i="10"/>
  <c r="R36" i="10"/>
  <c r="R35" i="10"/>
  <c r="R27" i="10"/>
  <c r="R26" i="10"/>
  <c r="R25" i="10"/>
  <c r="R24" i="10"/>
  <c r="R23" i="10"/>
  <c r="R22" i="10"/>
  <c r="R15" i="10"/>
  <c r="R14" i="10"/>
  <c r="R13" i="10"/>
  <c r="R12" i="10"/>
  <c r="R11" i="10"/>
  <c r="R10" i="10"/>
  <c r="R4" i="10"/>
  <c r="R2" i="10"/>
  <c r="R1" i="10"/>
  <c r="V11" i="10" l="1"/>
  <c r="AA14" i="10"/>
  <c r="T23" i="10"/>
  <c r="AB14" i="10"/>
  <c r="Z22" i="10"/>
  <c r="Z26" i="10"/>
  <c r="S40" i="10"/>
  <c r="S53" i="10" s="1"/>
  <c r="U14" i="10"/>
  <c r="X15" i="10"/>
  <c r="T22" i="10"/>
  <c r="X37" i="10"/>
  <c r="X50" i="10" s="1"/>
  <c r="M53" i="10"/>
  <c r="M77" i="10" s="1"/>
  <c r="Z11" i="10"/>
  <c r="U12" i="10"/>
  <c r="AC12" i="10"/>
  <c r="W14" i="10"/>
  <c r="Z15" i="10"/>
  <c r="U22" i="10"/>
  <c r="AC22" i="10"/>
  <c r="S24" i="10"/>
  <c r="AA24" i="10"/>
  <c r="U26" i="10"/>
  <c r="AC26" i="10"/>
  <c r="X27" i="10"/>
  <c r="C48" i="10"/>
  <c r="C72" i="10" s="1"/>
  <c r="K48" i="10"/>
  <c r="K72" i="10" s="1"/>
  <c r="V36" i="10"/>
  <c r="V49" i="10" s="1"/>
  <c r="AD36" i="10"/>
  <c r="Y37" i="10"/>
  <c r="Y50" i="10" s="1"/>
  <c r="AA39" i="10"/>
  <c r="AA52" i="10" s="1"/>
  <c r="O11" i="10"/>
  <c r="Y26" i="10"/>
  <c r="J77" i="10"/>
  <c r="W15" i="10"/>
  <c r="X24" i="10"/>
  <c r="AC27" i="10"/>
  <c r="X39" i="10"/>
  <c r="X11" i="10"/>
  <c r="Y24" i="10"/>
  <c r="AD27" i="10"/>
  <c r="T40" i="10"/>
  <c r="T53" i="10" s="1"/>
  <c r="Y11" i="10"/>
  <c r="AD14" i="10"/>
  <c r="AE14" i="10" s="1"/>
  <c r="AB22" i="10"/>
  <c r="AB26" i="10"/>
  <c r="X10" i="10"/>
  <c r="S11" i="10"/>
  <c r="AA11" i="10"/>
  <c r="V12" i="10"/>
  <c r="AD12" i="10"/>
  <c r="AE12" i="10" s="1"/>
  <c r="X14" i="10"/>
  <c r="S15" i="10"/>
  <c r="AA15" i="10"/>
  <c r="V22" i="10"/>
  <c r="AD22" i="10"/>
  <c r="Y23" i="10"/>
  <c r="T24" i="10"/>
  <c r="V26" i="10"/>
  <c r="AD26" i="10"/>
  <c r="Y27" i="10"/>
  <c r="W36" i="10"/>
  <c r="W49" i="10" s="1"/>
  <c r="D76" i="10"/>
  <c r="G77" i="10"/>
  <c r="Y12" i="10"/>
  <c r="T27" i="10"/>
  <c r="T65" i="10" s="1"/>
  <c r="E74" i="10"/>
  <c r="W11" i="10"/>
  <c r="T14" i="10"/>
  <c r="AC23" i="10"/>
  <c r="U27" i="10"/>
  <c r="AA40" i="10"/>
  <c r="AA53" i="10" s="1"/>
  <c r="AA12" i="10"/>
  <c r="AD23" i="10"/>
  <c r="S26" i="10"/>
  <c r="V27" i="10"/>
  <c r="I72" i="10"/>
  <c r="W37" i="10"/>
  <c r="W50" i="10" s="1"/>
  <c r="L53" i="10"/>
  <c r="L77" i="10" s="1"/>
  <c r="T12" i="10"/>
  <c r="V14" i="10"/>
  <c r="W23" i="10"/>
  <c r="T26" i="10"/>
  <c r="U40" i="10"/>
  <c r="U53" i="10" s="1"/>
  <c r="Y10" i="10"/>
  <c r="T11" i="10"/>
  <c r="AB11" i="10"/>
  <c r="W12" i="10"/>
  <c r="Y14" i="10"/>
  <c r="T15" i="10"/>
  <c r="AB15" i="10"/>
  <c r="W26" i="10"/>
  <c r="Z27" i="10"/>
  <c r="H73" i="10"/>
  <c r="E76" i="10"/>
  <c r="M52" i="10"/>
  <c r="M76" i="10" s="1"/>
  <c r="S14" i="10"/>
  <c r="V15" i="10"/>
  <c r="O15" i="10"/>
  <c r="AB23" i="10"/>
  <c r="AB27" i="10"/>
  <c r="Z36" i="10"/>
  <c r="Z49" i="10" s="1"/>
  <c r="M50" i="10"/>
  <c r="M74" i="10" s="1"/>
  <c r="W39" i="10"/>
  <c r="Z12" i="10"/>
  <c r="U23" i="10"/>
  <c r="N50" i="10"/>
  <c r="N74" i="10" s="1"/>
  <c r="S12" i="10"/>
  <c r="AC14" i="10"/>
  <c r="V23" i="10"/>
  <c r="AB12" i="10"/>
  <c r="Y15" i="10"/>
  <c r="Z24" i="10"/>
  <c r="J76" i="10"/>
  <c r="Z10" i="10"/>
  <c r="U11" i="10"/>
  <c r="AC11" i="10"/>
  <c r="X12" i="10"/>
  <c r="Z14" i="10"/>
  <c r="U15" i="10"/>
  <c r="AC15" i="10"/>
  <c r="X22" i="10"/>
  <c r="AA23" i="10"/>
  <c r="V24" i="10"/>
  <c r="AD24" i="10"/>
  <c r="X26" i="10"/>
  <c r="S27" i="10"/>
  <c r="AA27" i="10"/>
  <c r="T37" i="10"/>
  <c r="AB37" i="10"/>
  <c r="V39" i="10"/>
  <c r="V64" i="10" s="1"/>
  <c r="AD39" i="10"/>
  <c r="AD52" i="10" s="1"/>
  <c r="AD76" i="10" s="1"/>
  <c r="I77" i="10"/>
  <c r="G65" i="10"/>
  <c r="E62" i="10"/>
  <c r="X35" i="10"/>
  <c r="X48" i="10" s="1"/>
  <c r="C16" i="10"/>
  <c r="G60" i="10"/>
  <c r="F62" i="10"/>
  <c r="C64" i="10"/>
  <c r="F65" i="10"/>
  <c r="G72" i="10"/>
  <c r="J73" i="10"/>
  <c r="W35" i="10"/>
  <c r="W48" i="10" s="1"/>
  <c r="U37" i="10"/>
  <c r="U50" i="10" s="1"/>
  <c r="S39" i="10"/>
  <c r="S52" i="10" s="1"/>
  <c r="X40" i="10"/>
  <c r="X53" i="10" s="1"/>
  <c r="H72" i="10"/>
  <c r="I73" i="10"/>
  <c r="K52" i="10"/>
  <c r="K76" i="10" s="1"/>
  <c r="H77" i="10"/>
  <c r="O12" i="10"/>
  <c r="AA35" i="10"/>
  <c r="AA48" i="10" s="1"/>
  <c r="X36" i="10"/>
  <c r="AB40" i="10"/>
  <c r="AD15" i="10"/>
  <c r="AE15" i="10" s="1"/>
  <c r="Y22" i="10"/>
  <c r="V37" i="10"/>
  <c r="V50" i="10" s="1"/>
  <c r="T39" i="10"/>
  <c r="AC40" i="10"/>
  <c r="C52" i="10"/>
  <c r="C76" i="10" s="1"/>
  <c r="AD11" i="10"/>
  <c r="AE11" i="10" s="1"/>
  <c r="H74" i="10"/>
  <c r="AC24" i="10"/>
  <c r="O24" i="10"/>
  <c r="G62" i="10"/>
  <c r="C60" i="10"/>
  <c r="U24" i="10"/>
  <c r="W27" i="10"/>
  <c r="AC37" i="10"/>
  <c r="AB24" i="10"/>
  <c r="AA26" i="10"/>
  <c r="Y35" i="10"/>
  <c r="Y48" i="10" s="1"/>
  <c r="S35" i="10"/>
  <c r="S48" i="10" s="1"/>
  <c r="AD37" i="10"/>
  <c r="AB39" i="10"/>
  <c r="AB52" i="10" s="1"/>
  <c r="E73" i="10"/>
  <c r="E61" i="10"/>
  <c r="Z37" i="10"/>
  <c r="AA37" i="10"/>
  <c r="K50" i="10"/>
  <c r="K74" i="10" s="1"/>
  <c r="Y39" i="10"/>
  <c r="V10" i="10"/>
  <c r="AD10" i="10"/>
  <c r="S23" i="10"/>
  <c r="O23" i="10"/>
  <c r="C28" i="10"/>
  <c r="U36" i="10"/>
  <c r="Z39" i="10"/>
  <c r="AB50" i="10"/>
  <c r="W10" i="10"/>
  <c r="O10" i="10"/>
  <c r="O26" i="10"/>
  <c r="I74" i="10"/>
  <c r="I76" i="10"/>
  <c r="C62" i="10"/>
  <c r="O37" i="10"/>
  <c r="C50" i="10"/>
  <c r="D60" i="10"/>
  <c r="T35" i="10"/>
  <c r="O35" i="10"/>
  <c r="AB35" i="10"/>
  <c r="L48" i="10"/>
  <c r="J74" i="10"/>
  <c r="AC36" i="10"/>
  <c r="M49" i="10"/>
  <c r="M73" i="10" s="1"/>
  <c r="W22" i="10"/>
  <c r="O22" i="10"/>
  <c r="O27" i="10"/>
  <c r="U35" i="10"/>
  <c r="AC35" i="10"/>
  <c r="M48" i="10"/>
  <c r="S36" i="10"/>
  <c r="C41" i="10"/>
  <c r="C49" i="10"/>
  <c r="O36" i="10"/>
  <c r="C61" i="10"/>
  <c r="AA36" i="10"/>
  <c r="K49" i="10"/>
  <c r="S37" i="10"/>
  <c r="Y40" i="10"/>
  <c r="E60" i="10"/>
  <c r="O14" i="10"/>
  <c r="V35" i="10"/>
  <c r="N48" i="10"/>
  <c r="AD35" i="10"/>
  <c r="T36" i="10"/>
  <c r="D73" i="10"/>
  <c r="D61" i="10"/>
  <c r="AB36" i="10"/>
  <c r="L49" i="10"/>
  <c r="L73" i="10" s="1"/>
  <c r="Z40" i="10"/>
  <c r="F60" i="10"/>
  <c r="S10" i="10"/>
  <c r="AA10" i="10"/>
  <c r="S22" i="10"/>
  <c r="AA22" i="10"/>
  <c r="X23" i="10"/>
  <c r="Z35" i="10"/>
  <c r="F61" i="10"/>
  <c r="D62" i="10"/>
  <c r="D74" i="10"/>
  <c r="L50" i="10"/>
  <c r="L74" i="10" s="1"/>
  <c r="C65" i="10"/>
  <c r="C53" i="10"/>
  <c r="K53" i="10"/>
  <c r="K77" i="10" s="1"/>
  <c r="AD40" i="10"/>
  <c r="D64" i="10"/>
  <c r="T10" i="10"/>
  <c r="AB10" i="10"/>
  <c r="G61" i="10"/>
  <c r="G73" i="10"/>
  <c r="Y36" i="10"/>
  <c r="E64" i="10"/>
  <c r="U39" i="10"/>
  <c r="AC39" i="10"/>
  <c r="D65" i="10"/>
  <c r="V40" i="10"/>
  <c r="L52" i="10"/>
  <c r="L76" i="10" s="1"/>
  <c r="D77" i="10"/>
  <c r="U10" i="10"/>
  <c r="AC10" i="10"/>
  <c r="Z23" i="10"/>
  <c r="W24" i="10"/>
  <c r="F64" i="10"/>
  <c r="F76" i="10"/>
  <c r="N52" i="10"/>
  <c r="N76" i="10" s="1"/>
  <c r="E65" i="10"/>
  <c r="W40" i="10"/>
  <c r="E77" i="10"/>
  <c r="N53" i="10"/>
  <c r="N77" i="10" s="1"/>
  <c r="G64" i="10"/>
  <c r="N49" i="10"/>
  <c r="N73" i="10" s="1"/>
  <c r="F74" i="10"/>
  <c r="F77" i="10"/>
  <c r="F73" i="10"/>
  <c r="G74" i="10"/>
  <c r="G76" i="10"/>
  <c r="AD61" i="10" l="1"/>
  <c r="X74" i="10"/>
  <c r="V73" i="10"/>
  <c r="AC62" i="10"/>
  <c r="AB62" i="10"/>
  <c r="AD28" i="10"/>
  <c r="X62" i="10"/>
  <c r="W64" i="10"/>
  <c r="V61" i="10"/>
  <c r="W52" i="10"/>
  <c r="W76" i="10" s="1"/>
  <c r="W61" i="10"/>
  <c r="AB65" i="10"/>
  <c r="S77" i="10"/>
  <c r="Y74" i="10"/>
  <c r="AD62" i="10"/>
  <c r="AD49" i="10"/>
  <c r="AD73" i="10" s="1"/>
  <c r="U77" i="10"/>
  <c r="Y16" i="10"/>
  <c r="T28" i="10"/>
  <c r="W73" i="10"/>
  <c r="V52" i="10"/>
  <c r="V76" i="10" s="1"/>
  <c r="V28" i="10"/>
  <c r="T77" i="10"/>
  <c r="U65" i="10"/>
  <c r="X64" i="10"/>
  <c r="AD64" i="10"/>
  <c r="Z16" i="10"/>
  <c r="X16" i="10"/>
  <c r="T16" i="10"/>
  <c r="AC28" i="10"/>
  <c r="AC65" i="10"/>
  <c r="X77" i="10"/>
  <c r="AC16" i="10"/>
  <c r="Y62" i="10"/>
  <c r="T64" i="10"/>
  <c r="AA77" i="10"/>
  <c r="U16" i="10"/>
  <c r="U28" i="10"/>
  <c r="V74" i="10"/>
  <c r="T62" i="10"/>
  <c r="AA16" i="10"/>
  <c r="T50" i="10"/>
  <c r="T74" i="10" s="1"/>
  <c r="S16" i="10"/>
  <c r="AA65" i="10"/>
  <c r="S65" i="10"/>
  <c r="Y28" i="10"/>
  <c r="V16" i="10"/>
  <c r="W16" i="10"/>
  <c r="X52" i="10"/>
  <c r="X76" i="10" s="1"/>
  <c r="AE27" i="10"/>
  <c r="Z28" i="10"/>
  <c r="AE26" i="10"/>
  <c r="AB16" i="10"/>
  <c r="AB76" i="10"/>
  <c r="I66" i="10"/>
  <c r="H66" i="10"/>
  <c r="V62" i="10"/>
  <c r="X60" i="10"/>
  <c r="AA28" i="10"/>
  <c r="AB64" i="10"/>
  <c r="AA64" i="10"/>
  <c r="T52" i="10"/>
  <c r="T76" i="10" s="1"/>
  <c r="F66" i="10"/>
  <c r="AC53" i="10"/>
  <c r="AC77" i="10" s="1"/>
  <c r="W41" i="10"/>
  <c r="L66" i="10"/>
  <c r="S64" i="10"/>
  <c r="X41" i="10"/>
  <c r="K66" i="10"/>
  <c r="G66" i="10"/>
  <c r="U74" i="10"/>
  <c r="Z61" i="10"/>
  <c r="AC50" i="10"/>
  <c r="AC74" i="10" s="1"/>
  <c r="Y60" i="10"/>
  <c r="U62" i="10"/>
  <c r="H54" i="10"/>
  <c r="H78" i="10" s="1"/>
  <c r="AA76" i="10"/>
  <c r="AD50" i="10"/>
  <c r="AD74" i="10" s="1"/>
  <c r="D66" i="10"/>
  <c r="AE24" i="10"/>
  <c r="X61" i="10"/>
  <c r="E66" i="10"/>
  <c r="X65" i="10"/>
  <c r="O62" i="10"/>
  <c r="X49" i="10"/>
  <c r="X73" i="10" s="1"/>
  <c r="H76" i="10"/>
  <c r="AB28" i="10"/>
  <c r="Y41" i="10"/>
  <c r="AE23" i="10"/>
  <c r="W62" i="10"/>
  <c r="X28" i="10"/>
  <c r="AB74" i="10"/>
  <c r="O52" i="10"/>
  <c r="O76" i="10" s="1"/>
  <c r="AB53" i="10"/>
  <c r="AB77" i="10" s="1"/>
  <c r="O60" i="10"/>
  <c r="J66" i="10"/>
  <c r="S76" i="10"/>
  <c r="AC64" i="10"/>
  <c r="AC52" i="10"/>
  <c r="AC76" i="10" s="1"/>
  <c r="AE22" i="10"/>
  <c r="S28" i="10"/>
  <c r="AC61" i="10"/>
  <c r="AC49" i="10"/>
  <c r="AC73" i="10" s="1"/>
  <c r="K73" i="10"/>
  <c r="K54" i="10"/>
  <c r="K78" i="10" s="1"/>
  <c r="M72" i="10"/>
  <c r="M54" i="10"/>
  <c r="M78" i="10" s="1"/>
  <c r="O65" i="10"/>
  <c r="U61" i="10"/>
  <c r="U49" i="10"/>
  <c r="U73" i="10" s="1"/>
  <c r="I54" i="10"/>
  <c r="I78" i="10" s="1"/>
  <c r="S60" i="10"/>
  <c r="U64" i="10"/>
  <c r="U52" i="10"/>
  <c r="U76" i="10" s="1"/>
  <c r="O53" i="10"/>
  <c r="O77" i="10" s="1"/>
  <c r="C77" i="10"/>
  <c r="N66" i="10"/>
  <c r="G54" i="10"/>
  <c r="G78" i="10" s="1"/>
  <c r="W74" i="10"/>
  <c r="D72" i="10"/>
  <c r="O48" i="10"/>
  <c r="O72" i="10" s="1"/>
  <c r="D54" i="10"/>
  <c r="D78" i="10" s="1"/>
  <c r="X72" i="10"/>
  <c r="N72" i="10"/>
  <c r="N54" i="10"/>
  <c r="N78" i="10" s="1"/>
  <c r="AA49" i="10"/>
  <c r="AA41" i="10"/>
  <c r="AA61" i="10"/>
  <c r="AC48" i="10"/>
  <c r="AC60" i="10"/>
  <c r="AC41" i="10"/>
  <c r="AA72" i="10"/>
  <c r="T60" i="10"/>
  <c r="T48" i="10"/>
  <c r="AE35" i="10"/>
  <c r="T41" i="10"/>
  <c r="C74" i="10"/>
  <c r="O50" i="10"/>
  <c r="O74" i="10" s="1"/>
  <c r="O16" i="10"/>
  <c r="S72" i="10"/>
  <c r="W72" i="10"/>
  <c r="AA50" i="10"/>
  <c r="AA74" i="10" s="1"/>
  <c r="AA62" i="10"/>
  <c r="AE37" i="10"/>
  <c r="S62" i="10"/>
  <c r="S50" i="10"/>
  <c r="AA60" i="10"/>
  <c r="T61" i="10"/>
  <c r="T49" i="10"/>
  <c r="T73" i="10" s="1"/>
  <c r="AD48" i="10"/>
  <c r="AD60" i="10"/>
  <c r="AD41" i="10"/>
  <c r="O64" i="10"/>
  <c r="M66" i="10"/>
  <c r="W28" i="10"/>
  <c r="Z73" i="10"/>
  <c r="Y72" i="10"/>
  <c r="W60" i="10"/>
  <c r="W65" i="10"/>
  <c r="W53" i="10"/>
  <c r="W77" i="10" s="1"/>
  <c r="O41" i="10"/>
  <c r="C66" i="10"/>
  <c r="Z53" i="10"/>
  <c r="Z77" i="10" s="1"/>
  <c r="Z65" i="10"/>
  <c r="S61" i="10"/>
  <c r="S41" i="10"/>
  <c r="AE36" i="10"/>
  <c r="S49" i="10"/>
  <c r="J72" i="10"/>
  <c r="J54" i="10"/>
  <c r="J78" i="10" s="1"/>
  <c r="V65" i="10"/>
  <c r="V53" i="10"/>
  <c r="V77" i="10" s="1"/>
  <c r="Y61" i="10"/>
  <c r="Y49" i="10"/>
  <c r="Y73" i="10" s="1"/>
  <c r="AD65" i="10"/>
  <c r="AD53" i="10"/>
  <c r="AD77" i="10" s="1"/>
  <c r="Z60" i="10"/>
  <c r="Z48" i="10"/>
  <c r="Z41" i="10"/>
  <c r="AB61" i="10"/>
  <c r="AB49" i="10"/>
  <c r="AB73" i="10" s="1"/>
  <c r="V60" i="10"/>
  <c r="V48" i="10"/>
  <c r="V41" i="10"/>
  <c r="O61" i="10"/>
  <c r="E72" i="10"/>
  <c r="E54" i="10"/>
  <c r="E78" i="10" s="1"/>
  <c r="L72" i="10"/>
  <c r="L54" i="10"/>
  <c r="L78" i="10" s="1"/>
  <c r="Z64" i="10"/>
  <c r="Z52" i="10"/>
  <c r="Z76" i="10" s="1"/>
  <c r="AE10" i="10"/>
  <c r="AE16" i="10" s="1"/>
  <c r="AD16" i="10"/>
  <c r="F72" i="10"/>
  <c r="F54" i="10"/>
  <c r="F78" i="10" s="1"/>
  <c r="Z50" i="10"/>
  <c r="Z74" i="10" s="1"/>
  <c r="Z62" i="10"/>
  <c r="Y53" i="10"/>
  <c r="Y77" i="10" s="1"/>
  <c r="Y65" i="10"/>
  <c r="C73" i="10"/>
  <c r="O49" i="10"/>
  <c r="O73" i="10" s="1"/>
  <c r="C54" i="10"/>
  <c r="U48" i="10"/>
  <c r="U60" i="10"/>
  <c r="U41" i="10"/>
  <c r="AE40" i="10"/>
  <c r="AB60" i="10"/>
  <c r="AB48" i="10"/>
  <c r="AB41" i="10"/>
  <c r="O28" i="10"/>
  <c r="Y64" i="10"/>
  <c r="Y52" i="10"/>
  <c r="Y76" i="10" s="1"/>
  <c r="AE39" i="10"/>
  <c r="AE62" i="10" l="1"/>
  <c r="AD66" i="10"/>
  <c r="U66" i="10"/>
  <c r="T66" i="10"/>
  <c r="AE65" i="10"/>
  <c r="V66" i="10"/>
  <c r="Z66" i="10"/>
  <c r="AC66" i="10"/>
  <c r="AE64" i="10"/>
  <c r="Y66" i="10"/>
  <c r="AA66" i="10"/>
  <c r="W66" i="10"/>
  <c r="X66" i="10"/>
  <c r="X54" i="10"/>
  <c r="X78" i="10" s="1"/>
  <c r="AE61" i="10"/>
  <c r="S66" i="10"/>
  <c r="O66" i="10"/>
  <c r="AB66" i="10"/>
  <c r="AE28" i="10"/>
  <c r="Y54" i="10"/>
  <c r="Y78" i="10" s="1"/>
  <c r="AD72" i="10"/>
  <c r="AD54" i="10"/>
  <c r="AD78" i="10" s="1"/>
  <c r="U72" i="10"/>
  <c r="U54" i="10"/>
  <c r="U78" i="10" s="1"/>
  <c r="AE53" i="10"/>
  <c r="AE77" i="10" s="1"/>
  <c r="AC54" i="10"/>
  <c r="AC78" i="10" s="1"/>
  <c r="AC72" i="10"/>
  <c r="C78" i="10"/>
  <c r="O54" i="10"/>
  <c r="O78" i="10" s="1"/>
  <c r="Z72" i="10"/>
  <c r="Z54" i="10"/>
  <c r="Z78" i="10" s="1"/>
  <c r="S74" i="10"/>
  <c r="AE50" i="10"/>
  <c r="AE74" i="10" s="1"/>
  <c r="AE41" i="10"/>
  <c r="AE60" i="10"/>
  <c r="AE52" i="10"/>
  <c r="AE76" i="10" s="1"/>
  <c r="AB54" i="10"/>
  <c r="AB78" i="10" s="1"/>
  <c r="AB72" i="10"/>
  <c r="S73" i="10"/>
  <c r="AE49" i="10"/>
  <c r="AE73" i="10" s="1"/>
  <c r="S54" i="10"/>
  <c r="W54" i="10"/>
  <c r="W78" i="10" s="1"/>
  <c r="T54" i="10"/>
  <c r="T78" i="10" s="1"/>
  <c r="T72" i="10"/>
  <c r="AE48" i="10"/>
  <c r="AE72" i="10" s="1"/>
  <c r="AA73" i="10"/>
  <c r="AA54" i="10"/>
  <c r="AA78" i="10" s="1"/>
  <c r="V72" i="10"/>
  <c r="V54" i="10"/>
  <c r="V78" i="10" s="1"/>
  <c r="AE42" i="10" l="1"/>
  <c r="AE66" i="10"/>
  <c r="AE67" i="10" s="1"/>
  <c r="S78" i="10"/>
  <c r="AE54" i="10"/>
  <c r="AE78" i="10" s="1"/>
  <c r="AD81" i="9" l="1"/>
  <c r="AC81" i="9"/>
  <c r="AB81" i="9"/>
  <c r="AA81" i="9"/>
  <c r="Z81" i="9"/>
  <c r="Y81" i="9"/>
  <c r="X81" i="9"/>
  <c r="W81" i="9"/>
  <c r="V81" i="9"/>
  <c r="U81" i="9"/>
  <c r="T81" i="9"/>
  <c r="S81" i="9"/>
  <c r="R77" i="9"/>
  <c r="R76" i="9"/>
  <c r="R75" i="9"/>
  <c r="R74" i="9"/>
  <c r="R73" i="9"/>
  <c r="R72" i="9"/>
  <c r="R65" i="9"/>
  <c r="R64" i="9"/>
  <c r="R63" i="9"/>
  <c r="R62" i="9"/>
  <c r="R61" i="9"/>
  <c r="R60" i="9"/>
  <c r="R53" i="9"/>
  <c r="R52" i="9"/>
  <c r="R51" i="9"/>
  <c r="R50" i="9"/>
  <c r="R49" i="9"/>
  <c r="R48" i="9"/>
  <c r="R40" i="9"/>
  <c r="R39" i="9"/>
  <c r="R38" i="9"/>
  <c r="O38" i="9"/>
  <c r="R37" i="9"/>
  <c r="R36" i="9"/>
  <c r="R35" i="9"/>
  <c r="R27" i="9"/>
  <c r="R26" i="9"/>
  <c r="R25" i="9"/>
  <c r="O25" i="9"/>
  <c r="O75" i="9" s="1"/>
  <c r="R24" i="9"/>
  <c r="R23" i="9"/>
  <c r="R22" i="9"/>
  <c r="R15" i="9"/>
  <c r="R14" i="9"/>
  <c r="R13" i="9"/>
  <c r="O13" i="9"/>
  <c r="R12" i="9"/>
  <c r="R11" i="9"/>
  <c r="R10" i="9"/>
  <c r="R4" i="9"/>
  <c r="R2" i="9"/>
  <c r="R1" i="9"/>
  <c r="O63" i="9" l="1"/>
  <c r="AD75" i="43"/>
  <c r="AC75" i="43"/>
  <c r="AB75" i="43"/>
  <c r="AA75" i="43"/>
  <c r="Z75" i="43"/>
  <c r="Y75" i="43"/>
  <c r="X75" i="43"/>
  <c r="W75" i="43"/>
  <c r="V75" i="43"/>
  <c r="U75" i="43"/>
  <c r="T75" i="43"/>
  <c r="S75" i="43"/>
  <c r="M47" i="43"/>
  <c r="AC47" i="43" s="1"/>
  <c r="K47" i="43"/>
  <c r="AA47" i="43" s="1"/>
  <c r="I47" i="43"/>
  <c r="G47" i="43"/>
  <c r="E47" i="43"/>
  <c r="U47" i="43" s="1"/>
  <c r="D47" i="43"/>
  <c r="T47" i="43" s="1"/>
  <c r="AD35" i="43"/>
  <c r="AC35" i="43"/>
  <c r="AB35" i="43"/>
  <c r="AA35" i="43"/>
  <c r="Z35" i="43"/>
  <c r="Y35" i="43"/>
  <c r="X35" i="43"/>
  <c r="W35" i="43"/>
  <c r="V35" i="43"/>
  <c r="U35" i="43"/>
  <c r="T35" i="43"/>
  <c r="S35" i="43"/>
  <c r="AD34" i="43"/>
  <c r="AC34" i="43"/>
  <c r="AB34" i="43"/>
  <c r="AA34" i="43"/>
  <c r="Z34" i="43"/>
  <c r="Y34" i="43"/>
  <c r="X34" i="43"/>
  <c r="W34" i="43"/>
  <c r="V34" i="43"/>
  <c r="U34" i="43"/>
  <c r="T34" i="43"/>
  <c r="S34" i="43"/>
  <c r="AD33" i="43"/>
  <c r="AC33" i="43"/>
  <c r="AB33" i="43"/>
  <c r="Z33" i="43"/>
  <c r="Y33" i="43"/>
  <c r="X33" i="43"/>
  <c r="W33" i="43"/>
  <c r="V33" i="43"/>
  <c r="U33" i="43"/>
  <c r="T33" i="43"/>
  <c r="S33" i="43"/>
  <c r="AD32" i="43"/>
  <c r="AC32" i="43"/>
  <c r="AB32" i="43"/>
  <c r="Z32" i="43"/>
  <c r="Y32" i="43"/>
  <c r="X32" i="43"/>
  <c r="W32" i="43"/>
  <c r="V32" i="43"/>
  <c r="U32" i="43"/>
  <c r="T32" i="43"/>
  <c r="S32" i="43"/>
  <c r="AD31" i="43"/>
  <c r="AC31" i="43"/>
  <c r="AB31" i="43"/>
  <c r="AA31" i="43"/>
  <c r="Z31" i="43"/>
  <c r="Y31" i="43"/>
  <c r="X31" i="43"/>
  <c r="W31" i="43"/>
  <c r="V31" i="43"/>
  <c r="U31" i="43"/>
  <c r="T31" i="43"/>
  <c r="AD25" i="43"/>
  <c r="AC25" i="43"/>
  <c r="AB25" i="43"/>
  <c r="Z25" i="43"/>
  <c r="Y25" i="43"/>
  <c r="X25" i="43"/>
  <c r="W25" i="43"/>
  <c r="V25" i="43"/>
  <c r="U25" i="43"/>
  <c r="C58" i="43"/>
  <c r="AA24" i="43"/>
  <c r="AA23" i="43"/>
  <c r="AA22" i="43"/>
  <c r="AA21" i="43"/>
  <c r="R14" i="43"/>
  <c r="O14" i="43"/>
  <c r="AC14" i="43"/>
  <c r="AB14" i="43"/>
  <c r="AA14" i="43"/>
  <c r="Z14" i="43"/>
  <c r="Y14" i="43"/>
  <c r="X14" i="43"/>
  <c r="W14" i="43"/>
  <c r="V14" i="43"/>
  <c r="U14" i="43"/>
  <c r="T14" i="43"/>
  <c r="S14" i="43"/>
  <c r="R13" i="43"/>
  <c r="AA13" i="43"/>
  <c r="R12" i="43"/>
  <c r="AA12" i="43"/>
  <c r="R11" i="43"/>
  <c r="AA11" i="43"/>
  <c r="R10" i="43"/>
  <c r="AA10" i="43"/>
  <c r="R9" i="43"/>
  <c r="R4" i="43"/>
  <c r="R2" i="43"/>
  <c r="R1" i="43"/>
  <c r="AB37" i="43" l="1"/>
  <c r="Z37" i="43"/>
  <c r="AC37" i="43"/>
  <c r="T37" i="43"/>
  <c r="U37" i="43"/>
  <c r="V37" i="43"/>
  <c r="AD37" i="43"/>
  <c r="AE35" i="43"/>
  <c r="W37" i="43"/>
  <c r="AE34" i="43"/>
  <c r="X37" i="43"/>
  <c r="K44" i="43"/>
  <c r="AA44" i="43" s="1"/>
  <c r="AA66" i="43" s="1"/>
  <c r="AA33" i="43"/>
  <c r="AA55" i="43" s="1"/>
  <c r="K43" i="43"/>
  <c r="AA43" i="43" s="1"/>
  <c r="AA65" i="43" s="1"/>
  <c r="AA32" i="43"/>
  <c r="AA54" i="43" s="1"/>
  <c r="Y37" i="43"/>
  <c r="S10" i="43"/>
  <c r="V11" i="43"/>
  <c r="AD11" i="43"/>
  <c r="AE11" i="43" s="1"/>
  <c r="Y12" i="43"/>
  <c r="AB13" i="43"/>
  <c r="Z22" i="43"/>
  <c r="V23" i="43"/>
  <c r="AD23" i="43"/>
  <c r="H43" i="43"/>
  <c r="X43" i="43" s="1"/>
  <c r="D44" i="43"/>
  <c r="D66" i="43" s="1"/>
  <c r="L44" i="43"/>
  <c r="L66" i="43" s="1"/>
  <c r="T10" i="43"/>
  <c r="AB10" i="43"/>
  <c r="W11" i="43"/>
  <c r="Z12" i="43"/>
  <c r="AC13" i="43"/>
  <c r="W21" i="43"/>
  <c r="S24" i="43"/>
  <c r="M44" i="43"/>
  <c r="AC44" i="43" s="1"/>
  <c r="S12" i="43"/>
  <c r="AB12" i="43"/>
  <c r="AC24" i="43"/>
  <c r="Z11" i="43"/>
  <c r="U12" i="43"/>
  <c r="X13" i="43"/>
  <c r="AD22" i="43"/>
  <c r="Z23" i="43"/>
  <c r="V24" i="43"/>
  <c r="AD24" i="43"/>
  <c r="D43" i="43"/>
  <c r="T43" i="43" s="1"/>
  <c r="T22" i="43"/>
  <c r="AB22" i="43"/>
  <c r="AB24" i="43"/>
  <c r="AB57" i="43" s="1"/>
  <c r="N44" i="43"/>
  <c r="N66" i="43" s="1"/>
  <c r="AD10" i="43"/>
  <c r="AE10" i="43" s="1"/>
  <c r="Y21" i="43"/>
  <c r="C43" i="43"/>
  <c r="S43" i="43" s="1"/>
  <c r="W10" i="43"/>
  <c r="X10" i="43"/>
  <c r="V12" i="43"/>
  <c r="AD12" i="43"/>
  <c r="AE12" i="43" s="1"/>
  <c r="Y13" i="43"/>
  <c r="S21" i="43"/>
  <c r="W22" i="43"/>
  <c r="S23" i="43"/>
  <c r="W24" i="43"/>
  <c r="E43" i="43"/>
  <c r="E65" i="43" s="1"/>
  <c r="AC10" i="43"/>
  <c r="J43" i="43"/>
  <c r="J65" i="43" s="1"/>
  <c r="J45" i="43"/>
  <c r="J67" i="43" s="1"/>
  <c r="V10" i="43"/>
  <c r="Y11" i="43"/>
  <c r="W13" i="43"/>
  <c r="Y23" i="43"/>
  <c r="AC12" i="43"/>
  <c r="Y10" i="43"/>
  <c r="T11" i="43"/>
  <c r="AB11" i="43"/>
  <c r="W12" i="43"/>
  <c r="Z13" i="43"/>
  <c r="AB21" i="43"/>
  <c r="X22" i="43"/>
  <c r="T23" i="43"/>
  <c r="AB23" i="43"/>
  <c r="X24" i="43"/>
  <c r="F43" i="43"/>
  <c r="F65" i="43" s="1"/>
  <c r="N43" i="43"/>
  <c r="AD43" i="43" s="1"/>
  <c r="F45" i="43"/>
  <c r="F67" i="43" s="1"/>
  <c r="X11" i="43"/>
  <c r="O13" i="43"/>
  <c r="X23" i="43"/>
  <c r="T12" i="43"/>
  <c r="AC22" i="43"/>
  <c r="Z10" i="43"/>
  <c r="U11" i="43"/>
  <c r="AC11" i="43"/>
  <c r="X12" i="43"/>
  <c r="AC21" i="43"/>
  <c r="Y22" i="43"/>
  <c r="U23" i="43"/>
  <c r="AC23" i="43"/>
  <c r="Y24" i="43"/>
  <c r="G43" i="43"/>
  <c r="W43" i="43" s="1"/>
  <c r="G45" i="43"/>
  <c r="W45" i="43" s="1"/>
  <c r="C26" i="43"/>
  <c r="C37" i="43"/>
  <c r="Z58" i="43"/>
  <c r="H46" i="43"/>
  <c r="X46" i="43" s="1"/>
  <c r="J46" i="43"/>
  <c r="J68" i="43" s="1"/>
  <c r="AC9" i="43"/>
  <c r="I42" i="43"/>
  <c r="I64" i="43" s="1"/>
  <c r="V9" i="43"/>
  <c r="AC20" i="43"/>
  <c r="H42" i="43"/>
  <c r="X42" i="43" s="1"/>
  <c r="Z9" i="43"/>
  <c r="O9" i="43"/>
  <c r="G42" i="43"/>
  <c r="G64" i="43" s="1"/>
  <c r="S9" i="43"/>
  <c r="C15" i="43"/>
  <c r="Y20" i="43"/>
  <c r="K42" i="43"/>
  <c r="AA42" i="43" s="1"/>
  <c r="AB20" i="43"/>
  <c r="F42" i="43"/>
  <c r="W9" i="43"/>
  <c r="Z20" i="43"/>
  <c r="L42" i="43"/>
  <c r="L64" i="43" s="1"/>
  <c r="K69" i="43"/>
  <c r="G56" i="43"/>
  <c r="N54" i="43"/>
  <c r="J57" i="43"/>
  <c r="U20" i="43"/>
  <c r="U21" i="43"/>
  <c r="V22" i="43"/>
  <c r="F55" i="43"/>
  <c r="N57" i="43"/>
  <c r="U58" i="43"/>
  <c r="C44" i="43"/>
  <c r="S44" i="43" s="1"/>
  <c r="F46" i="43"/>
  <c r="F68" i="43" s="1"/>
  <c r="I46" i="43"/>
  <c r="Y46" i="43" s="1"/>
  <c r="J47" i="43"/>
  <c r="Z47" i="43" s="1"/>
  <c r="Z69" i="43" s="1"/>
  <c r="G58" i="43"/>
  <c r="U9" i="43"/>
  <c r="O12" i="43"/>
  <c r="T21" i="43"/>
  <c r="S22" i="43"/>
  <c r="G55" i="43"/>
  <c r="AC69" i="43"/>
  <c r="AC58" i="43"/>
  <c r="E44" i="43"/>
  <c r="E66" i="43" s="1"/>
  <c r="G46" i="43"/>
  <c r="W46" i="43" s="1"/>
  <c r="H56" i="43"/>
  <c r="J58" i="43"/>
  <c r="G69" i="43"/>
  <c r="W47" i="43"/>
  <c r="W69" i="43" s="1"/>
  <c r="S13" i="43"/>
  <c r="AD21" i="43"/>
  <c r="Z24" i="43"/>
  <c r="C53" i="43"/>
  <c r="T13" i="43"/>
  <c r="H55" i="43"/>
  <c r="D53" i="43"/>
  <c r="AD14" i="43"/>
  <c r="AE14" i="43" s="1"/>
  <c r="AA25" i="43"/>
  <c r="U44" i="43"/>
  <c r="W58" i="43"/>
  <c r="N42" i="43"/>
  <c r="D54" i="43"/>
  <c r="K58" i="43"/>
  <c r="J56" i="43"/>
  <c r="W23" i="43"/>
  <c r="F44" i="43"/>
  <c r="H45" i="43"/>
  <c r="X45" i="43" s="1"/>
  <c r="N46" i="43"/>
  <c r="L47" i="43"/>
  <c r="AB47" i="43" s="1"/>
  <c r="AB69" i="43" s="1"/>
  <c r="F57" i="43"/>
  <c r="F54" i="43"/>
  <c r="H54" i="43"/>
  <c r="AD9" i="43"/>
  <c r="AE9" i="43" s="1"/>
  <c r="F53" i="43"/>
  <c r="N53" i="43"/>
  <c r="V21" i="43"/>
  <c r="L53" i="43"/>
  <c r="H57" i="43"/>
  <c r="G44" i="43"/>
  <c r="I45" i="43"/>
  <c r="Y45" i="43" s="1"/>
  <c r="I57" i="43"/>
  <c r="AA20" i="43"/>
  <c r="U69" i="43"/>
  <c r="S20" i="43"/>
  <c r="M53" i="43"/>
  <c r="N55" i="43"/>
  <c r="T25" i="43"/>
  <c r="T69" i="43" s="1"/>
  <c r="D58" i="43"/>
  <c r="E42" i="43"/>
  <c r="I44" i="43"/>
  <c r="I55" i="43"/>
  <c r="C46" i="43"/>
  <c r="O35" i="43"/>
  <c r="C57" i="43"/>
  <c r="F47" i="43"/>
  <c r="F58" i="43"/>
  <c r="V58" i="43"/>
  <c r="O11" i="43"/>
  <c r="L45" i="43"/>
  <c r="L56" i="43"/>
  <c r="T9" i="43"/>
  <c r="X20" i="43"/>
  <c r="E45" i="43"/>
  <c r="E56" i="43"/>
  <c r="M45" i="43"/>
  <c r="M56" i="43"/>
  <c r="E46" i="43"/>
  <c r="E57" i="43"/>
  <c r="M46" i="43"/>
  <c r="M57" i="43"/>
  <c r="H47" i="43"/>
  <c r="H58" i="43"/>
  <c r="X58" i="43"/>
  <c r="E53" i="43"/>
  <c r="L58" i="43"/>
  <c r="X9" i="43"/>
  <c r="O10" i="43"/>
  <c r="S11" i="43"/>
  <c r="U13" i="43"/>
  <c r="AD13" i="43"/>
  <c r="AE13" i="43" s="1"/>
  <c r="T20" i="43"/>
  <c r="O24" i="43"/>
  <c r="S25" i="43"/>
  <c r="F56" i="43"/>
  <c r="N45" i="43"/>
  <c r="N56" i="43"/>
  <c r="I58" i="43"/>
  <c r="Y58" i="43"/>
  <c r="G54" i="43"/>
  <c r="Y9" i="43"/>
  <c r="V13" i="43"/>
  <c r="AD20" i="43"/>
  <c r="X21" i="43"/>
  <c r="O22" i="43"/>
  <c r="U24" i="43"/>
  <c r="L54" i="43"/>
  <c r="L43" i="43"/>
  <c r="C45" i="43"/>
  <c r="C56" i="43"/>
  <c r="O34" i="43"/>
  <c r="O20" i="43"/>
  <c r="J55" i="43"/>
  <c r="J44" i="43"/>
  <c r="L46" i="43"/>
  <c r="L57" i="43"/>
  <c r="V20" i="43"/>
  <c r="Z21" i="43"/>
  <c r="J42" i="43"/>
  <c r="J53" i="43"/>
  <c r="E54" i="43"/>
  <c r="M54" i="43"/>
  <c r="M43" i="43"/>
  <c r="M42" i="43"/>
  <c r="AA56" i="43"/>
  <c r="K45" i="43"/>
  <c r="K56" i="43"/>
  <c r="N47" i="43"/>
  <c r="N58" i="43"/>
  <c r="I69" i="43"/>
  <c r="Y47" i="43"/>
  <c r="Y69" i="43" s="1"/>
  <c r="D46" i="43"/>
  <c r="D57" i="43"/>
  <c r="AA9" i="43"/>
  <c r="AA15" i="43" s="1"/>
  <c r="U10" i="43"/>
  <c r="W20" i="43"/>
  <c r="O21" i="43"/>
  <c r="U22" i="43"/>
  <c r="S31" i="43"/>
  <c r="S37" i="43" s="1"/>
  <c r="O31" i="43"/>
  <c r="K53" i="43"/>
  <c r="AB58" i="43"/>
  <c r="C42" i="43"/>
  <c r="T24" i="43"/>
  <c r="AA57" i="43"/>
  <c r="K46" i="43"/>
  <c r="AD58" i="43"/>
  <c r="D45" i="43"/>
  <c r="D56" i="43"/>
  <c r="AB9" i="43"/>
  <c r="O23" i="43"/>
  <c r="O25" i="43"/>
  <c r="O32" i="43"/>
  <c r="H44" i="43"/>
  <c r="E69" i="43"/>
  <c r="D42" i="43"/>
  <c r="K57" i="43"/>
  <c r="M69" i="43"/>
  <c r="C55" i="43"/>
  <c r="O33" i="43"/>
  <c r="K55" i="43"/>
  <c r="G57" i="43"/>
  <c r="H53" i="43"/>
  <c r="I54" i="43"/>
  <c r="G53" i="43"/>
  <c r="C47" i="43"/>
  <c r="O36" i="43"/>
  <c r="I43" i="43"/>
  <c r="I53" i="43"/>
  <c r="J54" i="43"/>
  <c r="L55" i="43"/>
  <c r="D69" i="43"/>
  <c r="I56" i="43"/>
  <c r="K54" i="43"/>
  <c r="D55" i="43"/>
  <c r="M55" i="43"/>
  <c r="E58" i="43"/>
  <c r="M58" i="43"/>
  <c r="C54" i="43"/>
  <c r="E55" i="43"/>
  <c r="AE32" i="43" l="1"/>
  <c r="AE33" i="43"/>
  <c r="K66" i="43"/>
  <c r="AA37" i="43"/>
  <c r="D65" i="43"/>
  <c r="K65" i="43"/>
  <c r="AC54" i="43"/>
  <c r="Y67" i="43"/>
  <c r="H65" i="43"/>
  <c r="W57" i="43"/>
  <c r="Y55" i="43"/>
  <c r="X55" i="43"/>
  <c r="W68" i="43"/>
  <c r="X56" i="43"/>
  <c r="X57" i="43"/>
  <c r="Z43" i="43"/>
  <c r="Z65" i="43" s="1"/>
  <c r="S65" i="43"/>
  <c r="X68" i="43"/>
  <c r="T44" i="43"/>
  <c r="T66" i="43" s="1"/>
  <c r="AD44" i="43"/>
  <c r="AD66" i="43" s="1"/>
  <c r="X67" i="43"/>
  <c r="Y68" i="43"/>
  <c r="Y26" i="43"/>
  <c r="Z45" i="43"/>
  <c r="Z67" i="43" s="1"/>
  <c r="AB56" i="43"/>
  <c r="W65" i="43"/>
  <c r="Y56" i="43"/>
  <c r="AC55" i="43"/>
  <c r="N65" i="43"/>
  <c r="Y54" i="43"/>
  <c r="Y15" i="43"/>
  <c r="Y57" i="43"/>
  <c r="S55" i="43"/>
  <c r="Z55" i="43"/>
  <c r="V43" i="43"/>
  <c r="V65" i="43" s="1"/>
  <c r="AB54" i="43"/>
  <c r="W55" i="43"/>
  <c r="AB44" i="43"/>
  <c r="AB66" i="43" s="1"/>
  <c r="W15" i="43"/>
  <c r="AC66" i="43"/>
  <c r="V45" i="43"/>
  <c r="V67" i="43" s="1"/>
  <c r="V57" i="43"/>
  <c r="G67" i="43"/>
  <c r="AD57" i="43"/>
  <c r="X15" i="43"/>
  <c r="U56" i="43"/>
  <c r="AE23" i="43"/>
  <c r="AE56" i="43" s="1"/>
  <c r="Z15" i="43"/>
  <c r="C65" i="43"/>
  <c r="AC57" i="43"/>
  <c r="Z56" i="43"/>
  <c r="T55" i="43"/>
  <c r="AC26" i="43"/>
  <c r="AD55" i="43"/>
  <c r="AB15" i="43"/>
  <c r="AC56" i="43"/>
  <c r="G65" i="43"/>
  <c r="AB55" i="43"/>
  <c r="AB26" i="43"/>
  <c r="AC15" i="43"/>
  <c r="T56" i="43"/>
  <c r="M66" i="43"/>
  <c r="AD56" i="43"/>
  <c r="W54" i="43"/>
  <c r="Z46" i="43"/>
  <c r="Z68" i="43" s="1"/>
  <c r="V15" i="43"/>
  <c r="H68" i="43"/>
  <c r="V55" i="43"/>
  <c r="S66" i="43"/>
  <c r="W42" i="43"/>
  <c r="W64" i="43" s="1"/>
  <c r="K64" i="43"/>
  <c r="C48" i="43"/>
  <c r="C70" i="43" s="1"/>
  <c r="F48" i="43"/>
  <c r="F70" i="43" s="1"/>
  <c r="S15" i="43"/>
  <c r="AD53" i="43"/>
  <c r="AD42" i="43"/>
  <c r="AD64" i="43" s="1"/>
  <c r="N48" i="43"/>
  <c r="N70" i="43" s="1"/>
  <c r="O54" i="43"/>
  <c r="AB42" i="43"/>
  <c r="AB64" i="43" s="1"/>
  <c r="L48" i="43"/>
  <c r="L70" i="43" s="1"/>
  <c r="K48" i="43"/>
  <c r="K70" i="43" s="1"/>
  <c r="H48" i="43"/>
  <c r="H70" i="43" s="1"/>
  <c r="J48" i="43"/>
  <c r="J70" i="43" s="1"/>
  <c r="M48" i="43"/>
  <c r="M70" i="43" s="1"/>
  <c r="E48" i="43"/>
  <c r="E70" i="43" s="1"/>
  <c r="O37" i="43"/>
  <c r="AE38" i="43" s="1"/>
  <c r="G48" i="43"/>
  <c r="G70" i="43" s="1"/>
  <c r="D48" i="43"/>
  <c r="D70" i="43" s="1"/>
  <c r="F64" i="43"/>
  <c r="H64" i="43"/>
  <c r="V42" i="43"/>
  <c r="V64" i="43" s="1"/>
  <c r="AA64" i="43"/>
  <c r="Y42" i="43"/>
  <c r="Y64" i="43" s="1"/>
  <c r="I48" i="43"/>
  <c r="I70" i="43" s="1"/>
  <c r="C66" i="43"/>
  <c r="I68" i="43"/>
  <c r="K59" i="43"/>
  <c r="AE22" i="43"/>
  <c r="J69" i="43"/>
  <c r="AD54" i="43"/>
  <c r="X53" i="43"/>
  <c r="N59" i="43"/>
  <c r="V54" i="43"/>
  <c r="W56" i="43"/>
  <c r="AA58" i="43"/>
  <c r="W67" i="43"/>
  <c r="G59" i="43"/>
  <c r="X54" i="43"/>
  <c r="AA69" i="43"/>
  <c r="G68" i="43"/>
  <c r="O43" i="43"/>
  <c r="O65" i="43" s="1"/>
  <c r="U55" i="43"/>
  <c r="W26" i="43"/>
  <c r="W59" i="43" s="1"/>
  <c r="N64" i="43"/>
  <c r="T54" i="43"/>
  <c r="AD26" i="43"/>
  <c r="AA26" i="43"/>
  <c r="AE25" i="43"/>
  <c r="V46" i="43"/>
  <c r="V68" i="43" s="1"/>
  <c r="O15" i="43"/>
  <c r="T65" i="43"/>
  <c r="AE20" i="43"/>
  <c r="AE21" i="43"/>
  <c r="J59" i="43"/>
  <c r="U66" i="43"/>
  <c r="L59" i="43"/>
  <c r="Z57" i="43"/>
  <c r="AE15" i="43"/>
  <c r="M59" i="43"/>
  <c r="I67" i="43"/>
  <c r="AD65" i="43"/>
  <c r="V26" i="43"/>
  <c r="T15" i="43"/>
  <c r="N68" i="43"/>
  <c r="AD46" i="43"/>
  <c r="AD68" i="43" s="1"/>
  <c r="AE24" i="43"/>
  <c r="T26" i="43"/>
  <c r="W53" i="43"/>
  <c r="E59" i="43"/>
  <c r="W44" i="43"/>
  <c r="W66" i="43" s="1"/>
  <c r="G66" i="43"/>
  <c r="U15" i="43"/>
  <c r="T58" i="43"/>
  <c r="X26" i="43"/>
  <c r="X65" i="43"/>
  <c r="V44" i="43"/>
  <c r="V66" i="43" s="1"/>
  <c r="F66" i="43"/>
  <c r="O55" i="43"/>
  <c r="Z26" i="43"/>
  <c r="L69" i="43"/>
  <c r="H67" i="43"/>
  <c r="AC53" i="43"/>
  <c r="U43" i="43"/>
  <c r="U54" i="43"/>
  <c r="AC42" i="43"/>
  <c r="M64" i="43"/>
  <c r="U42" i="43"/>
  <c r="U53" i="43"/>
  <c r="E64" i="43"/>
  <c r="S42" i="43"/>
  <c r="C64" i="43"/>
  <c r="O42" i="43"/>
  <c r="O64" i="43" s="1"/>
  <c r="I59" i="43"/>
  <c r="V56" i="43"/>
  <c r="V53" i="43"/>
  <c r="M67" i="43"/>
  <c r="AC45" i="43"/>
  <c r="AC67" i="43" s="1"/>
  <c r="L67" i="43"/>
  <c r="AB45" i="43"/>
  <c r="AB67" i="43" s="1"/>
  <c r="U26" i="43"/>
  <c r="I65" i="43"/>
  <c r="Y43" i="43"/>
  <c r="T57" i="43"/>
  <c r="Z53" i="43"/>
  <c r="O56" i="43"/>
  <c r="Z54" i="43"/>
  <c r="O58" i="43"/>
  <c r="AB53" i="43"/>
  <c r="O53" i="43"/>
  <c r="N69" i="43"/>
  <c r="AD47" i="43"/>
  <c r="AD69" i="43" s="1"/>
  <c r="X64" i="43"/>
  <c r="H59" i="43"/>
  <c r="M68" i="43"/>
  <c r="AC46" i="43"/>
  <c r="AC68" i="43" s="1"/>
  <c r="Y44" i="43"/>
  <c r="Y66" i="43" s="1"/>
  <c r="I66" i="43"/>
  <c r="AD15" i="43"/>
  <c r="Y53" i="43"/>
  <c r="D67" i="43"/>
  <c r="T45" i="43"/>
  <c r="T67" i="43" s="1"/>
  <c r="N67" i="43"/>
  <c r="AD45" i="43"/>
  <c r="AD67" i="43" s="1"/>
  <c r="S57" i="43"/>
  <c r="AA53" i="43"/>
  <c r="S47" i="43"/>
  <c r="O47" i="43"/>
  <c r="O69" i="43" s="1"/>
  <c r="C69" i="43"/>
  <c r="D59" i="43"/>
  <c r="C59" i="43"/>
  <c r="F59" i="43"/>
  <c r="J64" i="43"/>
  <c r="Z42" i="43"/>
  <c r="AB46" i="43"/>
  <c r="AB68" i="43" s="1"/>
  <c r="L68" i="43"/>
  <c r="O45" i="43"/>
  <c r="O67" i="43" s="1"/>
  <c r="C67" i="43"/>
  <c r="S45" i="43"/>
  <c r="E67" i="43"/>
  <c r="U45" i="43"/>
  <c r="U67" i="43" s="1"/>
  <c r="S26" i="43"/>
  <c r="F69" i="43"/>
  <c r="V47" i="43"/>
  <c r="V69" i="43" s="1"/>
  <c r="X44" i="43"/>
  <c r="X66" i="43" s="1"/>
  <c r="H66" i="43"/>
  <c r="O44" i="43"/>
  <c r="O66" i="43" s="1"/>
  <c r="T53" i="43"/>
  <c r="K68" i="43"/>
  <c r="AA46" i="43"/>
  <c r="AA68" i="43" s="1"/>
  <c r="S53" i="43"/>
  <c r="AE31" i="43"/>
  <c r="AA45" i="43"/>
  <c r="K67" i="43"/>
  <c r="S56" i="43"/>
  <c r="O26" i="43"/>
  <c r="U57" i="43"/>
  <c r="AC43" i="43"/>
  <c r="AC65" i="43" s="1"/>
  <c r="M65" i="43"/>
  <c r="L65" i="43"/>
  <c r="AB43" i="43"/>
  <c r="H69" i="43"/>
  <c r="X47" i="43"/>
  <c r="X69" i="43" s="1"/>
  <c r="S46" i="43"/>
  <c r="O46" i="43"/>
  <c r="O68" i="43" s="1"/>
  <c r="C68" i="43"/>
  <c r="T42" i="43"/>
  <c r="D64" i="43"/>
  <c r="D68" i="43"/>
  <c r="T46" i="43"/>
  <c r="T68" i="43" s="1"/>
  <c r="S54" i="43"/>
  <c r="J66" i="43"/>
  <c r="Z44" i="43"/>
  <c r="Z66" i="43" s="1"/>
  <c r="E68" i="43"/>
  <c r="U46" i="43"/>
  <c r="U68" i="43" s="1"/>
  <c r="S58" i="43"/>
  <c r="O57" i="43"/>
  <c r="Y59" i="43" l="1"/>
  <c r="AB59" i="43"/>
  <c r="AC59" i="43"/>
  <c r="AE55" i="43"/>
  <c r="W48" i="43"/>
  <c r="W70" i="43" s="1"/>
  <c r="V59" i="43"/>
  <c r="O48" i="43"/>
  <c r="O70" i="43" s="1"/>
  <c r="AE58" i="43"/>
  <c r="T59" i="43"/>
  <c r="AA59" i="43"/>
  <c r="AE54" i="43"/>
  <c r="AE57" i="43"/>
  <c r="AE53" i="43"/>
  <c r="X59" i="43"/>
  <c r="AD59" i="43"/>
  <c r="Z59" i="43"/>
  <c r="AE26" i="43"/>
  <c r="Z48" i="43"/>
  <c r="Z70" i="43" s="1"/>
  <c r="Z64" i="43"/>
  <c r="U48" i="43"/>
  <c r="U70" i="43" s="1"/>
  <c r="U64" i="43"/>
  <c r="S68" i="43"/>
  <c r="AE46" i="43"/>
  <c r="AE68" i="43" s="1"/>
  <c r="S59" i="43"/>
  <c r="AE37" i="43"/>
  <c r="AE44" i="43"/>
  <c r="AE66" i="43" s="1"/>
  <c r="S69" i="43"/>
  <c r="AE47" i="43"/>
  <c r="AE69" i="43" s="1"/>
  <c r="AE45" i="43"/>
  <c r="AE67" i="43" s="1"/>
  <c r="S67" i="43"/>
  <c r="Y65" i="43"/>
  <c r="Y48" i="43"/>
  <c r="Y70" i="43" s="1"/>
  <c r="S64" i="43"/>
  <c r="AE42" i="43"/>
  <c r="AE64" i="43" s="1"/>
  <c r="S48" i="43"/>
  <c r="AC48" i="43"/>
  <c r="AC70" i="43" s="1"/>
  <c r="AC64" i="43"/>
  <c r="AD48" i="43"/>
  <c r="AD70" i="43" s="1"/>
  <c r="O59" i="43"/>
  <c r="AF38" i="43"/>
  <c r="AB65" i="43"/>
  <c r="AB48" i="43"/>
  <c r="AB70" i="43" s="1"/>
  <c r="U65" i="43"/>
  <c r="AE43" i="43"/>
  <c r="AE65" i="43" s="1"/>
  <c r="AA67" i="43"/>
  <c r="AA48" i="43"/>
  <c r="AA70" i="43" s="1"/>
  <c r="X48" i="43"/>
  <c r="X70" i="43" s="1"/>
  <c r="U59" i="43"/>
  <c r="T48" i="43"/>
  <c r="T70" i="43" s="1"/>
  <c r="T64" i="43"/>
  <c r="V48" i="43"/>
  <c r="V70" i="43" s="1"/>
  <c r="AE59" i="43" l="1"/>
  <c r="AE48" i="43"/>
  <c r="AE70" i="43" s="1"/>
  <c r="AE71" i="43" s="1"/>
  <c r="S70" i="43"/>
  <c r="AE81" i="42" l="1"/>
  <c r="AD81" i="42"/>
  <c r="AC81" i="42"/>
  <c r="AB81" i="42"/>
  <c r="AA81" i="42"/>
  <c r="Z81" i="42"/>
  <c r="Y81" i="42"/>
  <c r="X81" i="42"/>
  <c r="W81" i="42"/>
  <c r="V81" i="42"/>
  <c r="U81" i="42"/>
  <c r="T81" i="42"/>
  <c r="S81" i="42"/>
  <c r="AE80" i="42"/>
  <c r="AD80" i="42"/>
  <c r="AC80" i="42"/>
  <c r="AB80" i="42"/>
  <c r="AA80" i="42"/>
  <c r="Z80" i="42"/>
  <c r="Y80" i="42"/>
  <c r="X80" i="42"/>
  <c r="W80" i="42"/>
  <c r="V80" i="42"/>
  <c r="U80" i="42"/>
  <c r="T80" i="42"/>
  <c r="S80" i="42"/>
  <c r="R75" i="42"/>
  <c r="R74" i="42"/>
  <c r="R73" i="42"/>
  <c r="R72" i="42"/>
  <c r="R71" i="42"/>
  <c r="R70" i="42"/>
  <c r="R63" i="42"/>
  <c r="R62" i="42"/>
  <c r="R61" i="42"/>
  <c r="R60" i="42"/>
  <c r="R59" i="42"/>
  <c r="R58" i="42"/>
  <c r="R51" i="42"/>
  <c r="R50" i="42"/>
  <c r="R49" i="42"/>
  <c r="R48" i="42"/>
  <c r="R47" i="42"/>
  <c r="R46" i="42"/>
  <c r="R39" i="42"/>
  <c r="R38" i="42"/>
  <c r="R37" i="42"/>
  <c r="R36" i="42"/>
  <c r="R35" i="42"/>
  <c r="R34" i="42"/>
  <c r="R27" i="42"/>
  <c r="R26" i="42"/>
  <c r="R25" i="42"/>
  <c r="R24" i="42"/>
  <c r="R23" i="42"/>
  <c r="R22" i="42"/>
  <c r="R15" i="42"/>
  <c r="R14" i="42"/>
  <c r="R13" i="42"/>
  <c r="R12" i="42"/>
  <c r="R11" i="42"/>
  <c r="R10" i="42"/>
  <c r="R4" i="42"/>
  <c r="R1" i="42"/>
  <c r="AB11" i="42" l="1"/>
  <c r="S13" i="42"/>
  <c r="W14" i="42"/>
  <c r="AB23" i="42"/>
  <c r="AB37" i="42"/>
  <c r="T11" i="42"/>
  <c r="AC13" i="42"/>
  <c r="T23" i="42"/>
  <c r="X24" i="42"/>
  <c r="AC25" i="42"/>
  <c r="H48" i="42"/>
  <c r="X48" i="42" s="1"/>
  <c r="Y10" i="42"/>
  <c r="U13" i="42"/>
  <c r="Y14" i="42"/>
  <c r="U23" i="42"/>
  <c r="Y24" i="42"/>
  <c r="Y26" i="42"/>
  <c r="N49" i="42"/>
  <c r="N73" i="42" s="1"/>
  <c r="Z14" i="42"/>
  <c r="Z34" i="42"/>
  <c r="J48" i="42"/>
  <c r="Z48" i="42" s="1"/>
  <c r="F49" i="42"/>
  <c r="V49" i="42" s="1"/>
  <c r="S10" i="42"/>
  <c r="AB10" i="42"/>
  <c r="W11" i="42"/>
  <c r="S12" i="42"/>
  <c r="AB12" i="42"/>
  <c r="W13" i="42"/>
  <c r="S14" i="42"/>
  <c r="AB14" i="42"/>
  <c r="W23" i="42"/>
  <c r="S24" i="42"/>
  <c r="AB24" i="42"/>
  <c r="W25" i="42"/>
  <c r="S34" i="42"/>
  <c r="AB34" i="42"/>
  <c r="G47" i="42"/>
  <c r="W47" i="42" s="1"/>
  <c r="G49" i="42"/>
  <c r="W49" i="42" s="1"/>
  <c r="S38" i="42"/>
  <c r="L50" i="42"/>
  <c r="AB50" i="42" s="1"/>
  <c r="W10" i="42"/>
  <c r="W12" i="42"/>
  <c r="AB13" i="42"/>
  <c r="W24" i="42"/>
  <c r="AB25" i="42"/>
  <c r="G48" i="42"/>
  <c r="G72" i="42" s="1"/>
  <c r="W38" i="42"/>
  <c r="X10" i="42"/>
  <c r="T13" i="42"/>
  <c r="H46" i="42"/>
  <c r="X46" i="42" s="1"/>
  <c r="D49" i="42"/>
  <c r="T49" i="42" s="1"/>
  <c r="U11" i="42"/>
  <c r="Y12" i="42"/>
  <c r="AD13" i="42"/>
  <c r="AE13" i="42" s="1"/>
  <c r="AD25" i="42"/>
  <c r="Z12" i="42"/>
  <c r="Z26" i="42"/>
  <c r="T10" i="42"/>
  <c r="X11" i="42"/>
  <c r="AC12" i="42"/>
  <c r="AC14" i="42"/>
  <c r="T22" i="42"/>
  <c r="X23" i="42"/>
  <c r="AC24" i="42"/>
  <c r="T26" i="42"/>
  <c r="AC26" i="42"/>
  <c r="D46" i="42"/>
  <c r="T46" i="42" s="1"/>
  <c r="X35" i="42"/>
  <c r="D50" i="42"/>
  <c r="T50" i="42" s="1"/>
  <c r="U10" i="42"/>
  <c r="Y11" i="42"/>
  <c r="U12" i="42"/>
  <c r="O12" i="42"/>
  <c r="Y13" i="42"/>
  <c r="U14" i="42"/>
  <c r="AD14" i="42"/>
  <c r="AE14" i="42" s="1"/>
  <c r="U22" i="42"/>
  <c r="U24" i="42"/>
  <c r="Y25" i="42"/>
  <c r="U26" i="42"/>
  <c r="AD26" i="42"/>
  <c r="N48" i="42"/>
  <c r="AD48" i="42" s="1"/>
  <c r="N50" i="42"/>
  <c r="AD50" i="42" s="1"/>
  <c r="S11" i="42"/>
  <c r="W26" i="42"/>
  <c r="C47" i="42"/>
  <c r="C71" i="42" s="1"/>
  <c r="C49" i="42"/>
  <c r="S49" i="42" s="1"/>
  <c r="AC11" i="42"/>
  <c r="X12" i="42"/>
  <c r="X14" i="42"/>
  <c r="AC23" i="42"/>
  <c r="M49" i="42"/>
  <c r="M73" i="42" s="1"/>
  <c r="H50" i="42"/>
  <c r="X50" i="42" s="1"/>
  <c r="AD11" i="42"/>
  <c r="AE11" i="42" s="1"/>
  <c r="AD23" i="42"/>
  <c r="U25" i="42"/>
  <c r="V11" i="42"/>
  <c r="V13" i="42"/>
  <c r="Z22" i="42"/>
  <c r="V23" i="42"/>
  <c r="V25" i="42"/>
  <c r="AC10" i="42"/>
  <c r="T12" i="42"/>
  <c r="X13" i="42"/>
  <c r="T14" i="42"/>
  <c r="AC22" i="42"/>
  <c r="T24" i="42"/>
  <c r="X25" i="42"/>
  <c r="M46" i="42"/>
  <c r="M70" i="42" s="1"/>
  <c r="Z11" i="42"/>
  <c r="V12" i="42"/>
  <c r="Z13" i="42"/>
  <c r="V14" i="42"/>
  <c r="Z23" i="42"/>
  <c r="Z25" i="42"/>
  <c r="V26" i="42"/>
  <c r="J47" i="42"/>
  <c r="Z47" i="42" s="1"/>
  <c r="F48" i="42"/>
  <c r="V48" i="42" s="1"/>
  <c r="F50" i="42"/>
  <c r="V50" i="42" s="1"/>
  <c r="Y34" i="42"/>
  <c r="U38" i="42"/>
  <c r="Y36" i="42"/>
  <c r="Y35" i="42"/>
  <c r="U36" i="42"/>
  <c r="E49" i="42"/>
  <c r="U49" i="42" s="1"/>
  <c r="H62" i="42"/>
  <c r="J60" i="42"/>
  <c r="C61" i="42"/>
  <c r="L62" i="42"/>
  <c r="I61" i="42"/>
  <c r="T27" i="42"/>
  <c r="M51" i="42"/>
  <c r="AC51" i="42" s="1"/>
  <c r="T15" i="42"/>
  <c r="V15" i="42"/>
  <c r="O15" i="42"/>
  <c r="I58" i="42"/>
  <c r="X27" i="42"/>
  <c r="AB39" i="42"/>
  <c r="U39" i="42"/>
  <c r="N51" i="42"/>
  <c r="AD51" i="42" s="1"/>
  <c r="U15" i="42"/>
  <c r="F60" i="42"/>
  <c r="W27" i="42"/>
  <c r="W15" i="42"/>
  <c r="Y27" i="42"/>
  <c r="Z15" i="42"/>
  <c r="T39" i="42"/>
  <c r="S15" i="42"/>
  <c r="U27" i="42"/>
  <c r="AD27" i="42"/>
  <c r="N60" i="42"/>
  <c r="V36" i="42"/>
  <c r="AD12" i="42"/>
  <c r="AE12" i="42" s="1"/>
  <c r="X15" i="42"/>
  <c r="Z27" i="42"/>
  <c r="Z39" i="42"/>
  <c r="AB27" i="42"/>
  <c r="AB15" i="42"/>
  <c r="V27" i="42"/>
  <c r="AC15" i="42"/>
  <c r="Y15" i="42"/>
  <c r="S27" i="42"/>
  <c r="V24" i="42"/>
  <c r="F59" i="42"/>
  <c r="W35" i="42"/>
  <c r="AD36" i="42"/>
  <c r="S37" i="42"/>
  <c r="X38" i="42"/>
  <c r="AD39" i="42"/>
  <c r="O11" i="42"/>
  <c r="S25" i="42"/>
  <c r="X26" i="42"/>
  <c r="E59" i="42"/>
  <c r="T38" i="42"/>
  <c r="C63" i="42"/>
  <c r="AC39" i="42"/>
  <c r="I48" i="42"/>
  <c r="Y48" i="42" s="1"/>
  <c r="AB26" i="42"/>
  <c r="AD37" i="42"/>
  <c r="I47" i="42"/>
  <c r="I71" i="42" s="1"/>
  <c r="AD15" i="42"/>
  <c r="AE15" i="42" s="1"/>
  <c r="Z35" i="42"/>
  <c r="W36" i="42"/>
  <c r="D58" i="42"/>
  <c r="L58" i="42"/>
  <c r="AB22" i="42"/>
  <c r="T37" i="42"/>
  <c r="E62" i="42"/>
  <c r="M62" i="42"/>
  <c r="I46" i="42"/>
  <c r="Y46" i="42" s="1"/>
  <c r="E51" i="42"/>
  <c r="U51" i="42" s="1"/>
  <c r="Y22" i="42"/>
  <c r="Z24" i="42"/>
  <c r="C28" i="42"/>
  <c r="O14" i="42"/>
  <c r="AD24" i="42"/>
  <c r="T34" i="42"/>
  <c r="V37" i="42"/>
  <c r="AB38" i="42"/>
  <c r="S39" i="42"/>
  <c r="L46" i="42"/>
  <c r="C50" i="42"/>
  <c r="S50" i="42" s="1"/>
  <c r="J51" i="42"/>
  <c r="J75" i="42" s="1"/>
  <c r="D62" i="42"/>
  <c r="X22" i="42"/>
  <c r="I59" i="42"/>
  <c r="H61" i="42"/>
  <c r="V10" i="42"/>
  <c r="Y23" i="42"/>
  <c r="E63" i="42"/>
  <c r="M63" i="42"/>
  <c r="X34" i="42"/>
  <c r="X58" i="42" s="1"/>
  <c r="W37" i="42"/>
  <c r="AC38" i="42"/>
  <c r="AC62" i="42" s="1"/>
  <c r="E50" i="42"/>
  <c r="E74" i="42" s="1"/>
  <c r="G59" i="42"/>
  <c r="N62" i="42"/>
  <c r="AD10" i="42"/>
  <c r="O13" i="42"/>
  <c r="I60" i="42"/>
  <c r="AD38" i="42"/>
  <c r="H49" i="42"/>
  <c r="H73" i="42" s="1"/>
  <c r="V22" i="42"/>
  <c r="AD22" i="42"/>
  <c r="N58" i="42"/>
  <c r="AD34" i="42"/>
  <c r="W34" i="42"/>
  <c r="G46" i="42"/>
  <c r="G58" i="42"/>
  <c r="J62" i="42"/>
  <c r="Z38" i="42"/>
  <c r="J50" i="42"/>
  <c r="N61" i="42"/>
  <c r="Z10" i="42"/>
  <c r="S23" i="42"/>
  <c r="D59" i="42"/>
  <c r="D47" i="42"/>
  <c r="T35" i="42"/>
  <c r="AB35" i="42"/>
  <c r="L59" i="42"/>
  <c r="L47" i="42"/>
  <c r="C48" i="42"/>
  <c r="C60" i="42"/>
  <c r="S36" i="42"/>
  <c r="C40" i="42"/>
  <c r="D73" i="42"/>
  <c r="C16" i="42"/>
  <c r="E47" i="42"/>
  <c r="U35" i="42"/>
  <c r="M47" i="42"/>
  <c r="AC35" i="42"/>
  <c r="M59" i="42"/>
  <c r="D48" i="42"/>
  <c r="D60" i="42"/>
  <c r="T36" i="42"/>
  <c r="L48" i="42"/>
  <c r="AB36" i="42"/>
  <c r="L60" i="42"/>
  <c r="I49" i="42"/>
  <c r="Y37" i="42"/>
  <c r="F63" i="42"/>
  <c r="V39" i="42"/>
  <c r="F51" i="42"/>
  <c r="N63" i="42"/>
  <c r="W22" i="42"/>
  <c r="F47" i="42"/>
  <c r="V35" i="42"/>
  <c r="AD35" i="42"/>
  <c r="N59" i="42"/>
  <c r="N47" i="42"/>
  <c r="E48" i="42"/>
  <c r="E60" i="42"/>
  <c r="M48" i="42"/>
  <c r="M60" i="42"/>
  <c r="AC36" i="42"/>
  <c r="J49" i="42"/>
  <c r="J61" i="42"/>
  <c r="Z37" i="42"/>
  <c r="G63" i="42"/>
  <c r="W39" i="42"/>
  <c r="G51" i="42"/>
  <c r="C62" i="42"/>
  <c r="F58" i="42"/>
  <c r="V34" i="42"/>
  <c r="F46" i="42"/>
  <c r="H63" i="42"/>
  <c r="X39" i="42"/>
  <c r="H51" i="42"/>
  <c r="N46" i="42"/>
  <c r="T25" i="42"/>
  <c r="F61" i="42"/>
  <c r="I62" i="42"/>
  <c r="Y38" i="42"/>
  <c r="I50" i="42"/>
  <c r="S26" i="42"/>
  <c r="E58" i="42"/>
  <c r="U34" i="42"/>
  <c r="E46" i="42"/>
  <c r="M58" i="42"/>
  <c r="AC34" i="42"/>
  <c r="D61" i="42"/>
  <c r="L61" i="42"/>
  <c r="Y39" i="42"/>
  <c r="I51" i="42"/>
  <c r="I63" i="42"/>
  <c r="S22" i="42"/>
  <c r="AC27" i="42"/>
  <c r="H47" i="42"/>
  <c r="H59" i="42"/>
  <c r="G60" i="42"/>
  <c r="Z36" i="42"/>
  <c r="E61" i="42"/>
  <c r="U37" i="42"/>
  <c r="M61" i="42"/>
  <c r="AC37" i="42"/>
  <c r="X37" i="42"/>
  <c r="V38" i="42"/>
  <c r="H58" i="42"/>
  <c r="F62" i="42"/>
  <c r="J63" i="42"/>
  <c r="J46" i="42"/>
  <c r="H60" i="42"/>
  <c r="X36" i="42"/>
  <c r="X60" i="42" s="1"/>
  <c r="C51" i="42"/>
  <c r="L49" i="42"/>
  <c r="O10" i="42"/>
  <c r="C46" i="42"/>
  <c r="C58" i="42"/>
  <c r="J59" i="42"/>
  <c r="D51" i="42"/>
  <c r="D63" i="42"/>
  <c r="L51" i="42"/>
  <c r="L63" i="42"/>
  <c r="J58" i="42"/>
  <c r="G61" i="42"/>
  <c r="C59" i="42"/>
  <c r="S35" i="42"/>
  <c r="G50" i="42"/>
  <c r="G62" i="42"/>
  <c r="M50" i="42"/>
  <c r="G73" i="42" l="1"/>
  <c r="W59" i="42"/>
  <c r="W60" i="42"/>
  <c r="U73" i="42"/>
  <c r="Y72" i="42"/>
  <c r="F74" i="42"/>
  <c r="Y60" i="42"/>
  <c r="X72" i="42"/>
  <c r="W71" i="42"/>
  <c r="D70" i="42"/>
  <c r="T70" i="42"/>
  <c r="AB61" i="42"/>
  <c r="H72" i="42"/>
  <c r="W73" i="42"/>
  <c r="T62" i="42"/>
  <c r="Y61" i="42"/>
  <c r="V62" i="42"/>
  <c r="J71" i="42"/>
  <c r="AC46" i="42"/>
  <c r="AC70" i="42" s="1"/>
  <c r="C73" i="42"/>
  <c r="S47" i="42"/>
  <c r="S71" i="42" s="1"/>
  <c r="Z58" i="42"/>
  <c r="Z62" i="42"/>
  <c r="T74" i="42"/>
  <c r="U59" i="42"/>
  <c r="H74" i="42"/>
  <c r="N74" i="42"/>
  <c r="V74" i="42"/>
  <c r="D74" i="42"/>
  <c r="Y58" i="42"/>
  <c r="AB16" i="42"/>
  <c r="S16" i="42"/>
  <c r="Z71" i="42"/>
  <c r="W61" i="42"/>
  <c r="W16" i="42"/>
  <c r="X59" i="42"/>
  <c r="AC61" i="42"/>
  <c r="Z59" i="42"/>
  <c r="U60" i="42"/>
  <c r="W62" i="42"/>
  <c r="AD74" i="42"/>
  <c r="V73" i="42"/>
  <c r="AD61" i="42"/>
  <c r="AD62" i="42"/>
  <c r="H70" i="42"/>
  <c r="AD49" i="42"/>
  <c r="AD73" i="42" s="1"/>
  <c r="X16" i="42"/>
  <c r="L74" i="42"/>
  <c r="Z61" i="42"/>
  <c r="Y16" i="42"/>
  <c r="U62" i="42"/>
  <c r="AC49" i="42"/>
  <c r="AC73" i="42" s="1"/>
  <c r="N72" i="42"/>
  <c r="X61" i="42"/>
  <c r="AD59" i="42"/>
  <c r="AB58" i="42"/>
  <c r="AB74" i="42"/>
  <c r="T16" i="42"/>
  <c r="AC59" i="42"/>
  <c r="AC60" i="42"/>
  <c r="AC16" i="42"/>
  <c r="J72" i="42"/>
  <c r="Y62" i="42"/>
  <c r="W48" i="42"/>
  <c r="W72" i="42" s="1"/>
  <c r="F72" i="42"/>
  <c r="V61" i="42"/>
  <c r="U28" i="42"/>
  <c r="F73" i="42"/>
  <c r="V59" i="42"/>
  <c r="AB60" i="42"/>
  <c r="G71" i="42"/>
  <c r="T60" i="42"/>
  <c r="I64" i="42"/>
  <c r="T59" i="42"/>
  <c r="X70" i="42"/>
  <c r="T58" i="42"/>
  <c r="U16" i="42"/>
  <c r="T63" i="42"/>
  <c r="E73" i="42"/>
  <c r="I72" i="42"/>
  <c r="V60" i="42"/>
  <c r="E64" i="42"/>
  <c r="I70" i="42"/>
  <c r="V63" i="42"/>
  <c r="T61" i="42"/>
  <c r="V16" i="42"/>
  <c r="N75" i="42"/>
  <c r="AD63" i="42"/>
  <c r="AD75" i="42"/>
  <c r="Z16" i="42"/>
  <c r="Y63" i="42"/>
  <c r="E75" i="42"/>
  <c r="I52" i="42"/>
  <c r="I76" i="42" s="1"/>
  <c r="M75" i="42"/>
  <c r="X62" i="42"/>
  <c r="V72" i="42"/>
  <c r="AB63" i="42"/>
  <c r="X63" i="42"/>
  <c r="S63" i="42"/>
  <c r="S61" i="42"/>
  <c r="V28" i="42"/>
  <c r="Y28" i="42"/>
  <c r="AD60" i="42"/>
  <c r="Z28" i="42"/>
  <c r="Y70" i="42"/>
  <c r="U63" i="42"/>
  <c r="S74" i="42"/>
  <c r="AB62" i="42"/>
  <c r="C74" i="42"/>
  <c r="Z51" i="42"/>
  <c r="Z75" i="42" s="1"/>
  <c r="O16" i="42"/>
  <c r="U50" i="42"/>
  <c r="U74" i="42" s="1"/>
  <c r="T28" i="42"/>
  <c r="AD28" i="42"/>
  <c r="AD16" i="42"/>
  <c r="W63" i="42"/>
  <c r="U75" i="42"/>
  <c r="Y47" i="42"/>
  <c r="Y71" i="42" s="1"/>
  <c r="W28" i="42"/>
  <c r="AC75" i="42"/>
  <c r="X28" i="42"/>
  <c r="D64" i="42"/>
  <c r="AD72" i="42"/>
  <c r="X74" i="42"/>
  <c r="Z63" i="42"/>
  <c r="H64" i="42"/>
  <c r="Y40" i="42"/>
  <c r="AC63" i="42"/>
  <c r="Z72" i="42"/>
  <c r="AB28" i="42"/>
  <c r="S40" i="42"/>
  <c r="J64" i="42"/>
  <c r="X49" i="42"/>
  <c r="X73" i="42" s="1"/>
  <c r="AE10" i="42"/>
  <c r="AE16" i="42" s="1"/>
  <c r="F64" i="42"/>
  <c r="Y59" i="42"/>
  <c r="H52" i="42"/>
  <c r="H76" i="42" s="1"/>
  <c r="Z60" i="42"/>
  <c r="M64" i="42"/>
  <c r="AC28" i="42"/>
  <c r="AB46" i="42"/>
  <c r="AB70" i="42" s="1"/>
  <c r="L70" i="42"/>
  <c r="T73" i="42"/>
  <c r="G64" i="42"/>
  <c r="L75" i="42"/>
  <c r="AB51" i="42"/>
  <c r="AB75" i="42" s="1"/>
  <c r="U61" i="42"/>
  <c r="G75" i="42"/>
  <c r="W51" i="42"/>
  <c r="W75" i="42" s="1"/>
  <c r="M71" i="42"/>
  <c r="AC47" i="42"/>
  <c r="AC71" i="42" s="1"/>
  <c r="Y50" i="42"/>
  <c r="Y74" i="42" s="1"/>
  <c r="I74" i="42"/>
  <c r="F71" i="42"/>
  <c r="V47" i="42"/>
  <c r="V71" i="42" s="1"/>
  <c r="S60" i="42"/>
  <c r="T51" i="42"/>
  <c r="T75" i="42" s="1"/>
  <c r="D75" i="42"/>
  <c r="Z46" i="42"/>
  <c r="J70" i="42"/>
  <c r="J52" i="42"/>
  <c r="J76" i="42" s="1"/>
  <c r="S62" i="42"/>
  <c r="U46" i="42"/>
  <c r="E70" i="42"/>
  <c r="E52" i="42"/>
  <c r="E76" i="42" s="1"/>
  <c r="AC48" i="42"/>
  <c r="AC72" i="42" s="1"/>
  <c r="M72" i="42"/>
  <c r="X40" i="42"/>
  <c r="V51" i="42"/>
  <c r="V75" i="42" s="1"/>
  <c r="F75" i="42"/>
  <c r="AB48" i="42"/>
  <c r="AB72" i="42" s="1"/>
  <c r="L72" i="42"/>
  <c r="E71" i="42"/>
  <c r="U47" i="42"/>
  <c r="U71" i="42" s="1"/>
  <c r="D71" i="42"/>
  <c r="T47" i="42"/>
  <c r="G74" i="42"/>
  <c r="W50" i="42"/>
  <c r="W74" i="42" s="1"/>
  <c r="C52" i="42"/>
  <c r="S46" i="42"/>
  <c r="C70" i="42"/>
  <c r="AB49" i="42"/>
  <c r="AB73" i="42" s="1"/>
  <c r="L73" i="42"/>
  <c r="U58" i="42"/>
  <c r="U40" i="42"/>
  <c r="H75" i="42"/>
  <c r="X51" i="42"/>
  <c r="X75" i="42" s="1"/>
  <c r="T40" i="42"/>
  <c r="C72" i="42"/>
  <c r="S48" i="42"/>
  <c r="S28" i="42"/>
  <c r="N70" i="42"/>
  <c r="N52" i="42"/>
  <c r="N76" i="42" s="1"/>
  <c r="AD46" i="42"/>
  <c r="M74" i="42"/>
  <c r="AC50" i="42"/>
  <c r="AC74" i="42" s="1"/>
  <c r="I75" i="42"/>
  <c r="Y51" i="42"/>
  <c r="Y75" i="42" s="1"/>
  <c r="E72" i="42"/>
  <c r="U48" i="42"/>
  <c r="U72" i="42" s="1"/>
  <c r="L71" i="42"/>
  <c r="AB47" i="42"/>
  <c r="L52" i="42"/>
  <c r="L76" i="42" s="1"/>
  <c r="S58" i="42"/>
  <c r="H71" i="42"/>
  <c r="X47" i="42"/>
  <c r="N71" i="42"/>
  <c r="AD47" i="42"/>
  <c r="AD71" i="42" s="1"/>
  <c r="T48" i="42"/>
  <c r="T72" i="42" s="1"/>
  <c r="D72" i="42"/>
  <c r="AD58" i="42"/>
  <c r="AD40" i="42"/>
  <c r="S73" i="42"/>
  <c r="S51" i="42"/>
  <c r="C75" i="42"/>
  <c r="D52" i="42"/>
  <c r="D76" i="42" s="1"/>
  <c r="F70" i="42"/>
  <c r="F52" i="42"/>
  <c r="F76" i="42" s="1"/>
  <c r="V46" i="42"/>
  <c r="AB59" i="42"/>
  <c r="AB40" i="42"/>
  <c r="J74" i="42"/>
  <c r="Z50" i="42"/>
  <c r="Z74" i="42" s="1"/>
  <c r="G70" i="42"/>
  <c r="W46" i="42"/>
  <c r="G52" i="42"/>
  <c r="G76" i="42" s="1"/>
  <c r="S59" i="42"/>
  <c r="AC58" i="42"/>
  <c r="AC40" i="42"/>
  <c r="Z40" i="42"/>
  <c r="V58" i="42"/>
  <c r="V40" i="42"/>
  <c r="N64" i="42"/>
  <c r="Z49" i="42"/>
  <c r="Z73" i="42" s="1"/>
  <c r="J73" i="42"/>
  <c r="Y49" i="42"/>
  <c r="Y73" i="42" s="1"/>
  <c r="I73" i="42"/>
  <c r="C64" i="42"/>
  <c r="L64" i="42"/>
  <c r="W58" i="42"/>
  <c r="W40" i="42"/>
  <c r="M52" i="42"/>
  <c r="M76" i="42" s="1"/>
  <c r="U64" i="42" l="1"/>
  <c r="W64" i="42"/>
  <c r="V64" i="42"/>
  <c r="Y64" i="42"/>
  <c r="AB64" i="42"/>
  <c r="X64" i="42"/>
  <c r="T64" i="42"/>
  <c r="Z64" i="42"/>
  <c r="AD64" i="42"/>
  <c r="AC64" i="42"/>
  <c r="Y52" i="42"/>
  <c r="Y76" i="42" s="1"/>
  <c r="S64" i="42"/>
  <c r="AC52" i="42"/>
  <c r="AC76" i="42" s="1"/>
  <c r="X71" i="42"/>
  <c r="X52" i="42"/>
  <c r="X76" i="42" s="1"/>
  <c r="T71" i="42"/>
  <c r="T52" i="42"/>
  <c r="T76" i="42" s="1"/>
  <c r="W70" i="42"/>
  <c r="W52" i="42"/>
  <c r="W76" i="42" s="1"/>
  <c r="Z70" i="42"/>
  <c r="Z52" i="42"/>
  <c r="Z76" i="42" s="1"/>
  <c r="AB71" i="42"/>
  <c r="AB52" i="42"/>
  <c r="AB76" i="42" s="1"/>
  <c r="S70" i="42"/>
  <c r="S52" i="42"/>
  <c r="C76" i="42"/>
  <c r="S75" i="42"/>
  <c r="S72" i="42"/>
  <c r="U70" i="42"/>
  <c r="U52" i="42"/>
  <c r="U76" i="42" s="1"/>
  <c r="V70" i="42"/>
  <c r="V52" i="42"/>
  <c r="V76" i="42" s="1"/>
  <c r="AD52" i="42"/>
  <c r="AD76" i="42" s="1"/>
  <c r="AD70" i="42"/>
  <c r="S76" i="42" l="1"/>
  <c r="AE108" i="41" l="1"/>
  <c r="AD108" i="41"/>
  <c r="AC108" i="41"/>
  <c r="AB108" i="41"/>
  <c r="AA108" i="41"/>
  <c r="Z108" i="41"/>
  <c r="Y108" i="41"/>
  <c r="X108" i="41"/>
  <c r="W108" i="41"/>
  <c r="V108" i="41"/>
  <c r="U108" i="41"/>
  <c r="T108" i="41"/>
  <c r="S108" i="41"/>
  <c r="AE107" i="41"/>
  <c r="AD107" i="41"/>
  <c r="AC107" i="41"/>
  <c r="AB107" i="41"/>
  <c r="AA107" i="41"/>
  <c r="Z107" i="41"/>
  <c r="Y107" i="41"/>
  <c r="X107" i="41"/>
  <c r="W107" i="41"/>
  <c r="V107" i="41"/>
  <c r="U107" i="41"/>
  <c r="T107" i="41"/>
  <c r="S107" i="41"/>
  <c r="R90" i="41"/>
  <c r="R89" i="41"/>
  <c r="R88" i="41"/>
  <c r="R87" i="41"/>
  <c r="R86" i="41"/>
  <c r="R85" i="41"/>
  <c r="R75" i="41"/>
  <c r="R74" i="41"/>
  <c r="R73" i="41"/>
  <c r="R72" i="41"/>
  <c r="R71" i="41"/>
  <c r="R70" i="41"/>
  <c r="R63" i="41"/>
  <c r="R62" i="41"/>
  <c r="R61" i="41"/>
  <c r="R60" i="41"/>
  <c r="R59" i="41"/>
  <c r="R58" i="41"/>
  <c r="R51" i="41"/>
  <c r="R50" i="41"/>
  <c r="R49" i="41"/>
  <c r="R48" i="41"/>
  <c r="R47" i="41"/>
  <c r="R46" i="41"/>
  <c r="R39" i="41"/>
  <c r="R38" i="41"/>
  <c r="AD38" i="41"/>
  <c r="AC38" i="41"/>
  <c r="AA38" i="41"/>
  <c r="Z38" i="41"/>
  <c r="Y38" i="41"/>
  <c r="U38" i="41"/>
  <c r="U50" i="41" s="1"/>
  <c r="T38" i="41"/>
  <c r="S38" i="41"/>
  <c r="R37" i="41"/>
  <c r="AD37" i="41"/>
  <c r="AA37" i="41"/>
  <c r="J49" i="41"/>
  <c r="Z49" i="41" s="1"/>
  <c r="C49" i="41"/>
  <c r="S49" i="41" s="1"/>
  <c r="R36" i="41"/>
  <c r="K48" i="41"/>
  <c r="Z36" i="41"/>
  <c r="Y36" i="41"/>
  <c r="X36" i="41"/>
  <c r="W36" i="41"/>
  <c r="V36" i="41"/>
  <c r="R35" i="41"/>
  <c r="AD35" i="41"/>
  <c r="AC35" i="41"/>
  <c r="AA35" i="41"/>
  <c r="J47" i="41"/>
  <c r="I47" i="41"/>
  <c r="H47" i="41"/>
  <c r="W35" i="41"/>
  <c r="V35" i="41"/>
  <c r="U35" i="41"/>
  <c r="S35" i="41"/>
  <c r="R34" i="41"/>
  <c r="Y34" i="41"/>
  <c r="X34" i="41"/>
  <c r="S34" i="41"/>
  <c r="R27" i="41"/>
  <c r="R26" i="41"/>
  <c r="AD26" i="41"/>
  <c r="Z26" i="41"/>
  <c r="Y26" i="41"/>
  <c r="X26" i="41"/>
  <c r="V26" i="41"/>
  <c r="U26" i="41"/>
  <c r="R25" i="41"/>
  <c r="AC25" i="41"/>
  <c r="Z25" i="41"/>
  <c r="X25" i="41"/>
  <c r="W25" i="41"/>
  <c r="U25" i="41"/>
  <c r="S25" i="41"/>
  <c r="R24" i="41"/>
  <c r="AC24" i="41"/>
  <c r="Y24" i="41"/>
  <c r="X24" i="41"/>
  <c r="U24" i="41"/>
  <c r="T24" i="41"/>
  <c r="R23" i="41"/>
  <c r="AD23" i="41"/>
  <c r="AC23" i="41"/>
  <c r="AB23" i="41"/>
  <c r="AA23" i="41"/>
  <c r="T23" i="41"/>
  <c r="S23" i="41"/>
  <c r="R22" i="41"/>
  <c r="AB22" i="41"/>
  <c r="AA22" i="41"/>
  <c r="Z22" i="41"/>
  <c r="Y22" i="41"/>
  <c r="U22" i="41"/>
  <c r="R15" i="41"/>
  <c r="R14" i="41"/>
  <c r="AD14" i="41"/>
  <c r="AE14" i="41" s="1"/>
  <c r="AC14" i="41"/>
  <c r="AB14" i="41"/>
  <c r="AA14" i="41"/>
  <c r="Z14" i="41"/>
  <c r="Y14" i="41"/>
  <c r="X14" i="41"/>
  <c r="W14" i="41"/>
  <c r="V14" i="41"/>
  <c r="U14" i="41"/>
  <c r="T14" i="41"/>
  <c r="R13" i="41"/>
  <c r="O13" i="41"/>
  <c r="AC13" i="41"/>
  <c r="AB13" i="41"/>
  <c r="AA13" i="41"/>
  <c r="Z13" i="41"/>
  <c r="Y13" i="41"/>
  <c r="X13" i="41"/>
  <c r="W13" i="41"/>
  <c r="V13" i="41"/>
  <c r="U13" i="41"/>
  <c r="T13" i="41"/>
  <c r="S13" i="41"/>
  <c r="R12" i="41"/>
  <c r="AD12" i="41"/>
  <c r="AE12" i="41" s="1"/>
  <c r="AC12" i="41"/>
  <c r="AB12" i="41"/>
  <c r="AA12" i="41"/>
  <c r="Z12" i="41"/>
  <c r="Y12" i="41"/>
  <c r="X12" i="41"/>
  <c r="W12" i="41"/>
  <c r="V12" i="41"/>
  <c r="T12" i="41"/>
  <c r="R11" i="41"/>
  <c r="AC11" i="41"/>
  <c r="AB11" i="41"/>
  <c r="AA11" i="41"/>
  <c r="Z11" i="41"/>
  <c r="Y11" i="41"/>
  <c r="X11" i="41"/>
  <c r="W11" i="41"/>
  <c r="T11" i="41"/>
  <c r="S11" i="41"/>
  <c r="R10" i="41"/>
  <c r="O10" i="41"/>
  <c r="AC10" i="41"/>
  <c r="AA10" i="41"/>
  <c r="X10" i="41"/>
  <c r="W10" i="41"/>
  <c r="U10" i="41"/>
  <c r="R4" i="41"/>
  <c r="R1" i="41"/>
  <c r="D100" i="41" l="1"/>
  <c r="J60" i="41"/>
  <c r="G88" i="41"/>
  <c r="C16" i="41"/>
  <c r="C28" i="41"/>
  <c r="AA15" i="41"/>
  <c r="AA16" i="41" s="1"/>
  <c r="S27" i="41"/>
  <c r="AC15" i="41"/>
  <c r="AC16" i="41" s="1"/>
  <c r="D102" i="41"/>
  <c r="V15" i="41"/>
  <c r="AD15" i="41"/>
  <c r="AE15" i="41" s="1"/>
  <c r="F87" i="41"/>
  <c r="T15" i="41"/>
  <c r="W15" i="41"/>
  <c r="W16" i="41" s="1"/>
  <c r="AD39" i="41"/>
  <c r="X15" i="41"/>
  <c r="X16" i="41" s="1"/>
  <c r="I90" i="41"/>
  <c r="G51" i="41"/>
  <c r="G75" i="41" s="1"/>
  <c r="Y15" i="41"/>
  <c r="Y27" i="41"/>
  <c r="H102" i="41"/>
  <c r="AB15" i="41"/>
  <c r="AB27" i="41"/>
  <c r="Z15" i="41"/>
  <c r="Z27" i="41"/>
  <c r="I63" i="41"/>
  <c r="AD10" i="41"/>
  <c r="AE10" i="41" s="1"/>
  <c r="U12" i="41"/>
  <c r="S15" i="41"/>
  <c r="M85" i="41"/>
  <c r="AC22" i="41"/>
  <c r="J58" i="41"/>
  <c r="L97" i="41"/>
  <c r="S59" i="41"/>
  <c r="X60" i="41"/>
  <c r="E100" i="41"/>
  <c r="C46" i="41"/>
  <c r="C70" i="41" s="1"/>
  <c r="N47" i="41"/>
  <c r="AD47" i="41" s="1"/>
  <c r="AD71" i="41" s="1"/>
  <c r="I51" i="41"/>
  <c r="Y51" i="41" s="1"/>
  <c r="V10" i="41"/>
  <c r="S12" i="41"/>
  <c r="N87" i="41"/>
  <c r="I88" i="41"/>
  <c r="L59" i="41"/>
  <c r="AD59" i="41"/>
  <c r="Z37" i="41"/>
  <c r="Z61" i="41" s="1"/>
  <c r="L62" i="41"/>
  <c r="N51" i="41"/>
  <c r="AD51" i="41" s="1"/>
  <c r="J63" i="41"/>
  <c r="O15" i="41"/>
  <c r="N86" i="41"/>
  <c r="K88" i="41"/>
  <c r="Y25" i="41"/>
  <c r="G89" i="41"/>
  <c r="D90" i="41"/>
  <c r="L90" i="41"/>
  <c r="Z34" i="41"/>
  <c r="Z58" i="41" s="1"/>
  <c r="O37" i="41"/>
  <c r="AB38" i="41"/>
  <c r="D46" i="41"/>
  <c r="D70" i="41" s="1"/>
  <c r="J48" i="41"/>
  <c r="Z48" i="41" s="1"/>
  <c r="E50" i="41"/>
  <c r="E74" i="41" s="1"/>
  <c r="I60" i="41"/>
  <c r="L85" i="41"/>
  <c r="Z10" i="41"/>
  <c r="V24" i="41"/>
  <c r="V60" i="41" s="1"/>
  <c r="O27" i="41"/>
  <c r="K97" i="41"/>
  <c r="AA34" i="41"/>
  <c r="AA58" i="41" s="1"/>
  <c r="S37" i="41"/>
  <c r="S61" i="41" s="1"/>
  <c r="G62" i="41"/>
  <c r="I46" i="41"/>
  <c r="I70" i="41" s="1"/>
  <c r="G50" i="41"/>
  <c r="W50" i="41" s="1"/>
  <c r="J90" i="41"/>
  <c r="F86" i="41"/>
  <c r="V11" i="41"/>
  <c r="W26" i="41"/>
  <c r="J71" i="41"/>
  <c r="Y62" i="41"/>
  <c r="I102" i="41"/>
  <c r="W39" i="41"/>
  <c r="F75" i="41"/>
  <c r="K58" i="41"/>
  <c r="E86" i="41"/>
  <c r="K85" i="41"/>
  <c r="U74" i="41"/>
  <c r="H87" i="41"/>
  <c r="V39" i="41"/>
  <c r="J46" i="41"/>
  <c r="J70" i="41" s="1"/>
  <c r="K61" i="41"/>
  <c r="S22" i="41"/>
  <c r="U23" i="41"/>
  <c r="U59" i="41" s="1"/>
  <c r="AD24" i="41"/>
  <c r="X27" i="41"/>
  <c r="Z35" i="41"/>
  <c r="F60" i="41"/>
  <c r="K100" i="41"/>
  <c r="V38" i="41"/>
  <c r="V62" i="41" s="1"/>
  <c r="G47" i="41"/>
  <c r="G71" i="41" s="1"/>
  <c r="K49" i="41"/>
  <c r="K73" i="41" s="1"/>
  <c r="M86" i="41"/>
  <c r="AD13" i="41"/>
  <c r="AE13" i="41" s="1"/>
  <c r="O23" i="41"/>
  <c r="W38" i="41"/>
  <c r="K63" i="41"/>
  <c r="H51" i="41"/>
  <c r="X51" i="41" s="1"/>
  <c r="I71" i="41"/>
  <c r="Y47" i="41"/>
  <c r="F58" i="41"/>
  <c r="V34" i="41"/>
  <c r="F97" i="41"/>
  <c r="N58" i="41"/>
  <c r="N97" i="41"/>
  <c r="N46" i="41"/>
  <c r="AD34" i="41"/>
  <c r="L99" i="41"/>
  <c r="AB36" i="41"/>
  <c r="L60" i="41"/>
  <c r="L102" i="41"/>
  <c r="L51" i="41"/>
  <c r="L63" i="41"/>
  <c r="F88" i="41"/>
  <c r="M90" i="41"/>
  <c r="AC27" i="41"/>
  <c r="E60" i="41"/>
  <c r="U36" i="41"/>
  <c r="E48" i="41"/>
  <c r="E72" i="41" s="1"/>
  <c r="M99" i="41"/>
  <c r="M60" i="41"/>
  <c r="AC36" i="41"/>
  <c r="AC60" i="41" s="1"/>
  <c r="H100" i="41"/>
  <c r="X37" i="41"/>
  <c r="X61" i="41" s="1"/>
  <c r="H61" i="41"/>
  <c r="H49" i="41"/>
  <c r="M102" i="41"/>
  <c r="M51" i="41"/>
  <c r="M63" i="41"/>
  <c r="N102" i="41"/>
  <c r="H71" i="41"/>
  <c r="X47" i="41"/>
  <c r="AA48" i="41"/>
  <c r="K72" i="41"/>
  <c r="O14" i="41"/>
  <c r="S26" i="41"/>
  <c r="S62" i="41" s="1"/>
  <c r="O26" i="41"/>
  <c r="K89" i="41"/>
  <c r="AA26" i="41"/>
  <c r="AA62" i="41" s="1"/>
  <c r="F90" i="41"/>
  <c r="F63" i="41"/>
  <c r="V27" i="41"/>
  <c r="N90" i="41"/>
  <c r="N63" i="41"/>
  <c r="AD27" i="41"/>
  <c r="L48" i="41"/>
  <c r="F99" i="41"/>
  <c r="F85" i="41"/>
  <c r="V22" i="41"/>
  <c r="AD22" i="41"/>
  <c r="N85" i="41"/>
  <c r="D89" i="41"/>
  <c r="T26" i="41"/>
  <c r="T62" i="41" s="1"/>
  <c r="L89" i="41"/>
  <c r="AB26" i="41"/>
  <c r="G90" i="41"/>
  <c r="W27" i="41"/>
  <c r="AA59" i="41"/>
  <c r="M48" i="41"/>
  <c r="S73" i="41"/>
  <c r="J89" i="41"/>
  <c r="S10" i="41"/>
  <c r="U11" i="41"/>
  <c r="O12" i="41"/>
  <c r="G85" i="41"/>
  <c r="W22" i="41"/>
  <c r="O22" i="41"/>
  <c r="V25" i="41"/>
  <c r="Y58" i="41"/>
  <c r="AC59" i="41"/>
  <c r="C73" i="41"/>
  <c r="H101" i="41"/>
  <c r="X38" i="41"/>
  <c r="X62" i="41" s="1"/>
  <c r="H50" i="41"/>
  <c r="H62" i="41"/>
  <c r="AD62" i="41"/>
  <c r="I98" i="41"/>
  <c r="J98" i="41"/>
  <c r="Y35" i="41"/>
  <c r="I59" i="41"/>
  <c r="G100" i="41"/>
  <c r="G61" i="41"/>
  <c r="G49" i="41"/>
  <c r="W37" i="41"/>
  <c r="W61" i="41" s="1"/>
  <c r="O34" i="41"/>
  <c r="E51" i="41"/>
  <c r="E75" i="41" s="1"/>
  <c r="E63" i="41"/>
  <c r="U39" i="41"/>
  <c r="E99" i="41"/>
  <c r="AB10" i="41"/>
  <c r="AD11" i="41"/>
  <c r="AE11" i="41" s="1"/>
  <c r="O11" i="41"/>
  <c r="H85" i="41"/>
  <c r="X22" i="41"/>
  <c r="X58" i="41" s="1"/>
  <c r="H86" i="41"/>
  <c r="X23" i="41"/>
  <c r="C62" i="41"/>
  <c r="E102" i="41"/>
  <c r="D87" i="41"/>
  <c r="N88" i="41"/>
  <c r="AD25" i="41"/>
  <c r="AD61" i="41" s="1"/>
  <c r="D99" i="41"/>
  <c r="D60" i="41"/>
  <c r="T36" i="41"/>
  <c r="T60" i="41" s="1"/>
  <c r="D48" i="41"/>
  <c r="D51" i="41"/>
  <c r="D63" i="41"/>
  <c r="T39" i="41"/>
  <c r="E90" i="41"/>
  <c r="U27" i="41"/>
  <c r="T10" i="41"/>
  <c r="I86" i="41"/>
  <c r="Y23" i="41"/>
  <c r="J87" i="41"/>
  <c r="Z24" i="41"/>
  <c r="Z60" i="41" s="1"/>
  <c r="D88" i="41"/>
  <c r="T25" i="41"/>
  <c r="O25" i="41"/>
  <c r="L88" i="41"/>
  <c r="AB25" i="41"/>
  <c r="AB39" i="41"/>
  <c r="Z47" i="41"/>
  <c r="L87" i="41"/>
  <c r="AB24" i="41"/>
  <c r="M87" i="41"/>
  <c r="U47" i="41"/>
  <c r="G97" i="41"/>
  <c r="G58" i="41"/>
  <c r="G46" i="41"/>
  <c r="W34" i="41"/>
  <c r="J86" i="41"/>
  <c r="Z23" i="41"/>
  <c r="J59" i="41"/>
  <c r="S24" i="41"/>
  <c r="O24" i="41"/>
  <c r="K87" i="41"/>
  <c r="AA24" i="41"/>
  <c r="E58" i="41"/>
  <c r="E46" i="41"/>
  <c r="U34" i="41"/>
  <c r="E97" i="41"/>
  <c r="M58" i="41"/>
  <c r="M97" i="41"/>
  <c r="M46" i="41"/>
  <c r="AC34" i="41"/>
  <c r="H98" i="41"/>
  <c r="X35" i="41"/>
  <c r="H59" i="41"/>
  <c r="C60" i="41"/>
  <c r="S36" i="41"/>
  <c r="O36" i="41"/>
  <c r="C48" i="41"/>
  <c r="K99" i="41"/>
  <c r="AA36" i="41"/>
  <c r="K60" i="41"/>
  <c r="F100" i="41"/>
  <c r="F61" i="41"/>
  <c r="V37" i="41"/>
  <c r="N100" i="41"/>
  <c r="N49" i="41"/>
  <c r="N61" i="41"/>
  <c r="K62" i="41"/>
  <c r="C51" i="41"/>
  <c r="S39" i="41"/>
  <c r="O39" i="41"/>
  <c r="C63" i="41"/>
  <c r="K102" i="41"/>
  <c r="K51" i="41"/>
  <c r="AA39" i="41"/>
  <c r="AC39" i="41"/>
  <c r="U62" i="41"/>
  <c r="I85" i="41"/>
  <c r="K86" i="41"/>
  <c r="E87" i="41"/>
  <c r="E89" i="41"/>
  <c r="M89" i="41"/>
  <c r="H97" i="41"/>
  <c r="H46" i="41"/>
  <c r="C59" i="41"/>
  <c r="C47" i="41"/>
  <c r="K59" i="41"/>
  <c r="K47" i="41"/>
  <c r="N99" i="41"/>
  <c r="N60" i="41"/>
  <c r="Y60" i="41"/>
  <c r="I100" i="41"/>
  <c r="F102" i="41"/>
  <c r="N48" i="41"/>
  <c r="I62" i="41"/>
  <c r="H88" i="41"/>
  <c r="Y10" i="41"/>
  <c r="S14" i="41"/>
  <c r="U15" i="41"/>
  <c r="J85" i="41"/>
  <c r="T22" i="41"/>
  <c r="L86" i="41"/>
  <c r="V23" i="41"/>
  <c r="V59" i="41" s="1"/>
  <c r="AA25" i="41"/>
  <c r="F89" i="41"/>
  <c r="F62" i="41"/>
  <c r="N89" i="41"/>
  <c r="N62" i="41"/>
  <c r="T27" i="41"/>
  <c r="I97" i="41"/>
  <c r="D98" i="41"/>
  <c r="D47" i="41"/>
  <c r="D59" i="41"/>
  <c r="T35" i="41"/>
  <c r="T59" i="41" s="1"/>
  <c r="L98" i="41"/>
  <c r="L47" i="41"/>
  <c r="AB35" i="41"/>
  <c r="AB59" i="41" s="1"/>
  <c r="G60" i="41"/>
  <c r="G99" i="41"/>
  <c r="G48" i="41"/>
  <c r="J62" i="41"/>
  <c r="J50" i="41"/>
  <c r="K46" i="41"/>
  <c r="I50" i="41"/>
  <c r="J100" i="41"/>
  <c r="G87" i="41"/>
  <c r="W24" i="41"/>
  <c r="W60" i="41" s="1"/>
  <c r="E98" i="41"/>
  <c r="E47" i="41"/>
  <c r="E71" i="41" s="1"/>
  <c r="E59" i="41"/>
  <c r="M98" i="41"/>
  <c r="M47" i="41"/>
  <c r="M59" i="41"/>
  <c r="H60" i="41"/>
  <c r="H99" i="41"/>
  <c r="H48" i="41"/>
  <c r="C61" i="41"/>
  <c r="C50" i="41"/>
  <c r="O38" i="41"/>
  <c r="K101" i="41"/>
  <c r="K50" i="41"/>
  <c r="L46" i="41"/>
  <c r="Z73" i="41"/>
  <c r="D86" i="41"/>
  <c r="D85" i="41"/>
  <c r="J88" i="41"/>
  <c r="H89" i="41"/>
  <c r="K90" i="41"/>
  <c r="AA27" i="41"/>
  <c r="C58" i="41"/>
  <c r="F98" i="41"/>
  <c r="F59" i="41"/>
  <c r="N98" i="41"/>
  <c r="N59" i="41"/>
  <c r="I99" i="41"/>
  <c r="I48" i="41"/>
  <c r="D61" i="41"/>
  <c r="D49" i="41"/>
  <c r="T37" i="41"/>
  <c r="L100" i="41"/>
  <c r="L61" i="41"/>
  <c r="L49" i="41"/>
  <c r="AB37" i="41"/>
  <c r="D101" i="41"/>
  <c r="D50" i="41"/>
  <c r="D62" i="41"/>
  <c r="L101" i="41"/>
  <c r="L50" i="41"/>
  <c r="I49" i="41"/>
  <c r="H58" i="41"/>
  <c r="I61" i="41"/>
  <c r="H90" i="41"/>
  <c r="I101" i="41"/>
  <c r="E85" i="41"/>
  <c r="G86" i="41"/>
  <c r="W23" i="41"/>
  <c r="W59" i="41" s="1"/>
  <c r="I87" i="41"/>
  <c r="I89" i="41"/>
  <c r="AC26" i="41"/>
  <c r="D97" i="41"/>
  <c r="D58" i="41"/>
  <c r="T34" i="41"/>
  <c r="L58" i="41"/>
  <c r="AB34" i="41"/>
  <c r="G98" i="41"/>
  <c r="G59" i="41"/>
  <c r="O35" i="41"/>
  <c r="AD36" i="41"/>
  <c r="E61" i="41"/>
  <c r="E49" i="41"/>
  <c r="E73" i="41" s="1"/>
  <c r="U37" i="41"/>
  <c r="M61" i="41"/>
  <c r="M100" i="41"/>
  <c r="M49" i="41"/>
  <c r="AC37" i="41"/>
  <c r="AC61" i="41" s="1"/>
  <c r="Y37" i="41"/>
  <c r="E101" i="41"/>
  <c r="E62" i="41"/>
  <c r="M101" i="41"/>
  <c r="M50" i="41"/>
  <c r="M62" i="41"/>
  <c r="Z62" i="41"/>
  <c r="J102" i="41"/>
  <c r="Z39" i="41"/>
  <c r="J51" i="41"/>
  <c r="C40" i="41"/>
  <c r="J73" i="41"/>
  <c r="I58" i="41"/>
  <c r="J61" i="41"/>
  <c r="K98" i="41"/>
  <c r="J101" i="41"/>
  <c r="E88" i="41"/>
  <c r="M88" i="41"/>
  <c r="J97" i="41"/>
  <c r="J99" i="41"/>
  <c r="F101" i="41"/>
  <c r="N101" i="41"/>
  <c r="N50" i="41"/>
  <c r="X39" i="41"/>
  <c r="G63" i="41"/>
  <c r="Y39" i="41"/>
  <c r="G102" i="41"/>
  <c r="G101" i="41"/>
  <c r="H63" i="41"/>
  <c r="Z46" i="41" l="1"/>
  <c r="Z70" i="41" s="1"/>
  <c r="Y75" i="41"/>
  <c r="I91" i="41"/>
  <c r="J103" i="41"/>
  <c r="T46" i="41"/>
  <c r="T70" i="41" s="1"/>
  <c r="O62" i="41"/>
  <c r="AE16" i="41"/>
  <c r="W63" i="41"/>
  <c r="AA40" i="41"/>
  <c r="X63" i="41"/>
  <c r="Z63" i="41"/>
  <c r="AC28" i="41"/>
  <c r="I75" i="41"/>
  <c r="N71" i="41"/>
  <c r="O61" i="41"/>
  <c r="Y63" i="41"/>
  <c r="J64" i="41"/>
  <c r="C64" i="41"/>
  <c r="M91" i="41"/>
  <c r="AB63" i="41"/>
  <c r="Y46" i="41"/>
  <c r="Y70" i="41" s="1"/>
  <c r="C52" i="41"/>
  <c r="C76" i="41" s="1"/>
  <c r="Z28" i="41"/>
  <c r="S46" i="41"/>
  <c r="S70" i="41" s="1"/>
  <c r="O60" i="41"/>
  <c r="O58" i="41"/>
  <c r="Z72" i="41"/>
  <c r="E103" i="41"/>
  <c r="W51" i="41"/>
  <c r="W75" i="41" s="1"/>
  <c r="J72" i="41"/>
  <c r="V63" i="41"/>
  <c r="AB16" i="41"/>
  <c r="Y16" i="41"/>
  <c r="O63" i="41"/>
  <c r="AD63" i="41"/>
  <c r="AB61" i="41"/>
  <c r="T16" i="41"/>
  <c r="V16" i="41"/>
  <c r="Z16" i="41"/>
  <c r="J52" i="41"/>
  <c r="J76" i="41" s="1"/>
  <c r="N75" i="41"/>
  <c r="S40" i="41"/>
  <c r="O16" i="41"/>
  <c r="S28" i="41"/>
  <c r="K91" i="41"/>
  <c r="W74" i="41"/>
  <c r="AB62" i="41"/>
  <c r="AA28" i="41"/>
  <c r="W62" i="41"/>
  <c r="AB28" i="41"/>
  <c r="AD60" i="41"/>
  <c r="L91" i="41"/>
  <c r="O49" i="41"/>
  <c r="O73" i="41" s="1"/>
  <c r="T28" i="41"/>
  <c r="G74" i="41"/>
  <c r="S58" i="41"/>
  <c r="U16" i="41"/>
  <c r="AA61" i="41"/>
  <c r="D91" i="41"/>
  <c r="T63" i="41"/>
  <c r="F91" i="41"/>
  <c r="Y61" i="41"/>
  <c r="AA49" i="41"/>
  <c r="AA73" i="41" s="1"/>
  <c r="AA88" i="41" s="1"/>
  <c r="O59" i="41"/>
  <c r="V51" i="41"/>
  <c r="V75" i="41" s="1"/>
  <c r="Y59" i="41"/>
  <c r="AC62" i="41"/>
  <c r="H75" i="41"/>
  <c r="AE25" i="41"/>
  <c r="I52" i="41"/>
  <c r="I76" i="41" s="1"/>
  <c r="Y28" i="41"/>
  <c r="W47" i="41"/>
  <c r="W71" i="41" s="1"/>
  <c r="Y71" i="41"/>
  <c r="T61" i="41"/>
  <c r="O46" i="41"/>
  <c r="O70" i="41" s="1"/>
  <c r="U71" i="41"/>
  <c r="U28" i="41"/>
  <c r="X75" i="41"/>
  <c r="T40" i="41"/>
  <c r="T58" i="41"/>
  <c r="AC47" i="41"/>
  <c r="AC71" i="41" s="1"/>
  <c r="AD86" i="41" s="1"/>
  <c r="M71" i="41"/>
  <c r="N73" i="41"/>
  <c r="AD49" i="41"/>
  <c r="AD73" i="41" s="1"/>
  <c r="L75" i="41"/>
  <c r="AB51" i="41"/>
  <c r="AB75" i="41" s="1"/>
  <c r="M73" i="41"/>
  <c r="AC49" i="41"/>
  <c r="AC73" i="41" s="1"/>
  <c r="G72" i="41"/>
  <c r="W48" i="41"/>
  <c r="W72" i="41" s="1"/>
  <c r="AC40" i="41"/>
  <c r="AC58" i="41"/>
  <c r="D64" i="41"/>
  <c r="D103" i="41"/>
  <c r="N72" i="41"/>
  <c r="AD48" i="41"/>
  <c r="AD72" i="41" s="1"/>
  <c r="V61" i="41"/>
  <c r="AE27" i="41"/>
  <c r="S60" i="41"/>
  <c r="AE36" i="41"/>
  <c r="M52" i="41"/>
  <c r="M76" i="41" s="1"/>
  <c r="AC46" i="41"/>
  <c r="M70" i="41"/>
  <c r="Z71" i="41"/>
  <c r="G91" i="41"/>
  <c r="AE37" i="41"/>
  <c r="AB60" i="41"/>
  <c r="V40" i="41"/>
  <c r="V58" i="41"/>
  <c r="V47" i="41"/>
  <c r="V71" i="41" s="1"/>
  <c r="F71" i="41"/>
  <c r="U61" i="41"/>
  <c r="U49" i="41"/>
  <c r="U73" i="41" s="1"/>
  <c r="I73" i="41"/>
  <c r="Y49" i="41"/>
  <c r="Y73" i="41" s="1"/>
  <c r="Z88" i="41" s="1"/>
  <c r="H72" i="41"/>
  <c r="X48" i="41"/>
  <c r="X72" i="41" s="1"/>
  <c r="L64" i="41"/>
  <c r="L103" i="41"/>
  <c r="I103" i="41"/>
  <c r="I64" i="41"/>
  <c r="H52" i="41"/>
  <c r="H76" i="41" s="1"/>
  <c r="H70" i="41"/>
  <c r="X46" i="41"/>
  <c r="AE22" i="41"/>
  <c r="S63" i="41"/>
  <c r="AE39" i="41"/>
  <c r="W58" i="41"/>
  <c r="W40" i="41"/>
  <c r="Z40" i="41"/>
  <c r="AE38" i="41"/>
  <c r="W28" i="41"/>
  <c r="S16" i="41"/>
  <c r="M75" i="41"/>
  <c r="AC51" i="41"/>
  <c r="AC75" i="41" s="1"/>
  <c r="F103" i="41"/>
  <c r="F64" i="41"/>
  <c r="U60" i="41"/>
  <c r="U48" i="41"/>
  <c r="U72" i="41" s="1"/>
  <c r="M72" i="41"/>
  <c r="AC48" i="41"/>
  <c r="AC72" i="41" s="1"/>
  <c r="Y50" i="41"/>
  <c r="Y74" i="41" s="1"/>
  <c r="I74" i="41"/>
  <c r="H103" i="41"/>
  <c r="H64" i="41"/>
  <c r="V48" i="41"/>
  <c r="V72" i="41" s="1"/>
  <c r="F72" i="41"/>
  <c r="L73" i="41"/>
  <c r="AB49" i="41"/>
  <c r="AB73" i="41" s="1"/>
  <c r="L52" i="41"/>
  <c r="L76" i="41" s="1"/>
  <c r="AB46" i="41"/>
  <c r="L70" i="41"/>
  <c r="E91" i="41"/>
  <c r="J74" i="41"/>
  <c r="Z50" i="41"/>
  <c r="Z74" i="41" s="1"/>
  <c r="K71" i="41"/>
  <c r="AA47" i="41"/>
  <c r="AA71" i="41" s="1"/>
  <c r="AC63" i="41"/>
  <c r="C75" i="41"/>
  <c r="S51" i="41"/>
  <c r="O51" i="41"/>
  <c r="O75" i="41" s="1"/>
  <c r="AE35" i="41"/>
  <c r="G103" i="41"/>
  <c r="G64" i="41"/>
  <c r="X28" i="41"/>
  <c r="U51" i="41"/>
  <c r="U75" i="41" s="1"/>
  <c r="U63" i="41"/>
  <c r="AD28" i="41"/>
  <c r="L72" i="41"/>
  <c r="AB48" i="41"/>
  <c r="AB72" i="41" s="1"/>
  <c r="AA72" i="41"/>
  <c r="AD40" i="41"/>
  <c r="AD58" i="41"/>
  <c r="F70" i="41"/>
  <c r="V46" i="41"/>
  <c r="F76" i="41"/>
  <c r="F74" i="41"/>
  <c r="V50" i="41"/>
  <c r="V74" i="41" s="1"/>
  <c r="V89" i="41" s="1"/>
  <c r="E52" i="41"/>
  <c r="E76" i="41" s="1"/>
  <c r="E70" i="41"/>
  <c r="D73" i="41"/>
  <c r="T49" i="41"/>
  <c r="D52" i="41"/>
  <c r="D76" i="41" s="1"/>
  <c r="S50" i="41"/>
  <c r="O50" i="41"/>
  <c r="O74" i="41" s="1"/>
  <c r="C74" i="41"/>
  <c r="T47" i="41"/>
  <c r="T71" i="41" s="1"/>
  <c r="D71" i="41"/>
  <c r="AD16" i="41"/>
  <c r="AE24" i="41"/>
  <c r="G70" i="41"/>
  <c r="W46" i="41"/>
  <c r="G52" i="41"/>
  <c r="G76" i="41" s="1"/>
  <c r="D75" i="41"/>
  <c r="T51" i="41"/>
  <c r="T75" i="41" s="1"/>
  <c r="W49" i="41"/>
  <c r="W73" i="41" s="1"/>
  <c r="G73" i="41"/>
  <c r="Y40" i="41"/>
  <c r="N91" i="41"/>
  <c r="X71" i="41"/>
  <c r="N103" i="41"/>
  <c r="N64" i="41"/>
  <c r="J91" i="41"/>
  <c r="Z59" i="41"/>
  <c r="S48" i="41"/>
  <c r="O48" i="41"/>
  <c r="O72" i="41" s="1"/>
  <c r="C72" i="41"/>
  <c r="D74" i="41"/>
  <c r="T50" i="41"/>
  <c r="T74" i="41" s="1"/>
  <c r="M103" i="41"/>
  <c r="M64" i="41"/>
  <c r="AE23" i="41"/>
  <c r="AC50" i="41"/>
  <c r="AC74" i="41" s="1"/>
  <c r="M74" i="41"/>
  <c r="I72" i="41"/>
  <c r="Y48" i="41"/>
  <c r="Y72" i="41" s="1"/>
  <c r="K52" i="41"/>
  <c r="K76" i="41" s="1"/>
  <c r="AA46" i="41"/>
  <c r="K70" i="41"/>
  <c r="V49" i="41"/>
  <c r="V73" i="41" s="1"/>
  <c r="F73" i="41"/>
  <c r="O40" i="41"/>
  <c r="N74" i="41"/>
  <c r="AD50" i="41"/>
  <c r="AD74" i="41" s="1"/>
  <c r="Z51" i="41"/>
  <c r="Z75" i="41" s="1"/>
  <c r="J75" i="41"/>
  <c r="AB40" i="41"/>
  <c r="AB58" i="41"/>
  <c r="L74" i="41"/>
  <c r="AB50" i="41"/>
  <c r="AB74" i="41" s="1"/>
  <c r="K74" i="41"/>
  <c r="AA50" i="41"/>
  <c r="AA74" i="41" s="1"/>
  <c r="AB47" i="41"/>
  <c r="AB71" i="41" s="1"/>
  <c r="L71" i="41"/>
  <c r="K103" i="41"/>
  <c r="K64" i="41"/>
  <c r="O28" i="41"/>
  <c r="AA63" i="41"/>
  <c r="S47" i="41"/>
  <c r="O47" i="41"/>
  <c r="O71" i="41" s="1"/>
  <c r="C71" i="41"/>
  <c r="K75" i="41"/>
  <c r="AA51" i="41"/>
  <c r="AA75" i="41" s="1"/>
  <c r="AA60" i="41"/>
  <c r="X59" i="41"/>
  <c r="X40" i="41"/>
  <c r="U40" i="41"/>
  <c r="U58" i="41"/>
  <c r="U46" i="41"/>
  <c r="D72" i="41"/>
  <c r="T48" i="41"/>
  <c r="T72" i="41" s="1"/>
  <c r="AE34" i="41"/>
  <c r="AD75" i="41"/>
  <c r="X50" i="41"/>
  <c r="X74" i="41" s="1"/>
  <c r="H74" i="41"/>
  <c r="V28" i="41"/>
  <c r="AE26" i="41"/>
  <c r="X49" i="41"/>
  <c r="X73" i="41" s="1"/>
  <c r="H73" i="41"/>
  <c r="N52" i="41"/>
  <c r="N76" i="41" s="1"/>
  <c r="AD46" i="41"/>
  <c r="N70" i="41"/>
  <c r="E64" i="41"/>
  <c r="H91" i="41"/>
  <c r="Z90" i="41" l="1"/>
  <c r="Z64" i="41"/>
  <c r="AA64" i="41"/>
  <c r="X64" i="41"/>
  <c r="AC64" i="41"/>
  <c r="U64" i="41"/>
  <c r="X89" i="41"/>
  <c r="AE61" i="41"/>
  <c r="S64" i="41"/>
  <c r="U86" i="41"/>
  <c r="AA87" i="41"/>
  <c r="V86" i="41"/>
  <c r="W64" i="41"/>
  <c r="AA89" i="41"/>
  <c r="T85" i="41"/>
  <c r="AE58" i="41"/>
  <c r="AE63" i="41"/>
  <c r="Y87" i="41"/>
  <c r="AB64" i="41"/>
  <c r="T64" i="41"/>
  <c r="X90" i="41"/>
  <c r="V87" i="41"/>
  <c r="W86" i="41"/>
  <c r="AE59" i="41"/>
  <c r="AD88" i="41"/>
  <c r="V90" i="41"/>
  <c r="W90" i="41"/>
  <c r="X88" i="41"/>
  <c r="AA90" i="41"/>
  <c r="AC89" i="41"/>
  <c r="Z89" i="41"/>
  <c r="AB87" i="41"/>
  <c r="AC90" i="41"/>
  <c r="T52" i="41"/>
  <c r="T76" i="41" s="1"/>
  <c r="X86" i="41"/>
  <c r="Y64" i="41"/>
  <c r="V64" i="41"/>
  <c r="AC88" i="41"/>
  <c r="AC86" i="41"/>
  <c r="Z86" i="41"/>
  <c r="AE28" i="41"/>
  <c r="AA86" i="41"/>
  <c r="Y90" i="41"/>
  <c r="W52" i="41"/>
  <c r="W76" i="41" s="1"/>
  <c r="W70" i="41"/>
  <c r="AC70" i="41"/>
  <c r="AC52" i="41"/>
  <c r="AC76" i="41" s="1"/>
  <c r="V88" i="41"/>
  <c r="AE50" i="41"/>
  <c r="AE74" i="41" s="1"/>
  <c r="S74" i="41"/>
  <c r="T89" i="41" s="1"/>
  <c r="S75" i="41"/>
  <c r="T90" i="41" s="1"/>
  <c r="AE51" i="41"/>
  <c r="AE75" i="41" s="1"/>
  <c r="Y52" i="41"/>
  <c r="Y76" i="41" s="1"/>
  <c r="U70" i="41"/>
  <c r="U85" i="41" s="1"/>
  <c r="U52" i="41"/>
  <c r="U76" i="41" s="1"/>
  <c r="V70" i="41"/>
  <c r="V52" i="41"/>
  <c r="V76" i="41" s="1"/>
  <c r="AB70" i="41"/>
  <c r="AB52" i="41"/>
  <c r="AB76" i="41" s="1"/>
  <c r="X52" i="41"/>
  <c r="X76" i="41" s="1"/>
  <c r="X70" i="41"/>
  <c r="Y85" i="41" s="1"/>
  <c r="AE60" i="41"/>
  <c r="Y86" i="41"/>
  <c r="AB86" i="41"/>
  <c r="AA52" i="41"/>
  <c r="AA76" i="41" s="1"/>
  <c r="AA70" i="41"/>
  <c r="AA85" i="41" s="1"/>
  <c r="S72" i="41"/>
  <c r="T87" i="41" s="1"/>
  <c r="AE48" i="41"/>
  <c r="AE72" i="41" s="1"/>
  <c r="W89" i="41"/>
  <c r="T73" i="41"/>
  <c r="T88" i="41" s="1"/>
  <c r="AE49" i="41"/>
  <c r="AE73" i="41" s="1"/>
  <c r="U90" i="41"/>
  <c r="U87" i="41"/>
  <c r="AE62" i="41"/>
  <c r="X87" i="41"/>
  <c r="AB90" i="41"/>
  <c r="W87" i="41"/>
  <c r="AD70" i="41"/>
  <c r="AD85" i="41" s="1"/>
  <c r="AD52" i="41"/>
  <c r="AD76" i="41" s="1"/>
  <c r="AD91" i="41" s="1"/>
  <c r="AE47" i="41"/>
  <c r="AE71" i="41" s="1"/>
  <c r="S71" i="41"/>
  <c r="T86" i="41" s="1"/>
  <c r="AD89" i="41"/>
  <c r="U89" i="41"/>
  <c r="W88" i="41"/>
  <c r="AB88" i="41"/>
  <c r="AE46" i="41"/>
  <c r="AE70" i="41" s="1"/>
  <c r="AC87" i="41"/>
  <c r="AD87" i="41"/>
  <c r="AD64" i="41"/>
  <c r="Y89" i="41"/>
  <c r="Z85" i="41"/>
  <c r="AE40" i="41"/>
  <c r="O52" i="41"/>
  <c r="O76" i="41" s="1"/>
  <c r="O64" i="41"/>
  <c r="AD90" i="41"/>
  <c r="AB89" i="41"/>
  <c r="Z87" i="41"/>
  <c r="Z52" i="41"/>
  <c r="Z76" i="41" s="1"/>
  <c r="Y88" i="41"/>
  <c r="S52" i="41"/>
  <c r="V91" i="41" l="1"/>
  <c r="X91" i="41"/>
  <c r="V85" i="41"/>
  <c r="Z91" i="41"/>
  <c r="U91" i="41"/>
  <c r="AC85" i="41"/>
  <c r="AA91" i="41"/>
  <c r="AC91" i="41"/>
  <c r="S76" i="41"/>
  <c r="T91" i="41" s="1"/>
  <c r="AE52" i="41"/>
  <c r="AE76" i="41" s="1"/>
  <c r="AE64" i="41"/>
  <c r="AE41" i="41"/>
  <c r="AF41" i="41" s="1"/>
  <c r="X85" i="41"/>
  <c r="Y91" i="41"/>
  <c r="U88" i="41"/>
  <c r="W85" i="41"/>
  <c r="AB91" i="41"/>
  <c r="W91" i="41"/>
  <c r="AB85" i="41"/>
  <c r="R83" i="40" l="1"/>
  <c r="R82" i="40"/>
  <c r="R81" i="40"/>
  <c r="R80" i="40"/>
  <c r="R79" i="40"/>
  <c r="R68" i="40"/>
  <c r="R67" i="40"/>
  <c r="R66" i="40"/>
  <c r="R65" i="40"/>
  <c r="R64" i="40"/>
  <c r="R57" i="40"/>
  <c r="R56" i="40"/>
  <c r="R55" i="40"/>
  <c r="R54" i="40"/>
  <c r="R53" i="40"/>
  <c r="R46" i="40"/>
  <c r="R45" i="40"/>
  <c r="R44" i="40"/>
  <c r="R43" i="40"/>
  <c r="R42" i="40"/>
  <c r="R35" i="40"/>
  <c r="R34" i="40"/>
  <c r="R33" i="40"/>
  <c r="R32" i="40"/>
  <c r="R31" i="40"/>
  <c r="R23" i="40"/>
  <c r="R22" i="40"/>
  <c r="R21" i="40"/>
  <c r="R20" i="40"/>
  <c r="R13" i="40"/>
  <c r="R12" i="40"/>
  <c r="R11" i="40"/>
  <c r="R10" i="40"/>
  <c r="R9" i="40"/>
  <c r="R4" i="40"/>
  <c r="R2" i="40"/>
  <c r="T10" i="55" l="1"/>
  <c r="W11" i="55"/>
  <c r="D46" i="55"/>
  <c r="V13" i="40"/>
  <c r="T21" i="55"/>
  <c r="AD10" i="40"/>
  <c r="AE10" i="40" s="1"/>
  <c r="X33" i="55"/>
  <c r="C45" i="40"/>
  <c r="C67" i="40" s="1"/>
  <c r="T23" i="55"/>
  <c r="S11" i="55"/>
  <c r="AD12" i="55"/>
  <c r="AE12" i="55" s="1"/>
  <c r="W21" i="40"/>
  <c r="X24" i="55"/>
  <c r="G43" i="55"/>
  <c r="U34" i="55"/>
  <c r="AC34" i="55"/>
  <c r="AC13" i="55"/>
  <c r="AD22" i="55"/>
  <c r="L46" i="55"/>
  <c r="V24" i="55"/>
  <c r="M43" i="55"/>
  <c r="W12" i="55"/>
  <c r="X21" i="55"/>
  <c r="F45" i="55"/>
  <c r="I46" i="55"/>
  <c r="AB10" i="55"/>
  <c r="Y23" i="55"/>
  <c r="F44" i="55"/>
  <c r="Y34" i="40"/>
  <c r="I45" i="55"/>
  <c r="AD13" i="40"/>
  <c r="AE13" i="40" s="1"/>
  <c r="AB32" i="55"/>
  <c r="W13" i="55"/>
  <c r="AD24" i="55"/>
  <c r="K45" i="40"/>
  <c r="AA45" i="40" s="1"/>
  <c r="AB23" i="55"/>
  <c r="W24" i="55"/>
  <c r="F43" i="55"/>
  <c r="N43" i="55"/>
  <c r="T34" i="55"/>
  <c r="X12" i="55"/>
  <c r="Z24" i="55"/>
  <c r="I43" i="40"/>
  <c r="I65" i="40" s="1"/>
  <c r="D44" i="55"/>
  <c r="L44" i="55"/>
  <c r="W34" i="40"/>
  <c r="J46" i="55"/>
  <c r="T24" i="55"/>
  <c r="AD33" i="40"/>
  <c r="S12" i="55"/>
  <c r="W22" i="55"/>
  <c r="Z23" i="55"/>
  <c r="AC24" i="55"/>
  <c r="T32" i="55"/>
  <c r="G44" i="55"/>
  <c r="AC21" i="55"/>
  <c r="Y22" i="55"/>
  <c r="I44" i="40"/>
  <c r="Y44" i="40" s="1"/>
  <c r="S10" i="55"/>
  <c r="V11" i="55"/>
  <c r="AD11" i="55"/>
  <c r="AE11" i="55" s="1"/>
  <c r="Y12" i="55"/>
  <c r="T13" i="55"/>
  <c r="U22" i="40"/>
  <c r="G42" i="55"/>
  <c r="U33" i="55"/>
  <c r="AC33" i="55"/>
  <c r="X34" i="55"/>
  <c r="K46" i="40"/>
  <c r="K68" i="40" s="1"/>
  <c r="D79" i="40"/>
  <c r="D90" i="40"/>
  <c r="Y9" i="55"/>
  <c r="H42" i="55"/>
  <c r="Z9" i="55"/>
  <c r="Z20" i="55"/>
  <c r="U9" i="55"/>
  <c r="L42" i="55"/>
  <c r="AD9" i="55"/>
  <c r="U20" i="55"/>
  <c r="AC20" i="55"/>
  <c r="AC31" i="55"/>
  <c r="C20" i="55"/>
  <c r="C20" i="31" s="1"/>
  <c r="C26" i="40"/>
  <c r="C37" i="40"/>
  <c r="AC9" i="55"/>
  <c r="T20" i="55"/>
  <c r="AD31" i="55"/>
  <c r="C9" i="55"/>
  <c r="C9" i="31" s="1"/>
  <c r="J91" i="40"/>
  <c r="O11" i="40"/>
  <c r="AA10" i="40"/>
  <c r="W11" i="40"/>
  <c r="AA12" i="40"/>
  <c r="W13" i="40"/>
  <c r="V21" i="40"/>
  <c r="AD21" i="40"/>
  <c r="S23" i="40"/>
  <c r="K91" i="40"/>
  <c r="Y33" i="40"/>
  <c r="X34" i="40"/>
  <c r="S35" i="40"/>
  <c r="H43" i="40"/>
  <c r="H65" i="40" s="1"/>
  <c r="G44" i="40"/>
  <c r="G66" i="40" s="1"/>
  <c r="F45" i="40"/>
  <c r="F67" i="40" s="1"/>
  <c r="I46" i="40"/>
  <c r="Y46" i="40" s="1"/>
  <c r="F56" i="40"/>
  <c r="F92" i="40"/>
  <c r="S9" i="40"/>
  <c r="T10" i="40"/>
  <c r="AA11" i="40"/>
  <c r="S12" i="40"/>
  <c r="AD20" i="40"/>
  <c r="V23" i="40"/>
  <c r="J93" i="40"/>
  <c r="V34" i="40"/>
  <c r="C43" i="40"/>
  <c r="S43" i="40" s="1"/>
  <c r="H44" i="40"/>
  <c r="X44" i="40" s="1"/>
  <c r="I80" i="40"/>
  <c r="Z24" i="40"/>
  <c r="C31" i="55"/>
  <c r="C31" i="31" s="1"/>
  <c r="AB35" i="40"/>
  <c r="V9" i="40"/>
  <c r="Z10" i="40"/>
  <c r="U11" i="40"/>
  <c r="AC11" i="40"/>
  <c r="U12" i="40"/>
  <c r="AC12" i="40"/>
  <c r="Z13" i="40"/>
  <c r="Z21" i="40"/>
  <c r="K83" i="40"/>
  <c r="E54" i="40"/>
  <c r="E94" i="40"/>
  <c r="M94" i="40"/>
  <c r="AC35" i="40"/>
  <c r="C55" i="40"/>
  <c r="J83" i="40"/>
  <c r="W9" i="40"/>
  <c r="AB10" i="40"/>
  <c r="AD11" i="40"/>
  <c r="AE11" i="40" s="1"/>
  <c r="V12" i="40"/>
  <c r="S13" i="55"/>
  <c r="AC13" i="40"/>
  <c r="K80" i="40"/>
  <c r="Y21" i="40"/>
  <c r="T23" i="40"/>
  <c r="L57" i="40"/>
  <c r="I93" i="40"/>
  <c r="F94" i="40"/>
  <c r="N94" i="40"/>
  <c r="D43" i="40"/>
  <c r="T43" i="40" s="1"/>
  <c r="F44" i="40"/>
  <c r="V44" i="40" s="1"/>
  <c r="J46" i="40"/>
  <c r="N79" i="40"/>
  <c r="K93" i="40"/>
  <c r="Y13" i="40"/>
  <c r="F81" i="40"/>
  <c r="C44" i="40"/>
  <c r="S44" i="40" s="1"/>
  <c r="N44" i="40"/>
  <c r="AD44" i="40" s="1"/>
  <c r="Z34" i="40"/>
  <c r="G94" i="40"/>
  <c r="H53" i="40"/>
  <c r="T20" i="40"/>
  <c r="Y22" i="40"/>
  <c r="H45" i="40"/>
  <c r="X45" i="40" s="1"/>
  <c r="Z9" i="40"/>
  <c r="O10" i="40"/>
  <c r="Y11" i="40"/>
  <c r="S11" i="40"/>
  <c r="W12" i="40"/>
  <c r="O13" i="40"/>
  <c r="I79" i="40"/>
  <c r="U20" i="40"/>
  <c r="V21" i="55"/>
  <c r="K81" i="40"/>
  <c r="Z22" i="40"/>
  <c r="AB23" i="40"/>
  <c r="X31" i="40"/>
  <c r="I91" i="40"/>
  <c r="Y32" i="40"/>
  <c r="V33" i="40"/>
  <c r="L45" i="40"/>
  <c r="L67" i="40" s="1"/>
  <c r="AD34" i="40"/>
  <c r="T35" i="40"/>
  <c r="J43" i="40"/>
  <c r="F53" i="40"/>
  <c r="Y10" i="40"/>
  <c r="T12" i="40"/>
  <c r="K90" i="40"/>
  <c r="X9" i="40"/>
  <c r="W20" i="40"/>
  <c r="V22" i="40"/>
  <c r="Y9" i="40"/>
  <c r="AC10" i="40"/>
  <c r="AA23" i="40"/>
  <c r="AA34" i="40"/>
  <c r="AA9" i="40"/>
  <c r="W10" i="40"/>
  <c r="Z11" i="40"/>
  <c r="T11" i="40"/>
  <c r="Z12" i="40"/>
  <c r="X12" i="40"/>
  <c r="V20" i="40"/>
  <c r="G80" i="40"/>
  <c r="T22" i="40"/>
  <c r="AB22" i="40"/>
  <c r="AA22" i="40"/>
  <c r="E82" i="40"/>
  <c r="M82" i="40"/>
  <c r="AC23" i="40"/>
  <c r="X24" i="40"/>
  <c r="I90" i="40"/>
  <c r="Y31" i="40"/>
  <c r="Z32" i="40"/>
  <c r="I92" i="40"/>
  <c r="W33" i="40"/>
  <c r="U35" i="40"/>
  <c r="K43" i="40"/>
  <c r="N45" i="40"/>
  <c r="N67" i="40" s="1"/>
  <c r="G53" i="40"/>
  <c r="F82" i="40"/>
  <c r="AB11" i="40"/>
  <c r="AB12" i="40"/>
  <c r="M79" i="40"/>
  <c r="W23" i="40"/>
  <c r="G56" i="40"/>
  <c r="AB13" i="40"/>
  <c r="U10" i="40"/>
  <c r="X11" i="40"/>
  <c r="X32" i="40"/>
  <c r="S34" i="40"/>
  <c r="X10" i="40"/>
  <c r="S10" i="40"/>
  <c r="V11" i="40"/>
  <c r="Y12" i="40"/>
  <c r="X13" i="40"/>
  <c r="U13" i="40"/>
  <c r="AC20" i="40"/>
  <c r="S21" i="40"/>
  <c r="E81" i="40"/>
  <c r="N81" i="40"/>
  <c r="AD22" i="40"/>
  <c r="AD23" i="40"/>
  <c r="Y24" i="40"/>
  <c r="S32" i="40"/>
  <c r="AA32" i="40"/>
  <c r="J92" i="40"/>
  <c r="X33" i="40"/>
  <c r="K57" i="40"/>
  <c r="AA35" i="40"/>
  <c r="G82" i="40"/>
  <c r="E92" i="40"/>
  <c r="D53" i="40"/>
  <c r="T31" i="40"/>
  <c r="D42" i="40"/>
  <c r="AB31" i="40"/>
  <c r="L53" i="40"/>
  <c r="L42" i="40"/>
  <c r="L90" i="40"/>
  <c r="AD9" i="40"/>
  <c r="T21" i="40"/>
  <c r="D80" i="40"/>
  <c r="D54" i="40"/>
  <c r="L80" i="40"/>
  <c r="AB21" i="40"/>
  <c r="E53" i="40"/>
  <c r="U31" i="40"/>
  <c r="E90" i="40"/>
  <c r="E42" i="40"/>
  <c r="M53" i="40"/>
  <c r="AC31" i="40"/>
  <c r="M90" i="40"/>
  <c r="M42" i="40"/>
  <c r="F80" i="40"/>
  <c r="U21" i="40"/>
  <c r="E80" i="40"/>
  <c r="M80" i="40"/>
  <c r="AC21" i="40"/>
  <c r="G81" i="40"/>
  <c r="W22" i="40"/>
  <c r="O22" i="40"/>
  <c r="V31" i="40"/>
  <c r="F42" i="40"/>
  <c r="F90" i="40"/>
  <c r="N53" i="40"/>
  <c r="N90" i="40"/>
  <c r="F91" i="40"/>
  <c r="F43" i="40"/>
  <c r="F54" i="40"/>
  <c r="V32" i="40"/>
  <c r="N91" i="40"/>
  <c r="N43" i="40"/>
  <c r="AD32" i="40"/>
  <c r="N54" i="40"/>
  <c r="L79" i="40"/>
  <c r="J79" i="40"/>
  <c r="Z20" i="40"/>
  <c r="N80" i="40"/>
  <c r="X22" i="40"/>
  <c r="H81" i="40"/>
  <c r="X23" i="40"/>
  <c r="H56" i="40"/>
  <c r="H82" i="40"/>
  <c r="G91" i="40"/>
  <c r="G43" i="40"/>
  <c r="G54" i="40"/>
  <c r="W32" i="40"/>
  <c r="O32" i="40"/>
  <c r="AD12" i="40"/>
  <c r="AE12" i="40" s="1"/>
  <c r="O12" i="40"/>
  <c r="S13" i="40"/>
  <c r="AA13" i="40"/>
  <c r="S20" i="40"/>
  <c r="O20" i="40"/>
  <c r="K79" i="40"/>
  <c r="AA20" i="40"/>
  <c r="I82" i="40"/>
  <c r="Y23" i="40"/>
  <c r="I56" i="40"/>
  <c r="T13" i="40"/>
  <c r="AB20" i="40"/>
  <c r="E83" i="40"/>
  <c r="U24" i="40"/>
  <c r="O24" i="40"/>
  <c r="M83" i="40"/>
  <c r="M57" i="40"/>
  <c r="AC24" i="40"/>
  <c r="F83" i="40"/>
  <c r="V24" i="40"/>
  <c r="N83" i="40"/>
  <c r="N57" i="40"/>
  <c r="AD24" i="40"/>
  <c r="AD31" i="40"/>
  <c r="N42" i="40"/>
  <c r="AB9" i="40"/>
  <c r="V10" i="40"/>
  <c r="E79" i="40"/>
  <c r="I81" i="40"/>
  <c r="S22" i="40"/>
  <c r="K82" i="40"/>
  <c r="U23" i="40"/>
  <c r="H83" i="40"/>
  <c r="AA24" i="40"/>
  <c r="G90" i="40"/>
  <c r="O31" i="40"/>
  <c r="K55" i="40"/>
  <c r="E56" i="40"/>
  <c r="U34" i="40"/>
  <c r="M56" i="40"/>
  <c r="AC34" i="40"/>
  <c r="M93" i="40"/>
  <c r="H57" i="40"/>
  <c r="H94" i="40"/>
  <c r="X35" i="40"/>
  <c r="D55" i="40"/>
  <c r="E93" i="40"/>
  <c r="T9" i="40"/>
  <c r="F79" i="40"/>
  <c r="Y20" i="40"/>
  <c r="H80" i="40"/>
  <c r="X21" i="40"/>
  <c r="AA21" i="40"/>
  <c r="J81" i="40"/>
  <c r="AC22" i="40"/>
  <c r="D82" i="40"/>
  <c r="L82" i="40"/>
  <c r="I83" i="40"/>
  <c r="S24" i="40"/>
  <c r="D92" i="40"/>
  <c r="D44" i="40"/>
  <c r="T33" i="40"/>
  <c r="L92" i="40"/>
  <c r="L55" i="40"/>
  <c r="L44" i="40"/>
  <c r="AB33" i="40"/>
  <c r="F93" i="40"/>
  <c r="N93" i="40"/>
  <c r="N56" i="40"/>
  <c r="I57" i="40"/>
  <c r="Y35" i="40"/>
  <c r="M45" i="40"/>
  <c r="I53" i="40"/>
  <c r="I55" i="40"/>
  <c r="J82" i="40"/>
  <c r="G83" i="40"/>
  <c r="D56" i="40"/>
  <c r="T34" i="40"/>
  <c r="D93" i="40"/>
  <c r="G79" i="40"/>
  <c r="E55" i="40"/>
  <c r="E44" i="40"/>
  <c r="U33" i="40"/>
  <c r="M55" i="40"/>
  <c r="M44" i="40"/>
  <c r="AC33" i="40"/>
  <c r="M92" i="40"/>
  <c r="G93" i="40"/>
  <c r="G45" i="40"/>
  <c r="O34" i="40"/>
  <c r="J57" i="40"/>
  <c r="G42" i="40"/>
  <c r="M81" i="40"/>
  <c r="H79" i="40"/>
  <c r="X20" i="40"/>
  <c r="J80" i="40"/>
  <c r="D81" i="40"/>
  <c r="L81" i="40"/>
  <c r="N82" i="40"/>
  <c r="J90" i="40"/>
  <c r="J42" i="40"/>
  <c r="J53" i="40"/>
  <c r="Z31" i="40"/>
  <c r="W31" i="40"/>
  <c r="D91" i="40"/>
  <c r="T32" i="40"/>
  <c r="L91" i="40"/>
  <c r="L54" i="40"/>
  <c r="AB32" i="40"/>
  <c r="F55" i="40"/>
  <c r="N55" i="40"/>
  <c r="N92" i="40"/>
  <c r="O35" i="40"/>
  <c r="C57" i="40"/>
  <c r="K94" i="40"/>
  <c r="Z35" i="40"/>
  <c r="D45" i="40"/>
  <c r="C46" i="40"/>
  <c r="I94" i="40"/>
  <c r="L56" i="40"/>
  <c r="AB34" i="40"/>
  <c r="L93" i="40"/>
  <c r="U9" i="40"/>
  <c r="AC9" i="40"/>
  <c r="O23" i="40"/>
  <c r="Z23" i="40"/>
  <c r="D83" i="40"/>
  <c r="D57" i="40"/>
  <c r="T24" i="40"/>
  <c r="L83" i="40"/>
  <c r="AB24" i="40"/>
  <c r="W24" i="40"/>
  <c r="C53" i="40"/>
  <c r="C42" i="40"/>
  <c r="S31" i="40"/>
  <c r="K53" i="40"/>
  <c r="K42" i="40"/>
  <c r="AA31" i="40"/>
  <c r="E91" i="40"/>
  <c r="U32" i="40"/>
  <c r="E43" i="40"/>
  <c r="M91" i="40"/>
  <c r="M54" i="40"/>
  <c r="AC32" i="40"/>
  <c r="M43" i="40"/>
  <c r="G55" i="40"/>
  <c r="G92" i="40"/>
  <c r="O33" i="40"/>
  <c r="L43" i="40"/>
  <c r="E45" i="40"/>
  <c r="H46" i="40"/>
  <c r="J94" i="40"/>
  <c r="H90" i="40"/>
  <c r="H54" i="40"/>
  <c r="H55" i="40"/>
  <c r="Z33" i="40"/>
  <c r="H93" i="40"/>
  <c r="D94" i="40"/>
  <c r="L94" i="40"/>
  <c r="V35" i="40"/>
  <c r="AD35" i="40"/>
  <c r="H42" i="40"/>
  <c r="J44" i="40"/>
  <c r="D46" i="40"/>
  <c r="L46" i="40"/>
  <c r="J55" i="40"/>
  <c r="S33" i="40"/>
  <c r="AA33" i="40"/>
  <c r="W35" i="40"/>
  <c r="I42" i="40"/>
  <c r="K44" i="40"/>
  <c r="E46" i="40"/>
  <c r="M46" i="40"/>
  <c r="I54" i="40"/>
  <c r="H92" i="40"/>
  <c r="J54" i="40"/>
  <c r="J56" i="40"/>
  <c r="I45" i="40"/>
  <c r="F46" i="40"/>
  <c r="N46" i="40"/>
  <c r="E57" i="40"/>
  <c r="H91" i="40"/>
  <c r="C54" i="40"/>
  <c r="K54" i="40"/>
  <c r="K92" i="40"/>
  <c r="C56" i="40"/>
  <c r="K56" i="40"/>
  <c r="G57" i="40"/>
  <c r="J45" i="40"/>
  <c r="G46" i="40"/>
  <c r="F57" i="40"/>
  <c r="C59" i="40" l="1"/>
  <c r="W56" i="40"/>
  <c r="H44" i="55"/>
  <c r="H66" i="55" s="1"/>
  <c r="O15" i="40"/>
  <c r="H55" i="55"/>
  <c r="I57" i="55"/>
  <c r="AB35" i="55"/>
  <c r="AA46" i="40"/>
  <c r="AA68" i="40" s="1"/>
  <c r="U55" i="40"/>
  <c r="F81" i="55"/>
  <c r="W54" i="40"/>
  <c r="AD55" i="40"/>
  <c r="D57" i="55"/>
  <c r="V23" i="55"/>
  <c r="G82" i="55"/>
  <c r="W33" i="55"/>
  <c r="W55" i="55" s="1"/>
  <c r="O11" i="55"/>
  <c r="D56" i="55"/>
  <c r="M44" i="55"/>
  <c r="M66" i="55" s="1"/>
  <c r="N81" i="55"/>
  <c r="T35" i="55"/>
  <c r="T57" i="55" s="1"/>
  <c r="D93" i="55"/>
  <c r="D81" i="55"/>
  <c r="H54" i="55"/>
  <c r="H57" i="55"/>
  <c r="AD23" i="55"/>
  <c r="F55" i="55"/>
  <c r="E44" i="55"/>
  <c r="E66" i="55" s="1"/>
  <c r="M79" i="55"/>
  <c r="G90" i="55"/>
  <c r="F79" i="55"/>
  <c r="N80" i="55"/>
  <c r="V32" i="55"/>
  <c r="V54" i="55" s="1"/>
  <c r="E79" i="55"/>
  <c r="U21" i="55"/>
  <c r="H45" i="55"/>
  <c r="H67" i="55" s="1"/>
  <c r="N79" i="55"/>
  <c r="S23" i="55"/>
  <c r="D79" i="55"/>
  <c r="F54" i="55"/>
  <c r="F26" i="55"/>
  <c r="F27" i="55" s="1"/>
  <c r="N92" i="55"/>
  <c r="M45" i="55"/>
  <c r="AC45" i="55" s="1"/>
  <c r="Y35" i="55"/>
  <c r="H46" i="55"/>
  <c r="X46" i="55" s="1"/>
  <c r="X68" i="55" s="1"/>
  <c r="I81" i="55"/>
  <c r="L54" i="55"/>
  <c r="J57" i="55"/>
  <c r="I93" i="55"/>
  <c r="Y24" i="55"/>
  <c r="L43" i="55"/>
  <c r="L65" i="55" s="1"/>
  <c r="L55" i="55"/>
  <c r="O12" i="55"/>
  <c r="D37" i="55"/>
  <c r="H56" i="55"/>
  <c r="I80" i="55"/>
  <c r="M90" i="55"/>
  <c r="X35" i="55"/>
  <c r="X57" i="55" s="1"/>
  <c r="H82" i="55"/>
  <c r="D43" i="55"/>
  <c r="T43" i="55" s="1"/>
  <c r="T65" i="55" s="1"/>
  <c r="AB33" i="55"/>
  <c r="N54" i="55"/>
  <c r="J80" i="55"/>
  <c r="AC32" i="55"/>
  <c r="AC54" i="55" s="1"/>
  <c r="G26" i="55"/>
  <c r="G27" i="55" s="1"/>
  <c r="M91" i="55"/>
  <c r="M82" i="55"/>
  <c r="X23" i="55"/>
  <c r="X56" i="55" s="1"/>
  <c r="G91" i="55"/>
  <c r="I42" i="55"/>
  <c r="I53" i="55"/>
  <c r="I37" i="55"/>
  <c r="AB21" i="55"/>
  <c r="AB54" i="55" s="1"/>
  <c r="M54" i="55"/>
  <c r="M92" i="55"/>
  <c r="K67" i="40"/>
  <c r="S45" i="40"/>
  <c r="S67" i="40" s="1"/>
  <c r="Y43" i="40"/>
  <c r="Y65" i="40" s="1"/>
  <c r="F56" i="55"/>
  <c r="N56" i="55"/>
  <c r="X32" i="55"/>
  <c r="X54" i="55" s="1"/>
  <c r="H81" i="55"/>
  <c r="Z35" i="55"/>
  <c r="Z57" i="55" s="1"/>
  <c r="E45" i="55"/>
  <c r="U45" i="55" s="1"/>
  <c r="H91" i="55"/>
  <c r="N82" i="55"/>
  <c r="F91" i="55"/>
  <c r="X22" i="55"/>
  <c r="X55" i="55" s="1"/>
  <c r="I43" i="55"/>
  <c r="I54" i="55"/>
  <c r="E92" i="55"/>
  <c r="E91" i="55"/>
  <c r="H80" i="55"/>
  <c r="Y56" i="40"/>
  <c r="S35" i="55"/>
  <c r="F92" i="55"/>
  <c r="H43" i="55"/>
  <c r="X43" i="55" s="1"/>
  <c r="X65" i="55" s="1"/>
  <c r="J93" i="55"/>
  <c r="J81" i="55"/>
  <c r="AD32" i="55"/>
  <c r="T33" i="55"/>
  <c r="W32" i="55"/>
  <c r="H90" i="55"/>
  <c r="I66" i="40"/>
  <c r="C15" i="55"/>
  <c r="C46" i="55"/>
  <c r="S46" i="55" s="1"/>
  <c r="V34" i="55"/>
  <c r="I82" i="55"/>
  <c r="G55" i="55"/>
  <c r="Z22" i="55"/>
  <c r="V33" i="55"/>
  <c r="D45" i="55"/>
  <c r="T45" i="55" s="1"/>
  <c r="T67" i="55" s="1"/>
  <c r="AD21" i="55"/>
  <c r="Y66" i="40"/>
  <c r="N55" i="55"/>
  <c r="D54" i="55"/>
  <c r="N90" i="55"/>
  <c r="C57" i="55"/>
  <c r="F15" i="55"/>
  <c r="N45" i="55"/>
  <c r="AD45" i="55" s="1"/>
  <c r="AD34" i="55"/>
  <c r="G15" i="55"/>
  <c r="I26" i="55"/>
  <c r="I27" i="55" s="1"/>
  <c r="H92" i="55"/>
  <c r="J82" i="55"/>
  <c r="I55" i="55"/>
  <c r="I44" i="55"/>
  <c r="D26" i="55"/>
  <c r="D27" i="55" s="1"/>
  <c r="D78" i="55"/>
  <c r="D59" i="40"/>
  <c r="N42" i="55"/>
  <c r="AD42" i="55" s="1"/>
  <c r="E78" i="55"/>
  <c r="F78" i="55"/>
  <c r="V15" i="40"/>
  <c r="AC15" i="40"/>
  <c r="AB15" i="40"/>
  <c r="W31" i="55"/>
  <c r="J26" i="55"/>
  <c r="J27" i="55" s="1"/>
  <c r="H37" i="55"/>
  <c r="T15" i="40"/>
  <c r="W15" i="40"/>
  <c r="E48" i="40"/>
  <c r="E70" i="40" s="1"/>
  <c r="X15" i="40"/>
  <c r="U15" i="40"/>
  <c r="Y15" i="40"/>
  <c r="AD15" i="40"/>
  <c r="S15" i="40"/>
  <c r="AA37" i="40"/>
  <c r="Z15" i="40"/>
  <c r="AA15" i="40"/>
  <c r="V31" i="55"/>
  <c r="G48" i="40"/>
  <c r="G70" i="40" s="1"/>
  <c r="AC37" i="40"/>
  <c r="D48" i="40"/>
  <c r="D70" i="40" s="1"/>
  <c r="C37" i="55"/>
  <c r="C26" i="55"/>
  <c r="C27" i="55" s="1"/>
  <c r="K48" i="40"/>
  <c r="K70" i="40" s="1"/>
  <c r="V26" i="40"/>
  <c r="J53" i="55"/>
  <c r="H89" i="55"/>
  <c r="Z31" i="55"/>
  <c r="Z53" i="55" s="1"/>
  <c r="S9" i="55"/>
  <c r="S15" i="55" s="1"/>
  <c r="U31" i="55"/>
  <c r="M89" i="55"/>
  <c r="N89" i="55"/>
  <c r="F42" i="55"/>
  <c r="V42" i="55" s="1"/>
  <c r="O9" i="55"/>
  <c r="V20" i="55"/>
  <c r="M37" i="55"/>
  <c r="T31" i="55"/>
  <c r="D53" i="55"/>
  <c r="S20" i="55"/>
  <c r="D42" i="55"/>
  <c r="F37" i="55"/>
  <c r="M48" i="40"/>
  <c r="M70" i="40" s="1"/>
  <c r="F89" i="55"/>
  <c r="N78" i="55"/>
  <c r="I48" i="40"/>
  <c r="I70" i="40" s="1"/>
  <c r="H48" i="40"/>
  <c r="H70" i="40" s="1"/>
  <c r="N48" i="40"/>
  <c r="N70" i="40" s="1"/>
  <c r="AB37" i="40"/>
  <c r="J42" i="55"/>
  <c r="Z42" i="55" s="1"/>
  <c r="F53" i="55"/>
  <c r="X37" i="40"/>
  <c r="AD20" i="55"/>
  <c r="N26" i="55"/>
  <c r="AD37" i="40"/>
  <c r="O37" i="40"/>
  <c r="T37" i="40"/>
  <c r="E53" i="55"/>
  <c r="O26" i="40"/>
  <c r="Y37" i="40"/>
  <c r="W26" i="40"/>
  <c r="E42" i="55"/>
  <c r="U42" i="55" s="1"/>
  <c r="S37" i="40"/>
  <c r="Z37" i="40"/>
  <c r="X26" i="40"/>
  <c r="F48" i="40"/>
  <c r="F70" i="40" s="1"/>
  <c r="D90" i="55"/>
  <c r="AC26" i="40"/>
  <c r="X31" i="55"/>
  <c r="U26" i="40"/>
  <c r="T26" i="40"/>
  <c r="M53" i="55"/>
  <c r="E89" i="55"/>
  <c r="AB31" i="55"/>
  <c r="W37" i="40"/>
  <c r="C48" i="40"/>
  <c r="AB26" i="40"/>
  <c r="V37" i="40"/>
  <c r="U37" i="40"/>
  <c r="N53" i="55"/>
  <c r="Y54" i="40"/>
  <c r="G89" i="55"/>
  <c r="M42" i="55"/>
  <c r="M64" i="55" s="1"/>
  <c r="AD26" i="40"/>
  <c r="AA26" i="40"/>
  <c r="J48" i="40"/>
  <c r="J70" i="40" s="1"/>
  <c r="Y26" i="40"/>
  <c r="S26" i="40"/>
  <c r="Z26" i="40"/>
  <c r="L48" i="40"/>
  <c r="L70" i="40" s="1"/>
  <c r="D92" i="55"/>
  <c r="E26" i="55"/>
  <c r="E27" i="55" s="1"/>
  <c r="J37" i="55"/>
  <c r="E37" i="55"/>
  <c r="L37" i="55"/>
  <c r="H53" i="55"/>
  <c r="H26" i="55"/>
  <c r="H27" i="55" s="1"/>
  <c r="L53" i="55"/>
  <c r="L26" i="55"/>
  <c r="J89" i="55"/>
  <c r="M26" i="55"/>
  <c r="G53" i="55"/>
  <c r="D89" i="55"/>
  <c r="N37" i="55"/>
  <c r="G37" i="55"/>
  <c r="I15" i="55"/>
  <c r="N15" i="55"/>
  <c r="M15" i="55"/>
  <c r="J15" i="55"/>
  <c r="D15" i="55"/>
  <c r="E15" i="55"/>
  <c r="H15" i="55"/>
  <c r="L15" i="55"/>
  <c r="Z56" i="40"/>
  <c r="Z54" i="40"/>
  <c r="J85" i="40"/>
  <c r="D82" i="55"/>
  <c r="T57" i="40"/>
  <c r="H67" i="40"/>
  <c r="X67" i="40"/>
  <c r="S65" i="40"/>
  <c r="C65" i="40"/>
  <c r="D65" i="40"/>
  <c r="X53" i="40"/>
  <c r="X66" i="40"/>
  <c r="S56" i="40"/>
  <c r="AB45" i="40"/>
  <c r="AB67" i="40" s="1"/>
  <c r="X57" i="40"/>
  <c r="AC57" i="40"/>
  <c r="AA56" i="40"/>
  <c r="T56" i="55"/>
  <c r="H66" i="40"/>
  <c r="AD45" i="40"/>
  <c r="AD67" i="40" s="1"/>
  <c r="AA55" i="40"/>
  <c r="I68" i="40"/>
  <c r="G85" i="40"/>
  <c r="I85" i="40"/>
  <c r="AA57" i="40"/>
  <c r="Y55" i="40"/>
  <c r="AC56" i="40"/>
  <c r="V57" i="40"/>
  <c r="V54" i="40"/>
  <c r="Y57" i="40"/>
  <c r="Z55" i="40"/>
  <c r="Z57" i="40"/>
  <c r="Y68" i="40"/>
  <c r="T65" i="40"/>
  <c r="X43" i="40"/>
  <c r="X65" i="40" s="1"/>
  <c r="S57" i="40"/>
  <c r="AD54" i="40"/>
  <c r="U57" i="40"/>
  <c r="V56" i="40"/>
  <c r="AD57" i="40"/>
  <c r="X54" i="40"/>
  <c r="L85" i="40"/>
  <c r="W44" i="40"/>
  <c r="W66" i="40" s="1"/>
  <c r="F66" i="40"/>
  <c r="AA67" i="40"/>
  <c r="Y53" i="40"/>
  <c r="V45" i="40"/>
  <c r="V67" i="40" s="1"/>
  <c r="AB56" i="40"/>
  <c r="AB54" i="40"/>
  <c r="AB55" i="40"/>
  <c r="AE35" i="40"/>
  <c r="S54" i="40"/>
  <c r="AD56" i="40"/>
  <c r="V55" i="40"/>
  <c r="AD66" i="40"/>
  <c r="S66" i="40"/>
  <c r="M78" i="55"/>
  <c r="AB57" i="40"/>
  <c r="O45" i="40"/>
  <c r="O67" i="40" s="1"/>
  <c r="H85" i="40"/>
  <c r="AC10" i="55"/>
  <c r="V13" i="55"/>
  <c r="M93" i="55"/>
  <c r="AC35" i="55"/>
  <c r="AC57" i="55" s="1"/>
  <c r="M46" i="55"/>
  <c r="M57" i="55"/>
  <c r="I79" i="55"/>
  <c r="Y21" i="55"/>
  <c r="I91" i="55"/>
  <c r="Y33" i="55"/>
  <c r="Y55" i="55" s="1"/>
  <c r="Y20" i="55"/>
  <c r="I78" i="55"/>
  <c r="U24" i="55"/>
  <c r="E82" i="55"/>
  <c r="U56" i="40"/>
  <c r="W21" i="55"/>
  <c r="G79" i="55"/>
  <c r="AD10" i="55"/>
  <c r="AE10" i="55" s="1"/>
  <c r="O10" i="55"/>
  <c r="G54" i="55"/>
  <c r="T55" i="40"/>
  <c r="AB11" i="55"/>
  <c r="J43" i="55"/>
  <c r="Z32" i="55"/>
  <c r="J54" i="55"/>
  <c r="J90" i="55"/>
  <c r="Z43" i="40"/>
  <c r="Z65" i="40" s="1"/>
  <c r="J65" i="40"/>
  <c r="N66" i="40"/>
  <c r="W55" i="40"/>
  <c r="V23" i="31"/>
  <c r="X11" i="55"/>
  <c r="K65" i="40"/>
  <c r="AA43" i="40"/>
  <c r="AA65" i="40" s="1"/>
  <c r="Z11" i="55"/>
  <c r="T12" i="55"/>
  <c r="AB34" i="55"/>
  <c r="AB56" i="55" s="1"/>
  <c r="L45" i="55"/>
  <c r="L56" i="55"/>
  <c r="V10" i="55"/>
  <c r="Z46" i="40"/>
  <c r="Z68" i="40" s="1"/>
  <c r="J68" i="40"/>
  <c r="AB24" i="55"/>
  <c r="S21" i="55"/>
  <c r="G80" i="55"/>
  <c r="AD34" i="31"/>
  <c r="N45" i="31"/>
  <c r="N56" i="31"/>
  <c r="V45" i="55"/>
  <c r="F67" i="55"/>
  <c r="U13" i="55"/>
  <c r="T9" i="55"/>
  <c r="AB13" i="55"/>
  <c r="M81" i="55"/>
  <c r="AC23" i="55"/>
  <c r="AC56" i="55" s="1"/>
  <c r="Z12" i="55"/>
  <c r="G78" i="55"/>
  <c r="W20" i="55"/>
  <c r="U12" i="55"/>
  <c r="AE23" i="40"/>
  <c r="U22" i="55"/>
  <c r="U55" i="55" s="1"/>
  <c r="E80" i="55"/>
  <c r="E55" i="55"/>
  <c r="E46" i="55"/>
  <c r="E93" i="55"/>
  <c r="U35" i="55"/>
  <c r="E57" i="55"/>
  <c r="C56" i="55"/>
  <c r="C45" i="55"/>
  <c r="S34" i="55"/>
  <c r="G46" i="55"/>
  <c r="G57" i="55"/>
  <c r="W35" i="55"/>
  <c r="W57" i="55" s="1"/>
  <c r="G93" i="55"/>
  <c r="AD43" i="55"/>
  <c r="N65" i="55"/>
  <c r="D55" i="55"/>
  <c r="E54" i="55"/>
  <c r="U32" i="55"/>
  <c r="E90" i="55"/>
  <c r="E43" i="55"/>
  <c r="AC11" i="55"/>
  <c r="O55" i="40"/>
  <c r="E85" i="40"/>
  <c r="O56" i="40"/>
  <c r="C66" i="40"/>
  <c r="X10" i="55"/>
  <c r="AB20" i="55"/>
  <c r="J92" i="55"/>
  <c r="J45" i="55"/>
  <c r="Z34" i="55"/>
  <c r="Z56" i="55" s="1"/>
  <c r="J56" i="55"/>
  <c r="W43" i="55"/>
  <c r="G65" i="55"/>
  <c r="V66" i="40"/>
  <c r="N57" i="55"/>
  <c r="N93" i="55"/>
  <c r="N46" i="55"/>
  <c r="AD35" i="55"/>
  <c r="AD57" i="55" s="1"/>
  <c r="S24" i="55"/>
  <c r="J79" i="55"/>
  <c r="Z21" i="55"/>
  <c r="Z13" i="55"/>
  <c r="U11" i="55"/>
  <c r="V9" i="55"/>
  <c r="L68" i="55"/>
  <c r="AB46" i="55"/>
  <c r="C42" i="55"/>
  <c r="S31" i="55"/>
  <c r="C53" i="55"/>
  <c r="AC22" i="55"/>
  <c r="AC55" i="55" s="1"/>
  <c r="M80" i="55"/>
  <c r="W34" i="55"/>
  <c r="G92" i="55"/>
  <c r="G45" i="55"/>
  <c r="G56" i="55"/>
  <c r="F66" i="55"/>
  <c r="V44" i="55"/>
  <c r="S33" i="55"/>
  <c r="C55" i="55"/>
  <c r="C44" i="55"/>
  <c r="T11" i="55"/>
  <c r="Y46" i="55"/>
  <c r="I68" i="55"/>
  <c r="W9" i="55"/>
  <c r="D91" i="55"/>
  <c r="L64" i="55"/>
  <c r="AB42" i="55"/>
  <c r="Z33" i="55"/>
  <c r="J44" i="55"/>
  <c r="J91" i="55"/>
  <c r="J55" i="55"/>
  <c r="T44" i="55"/>
  <c r="D66" i="55"/>
  <c r="AE9" i="55"/>
  <c r="U54" i="40"/>
  <c r="F82" i="55"/>
  <c r="U10" i="55"/>
  <c r="Y31" i="55"/>
  <c r="I89" i="55"/>
  <c r="AB22" i="55"/>
  <c r="J78" i="55"/>
  <c r="W10" i="55"/>
  <c r="Y10" i="55"/>
  <c r="AD13" i="55"/>
  <c r="AE13" i="55" s="1"/>
  <c r="O13" i="55"/>
  <c r="H93" i="55"/>
  <c r="W42" i="55"/>
  <c r="G64" i="55"/>
  <c r="X20" i="55"/>
  <c r="H78" i="55"/>
  <c r="M55" i="55"/>
  <c r="V43" i="55"/>
  <c r="V65" i="55" s="1"/>
  <c r="F65" i="55"/>
  <c r="L66" i="55"/>
  <c r="AB44" i="55"/>
  <c r="L57" i="55"/>
  <c r="AD23" i="31"/>
  <c r="T22" i="55"/>
  <c r="D80" i="55"/>
  <c r="H64" i="55"/>
  <c r="X42" i="55"/>
  <c r="AB12" i="55"/>
  <c r="I92" i="55"/>
  <c r="I56" i="55"/>
  <c r="Y34" i="55"/>
  <c r="Y56" i="55" s="1"/>
  <c r="M56" i="55"/>
  <c r="I90" i="55"/>
  <c r="Y32" i="55"/>
  <c r="V12" i="55"/>
  <c r="J68" i="55"/>
  <c r="Z46" i="55"/>
  <c r="Z68" i="55" s="1"/>
  <c r="E81" i="55"/>
  <c r="U23" i="55"/>
  <c r="D68" i="55"/>
  <c r="T46" i="55"/>
  <c r="T68" i="55" s="1"/>
  <c r="V22" i="55"/>
  <c r="F80" i="55"/>
  <c r="T56" i="40"/>
  <c r="M85" i="40"/>
  <c r="C43" i="55"/>
  <c r="C54" i="55"/>
  <c r="S32" i="55"/>
  <c r="H79" i="55"/>
  <c r="X13" i="55"/>
  <c r="AB9" i="55"/>
  <c r="W23" i="55"/>
  <c r="G81" i="55"/>
  <c r="E56" i="55"/>
  <c r="G66" i="55"/>
  <c r="W44" i="55"/>
  <c r="W66" i="55" s="1"/>
  <c r="X9" i="55"/>
  <c r="S22" i="55"/>
  <c r="Y11" i="55"/>
  <c r="N44" i="55"/>
  <c r="AD33" i="55"/>
  <c r="AD55" i="55" s="1"/>
  <c r="N91" i="55"/>
  <c r="T54" i="55"/>
  <c r="Y13" i="55"/>
  <c r="V35" i="55"/>
  <c r="V57" i="55" s="1"/>
  <c r="F93" i="55"/>
  <c r="F57" i="55"/>
  <c r="F46" i="55"/>
  <c r="F90" i="55"/>
  <c r="AC53" i="55"/>
  <c r="AC43" i="55"/>
  <c r="AC65" i="55" s="1"/>
  <c r="M65" i="55"/>
  <c r="X23" i="31"/>
  <c r="AC12" i="55"/>
  <c r="Z10" i="55"/>
  <c r="AA42" i="40"/>
  <c r="K64" i="40"/>
  <c r="G67" i="40"/>
  <c r="W45" i="40"/>
  <c r="W67" i="40" s="1"/>
  <c r="V42" i="40"/>
  <c r="F64" i="40"/>
  <c r="AC42" i="40"/>
  <c r="M64" i="40"/>
  <c r="U53" i="40"/>
  <c r="F68" i="40"/>
  <c r="V46" i="40"/>
  <c r="V68" i="40" s="1"/>
  <c r="L68" i="40"/>
  <c r="AB46" i="40"/>
  <c r="AB68" i="40" s="1"/>
  <c r="AE24" i="40"/>
  <c r="AE20" i="40"/>
  <c r="M68" i="40"/>
  <c r="AC46" i="40"/>
  <c r="AC68" i="40" s="1"/>
  <c r="N96" i="40"/>
  <c r="N59" i="40"/>
  <c r="D96" i="40"/>
  <c r="E68" i="40"/>
  <c r="U46" i="40"/>
  <c r="U68" i="40" s="1"/>
  <c r="J66" i="40"/>
  <c r="Z44" i="40"/>
  <c r="Z66" i="40" s="1"/>
  <c r="C64" i="40"/>
  <c r="S42" i="40"/>
  <c r="O42" i="40"/>
  <c r="O64" i="40" s="1"/>
  <c r="T54" i="40"/>
  <c r="AE32" i="40"/>
  <c r="AC55" i="40"/>
  <c r="AA54" i="40"/>
  <c r="X55" i="40"/>
  <c r="N64" i="40"/>
  <c r="AD42" i="40"/>
  <c r="D85" i="40"/>
  <c r="N65" i="40"/>
  <c r="AD43" i="40"/>
  <c r="AD65" i="40" s="1"/>
  <c r="E64" i="40"/>
  <c r="U42" i="40"/>
  <c r="AB42" i="40"/>
  <c r="L64" i="40"/>
  <c r="G68" i="40"/>
  <c r="W46" i="40"/>
  <c r="W68" i="40" s="1"/>
  <c r="W57" i="40"/>
  <c r="H64" i="40"/>
  <c r="X42" i="40"/>
  <c r="X46" i="40"/>
  <c r="X68" i="40" s="1"/>
  <c r="H68" i="40"/>
  <c r="M65" i="40"/>
  <c r="AC43" i="40"/>
  <c r="AC65" i="40" s="1"/>
  <c r="C68" i="40"/>
  <c r="O46" i="40"/>
  <c r="O68" i="40" s="1"/>
  <c r="S46" i="40"/>
  <c r="M66" i="40"/>
  <c r="AC44" i="40"/>
  <c r="AC66" i="40" s="1"/>
  <c r="AE22" i="40"/>
  <c r="K85" i="40"/>
  <c r="E96" i="40"/>
  <c r="E59" i="40"/>
  <c r="I64" i="40"/>
  <c r="Y42" i="40"/>
  <c r="AD53" i="40"/>
  <c r="AE9" i="40"/>
  <c r="AE15" i="40" s="1"/>
  <c r="U44" i="40"/>
  <c r="U66" i="40" s="1"/>
  <c r="E66" i="40"/>
  <c r="G65" i="40"/>
  <c r="W43" i="40"/>
  <c r="W65" i="40" s="1"/>
  <c r="V53" i="40"/>
  <c r="D64" i="40"/>
  <c r="T42" i="40"/>
  <c r="H96" i="40"/>
  <c r="H59" i="40"/>
  <c r="G96" i="40"/>
  <c r="G59" i="40"/>
  <c r="N85" i="40"/>
  <c r="AC53" i="40"/>
  <c r="I67" i="40"/>
  <c r="Y45" i="40"/>
  <c r="Y67" i="40" s="1"/>
  <c r="D68" i="40"/>
  <c r="T46" i="40"/>
  <c r="T68" i="40" s="1"/>
  <c r="Z45" i="40"/>
  <c r="Z67" i="40" s="1"/>
  <c r="J67" i="40"/>
  <c r="K66" i="40"/>
  <c r="AA44" i="40"/>
  <c r="AA66" i="40" s="1"/>
  <c r="I59" i="40"/>
  <c r="I96" i="40"/>
  <c r="U45" i="40"/>
  <c r="U67" i="40" s="1"/>
  <c r="E67" i="40"/>
  <c r="AC54" i="40"/>
  <c r="AA53" i="40"/>
  <c r="T45" i="40"/>
  <c r="T67" i="40" s="1"/>
  <c r="D67" i="40"/>
  <c r="W53" i="40"/>
  <c r="M67" i="40"/>
  <c r="AC45" i="40"/>
  <c r="AC67" i="40" s="1"/>
  <c r="L66" i="40"/>
  <c r="AB44" i="40"/>
  <c r="AB66" i="40" s="1"/>
  <c r="AE34" i="40"/>
  <c r="X56" i="40"/>
  <c r="O54" i="40"/>
  <c r="F96" i="40"/>
  <c r="F59" i="40"/>
  <c r="AB53" i="40"/>
  <c r="N68" i="40"/>
  <c r="AD46" i="40"/>
  <c r="AD68" i="40" s="1"/>
  <c r="J59" i="40"/>
  <c r="J96" i="40"/>
  <c r="G64" i="40"/>
  <c r="W42" i="40"/>
  <c r="F65" i="40"/>
  <c r="V43" i="40"/>
  <c r="V65" i="40" s="1"/>
  <c r="E65" i="40"/>
  <c r="U43" i="40"/>
  <c r="U65" i="40" s="1"/>
  <c r="S53" i="40"/>
  <c r="AE31" i="40"/>
  <c r="J64" i="40"/>
  <c r="Z42" i="40"/>
  <c r="D66" i="40"/>
  <c r="T44" i="40"/>
  <c r="T53" i="40"/>
  <c r="O57" i="40"/>
  <c r="S55" i="40"/>
  <c r="AE33" i="40"/>
  <c r="L65" i="40"/>
  <c r="AB43" i="40"/>
  <c r="AB65" i="40" s="1"/>
  <c r="K59" i="40"/>
  <c r="K96" i="40"/>
  <c r="O44" i="40"/>
  <c r="O66" i="40" s="1"/>
  <c r="Z53" i="40"/>
  <c r="O53" i="40"/>
  <c r="F85" i="40"/>
  <c r="O43" i="40"/>
  <c r="O65" i="40" s="1"/>
  <c r="M96" i="40"/>
  <c r="M59" i="40"/>
  <c r="AE21" i="40"/>
  <c r="L59" i="40"/>
  <c r="L96" i="40"/>
  <c r="X44" i="55" l="1"/>
  <c r="AB57" i="55"/>
  <c r="W12" i="31"/>
  <c r="X12" i="31"/>
  <c r="D59" i="55"/>
  <c r="Z26" i="55"/>
  <c r="H65" i="55"/>
  <c r="D67" i="55"/>
  <c r="AC44" i="55"/>
  <c r="AC66" i="55" s="1"/>
  <c r="I81" i="31"/>
  <c r="U44" i="55"/>
  <c r="U66" i="55" s="1"/>
  <c r="Z81" i="40"/>
  <c r="Y23" i="31"/>
  <c r="F45" i="31"/>
  <c r="V45" i="31" s="1"/>
  <c r="V67" i="31" s="1"/>
  <c r="V34" i="31"/>
  <c r="V56" i="31" s="1"/>
  <c r="H56" i="31"/>
  <c r="X34" i="31"/>
  <c r="X56" i="31" s="1"/>
  <c r="D45" i="31"/>
  <c r="D67" i="31" s="1"/>
  <c r="U54" i="55"/>
  <c r="E84" i="55"/>
  <c r="C68" i="55"/>
  <c r="Y57" i="55"/>
  <c r="D81" i="31"/>
  <c r="T23" i="31"/>
  <c r="Y68" i="55"/>
  <c r="Y82" i="55" s="1"/>
  <c r="M67" i="55"/>
  <c r="AD67" i="55"/>
  <c r="S23" i="31"/>
  <c r="V67" i="55"/>
  <c r="V56" i="55"/>
  <c r="D84" i="55"/>
  <c r="AD56" i="55"/>
  <c r="Y81" i="40"/>
  <c r="W54" i="55"/>
  <c r="Y12" i="31"/>
  <c r="X45" i="55"/>
  <c r="X67" i="55" s="1"/>
  <c r="AD54" i="55"/>
  <c r="AB43" i="55"/>
  <c r="AB65" i="55" s="1"/>
  <c r="AC79" i="55" s="1"/>
  <c r="L48" i="55"/>
  <c r="L70" i="55" s="1"/>
  <c r="AB23" i="31"/>
  <c r="O12" i="31"/>
  <c r="AC34" i="31"/>
  <c r="T34" i="31"/>
  <c r="E92" i="31"/>
  <c r="F92" i="31"/>
  <c r="S12" i="31"/>
  <c r="Z23" i="31"/>
  <c r="AD12" i="31"/>
  <c r="AE12" i="31" s="1"/>
  <c r="E67" i="55"/>
  <c r="E45" i="31"/>
  <c r="E67" i="31" s="1"/>
  <c r="N92" i="31"/>
  <c r="D65" i="55"/>
  <c r="H48" i="55"/>
  <c r="H70" i="55" s="1"/>
  <c r="U34" i="31"/>
  <c r="AD65" i="55"/>
  <c r="AD79" i="55" s="1"/>
  <c r="N67" i="55"/>
  <c r="M45" i="31"/>
  <c r="M67" i="31" s="1"/>
  <c r="H68" i="55"/>
  <c r="X37" i="55"/>
  <c r="AB55" i="55"/>
  <c r="T55" i="55"/>
  <c r="T37" i="55"/>
  <c r="V55" i="55"/>
  <c r="X26" i="55"/>
  <c r="X66" i="55"/>
  <c r="X80" i="55" s="1"/>
  <c r="I48" i="55"/>
  <c r="I70" i="55" s="1"/>
  <c r="Z55" i="55"/>
  <c r="H45" i="31"/>
  <c r="X45" i="31" s="1"/>
  <c r="X67" i="31" s="1"/>
  <c r="J81" i="31"/>
  <c r="E95" i="55"/>
  <c r="N64" i="55"/>
  <c r="M92" i="31"/>
  <c r="D92" i="31"/>
  <c r="H81" i="31"/>
  <c r="T12" i="31"/>
  <c r="AC12" i="31"/>
  <c r="N81" i="31"/>
  <c r="V12" i="31"/>
  <c r="AB12" i="31"/>
  <c r="U12" i="31"/>
  <c r="Z12" i="31"/>
  <c r="J84" i="55"/>
  <c r="T53" i="55"/>
  <c r="W37" i="55"/>
  <c r="Y15" i="55"/>
  <c r="F48" i="55"/>
  <c r="F70" i="55" s="1"/>
  <c r="U15" i="55"/>
  <c r="X48" i="40"/>
  <c r="X70" i="40" s="1"/>
  <c r="X15" i="55"/>
  <c r="Z15" i="55"/>
  <c r="AC15" i="55"/>
  <c r="AB15" i="55"/>
  <c r="Y48" i="40"/>
  <c r="Y70" i="40" s="1"/>
  <c r="AC48" i="40"/>
  <c r="AC70" i="40" s="1"/>
  <c r="V48" i="40"/>
  <c r="V70" i="40" s="1"/>
  <c r="AE15" i="55"/>
  <c r="W15" i="55"/>
  <c r="C48" i="55"/>
  <c r="V15" i="55"/>
  <c r="Y26" i="55"/>
  <c r="E64" i="55"/>
  <c r="E48" i="55"/>
  <c r="E70" i="55" s="1"/>
  <c r="S26" i="55"/>
  <c r="Z37" i="55"/>
  <c r="T26" i="55"/>
  <c r="AD15" i="55"/>
  <c r="U26" i="55"/>
  <c r="AD37" i="55"/>
  <c r="Y37" i="55"/>
  <c r="S37" i="55"/>
  <c r="AB26" i="55"/>
  <c r="W53" i="55"/>
  <c r="W26" i="55"/>
  <c r="T15" i="55"/>
  <c r="AB37" i="55"/>
  <c r="AD53" i="55"/>
  <c r="AD26" i="55"/>
  <c r="T42" i="55"/>
  <c r="T48" i="55" s="1"/>
  <c r="D48" i="55"/>
  <c r="D70" i="55" s="1"/>
  <c r="V53" i="55"/>
  <c r="V26" i="55"/>
  <c r="U53" i="55"/>
  <c r="U37" i="55"/>
  <c r="V37" i="55"/>
  <c r="AC26" i="55"/>
  <c r="AC37" i="55"/>
  <c r="G84" i="55"/>
  <c r="G48" i="55"/>
  <c r="G70" i="55" s="1"/>
  <c r="F64" i="55"/>
  <c r="N84" i="55"/>
  <c r="N48" i="55"/>
  <c r="N70" i="55" s="1"/>
  <c r="D64" i="55"/>
  <c r="AC42" i="55"/>
  <c r="M84" i="55"/>
  <c r="H84" i="55"/>
  <c r="AD48" i="40"/>
  <c r="AD70" i="40" s="1"/>
  <c r="S48" i="40"/>
  <c r="AB53" i="55"/>
  <c r="J64" i="55"/>
  <c r="F84" i="55"/>
  <c r="AE26" i="40"/>
  <c r="N59" i="55"/>
  <c r="T48" i="40"/>
  <c r="T70" i="40" s="1"/>
  <c r="AB48" i="40"/>
  <c r="AB70" i="40" s="1"/>
  <c r="AA48" i="40"/>
  <c r="AA70" i="40" s="1"/>
  <c r="M48" i="55"/>
  <c r="M70" i="55" s="1"/>
  <c r="I84" i="55"/>
  <c r="Z48" i="40"/>
  <c r="Z70" i="40" s="1"/>
  <c r="W48" i="40"/>
  <c r="W70" i="40" s="1"/>
  <c r="U48" i="40"/>
  <c r="U70" i="40" s="1"/>
  <c r="C70" i="40"/>
  <c r="O48" i="40"/>
  <c r="O70" i="40" s="1"/>
  <c r="J48" i="55"/>
  <c r="J70" i="55" s="1"/>
  <c r="O15" i="55"/>
  <c r="H95" i="55"/>
  <c r="F95" i="55"/>
  <c r="X82" i="40"/>
  <c r="Y82" i="40"/>
  <c r="T80" i="40"/>
  <c r="U80" i="40"/>
  <c r="N95" i="55"/>
  <c r="W83" i="40"/>
  <c r="AD81" i="40"/>
  <c r="Z83" i="40"/>
  <c r="AB82" i="40"/>
  <c r="U67" i="55"/>
  <c r="O59" i="40"/>
  <c r="V59" i="40"/>
  <c r="E59" i="55"/>
  <c r="AE53" i="40"/>
  <c r="AC67" i="55"/>
  <c r="AB68" i="55"/>
  <c r="AE57" i="40"/>
  <c r="AA83" i="40"/>
  <c r="W80" i="40"/>
  <c r="W59" i="40"/>
  <c r="U57" i="55"/>
  <c r="AE56" i="40"/>
  <c r="AD59" i="40"/>
  <c r="Y59" i="40"/>
  <c r="W82" i="40"/>
  <c r="M56" i="31"/>
  <c r="AA80" i="40"/>
  <c r="T59" i="40"/>
  <c r="AC82" i="40"/>
  <c r="AC59" i="40"/>
  <c r="AB80" i="40"/>
  <c r="T82" i="40"/>
  <c r="F81" i="31"/>
  <c r="AE54" i="40"/>
  <c r="U83" i="40"/>
  <c r="V66" i="55"/>
  <c r="W80" i="55" s="1"/>
  <c r="W56" i="55"/>
  <c r="Z54" i="55"/>
  <c r="I59" i="55"/>
  <c r="I95" i="55"/>
  <c r="S56" i="55"/>
  <c r="AB59" i="40"/>
  <c r="T66" i="55"/>
  <c r="AD82" i="40"/>
  <c r="F59" i="55"/>
  <c r="X80" i="40"/>
  <c r="V80" i="40"/>
  <c r="AC81" i="40"/>
  <c r="L59" i="55"/>
  <c r="W23" i="31"/>
  <c r="G81" i="31"/>
  <c r="S43" i="55"/>
  <c r="C65" i="55"/>
  <c r="I65" i="55"/>
  <c r="Y43" i="55"/>
  <c r="Y65" i="55" s="1"/>
  <c r="Y79" i="55" s="1"/>
  <c r="AB66" i="55"/>
  <c r="AD64" i="55"/>
  <c r="X53" i="55"/>
  <c r="S44" i="55"/>
  <c r="C66" i="55"/>
  <c r="C64" i="55"/>
  <c r="S42" i="55"/>
  <c r="N68" i="55"/>
  <c r="AD46" i="55"/>
  <c r="AD68" i="55" s="1"/>
  <c r="W65" i="55"/>
  <c r="W79" i="55" s="1"/>
  <c r="E68" i="55"/>
  <c r="U46" i="55"/>
  <c r="U68" i="55" s="1"/>
  <c r="U82" i="55" s="1"/>
  <c r="L45" i="31"/>
  <c r="L56" i="31"/>
  <c r="AB34" i="31"/>
  <c r="Z80" i="40"/>
  <c r="AB81" i="40"/>
  <c r="F68" i="55"/>
  <c r="V46" i="55"/>
  <c r="V68" i="55" s="1"/>
  <c r="I67" i="55"/>
  <c r="Y45" i="55"/>
  <c r="Y67" i="55" s="1"/>
  <c r="Z43" i="55"/>
  <c r="Z65" i="55" s="1"/>
  <c r="J65" i="55"/>
  <c r="Y54" i="55"/>
  <c r="V64" i="55"/>
  <c r="U64" i="55"/>
  <c r="U82" i="40"/>
  <c r="V82" i="40"/>
  <c r="I45" i="31"/>
  <c r="Y34" i="31"/>
  <c r="I56" i="31"/>
  <c r="I92" i="31"/>
  <c r="C59" i="55"/>
  <c r="Z34" i="31"/>
  <c r="J92" i="31"/>
  <c r="J56" i="31"/>
  <c r="J45" i="31"/>
  <c r="N67" i="31"/>
  <c r="AD45" i="31"/>
  <c r="AD67" i="31" s="1"/>
  <c r="Z45" i="55"/>
  <c r="Z67" i="55" s="1"/>
  <c r="J67" i="55"/>
  <c r="J95" i="55"/>
  <c r="J59" i="55"/>
  <c r="W81" i="40"/>
  <c r="E65" i="55"/>
  <c r="U43" i="55"/>
  <c r="U65" i="55" s="1"/>
  <c r="U79" i="55" s="1"/>
  <c r="N66" i="55"/>
  <c r="AD44" i="55"/>
  <c r="AD66" i="55" s="1"/>
  <c r="Y53" i="55"/>
  <c r="W34" i="31"/>
  <c r="G45" i="31"/>
  <c r="G56" i="31"/>
  <c r="G92" i="31"/>
  <c r="S57" i="55"/>
  <c r="D95" i="55"/>
  <c r="U56" i="55"/>
  <c r="W46" i="55"/>
  <c r="W68" i="55" s="1"/>
  <c r="G68" i="55"/>
  <c r="AC23" i="31"/>
  <c r="M81" i="31"/>
  <c r="L67" i="55"/>
  <c r="AB45" i="55"/>
  <c r="AB67" i="55" s="1"/>
  <c r="Z64" i="55"/>
  <c r="H59" i="55"/>
  <c r="S55" i="55"/>
  <c r="S54" i="55"/>
  <c r="W64" i="55"/>
  <c r="W45" i="55"/>
  <c r="W67" i="55" s="1"/>
  <c r="G67" i="55"/>
  <c r="Y44" i="55"/>
  <c r="Y66" i="55" s="1"/>
  <c r="I66" i="55"/>
  <c r="M95" i="55"/>
  <c r="M59" i="55"/>
  <c r="C67" i="55"/>
  <c r="S45" i="55"/>
  <c r="Z82" i="40"/>
  <c r="X64" i="55"/>
  <c r="AB64" i="55"/>
  <c r="S53" i="55"/>
  <c r="G95" i="55"/>
  <c r="G59" i="55"/>
  <c r="S68" i="55"/>
  <c r="T82" i="55" s="1"/>
  <c r="U23" i="31"/>
  <c r="E81" i="31"/>
  <c r="I64" i="55"/>
  <c r="Y42" i="55"/>
  <c r="Z44" i="55"/>
  <c r="Z66" i="55" s="1"/>
  <c r="J66" i="55"/>
  <c r="H92" i="31"/>
  <c r="C56" i="31"/>
  <c r="C45" i="31"/>
  <c r="S34" i="31"/>
  <c r="AD56" i="31"/>
  <c r="M68" i="55"/>
  <c r="AC46" i="55"/>
  <c r="AC68" i="55" s="1"/>
  <c r="T64" i="40"/>
  <c r="AB83" i="40"/>
  <c r="X81" i="40"/>
  <c r="AE45" i="40"/>
  <c r="AE67" i="40" s="1"/>
  <c r="X83" i="40"/>
  <c r="AE55" i="40"/>
  <c r="T66" i="40"/>
  <c r="T81" i="40" s="1"/>
  <c r="AE44" i="40"/>
  <c r="AE66" i="40" s="1"/>
  <c r="AA81" i="40"/>
  <c r="X64" i="40"/>
  <c r="AB64" i="40"/>
  <c r="U59" i="40"/>
  <c r="Z59" i="40"/>
  <c r="AD83" i="40"/>
  <c r="AE43" i="40"/>
  <c r="AE65" i="40" s="1"/>
  <c r="AA59" i="40"/>
  <c r="Y80" i="40"/>
  <c r="X59" i="40"/>
  <c r="S68" i="40"/>
  <c r="T83" i="40" s="1"/>
  <c r="AE46" i="40"/>
  <c r="AE68" i="40" s="1"/>
  <c r="Y83" i="40"/>
  <c r="S64" i="40"/>
  <c r="AE42" i="40"/>
  <c r="AE64" i="40" s="1"/>
  <c r="V64" i="40"/>
  <c r="Z64" i="40"/>
  <c r="V81" i="40"/>
  <c r="U64" i="40"/>
  <c r="AD64" i="40"/>
  <c r="Y64" i="40"/>
  <c r="AA82" i="40"/>
  <c r="AC80" i="40"/>
  <c r="AC64" i="40"/>
  <c r="AA64" i="40"/>
  <c r="AE37" i="40"/>
  <c r="S59" i="40"/>
  <c r="W64" i="40"/>
  <c r="AD80" i="40"/>
  <c r="AC83" i="40"/>
  <c r="V83" i="40"/>
  <c r="Z59" i="55" l="1"/>
  <c r="Y56" i="31"/>
  <c r="Z82" i="55"/>
  <c r="W81" i="55"/>
  <c r="F67" i="31"/>
  <c r="V81" i="55"/>
  <c r="AB56" i="31"/>
  <c r="Z56" i="31"/>
  <c r="Y80" i="55"/>
  <c r="X59" i="55"/>
  <c r="T56" i="31"/>
  <c r="T45" i="31"/>
  <c r="T67" i="31" s="1"/>
  <c r="U45" i="31"/>
  <c r="U67" i="31" s="1"/>
  <c r="V81" i="31" s="1"/>
  <c r="AD81" i="55"/>
  <c r="X48" i="55"/>
  <c r="X70" i="55" s="1"/>
  <c r="H67" i="31"/>
  <c r="T59" i="55"/>
  <c r="AC56" i="31"/>
  <c r="AC45" i="31"/>
  <c r="AC67" i="31" s="1"/>
  <c r="AD81" i="31" s="1"/>
  <c r="Y81" i="55"/>
  <c r="T79" i="40"/>
  <c r="T64" i="55"/>
  <c r="U78" i="55" s="1"/>
  <c r="AD59" i="55"/>
  <c r="Y48" i="55"/>
  <c r="Y70" i="55" s="1"/>
  <c r="S48" i="55"/>
  <c r="AC64" i="55"/>
  <c r="AD78" i="55" s="1"/>
  <c r="AC48" i="55"/>
  <c r="AC70" i="55" s="1"/>
  <c r="V48" i="55"/>
  <c r="V70" i="55" s="1"/>
  <c r="U48" i="55"/>
  <c r="U70" i="55" s="1"/>
  <c r="AB48" i="55"/>
  <c r="AB70" i="55" s="1"/>
  <c r="W48" i="55"/>
  <c r="W70" i="55" s="1"/>
  <c r="Z48" i="55"/>
  <c r="Z70" i="55" s="1"/>
  <c r="AD48" i="55"/>
  <c r="AD70" i="55" s="1"/>
  <c r="U81" i="55"/>
  <c r="U85" i="40"/>
  <c r="V82" i="55"/>
  <c r="U59" i="55"/>
  <c r="AC82" i="55"/>
  <c r="Y59" i="55"/>
  <c r="AC85" i="40"/>
  <c r="U81" i="40"/>
  <c r="V59" i="55"/>
  <c r="W78" i="55"/>
  <c r="AA85" i="40"/>
  <c r="AC59" i="55"/>
  <c r="AD80" i="55"/>
  <c r="W82" i="55"/>
  <c r="V80" i="55"/>
  <c r="Z81" i="55"/>
  <c r="Z79" i="55"/>
  <c r="W85" i="40"/>
  <c r="W56" i="31"/>
  <c r="AD85" i="40"/>
  <c r="Z79" i="40"/>
  <c r="V79" i="40"/>
  <c r="AB79" i="40"/>
  <c r="AB59" i="55"/>
  <c r="V78" i="55"/>
  <c r="AD82" i="55"/>
  <c r="U80" i="55"/>
  <c r="X78" i="55"/>
  <c r="U56" i="31"/>
  <c r="S65" i="55"/>
  <c r="T79" i="55" s="1"/>
  <c r="S56" i="31"/>
  <c r="Y64" i="55"/>
  <c r="Y78" i="55" s="1"/>
  <c r="S59" i="55"/>
  <c r="G67" i="31"/>
  <c r="W45" i="31"/>
  <c r="W67" i="31" s="1"/>
  <c r="W81" i="31" s="1"/>
  <c r="T70" i="55"/>
  <c r="C70" i="55"/>
  <c r="AC81" i="55"/>
  <c r="S66" i="55"/>
  <c r="T80" i="55" s="1"/>
  <c r="X85" i="40"/>
  <c r="AB45" i="31"/>
  <c r="AB67" i="31" s="1"/>
  <c r="L67" i="31"/>
  <c r="U79" i="40"/>
  <c r="S67" i="55"/>
  <c r="T81" i="55" s="1"/>
  <c r="Y45" i="31"/>
  <c r="Y67" i="31" s="1"/>
  <c r="Y81" i="31" s="1"/>
  <c r="I67" i="31"/>
  <c r="X81" i="55"/>
  <c r="X82" i="55"/>
  <c r="V79" i="55"/>
  <c r="S64" i="55"/>
  <c r="Z45" i="31"/>
  <c r="Z67" i="31" s="1"/>
  <c r="J67" i="31"/>
  <c r="AC80" i="55"/>
  <c r="X79" i="55"/>
  <c r="S45" i="31"/>
  <c r="C67" i="31"/>
  <c r="X79" i="40"/>
  <c r="AA79" i="40"/>
  <c r="Z80" i="55"/>
  <c r="W59" i="55"/>
  <c r="AC79" i="40"/>
  <c r="AE59" i="40"/>
  <c r="AE38" i="40"/>
  <c r="AF38" i="40" s="1"/>
  <c r="Y85" i="40"/>
  <c r="S70" i="40"/>
  <c r="T85" i="40" s="1"/>
  <c r="AE48" i="40"/>
  <c r="AE70" i="40" s="1"/>
  <c r="Y79" i="40"/>
  <c r="Z85" i="40"/>
  <c r="W79" i="40"/>
  <c r="AD79" i="40"/>
  <c r="V85" i="40"/>
  <c r="AB85" i="40"/>
  <c r="Y84" i="55" l="1"/>
  <c r="X84" i="55"/>
  <c r="T78" i="55"/>
  <c r="AC78" i="55"/>
  <c r="U81" i="31"/>
  <c r="AC84" i="55"/>
  <c r="U84" i="55"/>
  <c r="Z84" i="55"/>
  <c r="X81" i="31"/>
  <c r="Z81" i="31"/>
  <c r="AD84" i="55"/>
  <c r="AC81" i="31"/>
  <c r="W84" i="55"/>
  <c r="V84" i="55"/>
  <c r="Z78" i="55"/>
  <c r="S70" i="55"/>
  <c r="T84" i="55" s="1"/>
  <c r="S67" i="31"/>
  <c r="T81" i="31" s="1"/>
  <c r="AB10" i="52" l="1"/>
  <c r="AB32" i="52"/>
  <c r="AB43" i="52" s="1"/>
  <c r="Z10" i="52"/>
  <c r="M47" i="52"/>
  <c r="Z32" i="52"/>
  <c r="AB14" i="52"/>
  <c r="AC10" i="52"/>
  <c r="AC32" i="52"/>
  <c r="J57" i="52"/>
  <c r="J44" i="52"/>
  <c r="Z33" i="52"/>
  <c r="AC35" i="52"/>
  <c r="AC46" i="52" s="1"/>
  <c r="M46" i="52"/>
  <c r="AA10" i="52"/>
  <c r="L46" i="52"/>
  <c r="L68" i="52" s="1"/>
  <c r="L57" i="52"/>
  <c r="AB35" i="52"/>
  <c r="K43" i="52"/>
  <c r="AA32" i="52"/>
  <c r="Z13" i="52"/>
  <c r="O11" i="52"/>
  <c r="AD11" i="52"/>
  <c r="AE11" i="52" s="1"/>
  <c r="N57" i="52"/>
  <c r="Z35" i="52"/>
  <c r="J46" i="52"/>
  <c r="AD33" i="52"/>
  <c r="N44" i="52"/>
  <c r="AB31" i="52"/>
  <c r="L42" i="52"/>
  <c r="Z11" i="52"/>
  <c r="Y20" i="52"/>
  <c r="Y13" i="52"/>
  <c r="AC11" i="52"/>
  <c r="M57" i="52"/>
  <c r="I55" i="52"/>
  <c r="I46" i="52"/>
  <c r="Y35" i="52"/>
  <c r="Y46" i="52" s="1"/>
  <c r="AC33" i="52"/>
  <c r="M44" i="52"/>
  <c r="O13" i="52"/>
  <c r="AD13" i="52"/>
  <c r="AE13" i="52" s="1"/>
  <c r="L53" i="52"/>
  <c r="AD35" i="52"/>
  <c r="N46" i="52"/>
  <c r="I44" i="52"/>
  <c r="Y33" i="52"/>
  <c r="O9" i="52"/>
  <c r="AD9" i="52"/>
  <c r="AB22" i="52"/>
  <c r="Z20" i="52"/>
  <c r="J87" i="52"/>
  <c r="AB11" i="52"/>
  <c r="Z9" i="52"/>
  <c r="AB24" i="52"/>
  <c r="AD20" i="52"/>
  <c r="N87" i="52"/>
  <c r="AB33" i="52"/>
  <c r="AB44" i="52" s="1"/>
  <c r="L44" i="52"/>
  <c r="L66" i="52" s="1"/>
  <c r="L55" i="52"/>
  <c r="Z31" i="52"/>
  <c r="J53" i="52"/>
  <c r="J42" i="52"/>
  <c r="AC13" i="52"/>
  <c r="Y11" i="52"/>
  <c r="I57" i="52"/>
  <c r="AA20" i="52"/>
  <c r="K87" i="52"/>
  <c r="AB13" i="52"/>
  <c r="N47" i="52"/>
  <c r="AD36" i="52"/>
  <c r="AA13" i="52"/>
  <c r="AA11" i="52"/>
  <c r="AC20" i="52"/>
  <c r="Y31" i="52"/>
  <c r="I42" i="52"/>
  <c r="I53" i="52"/>
  <c r="N58" i="52" l="1"/>
  <c r="AD21" i="52"/>
  <c r="N88" i="52"/>
  <c r="L43" i="52"/>
  <c r="L65" i="52" s="1"/>
  <c r="AC36" i="52"/>
  <c r="AC47" i="52" s="1"/>
  <c r="J43" i="52"/>
  <c r="J65" i="52" s="1"/>
  <c r="M81" i="52"/>
  <c r="M43" i="52"/>
  <c r="M65" i="52" s="1"/>
  <c r="N81" i="52"/>
  <c r="N69" i="52"/>
  <c r="I66" i="52"/>
  <c r="M54" i="52"/>
  <c r="Y21" i="52"/>
  <c r="M87" i="52"/>
  <c r="M55" i="52"/>
  <c r="M79" i="52" s="1"/>
  <c r="J77" i="52"/>
  <c r="M66" i="52"/>
  <c r="AB66" i="52"/>
  <c r="J66" i="52"/>
  <c r="AD32" i="52"/>
  <c r="N54" i="52"/>
  <c r="N43" i="52"/>
  <c r="N65" i="52" s="1"/>
  <c r="AA21" i="52"/>
  <c r="AA54" i="52" s="1"/>
  <c r="K88" i="52"/>
  <c r="AC31" i="52"/>
  <c r="M42" i="52"/>
  <c r="M53" i="52"/>
  <c r="M77" i="52" s="1"/>
  <c r="M92" i="52"/>
  <c r="AC25" i="52"/>
  <c r="AC44" i="52"/>
  <c r="I43" i="52"/>
  <c r="I65" i="52" s="1"/>
  <c r="I54" i="52"/>
  <c r="Y32" i="52"/>
  <c r="Z24" i="52"/>
  <c r="Z57" i="52" s="1"/>
  <c r="J91" i="52"/>
  <c r="AC14" i="52"/>
  <c r="Y9" i="52"/>
  <c r="Z25" i="52"/>
  <c r="J92" i="52"/>
  <c r="O14" i="52"/>
  <c r="AD14" i="52"/>
  <c r="AE14" i="52" s="1"/>
  <c r="Z14" i="52"/>
  <c r="Z15" i="52" s="1"/>
  <c r="Z46" i="52"/>
  <c r="M88" i="52"/>
  <c r="AC21" i="52"/>
  <c r="AD25" i="52"/>
  <c r="AD58" i="52" s="1"/>
  <c r="N92" i="52"/>
  <c r="K42" i="52"/>
  <c r="K53" i="52"/>
  <c r="K77" i="52" s="1"/>
  <c r="AA31" i="52"/>
  <c r="AA25" i="52"/>
  <c r="K92" i="52"/>
  <c r="AA9" i="52"/>
  <c r="AA22" i="52"/>
  <c r="K89" i="52"/>
  <c r="Z43" i="52"/>
  <c r="AB42" i="52"/>
  <c r="AB9" i="52"/>
  <c r="AB15" i="52" s="1"/>
  <c r="AB46" i="52"/>
  <c r="AB68" i="52" s="1"/>
  <c r="AB57" i="52"/>
  <c r="M89" i="52"/>
  <c r="AC22" i="52"/>
  <c r="AC55" i="52" s="1"/>
  <c r="AA24" i="52"/>
  <c r="K91" i="52"/>
  <c r="J64" i="52"/>
  <c r="L91" i="52"/>
  <c r="J81" i="52"/>
  <c r="AA14" i="52"/>
  <c r="I64" i="52"/>
  <c r="I47" i="52"/>
  <c r="I69" i="52" s="1"/>
  <c r="I58" i="52"/>
  <c r="Y36" i="52"/>
  <c r="Z42" i="52"/>
  <c r="Z53" i="52"/>
  <c r="Y14" i="52"/>
  <c r="AB55" i="52"/>
  <c r="N68" i="52"/>
  <c r="L88" i="52"/>
  <c r="AB21" i="52"/>
  <c r="AB54" i="52" s="1"/>
  <c r="N42" i="52"/>
  <c r="N53" i="52"/>
  <c r="AD31" i="52"/>
  <c r="J89" i="52"/>
  <c r="Z22" i="52"/>
  <c r="Z55" i="52" s="1"/>
  <c r="AA43" i="52"/>
  <c r="M68" i="52"/>
  <c r="L64" i="52"/>
  <c r="AD44" i="52"/>
  <c r="AB25" i="52"/>
  <c r="L92" i="52"/>
  <c r="K44" i="52"/>
  <c r="K66" i="52" s="1"/>
  <c r="AA33" i="52"/>
  <c r="K55" i="52"/>
  <c r="AA35" i="52"/>
  <c r="K46" i="52"/>
  <c r="K68" i="52" s="1"/>
  <c r="K57" i="52"/>
  <c r="K81" i="52" s="1"/>
  <c r="AC9" i="52"/>
  <c r="M91" i="52"/>
  <c r="AC24" i="52"/>
  <c r="AC57" i="52" s="1"/>
  <c r="Y42" i="52"/>
  <c r="Y64" i="52" s="1"/>
  <c r="Y53" i="52"/>
  <c r="Z21" i="52"/>
  <c r="Z54" i="52" s="1"/>
  <c r="J88" i="52"/>
  <c r="AC43" i="52"/>
  <c r="M58" i="52"/>
  <c r="L89" i="52"/>
  <c r="Y44" i="52"/>
  <c r="AD46" i="52"/>
  <c r="I68" i="52"/>
  <c r="Y22" i="52"/>
  <c r="L54" i="52"/>
  <c r="N66" i="52"/>
  <c r="L47" i="52"/>
  <c r="L69" i="52" s="1"/>
  <c r="AB36" i="52"/>
  <c r="AB37" i="52" s="1"/>
  <c r="L58" i="52"/>
  <c r="K54" i="52"/>
  <c r="Z44" i="52"/>
  <c r="Y25" i="52"/>
  <c r="AE9" i="52"/>
  <c r="AD47" i="52"/>
  <c r="AD22" i="52"/>
  <c r="AD55" i="52" s="1"/>
  <c r="N89" i="52"/>
  <c r="J68" i="52"/>
  <c r="AD24" i="52"/>
  <c r="AD57" i="52" s="1"/>
  <c r="N91" i="52"/>
  <c r="Y10" i="52"/>
  <c r="O10" i="52"/>
  <c r="AD10" i="52"/>
  <c r="AE10" i="52" s="1"/>
  <c r="Y24" i="52"/>
  <c r="Y57" i="52" s="1"/>
  <c r="Z36" i="52"/>
  <c r="J58" i="52"/>
  <c r="J47" i="52"/>
  <c r="J69" i="52" s="1"/>
  <c r="M69" i="52"/>
  <c r="AB20" i="52"/>
  <c r="AB53" i="52" s="1"/>
  <c r="L87" i="52"/>
  <c r="K58" i="52"/>
  <c r="AA36" i="52"/>
  <c r="K47" i="52"/>
  <c r="K69" i="52" s="1"/>
  <c r="N55" i="52"/>
  <c r="J54" i="52"/>
  <c r="K65" i="52"/>
  <c r="J55" i="52"/>
  <c r="J79" i="52" s="1"/>
  <c r="J59" i="52" l="1"/>
  <c r="AC58" i="52"/>
  <c r="N93" i="52"/>
  <c r="AC65" i="52"/>
  <c r="J82" i="52"/>
  <c r="Z65" i="52"/>
  <c r="K93" i="52"/>
  <c r="N78" i="52"/>
  <c r="M78" i="52"/>
  <c r="K79" i="52"/>
  <c r="Z26" i="52"/>
  <c r="AD66" i="52"/>
  <c r="Z66" i="52"/>
  <c r="J78" i="52"/>
  <c r="N59" i="52"/>
  <c r="M59" i="52"/>
  <c r="AA65" i="52"/>
  <c r="L78" i="52"/>
  <c r="L82" i="52"/>
  <c r="Y26" i="52"/>
  <c r="AC15" i="52"/>
  <c r="N79" i="52"/>
  <c r="AC26" i="52"/>
  <c r="AB65" i="52"/>
  <c r="AA26" i="52"/>
  <c r="AD15" i="52"/>
  <c r="AE15" i="52" s="1"/>
  <c r="I59" i="52"/>
  <c r="Y37" i="52"/>
  <c r="Y66" i="52"/>
  <c r="AD69" i="52"/>
  <c r="M48" i="52"/>
  <c r="M70" i="52" s="1"/>
  <c r="M64" i="52"/>
  <c r="AB26" i="52"/>
  <c r="AB59" i="52" s="1"/>
  <c r="AC42" i="52"/>
  <c r="AC53" i="52"/>
  <c r="AC37" i="52"/>
  <c r="AD26" i="52"/>
  <c r="Y55" i="52"/>
  <c r="M82" i="52"/>
  <c r="AC54" i="52"/>
  <c r="N64" i="52"/>
  <c r="N48" i="52"/>
  <c r="N70" i="52" s="1"/>
  <c r="Y68" i="52"/>
  <c r="K82" i="52"/>
  <c r="AB64" i="52"/>
  <c r="AD68" i="52"/>
  <c r="L79" i="52"/>
  <c r="AA44" i="52"/>
  <c r="AA66" i="52" s="1"/>
  <c r="AA55" i="52"/>
  <c r="AD42" i="52"/>
  <c r="AD37" i="52"/>
  <c r="AD53" i="52"/>
  <c r="I48" i="52"/>
  <c r="I70" i="52" s="1"/>
  <c r="AA15" i="52"/>
  <c r="K48" i="52"/>
  <c r="K70" i="52" s="1"/>
  <c r="K64" i="52"/>
  <c r="Y15" i="52"/>
  <c r="AC66" i="52"/>
  <c r="L93" i="52"/>
  <c r="AB47" i="52"/>
  <c r="AB69" i="52" s="1"/>
  <c r="AB58" i="52"/>
  <c r="K59" i="52"/>
  <c r="J93" i="52"/>
  <c r="L81" i="52"/>
  <c r="Z47" i="52"/>
  <c r="Z69" i="52" s="1"/>
  <c r="Z58" i="52"/>
  <c r="AC68" i="52"/>
  <c r="AA46" i="52"/>
  <c r="AA68" i="52" s="1"/>
  <c r="AA57" i="52"/>
  <c r="L48" i="52"/>
  <c r="L70" i="52" s="1"/>
  <c r="N77" i="52"/>
  <c r="Z37" i="52"/>
  <c r="J48" i="52"/>
  <c r="J70" i="52" s="1"/>
  <c r="M93" i="52"/>
  <c r="AD43" i="52"/>
  <c r="AD65" i="52" s="1"/>
  <c r="AD54" i="52"/>
  <c r="Y58" i="52"/>
  <c r="Y47" i="52"/>
  <c r="Y69" i="52" s="1"/>
  <c r="AA47" i="52"/>
  <c r="AA69" i="52" s="1"/>
  <c r="AA58" i="52"/>
  <c r="AA53" i="52"/>
  <c r="AA42" i="52"/>
  <c r="AA37" i="52"/>
  <c r="Y54" i="52"/>
  <c r="Y43" i="52"/>
  <c r="Y65" i="52" s="1"/>
  <c r="L59" i="52"/>
  <c r="O15" i="52"/>
  <c r="K78" i="52"/>
  <c r="N82" i="52"/>
  <c r="AC69" i="52"/>
  <c r="Z64" i="52"/>
  <c r="Z68" i="52"/>
  <c r="L77" i="52"/>
  <c r="K83" i="52" l="1"/>
  <c r="AA59" i="52"/>
  <c r="AD59" i="52"/>
  <c r="N83" i="52"/>
  <c r="Z59" i="52"/>
  <c r="Y59" i="52"/>
  <c r="Z48" i="52"/>
  <c r="Z70" i="52" s="1"/>
  <c r="L83" i="52"/>
  <c r="J83" i="52"/>
  <c r="AC59" i="52"/>
  <c r="AA48" i="52"/>
  <c r="AA70" i="52" s="1"/>
  <c r="AA64" i="52"/>
  <c r="AD64" i="52"/>
  <c r="AD48" i="52"/>
  <c r="AD70" i="52" s="1"/>
  <c r="Y48" i="52"/>
  <c r="Y70" i="52" s="1"/>
  <c r="AB48" i="52"/>
  <c r="AB70" i="52" s="1"/>
  <c r="M83" i="52"/>
  <c r="AC64" i="52"/>
  <c r="AC48" i="52"/>
  <c r="AC70" i="52" s="1"/>
  <c r="W20" i="12" l="1"/>
  <c r="K48" i="12"/>
  <c r="AA36" i="12"/>
  <c r="S32" i="12"/>
  <c r="C44" i="12"/>
  <c r="AD36" i="12"/>
  <c r="N48" i="12"/>
  <c r="F48" i="12"/>
  <c r="V36" i="12"/>
  <c r="AC36" i="12"/>
  <c r="M48" i="12"/>
  <c r="D48" i="12"/>
  <c r="D70" i="12" s="1"/>
  <c r="D59" i="12"/>
  <c r="T36" i="12"/>
  <c r="O10" i="12"/>
  <c r="AD10" i="12"/>
  <c r="AE10" i="12" s="1"/>
  <c r="X9" i="12"/>
  <c r="Y36" i="12"/>
  <c r="I48" i="12"/>
  <c r="AA32" i="12"/>
  <c r="K55" i="12"/>
  <c r="L59" i="12"/>
  <c r="T24" i="12"/>
  <c r="AA10" i="12"/>
  <c r="AB36" i="12"/>
  <c r="L48" i="12"/>
  <c r="M49" i="12"/>
  <c r="AC37" i="12"/>
  <c r="AC10" i="12"/>
  <c r="Z36" i="12"/>
  <c r="J48" i="12"/>
  <c r="H48" i="12"/>
  <c r="X36" i="12"/>
  <c r="O13" i="12"/>
  <c r="AD13" i="12"/>
  <c r="AE13" i="12" s="1"/>
  <c r="Z10" i="12"/>
  <c r="C48" i="12"/>
  <c r="S36" i="12"/>
  <c r="O36" i="12"/>
  <c r="N44" i="12"/>
  <c r="AD32" i="12"/>
  <c r="AB10" i="12"/>
  <c r="S33" i="12"/>
  <c r="C45" i="12"/>
  <c r="W36" i="12"/>
  <c r="G48" i="12"/>
  <c r="AA20" i="12" l="1"/>
  <c r="AA55" i="12" s="1"/>
  <c r="K44" i="12"/>
  <c r="V9" i="12"/>
  <c r="X32" i="12"/>
  <c r="X44" i="12" s="1"/>
  <c r="O9" i="12"/>
  <c r="Y20" i="12"/>
  <c r="J59" i="12"/>
  <c r="N59" i="12"/>
  <c r="Y32" i="12"/>
  <c r="U44" i="12"/>
  <c r="U66" i="12" s="1"/>
  <c r="I59" i="12"/>
  <c r="AB32" i="12"/>
  <c r="AB44" i="12" s="1"/>
  <c r="M59" i="12"/>
  <c r="Y9" i="12"/>
  <c r="AC32" i="12"/>
  <c r="AC44" i="12" s="1"/>
  <c r="H59" i="12"/>
  <c r="K59" i="12"/>
  <c r="W9" i="12"/>
  <c r="T9" i="12"/>
  <c r="T20" i="12"/>
  <c r="AC20" i="12"/>
  <c r="H44" i="12"/>
  <c r="H66" i="12" s="1"/>
  <c r="L55" i="12"/>
  <c r="Z20" i="12"/>
  <c r="AB20" i="12"/>
  <c r="D44" i="12"/>
  <c r="D66" i="12" s="1"/>
  <c r="H70" i="12"/>
  <c r="D55" i="12"/>
  <c r="T32" i="12"/>
  <c r="M55" i="12"/>
  <c r="I44" i="12"/>
  <c r="I66" i="12" s="1"/>
  <c r="L44" i="12"/>
  <c r="L66" i="12" s="1"/>
  <c r="E44" i="12"/>
  <c r="I55" i="12"/>
  <c r="M44" i="12"/>
  <c r="M66" i="12" s="1"/>
  <c r="X20" i="12"/>
  <c r="W32" i="12"/>
  <c r="W55" i="12" s="1"/>
  <c r="J44" i="12"/>
  <c r="J66" i="12" s="1"/>
  <c r="O32" i="12"/>
  <c r="Z32" i="12"/>
  <c r="V32" i="12"/>
  <c r="V44" i="12" s="1"/>
  <c r="G55" i="12"/>
  <c r="H55" i="12"/>
  <c r="F44" i="12"/>
  <c r="F66" i="12" s="1"/>
  <c r="G44" i="12"/>
  <c r="G66" i="12" s="1"/>
  <c r="F55" i="12"/>
  <c r="O20" i="12"/>
  <c r="AD20" i="12"/>
  <c r="AD55" i="12" s="1"/>
  <c r="N55" i="12"/>
  <c r="C55" i="12"/>
  <c r="L70" i="12"/>
  <c r="V20" i="12"/>
  <c r="J55" i="12"/>
  <c r="S20" i="12"/>
  <c r="S55" i="12" s="1"/>
  <c r="AD9" i="12"/>
  <c r="AE9" i="12" s="1"/>
  <c r="C49" i="12"/>
  <c r="O37" i="12"/>
  <c r="S37" i="12"/>
  <c r="W24" i="12"/>
  <c r="W59" i="12" s="1"/>
  <c r="D60" i="12"/>
  <c r="D49" i="12"/>
  <c r="D71" i="12" s="1"/>
  <c r="T37" i="12"/>
  <c r="K49" i="12"/>
  <c r="AA37" i="12"/>
  <c r="AB37" i="12"/>
  <c r="L49" i="12"/>
  <c r="AB34" i="12"/>
  <c r="L46" i="12"/>
  <c r="X34" i="12"/>
  <c r="H46" i="12"/>
  <c r="Z13" i="12"/>
  <c r="N66" i="12"/>
  <c r="AA24" i="12"/>
  <c r="AA59" i="12" s="1"/>
  <c r="X48" i="12"/>
  <c r="K66" i="12"/>
  <c r="T59" i="12"/>
  <c r="T48" i="12"/>
  <c r="T70" i="12" s="1"/>
  <c r="M70" i="12"/>
  <c r="N70" i="12"/>
  <c r="S44" i="12"/>
  <c r="N49" i="12"/>
  <c r="AD37" i="12"/>
  <c r="F49" i="12"/>
  <c r="V37" i="12"/>
  <c r="G45" i="12"/>
  <c r="W33" i="12"/>
  <c r="Y10" i="12"/>
  <c r="AB48" i="12"/>
  <c r="X10" i="12"/>
  <c r="AD48" i="12"/>
  <c r="Y34" i="12"/>
  <c r="I46" i="12"/>
  <c r="T25" i="12"/>
  <c r="AC48" i="12"/>
  <c r="AD14" i="12"/>
  <c r="AE14" i="12" s="1"/>
  <c r="O14" i="12"/>
  <c r="V33" i="12"/>
  <c r="F45" i="12"/>
  <c r="S13" i="12"/>
  <c r="S48" i="12"/>
  <c r="AE36" i="12"/>
  <c r="AA44" i="12"/>
  <c r="AA48" i="12"/>
  <c r="AA33" i="12"/>
  <c r="K45" i="12"/>
  <c r="U59" i="12"/>
  <c r="AD24" i="12"/>
  <c r="AD59" i="12" s="1"/>
  <c r="AC49" i="12"/>
  <c r="D46" i="12"/>
  <c r="D68" i="12" s="1"/>
  <c r="T34" i="12"/>
  <c r="D57" i="12"/>
  <c r="C46" i="12"/>
  <c r="O34" i="12"/>
  <c r="S34" i="12"/>
  <c r="M46" i="12"/>
  <c r="AC34" i="12"/>
  <c r="N46" i="12"/>
  <c r="AD34" i="12"/>
  <c r="G46" i="12"/>
  <c r="W34" i="12"/>
  <c r="AC13" i="12"/>
  <c r="Z24" i="12"/>
  <c r="Z59" i="12" s="1"/>
  <c r="G59" i="12"/>
  <c r="C70" i="12"/>
  <c r="O48" i="12"/>
  <c r="V13" i="12"/>
  <c r="AB24" i="12"/>
  <c r="AB59" i="12" s="1"/>
  <c r="I70" i="12"/>
  <c r="W10" i="12"/>
  <c r="AB13" i="12"/>
  <c r="F70" i="12"/>
  <c r="Z37" i="12"/>
  <c r="J49" i="12"/>
  <c r="O24" i="12"/>
  <c r="O59" i="12" s="1"/>
  <c r="S24" i="12"/>
  <c r="S59" i="12" s="1"/>
  <c r="F46" i="12"/>
  <c r="V34" i="12"/>
  <c r="S45" i="12"/>
  <c r="V24" i="12"/>
  <c r="V59" i="12" s="1"/>
  <c r="AC24" i="12"/>
  <c r="AC59" i="12" s="1"/>
  <c r="Z9" i="12"/>
  <c r="Z33" i="12"/>
  <c r="J45" i="12"/>
  <c r="G49" i="12"/>
  <c r="W37" i="12"/>
  <c r="K70" i="12"/>
  <c r="T22" i="12"/>
  <c r="AA34" i="12"/>
  <c r="AA46" i="12" s="1"/>
  <c r="K46" i="12"/>
  <c r="H49" i="12"/>
  <c r="X37" i="12"/>
  <c r="X49" i="12" s="1"/>
  <c r="G70" i="12"/>
  <c r="V10" i="12"/>
  <c r="AD44" i="12"/>
  <c r="J70" i="12"/>
  <c r="U48" i="12"/>
  <c r="U70" i="12" s="1"/>
  <c r="F59" i="12"/>
  <c r="C66" i="12"/>
  <c r="T10" i="12"/>
  <c r="W13" i="12"/>
  <c r="T13" i="12"/>
  <c r="I49" i="12"/>
  <c r="Y37" i="12"/>
  <c r="X33" i="12"/>
  <c r="H45" i="12"/>
  <c r="C59" i="12"/>
  <c r="X24" i="12"/>
  <c r="X59" i="12" s="1"/>
  <c r="Y24" i="12"/>
  <c r="Y59" i="12" s="1"/>
  <c r="V48" i="12"/>
  <c r="T21" i="12"/>
  <c r="Z34" i="12"/>
  <c r="J46" i="12"/>
  <c r="AB9" i="12"/>
  <c r="W48" i="12"/>
  <c r="X13" i="12"/>
  <c r="Y13" i="12"/>
  <c r="Z48" i="12"/>
  <c r="Y48" i="12"/>
  <c r="AA13" i="12"/>
  <c r="AA9" i="12"/>
  <c r="C38" i="12"/>
  <c r="E66" i="12" l="1"/>
  <c r="E50" i="12"/>
  <c r="U55" i="12"/>
  <c r="Y55" i="12"/>
  <c r="AC55" i="12"/>
  <c r="Y44" i="12"/>
  <c r="Y66" i="12" s="1"/>
  <c r="N57" i="12"/>
  <c r="K56" i="12"/>
  <c r="F60" i="12"/>
  <c r="F57" i="12"/>
  <c r="K60" i="12"/>
  <c r="J60" i="12"/>
  <c r="H57" i="12"/>
  <c r="H56" i="12"/>
  <c r="L57" i="12"/>
  <c r="AB55" i="12"/>
  <c r="C60" i="12"/>
  <c r="H60" i="12"/>
  <c r="G56" i="12"/>
  <c r="M71" i="12"/>
  <c r="J56" i="12"/>
  <c r="T55" i="12"/>
  <c r="I60" i="12"/>
  <c r="G57" i="12"/>
  <c r="X55" i="12"/>
  <c r="C57" i="12"/>
  <c r="G60" i="12"/>
  <c r="J57" i="12"/>
  <c r="T44" i="12"/>
  <c r="T66" i="12" s="1"/>
  <c r="Z55" i="12"/>
  <c r="W44" i="12"/>
  <c r="Z44" i="12"/>
  <c r="Z66" i="12" s="1"/>
  <c r="W70" i="12"/>
  <c r="J68" i="12"/>
  <c r="O55" i="12"/>
  <c r="O44" i="12"/>
  <c r="O66" i="12" s="1"/>
  <c r="J67" i="12"/>
  <c r="C50" i="12"/>
  <c r="N68" i="12"/>
  <c r="F50" i="12"/>
  <c r="AE20" i="12"/>
  <c r="G50" i="12"/>
  <c r="AA70" i="12"/>
  <c r="V38" i="12"/>
  <c r="L71" i="12"/>
  <c r="X70" i="12"/>
  <c r="V55" i="12"/>
  <c r="AE32" i="12"/>
  <c r="Z38" i="12"/>
  <c r="G68" i="12"/>
  <c r="S38" i="12"/>
  <c r="H67" i="12"/>
  <c r="Z70" i="12"/>
  <c r="K71" i="12"/>
  <c r="J71" i="12"/>
  <c r="K67" i="12"/>
  <c r="X38" i="12"/>
  <c r="W38" i="12"/>
  <c r="H71" i="12"/>
  <c r="AC9" i="12"/>
  <c r="G67" i="12"/>
  <c r="I71" i="12"/>
  <c r="I68" i="12"/>
  <c r="V14" i="12"/>
  <c r="S21" i="12"/>
  <c r="S67" i="12" s="1"/>
  <c r="O21" i="12"/>
  <c r="C56" i="12"/>
  <c r="C61" i="12"/>
  <c r="H50" i="12"/>
  <c r="X11" i="12"/>
  <c r="C68" i="12"/>
  <c r="O46" i="12"/>
  <c r="V45" i="12"/>
  <c r="C67" i="12"/>
  <c r="K50" i="12"/>
  <c r="V21" i="12"/>
  <c r="V56" i="12" s="1"/>
  <c r="AD21" i="12"/>
  <c r="V70" i="12"/>
  <c r="AB21" i="12"/>
  <c r="AB11" i="12"/>
  <c r="X21" i="12"/>
  <c r="X56" i="12" s="1"/>
  <c r="H61" i="12"/>
  <c r="AC25" i="12"/>
  <c r="M60" i="12"/>
  <c r="AB22" i="12"/>
  <c r="AB57" i="12" s="1"/>
  <c r="Z49" i="12"/>
  <c r="O70" i="12"/>
  <c r="AD46" i="12"/>
  <c r="Z21" i="12"/>
  <c r="Z56" i="12" s="1"/>
  <c r="J61" i="12"/>
  <c r="Y22" i="12"/>
  <c r="Y57" i="12" s="1"/>
  <c r="AA66" i="12"/>
  <c r="Y25" i="12"/>
  <c r="Y60" i="12" s="1"/>
  <c r="V66" i="12"/>
  <c r="AD70" i="12"/>
  <c r="AC66" i="12"/>
  <c r="W45" i="12"/>
  <c r="S14" i="12"/>
  <c r="H68" i="12"/>
  <c r="L68" i="12"/>
  <c r="AA49" i="12"/>
  <c r="T49" i="12"/>
  <c r="T71" i="12" s="1"/>
  <c r="T60" i="12"/>
  <c r="AE37" i="12"/>
  <c r="S49" i="12"/>
  <c r="AA22" i="12"/>
  <c r="AA57" i="12" s="1"/>
  <c r="W46" i="12"/>
  <c r="J50" i="12"/>
  <c r="AD49" i="12"/>
  <c r="AB46" i="12"/>
  <c r="AC21" i="12"/>
  <c r="Z45" i="12"/>
  <c r="X45" i="12"/>
  <c r="S25" i="12"/>
  <c r="S60" i="12" s="1"/>
  <c r="O25" i="12"/>
  <c r="O60" i="12" s="1"/>
  <c r="V46" i="12"/>
  <c r="AC11" i="12"/>
  <c r="Z14" i="12"/>
  <c r="AB14" i="12"/>
  <c r="Y70" i="12"/>
  <c r="W14" i="12"/>
  <c r="N45" i="12"/>
  <c r="AD33" i="12"/>
  <c r="N56" i="12"/>
  <c r="AC22" i="12"/>
  <c r="AC57" i="12" s="1"/>
  <c r="V22" i="12"/>
  <c r="V57" i="12" s="1"/>
  <c r="AD66" i="12"/>
  <c r="G71" i="12"/>
  <c r="F68" i="12"/>
  <c r="W22" i="12"/>
  <c r="W57" i="12" s="1"/>
  <c r="U60" i="12"/>
  <c r="M68" i="12"/>
  <c r="S46" i="12"/>
  <c r="AE34" i="12"/>
  <c r="AA45" i="12"/>
  <c r="Y11" i="12"/>
  <c r="Y46" i="12"/>
  <c r="Z22" i="12"/>
  <c r="Z57" i="12" s="1"/>
  <c r="AA21" i="12"/>
  <c r="AA56" i="12" s="1"/>
  <c r="K61" i="12"/>
  <c r="AB66" i="12"/>
  <c r="W11" i="12"/>
  <c r="AA11" i="12"/>
  <c r="T57" i="12"/>
  <c r="T46" i="12"/>
  <c r="T68" i="12" s="1"/>
  <c r="Y21" i="12"/>
  <c r="X46" i="12"/>
  <c r="C71" i="12"/>
  <c r="O49" i="12"/>
  <c r="V11" i="12"/>
  <c r="AC46" i="12"/>
  <c r="X66" i="12"/>
  <c r="N71" i="12"/>
  <c r="Z46" i="12"/>
  <c r="Y49" i="12"/>
  <c r="U46" i="12"/>
  <c r="K57" i="12"/>
  <c r="AA25" i="12"/>
  <c r="AA60" i="12" s="1"/>
  <c r="AC14" i="12"/>
  <c r="M45" i="12"/>
  <c r="AC33" i="12"/>
  <c r="M56" i="12"/>
  <c r="M57" i="12"/>
  <c r="S70" i="12"/>
  <c r="AE48" i="12"/>
  <c r="F56" i="12"/>
  <c r="AC70" i="12"/>
  <c r="I57" i="12"/>
  <c r="V49" i="12"/>
  <c r="X25" i="12"/>
  <c r="X60" i="12" s="1"/>
  <c r="AB25" i="12"/>
  <c r="AB60" i="12" s="1"/>
  <c r="L60" i="12"/>
  <c r="O22" i="12"/>
  <c r="O57" i="12" s="1"/>
  <c r="S22" i="12"/>
  <c r="S57" i="12" s="1"/>
  <c r="AD25" i="12"/>
  <c r="AD60" i="12" s="1"/>
  <c r="W49" i="12"/>
  <c r="AE24" i="12"/>
  <c r="AE59" i="12" s="1"/>
  <c r="W25" i="12"/>
  <c r="W60" i="12" s="1"/>
  <c r="U49" i="12"/>
  <c r="U71" i="12" s="1"/>
  <c r="S11" i="12"/>
  <c r="N60" i="12"/>
  <c r="T14" i="12"/>
  <c r="T33" i="12"/>
  <c r="D45" i="12"/>
  <c r="D56" i="12"/>
  <c r="O33" i="12"/>
  <c r="D61" i="12"/>
  <c r="T26" i="12"/>
  <c r="V25" i="12"/>
  <c r="V60" i="12" s="1"/>
  <c r="AD11" i="12"/>
  <c r="O11" i="12"/>
  <c r="O15" i="12" s="1"/>
  <c r="I45" i="12"/>
  <c r="I56" i="12"/>
  <c r="Y33" i="12"/>
  <c r="W21" i="12"/>
  <c r="W56" i="12" s="1"/>
  <c r="G61" i="12"/>
  <c r="AA14" i="12"/>
  <c r="T11" i="12"/>
  <c r="X14" i="12"/>
  <c r="S10" i="12"/>
  <c r="K68" i="12"/>
  <c r="Y14" i="12"/>
  <c r="Z25" i="12"/>
  <c r="Z60" i="12" s="1"/>
  <c r="AD22" i="12"/>
  <c r="AD57" i="12" s="1"/>
  <c r="AA38" i="12"/>
  <c r="AB33" i="12"/>
  <c r="L45" i="12"/>
  <c r="L56" i="12"/>
  <c r="F67" i="12"/>
  <c r="Z11" i="12"/>
  <c r="AB70" i="12"/>
  <c r="X22" i="12"/>
  <c r="X57" i="12" s="1"/>
  <c r="F71" i="12"/>
  <c r="S66" i="12"/>
  <c r="AB49" i="12"/>
  <c r="U57" i="12" l="1"/>
  <c r="U68" i="12"/>
  <c r="F72" i="12"/>
  <c r="AE44" i="12"/>
  <c r="AE66" i="12" s="1"/>
  <c r="W66" i="12"/>
  <c r="AB68" i="12"/>
  <c r="S50" i="12"/>
  <c r="I61" i="12"/>
  <c r="X50" i="12"/>
  <c r="AE55" i="12"/>
  <c r="Y68" i="12"/>
  <c r="AC68" i="12"/>
  <c r="AC15" i="12"/>
  <c r="Y71" i="12"/>
  <c r="W15" i="12"/>
  <c r="AA67" i="12"/>
  <c r="F61" i="12"/>
  <c r="N61" i="12"/>
  <c r="AE21" i="12"/>
  <c r="AA15" i="12"/>
  <c r="J72" i="12"/>
  <c r="Y26" i="12"/>
  <c r="W71" i="12"/>
  <c r="O71" i="12"/>
  <c r="Z15" i="12"/>
  <c r="C72" i="12"/>
  <c r="V15" i="12"/>
  <c r="AD71" i="12"/>
  <c r="M61" i="12"/>
  <c r="V67" i="12"/>
  <c r="X71" i="12"/>
  <c r="W50" i="12"/>
  <c r="L61" i="12"/>
  <c r="V68" i="12"/>
  <c r="E61" i="12"/>
  <c r="AD68" i="12"/>
  <c r="X26" i="12"/>
  <c r="X61" i="12" s="1"/>
  <c r="O56" i="12"/>
  <c r="AE70" i="12"/>
  <c r="AB15" i="12"/>
  <c r="K72" i="12"/>
  <c r="M67" i="12"/>
  <c r="M50" i="12"/>
  <c r="M72" i="12" s="1"/>
  <c r="S9" i="12"/>
  <c r="S15" i="12" s="1"/>
  <c r="C15" i="12"/>
  <c r="Y56" i="12"/>
  <c r="Y45" i="12"/>
  <c r="Y38" i="12"/>
  <c r="U45" i="12"/>
  <c r="U67" i="12" s="1"/>
  <c r="U56" i="12"/>
  <c r="U38" i="12"/>
  <c r="Z26" i="12"/>
  <c r="Z61" i="12" s="1"/>
  <c r="O68" i="12"/>
  <c r="H72" i="12"/>
  <c r="V71" i="12"/>
  <c r="AC56" i="12"/>
  <c r="AC45" i="12"/>
  <c r="AC38" i="12"/>
  <c r="Z68" i="12"/>
  <c r="G72" i="12"/>
  <c r="AE25" i="12"/>
  <c r="AE60" i="12" s="1"/>
  <c r="X67" i="12"/>
  <c r="Z67" i="12"/>
  <c r="AE49" i="12"/>
  <c r="S71" i="12"/>
  <c r="AC26" i="12"/>
  <c r="AC60" i="12"/>
  <c r="O26" i="12"/>
  <c r="I67" i="12"/>
  <c r="I50" i="12"/>
  <c r="I72" i="12" s="1"/>
  <c r="AB71" i="12"/>
  <c r="L67" i="12"/>
  <c r="L50" i="12"/>
  <c r="L72" i="12" s="1"/>
  <c r="D67" i="12"/>
  <c r="O45" i="12"/>
  <c r="O67" i="12" s="1"/>
  <c r="D50" i="12"/>
  <c r="X68" i="12"/>
  <c r="S68" i="12"/>
  <c r="AE46" i="12"/>
  <c r="AD45" i="12"/>
  <c r="AD56" i="12"/>
  <c r="AD38" i="12"/>
  <c r="W68" i="12"/>
  <c r="Z71" i="12"/>
  <c r="AB26" i="12"/>
  <c r="AD26" i="12"/>
  <c r="S56" i="12"/>
  <c r="S26" i="12"/>
  <c r="S61" i="12" s="1"/>
  <c r="AE11" i="12"/>
  <c r="AE15" i="12" s="1"/>
  <c r="AD15" i="12"/>
  <c r="W67" i="12"/>
  <c r="V50" i="12"/>
  <c r="T15" i="12"/>
  <c r="AA68" i="12"/>
  <c r="AB45" i="12"/>
  <c r="AB56" i="12"/>
  <c r="AB38" i="12"/>
  <c r="T56" i="12"/>
  <c r="T45" i="12"/>
  <c r="AE33" i="12"/>
  <c r="T38" i="12"/>
  <c r="T61" i="12" s="1"/>
  <c r="N67" i="12"/>
  <c r="N50" i="12"/>
  <c r="N72" i="12" s="1"/>
  <c r="AA71" i="12"/>
  <c r="X15" i="12"/>
  <c r="O38" i="12"/>
  <c r="W26" i="12"/>
  <c r="W61" i="12" s="1"/>
  <c r="AA26" i="12"/>
  <c r="AA61" i="12" s="1"/>
  <c r="AA50" i="12"/>
  <c r="U26" i="12"/>
  <c r="AE22" i="12"/>
  <c r="AE57" i="12" s="1"/>
  <c r="Y15" i="12"/>
  <c r="Z50" i="12"/>
  <c r="E72" i="12"/>
  <c r="U15" i="12"/>
  <c r="V26" i="12"/>
  <c r="V61" i="12" s="1"/>
  <c r="AC71" i="12"/>
  <c r="W72" i="12" l="1"/>
  <c r="Y61" i="12"/>
  <c r="Z72" i="12"/>
  <c r="S72" i="12"/>
  <c r="U61" i="12"/>
  <c r="X72" i="12"/>
  <c r="V72" i="12"/>
  <c r="O61" i="12"/>
  <c r="T67" i="12"/>
  <c r="AE45" i="12"/>
  <c r="AE67" i="12" s="1"/>
  <c r="T50" i="12"/>
  <c r="AE71" i="12"/>
  <c r="AA72" i="12"/>
  <c r="AC61" i="12"/>
  <c r="AB61" i="12"/>
  <c r="AD61" i="12"/>
  <c r="AE68" i="12"/>
  <c r="AB67" i="12"/>
  <c r="AB50" i="12"/>
  <c r="AB72" i="12" s="1"/>
  <c r="D72" i="12"/>
  <c r="O50" i="12"/>
  <c r="O72" i="12" s="1"/>
  <c r="U50" i="12"/>
  <c r="U72" i="12" s="1"/>
  <c r="Y67" i="12"/>
  <c r="Y50" i="12"/>
  <c r="Y72" i="12" s="1"/>
  <c r="AE26" i="12"/>
  <c r="AC67" i="12"/>
  <c r="AC50" i="12"/>
  <c r="AC72" i="12" s="1"/>
  <c r="AE56" i="12"/>
  <c r="AE38" i="12"/>
  <c r="AD67" i="12"/>
  <c r="AD50" i="12"/>
  <c r="AD72" i="12" s="1"/>
  <c r="AE39" i="12" l="1"/>
  <c r="AE61" i="12"/>
  <c r="AE62" i="12" s="1"/>
  <c r="T72" i="12"/>
  <c r="AE50" i="12"/>
  <c r="AE72" i="12" s="1"/>
  <c r="U13" i="52" l="1"/>
  <c r="W9" i="52"/>
  <c r="H88" i="52"/>
  <c r="X21" i="52"/>
  <c r="I88" i="52"/>
  <c r="G58" i="52"/>
  <c r="W36" i="52"/>
  <c r="G47" i="52"/>
  <c r="G69" i="52" s="1"/>
  <c r="W21" i="52"/>
  <c r="W11" i="52"/>
  <c r="H87" i="52"/>
  <c r="X20" i="52"/>
  <c r="I87" i="52"/>
  <c r="F44" i="52"/>
  <c r="F66" i="52" s="1"/>
  <c r="V33" i="52"/>
  <c r="F55" i="52"/>
  <c r="S11" i="52"/>
  <c r="V13" i="52"/>
  <c r="X9" i="52"/>
  <c r="D91" i="52"/>
  <c r="S24" i="52"/>
  <c r="O24" i="52"/>
  <c r="F89" i="52"/>
  <c r="V22" i="52"/>
  <c r="E87" i="52"/>
  <c r="D87" i="52"/>
  <c r="T20" i="52"/>
  <c r="C55" i="52"/>
  <c r="C44" i="52"/>
  <c r="S33" i="52"/>
  <c r="O33" i="52"/>
  <c r="O36" i="52"/>
  <c r="F57" i="52"/>
  <c r="V35" i="52"/>
  <c r="F46" i="52"/>
  <c r="F68" i="52" s="1"/>
  <c r="X31" i="52"/>
  <c r="H42" i="52"/>
  <c r="H53" i="52"/>
  <c r="S10" i="52"/>
  <c r="W25" i="52"/>
  <c r="C43" i="52"/>
  <c r="S32" i="52"/>
  <c r="G53" i="52"/>
  <c r="G42" i="52"/>
  <c r="W31" i="52"/>
  <c r="X11" i="52"/>
  <c r="X24" i="52"/>
  <c r="H91" i="52"/>
  <c r="I91" i="52"/>
  <c r="T22" i="52"/>
  <c r="T35" i="52"/>
  <c r="D46" i="52"/>
  <c r="D68" i="52" s="1"/>
  <c r="D57" i="52"/>
  <c r="X33" i="52"/>
  <c r="H44" i="52"/>
  <c r="H66" i="52" s="1"/>
  <c r="H55" i="52"/>
  <c r="E47" i="52"/>
  <c r="U36" i="52"/>
  <c r="G44" i="52"/>
  <c r="G66" i="52" s="1"/>
  <c r="W33" i="52"/>
  <c r="G55" i="52"/>
  <c r="S13" i="52"/>
  <c r="T9" i="52"/>
  <c r="O35" i="52"/>
  <c r="S35" i="52"/>
  <c r="C46" i="52"/>
  <c r="C57" i="52"/>
  <c r="T31" i="52"/>
  <c r="D42" i="52"/>
  <c r="D53" i="52"/>
  <c r="U11" i="52"/>
  <c r="O20" i="52"/>
  <c r="S20" i="52"/>
  <c r="E91" i="52"/>
  <c r="U24" i="52"/>
  <c r="D54" i="52"/>
  <c r="G87" i="52"/>
  <c r="W20" i="52"/>
  <c r="U33" i="52"/>
  <c r="U44" i="52" s="1"/>
  <c r="E44" i="52"/>
  <c r="E66" i="52" s="1"/>
  <c r="E55" i="52"/>
  <c r="S9" i="52"/>
  <c r="E89" i="52"/>
  <c r="U22" i="52"/>
  <c r="T13" i="52"/>
  <c r="S36" i="52"/>
  <c r="C47" i="52"/>
  <c r="G88" i="52"/>
  <c r="V21" i="52"/>
  <c r="F88" i="52"/>
  <c r="E42" i="52"/>
  <c r="E53" i="52"/>
  <c r="U31" i="52"/>
  <c r="G91" i="52"/>
  <c r="F91" i="52"/>
  <c r="V24" i="52"/>
  <c r="U21" i="52"/>
  <c r="X13" i="52"/>
  <c r="T11" i="52"/>
  <c r="T24" i="52"/>
  <c r="X22" i="52"/>
  <c r="I89" i="52"/>
  <c r="V20" i="52"/>
  <c r="F87" i="52"/>
  <c r="H46" i="52"/>
  <c r="H68" i="52" s="1"/>
  <c r="X35" i="52"/>
  <c r="H57" i="52"/>
  <c r="D55" i="52"/>
  <c r="T33" i="52"/>
  <c r="D44" i="52"/>
  <c r="D66" i="52" s="1"/>
  <c r="T10" i="52"/>
  <c r="O31" i="52"/>
  <c r="C37" i="52"/>
  <c r="S31" i="52"/>
  <c r="C53" i="52"/>
  <c r="C42" i="52"/>
  <c r="U35" i="52"/>
  <c r="U46" i="52" s="1"/>
  <c r="E46" i="52"/>
  <c r="E68" i="52" s="1"/>
  <c r="E57" i="52"/>
  <c r="T32" i="52"/>
  <c r="T43" i="52" s="1"/>
  <c r="D43" i="52"/>
  <c r="V9" i="52"/>
  <c r="F47" i="52"/>
  <c r="V36" i="52"/>
  <c r="V47" i="52" s="1"/>
  <c r="V31" i="52"/>
  <c r="F53" i="52"/>
  <c r="F42" i="52"/>
  <c r="U9" i="52"/>
  <c r="W24" i="52"/>
  <c r="V11" i="52"/>
  <c r="D89" i="52"/>
  <c r="O22" i="52"/>
  <c r="S22" i="52"/>
  <c r="D47" i="52"/>
  <c r="T36" i="52"/>
  <c r="W13" i="52"/>
  <c r="H89" i="52"/>
  <c r="G89" i="52"/>
  <c r="W22" i="52"/>
  <c r="U20" i="52"/>
  <c r="G46" i="52"/>
  <c r="G68" i="52" s="1"/>
  <c r="W35" i="52"/>
  <c r="G57" i="52"/>
  <c r="G92" i="52" l="1"/>
  <c r="D58" i="52"/>
  <c r="E81" i="52"/>
  <c r="U55" i="52"/>
  <c r="F69" i="52"/>
  <c r="G79" i="52"/>
  <c r="C26" i="52"/>
  <c r="F58" i="52"/>
  <c r="G82" i="52" s="1"/>
  <c r="D79" i="52"/>
  <c r="E79" i="52"/>
  <c r="D69" i="52"/>
  <c r="D77" i="52"/>
  <c r="U68" i="52"/>
  <c r="O53" i="52"/>
  <c r="G7" i="59" s="1"/>
  <c r="G81" i="52"/>
  <c r="O55" i="52"/>
  <c r="G9" i="59" s="1"/>
  <c r="C69" i="52"/>
  <c r="S46" i="52"/>
  <c r="AE35" i="52"/>
  <c r="S57" i="52"/>
  <c r="T47" i="52"/>
  <c r="G77" i="52"/>
  <c r="F77" i="52"/>
  <c r="H81" i="52"/>
  <c r="I81" i="52"/>
  <c r="I79" i="52"/>
  <c r="H79" i="52"/>
  <c r="H64" i="52"/>
  <c r="X32" i="52"/>
  <c r="H43" i="52"/>
  <c r="H65" i="52" s="1"/>
  <c r="H54" i="52"/>
  <c r="AE20" i="52"/>
  <c r="X42" i="52"/>
  <c r="X53" i="52"/>
  <c r="G54" i="52"/>
  <c r="W32" i="52"/>
  <c r="W37" i="52" s="1"/>
  <c r="G43" i="52"/>
  <c r="G65" i="52" s="1"/>
  <c r="D48" i="52"/>
  <c r="D64" i="52"/>
  <c r="F54" i="52"/>
  <c r="F43" i="52"/>
  <c r="F65" i="52" s="1"/>
  <c r="V32" i="52"/>
  <c r="V37" i="52" s="1"/>
  <c r="F64" i="52"/>
  <c r="V25" i="52"/>
  <c r="V58" i="52" s="1"/>
  <c r="F92" i="52"/>
  <c r="C54" i="52"/>
  <c r="D78" i="52" s="1"/>
  <c r="O21" i="52"/>
  <c r="S21" i="52"/>
  <c r="W14" i="52"/>
  <c r="C68" i="52"/>
  <c r="O46" i="52"/>
  <c r="O68" i="52" s="1"/>
  <c r="E69" i="52"/>
  <c r="T57" i="52"/>
  <c r="T46" i="52"/>
  <c r="T68" i="52" s="1"/>
  <c r="S43" i="52"/>
  <c r="H77" i="52"/>
  <c r="I77" i="52"/>
  <c r="F81" i="52"/>
  <c r="T14" i="52"/>
  <c r="T15" i="52" s="1"/>
  <c r="X36" i="52"/>
  <c r="AE36" i="52" s="1"/>
  <c r="H58" i="52"/>
  <c r="H47" i="52"/>
  <c r="H69" i="52" s="1"/>
  <c r="W26" i="52"/>
  <c r="W57" i="52"/>
  <c r="W46" i="52"/>
  <c r="W68" i="52" s="1"/>
  <c r="O25" i="52"/>
  <c r="S25" i="52"/>
  <c r="W55" i="52"/>
  <c r="W44" i="52"/>
  <c r="W66" i="52" s="1"/>
  <c r="W53" i="52"/>
  <c r="W42" i="52"/>
  <c r="X55" i="52"/>
  <c r="X44" i="52"/>
  <c r="X66" i="52" s="1"/>
  <c r="G64" i="52"/>
  <c r="S55" i="52"/>
  <c r="AE33" i="52"/>
  <c r="S44" i="52"/>
  <c r="U14" i="52"/>
  <c r="AE22" i="52"/>
  <c r="C64" i="52"/>
  <c r="O42" i="52"/>
  <c r="O64" i="52" s="1"/>
  <c r="C48" i="52"/>
  <c r="U53" i="52"/>
  <c r="U42" i="52"/>
  <c r="E92" i="52"/>
  <c r="U25" i="52"/>
  <c r="U26" i="52" s="1"/>
  <c r="X10" i="52"/>
  <c r="T37" i="52"/>
  <c r="T53" i="52"/>
  <c r="T42" i="52"/>
  <c r="C66" i="52"/>
  <c r="O44" i="52"/>
  <c r="O66" i="52" s="1"/>
  <c r="W47" i="52"/>
  <c r="W69" i="52" s="1"/>
  <c r="W58" i="52"/>
  <c r="V14" i="52"/>
  <c r="C65" i="52"/>
  <c r="S47" i="52"/>
  <c r="O57" i="52"/>
  <c r="G11" i="59" s="1"/>
  <c r="G59" i="52"/>
  <c r="AE24" i="52"/>
  <c r="X57" i="52"/>
  <c r="X46" i="52"/>
  <c r="X68" i="52" s="1"/>
  <c r="D92" i="52"/>
  <c r="T25" i="52"/>
  <c r="T58" i="52" s="1"/>
  <c r="C15" i="52"/>
  <c r="S14" i="52"/>
  <c r="S15" i="52" s="1"/>
  <c r="D88" i="52"/>
  <c r="T21" i="52"/>
  <c r="T54" i="52" s="1"/>
  <c r="D65" i="52"/>
  <c r="W10" i="52"/>
  <c r="E77" i="52"/>
  <c r="U57" i="52"/>
  <c r="E58" i="52"/>
  <c r="D81" i="52"/>
  <c r="F79" i="52"/>
  <c r="X14" i="52"/>
  <c r="V53" i="52"/>
  <c r="V42" i="52"/>
  <c r="V10" i="52"/>
  <c r="U32" i="52"/>
  <c r="E43" i="52"/>
  <c r="E65" i="52" s="1"/>
  <c r="E54" i="52"/>
  <c r="E78" i="52" s="1"/>
  <c r="S53" i="52"/>
  <c r="S42" i="52"/>
  <c r="S37" i="52"/>
  <c r="AE31" i="52"/>
  <c r="T44" i="52"/>
  <c r="T66" i="52" s="1"/>
  <c r="T55" i="52"/>
  <c r="E88" i="52"/>
  <c r="E64" i="52"/>
  <c r="C58" i="52"/>
  <c r="U66" i="52"/>
  <c r="U47" i="52"/>
  <c r="O32" i="52"/>
  <c r="V46" i="52"/>
  <c r="V68" i="52" s="1"/>
  <c r="V57" i="52"/>
  <c r="X25" i="52"/>
  <c r="X26" i="52" s="1"/>
  <c r="I92" i="52"/>
  <c r="H92" i="52"/>
  <c r="U10" i="52"/>
  <c r="V44" i="52"/>
  <c r="V66" i="52" s="1"/>
  <c r="V55" i="52"/>
  <c r="D59" i="52" l="1"/>
  <c r="F59" i="52"/>
  <c r="I93" i="52"/>
  <c r="O37" i="52"/>
  <c r="C59" i="52"/>
  <c r="E59" i="52"/>
  <c r="F83" i="52" s="1"/>
  <c r="E82" i="52"/>
  <c r="D82" i="52"/>
  <c r="H93" i="52"/>
  <c r="O58" i="52"/>
  <c r="G12" i="59" s="1"/>
  <c r="H59" i="52"/>
  <c r="H83" i="52" s="1"/>
  <c r="D93" i="52"/>
  <c r="V15" i="52"/>
  <c r="X15" i="52"/>
  <c r="F93" i="52"/>
  <c r="V69" i="52"/>
  <c r="V26" i="52"/>
  <c r="V59" i="52" s="1"/>
  <c r="T69" i="52"/>
  <c r="U58" i="52"/>
  <c r="E93" i="52"/>
  <c r="U69" i="52"/>
  <c r="W15" i="52"/>
  <c r="S26" i="52"/>
  <c r="S59" i="52" s="1"/>
  <c r="U15" i="52"/>
  <c r="F78" i="52"/>
  <c r="W59" i="52"/>
  <c r="E48" i="52"/>
  <c r="E70" i="52" s="1"/>
  <c r="F82" i="52"/>
  <c r="O26" i="52"/>
  <c r="G93" i="52"/>
  <c r="AE57" i="52"/>
  <c r="G24" i="59" s="1"/>
  <c r="G83" i="52"/>
  <c r="C70" i="52"/>
  <c r="T64" i="52"/>
  <c r="T48" i="52"/>
  <c r="O54" i="52"/>
  <c r="G8" i="59" s="1"/>
  <c r="U43" i="52"/>
  <c r="U65" i="52" s="1"/>
  <c r="U54" i="52"/>
  <c r="I82" i="52"/>
  <c r="H82" i="52"/>
  <c r="AE32" i="52"/>
  <c r="V54" i="52"/>
  <c r="V43" i="52"/>
  <c r="V65" i="52" s="1"/>
  <c r="S65" i="52"/>
  <c r="H78" i="52"/>
  <c r="I78" i="52"/>
  <c r="AE46" i="52"/>
  <c r="AE68" i="52" s="1"/>
  <c r="S68" i="52"/>
  <c r="U64" i="52"/>
  <c r="AE55" i="52"/>
  <c r="G22" i="59" s="1"/>
  <c r="W64" i="52"/>
  <c r="T26" i="52"/>
  <c r="T59" i="52" s="1"/>
  <c r="F48" i="52"/>
  <c r="F70" i="52" s="1"/>
  <c r="X43" i="52"/>
  <c r="X65" i="52" s="1"/>
  <c r="X54" i="52"/>
  <c r="O47" i="52"/>
  <c r="O69" i="52" s="1"/>
  <c r="V64" i="52"/>
  <c r="X47" i="52"/>
  <c r="X69" i="52" s="1"/>
  <c r="X58" i="52"/>
  <c r="T65" i="52"/>
  <c r="U37" i="52"/>
  <c r="U59" i="52" s="1"/>
  <c r="X37" i="52"/>
  <c r="X59" i="52" s="1"/>
  <c r="AE53" i="52"/>
  <c r="G20" i="59" s="1"/>
  <c r="S69" i="52"/>
  <c r="S54" i="52"/>
  <c r="AE21" i="52"/>
  <c r="W54" i="52"/>
  <c r="W43" i="52"/>
  <c r="W65" i="52" s="1"/>
  <c r="S58" i="52"/>
  <c r="AE25" i="52"/>
  <c r="AE58" i="52" s="1"/>
  <c r="G25" i="59" s="1"/>
  <c r="G78" i="52"/>
  <c r="S64" i="52"/>
  <c r="S48" i="52"/>
  <c r="AE42" i="52"/>
  <c r="AE64" i="52" s="1"/>
  <c r="AE44" i="52"/>
  <c r="AE66" i="52" s="1"/>
  <c r="S66" i="52"/>
  <c r="O43" i="52"/>
  <c r="O65" i="52" s="1"/>
  <c r="G48" i="52"/>
  <c r="G70" i="52" s="1"/>
  <c r="D70" i="52"/>
  <c r="X64" i="52"/>
  <c r="H48" i="52"/>
  <c r="H70" i="52" s="1"/>
  <c r="D83" i="52" l="1"/>
  <c r="E83" i="52"/>
  <c r="O59" i="52"/>
  <c r="G13" i="59" s="1"/>
  <c r="I83" i="52"/>
  <c r="U48" i="52"/>
  <c r="U70" i="52" s="1"/>
  <c r="X48" i="52"/>
  <c r="X70" i="52" s="1"/>
  <c r="AE37" i="52"/>
  <c r="AE26" i="52"/>
  <c r="AE47" i="52"/>
  <c r="AE69" i="52" s="1"/>
  <c r="T70" i="52"/>
  <c r="V48" i="52"/>
  <c r="V70" i="52" s="1"/>
  <c r="AE54" i="52"/>
  <c r="G21" i="59" s="1"/>
  <c r="AE43" i="52"/>
  <c r="AE65" i="52" s="1"/>
  <c r="O48" i="52"/>
  <c r="O70" i="52" s="1"/>
  <c r="S70" i="52"/>
  <c r="W48" i="52"/>
  <c r="W70" i="52" s="1"/>
  <c r="AE59" i="52" l="1"/>
  <c r="G26" i="59" s="1"/>
  <c r="AE48" i="52"/>
  <c r="AE70" i="52" s="1"/>
  <c r="AE71" i="52" s="1"/>
  <c r="AA37" i="42" l="1"/>
  <c r="AE37" i="42" s="1"/>
  <c r="K49" i="42"/>
  <c r="K61" i="42"/>
  <c r="O37" i="42"/>
  <c r="K47" i="42"/>
  <c r="K59" i="42"/>
  <c r="AA35" i="42"/>
  <c r="O35" i="42"/>
  <c r="AA13" i="42"/>
  <c r="K50" i="42"/>
  <c r="O38" i="42"/>
  <c r="K62" i="42"/>
  <c r="AA38" i="42"/>
  <c r="AA10" i="42"/>
  <c r="AA14" i="42"/>
  <c r="K48" i="42"/>
  <c r="K60" i="42"/>
  <c r="AA36" i="42"/>
  <c r="O36" i="42"/>
  <c r="AA27" i="42"/>
  <c r="AE27" i="42" s="1"/>
  <c r="O27" i="42"/>
  <c r="AA11" i="42"/>
  <c r="AA12" i="42"/>
  <c r="O25" i="42"/>
  <c r="AA25" i="42"/>
  <c r="AA34" i="42"/>
  <c r="K46" i="42"/>
  <c r="K58" i="42"/>
  <c r="O34" i="42"/>
  <c r="AA26" i="42"/>
  <c r="AE26" i="42" s="1"/>
  <c r="O26" i="42"/>
  <c r="K51" i="42"/>
  <c r="O39" i="42"/>
  <c r="AA39" i="42"/>
  <c r="K63" i="42"/>
  <c r="AA23" i="42"/>
  <c r="AE23" i="42" s="1"/>
  <c r="O23" i="42"/>
  <c r="AA24" i="42"/>
  <c r="AE24" i="42" s="1"/>
  <c r="O24" i="42"/>
  <c r="O22" i="42"/>
  <c r="AA22" i="42"/>
  <c r="O28" i="42"/>
  <c r="AA15" i="42"/>
  <c r="O63" i="42" l="1"/>
  <c r="AA16" i="42"/>
  <c r="O58" i="42"/>
  <c r="AA63" i="42"/>
  <c r="AE39" i="42"/>
  <c r="AE63" i="42" s="1"/>
  <c r="AA12" i="55"/>
  <c r="AA21" i="55"/>
  <c r="AE21" i="55" s="1"/>
  <c r="L79" i="55"/>
  <c r="O21" i="55"/>
  <c r="K79" i="55"/>
  <c r="O61" i="42"/>
  <c r="AA28" i="42"/>
  <c r="AE28" i="42" s="1"/>
  <c r="AE22" i="42"/>
  <c r="O40" i="42"/>
  <c r="O64" i="42" s="1"/>
  <c r="K64" i="42"/>
  <c r="AA11" i="55"/>
  <c r="AA13" i="55"/>
  <c r="AA62" i="42"/>
  <c r="AE38" i="42"/>
  <c r="AE62" i="42" s="1"/>
  <c r="L90" i="55"/>
  <c r="K54" i="55"/>
  <c r="O32" i="55"/>
  <c r="AA32" i="55"/>
  <c r="K90" i="55"/>
  <c r="K43" i="55"/>
  <c r="AA23" i="55"/>
  <c r="AE23" i="55" s="1"/>
  <c r="K81" i="55"/>
  <c r="O23" i="55"/>
  <c r="L81" i="55"/>
  <c r="AA60" i="42"/>
  <c r="AE36" i="42"/>
  <c r="AE60" i="42" s="1"/>
  <c r="AA31" i="55"/>
  <c r="K53" i="55"/>
  <c r="K42" i="55"/>
  <c r="K89" i="55"/>
  <c r="L89" i="55"/>
  <c r="K37" i="55"/>
  <c r="O31" i="55"/>
  <c r="AA34" i="55"/>
  <c r="K92" i="55"/>
  <c r="K45" i="55"/>
  <c r="O34" i="55"/>
  <c r="K56" i="55"/>
  <c r="L92" i="55"/>
  <c r="AA51" i="42"/>
  <c r="O51" i="42"/>
  <c r="O75" i="42" s="1"/>
  <c r="K75" i="42"/>
  <c r="AA35" i="55"/>
  <c r="O35" i="55"/>
  <c r="K46" i="55"/>
  <c r="K57" i="55"/>
  <c r="L93" i="55"/>
  <c r="K93" i="55"/>
  <c r="K82" i="55"/>
  <c r="AA24" i="55"/>
  <c r="AE24" i="55" s="1"/>
  <c r="O24" i="55"/>
  <c r="L82" i="55"/>
  <c r="K70" i="42"/>
  <c r="O46" i="42"/>
  <c r="O70" i="42" s="1"/>
  <c r="K52" i="42"/>
  <c r="AA46" i="42"/>
  <c r="O59" i="42"/>
  <c r="AA49" i="42"/>
  <c r="K73" i="42"/>
  <c r="O49" i="42"/>
  <c r="O73" i="42" s="1"/>
  <c r="AA20" i="55"/>
  <c r="K78" i="55"/>
  <c r="L78" i="55"/>
  <c r="O20" i="55"/>
  <c r="K26" i="55"/>
  <c r="K27" i="55" s="1"/>
  <c r="AA33" i="55"/>
  <c r="AE33" i="55" s="1"/>
  <c r="K44" i="55"/>
  <c r="L91" i="55"/>
  <c r="O33" i="55"/>
  <c r="K91" i="55"/>
  <c r="O62" i="42"/>
  <c r="AE35" i="42"/>
  <c r="AE59" i="42" s="1"/>
  <c r="AA59" i="42"/>
  <c r="K74" i="42"/>
  <c r="AA50" i="42"/>
  <c r="O50" i="42"/>
  <c r="O74" i="42" s="1"/>
  <c r="AA61" i="42"/>
  <c r="AE25" i="42"/>
  <c r="AE61" i="42" s="1"/>
  <c r="K71" i="42"/>
  <c r="AA47" i="42"/>
  <c r="O47" i="42"/>
  <c r="O71" i="42" s="1"/>
  <c r="AA48" i="42"/>
  <c r="O48" i="42"/>
  <c r="O72" i="42" s="1"/>
  <c r="K72" i="42"/>
  <c r="K55" i="55"/>
  <c r="L80" i="55"/>
  <c r="K80" i="55"/>
  <c r="O22" i="55"/>
  <c r="AA22" i="55"/>
  <c r="AE34" i="42"/>
  <c r="AA58" i="42"/>
  <c r="AA40" i="42"/>
  <c r="AA10" i="55"/>
  <c r="O60" i="42"/>
  <c r="AA9" i="55"/>
  <c r="K15" i="55"/>
  <c r="C12" i="59" l="1"/>
  <c r="AE58" i="42"/>
  <c r="O57" i="55"/>
  <c r="C11" i="59" s="1"/>
  <c r="O55" i="55"/>
  <c r="C9" i="59" s="1"/>
  <c r="O56" i="55"/>
  <c r="C10" i="59" s="1"/>
  <c r="O53" i="55"/>
  <c r="C7" i="59" s="1"/>
  <c r="AA15" i="55"/>
  <c r="O37" i="55"/>
  <c r="K59" i="55"/>
  <c r="K95" i="55"/>
  <c r="L95" i="55"/>
  <c r="AA74" i="42"/>
  <c r="AE50" i="42"/>
  <c r="AE74" i="42" s="1"/>
  <c r="AA12" i="31"/>
  <c r="K76" i="42"/>
  <c r="O52" i="42"/>
  <c r="O76" i="42" s="1"/>
  <c r="O46" i="55"/>
  <c r="O68" i="55" s="1"/>
  <c r="AA46" i="55"/>
  <c r="K68" i="55"/>
  <c r="O45" i="55"/>
  <c r="O67" i="55" s="1"/>
  <c r="AA45" i="55"/>
  <c r="K67" i="55"/>
  <c r="AE32" i="55"/>
  <c r="AE54" i="55" s="1"/>
  <c r="C21" i="59" s="1"/>
  <c r="AA54" i="55"/>
  <c r="AA44" i="55"/>
  <c r="K66" i="55"/>
  <c r="O44" i="55"/>
  <c r="O66" i="55" s="1"/>
  <c r="AA57" i="55"/>
  <c r="AE35" i="55"/>
  <c r="AE57" i="55" s="1"/>
  <c r="C24" i="59" s="1"/>
  <c r="O54" i="55"/>
  <c r="C8" i="59" s="1"/>
  <c r="AA56" i="55"/>
  <c r="AE34" i="55"/>
  <c r="AE56" i="55" s="1"/>
  <c r="C23" i="59" s="1"/>
  <c r="O42" i="55"/>
  <c r="O64" i="55" s="1"/>
  <c r="AA42" i="55"/>
  <c r="K64" i="55"/>
  <c r="K48" i="55"/>
  <c r="AA23" i="31"/>
  <c r="AE23" i="31" s="1"/>
  <c r="K81" i="31"/>
  <c r="L81" i="31"/>
  <c r="AE46" i="42"/>
  <c r="AE70" i="42" s="1"/>
  <c r="AA70" i="42"/>
  <c r="AA52" i="42"/>
  <c r="O43" i="55"/>
  <c r="O65" i="55" s="1"/>
  <c r="AA43" i="55"/>
  <c r="K65" i="55"/>
  <c r="AA73" i="42"/>
  <c r="AE49" i="42"/>
  <c r="AE73" i="42" s="1"/>
  <c r="AA34" i="31"/>
  <c r="O34" i="31"/>
  <c r="K45" i="31"/>
  <c r="L92" i="31"/>
  <c r="K92" i="31"/>
  <c r="K56" i="31"/>
  <c r="AE40" i="42"/>
  <c r="AE64" i="42" s="1"/>
  <c r="AE65" i="42" s="1"/>
  <c r="AA64" i="42"/>
  <c r="AA55" i="55"/>
  <c r="AE22" i="55"/>
  <c r="AE55" i="55" s="1"/>
  <c r="C22" i="59" s="1"/>
  <c r="L84" i="55"/>
  <c r="K84" i="55"/>
  <c r="AA75" i="42"/>
  <c r="AE51" i="42"/>
  <c r="AE75" i="42" s="1"/>
  <c r="AA72" i="42"/>
  <c r="AE48" i="42"/>
  <c r="AE72" i="42" s="1"/>
  <c r="AA26" i="55"/>
  <c r="AE26" i="55" s="1"/>
  <c r="AE20" i="55"/>
  <c r="AA71" i="42"/>
  <c r="AE47" i="42"/>
  <c r="AE71" i="42" s="1"/>
  <c r="AA53" i="55"/>
  <c r="AA37" i="55"/>
  <c r="AE31" i="55"/>
  <c r="AE53" i="55" l="1"/>
  <c r="C20" i="59" s="1"/>
  <c r="AA76" i="42"/>
  <c r="AE52" i="42"/>
  <c r="K70" i="55"/>
  <c r="O48" i="55"/>
  <c r="O70" i="55" s="1"/>
  <c r="AA66" i="55"/>
  <c r="AE44" i="55"/>
  <c r="AE66" i="55" s="1"/>
  <c r="AA65" i="55"/>
  <c r="AE43" i="55"/>
  <c r="AE65" i="55" s="1"/>
  <c r="AA68" i="55"/>
  <c r="AE46" i="55"/>
  <c r="AE68" i="55" s="1"/>
  <c r="AA56" i="31"/>
  <c r="AE34" i="31"/>
  <c r="AE56" i="31" s="1"/>
  <c r="M23" i="59" s="1"/>
  <c r="AA67" i="55"/>
  <c r="AE45" i="55"/>
  <c r="AE67" i="55" s="1"/>
  <c r="C25" i="59"/>
  <c r="AA45" i="31"/>
  <c r="K67" i="31"/>
  <c r="O45" i="31"/>
  <c r="O67" i="31" s="1"/>
  <c r="AA48" i="55"/>
  <c r="AA64" i="55"/>
  <c r="AE42" i="55"/>
  <c r="AE64" i="55" s="1"/>
  <c r="O59" i="55"/>
  <c r="AA59" i="55"/>
  <c r="AE37" i="55"/>
  <c r="O56" i="31"/>
  <c r="M10" i="59" s="1"/>
  <c r="C13" i="59" l="1"/>
  <c r="O60" i="55"/>
  <c r="AE76" i="42"/>
  <c r="AE77" i="42" s="1"/>
  <c r="AE53" i="42"/>
  <c r="AB80" i="55"/>
  <c r="AA80" i="55"/>
  <c r="AA67" i="31"/>
  <c r="AE45" i="31"/>
  <c r="AE67" i="31" s="1"/>
  <c r="AB79" i="55"/>
  <c r="AA79" i="55"/>
  <c r="AA70" i="55"/>
  <c r="AE48" i="55"/>
  <c r="AE70" i="55" s="1"/>
  <c r="AB81" i="55"/>
  <c r="AA81" i="55"/>
  <c r="AE38" i="55"/>
  <c r="AF38" i="55" s="1"/>
  <c r="AE59" i="55"/>
  <c r="C26" i="59" s="1"/>
  <c r="AA82" i="55"/>
  <c r="AB82" i="55"/>
  <c r="AB78" i="55"/>
  <c r="AA78" i="55"/>
  <c r="AB84" i="55" l="1"/>
  <c r="AA84" i="55"/>
  <c r="AA81" i="31"/>
  <c r="AB81" i="31"/>
  <c r="U11" i="9" l="1"/>
  <c r="V11" i="9"/>
  <c r="V15" i="9"/>
  <c r="AC11" i="9"/>
  <c r="AD11" i="9"/>
  <c r="AE11" i="9" s="1"/>
  <c r="O11" i="9"/>
  <c r="O15" i="9"/>
  <c r="AD15" i="9"/>
  <c r="AE15" i="9" s="1"/>
  <c r="W12" i="9"/>
  <c r="W15" i="9"/>
  <c r="X15" i="9" l="1"/>
  <c r="W10" i="28"/>
  <c r="W11" i="9"/>
  <c r="X12" i="9"/>
  <c r="O12" i="9"/>
  <c r="AD12" i="9"/>
  <c r="AE12" i="9" s="1"/>
  <c r="V11" i="28"/>
  <c r="AB11" i="9"/>
  <c r="V12" i="9"/>
  <c r="U15" i="9"/>
  <c r="AC15" i="9"/>
  <c r="T10" i="28"/>
  <c r="T11" i="9"/>
  <c r="Z12" i="9"/>
  <c r="AA15" i="9"/>
  <c r="T15" i="9"/>
  <c r="AD10" i="28"/>
  <c r="AE10" i="28" s="1"/>
  <c r="O10" i="28"/>
  <c r="AA11" i="9"/>
  <c r="W11" i="28"/>
  <c r="AB15" i="9"/>
  <c r="X11" i="9"/>
  <c r="AB10" i="9"/>
  <c r="Z15" i="9"/>
  <c r="AC10" i="9"/>
  <c r="V10" i="28"/>
  <c r="W14" i="9"/>
  <c r="U10" i="28"/>
  <c r="T14" i="9"/>
  <c r="Y11" i="9"/>
  <c r="Z11" i="9"/>
  <c r="W14" i="28"/>
  <c r="T12" i="9"/>
  <c r="Y10" i="9"/>
  <c r="AB14" i="9"/>
  <c r="W10" i="9"/>
  <c r="V14" i="9"/>
  <c r="V14" i="28"/>
  <c r="Z10" i="9"/>
  <c r="X14" i="28"/>
  <c r="AC14" i="28"/>
  <c r="X11" i="28"/>
  <c r="U12" i="9"/>
  <c r="X10" i="9"/>
  <c r="AC12" i="9"/>
  <c r="Z14" i="9"/>
  <c r="AB10" i="28"/>
  <c r="AB12" i="9"/>
  <c r="AA10" i="9"/>
  <c r="Y15" i="9"/>
  <c r="U14" i="28"/>
  <c r="T10" i="9"/>
  <c r="AC14" i="9"/>
  <c r="AD14" i="28"/>
  <c r="AE14" i="28" s="1"/>
  <c r="O14" i="28"/>
  <c r="U10" i="9"/>
  <c r="Y14" i="9"/>
  <c r="AD10" i="9"/>
  <c r="O10" i="9"/>
  <c r="AC10" i="28"/>
  <c r="Y12" i="9"/>
  <c r="AA12" i="9"/>
  <c r="AA14" i="9"/>
  <c r="U14" i="9"/>
  <c r="V10" i="9"/>
  <c r="X14" i="9"/>
  <c r="O14" i="9"/>
  <c r="AD14" i="9"/>
  <c r="AE14" i="9" s="1"/>
  <c r="O11" i="28" l="1"/>
  <c r="AD11" i="28"/>
  <c r="AE11" i="28" s="1"/>
  <c r="T16" i="9"/>
  <c r="AC16" i="9"/>
  <c r="V13" i="28"/>
  <c r="U13" i="28"/>
  <c r="AD16" i="9"/>
  <c r="AE10" i="9"/>
  <c r="AE16" i="9" s="1"/>
  <c r="Y10" i="28"/>
  <c r="O10" i="31"/>
  <c r="AD10" i="31"/>
  <c r="AE10" i="31" s="1"/>
  <c r="W11" i="31"/>
  <c r="V16" i="9"/>
  <c r="AA11" i="28"/>
  <c r="O9" i="28"/>
  <c r="AD9" i="28"/>
  <c r="N15" i="28"/>
  <c r="S14" i="9"/>
  <c r="AA9" i="28"/>
  <c r="K15" i="28"/>
  <c r="W16" i="9"/>
  <c r="U10" i="31"/>
  <c r="AB16" i="9"/>
  <c r="AB14" i="28"/>
  <c r="AA14" i="28"/>
  <c r="O16" i="9"/>
  <c r="AD11" i="31"/>
  <c r="AE11" i="31" s="1"/>
  <c r="O11" i="31"/>
  <c r="AA16" i="9"/>
  <c r="U11" i="28"/>
  <c r="AB13" i="28"/>
  <c r="W13" i="28"/>
  <c r="Y11" i="28"/>
  <c r="Z13" i="28"/>
  <c r="Z9" i="28"/>
  <c r="J15" i="28"/>
  <c r="W14" i="31"/>
  <c r="AA13" i="28"/>
  <c r="Y13" i="28"/>
  <c r="U9" i="28"/>
  <c r="E15" i="28"/>
  <c r="Y14" i="28"/>
  <c r="X11" i="31"/>
  <c r="Y9" i="28"/>
  <c r="I15" i="28"/>
  <c r="T13" i="28"/>
  <c r="V10" i="31"/>
  <c r="S15" i="9"/>
  <c r="T14" i="28"/>
  <c r="Z11" i="28"/>
  <c r="X14" i="31"/>
  <c r="T11" i="28"/>
  <c r="O14" i="31"/>
  <c r="AD14" i="31"/>
  <c r="AE14" i="31" s="1"/>
  <c r="X13" i="28"/>
  <c r="AB11" i="28"/>
  <c r="Z16" i="9"/>
  <c r="V9" i="28"/>
  <c r="F15" i="28"/>
  <c r="AC11" i="28"/>
  <c r="X9" i="28"/>
  <c r="H15" i="28"/>
  <c r="W9" i="28"/>
  <c r="G15" i="28"/>
  <c r="Y16" i="9"/>
  <c r="AB9" i="28"/>
  <c r="L15" i="28"/>
  <c r="S10" i="9"/>
  <c r="C16" i="9"/>
  <c r="S11" i="9"/>
  <c r="X10" i="28"/>
  <c r="U14" i="31"/>
  <c r="S12" i="9"/>
  <c r="Z14" i="28"/>
  <c r="AC13" i="28"/>
  <c r="AD13" i="28"/>
  <c r="AE13" i="28" s="1"/>
  <c r="O13" i="28"/>
  <c r="AC10" i="31"/>
  <c r="U16" i="9"/>
  <c r="T9" i="28"/>
  <c r="D15" i="28"/>
  <c r="AB10" i="31"/>
  <c r="X16" i="9"/>
  <c r="AC14" i="31"/>
  <c r="V14" i="31"/>
  <c r="Z10" i="28"/>
  <c r="AC9" i="28"/>
  <c r="M15" i="28"/>
  <c r="AA10" i="28"/>
  <c r="V11" i="31" l="1"/>
  <c r="W10" i="31"/>
  <c r="W15" i="28"/>
  <c r="T10" i="31"/>
  <c r="U15" i="28"/>
  <c r="T15" i="28"/>
  <c r="O15" i="28"/>
  <c r="Y15" i="28"/>
  <c r="V15" i="28"/>
  <c r="T9" i="31"/>
  <c r="D15" i="31"/>
  <c r="X13" i="31"/>
  <c r="Z9" i="31"/>
  <c r="J15" i="31"/>
  <c r="S10" i="28"/>
  <c r="AB14" i="31"/>
  <c r="Z14" i="31"/>
  <c r="Z15" i="28"/>
  <c r="Z10" i="31"/>
  <c r="W9" i="31"/>
  <c r="G15" i="31"/>
  <c r="AC11" i="31"/>
  <c r="Y11" i="31"/>
  <c r="U11" i="31"/>
  <c r="S13" i="28"/>
  <c r="U13" i="31"/>
  <c r="S14" i="28"/>
  <c r="S16" i="9"/>
  <c r="AA10" i="31"/>
  <c r="V13" i="31"/>
  <c r="AB15" i="28"/>
  <c r="X9" i="31"/>
  <c r="H15" i="31"/>
  <c r="T14" i="31"/>
  <c r="Z13" i="31"/>
  <c r="AA15" i="28"/>
  <c r="AD9" i="31"/>
  <c r="O9" i="31"/>
  <c r="N15" i="31"/>
  <c r="Y13" i="31"/>
  <c r="X10" i="31"/>
  <c r="AA13" i="31"/>
  <c r="Y10" i="31"/>
  <c r="AC15" i="28"/>
  <c r="S11" i="28"/>
  <c r="AB9" i="31"/>
  <c r="L15" i="31"/>
  <c r="AB11" i="31"/>
  <c r="T13" i="31"/>
  <c r="Y14" i="31"/>
  <c r="AB13" i="31"/>
  <c r="AA14" i="31"/>
  <c r="V9" i="31"/>
  <c r="F15" i="31"/>
  <c r="Y9" i="31"/>
  <c r="I15" i="31"/>
  <c r="AC13" i="31"/>
  <c r="Z11" i="31"/>
  <c r="K15" i="31"/>
  <c r="AA9" i="31"/>
  <c r="W13" i="31"/>
  <c r="AE9" i="28"/>
  <c r="AE15" i="28" s="1"/>
  <c r="AD15" i="28"/>
  <c r="AC9" i="31"/>
  <c r="M15" i="31"/>
  <c r="O13" i="31"/>
  <c r="AD13" i="31"/>
  <c r="AE13" i="31" s="1"/>
  <c r="X15" i="28"/>
  <c r="T11" i="31"/>
  <c r="U9" i="31"/>
  <c r="E15" i="31"/>
  <c r="AA11" i="31"/>
  <c r="V15" i="31" l="1"/>
  <c r="X15" i="31"/>
  <c r="O15" i="31"/>
  <c r="AE9" i="31"/>
  <c r="AE15" i="31" s="1"/>
  <c r="AD15" i="31"/>
  <c r="U15" i="31"/>
  <c r="S13" i="31"/>
  <c r="Y15" i="31"/>
  <c r="AB15" i="31"/>
  <c r="S11" i="31"/>
  <c r="T15" i="31"/>
  <c r="Z15" i="31"/>
  <c r="AA15" i="31"/>
  <c r="W15" i="31"/>
  <c r="AC15" i="31"/>
  <c r="S10" i="31"/>
  <c r="S14" i="31"/>
  <c r="W40" i="9" l="1"/>
  <c r="W53" i="9" s="1"/>
  <c r="J77" i="9"/>
  <c r="W24" i="9"/>
  <c r="AD40" i="9"/>
  <c r="I65" i="9"/>
  <c r="Y40" i="9"/>
  <c r="AB27" i="9"/>
  <c r="X24" i="9"/>
  <c r="S23" i="9"/>
  <c r="U37" i="9"/>
  <c r="AA27" i="9"/>
  <c r="M62" i="9"/>
  <c r="AC37" i="9"/>
  <c r="X40" i="9"/>
  <c r="T27" i="9"/>
  <c r="Z27" i="9"/>
  <c r="Z36" i="9" l="1"/>
  <c r="Z49" i="9" s="1"/>
  <c r="S27" i="9"/>
  <c r="Z40" i="9"/>
  <c r="Z65" i="9" s="1"/>
  <c r="J65" i="9"/>
  <c r="J73" i="9"/>
  <c r="G77" i="9"/>
  <c r="X21" i="28"/>
  <c r="X23" i="9"/>
  <c r="AD37" i="9"/>
  <c r="AD50" i="9" s="1"/>
  <c r="C53" i="9"/>
  <c r="C77" i="9" s="1"/>
  <c r="Z37" i="28"/>
  <c r="Z49" i="28" s="1"/>
  <c r="J61" i="9"/>
  <c r="S40" i="9"/>
  <c r="S53" i="9" s="1"/>
  <c r="T34" i="28"/>
  <c r="C49" i="28"/>
  <c r="C65" i="9"/>
  <c r="D62" i="9"/>
  <c r="N46" i="28"/>
  <c r="T37" i="9"/>
  <c r="T50" i="9" s="1"/>
  <c r="AC27" i="9"/>
  <c r="U27" i="9"/>
  <c r="F46" i="28"/>
  <c r="AB34" i="28"/>
  <c r="AB46" i="28" s="1"/>
  <c r="AB37" i="9"/>
  <c r="AB50" i="9" s="1"/>
  <c r="Y22" i="28"/>
  <c r="L74" i="9"/>
  <c r="Y24" i="9"/>
  <c r="F74" i="9"/>
  <c r="L62" i="9"/>
  <c r="I77" i="9"/>
  <c r="V37" i="9"/>
  <c r="V50" i="9" s="1"/>
  <c r="Y27" i="9"/>
  <c r="Y65" i="9" s="1"/>
  <c r="N77" i="9"/>
  <c r="U21" i="28"/>
  <c r="AC23" i="9"/>
  <c r="U23" i="9"/>
  <c r="V40" i="9"/>
  <c r="V53" i="9" s="1"/>
  <c r="F65" i="9"/>
  <c r="O23" i="9"/>
  <c r="F77" i="9"/>
  <c r="W22" i="28"/>
  <c r="N65" i="9"/>
  <c r="O40" i="9"/>
  <c r="M74" i="9"/>
  <c r="Z25" i="28"/>
  <c r="AB39" i="9"/>
  <c r="L76" i="9"/>
  <c r="L64" i="9"/>
  <c r="S24" i="9"/>
  <c r="O24" i="9"/>
  <c r="X26" i="9"/>
  <c r="W37" i="9"/>
  <c r="G74" i="9"/>
  <c r="G62" i="9"/>
  <c r="T22" i="9"/>
  <c r="AB23" i="9"/>
  <c r="AA23" i="9"/>
  <c r="U50" i="9"/>
  <c r="Z24" i="9"/>
  <c r="AA24" i="9"/>
  <c r="F61" i="9"/>
  <c r="V36" i="9"/>
  <c r="F73" i="9"/>
  <c r="T23" i="9"/>
  <c r="Z26" i="9"/>
  <c r="AC22" i="9"/>
  <c r="U40" i="9"/>
  <c r="E65" i="9"/>
  <c r="E77" i="9"/>
  <c r="X53" i="9"/>
  <c r="V24" i="9"/>
  <c r="M64" i="9"/>
  <c r="M76" i="9"/>
  <c r="AC39" i="9"/>
  <c r="F60" i="9"/>
  <c r="V35" i="9"/>
  <c r="O27" i="9"/>
  <c r="M61" i="9"/>
  <c r="M73" i="9"/>
  <c r="AC36" i="9"/>
  <c r="S21" i="28"/>
  <c r="Y22" i="9"/>
  <c r="AD35" i="9"/>
  <c r="N60" i="9"/>
  <c r="X27" i="9"/>
  <c r="X65" i="9" s="1"/>
  <c r="H77" i="9"/>
  <c r="X22" i="9"/>
  <c r="Z23" i="9"/>
  <c r="E46" i="28"/>
  <c r="U34" i="28"/>
  <c r="U46" i="28" s="1"/>
  <c r="AC26" i="9"/>
  <c r="V23" i="9"/>
  <c r="K60" i="9"/>
  <c r="AA35" i="9"/>
  <c r="AB24" i="9"/>
  <c r="U24" i="9"/>
  <c r="U62" i="9" s="1"/>
  <c r="S35" i="9"/>
  <c r="C48" i="9"/>
  <c r="O35" i="9"/>
  <c r="C60" i="9"/>
  <c r="C41" i="9"/>
  <c r="AB22" i="9"/>
  <c r="W27" i="9"/>
  <c r="W65" i="9" s="1"/>
  <c r="D77" i="9"/>
  <c r="T40" i="9"/>
  <c r="D65" i="9"/>
  <c r="K73" i="9"/>
  <c r="AA36" i="9"/>
  <c r="K61" i="9"/>
  <c r="V26" i="9"/>
  <c r="I74" i="9"/>
  <c r="Y37" i="9"/>
  <c r="I62" i="9"/>
  <c r="E76" i="9"/>
  <c r="E64" i="9"/>
  <c r="U39" i="9"/>
  <c r="M46" i="28"/>
  <c r="AC34" i="28"/>
  <c r="H64" i="9"/>
  <c r="H76" i="9"/>
  <c r="X39" i="9"/>
  <c r="AC24" i="9"/>
  <c r="AC62" i="9" s="1"/>
  <c r="H61" i="9"/>
  <c r="X36" i="9"/>
  <c r="H73" i="9"/>
  <c r="O37" i="9"/>
  <c r="S37" i="9"/>
  <c r="C62" i="9"/>
  <c r="C50" i="9"/>
  <c r="E74" i="9"/>
  <c r="AA26" i="9"/>
  <c r="T26" i="9"/>
  <c r="AB25" i="28"/>
  <c r="U26" i="9"/>
  <c r="Z33" i="28"/>
  <c r="Z45" i="28" s="1"/>
  <c r="J45" i="28"/>
  <c r="AD22" i="9"/>
  <c r="AD24" i="9"/>
  <c r="E60" i="9"/>
  <c r="U35" i="9"/>
  <c r="W35" i="9"/>
  <c r="G60" i="9"/>
  <c r="T25" i="28"/>
  <c r="J60" i="9"/>
  <c r="Z35" i="9"/>
  <c r="S26" i="9"/>
  <c r="O26" i="9"/>
  <c r="W39" i="9"/>
  <c r="G76" i="9"/>
  <c r="G64" i="9"/>
  <c r="J64" i="9"/>
  <c r="Z39" i="9"/>
  <c r="J76" i="9"/>
  <c r="T24" i="9"/>
  <c r="W23" i="9"/>
  <c r="K74" i="9"/>
  <c r="AA37" i="9"/>
  <c r="K62" i="9"/>
  <c r="I73" i="9"/>
  <c r="I61" i="9"/>
  <c r="Y36" i="9"/>
  <c r="T35" i="9"/>
  <c r="D60" i="9"/>
  <c r="C52" i="9"/>
  <c r="O39" i="9"/>
  <c r="S39" i="9"/>
  <c r="C64" i="9"/>
  <c r="E62" i="9"/>
  <c r="H60" i="9"/>
  <c r="X35" i="9"/>
  <c r="Y39" i="9"/>
  <c r="I64" i="9"/>
  <c r="I76" i="9"/>
  <c r="Y37" i="28"/>
  <c r="Y49" i="28" s="1"/>
  <c r="I49" i="28"/>
  <c r="I60" i="9"/>
  <c r="Y35" i="9"/>
  <c r="L65" i="9"/>
  <c r="AB40" i="9"/>
  <c r="L77" i="9"/>
  <c r="G65" i="9"/>
  <c r="AD39" i="9"/>
  <c r="N76" i="9"/>
  <c r="N64" i="9"/>
  <c r="U22" i="9"/>
  <c r="AA39" i="9"/>
  <c r="K76" i="9"/>
  <c r="K64" i="9"/>
  <c r="H49" i="28"/>
  <c r="X37" i="28"/>
  <c r="X49" i="28" s="1"/>
  <c r="AC50" i="9"/>
  <c r="W26" i="9"/>
  <c r="Z37" i="9"/>
  <c r="J74" i="9"/>
  <c r="J62" i="9"/>
  <c r="W22" i="9"/>
  <c r="L60" i="9"/>
  <c r="AB35" i="9"/>
  <c r="AD23" i="9"/>
  <c r="AA22" i="9"/>
  <c r="U36" i="9"/>
  <c r="E61" i="9"/>
  <c r="E73" i="9"/>
  <c r="K77" i="9"/>
  <c r="AA40" i="9"/>
  <c r="K65" i="9"/>
  <c r="AC21" i="28"/>
  <c r="D74" i="9"/>
  <c r="AC25" i="28"/>
  <c r="F62" i="9"/>
  <c r="AD36" i="9"/>
  <c r="N61" i="9"/>
  <c r="N73" i="9"/>
  <c r="M65" i="9"/>
  <c r="M77" i="9"/>
  <c r="AC40" i="9"/>
  <c r="V27" i="9"/>
  <c r="Z22" i="9"/>
  <c r="H74" i="9"/>
  <c r="H62" i="9"/>
  <c r="X37" i="9"/>
  <c r="AD53" i="9"/>
  <c r="F64" i="9"/>
  <c r="F76" i="9"/>
  <c r="V39" i="9"/>
  <c r="N74" i="9"/>
  <c r="AD27" i="9"/>
  <c r="AD65" i="9" s="1"/>
  <c r="X22" i="28"/>
  <c r="N62" i="9"/>
  <c r="G61" i="9"/>
  <c r="W36" i="9"/>
  <c r="G73" i="9"/>
  <c r="Y23" i="9"/>
  <c r="C61" i="9"/>
  <c r="O36" i="9"/>
  <c r="C49" i="9"/>
  <c r="S36" i="9"/>
  <c r="Y26" i="9"/>
  <c r="T36" i="9"/>
  <c r="D61" i="9"/>
  <c r="D73" i="9"/>
  <c r="AD26" i="9"/>
  <c r="M60" i="9"/>
  <c r="AC35" i="9"/>
  <c r="H65" i="9"/>
  <c r="C28" i="9"/>
  <c r="O22" i="9"/>
  <c r="S22" i="9"/>
  <c r="V22" i="9"/>
  <c r="D76" i="9"/>
  <c r="D64" i="9"/>
  <c r="T39" i="9"/>
  <c r="AA25" i="28"/>
  <c r="L61" i="9"/>
  <c r="AB36" i="9"/>
  <c r="L73" i="9"/>
  <c r="AB26" i="9"/>
  <c r="Y53" i="9"/>
  <c r="Z61" i="9" l="1"/>
  <c r="Z53" i="9"/>
  <c r="Z77" i="9" s="1"/>
  <c r="H60" i="28"/>
  <c r="U25" i="28"/>
  <c r="O52" i="9"/>
  <c r="O76" i="9" s="1"/>
  <c r="S25" i="28"/>
  <c r="W37" i="28"/>
  <c r="W49" i="28" s="1"/>
  <c r="AD34" i="28"/>
  <c r="AD46" i="28" s="1"/>
  <c r="G49" i="28"/>
  <c r="G71" i="28" s="1"/>
  <c r="G60" i="28"/>
  <c r="S37" i="28"/>
  <c r="S65" i="9"/>
  <c r="C60" i="28"/>
  <c r="E60" i="28"/>
  <c r="J60" i="28"/>
  <c r="AD62" i="9"/>
  <c r="I60" i="28"/>
  <c r="J49" i="28"/>
  <c r="J71" i="28" s="1"/>
  <c r="N57" i="28"/>
  <c r="T62" i="9"/>
  <c r="D46" i="28"/>
  <c r="D68" i="28" s="1"/>
  <c r="Y25" i="28"/>
  <c r="Y71" i="28" s="1"/>
  <c r="I71" i="28"/>
  <c r="L46" i="28"/>
  <c r="L68" i="28" s="1"/>
  <c r="V34" i="28"/>
  <c r="V46" i="28" s="1"/>
  <c r="L57" i="28"/>
  <c r="Y77" i="9"/>
  <c r="AB62" i="9"/>
  <c r="F57" i="28"/>
  <c r="V62" i="9"/>
  <c r="N49" i="28"/>
  <c r="N71" i="28" s="1"/>
  <c r="O61" i="9"/>
  <c r="F68" i="28"/>
  <c r="AB74" i="9"/>
  <c r="F49" i="28"/>
  <c r="F71" i="28" s="1"/>
  <c r="H66" i="9"/>
  <c r="D66" i="9"/>
  <c r="O65" i="9"/>
  <c r="AD37" i="28"/>
  <c r="AD49" i="28" s="1"/>
  <c r="Z71" i="28"/>
  <c r="L66" i="9"/>
  <c r="H71" i="28"/>
  <c r="I66" i="9"/>
  <c r="V37" i="28"/>
  <c r="V49" i="28" s="1"/>
  <c r="F60" i="28"/>
  <c r="V65" i="9"/>
  <c r="U28" i="9"/>
  <c r="G66" i="9"/>
  <c r="X77" i="9"/>
  <c r="O25" i="28"/>
  <c r="O37" i="28"/>
  <c r="AD77" i="9"/>
  <c r="AB28" i="9"/>
  <c r="AE23" i="9"/>
  <c r="U74" i="9"/>
  <c r="M68" i="28"/>
  <c r="C71" i="28"/>
  <c r="J46" i="28"/>
  <c r="J68" i="28" s="1"/>
  <c r="Z34" i="28"/>
  <c r="Z46" i="28" s="1"/>
  <c r="T32" i="28"/>
  <c r="D44" i="28"/>
  <c r="D55" i="28"/>
  <c r="D38" i="28"/>
  <c r="W36" i="28"/>
  <c r="W48" i="28" s="1"/>
  <c r="G48" i="28"/>
  <c r="G70" i="28" s="1"/>
  <c r="X36" i="28"/>
  <c r="X48" i="28" s="1"/>
  <c r="H48" i="28"/>
  <c r="H70" i="28" s="1"/>
  <c r="H59" i="28"/>
  <c r="K57" i="28"/>
  <c r="AA22" i="28"/>
  <c r="G46" i="28"/>
  <c r="G68" i="28" s="1"/>
  <c r="W34" i="28"/>
  <c r="W46" i="28" s="1"/>
  <c r="W68" i="28" s="1"/>
  <c r="G57" i="28"/>
  <c r="AB24" i="28"/>
  <c r="V28" i="9"/>
  <c r="Y21" i="28"/>
  <c r="H46" i="28"/>
  <c r="H68" i="28" s="1"/>
  <c r="X34" i="28"/>
  <c r="X46" i="28" s="1"/>
  <c r="X68" i="28" s="1"/>
  <c r="H57" i="28"/>
  <c r="Z60" i="9"/>
  <c r="Z28" i="9"/>
  <c r="V74" i="9"/>
  <c r="AC60" i="9"/>
  <c r="AC48" i="9"/>
  <c r="AC41" i="9"/>
  <c r="K49" i="28"/>
  <c r="K71" i="28" s="1"/>
  <c r="AA37" i="28"/>
  <c r="AA49" i="28" s="1"/>
  <c r="AA71" i="28" s="1"/>
  <c r="K60" i="28"/>
  <c r="X49" i="9"/>
  <c r="X73" i="9" s="1"/>
  <c r="X61" i="9"/>
  <c r="Y62" i="9"/>
  <c r="Y50" i="9"/>
  <c r="Y74" i="9" s="1"/>
  <c r="C66" i="9"/>
  <c r="O41" i="9"/>
  <c r="V21" i="28"/>
  <c r="AD48" i="9"/>
  <c r="AD60" i="9"/>
  <c r="AD41" i="9"/>
  <c r="M48" i="28"/>
  <c r="M70" i="28" s="1"/>
  <c r="AC36" i="28"/>
  <c r="AC48" i="28" s="1"/>
  <c r="M66" i="9"/>
  <c r="AC65" i="9"/>
  <c r="AC53" i="9"/>
  <c r="AC77" i="9" s="1"/>
  <c r="G56" i="28"/>
  <c r="W21" i="28"/>
  <c r="J55" i="28"/>
  <c r="J44" i="28"/>
  <c r="Z32" i="28"/>
  <c r="J38" i="28"/>
  <c r="E72" i="9"/>
  <c r="E54" i="9"/>
  <c r="E78" i="9" s="1"/>
  <c r="E44" i="31"/>
  <c r="U33" i="31"/>
  <c r="V20" i="28"/>
  <c r="F26" i="28"/>
  <c r="F27" i="28" s="1"/>
  <c r="N59" i="28"/>
  <c r="AD24" i="28"/>
  <c r="I59" i="28"/>
  <c r="Y24" i="28"/>
  <c r="X22" i="31"/>
  <c r="Z20" i="28"/>
  <c r="J26" i="28"/>
  <c r="J27" i="28" s="1"/>
  <c r="AD33" i="28"/>
  <c r="N45" i="28"/>
  <c r="N67" i="28" s="1"/>
  <c r="N56" i="28"/>
  <c r="U33" i="28"/>
  <c r="E45" i="28"/>
  <c r="E67" i="28" s="1"/>
  <c r="E56" i="28"/>
  <c r="AB48" i="9"/>
  <c r="AB60" i="9"/>
  <c r="AB41" i="9"/>
  <c r="U20" i="28"/>
  <c r="E26" i="28"/>
  <c r="I54" i="9"/>
  <c r="I78" i="9" s="1"/>
  <c r="I72" i="9"/>
  <c r="Y52" i="9"/>
  <c r="Y76" i="9" s="1"/>
  <c r="Y64" i="9"/>
  <c r="AD74" i="9"/>
  <c r="V77" i="9"/>
  <c r="T22" i="28"/>
  <c r="T57" i="28" s="1"/>
  <c r="AE26" i="9"/>
  <c r="G72" i="9"/>
  <c r="G54" i="9"/>
  <c r="G78" i="9" s="1"/>
  <c r="T24" i="28"/>
  <c r="T37" i="28"/>
  <c r="D60" i="28"/>
  <c r="D49" i="28"/>
  <c r="D71" i="28" s="1"/>
  <c r="AB20" i="28"/>
  <c r="L26" i="28"/>
  <c r="L27" i="28" s="1"/>
  <c r="K66" i="9"/>
  <c r="M59" i="28"/>
  <c r="AC24" i="28"/>
  <c r="N66" i="9"/>
  <c r="F66" i="9"/>
  <c r="V22" i="28"/>
  <c r="Y25" i="31"/>
  <c r="W77" i="9"/>
  <c r="X24" i="28"/>
  <c r="AE27" i="9"/>
  <c r="Y48" i="9"/>
  <c r="Y60" i="9"/>
  <c r="Y41" i="9"/>
  <c r="K72" i="9"/>
  <c r="K54" i="9"/>
  <c r="K78" i="9" s="1"/>
  <c r="N72" i="9"/>
  <c r="N54" i="9"/>
  <c r="N78" i="9" s="1"/>
  <c r="T21" i="28"/>
  <c r="AC21" i="31"/>
  <c r="L72" i="9"/>
  <c r="L54" i="9"/>
  <c r="L78" i="9" s="1"/>
  <c r="X32" i="28"/>
  <c r="H38" i="28"/>
  <c r="H55" i="28"/>
  <c r="H44" i="28"/>
  <c r="S77" i="9"/>
  <c r="T65" i="9"/>
  <c r="T53" i="9"/>
  <c r="T77" i="9" s="1"/>
  <c r="D48" i="28"/>
  <c r="D70" i="28" s="1"/>
  <c r="D59" i="28"/>
  <c r="T36" i="28"/>
  <c r="W61" i="9"/>
  <c r="W49" i="9"/>
  <c r="W73" i="9" s="1"/>
  <c r="AD49" i="9"/>
  <c r="AD73" i="9" s="1"/>
  <c r="AD61" i="9"/>
  <c r="X48" i="9"/>
  <c r="X41" i="9"/>
  <c r="X60" i="9"/>
  <c r="AE40" i="9"/>
  <c r="E57" i="28"/>
  <c r="U22" i="28"/>
  <c r="U57" i="28" s="1"/>
  <c r="N68" i="28"/>
  <c r="O21" i="28"/>
  <c r="C57" i="28"/>
  <c r="S22" i="28"/>
  <c r="O22" i="28"/>
  <c r="S20" i="28"/>
  <c r="O20" i="28"/>
  <c r="C26" i="28"/>
  <c r="C45" i="28"/>
  <c r="S33" i="28"/>
  <c r="O33" i="28"/>
  <c r="C56" i="28"/>
  <c r="AD21" i="28"/>
  <c r="Z50" i="9"/>
  <c r="Z74" i="9" s="1"/>
  <c r="Z62" i="9"/>
  <c r="AB65" i="9"/>
  <c r="AB53" i="9"/>
  <c r="AB77" i="9" s="1"/>
  <c r="I56" i="28"/>
  <c r="Y33" i="28"/>
  <c r="I45" i="28"/>
  <c r="I67" i="28" s="1"/>
  <c r="U36" i="28"/>
  <c r="U48" i="28" s="1"/>
  <c r="E48" i="28"/>
  <c r="E70" i="28" s="1"/>
  <c r="E59" i="28"/>
  <c r="N47" i="31"/>
  <c r="AD36" i="31"/>
  <c r="T46" i="28"/>
  <c r="AA21" i="28"/>
  <c r="D26" i="28"/>
  <c r="T20" i="28"/>
  <c r="AB64" i="9"/>
  <c r="AB52" i="9"/>
  <c r="AB76" i="9" s="1"/>
  <c r="L56" i="28"/>
  <c r="AB33" i="28"/>
  <c r="L45" i="28"/>
  <c r="L67" i="28" s="1"/>
  <c r="AE22" i="9"/>
  <c r="S28" i="9"/>
  <c r="S49" i="9"/>
  <c r="AE36" i="9"/>
  <c r="S61" i="9"/>
  <c r="O53" i="9"/>
  <c r="O77" i="9" s="1"/>
  <c r="AA53" i="9"/>
  <c r="AA77" i="9" s="1"/>
  <c r="AA65" i="9"/>
  <c r="AA20" i="28"/>
  <c r="K26" i="28"/>
  <c r="K27" i="28" s="1"/>
  <c r="W20" i="28"/>
  <c r="G26" i="28"/>
  <c r="G27" i="28" s="1"/>
  <c r="I48" i="28"/>
  <c r="I70" i="28" s="1"/>
  <c r="Y36" i="28"/>
  <c r="Y48" i="28" s="1"/>
  <c r="H72" i="9"/>
  <c r="H54" i="9"/>
  <c r="H78" i="9" s="1"/>
  <c r="S52" i="9"/>
  <c r="S76" i="9" s="1"/>
  <c r="AE39" i="9"/>
  <c r="S64" i="9"/>
  <c r="T48" i="9"/>
  <c r="T60" i="9"/>
  <c r="T41" i="9"/>
  <c r="Y49" i="9"/>
  <c r="Y73" i="9" s="1"/>
  <c r="Y61" i="9"/>
  <c r="Z52" i="9"/>
  <c r="Z76" i="9" s="1"/>
  <c r="Z64" i="9"/>
  <c r="Z48" i="9"/>
  <c r="Z41" i="9"/>
  <c r="G55" i="28"/>
  <c r="G44" i="28"/>
  <c r="W32" i="28"/>
  <c r="G38" i="28"/>
  <c r="U48" i="9"/>
  <c r="U60" i="9"/>
  <c r="U41" i="9"/>
  <c r="J67" i="28"/>
  <c r="L83" i="31"/>
  <c r="AB25" i="31"/>
  <c r="S50" i="9"/>
  <c r="AE37" i="9"/>
  <c r="S62" i="9"/>
  <c r="U52" i="9"/>
  <c r="U76" i="9" s="1"/>
  <c r="U64" i="9"/>
  <c r="W25" i="28"/>
  <c r="O60" i="9"/>
  <c r="AA32" i="28"/>
  <c r="K44" i="28"/>
  <c r="K55" i="28"/>
  <c r="K38" i="28"/>
  <c r="X20" i="28"/>
  <c r="H26" i="28"/>
  <c r="H27" i="28" s="1"/>
  <c r="Y20" i="28"/>
  <c r="I26" i="28"/>
  <c r="I27" i="28" s="1"/>
  <c r="M56" i="28"/>
  <c r="M45" i="28"/>
  <c r="M67" i="28" s="1"/>
  <c r="AC33" i="28"/>
  <c r="V32" i="28"/>
  <c r="F38" i="28"/>
  <c r="F44" i="28"/>
  <c r="F55" i="28"/>
  <c r="Z24" i="28"/>
  <c r="AE24" i="9"/>
  <c r="J83" i="31"/>
  <c r="Z25" i="31"/>
  <c r="G45" i="28"/>
  <c r="G67" i="28" s="1"/>
  <c r="W33" i="28"/>
  <c r="W45" i="28" s="1"/>
  <c r="H45" i="28"/>
  <c r="H67" i="28" s="1"/>
  <c r="X33" i="28"/>
  <c r="H56" i="28"/>
  <c r="AD25" i="28"/>
  <c r="L49" i="28"/>
  <c r="L71" i="28" s="1"/>
  <c r="AB37" i="28"/>
  <c r="AB49" i="28" s="1"/>
  <c r="AB71" i="28" s="1"/>
  <c r="L60" i="28"/>
  <c r="D54" i="9"/>
  <c r="D78" i="9" s="1"/>
  <c r="D72" i="9"/>
  <c r="K46" i="28"/>
  <c r="K68" i="28" s="1"/>
  <c r="AA34" i="28"/>
  <c r="AA46" i="28" s="1"/>
  <c r="S32" i="28"/>
  <c r="C44" i="28"/>
  <c r="O32" i="28"/>
  <c r="C38" i="28"/>
  <c r="C55" i="28"/>
  <c r="AC37" i="28"/>
  <c r="AC49" i="28" s="1"/>
  <c r="AC71" i="28" s="1"/>
  <c r="M49" i="28"/>
  <c r="M71" i="28" s="1"/>
  <c r="M60" i="28"/>
  <c r="U49" i="9"/>
  <c r="U73" i="9" s="1"/>
  <c r="U61" i="9"/>
  <c r="O36" i="28"/>
  <c r="C48" i="28"/>
  <c r="S36" i="28"/>
  <c r="C59" i="28"/>
  <c r="J48" i="28"/>
  <c r="J70" i="28" s="1"/>
  <c r="Z36" i="28"/>
  <c r="Z48" i="28" s="1"/>
  <c r="J59" i="28"/>
  <c r="O50" i="9"/>
  <c r="O74" i="9" s="1"/>
  <c r="C74" i="9"/>
  <c r="T52" i="9"/>
  <c r="T76" i="9" s="1"/>
  <c r="T64" i="9"/>
  <c r="N48" i="28"/>
  <c r="N70" i="28" s="1"/>
  <c r="AD36" i="28"/>
  <c r="AD48" i="28" s="1"/>
  <c r="Z32" i="31"/>
  <c r="J43" i="31"/>
  <c r="AA33" i="28"/>
  <c r="AA45" i="28" s="1"/>
  <c r="K45" i="28"/>
  <c r="K67" i="28" s="1"/>
  <c r="K56" i="28"/>
  <c r="AC52" i="9"/>
  <c r="AC76" i="9" s="1"/>
  <c r="AC64" i="9"/>
  <c r="V33" i="28"/>
  <c r="F45" i="28"/>
  <c r="F67" i="28" s="1"/>
  <c r="F56" i="28"/>
  <c r="AA25" i="31"/>
  <c r="K83" i="31"/>
  <c r="M72" i="9"/>
  <c r="M54" i="9"/>
  <c r="M78" i="9" s="1"/>
  <c r="T49" i="9"/>
  <c r="T73" i="9" s="1"/>
  <c r="T61" i="9"/>
  <c r="C73" i="9"/>
  <c r="O49" i="9"/>
  <c r="O73" i="9" s="1"/>
  <c r="F48" i="28"/>
  <c r="F70" i="28" s="1"/>
  <c r="V36" i="28"/>
  <c r="V48" i="28" s="1"/>
  <c r="AC25" i="31"/>
  <c r="M83" i="31"/>
  <c r="AA28" i="9"/>
  <c r="W28" i="9"/>
  <c r="G59" i="28"/>
  <c r="W24" i="28"/>
  <c r="AC74" i="9"/>
  <c r="AA52" i="9"/>
  <c r="AA76" i="9" s="1"/>
  <c r="AA64" i="9"/>
  <c r="O64" i="9"/>
  <c r="O24" i="28"/>
  <c r="S24" i="28"/>
  <c r="J66" i="9"/>
  <c r="E66" i="9"/>
  <c r="AD28" i="9"/>
  <c r="K59" i="28"/>
  <c r="AA24" i="28"/>
  <c r="O62" i="9"/>
  <c r="M57" i="28"/>
  <c r="AC22" i="28"/>
  <c r="AC57" i="28" s="1"/>
  <c r="AC46" i="28"/>
  <c r="F59" i="28"/>
  <c r="V24" i="28"/>
  <c r="AA49" i="9"/>
  <c r="AA73" i="9" s="1"/>
  <c r="AA61" i="9"/>
  <c r="C72" i="9"/>
  <c r="C54" i="9"/>
  <c r="O48" i="9"/>
  <c r="O72" i="9" s="1"/>
  <c r="AA48" i="9"/>
  <c r="AA41" i="9"/>
  <c r="AA60" i="9"/>
  <c r="E68" i="28"/>
  <c r="X25" i="28"/>
  <c r="X60" i="28" s="1"/>
  <c r="AC61" i="9"/>
  <c r="AC49" i="9"/>
  <c r="AC73" i="9" s="1"/>
  <c r="V48" i="9"/>
  <c r="V41" i="9"/>
  <c r="V60" i="9"/>
  <c r="V49" i="9"/>
  <c r="V73" i="9" s="1"/>
  <c r="V61" i="9"/>
  <c r="D57" i="28"/>
  <c r="T28" i="9"/>
  <c r="Z60" i="28"/>
  <c r="AD22" i="28"/>
  <c r="I46" i="28"/>
  <c r="I68" i="28" s="1"/>
  <c r="Y34" i="28"/>
  <c r="Y46" i="28" s="1"/>
  <c r="Y68" i="28" s="1"/>
  <c r="S21" i="31"/>
  <c r="AC20" i="28"/>
  <c r="M26" i="28"/>
  <c r="M27" i="28" s="1"/>
  <c r="AB36" i="28"/>
  <c r="AB48" i="28" s="1"/>
  <c r="L48" i="28"/>
  <c r="L70" i="28" s="1"/>
  <c r="L59" i="28"/>
  <c r="S25" i="31"/>
  <c r="M44" i="28"/>
  <c r="AC32" i="28"/>
  <c r="M55" i="28"/>
  <c r="M38" i="28"/>
  <c r="T25" i="31"/>
  <c r="D83" i="31"/>
  <c r="S34" i="28"/>
  <c r="C46" i="28"/>
  <c r="O34" i="28"/>
  <c r="X52" i="9"/>
  <c r="X76" i="9" s="1"/>
  <c r="X64" i="9"/>
  <c r="J56" i="28"/>
  <c r="Z21" i="28"/>
  <c r="Z56" i="28" s="1"/>
  <c r="AC28" i="9"/>
  <c r="D45" i="28"/>
  <c r="D67" i="28" s="1"/>
  <c r="D56" i="28"/>
  <c r="T33" i="28"/>
  <c r="X50" i="9"/>
  <c r="X74" i="9" s="1"/>
  <c r="X62" i="9"/>
  <c r="K48" i="28"/>
  <c r="K70" i="28" s="1"/>
  <c r="AA36" i="28"/>
  <c r="AA48" i="28" s="1"/>
  <c r="E55" i="28"/>
  <c r="E44" i="28"/>
  <c r="U32" i="28"/>
  <c r="N60" i="28"/>
  <c r="F47" i="31"/>
  <c r="V36" i="31"/>
  <c r="V25" i="28"/>
  <c r="I47" i="31"/>
  <c r="Y36" i="31"/>
  <c r="I58" i="31"/>
  <c r="AA62" i="9"/>
  <c r="AA50" i="9"/>
  <c r="AA74" i="9" s="1"/>
  <c r="W52" i="9"/>
  <c r="W76" i="9" s="1"/>
  <c r="W64" i="9"/>
  <c r="N55" i="28"/>
  <c r="AD20" i="28"/>
  <c r="N26" i="28"/>
  <c r="N27" i="28" s="1"/>
  <c r="G47" i="31"/>
  <c r="W36" i="31"/>
  <c r="I57" i="28"/>
  <c r="E49" i="28"/>
  <c r="E71" i="28" s="1"/>
  <c r="U37" i="28"/>
  <c r="U49" i="28" s="1"/>
  <c r="W50" i="9"/>
  <c r="W74" i="9" s="1"/>
  <c r="W62" i="9"/>
  <c r="AB61" i="9"/>
  <c r="AB49" i="9"/>
  <c r="AB73" i="9" s="1"/>
  <c r="O28" i="9"/>
  <c r="V64" i="9"/>
  <c r="V52" i="9"/>
  <c r="V76" i="9" s="1"/>
  <c r="L44" i="28"/>
  <c r="AB32" i="28"/>
  <c r="L55" i="28"/>
  <c r="L38" i="28"/>
  <c r="H47" i="31"/>
  <c r="X36" i="31"/>
  <c r="AD52" i="9"/>
  <c r="AD76" i="9" s="1"/>
  <c r="AD64" i="9"/>
  <c r="Y32" i="28"/>
  <c r="I55" i="28"/>
  <c r="I44" i="28"/>
  <c r="I38" i="28"/>
  <c r="C76" i="9"/>
  <c r="J54" i="9"/>
  <c r="J78" i="9" s="1"/>
  <c r="J72" i="9"/>
  <c r="W60" i="9"/>
  <c r="W48" i="9"/>
  <c r="W41" i="9"/>
  <c r="U24" i="28"/>
  <c r="T74" i="9"/>
  <c r="M44" i="31"/>
  <c r="AC33" i="31"/>
  <c r="S48" i="9"/>
  <c r="S41" i="9"/>
  <c r="S60" i="9"/>
  <c r="AE35" i="9"/>
  <c r="AB22" i="28"/>
  <c r="AB57" i="28" s="1"/>
  <c r="Z73" i="9"/>
  <c r="X28" i="9"/>
  <c r="AD32" i="28"/>
  <c r="N44" i="28"/>
  <c r="N38" i="28"/>
  <c r="Y28" i="9"/>
  <c r="F72" i="9"/>
  <c r="F54" i="9"/>
  <c r="F78" i="9" s="1"/>
  <c r="U65" i="9"/>
  <c r="U53" i="9"/>
  <c r="U77" i="9" s="1"/>
  <c r="J57" i="28"/>
  <c r="Z22" i="28"/>
  <c r="AB21" i="28"/>
  <c r="AE64" i="9" l="1"/>
  <c r="U71" i="28"/>
  <c r="W60" i="28"/>
  <c r="S60" i="28"/>
  <c r="H80" i="31"/>
  <c r="AB33" i="31"/>
  <c r="J47" i="31"/>
  <c r="J69" i="31" s="1"/>
  <c r="C47" i="31"/>
  <c r="C69" i="31" s="1"/>
  <c r="I83" i="31"/>
  <c r="M55" i="31"/>
  <c r="E91" i="31"/>
  <c r="F91" i="31"/>
  <c r="J54" i="31"/>
  <c r="J90" i="31"/>
  <c r="E55" i="31"/>
  <c r="N58" i="31"/>
  <c r="U21" i="31"/>
  <c r="U25" i="31"/>
  <c r="E83" i="31"/>
  <c r="AD57" i="28"/>
  <c r="X21" i="31"/>
  <c r="S49" i="28"/>
  <c r="S71" i="28" s="1"/>
  <c r="H79" i="31"/>
  <c r="D55" i="31"/>
  <c r="F44" i="31"/>
  <c r="F66" i="31" s="1"/>
  <c r="AD33" i="31"/>
  <c r="Y60" i="28"/>
  <c r="S36" i="31"/>
  <c r="S58" i="31" s="1"/>
  <c r="N44" i="31"/>
  <c r="AD44" i="31" s="1"/>
  <c r="I80" i="31"/>
  <c r="C58" i="31"/>
  <c r="T33" i="31"/>
  <c r="Y22" i="31"/>
  <c r="D44" i="31"/>
  <c r="T44" i="31" s="1"/>
  <c r="J58" i="31"/>
  <c r="Z36" i="31"/>
  <c r="Z58" i="31" s="1"/>
  <c r="M91" i="31"/>
  <c r="N91" i="31"/>
  <c r="L44" i="31"/>
  <c r="AB44" i="31" s="1"/>
  <c r="L55" i="31"/>
  <c r="V33" i="31"/>
  <c r="W66" i="9"/>
  <c r="H58" i="31"/>
  <c r="W59" i="28"/>
  <c r="V57" i="28"/>
  <c r="V66" i="9"/>
  <c r="AE61" i="9"/>
  <c r="S66" i="9"/>
  <c r="V60" i="28"/>
  <c r="AB66" i="9"/>
  <c r="Z66" i="9"/>
  <c r="U68" i="28"/>
  <c r="AC59" i="28"/>
  <c r="W57" i="28"/>
  <c r="Y57" i="28"/>
  <c r="M61" i="28"/>
  <c r="AC68" i="28"/>
  <c r="K61" i="28"/>
  <c r="I61" i="28"/>
  <c r="X71" i="28"/>
  <c r="AC60" i="28"/>
  <c r="AD60" i="28"/>
  <c r="T68" i="28"/>
  <c r="AA68" i="28"/>
  <c r="AD68" i="28"/>
  <c r="O36" i="31"/>
  <c r="N61" i="28"/>
  <c r="V59" i="28"/>
  <c r="O59" i="28"/>
  <c r="H11" i="59" s="1"/>
  <c r="AC26" i="28"/>
  <c r="W71" i="28"/>
  <c r="U59" i="28"/>
  <c r="W22" i="31"/>
  <c r="G80" i="31"/>
  <c r="Z68" i="28"/>
  <c r="U66" i="9"/>
  <c r="Y58" i="31"/>
  <c r="V68" i="28"/>
  <c r="AB70" i="28"/>
  <c r="AE37" i="28"/>
  <c r="AA70" i="28"/>
  <c r="AD70" i="28"/>
  <c r="AE21" i="28"/>
  <c r="AA66" i="9"/>
  <c r="F55" i="31"/>
  <c r="AA67" i="28"/>
  <c r="W67" i="28"/>
  <c r="O60" i="28"/>
  <c r="H12" i="59" s="1"/>
  <c r="E61" i="28"/>
  <c r="V71" i="28"/>
  <c r="O56" i="28"/>
  <c r="H8" i="59" s="1"/>
  <c r="X57" i="28"/>
  <c r="X70" i="28"/>
  <c r="Z59" i="28"/>
  <c r="AD71" i="28"/>
  <c r="AA26" i="28"/>
  <c r="O57" i="28"/>
  <c r="H9" i="59" s="1"/>
  <c r="Y59" i="28"/>
  <c r="AB68" i="28"/>
  <c r="AD22" i="31"/>
  <c r="N80" i="31"/>
  <c r="W25" i="31"/>
  <c r="W58" i="31" s="1"/>
  <c r="G83" i="31"/>
  <c r="T72" i="9"/>
  <c r="T54" i="9"/>
  <c r="T78" i="9" s="1"/>
  <c r="U35" i="31"/>
  <c r="E93" i="31"/>
  <c r="E46" i="31"/>
  <c r="E94" i="31"/>
  <c r="E57" i="31"/>
  <c r="W33" i="31"/>
  <c r="G91" i="31"/>
  <c r="G44" i="31"/>
  <c r="G55" i="31"/>
  <c r="S48" i="28"/>
  <c r="AE36" i="28"/>
  <c r="S59" i="28"/>
  <c r="AE20" i="28"/>
  <c r="S26" i="28"/>
  <c r="AB20" i="31"/>
  <c r="L26" i="31"/>
  <c r="L78" i="31"/>
  <c r="H94" i="31"/>
  <c r="H57" i="31"/>
  <c r="H93" i="31"/>
  <c r="X35" i="31"/>
  <c r="H46" i="31"/>
  <c r="H69" i="31"/>
  <c r="X47" i="31"/>
  <c r="AA24" i="31"/>
  <c r="K82" i="31"/>
  <c r="V45" i="28"/>
  <c r="V67" i="28" s="1"/>
  <c r="V56" i="28"/>
  <c r="J65" i="31"/>
  <c r="Z43" i="31"/>
  <c r="C70" i="28"/>
  <c r="O48" i="28"/>
  <c r="O70" i="28" s="1"/>
  <c r="N55" i="31"/>
  <c r="F42" i="31"/>
  <c r="F53" i="31"/>
  <c r="F89" i="31"/>
  <c r="V31" i="31"/>
  <c r="F37" i="31"/>
  <c r="K53" i="31"/>
  <c r="K42" i="31"/>
  <c r="AA31" i="31"/>
  <c r="K37" i="31"/>
  <c r="K89" i="31"/>
  <c r="W44" i="28"/>
  <c r="W38" i="28"/>
  <c r="W55" i="28"/>
  <c r="S73" i="9"/>
  <c r="AE49" i="9"/>
  <c r="AE73" i="9" s="1"/>
  <c r="Y66" i="9"/>
  <c r="H82" i="31"/>
  <c r="X24" i="31"/>
  <c r="AB26" i="28"/>
  <c r="U56" i="28"/>
  <c r="U45" i="28"/>
  <c r="U67" i="28" s="1"/>
  <c r="Z20" i="31"/>
  <c r="J78" i="31"/>
  <c r="J26" i="31"/>
  <c r="F78" i="31"/>
  <c r="V20" i="31"/>
  <c r="Z55" i="28"/>
  <c r="Z38" i="28"/>
  <c r="Z44" i="28"/>
  <c r="AC70" i="28"/>
  <c r="O66" i="9"/>
  <c r="AC66" i="9"/>
  <c r="N42" i="31"/>
  <c r="AD31" i="31"/>
  <c r="N53" i="31"/>
  <c r="N89" i="31"/>
  <c r="N37" i="31"/>
  <c r="W47" i="31"/>
  <c r="G69" i="31"/>
  <c r="E66" i="28"/>
  <c r="E50" i="28"/>
  <c r="E72" i="28" s="1"/>
  <c r="D43" i="31"/>
  <c r="T32" i="31"/>
  <c r="D90" i="31"/>
  <c r="D54" i="31"/>
  <c r="AA59" i="28"/>
  <c r="J93" i="31"/>
  <c r="Z35" i="31"/>
  <c r="J94" i="31"/>
  <c r="J46" i="31"/>
  <c r="J57" i="31"/>
  <c r="C66" i="28"/>
  <c r="C50" i="28"/>
  <c r="O44" i="28"/>
  <c r="O66" i="28" s="1"/>
  <c r="AB36" i="31"/>
  <c r="AB58" i="31" s="1"/>
  <c r="L47" i="31"/>
  <c r="L58" i="31"/>
  <c r="X32" i="31"/>
  <c r="H90" i="31"/>
  <c r="H43" i="31"/>
  <c r="H54" i="31"/>
  <c r="G66" i="28"/>
  <c r="G50" i="28"/>
  <c r="G72" i="28" s="1"/>
  <c r="AE52" i="9"/>
  <c r="AE76" i="9" s="1"/>
  <c r="D78" i="31"/>
  <c r="T20" i="31"/>
  <c r="U70" i="28"/>
  <c r="S22" i="31"/>
  <c r="X44" i="28"/>
  <c r="X38" i="28"/>
  <c r="X59" i="28"/>
  <c r="D94" i="31"/>
  <c r="T36" i="31"/>
  <c r="T58" i="31" s="1"/>
  <c r="D47" i="31"/>
  <c r="D58" i="31"/>
  <c r="J61" i="28"/>
  <c r="F61" i="28"/>
  <c r="E66" i="31"/>
  <c r="U44" i="31"/>
  <c r="J66" i="28"/>
  <c r="J50" i="28"/>
  <c r="J72" i="28" s="1"/>
  <c r="M93" i="31"/>
  <c r="M94" i="31"/>
  <c r="M46" i="31"/>
  <c r="AC35" i="31"/>
  <c r="M57" i="31"/>
  <c r="AC54" i="9"/>
  <c r="AC78" i="9" s="1"/>
  <c r="AC72" i="9"/>
  <c r="Y21" i="31"/>
  <c r="I79" i="31"/>
  <c r="W70" i="28"/>
  <c r="S72" i="9"/>
  <c r="S54" i="9"/>
  <c r="AE48" i="9"/>
  <c r="AE72" i="9" s="1"/>
  <c r="E89" i="31"/>
  <c r="E42" i="31"/>
  <c r="U31" i="31"/>
  <c r="E53" i="31"/>
  <c r="E37" i="31"/>
  <c r="N93" i="31"/>
  <c r="N46" i="31"/>
  <c r="N94" i="31"/>
  <c r="AD35" i="31"/>
  <c r="N57" i="31"/>
  <c r="L54" i="31"/>
  <c r="L43" i="31"/>
  <c r="AB32" i="31"/>
  <c r="L90" i="31"/>
  <c r="X54" i="9"/>
  <c r="X78" i="9" s="1"/>
  <c r="X72" i="9"/>
  <c r="H66" i="28"/>
  <c r="H50" i="28"/>
  <c r="H72" i="28" s="1"/>
  <c r="C61" i="28"/>
  <c r="O38" i="28"/>
  <c r="C43" i="31"/>
  <c r="S32" i="31"/>
  <c r="C54" i="31"/>
  <c r="O32" i="31"/>
  <c r="Y24" i="31"/>
  <c r="I82" i="31"/>
  <c r="U44" i="28"/>
  <c r="U55" i="28"/>
  <c r="U38" i="28"/>
  <c r="AA72" i="9"/>
  <c r="AA54" i="9"/>
  <c r="AA78" i="9" s="1"/>
  <c r="AE24" i="28"/>
  <c r="O55" i="28"/>
  <c r="H7" i="59" s="1"/>
  <c r="AB22" i="31"/>
  <c r="L80" i="31"/>
  <c r="I44" i="31"/>
  <c r="Y33" i="31"/>
  <c r="I55" i="31"/>
  <c r="I91" i="31"/>
  <c r="K90" i="31"/>
  <c r="K54" i="31"/>
  <c r="K43" i="31"/>
  <c r="AA32" i="31"/>
  <c r="F66" i="28"/>
  <c r="F50" i="28"/>
  <c r="F72" i="28" s="1"/>
  <c r="AE28" i="9"/>
  <c r="S45" i="28"/>
  <c r="AE33" i="28"/>
  <c r="S56" i="28"/>
  <c r="N90" i="31"/>
  <c r="N43" i="31"/>
  <c r="N54" i="31"/>
  <c r="AD32" i="31"/>
  <c r="D89" i="31"/>
  <c r="T31" i="31"/>
  <c r="D42" i="31"/>
  <c r="D53" i="31"/>
  <c r="D37" i="31"/>
  <c r="D59" i="31" s="1"/>
  <c r="AB21" i="31"/>
  <c r="L79" i="31"/>
  <c r="AD44" i="28"/>
  <c r="AD38" i="28"/>
  <c r="AE41" i="9"/>
  <c r="AE60" i="9"/>
  <c r="AC44" i="31"/>
  <c r="M66" i="31"/>
  <c r="AA60" i="28"/>
  <c r="F83" i="31"/>
  <c r="V25" i="31"/>
  <c r="V58" i="31" s="1"/>
  <c r="C44" i="31"/>
  <c r="C55" i="31"/>
  <c r="S33" i="31"/>
  <c r="O33" i="31"/>
  <c r="M42" i="31"/>
  <c r="AC31" i="31"/>
  <c r="M89" i="31"/>
  <c r="M53" i="31"/>
  <c r="M37" i="31"/>
  <c r="X25" i="31"/>
  <c r="X58" i="31" s="1"/>
  <c r="H83" i="31"/>
  <c r="Z67" i="28"/>
  <c r="F94" i="31"/>
  <c r="V35" i="31"/>
  <c r="F46" i="31"/>
  <c r="F93" i="31"/>
  <c r="F57" i="31"/>
  <c r="D91" i="31"/>
  <c r="Z70" i="28"/>
  <c r="K44" i="31"/>
  <c r="K91" i="31"/>
  <c r="AA33" i="31"/>
  <c r="K55" i="31"/>
  <c r="X45" i="28"/>
  <c r="X67" i="28" s="1"/>
  <c r="X56" i="28"/>
  <c r="Y20" i="31"/>
  <c r="I26" i="31"/>
  <c r="I78" i="31"/>
  <c r="K66" i="28"/>
  <c r="K50" i="28"/>
  <c r="K72" i="28" s="1"/>
  <c r="G61" i="28"/>
  <c r="I54" i="31"/>
  <c r="Y32" i="31"/>
  <c r="I43" i="31"/>
  <c r="I90" i="31"/>
  <c r="O45" i="28"/>
  <c r="O67" i="28" s="1"/>
  <c r="C67" i="28"/>
  <c r="S57" i="28"/>
  <c r="AE22" i="28"/>
  <c r="AE65" i="9"/>
  <c r="T24" i="31"/>
  <c r="D82" i="31"/>
  <c r="U20" i="31"/>
  <c r="E78" i="31"/>
  <c r="AD59" i="28"/>
  <c r="AB60" i="28"/>
  <c r="W21" i="31"/>
  <c r="G79" i="31"/>
  <c r="AD66" i="9"/>
  <c r="H91" i="31"/>
  <c r="X33" i="31"/>
  <c r="X55" i="31" s="1"/>
  <c r="H55" i="31"/>
  <c r="H44" i="31"/>
  <c r="AB24" i="31"/>
  <c r="L82" i="31"/>
  <c r="AA57" i="28"/>
  <c r="D61" i="28"/>
  <c r="I66" i="28"/>
  <c r="I50" i="28"/>
  <c r="I72" i="28" s="1"/>
  <c r="L66" i="28"/>
  <c r="L50" i="28"/>
  <c r="L72" i="28" s="1"/>
  <c r="AC32" i="31"/>
  <c r="AC54" i="31" s="1"/>
  <c r="M43" i="31"/>
  <c r="M90" i="31"/>
  <c r="M54" i="31"/>
  <c r="X55" i="28"/>
  <c r="X26" i="28"/>
  <c r="T48" i="28"/>
  <c r="T70" i="28" s="1"/>
  <c r="T59" i="28"/>
  <c r="V21" i="31"/>
  <c r="F79" i="31"/>
  <c r="V47" i="31"/>
  <c r="F69" i="31"/>
  <c r="V24" i="31"/>
  <c r="F82" i="31"/>
  <c r="T21" i="31"/>
  <c r="D79" i="31"/>
  <c r="J91" i="31"/>
  <c r="Z33" i="31"/>
  <c r="J44" i="31"/>
  <c r="J55" i="31"/>
  <c r="Y44" i="28"/>
  <c r="Y38" i="28"/>
  <c r="G58" i="31"/>
  <c r="V72" i="9"/>
  <c r="V54" i="9"/>
  <c r="V78" i="9" s="1"/>
  <c r="N66" i="28"/>
  <c r="N50" i="28"/>
  <c r="N72" i="28" s="1"/>
  <c r="L61" i="28"/>
  <c r="U36" i="31"/>
  <c r="E47" i="31"/>
  <c r="E58" i="31"/>
  <c r="T56" i="28"/>
  <c r="T45" i="28"/>
  <c r="T67" i="28" s="1"/>
  <c r="AB35" i="31"/>
  <c r="L46" i="31"/>
  <c r="L57" i="31"/>
  <c r="L94" i="31"/>
  <c r="L93" i="31"/>
  <c r="C78" i="9"/>
  <c r="O54" i="9"/>
  <c r="O78" i="9" s="1"/>
  <c r="S44" i="28"/>
  <c r="S55" i="28"/>
  <c r="S38" i="28"/>
  <c r="AE32" i="28"/>
  <c r="G26" i="31"/>
  <c r="W20" i="31"/>
  <c r="G78" i="31"/>
  <c r="T26" i="28"/>
  <c r="Y72" i="9"/>
  <c r="Y54" i="9"/>
  <c r="Y78" i="9" s="1"/>
  <c r="AB72" i="9"/>
  <c r="AB54" i="9"/>
  <c r="AB78" i="9" s="1"/>
  <c r="Z26" i="28"/>
  <c r="V55" i="28"/>
  <c r="V26" i="28"/>
  <c r="O49" i="28"/>
  <c r="O71" i="28" s="1"/>
  <c r="Z22" i="31"/>
  <c r="J80" i="31"/>
  <c r="L53" i="31"/>
  <c r="L42" i="31"/>
  <c r="AB31" i="31"/>
  <c r="L37" i="31"/>
  <c r="L89" i="31"/>
  <c r="N78" i="31"/>
  <c r="AD20" i="31"/>
  <c r="N26" i="31"/>
  <c r="K46" i="31"/>
  <c r="K57" i="31"/>
  <c r="K93" i="31"/>
  <c r="K94" i="31"/>
  <c r="AA35" i="31"/>
  <c r="M66" i="28"/>
  <c r="M50" i="28"/>
  <c r="M72" i="28" s="1"/>
  <c r="V70" i="28"/>
  <c r="N83" i="31"/>
  <c r="AD25" i="31"/>
  <c r="AD58" i="31" s="1"/>
  <c r="V44" i="28"/>
  <c r="V38" i="28"/>
  <c r="X20" i="31"/>
  <c r="H78" i="31"/>
  <c r="H26" i="31"/>
  <c r="AA44" i="28"/>
  <c r="AA55" i="28"/>
  <c r="AA38" i="28"/>
  <c r="AE62" i="9"/>
  <c r="Z72" i="9"/>
  <c r="Z54" i="9"/>
  <c r="Z78" i="9" s="1"/>
  <c r="T66" i="9"/>
  <c r="I46" i="31"/>
  <c r="Y35" i="31"/>
  <c r="I57" i="31"/>
  <c r="I93" i="31"/>
  <c r="I94" i="31"/>
  <c r="W26" i="28"/>
  <c r="AB45" i="28"/>
  <c r="AB67" i="28" s="1"/>
  <c r="AB56" i="28"/>
  <c r="AA21" i="31"/>
  <c r="K79" i="31"/>
  <c r="AD47" i="31"/>
  <c r="N69" i="31"/>
  <c r="Y45" i="28"/>
  <c r="Y67" i="28" s="1"/>
  <c r="Y56" i="28"/>
  <c r="S20" i="31"/>
  <c r="C26" i="31"/>
  <c r="O20" i="31"/>
  <c r="AE53" i="9"/>
  <c r="AE77" i="9" s="1"/>
  <c r="F80" i="31"/>
  <c r="V22" i="31"/>
  <c r="U60" i="28"/>
  <c r="T60" i="28"/>
  <c r="T49" i="28"/>
  <c r="T71" i="28" s="1"/>
  <c r="D80" i="31"/>
  <c r="T22" i="31"/>
  <c r="AD56" i="28"/>
  <c r="AD45" i="28"/>
  <c r="AD67" i="28" s="1"/>
  <c r="W56" i="28"/>
  <c r="AA36" i="31"/>
  <c r="AA58" i="31" s="1"/>
  <c r="K47" i="31"/>
  <c r="K58" i="31"/>
  <c r="AB59" i="28"/>
  <c r="S46" i="28"/>
  <c r="AE34" i="28"/>
  <c r="G42" i="31"/>
  <c r="G53" i="31"/>
  <c r="G89" i="31"/>
  <c r="W31" i="31"/>
  <c r="G37" i="31"/>
  <c r="Z31" i="31"/>
  <c r="J42" i="31"/>
  <c r="J53" i="31"/>
  <c r="J89" i="31"/>
  <c r="J37" i="31"/>
  <c r="T44" i="28"/>
  <c r="T55" i="28"/>
  <c r="T38" i="28"/>
  <c r="W54" i="9"/>
  <c r="W78" i="9" s="1"/>
  <c r="W72" i="9"/>
  <c r="S24" i="31"/>
  <c r="AC36" i="31"/>
  <c r="M47" i="31"/>
  <c r="M58" i="31"/>
  <c r="G54" i="31"/>
  <c r="W32" i="31"/>
  <c r="G43" i="31"/>
  <c r="G90" i="31"/>
  <c r="E80" i="31"/>
  <c r="U22" i="31"/>
  <c r="U55" i="31" s="1"/>
  <c r="G93" i="31"/>
  <c r="G57" i="31"/>
  <c r="G94" i="31"/>
  <c r="G46" i="31"/>
  <c r="W35" i="31"/>
  <c r="W24" i="31"/>
  <c r="G82" i="31"/>
  <c r="E82" i="31"/>
  <c r="U24" i="31"/>
  <c r="J79" i="31"/>
  <c r="Z21" i="31"/>
  <c r="Z54" i="31" s="1"/>
  <c r="AC44" i="28"/>
  <c r="AC55" i="28"/>
  <c r="AC38" i="28"/>
  <c r="Y55" i="28"/>
  <c r="Y26" i="28"/>
  <c r="AD21" i="31"/>
  <c r="N79" i="31"/>
  <c r="N82" i="31"/>
  <c r="AD24" i="31"/>
  <c r="K80" i="31"/>
  <c r="AA22" i="31"/>
  <c r="Z57" i="28"/>
  <c r="I42" i="31"/>
  <c r="I53" i="31"/>
  <c r="Y31" i="31"/>
  <c r="I37" i="31"/>
  <c r="I89" i="31"/>
  <c r="AB55" i="28"/>
  <c r="AB44" i="28"/>
  <c r="AB38" i="28"/>
  <c r="AD55" i="28"/>
  <c r="AD26" i="28"/>
  <c r="Y47" i="31"/>
  <c r="Y69" i="31" s="1"/>
  <c r="I69" i="31"/>
  <c r="F58" i="31"/>
  <c r="AE25" i="28"/>
  <c r="C68" i="28"/>
  <c r="O46" i="28"/>
  <c r="O68" i="28" s="1"/>
  <c r="AC20" i="31"/>
  <c r="M78" i="31"/>
  <c r="M26" i="31"/>
  <c r="M80" i="31"/>
  <c r="AC22" i="31"/>
  <c r="AC55" i="31" s="1"/>
  <c r="F90" i="31"/>
  <c r="F54" i="31"/>
  <c r="F43" i="31"/>
  <c r="V32" i="31"/>
  <c r="S35" i="31"/>
  <c r="C46" i="31"/>
  <c r="C57" i="31"/>
  <c r="O35" i="31"/>
  <c r="C53" i="31"/>
  <c r="C42" i="31"/>
  <c r="S31" i="31"/>
  <c r="C37" i="31"/>
  <c r="O31" i="31"/>
  <c r="L91" i="31"/>
  <c r="Z24" i="31"/>
  <c r="J82" i="31"/>
  <c r="AC56" i="28"/>
  <c r="AC45" i="28"/>
  <c r="AC67" i="28" s="1"/>
  <c r="H61" i="28"/>
  <c r="S74" i="9"/>
  <c r="AE50" i="9"/>
  <c r="AE74" i="9" s="1"/>
  <c r="U72" i="9"/>
  <c r="U54" i="9"/>
  <c r="U78" i="9" s="1"/>
  <c r="Y70" i="28"/>
  <c r="AA20" i="31"/>
  <c r="K26" i="31"/>
  <c r="K78" i="31"/>
  <c r="AA56" i="28"/>
  <c r="O26" i="28"/>
  <c r="X66" i="9"/>
  <c r="T35" i="31"/>
  <c r="D46" i="31"/>
  <c r="D93" i="31"/>
  <c r="D57" i="31"/>
  <c r="H89" i="31"/>
  <c r="H42" i="31"/>
  <c r="X31" i="31"/>
  <c r="H53" i="31"/>
  <c r="H37" i="31"/>
  <c r="M79" i="31"/>
  <c r="E79" i="31"/>
  <c r="AC24" i="31"/>
  <c r="M82" i="31"/>
  <c r="U26" i="28"/>
  <c r="E54" i="31"/>
  <c r="U32" i="31"/>
  <c r="E43" i="31"/>
  <c r="E90" i="31"/>
  <c r="AD72" i="9"/>
  <c r="AD54" i="9"/>
  <c r="AD78" i="9" s="1"/>
  <c r="D66" i="28"/>
  <c r="D50" i="28"/>
  <c r="D72" i="28" s="1"/>
  <c r="O26" i="31" l="1"/>
  <c r="AB55" i="31"/>
  <c r="Z47" i="31"/>
  <c r="Z69" i="31" s="1"/>
  <c r="Z83" i="31" s="1"/>
  <c r="U58" i="31"/>
  <c r="U54" i="31"/>
  <c r="S47" i="31"/>
  <c r="S69" i="31" s="1"/>
  <c r="V44" i="31"/>
  <c r="V66" i="31" s="1"/>
  <c r="X54" i="31"/>
  <c r="AD55" i="31"/>
  <c r="W55" i="31"/>
  <c r="N66" i="31"/>
  <c r="D66" i="31"/>
  <c r="Y55" i="31"/>
  <c r="T55" i="31"/>
  <c r="L66" i="31"/>
  <c r="V55" i="31"/>
  <c r="AB53" i="31"/>
  <c r="AE60" i="28"/>
  <c r="H25" i="59" s="1"/>
  <c r="AD69" i="31"/>
  <c r="W69" i="31"/>
  <c r="T61" i="28"/>
  <c r="S55" i="31"/>
  <c r="AC57" i="31"/>
  <c r="AE36" i="31"/>
  <c r="X69" i="31"/>
  <c r="AC61" i="28"/>
  <c r="W61" i="28"/>
  <c r="AE26" i="28"/>
  <c r="O61" i="28"/>
  <c r="H13" i="59" s="1"/>
  <c r="AD54" i="31"/>
  <c r="AE59" i="28"/>
  <c r="H24" i="59" s="1"/>
  <c r="O55" i="31"/>
  <c r="M9" i="59" s="1"/>
  <c r="AE56" i="28"/>
  <c r="H21" i="59" s="1"/>
  <c r="S61" i="28"/>
  <c r="S57" i="31"/>
  <c r="W53" i="31"/>
  <c r="O54" i="31"/>
  <c r="M8" i="59" s="1"/>
  <c r="T54" i="31"/>
  <c r="AA26" i="31"/>
  <c r="AD57" i="31"/>
  <c r="AD66" i="31"/>
  <c r="W57" i="31"/>
  <c r="O47" i="31"/>
  <c r="O69" i="31" s="1"/>
  <c r="AC58" i="31"/>
  <c r="AA61" i="28"/>
  <c r="Y61" i="28"/>
  <c r="AE49" i="28"/>
  <c r="AE71" i="28" s="1"/>
  <c r="Y53" i="31"/>
  <c r="Y37" i="31"/>
  <c r="Z42" i="31"/>
  <c r="J64" i="31"/>
  <c r="J48" i="31"/>
  <c r="J70" i="31" s="1"/>
  <c r="G84" i="31"/>
  <c r="M64" i="31"/>
  <c r="AC42" i="31"/>
  <c r="M48" i="31"/>
  <c r="M70" i="31" s="1"/>
  <c r="M68" i="31"/>
  <c r="AC46" i="31"/>
  <c r="AC68" i="31" s="1"/>
  <c r="H64" i="31"/>
  <c r="X42" i="31"/>
  <c r="H48" i="31"/>
  <c r="H70" i="31" s="1"/>
  <c r="S53" i="31"/>
  <c r="S37" i="31"/>
  <c r="AE31" i="31"/>
  <c r="V37" i="31"/>
  <c r="V54" i="31"/>
  <c r="AE55" i="28"/>
  <c r="H20" i="59" s="1"/>
  <c r="AE38" i="28"/>
  <c r="V46" i="31"/>
  <c r="V68" i="31" s="1"/>
  <c r="F68" i="31"/>
  <c r="D84" i="31"/>
  <c r="C72" i="28"/>
  <c r="O50" i="28"/>
  <c r="O72" i="28" s="1"/>
  <c r="X46" i="31"/>
  <c r="X68" i="31" s="1"/>
  <c r="H68" i="31"/>
  <c r="W46" i="31"/>
  <c r="W68" i="31" s="1"/>
  <c r="G68" i="31"/>
  <c r="K68" i="31"/>
  <c r="AA46" i="31"/>
  <c r="AA68" i="31" s="1"/>
  <c r="I66" i="31"/>
  <c r="Y44" i="31"/>
  <c r="Y66" i="31" s="1"/>
  <c r="T57" i="31"/>
  <c r="O53" i="31"/>
  <c r="M7" i="59" s="1"/>
  <c r="I59" i="31"/>
  <c r="I95" i="31"/>
  <c r="S68" i="28"/>
  <c r="AE46" i="28"/>
  <c r="AE68" i="28" s="1"/>
  <c r="X26" i="31"/>
  <c r="AE35" i="31"/>
  <c r="AA57" i="31"/>
  <c r="W26" i="31"/>
  <c r="X61" i="28"/>
  <c r="X44" i="31"/>
  <c r="X66" i="31" s="1"/>
  <c r="H66" i="31"/>
  <c r="AC53" i="31"/>
  <c r="AC37" i="31"/>
  <c r="S44" i="31"/>
  <c r="C66" i="31"/>
  <c r="O44" i="31"/>
  <c r="O66" i="31" s="1"/>
  <c r="AD61" i="28"/>
  <c r="AE45" i="28"/>
  <c r="AE67" i="28" s="1"/>
  <c r="S67" i="28"/>
  <c r="U61" i="28"/>
  <c r="E59" i="31"/>
  <c r="E95" i="31"/>
  <c r="U66" i="31"/>
  <c r="AE22" i="31"/>
  <c r="Z57" i="31"/>
  <c r="AD42" i="31"/>
  <c r="N64" i="31"/>
  <c r="N48" i="31"/>
  <c r="N70" i="31" s="1"/>
  <c r="Z66" i="28"/>
  <c r="Z50" i="28"/>
  <c r="Z72" i="28" s="1"/>
  <c r="V53" i="31"/>
  <c r="U46" i="31"/>
  <c r="U68" i="31" s="1"/>
  <c r="E68" i="31"/>
  <c r="O58" i="31"/>
  <c r="M12" i="59" s="1"/>
  <c r="O57" i="31"/>
  <c r="M11" i="59" s="1"/>
  <c r="AD66" i="28"/>
  <c r="AD50" i="28"/>
  <c r="AD72" i="28" s="1"/>
  <c r="X43" i="31"/>
  <c r="X65" i="31" s="1"/>
  <c r="H65" i="31"/>
  <c r="T37" i="31"/>
  <c r="T53" i="31"/>
  <c r="D65" i="31"/>
  <c r="T43" i="31"/>
  <c r="T65" i="31" s="1"/>
  <c r="K59" i="31"/>
  <c r="K95" i="31"/>
  <c r="U57" i="31"/>
  <c r="F48" i="31"/>
  <c r="F70" i="31" s="1"/>
  <c r="V43" i="31"/>
  <c r="V65" i="31" s="1"/>
  <c r="F65" i="31"/>
  <c r="I64" i="31"/>
  <c r="Y42" i="31"/>
  <c r="I48" i="31"/>
  <c r="I70" i="31" s="1"/>
  <c r="V61" i="28"/>
  <c r="L68" i="31"/>
  <c r="AB46" i="31"/>
  <c r="AB68" i="31" s="1"/>
  <c r="AB61" i="28"/>
  <c r="L59" i="31"/>
  <c r="L95" i="31"/>
  <c r="M65" i="31"/>
  <c r="AC43" i="31"/>
  <c r="AC65" i="31" s="1"/>
  <c r="V57" i="31"/>
  <c r="K64" i="31"/>
  <c r="AA42" i="31"/>
  <c r="K48" i="31"/>
  <c r="K70" i="31" s="1"/>
  <c r="L84" i="31"/>
  <c r="M84" i="31"/>
  <c r="AB66" i="28"/>
  <c r="AB50" i="28"/>
  <c r="AB72" i="28" s="1"/>
  <c r="T66" i="28"/>
  <c r="T50" i="28"/>
  <c r="T72" i="28" s="1"/>
  <c r="G64" i="31"/>
  <c r="W42" i="31"/>
  <c r="G48" i="31"/>
  <c r="G70" i="31" s="1"/>
  <c r="S26" i="31"/>
  <c r="AE20" i="31"/>
  <c r="Y46" i="31"/>
  <c r="Y68" i="31" s="1"/>
  <c r="I68" i="31"/>
  <c r="AA66" i="28"/>
  <c r="AA50" i="28"/>
  <c r="AA72" i="28" s="1"/>
  <c r="Z61" i="28"/>
  <c r="U26" i="31"/>
  <c r="Y54" i="31"/>
  <c r="M59" i="31"/>
  <c r="M95" i="31"/>
  <c r="AC66" i="31"/>
  <c r="AA43" i="31"/>
  <c r="AA65" i="31" s="1"/>
  <c r="K65" i="31"/>
  <c r="AB37" i="31"/>
  <c r="AB54" i="31"/>
  <c r="X66" i="28"/>
  <c r="X50" i="28"/>
  <c r="X72" i="28" s="1"/>
  <c r="AB26" i="31"/>
  <c r="K84" i="31"/>
  <c r="G95" i="31"/>
  <c r="G59" i="31"/>
  <c r="T42" i="31"/>
  <c r="D48" i="31"/>
  <c r="D70" i="31" s="1"/>
  <c r="D64" i="31"/>
  <c r="Z53" i="31"/>
  <c r="Z37" i="31"/>
  <c r="U66" i="28"/>
  <c r="U50" i="28"/>
  <c r="U72" i="28" s="1"/>
  <c r="Z65" i="31"/>
  <c r="C48" i="31"/>
  <c r="C64" i="31"/>
  <c r="S42" i="31"/>
  <c r="O42" i="31"/>
  <c r="O64" i="31" s="1"/>
  <c r="V66" i="28"/>
  <c r="V50" i="28"/>
  <c r="V72" i="28" s="1"/>
  <c r="N65" i="31"/>
  <c r="AD43" i="31"/>
  <c r="AD65" i="31" s="1"/>
  <c r="F64" i="31"/>
  <c r="V42" i="31"/>
  <c r="Y66" i="28"/>
  <c r="Y50" i="28"/>
  <c r="Y72" i="28" s="1"/>
  <c r="AA54" i="31"/>
  <c r="N59" i="31"/>
  <c r="N95" i="31"/>
  <c r="X57" i="31"/>
  <c r="E65" i="31"/>
  <c r="U43" i="31"/>
  <c r="U65" i="31" s="1"/>
  <c r="T66" i="31"/>
  <c r="W43" i="31"/>
  <c r="W65" i="31" s="1"/>
  <c r="G65" i="31"/>
  <c r="J95" i="31"/>
  <c r="J59" i="31"/>
  <c r="H84" i="31"/>
  <c r="N84" i="31"/>
  <c r="AB42" i="31"/>
  <c r="L64" i="31"/>
  <c r="L48" i="31"/>
  <c r="L70" i="31" s="1"/>
  <c r="S66" i="28"/>
  <c r="AE44" i="28"/>
  <c r="AE66" i="28" s="1"/>
  <c r="S50" i="28"/>
  <c r="Z44" i="31"/>
  <c r="Z66" i="31" s="1"/>
  <c r="J66" i="31"/>
  <c r="AB57" i="31"/>
  <c r="I84" i="31"/>
  <c r="S54" i="31"/>
  <c r="AE32" i="31"/>
  <c r="L65" i="31"/>
  <c r="AB43" i="31"/>
  <c r="AB65" i="31" s="1"/>
  <c r="Z46" i="31"/>
  <c r="Z68" i="31" s="1"/>
  <c r="J68" i="31"/>
  <c r="W66" i="28"/>
  <c r="W50" i="28"/>
  <c r="W72" i="28" s="1"/>
  <c r="AB66" i="31"/>
  <c r="S70" i="28"/>
  <c r="AE48" i="28"/>
  <c r="AE70" i="28" s="1"/>
  <c r="G66" i="31"/>
  <c r="W44" i="31"/>
  <c r="W66" i="31" s="1"/>
  <c r="X53" i="31"/>
  <c r="X37" i="31"/>
  <c r="C59" i="31"/>
  <c r="O37" i="31"/>
  <c r="K66" i="31"/>
  <c r="AA44" i="31"/>
  <c r="AA66" i="31" s="1"/>
  <c r="Z26" i="31"/>
  <c r="U53" i="31"/>
  <c r="U37" i="31"/>
  <c r="S46" i="31"/>
  <c r="C68" i="31"/>
  <c r="O46" i="31"/>
  <c r="O68" i="31" s="1"/>
  <c r="AC47" i="31"/>
  <c r="AC69" i="31" s="1"/>
  <c r="M69" i="31"/>
  <c r="V69" i="31"/>
  <c r="E84" i="31"/>
  <c r="U42" i="31"/>
  <c r="E64" i="31"/>
  <c r="E48" i="31"/>
  <c r="E70" i="31" s="1"/>
  <c r="F84" i="31"/>
  <c r="AA37" i="31"/>
  <c r="AA53" i="31"/>
  <c r="K69" i="31"/>
  <c r="AA47" i="31"/>
  <c r="AA69" i="31" s="1"/>
  <c r="AE21" i="31"/>
  <c r="U47" i="31"/>
  <c r="U69" i="31" s="1"/>
  <c r="E69" i="31"/>
  <c r="I65" i="31"/>
  <c r="Y43" i="31"/>
  <c r="Y65" i="31" s="1"/>
  <c r="N68" i="31"/>
  <c r="AD46" i="31"/>
  <c r="AD68" i="31" s="1"/>
  <c r="T26" i="31"/>
  <c r="V26" i="31"/>
  <c r="H59" i="31"/>
  <c r="H95" i="31"/>
  <c r="D68" i="31"/>
  <c r="T46" i="31"/>
  <c r="T68" i="31" s="1"/>
  <c r="AC26" i="31"/>
  <c r="AC66" i="28"/>
  <c r="AC50" i="28"/>
  <c r="AC72" i="28" s="1"/>
  <c r="W37" i="31"/>
  <c r="W54" i="31"/>
  <c r="AE24" i="31"/>
  <c r="AD53" i="31"/>
  <c r="AD26" i="31"/>
  <c r="Z55" i="31"/>
  <c r="AE57" i="28"/>
  <c r="H22" i="59" s="1"/>
  <c r="Y26" i="31"/>
  <c r="AE33" i="31"/>
  <c r="AA55" i="31"/>
  <c r="AE66" i="9"/>
  <c r="AE67" i="9" s="1"/>
  <c r="AE42" i="9"/>
  <c r="D95" i="31"/>
  <c r="Y57" i="31"/>
  <c r="S43" i="31"/>
  <c r="C65" i="31"/>
  <c r="O43" i="31"/>
  <c r="O65" i="31" s="1"/>
  <c r="AE25" i="31"/>
  <c r="S78" i="9"/>
  <c r="AE54" i="9"/>
  <c r="AE78" i="9" s="1"/>
  <c r="T47" i="31"/>
  <c r="T69" i="31" s="1"/>
  <c r="D69" i="31"/>
  <c r="AB47" i="31"/>
  <c r="AB69" i="31" s="1"/>
  <c r="L69" i="31"/>
  <c r="AD37" i="31"/>
  <c r="J84" i="31"/>
  <c r="F95" i="31"/>
  <c r="F59" i="31"/>
  <c r="AA83" i="31" l="1"/>
  <c r="W82" i="31"/>
  <c r="X83" i="31"/>
  <c r="AD59" i="31"/>
  <c r="AC83" i="31"/>
  <c r="O59" i="31"/>
  <c r="M13" i="59" s="1"/>
  <c r="AB79" i="31"/>
  <c r="Y83" i="31"/>
  <c r="AD80" i="31"/>
  <c r="W80" i="31"/>
  <c r="U59" i="31"/>
  <c r="V80" i="31"/>
  <c r="Y79" i="31"/>
  <c r="V59" i="31"/>
  <c r="U83" i="31"/>
  <c r="Y82" i="31"/>
  <c r="X80" i="31"/>
  <c r="AA82" i="31"/>
  <c r="U79" i="31"/>
  <c r="T59" i="31"/>
  <c r="AD79" i="31"/>
  <c r="AB82" i="31"/>
  <c r="AB83" i="31"/>
  <c r="AA80" i="31"/>
  <c r="S59" i="31"/>
  <c r="AC59" i="31"/>
  <c r="AE58" i="31"/>
  <c r="M25" i="59" s="1"/>
  <c r="AD83" i="31"/>
  <c r="AA59" i="31"/>
  <c r="W79" i="31"/>
  <c r="AE47" i="31"/>
  <c r="AE69" i="31" s="1"/>
  <c r="U64" i="31"/>
  <c r="U48" i="31"/>
  <c r="U70" i="31" s="1"/>
  <c r="S64" i="31"/>
  <c r="S48" i="31"/>
  <c r="AE42" i="31"/>
  <c r="AE64" i="31" s="1"/>
  <c r="C70" i="31"/>
  <c r="O48" i="31"/>
  <c r="O70" i="31" s="1"/>
  <c r="T83" i="31"/>
  <c r="AB80" i="31"/>
  <c r="AB64" i="31"/>
  <c r="AB48" i="31"/>
  <c r="AB70" i="31" s="1"/>
  <c r="AA79" i="31"/>
  <c r="V79" i="31"/>
  <c r="U80" i="31"/>
  <c r="AE37" i="31"/>
  <c r="S72" i="28"/>
  <c r="AE50" i="28"/>
  <c r="AE72" i="28" s="1"/>
  <c r="T64" i="31"/>
  <c r="T48" i="31"/>
  <c r="T70" i="31" s="1"/>
  <c r="W59" i="31"/>
  <c r="AE54" i="31"/>
  <c r="M21" i="59" s="1"/>
  <c r="Z79" i="31"/>
  <c r="W64" i="31"/>
  <c r="W48" i="31"/>
  <c r="W70" i="31" s="1"/>
  <c r="Y64" i="31"/>
  <c r="Y48" i="31"/>
  <c r="Y70" i="31" s="1"/>
  <c r="AE26" i="31"/>
  <c r="X79" i="31"/>
  <c r="U82" i="31"/>
  <c r="AD64" i="31"/>
  <c r="AD48" i="31"/>
  <c r="AD70" i="31" s="1"/>
  <c r="V82" i="31"/>
  <c r="AC64" i="31"/>
  <c r="AC48" i="31"/>
  <c r="AC70" i="31" s="1"/>
  <c r="Z64" i="31"/>
  <c r="Z48" i="31"/>
  <c r="Z70" i="31" s="1"/>
  <c r="V64" i="31"/>
  <c r="V48" i="31"/>
  <c r="V70" i="31" s="1"/>
  <c r="Y80" i="31"/>
  <c r="AE57" i="31"/>
  <c r="M24" i="59" s="1"/>
  <c r="X64" i="31"/>
  <c r="X48" i="31"/>
  <c r="X70" i="31" s="1"/>
  <c r="S68" i="31"/>
  <c r="T82" i="31" s="1"/>
  <c r="AE46" i="31"/>
  <c r="AE68" i="31" s="1"/>
  <c r="X59" i="31"/>
  <c r="Z82" i="31"/>
  <c r="Z80" i="31"/>
  <c r="AB59" i="31"/>
  <c r="AC80" i="31"/>
  <c r="Y59" i="31"/>
  <c r="AE39" i="28"/>
  <c r="AE61" i="28"/>
  <c r="Z59" i="31"/>
  <c r="AC82" i="31"/>
  <c r="S66" i="31"/>
  <c r="T80" i="31" s="1"/>
  <c r="AE44" i="31"/>
  <c r="AE66" i="31" s="1"/>
  <c r="S65" i="31"/>
  <c r="T79" i="31" s="1"/>
  <c r="AE43" i="31"/>
  <c r="AE65" i="31" s="1"/>
  <c r="AD82" i="31"/>
  <c r="W83" i="31"/>
  <c r="V83" i="31"/>
  <c r="AA48" i="31"/>
  <c r="AA70" i="31" s="1"/>
  <c r="AA64" i="31"/>
  <c r="AC79" i="31"/>
  <c r="AE55" i="31"/>
  <c r="M22" i="59" s="1"/>
  <c r="X82" i="31"/>
  <c r="AE53" i="31"/>
  <c r="M20" i="59" s="1"/>
  <c r="Z84" i="31" l="1"/>
  <c r="AC84" i="31"/>
  <c r="V78" i="31"/>
  <c r="V84" i="31"/>
  <c r="X84" i="31"/>
  <c r="X78" i="31"/>
  <c r="Y78" i="31"/>
  <c r="AB78" i="31"/>
  <c r="AD78" i="31"/>
  <c r="AD84" i="31"/>
  <c r="Y84" i="31"/>
  <c r="AE38" i="31"/>
  <c r="AE59" i="31"/>
  <c r="M26" i="59" s="1"/>
  <c r="AB84" i="31"/>
  <c r="AA84" i="31"/>
  <c r="AE62" i="28"/>
  <c r="H26" i="59"/>
  <c r="AC78" i="31"/>
  <c r="Z78" i="31"/>
  <c r="S70" i="31"/>
  <c r="T84" i="31" s="1"/>
  <c r="AE48" i="31"/>
  <c r="AE70" i="31" s="1"/>
  <c r="AA78" i="31"/>
  <c r="W84" i="31"/>
  <c r="T78" i="31"/>
  <c r="U84" i="31"/>
  <c r="W78" i="31"/>
  <c r="U78" i="31"/>
  <c r="C15" i="61" l="1"/>
  <c r="C15" i="63"/>
  <c r="S9" i="62"/>
  <c r="S15" i="62" s="1"/>
  <c r="C15" i="62"/>
  <c r="S9" i="61"/>
  <c r="S15" i="61" s="1"/>
  <c r="C15" i="28"/>
  <c r="S9" i="63"/>
  <c r="S15" i="63" s="1"/>
  <c r="C15" i="31"/>
  <c r="S9" i="28"/>
  <c r="S15" i="28" s="1"/>
  <c r="S9" i="31" l="1"/>
  <c r="S15" i="31" s="1"/>
</calcChain>
</file>

<file path=xl/sharedStrings.xml><?xml version="1.0" encoding="utf-8"?>
<sst xmlns="http://schemas.openxmlformats.org/spreadsheetml/2006/main" count="8572" uniqueCount="184">
  <si>
    <t>NÚMERO DE USUARIOS</t>
  </si>
  <si>
    <t>CATEGORÍA/MES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</si>
  <si>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</si>
  <si>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</si>
  <si>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</si>
  <si>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</si>
  <si>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</si>
  <si>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</si>
  <si>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</si>
  <si>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</si>
  <si>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</si>
  <si>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</si>
  <si>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</si>
  <si>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</si>
  <si>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</si>
  <si>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PROMEDIO</t>
  </si>
  <si>
    <t xml:space="preserve"> </t>
  </si>
  <si>
    <t>Residencial</t>
  </si>
  <si>
    <t>General</t>
  </si>
  <si>
    <t>Industrial</t>
  </si>
  <si>
    <t>Mineria</t>
  </si>
  <si>
    <t>Alumbrado Público</t>
  </si>
  <si>
    <t>Otros</t>
  </si>
  <si>
    <t>ENERGÍA FACTURADA (MWh)</t>
  </si>
  <si>
    <t>ACUMULADO</t>
  </si>
  <si>
    <t>IMPORTE FACTURADO (MBs)</t>
  </si>
  <si>
    <t>CATEGORIA/MES</t>
  </si>
  <si>
    <t>IMPORTE FACTURADO (M$us)</t>
  </si>
  <si>
    <t>TARIFA PROMEDIO (cBs/Kwh)</t>
  </si>
  <si>
    <t>TARIFA PROMEDIO (cBs/kWh)</t>
  </si>
  <si>
    <t>TARIFA PROMEDIO (c$us/Kwh)</t>
  </si>
  <si>
    <t>Variaciones en Energía</t>
  </si>
  <si>
    <t>ENEROA</t>
  </si>
  <si>
    <t>FEBREROA</t>
  </si>
  <si>
    <t>MARZOA</t>
  </si>
  <si>
    <t>Variaciones en Importe</t>
  </si>
  <si>
    <t>IPC*</t>
  </si>
  <si>
    <t>TIPO CAMBIO**</t>
  </si>
  <si>
    <t>* base (1991=100)</t>
  </si>
  <si>
    <t>** Tipo de Cambio de venta mercado oficial al último día de cada mes</t>
  </si>
  <si>
    <t>ENERGIA FACTURADA (MWh)</t>
  </si>
  <si>
    <t>IMPORTE FACTURADO (M$US)</t>
  </si>
  <si>
    <t>TARIFA PROMEDIO (c$US/kWh)</t>
  </si>
  <si>
    <t>IPC</t>
  </si>
  <si>
    <t>CATEGORIA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</si>
  <si>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</si>
  <si>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</si>
  <si>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</si>
  <si>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</si>
  <si>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</si>
  <si>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</si>
  <si>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</si>
  <si>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</si>
  <si>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</si>
  <si>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</si>
  <si>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</si>
  <si>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</si>
  <si>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CONSUMO DE ENERGIA (MWh)</t>
  </si>
  <si>
    <t>IMPORTE FACTURADO  (MBs)</t>
  </si>
  <si>
    <t>IMPORTE FACTURADO  (M$us)</t>
  </si>
  <si>
    <t>TARIFA PROMEDIO  (cBs/kWh)</t>
  </si>
  <si>
    <t>TARIFA PROMEDIO  (cUS$/kWh)</t>
  </si>
  <si>
    <t>TIPO DE CAMBIO</t>
  </si>
  <si>
    <t>RESIDENCIAL</t>
  </si>
  <si>
    <t>GENERAL</t>
  </si>
  <si>
    <t>INDUSTRIAL</t>
  </si>
  <si>
    <t>ALUMBRADO PUBLICO</t>
  </si>
  <si>
    <t>OTROS</t>
  </si>
  <si>
    <t xml:space="preserve">IMPORTE FACTURADO (MBs) </t>
  </si>
  <si>
    <t xml:space="preserve">IMPORTE FACTURADO (M$Us) </t>
  </si>
  <si>
    <t>CESSA</t>
  </si>
  <si>
    <t xml:space="preserve"> ABRIL </t>
  </si>
  <si>
    <t xml:space="preserve"> MAYO </t>
  </si>
  <si>
    <t xml:space="preserve"> JUNIO </t>
  </si>
  <si>
    <t xml:space="preserve"> TOTAL </t>
  </si>
  <si>
    <t>variación tarifa promedio cBs/kWh</t>
  </si>
  <si>
    <t>Variaciones en energia</t>
  </si>
  <si>
    <t xml:space="preserve"> SEPTIEMBRE </t>
  </si>
  <si>
    <t xml:space="preserve"> OCTUBRE </t>
  </si>
  <si>
    <t xml:space="preserve"> NOVIEMBRE </t>
  </si>
  <si>
    <t xml:space="preserve"> DICIEMBRE </t>
  </si>
  <si>
    <t>CATEGORÍA</t>
  </si>
  <si>
    <t>TARIFA PROMEDIO (C$us/Kwh)</t>
  </si>
  <si>
    <t>IMPORTE FACTURADO (MBs) CON IVA</t>
  </si>
  <si>
    <t>** tipo de cambio al último día del mes</t>
  </si>
  <si>
    <t>IMPORTE FACTURADO  (MBs)CON IVA</t>
  </si>
  <si>
    <t>TIPO CAMBIO</t>
  </si>
  <si>
    <t>CATEGORIAS</t>
  </si>
  <si>
    <t>IMPORTE FACTURADO (MBs.) CON IVA</t>
  </si>
  <si>
    <t>ENDE DEORURO</t>
  </si>
  <si>
    <t>TOTAL SIN</t>
  </si>
  <si>
    <t>Minería</t>
  </si>
  <si>
    <t>EMDEECRUZ</t>
  </si>
  <si>
    <t>AUTORIDAD DE FISCALIZACIÓN DE ELECTRICIDAD Y TECNOLOGÍA NUCLEAR (AETN)</t>
  </si>
  <si>
    <t>AUTORIDAD DE FISCALIZACIÓN DE ELECTRICIDAD Y TECNOLÍA NUCLEAR (AETN)</t>
  </si>
  <si>
    <t>DELAPAZ (Sistema Aroma)</t>
  </si>
  <si>
    <t>AUTORIDAD DE FISCALIZACION DE ELECTRICIDAD Y TECNOLOGÍA NUCLEAR (AETN)</t>
  </si>
  <si>
    <t>AUTORIDAD  DE FISCALIZACION DE  ELECTRICIDAD Y TECNOLOGÍA NUCLEAR (AETN)</t>
  </si>
  <si>
    <t>AUTORIDAD  FISCALIZACION DE  ELECTRICIDAD Y TECNOLOGÍA NUCLEAR (AETN)</t>
  </si>
  <si>
    <t>AUTORIDAD  DE FISCALIZACION DE ELECTRICIDAD Y TECNOLOGÍA NUCLEAR (AETN)</t>
  </si>
  <si>
    <t>AUTORIDAD DE FISCALIZACION ELECTRICIDAD Y TECNOLOGÍA NUCLEAR (AETN)</t>
  </si>
  <si>
    <t>ELFEC S.A.</t>
  </si>
  <si>
    <t>Domiciliario</t>
  </si>
  <si>
    <t>ENDE DELBENI S.A.M. (TOTAL SIN)</t>
  </si>
  <si>
    <t>SIN: TARIFAS DE DISTRIBUCIÓN</t>
  </si>
  <si>
    <t>TARIFAS PROMEDIO CON IVA [cBs/kWh]</t>
  </si>
  <si>
    <t>Categoría</t>
  </si>
  <si>
    <t>DELAPAZ</t>
  </si>
  <si>
    <t>CRE</t>
  </si>
  <si>
    <t>ELFEC</t>
  </si>
  <si>
    <t>SEPSA</t>
  </si>
  <si>
    <t>SETAR</t>
  </si>
  <si>
    <t>ENDE - BENI S.A.M.</t>
  </si>
  <si>
    <t xml:space="preserve">TOTAL </t>
  </si>
  <si>
    <t>MINERÍA</t>
  </si>
  <si>
    <t>A. PÚBLICO</t>
  </si>
  <si>
    <t>Otros: Pueblos,Granjero, Agro, Agua Potable etc.</t>
  </si>
  <si>
    <t>AUTORIDAD DE FISCALIZACION Y CONTROL SOCIAL DE ELECTRICIDAD</t>
  </si>
  <si>
    <t>TARIFA PROMEDIO (c$us/kWh)</t>
  </si>
  <si>
    <t>Variaciones de la TARIFA PROMEDIO (c$us/kWh)</t>
  </si>
  <si>
    <t>TARIFAS PROMEDIO SIN IVA [cBs/kWh]</t>
  </si>
  <si>
    <t>A.Público</t>
  </si>
  <si>
    <t>control</t>
  </si>
  <si>
    <t>DELAPAZ (Sistema Nuevo)</t>
  </si>
  <si>
    <t>TARIFA PROMEDIO (CBs/Kwh)</t>
  </si>
  <si>
    <t>IMPORTE FACTURADO (MBs) SIN IVA</t>
  </si>
  <si>
    <t>VARIACIONES DE CONSUMIDORES</t>
  </si>
  <si>
    <t>VARIACIONES DE ENERGÍA</t>
  </si>
  <si>
    <t>VARIACIONES DE LA TARIFA cBs/kWh</t>
  </si>
  <si>
    <t>variones en importe</t>
  </si>
  <si>
    <t>IMPORTE FACTURADO SIN IVA (MBs)</t>
  </si>
  <si>
    <t>IMPORTE FACTURADO (MBs.) SIN IVA</t>
  </si>
  <si>
    <t>ALUMBRADO PÚBLICO</t>
  </si>
  <si>
    <t>TARIFA PROMEDIO SIN IVA (cUS$/kWh)</t>
  </si>
  <si>
    <t>TARIFA  PROMEDIO (cBs/kWh)</t>
  </si>
  <si>
    <t>VARIACIONES DEMANDA</t>
  </si>
  <si>
    <t>VARIACIONES IMPORTE FACTURADO</t>
  </si>
  <si>
    <t>CONTROL</t>
  </si>
  <si>
    <t>SETAR (TOTAL SIN)</t>
  </si>
  <si>
    <t>-</t>
  </si>
  <si>
    <t>Variación tarifa promedio de cBs/kWh</t>
  </si>
  <si>
    <t>*** A partir del mes de enero 2021, se encuentra incluido el Sistema Yungas</t>
  </si>
  <si>
    <t>DELAPAZ - (Concesión La Paz)</t>
  </si>
  <si>
    <t>DELAPAZ - (Sistema Nuevo)</t>
  </si>
  <si>
    <t>DELAPAZ - (Sistema Aroma)</t>
  </si>
  <si>
    <t>DELAPAZ - (Sistema Larecaja)</t>
  </si>
  <si>
    <t>SEPSA - (Sistema Rural)</t>
  </si>
  <si>
    <t>ENDE DELBENI S.A.M. - (Sistema Reyes)</t>
  </si>
  <si>
    <t>ENDE DELBENI S.A.M. - (Sistema Rurrenabaque)</t>
  </si>
  <si>
    <t xml:space="preserve">ENDE DELBENI S.A.M. - (San Ignacio de Moxos) </t>
  </si>
  <si>
    <t>ENDE DELBENI S.A.M. - (Sistema San Borja)</t>
  </si>
  <si>
    <t>ENDE DELBENI S.A.M. - (Sistema Santa Rosa)</t>
  </si>
  <si>
    <t>ENDE DELBENI S.A.M. - (Sistema Trinidad)</t>
  </si>
  <si>
    <t>ENDE DELBENI S.A.M. - (Sistema Yucumo)</t>
  </si>
  <si>
    <t>SETAR - (Sistema Central)</t>
  </si>
  <si>
    <t>SETAR - (Sistema Villamontes)</t>
  </si>
  <si>
    <t>SETAR - (Sistema Yacuiba)</t>
  </si>
  <si>
    <t>NÚMERO DE CONSUMIDORES</t>
  </si>
  <si>
    <t>DELAPAZ (TOTAL SIN)</t>
  </si>
  <si>
    <t>SEPSA - (Sistema Urbano)</t>
  </si>
  <si>
    <t>Variaciones de la Tarifa Promedio de c$us/kWh</t>
  </si>
  <si>
    <t>VARIACIONES DE LA TARIFA DE cBs/kWh</t>
  </si>
  <si>
    <t>ENDE - (Sistema Camargo)</t>
  </si>
  <si>
    <t>ENDE - (Sistema Uyuni)</t>
  </si>
  <si>
    <t>DICIEMBRE*</t>
  </si>
  <si>
    <t>CONSOLIDADO - con IVA</t>
  </si>
  <si>
    <t>CONSOLIDADO - sin IVA</t>
  </si>
  <si>
    <t>SEPSA - (Sistema Villazon)</t>
  </si>
  <si>
    <t>CRE - (Sistema A.Integrada)</t>
  </si>
  <si>
    <t>SEPSA (TOTAL SIN)</t>
  </si>
  <si>
    <t xml:space="preserve">Nota: Mediante Res. N° 312/2022 de 31 de mayo de 2022, la declaración de los Formularios ISE de Junio de 2022  de SETAR Entre Rios será presentado en SETAR Tarija. </t>
  </si>
  <si>
    <t>ENDE (TOTAL SIN)</t>
  </si>
  <si>
    <t>L</t>
  </si>
  <si>
    <t>Variaciones en importe</t>
  </si>
  <si>
    <t>ENDE</t>
  </si>
  <si>
    <t>CRE - (Sistema Las Misiones)</t>
  </si>
  <si>
    <t>CRE - (Sistema Cordillera)</t>
  </si>
  <si>
    <t>CRE (TOTAL SIN)</t>
  </si>
  <si>
    <t>SETAR - (Sistema Bermejo)</t>
  </si>
  <si>
    <t>ESTADÍSTICAS GESTIÓN 2025</t>
  </si>
  <si>
    <t>APR</t>
  </si>
  <si>
    <t>AUG</t>
  </si>
  <si>
    <t>GESTION 2025</t>
  </si>
  <si>
    <t>Nota.- hasta abril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</si>
</sst>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164" formatCode="_(* #,##0.00_);_(* \(#,##0.00\);_(* &quot;-&quot;??_);_(@_)"/>
    <numFmt numFmtId="165" formatCode="_-* #,##0.00\ _€_-;\-* #,##0.00\ _€_-;_-* &quot;-&quot;??\ _€_-;_-@_-"/>
    <numFmt numFmtId="166" formatCode="_(* #,##0_);_(* \(#,##0\);_(* &quot;-&quot;??_);_(@_)"/>
    <numFmt numFmtId="167" formatCode="_(* #,##0.0_);_(* \(#,##0.0\);_(* &quot;-&quot;??_);_(@_)"/>
    <numFmt numFmtId="168" formatCode="_-* #,##0.00\ [$€]_-;\-* #,##0.00\ [$€]_-;_-* &quot;-&quot;??\ [$€]_-;_-@_-"/>
    <numFmt numFmtId="169" formatCode="0.000%"/>
    <numFmt numFmtId="170" formatCode="#,#00"/>
    <numFmt numFmtId="171" formatCode="#.##000"/>
    <numFmt numFmtId="172" formatCode="dd\-mm\-yy"/>
    <numFmt numFmtId="173" formatCode="_ [$€]&quot; &quot;* #,##0.00_ ;_ [$€]&quot; &quot;* \-#,##0.00_ ;_ [$€]&quot; &quot;* &quot;-&quot;??_ ;_ @_ "/>
    <numFmt numFmtId="174" formatCode="\$#,#00"/>
    <numFmt numFmtId="175" formatCode="#."/>
    <numFmt numFmtId="176" formatCode="_-[$€-2]* #,##0.00_-;\-[$€-2]* #,##0.00_-;_-[$€-2]* &quot;-&quot;??_-"/>
    <numFmt numFmtId="177" formatCode="_-* #,##0.000\ _p_t_a_-;\-* #,##0.000\ _p_t_a_-;_-* &quot;-&quot;??\ _p_t_a_-;_-@_-"/>
    <numFmt numFmtId="178" formatCode="_-* #,##0\ _P_t_s_-;\-* #,##0\ _P_t_s_-;_-* &quot;-&quot;\ _P_t_s_-;_-@_-"/>
    <numFmt numFmtId="179" formatCode="_([$€]* #,##0.00_);_([$€]* \(#,##0.00\);_([$€]* &quot;-&quot;??_);_(@_)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name val="Times New Roman"/>
      <family val="1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8"/>
      <color indexed="56"/>
      <name val="Cambria"/>
      <family val="2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71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168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3" fillId="0" borderId="0" applyFill="0" applyProtection="0"/>
    <xf numFmtId="0" fontId="3" fillId="0" borderId="0" applyFill="0" applyProtection="0"/>
    <xf numFmtId="0" fontId="3" fillId="0" borderId="0" applyFill="0" applyProtection="0"/>
    <xf numFmtId="0" fontId="4" fillId="0" borderId="0"/>
    <xf numFmtId="0" fontId="2" fillId="0" borderId="0"/>
    <xf numFmtId="0" fontId="3" fillId="0" borderId="0" applyFill="0" applyProtection="0"/>
    <xf numFmtId="0" fontId="3" fillId="0" borderId="0" applyFill="0" applyProtection="0"/>
    <xf numFmtId="0" fontId="3" fillId="0" borderId="0" applyFill="0" applyProtection="0"/>
    <xf numFmtId="0" fontId="3" fillId="0" borderId="0" applyFill="0" applyProtection="0"/>
    <xf numFmtId="0" fontId="3" fillId="0" borderId="0" applyFill="0" applyProtection="0"/>
    <xf numFmtId="0" fontId="3" fillId="0" borderId="0" applyFill="0" applyProtection="0"/>
    <xf numFmtId="9" fontId="2" fillId="0" borderId="0" applyFont="0" applyFill="0" applyBorder="0" applyAlignment="0" applyProtection="0"/>
    <xf numFmtId="0" fontId="5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170" fontId="5" fillId="0" borderId="0">
      <protection locked="0"/>
    </xf>
    <xf numFmtId="171" fontId="5" fillId="0" borderId="0">
      <protection locked="0"/>
    </xf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4" fontId="5" fillId="0" borderId="0">
      <protection locked="0"/>
    </xf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16">
      <protection locked="0"/>
    </xf>
    <xf numFmtId="0" fontId="5" fillId="0" borderId="16">
      <protection locked="0"/>
    </xf>
    <xf numFmtId="0" fontId="2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5" fontId="8" fillId="0" borderId="0">
      <protection locked="0"/>
    </xf>
    <xf numFmtId="176" fontId="2" fillId="0" borderId="0" applyFont="0" applyFill="0" applyBorder="0" applyAlignment="0" applyProtection="0"/>
    <xf numFmtId="175" fontId="8" fillId="0" borderId="0">
      <protection locked="0"/>
    </xf>
    <xf numFmtId="175" fontId="9" fillId="0" borderId="0">
      <protection locked="0"/>
    </xf>
    <xf numFmtId="175" fontId="9" fillId="0" borderId="0">
      <protection locked="0"/>
    </xf>
    <xf numFmtId="175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8" fillId="0" borderId="0">
      <protection locked="0"/>
    </xf>
    <xf numFmtId="0" fontId="2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1" fillId="4" borderId="0" applyNumberFormat="0" applyBorder="0" applyAlignment="0" applyProtection="0"/>
    <xf numFmtId="0" fontId="12" fillId="16" borderId="17" applyNumberFormat="0" applyAlignment="0" applyProtection="0"/>
    <xf numFmtId="0" fontId="13" fillId="17" borderId="18" applyNumberFormat="0" applyAlignment="0" applyProtection="0"/>
    <xf numFmtId="0" fontId="14" fillId="0" borderId="19" applyNumberFormat="0" applyFill="0" applyAlignment="0" applyProtection="0"/>
    <xf numFmtId="0" fontId="15" fillId="0" borderId="0" applyNumberForma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21" borderId="0" applyNumberFormat="0" applyBorder="0" applyAlignment="0" applyProtection="0"/>
    <xf numFmtId="0" fontId="16" fillId="7" borderId="17" applyNumberFormat="0" applyAlignment="0" applyProtection="0"/>
    <xf numFmtId="0" fontId="17" fillId="3" borderId="0" applyNumberFormat="0" applyBorder="0" applyAlignment="0" applyProtection="0"/>
    <xf numFmtId="0" fontId="18" fillId="22" borderId="0" applyNumberFormat="0" applyBorder="0" applyAlignment="0" applyProtection="0"/>
    <xf numFmtId="0" fontId="4" fillId="23" borderId="20" applyNumberFormat="0" applyFont="0" applyAlignment="0" applyProtection="0"/>
    <xf numFmtId="9" fontId="1" fillId="0" borderId="0" applyFont="0" applyFill="0" applyBorder="0" applyAlignment="0" applyProtection="0"/>
    <xf numFmtId="0" fontId="19" fillId="16" borderId="21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22" applyNumberFormat="0" applyFill="0" applyAlignment="0" applyProtection="0"/>
    <xf numFmtId="0" fontId="23" fillId="0" borderId="23" applyNumberFormat="0" applyFill="0" applyAlignment="0" applyProtection="0"/>
    <xf numFmtId="0" fontId="15" fillId="0" borderId="24" applyNumberFormat="0" applyFill="0" applyAlignment="0" applyProtection="0"/>
    <xf numFmtId="0" fontId="24" fillId="0" borderId="0" applyNumberForma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179" fontId="2" fillId="0" borderId="0"/>
    <xf numFmtId="0" fontId="1" fillId="0" borderId="0"/>
    <xf numFmtId="179" fontId="2" fillId="0" borderId="0"/>
    <xf numFmtId="0" fontId="25" fillId="0" borderId="0"/>
    <xf numFmtId="179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7" fillId="0" borderId="0"/>
    <xf numFmtId="0" fontId="3" fillId="0" borderId="0" applyFill="0" applyProtection="0"/>
    <xf numFmtId="0" fontId="28" fillId="0" borderId="0" applyFill="0" applyProtection="0"/>
    <xf numFmtId="0" fontId="31" fillId="0" borderId="0" applyNumberFormat="0" applyFill="0" applyBorder="0" applyAlignment="0" applyProtection="0"/>
    <xf numFmtId="0" fontId="32" fillId="0" borderId="25" applyNumberFormat="0" applyFill="0" applyAlignment="0" applyProtection="0"/>
    <xf numFmtId="0" fontId="33" fillId="0" borderId="26" applyNumberFormat="0" applyFill="0" applyAlignment="0" applyProtection="0"/>
    <xf numFmtId="0" fontId="34" fillId="0" borderId="27" applyNumberFormat="0" applyFill="0" applyAlignment="0" applyProtection="0"/>
    <xf numFmtId="0" fontId="34" fillId="0" borderId="0" applyNumberFormat="0" applyFill="0" applyBorder="0" applyAlignment="0" applyProtection="0"/>
    <xf numFmtId="0" fontId="35" fillId="28" borderId="0" applyNumberFormat="0" applyBorder="0" applyAlignment="0" applyProtection="0"/>
    <xf numFmtId="0" fontId="36" fillId="29" borderId="0" applyNumberFormat="0" applyBorder="0" applyAlignment="0" applyProtection="0"/>
    <xf numFmtId="0" fontId="37" fillId="30" borderId="0" applyNumberFormat="0" applyBorder="0" applyAlignment="0" applyProtection="0"/>
    <xf numFmtId="0" fontId="38" fillId="31" borderId="28" applyNumberFormat="0" applyAlignment="0" applyProtection="0"/>
    <xf numFmtId="0" fontId="39" fillId="32" borderId="29" applyNumberFormat="0" applyAlignment="0" applyProtection="0"/>
    <xf numFmtId="0" fontId="40" fillId="32" borderId="28" applyNumberFormat="0" applyAlignment="0" applyProtection="0"/>
    <xf numFmtId="0" fontId="41" fillId="0" borderId="30" applyNumberFormat="0" applyFill="0" applyAlignment="0" applyProtection="0"/>
    <xf numFmtId="0" fontId="42" fillId="33" borderId="31" applyNumberFormat="0" applyAlignment="0" applyProtection="0"/>
    <xf numFmtId="0" fontId="30" fillId="0" borderId="0" applyNumberFormat="0" applyFill="0" applyBorder="0" applyAlignment="0" applyProtection="0"/>
    <xf numFmtId="0" fontId="1" fillId="34" borderId="32" applyNumberFormat="0" applyFont="0" applyAlignment="0" applyProtection="0"/>
    <xf numFmtId="0" fontId="43" fillId="0" borderId="0" applyNumberFormat="0" applyFill="0" applyBorder="0" applyAlignment="0" applyProtection="0"/>
    <xf numFmtId="0" fontId="29" fillId="0" borderId="33" applyNumberFormat="0" applyFill="0" applyAlignment="0" applyProtection="0"/>
    <xf numFmtId="0" fontId="44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44" fillId="5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0" applyFill="0" applyProtection="0"/>
    <xf numFmtId="0" fontId="54" fillId="0" borderId="0"/>
    <xf numFmtId="0" fontId="55" fillId="0" borderId="0" applyFill="0" applyProtection="0"/>
  </cellStyleXfs>
  <cellXfs count="353">
    <xf numFmtId="0" fontId="0" fillId="0" borderId="0" xfId="0"/>
    <xf numFmtId="0" fontId="46" fillId="0" borderId="0" xfId="0" applyFont="1" applyFill="1"/>
    <xf numFmtId="0" fontId="45" fillId="0" borderId="0" xfId="0" applyFont="1" applyFill="1"/>
    <xf numFmtId="0" fontId="45" fillId="0" borderId="1" xfId="0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46" fillId="0" borderId="5" xfId="0" applyFont="1" applyFill="1" applyBorder="1"/>
    <xf numFmtId="4" fontId="46" fillId="0" borderId="0" xfId="0" applyNumberFormat="1" applyFont="1" applyFill="1"/>
    <xf numFmtId="0" fontId="45" fillId="0" borderId="1" xfId="0" applyFont="1" applyFill="1" applyBorder="1"/>
    <xf numFmtId="0" fontId="45" fillId="0" borderId="7" xfId="0" applyFont="1" applyFill="1" applyBorder="1" applyAlignment="1">
      <alignment horizontal="left"/>
    </xf>
    <xf numFmtId="0" fontId="45" fillId="0" borderId="7" xfId="0" applyFont="1" applyFill="1" applyBorder="1"/>
    <xf numFmtId="0" fontId="46" fillId="0" borderId="0" xfId="0" applyFont="1" applyFill="1" applyBorder="1"/>
    <xf numFmtId="10" fontId="46" fillId="0" borderId="0" xfId="2" applyNumberFormat="1" applyFont="1" applyFill="1" applyBorder="1"/>
    <xf numFmtId="10" fontId="46" fillId="0" borderId="5" xfId="2" applyNumberFormat="1" applyFont="1" applyFill="1" applyBorder="1"/>
    <xf numFmtId="10" fontId="45" fillId="0" borderId="2" xfId="2" applyNumberFormat="1" applyFont="1" applyFill="1" applyBorder="1"/>
    <xf numFmtId="10" fontId="46" fillId="0" borderId="1" xfId="2" applyNumberFormat="1" applyFont="1" applyFill="1" applyBorder="1"/>
    <xf numFmtId="10" fontId="45" fillId="0" borderId="6" xfId="2" applyNumberFormat="1" applyFont="1" applyFill="1" applyBorder="1"/>
    <xf numFmtId="0" fontId="45" fillId="0" borderId="0" xfId="3" applyFont="1" applyFill="1" applyAlignment="1">
      <alignment horizontal="left"/>
    </xf>
    <xf numFmtId="0" fontId="45" fillId="0" borderId="1" xfId="3" applyFont="1" applyFill="1" applyBorder="1" applyAlignment="1">
      <alignment horizontal="left"/>
    </xf>
    <xf numFmtId="0" fontId="45" fillId="0" borderId="0" xfId="0" applyFont="1" applyFill="1" applyBorder="1"/>
    <xf numFmtId="0" fontId="46" fillId="0" borderId="0" xfId="0" applyFont="1" applyFill="1" applyAlignment="1">
      <alignment horizontal="centerContinuous"/>
    </xf>
    <xf numFmtId="0" fontId="45" fillId="0" borderId="0" xfId="0" applyFont="1" applyFill="1" applyAlignment="1"/>
    <xf numFmtId="0" fontId="46" fillId="0" borderId="0" xfId="0" applyFont="1" applyFill="1" applyBorder="1" applyAlignment="1">
      <alignment horizontal="centerContinuous"/>
    </xf>
    <xf numFmtId="166" fontId="46" fillId="0" borderId="0" xfId="0" applyNumberFormat="1" applyFont="1" applyFill="1"/>
    <xf numFmtId="164" fontId="46" fillId="0" borderId="0" xfId="0" applyNumberFormat="1" applyFont="1" applyFill="1"/>
    <xf numFmtId="0" fontId="45" fillId="0" borderId="6" xfId="0" applyFont="1" applyFill="1" applyBorder="1" applyAlignment="1">
      <alignment horizontal="center"/>
    </xf>
    <xf numFmtId="166" fontId="46" fillId="0" borderId="0" xfId="0" applyNumberFormat="1" applyFont="1" applyFill="1" applyBorder="1"/>
    <xf numFmtId="166" fontId="45" fillId="0" borderId="5" xfId="1" applyNumberFormat="1" applyFont="1" applyFill="1" applyBorder="1"/>
    <xf numFmtId="0" fontId="46" fillId="0" borderId="5" xfId="0" applyFont="1" applyFill="1" applyBorder="1" applyAlignment="1" applyProtection="1">
      <alignment horizontal="left"/>
    </xf>
    <xf numFmtId="166" fontId="46" fillId="0" borderId="0" xfId="1" applyNumberFormat="1" applyFont="1" applyFill="1" applyBorder="1" applyProtection="1"/>
    <xf numFmtId="166" fontId="46" fillId="0" borderId="5" xfId="1" applyNumberFormat="1" applyFont="1" applyFill="1" applyBorder="1" applyProtection="1"/>
    <xf numFmtId="166" fontId="45" fillId="0" borderId="2" xfId="1" applyNumberFormat="1" applyFont="1" applyFill="1" applyBorder="1"/>
    <xf numFmtId="166" fontId="45" fillId="0" borderId="1" xfId="1" applyNumberFormat="1" applyFont="1" applyFill="1" applyBorder="1"/>
    <xf numFmtId="10" fontId="46" fillId="0" borderId="0" xfId="2" applyNumberFormat="1" applyFont="1" applyFill="1"/>
    <xf numFmtId="164" fontId="46" fillId="0" borderId="0" xfId="0" applyNumberFormat="1" applyFont="1" applyFill="1" applyBorder="1"/>
    <xf numFmtId="164" fontId="46" fillId="0" borderId="5" xfId="1" applyNumberFormat="1" applyFont="1" applyFill="1" applyBorder="1" applyProtection="1"/>
    <xf numFmtId="167" fontId="46" fillId="0" borderId="0" xfId="1" applyNumberFormat="1" applyFont="1" applyFill="1"/>
    <xf numFmtId="164" fontId="46" fillId="0" borderId="0" xfId="1" applyNumberFormat="1" applyFont="1" applyFill="1" applyBorder="1" applyProtection="1"/>
    <xf numFmtId="164" fontId="45" fillId="0" borderId="2" xfId="1" applyNumberFormat="1" applyFont="1" applyFill="1" applyBorder="1"/>
    <xf numFmtId="164" fontId="45" fillId="0" borderId="1" xfId="1" applyNumberFormat="1" applyFont="1" applyFill="1" applyBorder="1" applyProtection="1"/>
    <xf numFmtId="164" fontId="46" fillId="0" borderId="0" xfId="1" applyNumberFormat="1" applyFont="1" applyFill="1"/>
    <xf numFmtId="167" fontId="46" fillId="0" borderId="0" xfId="1" applyNumberFormat="1" applyFont="1" applyFill="1" applyBorder="1"/>
    <xf numFmtId="167" fontId="45" fillId="0" borderId="2" xfId="1" applyNumberFormat="1" applyFont="1" applyFill="1" applyBorder="1" applyAlignment="1">
      <alignment horizontal="center"/>
    </xf>
    <xf numFmtId="167" fontId="45" fillId="0" borderId="1" xfId="1" applyNumberFormat="1" applyFont="1" applyFill="1" applyBorder="1" applyAlignment="1">
      <alignment horizontal="center"/>
    </xf>
    <xf numFmtId="167" fontId="45" fillId="0" borderId="6" xfId="1" applyNumberFormat="1" applyFont="1" applyFill="1" applyBorder="1" applyAlignment="1">
      <alignment horizontal="center"/>
    </xf>
    <xf numFmtId="164" fontId="45" fillId="0" borderId="3" xfId="1" applyNumberFormat="1" applyFont="1" applyFill="1" applyBorder="1" applyProtection="1"/>
    <xf numFmtId="164" fontId="46" fillId="0" borderId="0" xfId="1" applyNumberFormat="1" applyFont="1" applyFill="1" applyBorder="1"/>
    <xf numFmtId="164" fontId="45" fillId="0" borderId="1" xfId="1" applyNumberFormat="1" applyFont="1" applyFill="1" applyBorder="1"/>
    <xf numFmtId="164" fontId="45" fillId="0" borderId="1" xfId="0" applyNumberFormat="1" applyFont="1" applyFill="1" applyBorder="1"/>
    <xf numFmtId="164" fontId="46" fillId="0" borderId="5" xfId="0" applyNumberFormat="1" applyFont="1" applyFill="1" applyBorder="1"/>
    <xf numFmtId="164" fontId="45" fillId="0" borderId="7" xfId="0" applyNumberFormat="1" applyFont="1" applyFill="1" applyBorder="1"/>
    <xf numFmtId="164" fontId="45" fillId="0" borderId="2" xfId="0" applyNumberFormat="1" applyFont="1" applyFill="1" applyBorder="1"/>
    <xf numFmtId="164" fontId="46" fillId="0" borderId="1" xfId="0" applyNumberFormat="1" applyFont="1" applyFill="1" applyBorder="1"/>
    <xf numFmtId="10" fontId="46" fillId="0" borderId="0" xfId="1" applyNumberFormat="1" applyFont="1" applyFill="1"/>
    <xf numFmtId="0" fontId="45" fillId="0" borderId="0" xfId="0" applyFont="1" applyFill="1" applyBorder="1" applyAlignment="1">
      <alignment horizontal="left"/>
    </xf>
    <xf numFmtId="164" fontId="46" fillId="0" borderId="9" xfId="0" applyNumberFormat="1" applyFont="1" applyFill="1" applyBorder="1"/>
    <xf numFmtId="164" fontId="45" fillId="0" borderId="7" xfId="1" applyNumberFormat="1" applyFont="1" applyFill="1" applyBorder="1"/>
    <xf numFmtId="164" fontId="46" fillId="0" borderId="7" xfId="0" applyNumberFormat="1" applyFont="1" applyFill="1" applyBorder="1"/>
    <xf numFmtId="10" fontId="46" fillId="0" borderId="2" xfId="2" applyNumberFormat="1" applyFont="1" applyFill="1" applyBorder="1"/>
    <xf numFmtId="167" fontId="45" fillId="0" borderId="0" xfId="0" applyNumberFormat="1" applyFont="1" applyFill="1" applyBorder="1"/>
    <xf numFmtId="0" fontId="45" fillId="0" borderId="0" xfId="0" applyFont="1" applyFill="1" applyBorder="1" applyAlignment="1">
      <alignment horizontal="center"/>
    </xf>
    <xf numFmtId="0" fontId="46" fillId="0" borderId="0" xfId="0" applyFont="1" applyFill="1" applyBorder="1" applyAlignment="1" applyProtection="1">
      <alignment horizontal="left"/>
    </xf>
    <xf numFmtId="164" fontId="46" fillId="0" borderId="2" xfId="1" applyNumberFormat="1" applyFont="1" applyFill="1" applyBorder="1"/>
    <xf numFmtId="164" fontId="46" fillId="0" borderId="1" xfId="1" applyNumberFormat="1" applyFont="1" applyFill="1" applyBorder="1" applyProtection="1"/>
    <xf numFmtId="167" fontId="46" fillId="0" borderId="0" xfId="0" applyNumberFormat="1" applyFont="1" applyFill="1" applyBorder="1"/>
    <xf numFmtId="2" fontId="46" fillId="0" borderId="2" xfId="0" applyNumberFormat="1" applyFont="1" applyFill="1" applyBorder="1"/>
    <xf numFmtId="2" fontId="46" fillId="0" borderId="6" xfId="0" applyNumberFormat="1" applyFont="1" applyFill="1" applyBorder="1"/>
    <xf numFmtId="2" fontId="46" fillId="0" borderId="0" xfId="0" applyNumberFormat="1" applyFont="1" applyFill="1"/>
    <xf numFmtId="0" fontId="49" fillId="0" borderId="0" xfId="0" applyFont="1"/>
    <xf numFmtId="0" fontId="46" fillId="0" borderId="0" xfId="3" applyFont="1"/>
    <xf numFmtId="0" fontId="46" fillId="24" borderId="0" xfId="3" applyFont="1" applyFill="1"/>
    <xf numFmtId="0" fontId="46" fillId="27" borderId="0" xfId="3" applyFont="1" applyFill="1"/>
    <xf numFmtId="0" fontId="50" fillId="25" borderId="1" xfId="3" applyFont="1" applyFill="1" applyBorder="1" applyAlignment="1">
      <alignment horizontal="center" vertical="center" wrapText="1" readingOrder="1"/>
    </xf>
    <xf numFmtId="0" fontId="45" fillId="25" borderId="1" xfId="3" applyFont="1" applyFill="1" applyBorder="1" applyAlignment="1">
      <alignment horizontal="center" vertical="center" wrapText="1" readingOrder="1"/>
    </xf>
    <xf numFmtId="0" fontId="48" fillId="25" borderId="1" xfId="3" applyFont="1" applyFill="1" applyBorder="1" applyAlignment="1">
      <alignment horizontal="left" wrapText="1" readingOrder="1"/>
    </xf>
    <xf numFmtId="4" fontId="49" fillId="0" borderId="0" xfId="0" applyNumberFormat="1" applyFont="1"/>
    <xf numFmtId="0" fontId="45" fillId="0" borderId="0" xfId="3" applyFont="1"/>
    <xf numFmtId="0" fontId="50" fillId="25" borderId="1" xfId="3" applyFont="1" applyFill="1" applyBorder="1" applyAlignment="1">
      <alignment horizontal="left" wrapText="1" readingOrder="1"/>
    </xf>
    <xf numFmtId="0" fontId="51" fillId="0" borderId="0" xfId="0" applyFont="1"/>
    <xf numFmtId="0" fontId="48" fillId="24" borderId="0" xfId="3" applyFont="1" applyFill="1" applyAlignment="1">
      <alignment horizontal="left" readingOrder="1"/>
    </xf>
    <xf numFmtId="4" fontId="48" fillId="0" borderId="4" xfId="3" applyNumberFormat="1" applyFont="1" applyFill="1" applyBorder="1" applyAlignment="1">
      <alignment horizontal="center" wrapText="1" readingOrder="1"/>
    </xf>
    <xf numFmtId="0" fontId="52" fillId="0" borderId="0" xfId="3" applyFont="1"/>
    <xf numFmtId="4" fontId="46" fillId="0" borderId="0" xfId="3" applyNumberFormat="1" applyFont="1"/>
    <xf numFmtId="166" fontId="46" fillId="0" borderId="1" xfId="0" applyNumberFormat="1" applyFont="1" applyFill="1" applyBorder="1"/>
    <xf numFmtId="0" fontId="46" fillId="0" borderId="1" xfId="0" applyFont="1" applyFill="1" applyBorder="1" applyAlignment="1" applyProtection="1">
      <alignment horizontal="left"/>
    </xf>
    <xf numFmtId="166" fontId="46" fillId="0" borderId="1" xfId="1" applyNumberFormat="1" applyFont="1" applyFill="1" applyBorder="1" applyProtection="1"/>
    <xf numFmtId="164" fontId="45" fillId="0" borderId="15" xfId="1" applyNumberFormat="1" applyFont="1" applyFill="1" applyBorder="1"/>
    <xf numFmtId="167" fontId="45" fillId="0" borderId="2" xfId="1" applyNumberFormat="1" applyFont="1" applyFill="1" applyBorder="1"/>
    <xf numFmtId="164" fontId="46" fillId="0" borderId="8" xfId="0" applyNumberFormat="1" applyFont="1" applyFill="1" applyBorder="1"/>
    <xf numFmtId="10" fontId="46" fillId="0" borderId="4" xfId="2" applyNumberFormat="1" applyFont="1" applyFill="1" applyBorder="1"/>
    <xf numFmtId="10" fontId="46" fillId="0" borderId="11" xfId="2" applyNumberFormat="1" applyFont="1" applyFill="1" applyBorder="1"/>
    <xf numFmtId="10" fontId="46" fillId="0" borderId="10" xfId="2" applyNumberFormat="1" applyFont="1" applyFill="1" applyBorder="1"/>
    <xf numFmtId="164" fontId="46" fillId="0" borderId="12" xfId="0" applyNumberFormat="1" applyFont="1" applyFill="1" applyBorder="1"/>
    <xf numFmtId="10" fontId="46" fillId="0" borderId="13" xfId="2" applyNumberFormat="1" applyFont="1" applyFill="1" applyBorder="1"/>
    <xf numFmtId="10" fontId="46" fillId="0" borderId="14" xfId="2" applyNumberFormat="1" applyFont="1" applyFill="1" applyBorder="1"/>
    <xf numFmtId="10" fontId="46" fillId="0" borderId="6" xfId="2" applyNumberFormat="1" applyFont="1" applyFill="1" applyBorder="1"/>
    <xf numFmtId="164" fontId="46" fillId="0" borderId="0" xfId="1" applyFont="1" applyFill="1"/>
    <xf numFmtId="166" fontId="46" fillId="0" borderId="5" xfId="1" applyNumberFormat="1" applyFont="1" applyFill="1" applyBorder="1"/>
    <xf numFmtId="166" fontId="45" fillId="0" borderId="2" xfId="1" applyNumberFormat="1" applyFont="1" applyFill="1" applyBorder="1" applyAlignment="1">
      <alignment horizontal="center"/>
    </xf>
    <xf numFmtId="164" fontId="46" fillId="0" borderId="0" xfId="1" applyFont="1" applyFill="1" applyBorder="1"/>
    <xf numFmtId="0" fontId="45" fillId="0" borderId="4" xfId="0" applyFont="1" applyFill="1" applyBorder="1" applyAlignment="1">
      <alignment horizontal="center"/>
    </xf>
    <xf numFmtId="0" fontId="45" fillId="0" borderId="7" xfId="0" applyFont="1" applyFill="1" applyBorder="1" applyAlignment="1">
      <alignment horizontal="center"/>
    </xf>
    <xf numFmtId="0" fontId="45" fillId="0" borderId="3" xfId="0" applyFont="1" applyFill="1" applyBorder="1" applyAlignment="1">
      <alignment horizontal="center"/>
    </xf>
    <xf numFmtId="164" fontId="45" fillId="0" borderId="6" xfId="0" applyNumberFormat="1" applyFont="1" applyFill="1" applyBorder="1"/>
    <xf numFmtId="164" fontId="46" fillId="0" borderId="7" xfId="1" applyNumberFormat="1" applyFont="1" applyFill="1" applyBorder="1"/>
    <xf numFmtId="164" fontId="45" fillId="0" borderId="1" xfId="1" applyFont="1" applyFill="1" applyBorder="1" applyAlignment="1">
      <alignment vertical="center"/>
    </xf>
    <xf numFmtId="164" fontId="45" fillId="0" borderId="0" xfId="1" applyFont="1" applyFill="1" applyBorder="1" applyAlignment="1">
      <alignment vertical="center"/>
    </xf>
    <xf numFmtId="164" fontId="46" fillId="0" borderId="0" xfId="1" applyFont="1" applyFill="1" applyAlignment="1">
      <alignment vertical="center"/>
    </xf>
    <xf numFmtId="164" fontId="45" fillId="0" borderId="1" xfId="1" applyFont="1" applyFill="1" applyBorder="1" applyAlignment="1">
      <alignment horizontal="center" vertical="center"/>
    </xf>
    <xf numFmtId="164" fontId="45" fillId="0" borderId="0" xfId="1" applyFont="1" applyFill="1" applyAlignment="1">
      <alignment vertical="center"/>
    </xf>
    <xf numFmtId="164" fontId="45" fillId="0" borderId="7" xfId="1" applyFont="1" applyFill="1" applyBorder="1" applyAlignment="1">
      <alignment horizontal="center" vertical="center"/>
    </xf>
    <xf numFmtId="164" fontId="45" fillId="0" borderId="2" xfId="1" applyFont="1" applyFill="1" applyBorder="1" applyAlignment="1">
      <alignment horizontal="center" vertical="center"/>
    </xf>
    <xf numFmtId="164" fontId="45" fillId="0" borderId="6" xfId="1" applyFont="1" applyFill="1" applyBorder="1" applyAlignment="1">
      <alignment horizontal="center" vertical="center"/>
    </xf>
    <xf numFmtId="164" fontId="45" fillId="0" borderId="5" xfId="1" applyFont="1" applyFill="1" applyBorder="1" applyAlignment="1">
      <alignment vertical="center"/>
    </xf>
    <xf numFmtId="164" fontId="45" fillId="0" borderId="7" xfId="1" applyFont="1" applyFill="1" applyBorder="1" applyAlignment="1">
      <alignment vertical="center"/>
    </xf>
    <xf numFmtId="164" fontId="45" fillId="0" borderId="2" xfId="1" applyFont="1" applyFill="1" applyBorder="1" applyAlignment="1">
      <alignment vertical="center"/>
    </xf>
    <xf numFmtId="164" fontId="46" fillId="0" borderId="5" xfId="1" applyFont="1" applyFill="1" applyBorder="1" applyAlignment="1">
      <alignment vertical="center"/>
    </xf>
    <xf numFmtId="164" fontId="46" fillId="0" borderId="9" xfId="1" applyFont="1" applyFill="1" applyBorder="1" applyAlignment="1">
      <alignment vertical="center"/>
    </xf>
    <xf numFmtId="164" fontId="46" fillId="0" borderId="0" xfId="1" applyFont="1" applyFill="1" applyBorder="1" applyAlignment="1">
      <alignment vertical="center"/>
    </xf>
    <xf numFmtId="164" fontId="46" fillId="0" borderId="1" xfId="1" applyFont="1" applyFill="1" applyBorder="1"/>
    <xf numFmtId="0" fontId="46" fillId="0" borderId="3" xfId="0" applyFont="1" applyFill="1" applyBorder="1"/>
    <xf numFmtId="0" fontId="46" fillId="0" borderId="3" xfId="0" applyFont="1" applyFill="1" applyBorder="1" applyAlignment="1" applyProtection="1">
      <alignment horizontal="left"/>
    </xf>
    <xf numFmtId="0" fontId="46" fillId="0" borderId="4" xfId="0" applyFont="1" applyFill="1" applyBorder="1"/>
    <xf numFmtId="166" fontId="46" fillId="0" borderId="15" xfId="1" applyNumberFormat="1" applyFont="1" applyFill="1" applyBorder="1"/>
    <xf numFmtId="167" fontId="45" fillId="0" borderId="4" xfId="1" applyNumberFormat="1" applyFont="1" applyFill="1" applyBorder="1" applyAlignment="1">
      <alignment horizontal="center"/>
    </xf>
    <xf numFmtId="167" fontId="46" fillId="0" borderId="0" xfId="1" applyNumberFormat="1" applyFont="1" applyFill="1" applyBorder="1" applyAlignment="1" applyProtection="1">
      <alignment horizontal="right"/>
    </xf>
    <xf numFmtId="167" fontId="46" fillId="0" borderId="3" xfId="1" applyNumberFormat="1" applyFont="1" applyFill="1" applyBorder="1" applyAlignment="1" applyProtection="1">
      <alignment horizontal="right"/>
    </xf>
    <xf numFmtId="167" fontId="46" fillId="0" borderId="4" xfId="1" applyNumberFormat="1" applyFont="1" applyFill="1" applyBorder="1" applyAlignment="1" applyProtection="1">
      <alignment horizontal="right"/>
    </xf>
    <xf numFmtId="167" fontId="46" fillId="0" borderId="8" xfId="1" applyNumberFormat="1" applyFont="1" applyFill="1" applyBorder="1" applyAlignment="1" applyProtection="1">
      <alignment horizontal="right"/>
    </xf>
    <xf numFmtId="164" fontId="45" fillId="0" borderId="6" xfId="1" applyNumberFormat="1" applyFont="1" applyFill="1" applyBorder="1"/>
    <xf numFmtId="0" fontId="53" fillId="0" borderId="0" xfId="0" applyFont="1" applyFill="1"/>
    <xf numFmtId="164" fontId="47" fillId="0" borderId="1" xfId="1" applyNumberFormat="1" applyFont="1" applyFill="1" applyBorder="1"/>
    <xf numFmtId="164" fontId="47" fillId="0" borderId="1" xfId="0" applyNumberFormat="1" applyFont="1" applyFill="1" applyBorder="1"/>
    <xf numFmtId="0" fontId="47" fillId="0" borderId="0" xfId="0" applyFont="1" applyFill="1"/>
    <xf numFmtId="164" fontId="46" fillId="0" borderId="10" xfId="0" applyNumberFormat="1" applyFont="1" applyFill="1" applyBorder="1"/>
    <xf numFmtId="167" fontId="46" fillId="0" borderId="11" xfId="1" applyNumberFormat="1" applyFont="1" applyFill="1" applyBorder="1" applyAlignment="1" applyProtection="1">
      <alignment horizontal="right"/>
    </xf>
    <xf numFmtId="0" fontId="46" fillId="0" borderId="0" xfId="0" applyFont="1" applyFill="1" applyBorder="1" applyAlignment="1">
      <alignment horizontal="left"/>
    </xf>
    <xf numFmtId="4" fontId="48" fillId="0" borderId="1" xfId="3" applyNumberFormat="1" applyFont="1" applyFill="1" applyBorder="1" applyAlignment="1">
      <alignment horizontal="right" wrapText="1" readingOrder="1"/>
    </xf>
    <xf numFmtId="4" fontId="48" fillId="0" borderId="1" xfId="3" quotePrefix="1" applyNumberFormat="1" applyFont="1" applyFill="1" applyBorder="1" applyAlignment="1">
      <alignment horizontal="right" wrapText="1" readingOrder="1"/>
    </xf>
    <xf numFmtId="4" fontId="45" fillId="0" borderId="1" xfId="3" applyNumberFormat="1" applyFont="1" applyFill="1" applyBorder="1" applyAlignment="1">
      <alignment horizontal="right" wrapText="1" readingOrder="1"/>
    </xf>
    <xf numFmtId="164" fontId="48" fillId="0" borderId="1" xfId="3" applyNumberFormat="1" applyFont="1" applyFill="1" applyBorder="1" applyAlignment="1">
      <alignment horizontal="right" vertical="center" wrapText="1" readingOrder="1"/>
    </xf>
    <xf numFmtId="4" fontId="50" fillId="0" borderId="1" xfId="3" applyNumberFormat="1" applyFont="1" applyFill="1" applyBorder="1" applyAlignment="1">
      <alignment horizontal="right" wrapText="1" readingOrder="1"/>
    </xf>
    <xf numFmtId="164" fontId="45" fillId="0" borderId="5" xfId="1" applyFont="1" applyFill="1" applyBorder="1"/>
    <xf numFmtId="164" fontId="45" fillId="0" borderId="2" xfId="1" applyFont="1" applyFill="1" applyBorder="1"/>
    <xf numFmtId="164" fontId="45" fillId="0" borderId="1" xfId="1" applyFont="1" applyFill="1" applyBorder="1"/>
    <xf numFmtId="166" fontId="46" fillId="0" borderId="0" xfId="1" applyNumberFormat="1" applyFont="1" applyFill="1" applyBorder="1"/>
    <xf numFmtId="164" fontId="45" fillId="0" borderId="0" xfId="1" applyFont="1" applyFill="1"/>
    <xf numFmtId="164" fontId="45" fillId="0" borderId="2" xfId="1" applyFont="1" applyFill="1" applyBorder="1" applyAlignment="1">
      <alignment horizontal="center"/>
    </xf>
    <xf numFmtId="164" fontId="45" fillId="0" borderId="1" xfId="1" applyFont="1" applyFill="1" applyBorder="1" applyAlignment="1">
      <alignment horizontal="center"/>
    </xf>
    <xf numFmtId="164" fontId="46" fillId="0" borderId="5" xfId="1" applyFont="1" applyFill="1" applyBorder="1"/>
    <xf numFmtId="164" fontId="45" fillId="0" borderId="7" xfId="1" applyFont="1" applyFill="1" applyBorder="1"/>
    <xf numFmtId="164" fontId="45" fillId="0" borderId="1" xfId="1" applyFont="1" applyFill="1" applyBorder="1" applyAlignment="1">
      <alignment horizontal="left"/>
    </xf>
    <xf numFmtId="164" fontId="46" fillId="0" borderId="2" xfId="1" applyFont="1" applyFill="1" applyBorder="1"/>
    <xf numFmtId="164" fontId="45" fillId="0" borderId="0" xfId="1" applyFont="1" applyFill="1" applyBorder="1"/>
    <xf numFmtId="164" fontId="46" fillId="0" borderId="0" xfId="1" applyFont="1" applyFill="1" applyAlignment="1">
      <alignment horizontal="centerContinuous"/>
    </xf>
    <xf numFmtId="164" fontId="45" fillId="0" borderId="0" xfId="1" applyFont="1" applyFill="1" applyAlignment="1"/>
    <xf numFmtId="164" fontId="46" fillId="0" borderId="0" xfId="1" applyFont="1" applyFill="1" applyBorder="1" applyAlignment="1">
      <alignment horizontal="centerContinuous"/>
    </xf>
    <xf numFmtId="164" fontId="45" fillId="0" borderId="3" xfId="1" applyFont="1" applyFill="1" applyBorder="1" applyAlignment="1">
      <alignment horizontal="center"/>
    </xf>
    <xf numFmtId="164" fontId="45" fillId="0" borderId="4" xfId="1" applyFont="1" applyFill="1" applyBorder="1" applyAlignment="1">
      <alignment horizontal="center"/>
    </xf>
    <xf numFmtId="164" fontId="46" fillId="0" borderId="4" xfId="1" applyFont="1" applyFill="1" applyBorder="1"/>
    <xf numFmtId="164" fontId="46" fillId="0" borderId="3" xfId="1" applyFont="1" applyFill="1" applyBorder="1"/>
    <xf numFmtId="164" fontId="46" fillId="0" borderId="0" xfId="1" applyFont="1" applyFill="1" applyBorder="1" applyProtection="1"/>
    <xf numFmtId="164" fontId="46" fillId="0" borderId="5" xfId="1" applyFont="1" applyFill="1" applyBorder="1" applyProtection="1"/>
    <xf numFmtId="164" fontId="46" fillId="0" borderId="0" xfId="1" applyFont="1" applyFill="1" applyAlignment="1">
      <alignment horizontal="left"/>
    </xf>
    <xf numFmtId="164" fontId="46" fillId="0" borderId="5" xfId="1" applyFont="1" applyFill="1" applyBorder="1" applyAlignment="1" applyProtection="1">
      <alignment horizontal="left"/>
    </xf>
    <xf numFmtId="164" fontId="46" fillId="0" borderId="15" xfId="1" applyFont="1" applyFill="1" applyBorder="1"/>
    <xf numFmtId="164" fontId="45" fillId="0" borderId="0" xfId="1" applyFont="1" applyFill="1" applyBorder="1" applyAlignment="1">
      <alignment horizontal="center"/>
    </xf>
    <xf numFmtId="164" fontId="45" fillId="0" borderId="1" xfId="1" applyFont="1" applyFill="1" applyBorder="1" applyProtection="1"/>
    <xf numFmtId="164" fontId="45" fillId="0" borderId="15" xfId="1" applyFont="1" applyFill="1" applyBorder="1"/>
    <xf numFmtId="164" fontId="45" fillId="0" borderId="6" xfId="1" applyFont="1" applyFill="1" applyBorder="1" applyAlignment="1">
      <alignment horizontal="center"/>
    </xf>
    <xf numFmtId="164" fontId="46" fillId="0" borderId="9" xfId="1" applyFont="1" applyFill="1" applyBorder="1"/>
    <xf numFmtId="164" fontId="45" fillId="0" borderId="7" xfId="1" applyFont="1" applyFill="1" applyBorder="1" applyAlignment="1">
      <alignment horizontal="left"/>
    </xf>
    <xf numFmtId="164" fontId="46" fillId="0" borderId="7" xfId="1" applyFont="1" applyFill="1" applyBorder="1"/>
    <xf numFmtId="164" fontId="46" fillId="0" borderId="6" xfId="1" applyFont="1" applyFill="1" applyBorder="1"/>
    <xf numFmtId="166" fontId="45" fillId="0" borderId="1" xfId="1" applyNumberFormat="1" applyFont="1" applyFill="1" applyBorder="1" applyAlignment="1">
      <alignment horizontal="center"/>
    </xf>
    <xf numFmtId="166" fontId="46" fillId="0" borderId="3" xfId="1" applyNumberFormat="1" applyFont="1" applyFill="1" applyBorder="1"/>
    <xf numFmtId="166" fontId="46" fillId="0" borderId="0" xfId="1" applyNumberFormat="1" applyFont="1" applyFill="1"/>
    <xf numFmtId="166" fontId="46" fillId="0" borderId="5" xfId="1" applyNumberFormat="1" applyFont="1" applyFill="1" applyBorder="1" applyAlignment="1" applyProtection="1">
      <alignment horizontal="left"/>
    </xf>
    <xf numFmtId="164" fontId="45" fillId="0" borderId="6" xfId="1" applyFont="1" applyFill="1" applyBorder="1"/>
    <xf numFmtId="164" fontId="45" fillId="0" borderId="7" xfId="1" applyFont="1" applyFill="1" applyBorder="1" applyAlignment="1">
      <alignment horizontal="center"/>
    </xf>
    <xf numFmtId="166" fontId="45" fillId="0" borderId="7" xfId="1" applyNumberFormat="1" applyFont="1" applyFill="1" applyBorder="1"/>
    <xf numFmtId="166" fontId="45" fillId="0" borderId="6" xfId="1" applyNumberFormat="1" applyFont="1" applyFill="1" applyBorder="1"/>
    <xf numFmtId="166" fontId="45" fillId="0" borderId="15" xfId="1" applyNumberFormat="1" applyFont="1" applyFill="1" applyBorder="1"/>
    <xf numFmtId="164" fontId="45" fillId="0" borderId="1" xfId="1" applyFont="1" applyFill="1" applyBorder="1" applyAlignment="1"/>
    <xf numFmtId="164" fontId="45" fillId="0" borderId="2" xfId="1" applyFont="1" applyFill="1" applyBorder="1" applyAlignment="1">
      <alignment horizontal="center" vertical="top"/>
    </xf>
    <xf numFmtId="164" fontId="45" fillId="0" borderId="1" xfId="1" applyFont="1" applyFill="1" applyBorder="1" applyAlignment="1">
      <alignment horizontal="center" vertical="top"/>
    </xf>
    <xf numFmtId="164" fontId="46" fillId="0" borderId="0" xfId="1" applyFont="1" applyFill="1" applyAlignment="1">
      <alignment horizontal="right" vertical="top" wrapText="1"/>
    </xf>
    <xf numFmtId="164" fontId="46" fillId="0" borderId="5" xfId="1" applyFont="1" applyFill="1" applyBorder="1" applyAlignment="1">
      <alignment horizontal="right" vertical="top" wrapText="1"/>
    </xf>
    <xf numFmtId="164" fontId="45" fillId="0" borderId="2" xfId="1" applyFont="1" applyFill="1" applyBorder="1" applyAlignment="1">
      <alignment horizontal="right" vertical="top" wrapText="1"/>
    </xf>
    <xf numFmtId="164" fontId="45" fillId="0" borderId="1" xfId="1" applyFont="1" applyFill="1" applyBorder="1" applyAlignment="1">
      <alignment horizontal="right" vertical="top" wrapText="1"/>
    </xf>
    <xf numFmtId="164" fontId="46" fillId="0" borderId="0" xfId="1" applyFont="1" applyFill="1" applyAlignment="1">
      <alignment vertical="top" wrapText="1"/>
    </xf>
    <xf numFmtId="164" fontId="45" fillId="0" borderId="3" xfId="1" applyFont="1" applyFill="1" applyBorder="1" applyAlignment="1"/>
    <xf numFmtId="164" fontId="46" fillId="0" borderId="1" xfId="1" applyFont="1" applyFill="1" applyBorder="1" applyAlignment="1">
      <alignment horizontal="right" vertical="top" wrapText="1"/>
    </xf>
    <xf numFmtId="164" fontId="46" fillId="0" borderId="1" xfId="1" applyFont="1" applyFill="1" applyBorder="1" applyAlignment="1">
      <alignment vertical="top" wrapText="1"/>
    </xf>
    <xf numFmtId="164" fontId="45" fillId="0" borderId="2" xfId="1" applyFont="1" applyFill="1" applyBorder="1" applyAlignment="1">
      <alignment horizontal="center" vertical="top" wrapText="1"/>
    </xf>
    <xf numFmtId="164" fontId="45" fillId="0" borderId="1" xfId="1" applyFont="1" applyFill="1" applyBorder="1" applyAlignment="1">
      <alignment horizontal="center" vertical="top" wrapText="1"/>
    </xf>
    <xf numFmtId="164" fontId="45" fillId="0" borderId="7" xfId="1" applyFont="1" applyFill="1" applyBorder="1" applyAlignment="1">
      <alignment horizontal="right" vertical="top" wrapText="1"/>
    </xf>
    <xf numFmtId="164" fontId="46" fillId="0" borderId="8" xfId="1" applyFont="1" applyFill="1" applyBorder="1"/>
    <xf numFmtId="164" fontId="46" fillId="0" borderId="10" xfId="1" applyFont="1" applyFill="1" applyBorder="1"/>
    <xf numFmtId="164" fontId="45" fillId="0" borderId="10" xfId="1" applyFont="1" applyFill="1" applyBorder="1"/>
    <xf numFmtId="164" fontId="45" fillId="0" borderId="9" xfId="1" applyFont="1" applyFill="1" applyBorder="1"/>
    <xf numFmtId="164" fontId="46" fillId="0" borderId="12" xfId="1" applyFont="1" applyFill="1" applyBorder="1"/>
    <xf numFmtId="164" fontId="46" fillId="0" borderId="3" xfId="1" applyFont="1" applyFill="1" applyBorder="1" applyAlignment="1">
      <alignment horizontal="right" vertical="top" wrapText="1"/>
    </xf>
    <xf numFmtId="166" fontId="45" fillId="0" borderId="2" xfId="1" applyNumberFormat="1" applyFont="1" applyFill="1" applyBorder="1" applyAlignment="1">
      <alignment horizontal="center" vertical="top"/>
    </xf>
    <xf numFmtId="166" fontId="45" fillId="0" borderId="1" xfId="1" applyNumberFormat="1" applyFont="1" applyFill="1" applyBorder="1" applyAlignment="1">
      <alignment horizontal="center" vertical="top"/>
    </xf>
    <xf numFmtId="166" fontId="46" fillId="0" borderId="0" xfId="1" applyNumberFormat="1" applyFont="1" applyFill="1" applyAlignment="1">
      <alignment horizontal="right" vertical="top" wrapText="1"/>
    </xf>
    <xf numFmtId="166" fontId="46" fillId="0" borderId="5" xfId="1" applyNumberFormat="1" applyFont="1" applyFill="1" applyBorder="1" applyAlignment="1">
      <alignment horizontal="right" vertical="top" wrapText="1"/>
    </xf>
    <xf numFmtId="166" fontId="45" fillId="0" borderId="2" xfId="1" applyNumberFormat="1" applyFont="1" applyFill="1" applyBorder="1" applyAlignment="1">
      <alignment horizontal="right" vertical="top" wrapText="1"/>
    </xf>
    <xf numFmtId="166" fontId="45" fillId="0" borderId="1" xfId="1" applyNumberFormat="1" applyFont="1" applyFill="1" applyBorder="1" applyAlignment="1">
      <alignment horizontal="right" vertical="top" wrapText="1"/>
    </xf>
    <xf numFmtId="166" fontId="45" fillId="0" borderId="1" xfId="1" applyNumberFormat="1" applyFont="1" applyFill="1" applyBorder="1" applyAlignment="1"/>
    <xf numFmtId="164" fontId="45" fillId="0" borderId="0" xfId="1" applyFont="1" applyFill="1" applyBorder="1" applyAlignment="1">
      <alignment horizontal="left" vertical="center"/>
    </xf>
    <xf numFmtId="164" fontId="45" fillId="0" borderId="12" xfId="1" applyFont="1" applyFill="1" applyBorder="1" applyAlignment="1">
      <alignment vertical="center"/>
    </xf>
    <xf numFmtId="164" fontId="46" fillId="0" borderId="9" xfId="1" applyFont="1" applyFill="1" applyBorder="1" applyAlignment="1">
      <alignment horizontal="right" vertical="center"/>
    </xf>
    <xf numFmtId="164" fontId="45" fillId="0" borderId="5" xfId="1" applyFont="1" applyFill="1" applyBorder="1" applyAlignment="1">
      <alignment horizontal="right" vertical="center"/>
    </xf>
    <xf numFmtId="164" fontId="45" fillId="0" borderId="0" xfId="1" applyFont="1" applyFill="1" applyBorder="1" applyAlignment="1">
      <alignment horizontal="center" vertical="center"/>
    </xf>
    <xf numFmtId="164" fontId="46" fillId="0" borderId="3" xfId="1" applyFont="1" applyFill="1" applyBorder="1" applyAlignment="1">
      <alignment vertical="center"/>
    </xf>
    <xf numFmtId="164" fontId="46" fillId="0" borderId="15" xfId="1" applyFont="1" applyFill="1" applyBorder="1" applyAlignment="1">
      <alignment vertical="center"/>
    </xf>
    <xf numFmtId="166" fontId="45" fillId="0" borderId="1" xfId="1" applyNumberFormat="1" applyFont="1" applyFill="1" applyBorder="1" applyAlignment="1">
      <alignment horizontal="center" vertical="center"/>
    </xf>
    <xf numFmtId="166" fontId="45" fillId="0" borderId="10" xfId="1" applyNumberFormat="1" applyFont="1" applyFill="1" applyBorder="1" applyAlignment="1">
      <alignment vertical="center"/>
    </xf>
    <xf numFmtId="166" fontId="45" fillId="0" borderId="1" xfId="1" applyNumberFormat="1" applyFont="1" applyFill="1" applyBorder="1" applyAlignment="1">
      <alignment vertical="center"/>
    </xf>
    <xf numFmtId="166" fontId="46" fillId="0" borderId="8" xfId="1" applyNumberFormat="1" applyFont="1" applyFill="1" applyBorder="1" applyAlignment="1">
      <alignment horizontal="right" vertical="center"/>
    </xf>
    <xf numFmtId="166" fontId="46" fillId="0" borderId="5" xfId="1" applyNumberFormat="1" applyFont="1" applyFill="1" applyBorder="1" applyAlignment="1">
      <alignment vertical="center"/>
    </xf>
    <xf numFmtId="164" fontId="46" fillId="0" borderId="1" xfId="1" applyFont="1" applyFill="1" applyBorder="1" applyAlignment="1">
      <alignment vertical="center"/>
    </xf>
    <xf numFmtId="164" fontId="46" fillId="0" borderId="5" xfId="1" applyFont="1" applyFill="1" applyBorder="1" applyAlignment="1">
      <alignment horizontal="left" vertical="center" indent="1"/>
    </xf>
    <xf numFmtId="164" fontId="46" fillId="0" borderId="7" xfId="1" applyFont="1" applyFill="1" applyBorder="1" applyAlignment="1">
      <alignment vertical="center"/>
    </xf>
    <xf numFmtId="164" fontId="46" fillId="0" borderId="10" xfId="1" applyFont="1" applyFill="1" applyBorder="1" applyAlignment="1">
      <alignment vertical="center"/>
    </xf>
    <xf numFmtId="164" fontId="46" fillId="0" borderId="15" xfId="1" applyFont="1" applyFill="1" applyBorder="1" applyAlignment="1">
      <alignment horizontal="right" vertical="top" wrapText="1"/>
    </xf>
    <xf numFmtId="164" fontId="45" fillId="0" borderId="15" xfId="1" applyFont="1" applyFill="1" applyBorder="1" applyAlignment="1">
      <alignment horizontal="right" vertical="top" wrapText="1"/>
    </xf>
    <xf numFmtId="164" fontId="45" fillId="0" borderId="5" xfId="1" applyFont="1" applyFill="1" applyBorder="1" applyAlignment="1">
      <alignment horizontal="right" vertical="top" wrapText="1"/>
    </xf>
    <xf numFmtId="164" fontId="45" fillId="0" borderId="1" xfId="1" applyFont="1" applyFill="1" applyBorder="1" applyAlignment="1">
      <alignment vertical="top"/>
    </xf>
    <xf numFmtId="164" fontId="46" fillId="0" borderId="0" xfId="1" applyNumberFormat="1" applyFont="1" applyFill="1" applyAlignment="1">
      <alignment horizontal="right" vertical="top" wrapText="1"/>
    </xf>
    <xf numFmtId="164" fontId="45" fillId="0" borderId="2" xfId="1" applyNumberFormat="1" applyFont="1" applyFill="1" applyBorder="1" applyAlignment="1">
      <alignment horizontal="right" vertical="top" wrapText="1"/>
    </xf>
    <xf numFmtId="164" fontId="46" fillId="0" borderId="5" xfId="1" applyNumberFormat="1" applyFont="1" applyFill="1" applyBorder="1" applyAlignment="1">
      <alignment horizontal="right" vertical="top" wrapText="1"/>
    </xf>
    <xf numFmtId="164" fontId="45" fillId="0" borderId="1" xfId="1" applyNumberFormat="1" applyFont="1" applyFill="1" applyBorder="1" applyAlignment="1">
      <alignment horizontal="right" vertical="top" wrapText="1"/>
    </xf>
    <xf numFmtId="164" fontId="45" fillId="0" borderId="2" xfId="1" applyNumberFormat="1" applyFont="1" applyFill="1" applyBorder="1" applyAlignment="1">
      <alignment horizontal="center" vertical="top"/>
    </xf>
    <xf numFmtId="164" fontId="45" fillId="0" borderId="1" xfId="1" applyNumberFormat="1" applyFont="1" applyFill="1" applyBorder="1" applyAlignment="1">
      <alignment horizontal="center" vertical="top" wrapText="1"/>
    </xf>
    <xf numFmtId="164" fontId="46" fillId="0" borderId="9" xfId="1" applyFont="1" applyFill="1" applyBorder="1" applyAlignment="1" applyProtection="1">
      <alignment horizontal="left"/>
    </xf>
    <xf numFmtId="166" fontId="46" fillId="0" borderId="1" xfId="1" applyNumberFormat="1" applyFont="1" applyFill="1" applyBorder="1"/>
    <xf numFmtId="164" fontId="45" fillId="24" borderId="2" xfId="1" applyFont="1" applyFill="1" applyBorder="1" applyAlignment="1">
      <alignment horizontal="center"/>
    </xf>
    <xf numFmtId="166" fontId="45" fillId="24" borderId="2" xfId="1" applyNumberFormat="1" applyFont="1" applyFill="1" applyBorder="1" applyAlignment="1">
      <alignment horizontal="center"/>
    </xf>
    <xf numFmtId="164" fontId="46" fillId="0" borderId="5" xfId="1" applyFont="1" applyFill="1" applyBorder="1" applyAlignment="1">
      <alignment vertical="top" wrapText="1"/>
    </xf>
    <xf numFmtId="166" fontId="46" fillId="0" borderId="0" xfId="1" applyNumberFormat="1" applyFont="1" applyFill="1" applyAlignment="1">
      <alignment vertical="top" wrapText="1"/>
    </xf>
    <xf numFmtId="166" fontId="46" fillId="0" borderId="5" xfId="1" applyNumberFormat="1" applyFont="1" applyFill="1" applyBorder="1" applyAlignment="1">
      <alignment vertical="top" wrapText="1"/>
    </xf>
    <xf numFmtId="164" fontId="45" fillId="0" borderId="3" xfId="1" applyFont="1" applyFill="1" applyBorder="1" applyAlignment="1">
      <alignment vertical="center"/>
    </xf>
    <xf numFmtId="164" fontId="46" fillId="0" borderId="3" xfId="1" applyFont="1" applyFill="1" applyBorder="1" applyAlignment="1">
      <alignment horizontal="left" vertical="center"/>
    </xf>
    <xf numFmtId="164" fontId="46" fillId="0" borderId="5" xfId="1" applyFont="1" applyFill="1" applyBorder="1" applyAlignment="1">
      <alignment horizontal="left" vertical="center"/>
    </xf>
    <xf numFmtId="164" fontId="46" fillId="0" borderId="10" xfId="1" applyFont="1" applyFill="1" applyBorder="1" applyAlignment="1">
      <alignment horizontal="left" vertical="center"/>
    </xf>
    <xf numFmtId="164" fontId="46" fillId="0" borderId="15" xfId="1" applyFont="1" applyFill="1" applyBorder="1" applyAlignment="1">
      <alignment horizontal="left" vertical="center"/>
    </xf>
    <xf numFmtId="166" fontId="46" fillId="0" borderId="0" xfId="1" applyNumberFormat="1" applyFont="1" applyFill="1" applyBorder="1" applyAlignment="1">
      <alignment vertical="center"/>
    </xf>
    <xf numFmtId="166" fontId="45" fillId="0" borderId="5" xfId="1" applyNumberFormat="1" applyFont="1" applyFill="1" applyBorder="1" applyAlignment="1">
      <alignment vertical="center"/>
    </xf>
    <xf numFmtId="164" fontId="45" fillId="0" borderId="1" xfId="1" applyNumberFormat="1" applyFont="1" applyFill="1" applyBorder="1" applyAlignment="1">
      <alignment horizontal="center" vertical="center"/>
    </xf>
    <xf numFmtId="164" fontId="46" fillId="0" borderId="0" xfId="1" applyNumberFormat="1" applyFont="1" applyFill="1" applyBorder="1" applyAlignment="1">
      <alignment vertical="center"/>
    </xf>
    <xf numFmtId="164" fontId="45" fillId="0" borderId="5" xfId="1" applyNumberFormat="1" applyFont="1" applyFill="1" applyBorder="1" applyAlignment="1">
      <alignment vertical="center"/>
    </xf>
    <xf numFmtId="164" fontId="45" fillId="0" borderId="1" xfId="1" applyNumberFormat="1" applyFont="1" applyFill="1" applyBorder="1" applyAlignment="1">
      <alignment vertical="center"/>
    </xf>
    <xf numFmtId="164" fontId="46" fillId="0" borderId="1" xfId="1" applyFont="1" applyFill="1" applyBorder="1" applyAlignment="1">
      <alignment horizontal="left"/>
    </xf>
    <xf numFmtId="164" fontId="46" fillId="0" borderId="7" xfId="1" applyFont="1" applyFill="1" applyBorder="1" applyAlignment="1">
      <alignment horizontal="right" vertical="top" wrapText="1"/>
    </xf>
    <xf numFmtId="166" fontId="46" fillId="0" borderId="0" xfId="1" applyNumberFormat="1" applyFont="1" applyFill="1" applyAlignment="1"/>
    <xf numFmtId="166" fontId="46" fillId="0" borderId="1" xfId="1" applyNumberFormat="1" applyFont="1" applyFill="1" applyBorder="1" applyAlignment="1">
      <alignment horizontal="left"/>
    </xf>
    <xf numFmtId="166" fontId="46" fillId="0" borderId="1" xfId="1" applyNumberFormat="1" applyFont="1" applyFill="1" applyBorder="1" applyAlignment="1">
      <alignment vertical="top" wrapText="1"/>
    </xf>
    <xf numFmtId="166" fontId="46" fillId="0" borderId="1" xfId="1" applyNumberFormat="1" applyFont="1" applyFill="1" applyBorder="1" applyAlignment="1">
      <alignment horizontal="right" vertical="top" wrapText="1"/>
    </xf>
    <xf numFmtId="164" fontId="46" fillId="0" borderId="9" xfId="1" applyFont="1" applyFill="1" applyBorder="1" applyAlignment="1">
      <alignment horizontal="left" vertical="center" indent="1"/>
    </xf>
    <xf numFmtId="164" fontId="46" fillId="0" borderId="6" xfId="1" applyFont="1" applyFill="1" applyBorder="1" applyAlignment="1">
      <alignment vertical="center"/>
    </xf>
    <xf numFmtId="164" fontId="46" fillId="0" borderId="14" xfId="1" applyFont="1" applyFill="1" applyBorder="1" applyAlignment="1">
      <alignment vertical="center"/>
    </xf>
    <xf numFmtId="166" fontId="45" fillId="0" borderId="1" xfId="1" applyNumberFormat="1" applyFont="1" applyFill="1" applyBorder="1" applyAlignment="1">
      <alignment horizontal="left"/>
    </xf>
    <xf numFmtId="166" fontId="46" fillId="0" borderId="1" xfId="1" applyNumberFormat="1" applyFont="1" applyFill="1" applyBorder="1" applyAlignment="1">
      <alignment vertical="center"/>
    </xf>
    <xf numFmtId="166" fontId="46" fillId="0" borderId="0" xfId="1" applyNumberFormat="1" applyFont="1" applyFill="1" applyAlignment="1">
      <alignment vertical="center"/>
    </xf>
    <xf numFmtId="166" fontId="46" fillId="0" borderId="9" xfId="1" applyNumberFormat="1" applyFont="1" applyFill="1" applyBorder="1" applyAlignment="1">
      <alignment horizontal="left" vertical="center" indent="1"/>
    </xf>
    <xf numFmtId="166" fontId="46" fillId="0" borderId="9" xfId="1" applyNumberFormat="1" applyFont="1" applyFill="1" applyBorder="1" applyAlignment="1">
      <alignment vertical="center"/>
    </xf>
    <xf numFmtId="166" fontId="45" fillId="0" borderId="7" xfId="1" applyNumberFormat="1" applyFont="1" applyFill="1" applyBorder="1" applyAlignment="1">
      <alignment horizontal="center" vertical="center"/>
    </xf>
    <xf numFmtId="166" fontId="45" fillId="0" borderId="7" xfId="1" applyNumberFormat="1" applyFont="1" applyFill="1" applyBorder="1" applyAlignment="1">
      <alignment vertical="center"/>
    </xf>
    <xf numFmtId="166" fontId="45" fillId="0" borderId="2" xfId="1" applyNumberFormat="1" applyFont="1" applyFill="1" applyBorder="1" applyAlignment="1">
      <alignment vertical="center"/>
    </xf>
    <xf numFmtId="166" fontId="46" fillId="0" borderId="10" xfId="1" applyNumberFormat="1" applyFont="1" applyFill="1" applyBorder="1"/>
    <xf numFmtId="166" fontId="45" fillId="0" borderId="0" xfId="1" applyNumberFormat="1" applyFont="1" applyFill="1" applyAlignment="1">
      <alignment horizontal="left"/>
    </xf>
    <xf numFmtId="166" fontId="46" fillId="0" borderId="9" xfId="1" applyNumberFormat="1" applyFont="1" applyFill="1" applyBorder="1"/>
    <xf numFmtId="166" fontId="45" fillId="0" borderId="0" xfId="1" applyNumberFormat="1" applyFont="1" applyFill="1"/>
    <xf numFmtId="164" fontId="46" fillId="0" borderId="11" xfId="1" applyFont="1" applyFill="1" applyBorder="1"/>
    <xf numFmtId="166" fontId="46" fillId="0" borderId="0" xfId="1" applyNumberFormat="1" applyFont="1" applyFill="1" applyBorder="1" applyAlignment="1">
      <alignment horizontal="center"/>
    </xf>
    <xf numFmtId="10" fontId="45" fillId="0" borderId="7" xfId="2" applyNumberFormat="1" applyFont="1" applyFill="1" applyBorder="1" applyAlignment="1">
      <alignment horizontal="left"/>
    </xf>
    <xf numFmtId="10" fontId="45" fillId="0" borderId="2" xfId="2" applyNumberFormat="1" applyFont="1" applyFill="1" applyBorder="1" applyAlignment="1">
      <alignment horizontal="center"/>
    </xf>
    <xf numFmtId="10" fontId="45" fillId="0" borderId="1" xfId="2" applyNumberFormat="1" applyFont="1" applyFill="1" applyBorder="1" applyAlignment="1">
      <alignment horizontal="center"/>
    </xf>
    <xf numFmtId="10" fontId="46" fillId="0" borderId="9" xfId="2" applyNumberFormat="1" applyFont="1" applyFill="1" applyBorder="1"/>
    <xf numFmtId="10" fontId="45" fillId="0" borderId="7" xfId="2" applyNumberFormat="1" applyFont="1" applyFill="1" applyBorder="1"/>
    <xf numFmtId="10" fontId="45" fillId="0" borderId="0" xfId="2" applyNumberFormat="1" applyFont="1" applyFill="1" applyAlignment="1">
      <alignment horizontal="left"/>
    </xf>
    <xf numFmtId="10" fontId="46" fillId="0" borderId="0" xfId="2" applyNumberFormat="1" applyFont="1" applyFill="1" applyAlignment="1">
      <alignment horizontal="left"/>
    </xf>
    <xf numFmtId="10" fontId="45" fillId="0" borderId="1" xfId="2" applyNumberFormat="1" applyFont="1" applyFill="1" applyBorder="1" applyAlignment="1">
      <alignment horizontal="left"/>
    </xf>
    <xf numFmtId="10" fontId="45" fillId="0" borderId="1" xfId="2" applyNumberFormat="1" applyFont="1" applyFill="1" applyBorder="1"/>
    <xf numFmtId="10" fontId="46" fillId="0" borderId="15" xfId="2" applyNumberFormat="1" applyFont="1" applyFill="1" applyBorder="1"/>
    <xf numFmtId="10" fontId="45" fillId="0" borderId="15" xfId="2" applyNumberFormat="1" applyFont="1" applyFill="1" applyBorder="1"/>
    <xf numFmtId="10" fontId="45" fillId="0" borderId="2" xfId="2" applyNumberFormat="1" applyFont="1" applyFill="1" applyBorder="1" applyAlignment="1">
      <alignment horizontal="center" vertical="top"/>
    </xf>
    <xf numFmtId="10" fontId="45" fillId="0" borderId="2" xfId="2" applyNumberFormat="1" applyFont="1" applyFill="1" applyBorder="1" applyAlignment="1">
      <alignment horizontal="center" vertical="top" wrapText="1"/>
    </xf>
    <xf numFmtId="10" fontId="45" fillId="0" borderId="6" xfId="2" applyNumberFormat="1" applyFont="1" applyFill="1" applyBorder="1" applyAlignment="1">
      <alignment horizontal="center" vertical="top" wrapText="1"/>
    </xf>
    <xf numFmtId="10" fontId="45" fillId="0" borderId="10" xfId="2" applyNumberFormat="1" applyFont="1" applyFill="1" applyBorder="1"/>
    <xf numFmtId="10" fontId="45" fillId="0" borderId="9" xfId="2" applyNumberFormat="1" applyFont="1" applyFill="1" applyBorder="1"/>
    <xf numFmtId="10" fontId="45" fillId="0" borderId="2" xfId="2" applyNumberFormat="1" applyFont="1" applyFill="1" applyBorder="1" applyAlignment="1">
      <alignment horizontal="right" vertical="top" wrapText="1"/>
    </xf>
    <xf numFmtId="10" fontId="45" fillId="0" borderId="1" xfId="2" applyNumberFormat="1" applyFont="1" applyFill="1" applyBorder="1" applyAlignment="1">
      <alignment horizontal="right" vertical="top" wrapText="1"/>
    </xf>
    <xf numFmtId="10" fontId="45" fillId="0" borderId="13" xfId="2" applyNumberFormat="1" applyFont="1" applyFill="1" applyBorder="1" applyAlignment="1">
      <alignment horizontal="right" vertical="top" wrapText="1"/>
    </xf>
    <xf numFmtId="10" fontId="45" fillId="0" borderId="13" xfId="2" applyNumberFormat="1" applyFont="1" applyFill="1" applyBorder="1"/>
    <xf numFmtId="10" fontId="46" fillId="0" borderId="12" xfId="2" applyNumberFormat="1" applyFont="1" applyFill="1" applyBorder="1"/>
    <xf numFmtId="10" fontId="45" fillId="0" borderId="1" xfId="2" applyNumberFormat="1" applyFont="1" applyFill="1" applyBorder="1" applyAlignment="1">
      <alignment horizontal="center" vertical="top" wrapText="1"/>
    </xf>
    <xf numFmtId="10" fontId="46" fillId="0" borderId="0" xfId="2" applyNumberFormat="1" applyFont="1" applyFill="1" applyAlignment="1">
      <alignment horizontal="right" vertical="top" wrapText="1"/>
    </xf>
    <xf numFmtId="10" fontId="46" fillId="0" borderId="3" xfId="2" applyNumberFormat="1" applyFont="1" applyFill="1" applyBorder="1" applyAlignment="1">
      <alignment horizontal="right" vertical="top" wrapText="1"/>
    </xf>
    <xf numFmtId="10" fontId="46" fillId="0" borderId="5" xfId="2" applyNumberFormat="1" applyFont="1" applyFill="1" applyBorder="1" applyAlignment="1">
      <alignment horizontal="right" vertical="top" wrapText="1"/>
    </xf>
    <xf numFmtId="10" fontId="46" fillId="0" borderId="0" xfId="2" applyNumberFormat="1" applyFont="1" applyFill="1" applyAlignment="1">
      <alignment vertical="top" wrapText="1"/>
    </xf>
    <xf numFmtId="10" fontId="45" fillId="0" borderId="7" xfId="2" applyNumberFormat="1" applyFont="1" applyFill="1" applyBorder="1" applyAlignment="1">
      <alignment horizontal="right" vertical="top" wrapText="1"/>
    </xf>
    <xf numFmtId="10" fontId="46" fillId="0" borderId="2" xfId="2" applyNumberFormat="1" applyFont="1" applyFill="1" applyBorder="1" applyAlignment="1">
      <alignment horizontal="right" vertical="top" wrapText="1"/>
    </xf>
    <xf numFmtId="10" fontId="46" fillId="0" borderId="6" xfId="2" applyNumberFormat="1" applyFont="1" applyFill="1" applyBorder="1" applyAlignment="1">
      <alignment horizontal="right" vertical="top" wrapText="1"/>
    </xf>
    <xf numFmtId="10" fontId="45" fillId="0" borderId="3" xfId="2" applyNumberFormat="1" applyFont="1" applyFill="1" applyBorder="1" applyAlignment="1">
      <alignment horizontal="center"/>
    </xf>
    <xf numFmtId="10" fontId="46" fillId="0" borderId="1" xfId="2" applyNumberFormat="1" applyFont="1" applyFill="1" applyBorder="1" applyAlignment="1">
      <alignment vertical="center"/>
    </xf>
    <xf numFmtId="10" fontId="46" fillId="0" borderId="7" xfId="2" applyNumberFormat="1" applyFont="1" applyFill="1" applyBorder="1" applyAlignment="1">
      <alignment vertical="center"/>
    </xf>
    <xf numFmtId="10" fontId="46" fillId="0" borderId="8" xfId="2" applyNumberFormat="1" applyFont="1" applyFill="1" applyBorder="1"/>
    <xf numFmtId="10" fontId="45" fillId="0" borderId="0" xfId="2" applyNumberFormat="1" applyFont="1" applyFill="1" applyBorder="1"/>
    <xf numFmtId="10" fontId="46" fillId="0" borderId="7" xfId="2" applyNumberFormat="1" applyFont="1" applyFill="1" applyBorder="1"/>
    <xf numFmtId="10" fontId="45" fillId="0" borderId="1" xfId="2" applyNumberFormat="1" applyFont="1" applyFill="1" applyBorder="1" applyAlignment="1"/>
    <xf numFmtId="10" fontId="46" fillId="0" borderId="10" xfId="2" applyNumberFormat="1" applyFont="1" applyFill="1" applyBorder="1" applyAlignment="1">
      <alignment horizontal="right" vertical="top" wrapText="1"/>
    </xf>
    <xf numFmtId="10" fontId="45" fillId="0" borderId="6" xfId="2" applyNumberFormat="1" applyFont="1" applyFill="1" applyBorder="1" applyAlignment="1">
      <alignment horizontal="center"/>
    </xf>
    <xf numFmtId="10" fontId="46" fillId="0" borderId="5" xfId="2" applyNumberFormat="1" applyFont="1" applyFill="1" applyBorder="1" applyAlignment="1" applyProtection="1">
      <alignment horizontal="left"/>
    </xf>
    <xf numFmtId="10" fontId="45" fillId="0" borderId="12" xfId="2" applyNumberFormat="1" applyFont="1" applyFill="1" applyBorder="1"/>
    <xf numFmtId="10" fontId="45" fillId="0" borderId="14" xfId="2" applyNumberFormat="1" applyFont="1" applyFill="1" applyBorder="1"/>
    <xf numFmtId="10" fontId="45" fillId="24" borderId="2" xfId="2" applyNumberFormat="1" applyFont="1" applyFill="1" applyBorder="1" applyAlignment="1">
      <alignment horizontal="center"/>
    </xf>
    <xf numFmtId="10" fontId="45" fillId="0" borderId="0" xfId="2" applyNumberFormat="1" applyFont="1" applyFill="1"/>
    <xf numFmtId="0" fontId="50" fillId="27" borderId="0" xfId="3" applyFont="1" applyFill="1" applyAlignment="1">
      <alignment horizontal="left" readingOrder="1"/>
    </xf>
    <xf numFmtId="0" fontId="46" fillId="0" borderId="0" xfId="0" applyFont="1" applyFill="1" applyAlignment="1">
      <alignment horizontal="center"/>
    </xf>
    <xf numFmtId="0" fontId="46" fillId="0" borderId="0" xfId="0" applyFont="1" applyFill="1" applyAlignment="1"/>
    <xf numFmtId="164" fontId="45" fillId="0" borderId="0" xfId="1" applyFont="1" applyFill="1" applyAlignment="1">
      <alignment horizontal="left"/>
    </xf>
    <xf numFmtId="164" fontId="45" fillId="0" borderId="0" xfId="1" applyFont="1" applyFill="1" applyAlignment="1">
      <alignment horizontal="left" vertical="center"/>
    </xf>
    <xf numFmtId="164" fontId="45" fillId="0" borderId="0" xfId="1" applyFont="1" applyFill="1" applyAlignment="1">
      <alignment horizontal="center"/>
    </xf>
    <xf numFmtId="164" fontId="46" fillId="0" borderId="0" xfId="1" applyFont="1" applyFill="1" applyAlignment="1"/>
    <xf numFmtId="164" fontId="45" fillId="0" borderId="0" xfId="0" applyNumberFormat="1" applyFont="1" applyFill="1" applyAlignment="1">
      <alignment horizontal="left"/>
    </xf>
    <xf numFmtId="9" fontId="46" fillId="0" borderId="1" xfId="2" applyFont="1" applyFill="1" applyBorder="1"/>
    <xf numFmtId="9" fontId="45" fillId="0" borderId="1" xfId="2" applyFont="1" applyFill="1" applyBorder="1"/>
    <xf numFmtId="9" fontId="46" fillId="0" borderId="1" xfId="2" applyFont="1" applyFill="1" applyBorder="1" applyAlignment="1">
      <alignment horizontal="right" vertical="top" wrapText="1"/>
    </xf>
    <xf numFmtId="166" fontId="46" fillId="0" borderId="8" xfId="1" applyNumberFormat="1" applyFont="1" applyFill="1" applyBorder="1" applyAlignment="1">
      <alignment vertical="center"/>
    </xf>
    <xf numFmtId="164" fontId="46" fillId="0" borderId="8" xfId="1" applyFont="1" applyFill="1" applyBorder="1" applyAlignment="1">
      <alignment vertical="center"/>
    </xf>
    <xf numFmtId="0" fontId="45" fillId="0" borderId="0" xfId="0" applyFont="1" applyFill="1" applyAlignment="1">
      <alignment horizontal="centerContinuous"/>
    </xf>
    <xf numFmtId="0" fontId="45" fillId="0" borderId="0" xfId="0" applyFont="1" applyFill="1" applyBorder="1" applyAlignment="1">
      <alignment horizontal="centerContinuous"/>
    </xf>
    <xf numFmtId="164" fontId="46" fillId="0" borderId="0" xfId="2" applyNumberFormat="1" applyFont="1" applyFill="1"/>
    <xf numFmtId="164" fontId="45" fillId="0" borderId="0" xfId="1" applyFont="1" applyFill="1" applyAlignment="1">
      <alignment horizontal="left"/>
    </xf>
    <xf numFmtId="164" fontId="46" fillId="0" borderId="0" xfId="1" applyFont="1" applyFill="1" applyAlignment="1"/>
    <xf numFmtId="0" fontId="46" fillId="0" borderId="0" xfId="3" applyFont="1" applyFill="1"/>
    <xf numFmtId="0" fontId="49" fillId="0" borderId="0" xfId="0" applyFont="1" applyFill="1"/>
    <xf numFmtId="4" fontId="46" fillId="0" borderId="0" xfId="3" applyNumberFormat="1" applyFont="1" applyFill="1"/>
    <xf numFmtId="9" fontId="46" fillId="0" borderId="1" xfId="2" applyNumberFormat="1" applyFont="1" applyFill="1" applyBorder="1"/>
    <xf numFmtId="164" fontId="45" fillId="0" borderId="0" xfId="1" applyFont="1" applyFill="1" applyAlignment="1">
      <alignment horizontal="left"/>
    </xf>
    <xf numFmtId="164" fontId="46" fillId="0" borderId="0" xfId="1" applyFont="1" applyFill="1" applyAlignment="1"/>
    <xf numFmtId="9" fontId="46" fillId="0" borderId="0" xfId="2" applyFont="1" applyFill="1"/>
    <xf numFmtId="0" fontId="45" fillId="0" borderId="0" xfId="0" applyFont="1" applyFill="1" applyAlignment="1">
      <alignment horizontal="left"/>
    </xf>
    <xf numFmtId="0" fontId="46" fillId="0" borderId="0" xfId="0" applyFont="1" applyFill="1" applyAlignment="1"/>
    <xf numFmtId="164" fontId="45" fillId="0" borderId="0" xfId="0" applyNumberFormat="1" applyFont="1" applyFill="1" applyAlignment="1">
      <alignment horizontal="left"/>
    </xf>
    <xf numFmtId="164" fontId="45" fillId="0" borderId="0" xfId="1" applyFont="1" applyFill="1" applyAlignment="1">
      <alignment horizontal="left"/>
    </xf>
    <xf numFmtId="164" fontId="45" fillId="0" borderId="0" xfId="1" applyFont="1" applyFill="1" applyAlignment="1">
      <alignment horizontal="left" vertical="center"/>
    </xf>
    <xf numFmtId="164" fontId="46" fillId="0" borderId="0" xfId="1" applyFont="1" applyFill="1" applyAlignment="1"/>
    <xf numFmtId="0" fontId="45" fillId="0" borderId="0" xfId="0" applyFont="1" applyFill="1" applyAlignment="1"/>
    <xf numFmtId="0" fontId="50" fillId="24" borderId="0" xfId="3" applyFont="1" applyFill="1" applyAlignment="1">
      <alignment horizontal="center" wrapText="1" readingOrder="1"/>
    </xf>
    <xf numFmtId="0" fontId="47" fillId="26" borderId="0" xfId="3" applyFont="1" applyFill="1" applyAlignment="1">
      <alignment horizontal="center" wrapText="1" readingOrder="1"/>
    </xf>
  </cellXfs>
  <cellStyles count="171">
    <cellStyle name="20% - Énfasis1" xfId="140" builtinId="30" customBuiltin="1"/>
    <cellStyle name="20% - Énfasis1 2" xfId="62"/>
    <cellStyle name="20% - Énfasis2" xfId="144" builtinId="34" customBuiltin="1"/>
    <cellStyle name="20% - Énfasis2 2" xfId="63"/>
    <cellStyle name="20% - Énfasis3" xfId="148" builtinId="38" customBuiltin="1"/>
    <cellStyle name="20% - Énfasis3 2" xfId="64"/>
    <cellStyle name="20% - Énfasis4" xfId="152" builtinId="42" customBuiltin="1"/>
    <cellStyle name="20% - Énfasis4 2" xfId="65"/>
    <cellStyle name="20% - Énfasis5" xfId="156" builtinId="46" customBuiltin="1"/>
    <cellStyle name="20% - Énfasis5 2" xfId="66"/>
    <cellStyle name="20% - Énfasis6" xfId="160" builtinId="50" customBuiltin="1"/>
    <cellStyle name="20% - Énfasis6 2" xfId="67"/>
    <cellStyle name="40% - Énfasis1" xfId="141" builtinId="31" customBuiltin="1"/>
    <cellStyle name="40% - Énfasis1 2" xfId="68"/>
    <cellStyle name="40% - Énfasis2" xfId="145" builtinId="35" customBuiltin="1"/>
    <cellStyle name="40% - Énfasis2 2" xfId="69"/>
    <cellStyle name="40% - Énfasis3" xfId="149" builtinId="39" customBuiltin="1"/>
    <cellStyle name="40% - Énfasis3 2" xfId="70"/>
    <cellStyle name="40% - Énfasis4" xfId="153" builtinId="43" customBuiltin="1"/>
    <cellStyle name="40% - Énfasis4 2" xfId="71"/>
    <cellStyle name="40% - Énfasis5" xfId="157" builtinId="47" customBuiltin="1"/>
    <cellStyle name="40% - Énfasis5 2" xfId="72"/>
    <cellStyle name="40% - Énfasis6" xfId="161" builtinId="51" customBuiltin="1"/>
    <cellStyle name="40% - Énfasis6 2" xfId="73"/>
    <cellStyle name="60% - Énfasis1" xfId="142" builtinId="32" customBuiltin="1"/>
    <cellStyle name="60% - Énfasis1 2" xfId="74"/>
    <cellStyle name="60% - Énfasis2" xfId="146" builtinId="36" customBuiltin="1"/>
    <cellStyle name="60% - Énfasis2 2" xfId="75"/>
    <cellStyle name="60% - Énfasis3" xfId="150" builtinId="40" customBuiltin="1"/>
    <cellStyle name="60% - Énfasis3 2" xfId="76"/>
    <cellStyle name="60% - Énfasis4" xfId="154" builtinId="44" customBuiltin="1"/>
    <cellStyle name="60% - Énfasis4 2" xfId="77"/>
    <cellStyle name="60% - Énfasis5" xfId="158" builtinId="48" customBuiltin="1"/>
    <cellStyle name="60% - Énfasis5 2" xfId="78"/>
    <cellStyle name="60% - Énfasis6" xfId="162" builtinId="52" customBuiltin="1"/>
    <cellStyle name="60% - Énfasis6 2" xfId="79"/>
    <cellStyle name="Buena" xfId="127" builtinId="26" customBuiltin="1"/>
    <cellStyle name="Buena 2" xfId="80"/>
    <cellStyle name="Cálculo" xfId="132" builtinId="22" customBuiltin="1"/>
    <cellStyle name="Cálculo 2" xfId="81"/>
    <cellStyle name="Celda de comprobación" xfId="134" builtinId="23" customBuiltin="1"/>
    <cellStyle name="Celda de comprobación 2" xfId="82"/>
    <cellStyle name="Celda vinculada" xfId="133" builtinId="24" customBuiltin="1"/>
    <cellStyle name="Celda vinculada 2" xfId="83"/>
    <cellStyle name="Comma 2" xfId="42"/>
    <cellStyle name="Comma 3" xfId="43"/>
    <cellStyle name="Comma 4" xfId="44"/>
    <cellStyle name="Comma 5" xfId="45"/>
    <cellStyle name="Comma 6" xfId="46"/>
    <cellStyle name="Date" xfId="47"/>
    <cellStyle name="Dia" xfId="20"/>
    <cellStyle name="Diseño" xfId="6"/>
    <cellStyle name="Encabez1" xfId="21"/>
    <cellStyle name="Encabez2" xfId="22"/>
    <cellStyle name="Encabezado 4" xfId="126" builtinId="19" customBuiltin="1"/>
    <cellStyle name="Encabezado 4 2" xfId="84"/>
    <cellStyle name="Énfasis1" xfId="139" builtinId="29" customBuiltin="1"/>
    <cellStyle name="Énfasis1 2" xfId="85"/>
    <cellStyle name="Énfasis2" xfId="143" builtinId="33" customBuiltin="1"/>
    <cellStyle name="Énfasis2 2" xfId="86"/>
    <cellStyle name="Énfasis3" xfId="147" builtinId="37" customBuiltin="1"/>
    <cellStyle name="Énfasis3 2" xfId="87"/>
    <cellStyle name="Énfasis4" xfId="151" builtinId="41" customBuiltin="1"/>
    <cellStyle name="Énfasis4 2" xfId="88"/>
    <cellStyle name="Énfasis5" xfId="155" builtinId="45" customBuiltin="1"/>
    <cellStyle name="Énfasis5 2" xfId="89"/>
    <cellStyle name="Énfasis6" xfId="159" builtinId="49" customBuiltin="1"/>
    <cellStyle name="Énfasis6 2" xfId="90"/>
    <cellStyle name="Entrada" xfId="130" builtinId="20" customBuiltin="1"/>
    <cellStyle name="Entrada 2" xfId="91"/>
    <cellStyle name="Euro" xfId="4"/>
    <cellStyle name="Euro 2" xfId="48"/>
    <cellStyle name="Fijo" xfId="23"/>
    <cellStyle name="Financiero" xfId="24"/>
    <cellStyle name="Fixed" xfId="49"/>
    <cellStyle name="Heading1" xfId="50"/>
    <cellStyle name="Heading2" xfId="51"/>
    <cellStyle name="Incorrecto" xfId="128" builtinId="27" customBuiltin="1"/>
    <cellStyle name="Incorrecto 2" xfId="92"/>
    <cellStyle name="Millares" xfId="1" builtinId="3"/>
    <cellStyle name="Millares [0] 2" xfId="103"/>
    <cellStyle name="Millares [0] 3" xfId="104"/>
    <cellStyle name="Millares 2" xfId="7"/>
    <cellStyle name="Millares 2 2" xfId="25"/>
    <cellStyle name="Millares 2 3" xfId="26"/>
    <cellStyle name="Millares 2 4" xfId="27"/>
    <cellStyle name="Millares 2 5" xfId="28"/>
    <cellStyle name="Millares 2 6" xfId="29"/>
    <cellStyle name="Millares 2 7" xfId="30"/>
    <cellStyle name="Millares 2 8" xfId="31"/>
    <cellStyle name="Millares 3" xfId="52"/>
    <cellStyle name="Millares 3 2" xfId="105"/>
    <cellStyle name="Millares 4" xfId="53"/>
    <cellStyle name="Millares 4 2" xfId="106"/>
    <cellStyle name="Millares 5" xfId="107"/>
    <cellStyle name="Millares 5 2" xfId="108"/>
    <cellStyle name="Millares 6" xfId="109"/>
    <cellStyle name="Monetario" xfId="32"/>
    <cellStyle name="Neutral" xfId="129" builtinId="28" customBuiltin="1"/>
    <cellStyle name="Neutral 2" xfId="93"/>
    <cellStyle name="Normal" xfId="0" builtinId="0"/>
    <cellStyle name="Normal 10" xfId="8"/>
    <cellStyle name="Normal 11" xfId="9"/>
    <cellStyle name="Normal 12" xfId="10"/>
    <cellStyle name="Normal 13" xfId="118"/>
    <cellStyle name="Normal 14" xfId="119"/>
    <cellStyle name="Normal 14 2" xfId="167"/>
    <cellStyle name="Normal 15" xfId="120"/>
    <cellStyle name="Normal 16" xfId="121"/>
    <cellStyle name="Normal 16 2" xfId="168"/>
    <cellStyle name="Normal 2" xfId="3"/>
    <cellStyle name="Normal 2 2" xfId="11"/>
    <cellStyle name="Normal 2 2 2" xfId="54"/>
    <cellStyle name="Normal 2 3" xfId="33"/>
    <cellStyle name="Normal 2 3 2" xfId="110"/>
    <cellStyle name="Normal 2 4" xfId="111"/>
    <cellStyle name="Normal 2_ISE 210 TOTAL EMPRESA DICIEMBRE 2009" xfId="12"/>
    <cellStyle name="Normal 3" xfId="5"/>
    <cellStyle name="Normal 3 2" xfId="34"/>
    <cellStyle name="Normal 3 3" xfId="35"/>
    <cellStyle name="Normal 3 4" xfId="112"/>
    <cellStyle name="Normal 3 5" xfId="164"/>
    <cellStyle name="Normal 4" xfId="13"/>
    <cellStyle name="Normal 4 2" xfId="113"/>
    <cellStyle name="Normal 4 3" xfId="114"/>
    <cellStyle name="Normal 4 4" xfId="163"/>
    <cellStyle name="Normal 5" xfId="14"/>
    <cellStyle name="Normal 5 2" xfId="115"/>
    <cellStyle name="Normal 5 3" xfId="165"/>
    <cellStyle name="Normal 6" xfId="15"/>
    <cellStyle name="Normal 6 2" xfId="166"/>
    <cellStyle name="Normal 7" xfId="16"/>
    <cellStyle name="Normal 7 2" xfId="169"/>
    <cellStyle name="Normal 8" xfId="17"/>
    <cellStyle name="Normal 8 2" xfId="41"/>
    <cellStyle name="Normal 8 3" xfId="170"/>
    <cellStyle name="Normal 9" xfId="18"/>
    <cellStyle name="Notas" xfId="136" builtinId="10" customBuiltin="1"/>
    <cellStyle name="Notas 2" xfId="94"/>
    <cellStyle name="Percent 2" xfId="55"/>
    <cellStyle name="Percent 3" xfId="56"/>
    <cellStyle name="Percent 4" xfId="57"/>
    <cellStyle name="Percent 5" xfId="58"/>
    <cellStyle name="Percent 6" xfId="59"/>
    <cellStyle name="Porcentaje" xfId="2" builtinId="5"/>
    <cellStyle name="Porcentaje 2" xfId="95"/>
    <cellStyle name="Porcentaje 3" xfId="116"/>
    <cellStyle name="Porcentual 2" xfId="19"/>
    <cellStyle name="Porcentual 2 2" xfId="60"/>
    <cellStyle name="Porcentual 3" xfId="36"/>
    <cellStyle name="Porcentual 3 2" xfId="117"/>
    <cellStyle name="Porcentual 4" xfId="37"/>
    <cellStyle name="Porcentual 5" xfId="38"/>
    <cellStyle name="Salida" xfId="131" builtinId="21" customBuiltin="1"/>
    <cellStyle name="Salida 2" xfId="96"/>
    <cellStyle name="Standard_EVAL-np" xfId="61"/>
    <cellStyle name="Texto de advertencia" xfId="135" builtinId="11" customBuiltin="1"/>
    <cellStyle name="Texto de advertencia 2" xfId="97"/>
    <cellStyle name="Texto explicativo" xfId="137" builtinId="53" customBuiltin="1"/>
    <cellStyle name="Texto explicativo 2" xfId="98"/>
    <cellStyle name="Título" xfId="122" builtinId="15" customBuiltin="1"/>
    <cellStyle name="Título 1" xfId="123" builtinId="16" customBuiltin="1"/>
    <cellStyle name="Título 1 2" xfId="99"/>
    <cellStyle name="Título 2" xfId="124" builtinId="17" customBuiltin="1"/>
    <cellStyle name="Título 2 2" xfId="100"/>
    <cellStyle name="Título 3" xfId="125" builtinId="18" customBuiltin="1"/>
    <cellStyle name="Título 3 2" xfId="101"/>
    <cellStyle name="Título 4" xfId="102"/>
    <cellStyle name="Total" xfId="138" builtinId="25" customBuiltin="1"/>
    <cellStyle name="Total 2" xfId="39"/>
    <cellStyle name="Total 3" xfId="40"/>
  </cellStyles>
  <dxfs count="411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8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7.xml"/><Relationship Id="rId63" Type="http://schemas.openxmlformats.org/officeDocument/2006/relationships/externalLink" Target="externalLinks/externalLink28.xml"/><Relationship Id="rId84" Type="http://schemas.openxmlformats.org/officeDocument/2006/relationships/externalLink" Target="externalLinks/externalLink49.xml"/><Relationship Id="rId138" Type="http://schemas.openxmlformats.org/officeDocument/2006/relationships/externalLink" Target="externalLinks/externalLink103.xml"/><Relationship Id="rId159" Type="http://schemas.openxmlformats.org/officeDocument/2006/relationships/sharedStrings" Target="sharedStrings.xml"/><Relationship Id="rId107" Type="http://schemas.openxmlformats.org/officeDocument/2006/relationships/externalLink" Target="externalLinks/externalLink72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externalLink" Target="externalLinks/externalLink18.xml"/><Relationship Id="rId74" Type="http://schemas.openxmlformats.org/officeDocument/2006/relationships/externalLink" Target="externalLinks/externalLink39.xml"/><Relationship Id="rId128" Type="http://schemas.openxmlformats.org/officeDocument/2006/relationships/externalLink" Target="externalLinks/externalLink93.xml"/><Relationship Id="rId149" Type="http://schemas.openxmlformats.org/officeDocument/2006/relationships/externalLink" Target="externalLinks/externalLink11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60.xml"/><Relationship Id="rId160" Type="http://schemas.openxmlformats.org/officeDocument/2006/relationships/calcChain" Target="calcChain.xml"/><Relationship Id="rId22" Type="http://schemas.openxmlformats.org/officeDocument/2006/relationships/worksheet" Target="worksheets/sheet22.xml"/><Relationship Id="rId43" Type="http://schemas.openxmlformats.org/officeDocument/2006/relationships/externalLink" Target="externalLinks/externalLink8.xml"/><Relationship Id="rId64" Type="http://schemas.openxmlformats.org/officeDocument/2006/relationships/externalLink" Target="externalLinks/externalLink29.xml"/><Relationship Id="rId118" Type="http://schemas.openxmlformats.org/officeDocument/2006/relationships/externalLink" Target="externalLinks/externalLink83.xml"/><Relationship Id="rId139" Type="http://schemas.openxmlformats.org/officeDocument/2006/relationships/externalLink" Target="externalLinks/externalLink104.xml"/><Relationship Id="rId80" Type="http://schemas.openxmlformats.org/officeDocument/2006/relationships/externalLink" Target="externalLinks/externalLink45.xml"/><Relationship Id="rId85" Type="http://schemas.openxmlformats.org/officeDocument/2006/relationships/externalLink" Target="externalLinks/externalLink50.xml"/><Relationship Id="rId150" Type="http://schemas.openxmlformats.org/officeDocument/2006/relationships/externalLink" Target="externalLinks/externalLink115.xml"/><Relationship Id="rId155" Type="http://schemas.openxmlformats.org/officeDocument/2006/relationships/externalLink" Target="externalLinks/externalLink120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59" Type="http://schemas.openxmlformats.org/officeDocument/2006/relationships/externalLink" Target="externalLinks/externalLink24.xml"/><Relationship Id="rId103" Type="http://schemas.openxmlformats.org/officeDocument/2006/relationships/externalLink" Target="externalLinks/externalLink68.xml"/><Relationship Id="rId108" Type="http://schemas.openxmlformats.org/officeDocument/2006/relationships/externalLink" Target="externalLinks/externalLink73.xml"/><Relationship Id="rId124" Type="http://schemas.openxmlformats.org/officeDocument/2006/relationships/externalLink" Target="externalLinks/externalLink89.xml"/><Relationship Id="rId129" Type="http://schemas.openxmlformats.org/officeDocument/2006/relationships/externalLink" Target="externalLinks/externalLink94.xml"/><Relationship Id="rId54" Type="http://schemas.openxmlformats.org/officeDocument/2006/relationships/externalLink" Target="externalLinks/externalLink19.xml"/><Relationship Id="rId70" Type="http://schemas.openxmlformats.org/officeDocument/2006/relationships/externalLink" Target="externalLinks/externalLink35.xml"/><Relationship Id="rId75" Type="http://schemas.openxmlformats.org/officeDocument/2006/relationships/externalLink" Target="externalLinks/externalLink40.xml"/><Relationship Id="rId91" Type="http://schemas.openxmlformats.org/officeDocument/2006/relationships/externalLink" Target="externalLinks/externalLink56.xml"/><Relationship Id="rId96" Type="http://schemas.openxmlformats.org/officeDocument/2006/relationships/externalLink" Target="externalLinks/externalLink61.xml"/><Relationship Id="rId140" Type="http://schemas.openxmlformats.org/officeDocument/2006/relationships/externalLink" Target="externalLinks/externalLink105.xml"/><Relationship Id="rId145" Type="http://schemas.openxmlformats.org/officeDocument/2006/relationships/externalLink" Target="externalLinks/externalLink1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4.xml"/><Relationship Id="rId114" Type="http://schemas.openxmlformats.org/officeDocument/2006/relationships/externalLink" Target="externalLinks/externalLink79.xml"/><Relationship Id="rId119" Type="http://schemas.openxmlformats.org/officeDocument/2006/relationships/externalLink" Target="externalLinks/externalLink84.xml"/><Relationship Id="rId44" Type="http://schemas.openxmlformats.org/officeDocument/2006/relationships/externalLink" Target="externalLinks/externalLink9.xml"/><Relationship Id="rId60" Type="http://schemas.openxmlformats.org/officeDocument/2006/relationships/externalLink" Target="externalLinks/externalLink25.xml"/><Relationship Id="rId65" Type="http://schemas.openxmlformats.org/officeDocument/2006/relationships/externalLink" Target="externalLinks/externalLink30.xml"/><Relationship Id="rId81" Type="http://schemas.openxmlformats.org/officeDocument/2006/relationships/externalLink" Target="externalLinks/externalLink46.xml"/><Relationship Id="rId86" Type="http://schemas.openxmlformats.org/officeDocument/2006/relationships/externalLink" Target="externalLinks/externalLink51.xml"/><Relationship Id="rId130" Type="http://schemas.openxmlformats.org/officeDocument/2006/relationships/externalLink" Target="externalLinks/externalLink95.xml"/><Relationship Id="rId135" Type="http://schemas.openxmlformats.org/officeDocument/2006/relationships/externalLink" Target="externalLinks/externalLink100.xml"/><Relationship Id="rId151" Type="http://schemas.openxmlformats.org/officeDocument/2006/relationships/externalLink" Target="externalLinks/externalLink116.xml"/><Relationship Id="rId156" Type="http://schemas.openxmlformats.org/officeDocument/2006/relationships/externalLink" Target="externalLinks/externalLink12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4.xml"/><Relationship Id="rId109" Type="http://schemas.openxmlformats.org/officeDocument/2006/relationships/externalLink" Target="externalLinks/externalLink74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5.xml"/><Relationship Id="rId55" Type="http://schemas.openxmlformats.org/officeDocument/2006/relationships/externalLink" Target="externalLinks/externalLink20.xml"/><Relationship Id="rId76" Type="http://schemas.openxmlformats.org/officeDocument/2006/relationships/externalLink" Target="externalLinks/externalLink41.xml"/><Relationship Id="rId97" Type="http://schemas.openxmlformats.org/officeDocument/2006/relationships/externalLink" Target="externalLinks/externalLink62.xml"/><Relationship Id="rId104" Type="http://schemas.openxmlformats.org/officeDocument/2006/relationships/externalLink" Target="externalLinks/externalLink69.xml"/><Relationship Id="rId120" Type="http://schemas.openxmlformats.org/officeDocument/2006/relationships/externalLink" Target="externalLinks/externalLink85.xml"/><Relationship Id="rId125" Type="http://schemas.openxmlformats.org/officeDocument/2006/relationships/externalLink" Target="externalLinks/externalLink90.xml"/><Relationship Id="rId141" Type="http://schemas.openxmlformats.org/officeDocument/2006/relationships/externalLink" Target="externalLinks/externalLink106.xml"/><Relationship Id="rId146" Type="http://schemas.openxmlformats.org/officeDocument/2006/relationships/externalLink" Target="externalLinks/externalLink11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6.xml"/><Relationship Id="rId92" Type="http://schemas.openxmlformats.org/officeDocument/2006/relationships/externalLink" Target="externalLinks/externalLink57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5.xml"/><Relationship Id="rId45" Type="http://schemas.openxmlformats.org/officeDocument/2006/relationships/externalLink" Target="externalLinks/externalLink10.xml"/><Relationship Id="rId66" Type="http://schemas.openxmlformats.org/officeDocument/2006/relationships/externalLink" Target="externalLinks/externalLink31.xml"/><Relationship Id="rId87" Type="http://schemas.openxmlformats.org/officeDocument/2006/relationships/externalLink" Target="externalLinks/externalLink52.xml"/><Relationship Id="rId110" Type="http://schemas.openxmlformats.org/officeDocument/2006/relationships/externalLink" Target="externalLinks/externalLink75.xml"/><Relationship Id="rId115" Type="http://schemas.openxmlformats.org/officeDocument/2006/relationships/externalLink" Target="externalLinks/externalLink80.xml"/><Relationship Id="rId131" Type="http://schemas.openxmlformats.org/officeDocument/2006/relationships/externalLink" Target="externalLinks/externalLink96.xml"/><Relationship Id="rId136" Type="http://schemas.openxmlformats.org/officeDocument/2006/relationships/externalLink" Target="externalLinks/externalLink101.xml"/><Relationship Id="rId157" Type="http://schemas.openxmlformats.org/officeDocument/2006/relationships/theme" Target="theme/theme1.xml"/><Relationship Id="rId61" Type="http://schemas.openxmlformats.org/officeDocument/2006/relationships/externalLink" Target="externalLinks/externalLink26.xml"/><Relationship Id="rId82" Type="http://schemas.openxmlformats.org/officeDocument/2006/relationships/externalLink" Target="externalLinks/externalLink47.xml"/><Relationship Id="rId152" Type="http://schemas.openxmlformats.org/officeDocument/2006/relationships/externalLink" Target="externalLinks/externalLink11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21.xml"/><Relationship Id="rId77" Type="http://schemas.openxmlformats.org/officeDocument/2006/relationships/externalLink" Target="externalLinks/externalLink42.xml"/><Relationship Id="rId100" Type="http://schemas.openxmlformats.org/officeDocument/2006/relationships/externalLink" Target="externalLinks/externalLink65.xml"/><Relationship Id="rId105" Type="http://schemas.openxmlformats.org/officeDocument/2006/relationships/externalLink" Target="externalLinks/externalLink70.xml"/><Relationship Id="rId126" Type="http://schemas.openxmlformats.org/officeDocument/2006/relationships/externalLink" Target="externalLinks/externalLink91.xml"/><Relationship Id="rId147" Type="http://schemas.openxmlformats.org/officeDocument/2006/relationships/externalLink" Target="externalLinks/externalLink11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6.xml"/><Relationship Id="rId72" Type="http://schemas.openxmlformats.org/officeDocument/2006/relationships/externalLink" Target="externalLinks/externalLink37.xml"/><Relationship Id="rId93" Type="http://schemas.openxmlformats.org/officeDocument/2006/relationships/externalLink" Target="externalLinks/externalLink58.xml"/><Relationship Id="rId98" Type="http://schemas.openxmlformats.org/officeDocument/2006/relationships/externalLink" Target="externalLinks/externalLink63.xml"/><Relationship Id="rId121" Type="http://schemas.openxmlformats.org/officeDocument/2006/relationships/externalLink" Target="externalLinks/externalLink86.xml"/><Relationship Id="rId142" Type="http://schemas.openxmlformats.org/officeDocument/2006/relationships/externalLink" Target="externalLinks/externalLink107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1.xml"/><Relationship Id="rId67" Type="http://schemas.openxmlformats.org/officeDocument/2006/relationships/externalLink" Target="externalLinks/externalLink32.xml"/><Relationship Id="rId116" Type="http://schemas.openxmlformats.org/officeDocument/2006/relationships/externalLink" Target="externalLinks/externalLink81.xml"/><Relationship Id="rId137" Type="http://schemas.openxmlformats.org/officeDocument/2006/relationships/externalLink" Target="externalLinks/externalLink102.xml"/><Relationship Id="rId158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6.xml"/><Relationship Id="rId62" Type="http://schemas.openxmlformats.org/officeDocument/2006/relationships/externalLink" Target="externalLinks/externalLink27.xml"/><Relationship Id="rId83" Type="http://schemas.openxmlformats.org/officeDocument/2006/relationships/externalLink" Target="externalLinks/externalLink48.xml"/><Relationship Id="rId88" Type="http://schemas.openxmlformats.org/officeDocument/2006/relationships/externalLink" Target="externalLinks/externalLink53.xml"/><Relationship Id="rId111" Type="http://schemas.openxmlformats.org/officeDocument/2006/relationships/externalLink" Target="externalLinks/externalLink76.xml"/><Relationship Id="rId132" Type="http://schemas.openxmlformats.org/officeDocument/2006/relationships/externalLink" Target="externalLinks/externalLink97.xml"/><Relationship Id="rId153" Type="http://schemas.openxmlformats.org/officeDocument/2006/relationships/externalLink" Target="externalLinks/externalLink118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.xml"/><Relationship Id="rId57" Type="http://schemas.openxmlformats.org/officeDocument/2006/relationships/externalLink" Target="externalLinks/externalLink22.xml"/><Relationship Id="rId106" Type="http://schemas.openxmlformats.org/officeDocument/2006/relationships/externalLink" Target="externalLinks/externalLink71.xml"/><Relationship Id="rId127" Type="http://schemas.openxmlformats.org/officeDocument/2006/relationships/externalLink" Target="externalLinks/externalLink9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17.xml"/><Relationship Id="rId73" Type="http://schemas.openxmlformats.org/officeDocument/2006/relationships/externalLink" Target="externalLinks/externalLink38.xml"/><Relationship Id="rId78" Type="http://schemas.openxmlformats.org/officeDocument/2006/relationships/externalLink" Target="externalLinks/externalLink43.xml"/><Relationship Id="rId94" Type="http://schemas.openxmlformats.org/officeDocument/2006/relationships/externalLink" Target="externalLinks/externalLink59.xml"/><Relationship Id="rId99" Type="http://schemas.openxmlformats.org/officeDocument/2006/relationships/externalLink" Target="externalLinks/externalLink64.xml"/><Relationship Id="rId101" Type="http://schemas.openxmlformats.org/officeDocument/2006/relationships/externalLink" Target="externalLinks/externalLink66.xml"/><Relationship Id="rId122" Type="http://schemas.openxmlformats.org/officeDocument/2006/relationships/externalLink" Target="externalLinks/externalLink87.xml"/><Relationship Id="rId143" Type="http://schemas.openxmlformats.org/officeDocument/2006/relationships/externalLink" Target="externalLinks/externalLink108.xml"/><Relationship Id="rId148" Type="http://schemas.openxmlformats.org/officeDocument/2006/relationships/externalLink" Target="externalLinks/externalLink1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externalLink" Target="externalLinks/externalLink12.xml"/><Relationship Id="rId68" Type="http://schemas.openxmlformats.org/officeDocument/2006/relationships/externalLink" Target="externalLinks/externalLink33.xml"/><Relationship Id="rId89" Type="http://schemas.openxmlformats.org/officeDocument/2006/relationships/externalLink" Target="externalLinks/externalLink54.xml"/><Relationship Id="rId112" Type="http://schemas.openxmlformats.org/officeDocument/2006/relationships/externalLink" Target="externalLinks/externalLink77.xml"/><Relationship Id="rId133" Type="http://schemas.openxmlformats.org/officeDocument/2006/relationships/externalLink" Target="externalLinks/externalLink98.xml"/><Relationship Id="rId154" Type="http://schemas.openxmlformats.org/officeDocument/2006/relationships/externalLink" Target="externalLinks/externalLink119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2.xml"/><Relationship Id="rId58" Type="http://schemas.openxmlformats.org/officeDocument/2006/relationships/externalLink" Target="externalLinks/externalLink23.xml"/><Relationship Id="rId79" Type="http://schemas.openxmlformats.org/officeDocument/2006/relationships/externalLink" Target="externalLinks/externalLink44.xml"/><Relationship Id="rId102" Type="http://schemas.openxmlformats.org/officeDocument/2006/relationships/externalLink" Target="externalLinks/externalLink67.xml"/><Relationship Id="rId123" Type="http://schemas.openxmlformats.org/officeDocument/2006/relationships/externalLink" Target="externalLinks/externalLink88.xml"/><Relationship Id="rId144" Type="http://schemas.openxmlformats.org/officeDocument/2006/relationships/externalLink" Target="externalLinks/externalLink109.xml"/><Relationship Id="rId90" Type="http://schemas.openxmlformats.org/officeDocument/2006/relationships/externalLink" Target="externalLinks/externalLink55.xml"/><Relationship Id="rId27" Type="http://schemas.openxmlformats.org/officeDocument/2006/relationships/worksheet" Target="worksheets/sheet27.xml"/><Relationship Id="rId48" Type="http://schemas.openxmlformats.org/officeDocument/2006/relationships/externalLink" Target="externalLinks/externalLink13.xml"/><Relationship Id="rId69" Type="http://schemas.openxmlformats.org/officeDocument/2006/relationships/externalLink" Target="externalLinks/externalLink34.xml"/><Relationship Id="rId113" Type="http://schemas.openxmlformats.org/officeDocument/2006/relationships/externalLink" Target="externalLinks/externalLink78.xml"/><Relationship Id="rId134" Type="http://schemas.openxmlformats.org/officeDocument/2006/relationships/externalLink" Target="externalLinks/externalLink9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CANJEL%20CUEVAS/EXPERIENCIA%20LABORAL/AETN/ISES%202020/REPORTE%20ISE%20120%20160%20170%20210%20220%20310/aREPORTES%20CRE%20-%20A.%20INTEGRADA/CRE%20A.INTEGRADA%20REPORTE%20ISE%20210%20(GESTION%202020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%20JUNIO%202011/ISE-210_JUNIO_2011.xlsx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SEPSA%20-%20SISTEMA%20RURAL/SEPSA%20-%20SISTEMA%20RURAL%20REPORTE%20ISE%20210%20(GESTION%202025)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SEPSA%20-%20VILLAZON/SEPSA%20-%20VILLAZON%20REPORTE%20ISE%20210%20(GESTION%202025)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ENDE%20DELBENI%20-%20REYES/ENDE%20DELBENI%20S.A.M.%20-%20REYES%20REPORTE%20ISE%20210%20(GESTION%202025)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ENDE%20DELBENI%20-%20RURRENABAQUE/ENDE%20DELBENI%20S.A.M.%20-%20RURRENABAQUE%20REPORTE%20ISE%20210%20(GESTION%202025)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ENDE%20DELBENI%20-%20S.%20I.%20MOXOS/ENDE%20DELBENI%20S.A.M.%20(Sistema%20S.I.%20Moxos)%20REPORTE%20ISE%20210%20(GESTION%202025)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ENDE%20DELBENI%20-%20SAN%20BORJA/ENDE%20DELBENI%20S.A.M.%20(Sistema%20San%20Borja)%20REPORTE%20ISE%20210%20(GESTION%202025)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ENDE%20DELBENI%20-%20SANTA%20ROSA/ENDE%20DELBENI%20S.A.M.%20(Sistema%20Santa%20Rosa)%20REPORTE%20ISE%20210%20(GESTION%202025)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ENDE%20DELBENI%20-%20TRINIDAD/ENDE%20DELBENI%20S.A.M.%20(Sistema%20Trinidad)%20REPORTE%20ISE%20210%20(GESTION%202025)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ENDE%20DELBENI%20-%20YUCUMO/ENDE%20DELBENI%20S.A.M.%20(Sistema%20Yucumo)%20REPORTE%20ISE%20210%20(GESTION%202025)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SETAR%20-%20TARIJA/SETAR%20-%20SISTEMA%20CENTRAL%20REPORTE%20ISE%20210%20(GESTION%202025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_210_AGOSTO_2011/ISE_210_AGOSTO_2011.xlsx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SETAR%20-%20VILLAMONTES/SETAR%20-%20VILLAMONTES%20REPORTE%20ISE%20210%20(GESTION%202025)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SETAR%20-%20YACUIBA/SETAR%20-%20YACUIBA%20REPORTE%20ISE%20210%20(GESTION%202025)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SETAR%20-%20BERMEJO/SETAR%20-%20BERMEJO%20REPORTE%20ISE%20210%20(GESTION%202025)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ENDE%20-%20CAMARGO%20(LOS%20CINTIS)/ENDE%20-%20CAMARGO%20REPORTE%20ISE%20210%20(GESTION%202025)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ENDE%20-%20UYUNI/ENDE%20en%20UYUNI%20REPORTE%20ISE%20210%20(GESTION%202025)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CESSA/CESSA%20REPORTE%20ISE%20210%20(GESTION%202025)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ELFEC/ELFEC%20REPORTE%20ISE%20210%20(GESTION%202025)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ENDE%20DEORURO/ENDE%20DEORURO%20REPORTE%20ISE%20210%20(GESTION%202025)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CRE%20-%20A.%20INTEGRADA/CRE%20A.INTEGRADA%20REPORTE%20ISE%20210%20(GESTION%202025)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CRE%20-%20CORDILLERA/CRE%20-%20CORDILLERA%20REPORTE%20ISE%20210%20(GESTION%202025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_210_OCTUBRE_2011/ISE_210_OCTUBRE_2011.xlsx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CRE%20-%20LAS%20MISIONES/CRE%20-%20LAS%20MISIONES%20REPORTE%20ISE%20210%20(GESTION%202025)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EMDEECRUZ/EMDEECRUZ%20REPORTE%20ISE%20210%20(GESTION%202025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01_NOVIEMBRE_2010/ISE_210_NOVIEMBRE_2010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%20210%20NOVIEMBRE%202011/ISE_210_NOVIEMBRE_201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fimm/ISE-210/ISE%20210%20DICIEMBRE%202011/ISE%20210%20DICIEMBRE_201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PorMunicipios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mayo_2010/ISE-210_MAYO_2010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marzo_2010/ISE_MARZO_2010/ISE_210_MAR_2010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ISE-210_abril_2010/ISE_210_ABRIL_201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ENERO%202011/ISE_201_ENERO_201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Ventas%20Last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ARCANJEL%20CUEVAS/EXPERIENCIA%20LABORAL/AETN/ISES%202020/REPORTE%20ISE%20120%20160%20170%20210%20220%20310/aREPORTES%20DELAPAZ%20-%20AROMA/DELAPAZ%20-%20AROMA%20REPORTE%20ISE%20210%20(GESTION%202020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8/REPORTE%20ISE%20120%20160%20170%20210%20220%20310/REPORTES%20DELAPAZ%20-%20AROMA/DELAPAZ%20-%20AROMA%20REPORTE%20ISE%20210%20(GESTION%202018)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DELAPAZ%20-%20AROMA/DELAPAZ%20-%20AROMA%20REPORTE%20ISE%20210%20(GESTION%202017)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an\D%20(D)\cndc\desp_mensual\reg_med_comercial\jul06\mcjul0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%20MAYO%202011/ISE-210_MAYO_201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JULIO_2011/ISE_210_JULIO_201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CAMARGO%20(LOS%20CINTIS)/ENDE%20-%20CAMARGO%20REPORTE%20ISE%20210%20(GESTION%202017)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CRE%20-%20A.%20INTEGRADA/CRE%20A.INTEGRADA%20REPORTE%20ISE%20210%20(GESTION%202017)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ter/Desktop/ISES%202019/ISES%202019/REPORTE%20ISE%20120%20160%20170%20210%20220%20310/REPORTES%20EMDEECRUZ/EMDEECRUZ%20REPORTE%20ISE%20210%20(GESTION%202019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_210%20febrero%202012/ISE_210_FEBRERO_2012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ARCANJEL%20CUEVAS/EXPERIENCIA%20LABORAL/AETN/ISES%202020/REPORTE%20ISE%20120%20160%20170%20210%20220%20310/aREPORTES%20EMDEECRUZ/EMDEECRUZ%20REPORTE%20ISE%20210%20(GESTION%202020)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ise01/ISES%202013/REPORTE%20ISE%20120%20160%20170%20210%20220%20310%20POR%20VALIDAR/REPORTES%20SETAR%20-%20EL%20PUENTE/SETAR%20en%20EL%20PUENTE%20REPORTE%20ISE%20210%20(GESTION%202013)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TAR%20-%20EL%20PUENTE/SETAR%20en%20EL%20PUENTE%20REPORTE%20ISE%20210%20(GESTION%202017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TAR%20-%20TARIJA/SETAR%20SISTEMA%20CENTRAL%20REPORTE%20ISE%20210%20(GESTION%202017)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%20ISE%20120%20160%20170%20210%20220%20310_LIMPIO/REPORTES%20ENDE%20EN%20TRINIDAD/ENDE%20TRINIDAD%20DISTR%20REPORTE%20ISE%20210%20(GESTION%202012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TAR%20-%20YACUIBA/SETAR%20en%20YACUIBA%20REPORTE%20ISE%20210%20(GESTION%202017)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YUCUMO/ENDE%20en%20YUCUMO%20REPORTE%20ISE%20210%20(GESTION%202017)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3/REPORTE%20ISE%20120%20160%20170%20210%20220%20310%20POR%20VALIDAR/REPORTES%20ENDE%20-%20AROMA/ENDE%20en%20AROMA%20REPORTE%20ISE%20210%20(GESTION%202013)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4/REPORTE%20ISE%20120%20160%20170%20210%20220%20310/REPORTES%20SETAR%20-%20BERMEJO/SETAR%20en%20BERMEJO%20REPORTE%20ISE%20210%20(GESTION%202014)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3/REPORTE%20ISE%20120%20160%20170%20210%20220%20310%20POR%20VALIDAR/REPORTES%20CER/CER%20REPORTE%20ISE%20210%20(GESTION%202013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MARZO_2011/ISE-210%20MARZO%20201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2/REPORTE%20ISE%20120%20160%20170%20210%20220%20310%20POR%20VALIDAR/REPORTES%20ELFEC/ELFEC%20REPORTE%20ISE%20210%20(GESTION%202012)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ise01/ISES%202013/REPORTE%20ISE%20120%20160%20170%20210%20220%20310%20POR%20VALIDAR/REPORTES%20ENDE%20-%20S.%20I.%20MOXOS/ENDE%20EN%20S.IGNACIO%20DE%20MOXOS%20REPORTE%20ISE%20210%20(GESTION%202013)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S.%20I.%20MOXOS/ENDE%20EN%20S.IGNACIO%20DE%20MOXOS%20REPORTE%20ISE%20210%20(GESTION%202017)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4/REPORTE%20ISE%20120%20160%20170%20210%20220%20310/REPORTES%20SEPSA%20-%20SISTEMA%20URBANO%20(POTOSI)/SEPSA%20REPORTE%20ISE%20210%20POTOSI%20(GESTION%202014)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PSA%20-%20SISTEMA%20URBANO%20(POTOSI)/SEPSA%20REPORTE%20ISE%20210%20POTOSI%20(GESTION%202017)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PSA%20-%20SISTEMA%20RURAL/SEPSA%20-%20SISTEMA%20RURAL%20REPORTE%20ISE%20210%20(GESTION%202017)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PSA%20-%20SAN%20BARTOLOME/SEPSA%20SAN%20BARTOLOME%20REPORTE%20ISE%20210%20(GESTION%202017)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PSA%20-%20VILLAZON/SEPSA%20en%20VILLAZON%20REPORTE%20ISE%20210%20(GESTION%202017)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birhuett/Documents/DOC%20E%20BIRHUETT%202011/UNIDAD%20INFORMACION%20ESTADISTICA/ISE/ISE%20(2011)/SETAR/SETAR%20TARIJA/REPORTES%20SETAR/SETAR%20REPORTE%20ISE%20210%20(GESTION%202011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ARCANJEL%20CUEVAS/EXPERIENCIA%20LABORAL/AETN/ISES%202020/REPORTE%20ISE%20120%20160%20170%20210%20220%20310/aREPORTES%20CESSA/CESSA%20REPORTE%20ISE%20210%20(GESTION%202020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_210_MARZO_2012/ISE210_MARZO_2012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CESSA/CESSA%20REPORTE%20ISE%20210%20(GESTION%202017)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8/REPORTE%20ISE%20120%20160%20170%20210%20220%20310/REPORTES%20SEPSA%20-%20SUR/SEPSA%20SISTEMA%20SUR%20REPORTE%20ISE%20210%20(GESTION%202018)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DELAPAZ/DELAPAZ%20REPORTE%20ISE%20210%20(GESTION%202017)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8/REPORTE%20ISE%20120%20160%20170%20210%20220%20310/REPORTES%20DELAPAZ%20-%20YUNGAS/DELAPAZ%20-%20YUNGAS%20REPORTE%20ISE%20210%20(GESTION%202018)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ARCANJEL%20CUEVAS/EXPERIENCIA%20LABORAL/AETN/ISES%202020/REPORTE%20ISE%20120%20160%20170%20210%20220%20310/aREPORTES%20DELAPAZ%20-%20PROV%20LARECAJA/DELAPAZ%20-%20PROV%20LARECAJA%20REPORTE%20ISE%20210%20(GESTION%202020)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6/REPORTE%20ISE%20120%20160%20170%20210%20220%20310/REPORTES%20DELAPAZ%20-%20PROV%20LARECAJA/DELAPAZ%20-%20PROV%20LARECAJA%20REPORTE%20ISE%20210%20(GESTION%202016)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DELAPAZ%20-%20PROV%20LARECAJA/DELAPAZ%20-%20PROV%20LARECAJA%20REPORTE%20ISE%20210%20(GESTION%202017)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8/REPORTE%20ISE%20120%20160%20170%20210%20220%20310/REPORTES%20DELAPAZ%20-%20PROV%20LARECAJA/DELAPAZ%20-%20PROV%20LARECAJA%20REPORTE%20ISE%20210%20(GESTION%202018)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ARCANJEL%20CUEVAS/EXPERIENCIA%20LABORAL/AETN/ISES%202020/REPORTE%20ISE%20120%20160%20170%20210%20220%20310/aREPORTES%20DELAPAZ/DELAPAZ%20REPORTE%20ISE%20210%20(GESTION%202020)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ARCANJEL%20CUEVAS/EXPERIENCIA%20LABORAL/AETN/ISES%202020/REPORTE%20ISE%20120%20160%20170%20210%20220%20310/aREPORTES%20DELAPAZ%20-%20SISTEMA%20NUEVO/DELAPAZ%20SISTEMA%20NUEVO%20REPORTE%20ISE%20210%20(GESTION%202020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ABRIL_2011/ISE%20210_ABRIL_2011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8/REPORTE%20ISE%20120%20160%20170%20210%20220%20310/REPORTES%20DELAPAZ/DELAPAZ%20REPORTE%20ISE%20210%20(GESTION%202018)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9/REPORTE%20ISE%20120%20160%20170%20210%20220%20310/REPORTES%20DELAPAZ%20-%20SISTEMA%20NUEVO/DELAPAZ%20SISTEMA%20NUEVO%20REPORTE%20ISE%20210%20(GESTION%202019)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LFEC/ELFEC%20REPORTE%20ISE%20210%20(GESTION%202017)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6/REPORTE%20ISE%20120%20160%20170%20210%20220%20310/REPORTES%20ELFEO/ELFEO%20REPORTE%20ISE%20210%20(GESTION%202016)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DEORURO/ENDE%20DEORURO%20REPORTE%20ISE%20210%20(GESTION%202017)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01_FEBRERO_2011/ISE_210_FEBRERO_2011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DICIEMBRE%202010/ISE_210_DICIEMBRE_2010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mayo_2010/AP_Facturado_Mayo_2010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OCTUBRE_2010/ISE-210_OCTUBRE_201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fac_mes/2010/DIC10/ISE/ISE_210_DICIEMBRE_20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_210_ABRIL_2012/ise_210_abril_2012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fac_mes/2010/ABR10/ISE_210_ABRIL_2010_COREGIDO_120912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comparto\humberto\ISE_210_SEPTIEMBRE_2010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c\REGISTROS\ISE210\ISE_210_NOVIEMBRE_2010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8\TEMP\ISE_210_0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ISE_210_0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REYES/ENDE%20-%20REYES%20REPORTE%20ISE%20210%20(GESTION%202017)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RURRENABAQUE/ENDE%20-%20RURRENABAQUE%20REPORTE%20ISE%20210%20(GESTION%202017)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JULIO_2010/AP_FACTURADO_JULIO_2010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AGOSTO_2010/AP_FACTURADO_AGOSTO_2010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SEPTIEMBRE_2010/AP_FACTURADO_SEPTIEMBRE_2010_version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_210_MAYO_2012/ISE_210_MAYO_2012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ENERO%202011/AP_FACTURADO_ENERO_2011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OCTUBRE_2010/AP_FACTURADO_OCTUBRE_201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01_NOVIEMBRE_2010/AP_FACTURADO_NOVIEMBRE_2010_VERSION1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SAN%20BORJA/ENDE%20en%20SAN%20BORJA%20REPORTE%20ISE%20210%20(GESTION%202017)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SANTA%20ROSA/ENDE%20-%20SANTA%20ROSA%20REPORTE%20ISE%20210%20(GESTION%202017)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PSA%20-%20SUR/SEPSA%20SISTEMA%20SUR%20REPORTE%20ISE%20210%20(GESTION%202017)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ivo/Datos%20de%20programa/Microsoft/Excel/Compartido/dic09/Ventas%20de%20Electricidad%202010-02%20rig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ivo/Datos%20de%20programa/Microsoft/Excel/Mis%20Documentos/CONTROL%20DE%20GESTION%202004/SEPSA%20-%20ESTADISTICAS/GESTION%202004/CUADROS%202004/Ventas%20de%20Electricidad%202009-02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6/REPORTE%20ISE%20120%20160%20170%20210%20220%20310/REPORTES%20ENDE%20-%20TRINIDAD/ENDE%20TRINIDAD%20DISTR%20REPORTE%20ISE%20210%20(GESTION%202016)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8/REPORTE%20ISE%20120%20160%20170%20210%20220%20310/REPORTES%20ENDE%20DELBENI%20-%20TRINIDAD/ENDE%20TRINIDAD%20DISTR%20REPORTE%20ISE%20210%20(GESTION%202018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JUNIO_2010/ISE-210_JUNIO_2010.xlsx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TRINIDAD/ENDE%20TRINIDAD%20DISTR%20REPORTE%20ISE%20210%20(GESTION%202017)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6/REPORTE%20ISE%20120%20160%20170%20210%20220%20310/REPORTES%20ENDE%20-%20UYUNI/ENDE%20en%20UYUNI%20REPORTE%20ISE%20210%20(GESTION%202016)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UYUNI/ENDE%20en%20UYUNI%20REPORTE%20ISE%20210%20(GESTION%202017)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TAR%20-%20VILLAMONTES/SETAR%20en%20VILLAMONTES%20REPORTE%20ISE%20210%20(GESTION%202017)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SANTA%20ANA%20DE%20YACUMA/ENDE%20-%20YACUMA%20REPORTE%20ISE%20210%20(GESTION%202017)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DELAPAZ/DELAPAZ%20REPORTE%20ISE%20210%20(GESTION%202025)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DELAPAZ%20-%20SISTEMA%20NUEVO/DELAPAZ%20SISTEMA%20NUEVO%20REPORTE%20ISE%20210%20(GESTION%202025)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DELAPAZ%20-%20LARECAJA/DELAPAZ%20-%20LARECAJA%20REPORTE%20ISE%20210%20(GESTION%202025)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DELAPAZ%20-%20AROMA/DELAPAZ%20-%20AROMA%20REPORTE%20ISE%20210%20(GESTION%202025)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SEPSA%20-%20SISTEMA%20URBANO/SEPSA%20(Sistema%20Urbano)%20REPORTE%20ISE%20210%20POTOSI%20(GESTION%20202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 CON AJUSTES"/>
      <sheetName val="BDD"/>
      <sheetName val="CODIGOS"/>
      <sheetName val="COMPRAS"/>
      <sheetName val="MWh"/>
      <sheetName val="BDD_COMPRAS"/>
    </sheetNames>
    <sheetDataSet>
      <sheetData sheetId="0"/>
      <sheetData sheetId="1"/>
      <sheetData sheetId="2"/>
      <sheetData sheetId="3">
        <row r="2">
          <cell r="A2" t="str">
            <v>Domiciliaria-PD-BT</v>
          </cell>
          <cell r="B2" t="str">
            <v>aDomiciliario</v>
          </cell>
        </row>
        <row r="3">
          <cell r="A3" t="str">
            <v>Domiciliaria-PD-MT</v>
          </cell>
          <cell r="B3" t="str">
            <v>aDomiciliario</v>
          </cell>
        </row>
        <row r="4">
          <cell r="A4" t="str">
            <v>Domiciliaria-MD-BT</v>
          </cell>
          <cell r="B4" t="str">
            <v>aDomiciliario</v>
          </cell>
        </row>
        <row r="5">
          <cell r="A5" t="str">
            <v>Domiciliaria-MD-MT</v>
          </cell>
          <cell r="B5" t="str">
            <v>aDomiciliario</v>
          </cell>
        </row>
        <row r="6">
          <cell r="A6" t="str">
            <v>Domiciliaria-GD-BT</v>
          </cell>
          <cell r="B6" t="str">
            <v>aDomiciliario</v>
          </cell>
        </row>
        <row r="7">
          <cell r="A7" t="str">
            <v>Domiciliaria-GD-T3-M</v>
          </cell>
          <cell r="B7" t="str">
            <v>aDomiciliario</v>
          </cell>
        </row>
        <row r="8">
          <cell r="A8" t="str">
            <v>General 1-PD-BT</v>
          </cell>
          <cell r="B8" t="str">
            <v>bGeneral</v>
          </cell>
        </row>
        <row r="9">
          <cell r="A9" t="str">
            <v>General 1-PD-MT</v>
          </cell>
          <cell r="B9" t="str">
            <v>bGeneral</v>
          </cell>
        </row>
        <row r="10">
          <cell r="A10" t="str">
            <v>General 1-MD-BT</v>
          </cell>
          <cell r="B10" t="str">
            <v>bGeneral</v>
          </cell>
        </row>
        <row r="11">
          <cell r="A11" t="str">
            <v>General 1-MD-MT</v>
          </cell>
          <cell r="B11" t="str">
            <v>bGeneral</v>
          </cell>
        </row>
        <row r="12">
          <cell r="A12" t="str">
            <v>General 1-GD-BT</v>
          </cell>
          <cell r="B12" t="str">
            <v>bGeneral</v>
          </cell>
        </row>
        <row r="13">
          <cell r="A13" t="str">
            <v>General 1-GD-MT</v>
          </cell>
          <cell r="B13" t="str">
            <v>bGeneral</v>
          </cell>
        </row>
        <row r="14">
          <cell r="A14" t="str">
            <v>General 2-PD-BT</v>
          </cell>
          <cell r="B14" t="str">
            <v>bGeneral</v>
          </cell>
        </row>
        <row r="15">
          <cell r="A15" t="str">
            <v>General 2-PD-MT</v>
          </cell>
          <cell r="B15" t="str">
            <v>bGeneral</v>
          </cell>
        </row>
        <row r="16">
          <cell r="A16" t="str">
            <v>General 2-MD-BT</v>
          </cell>
          <cell r="B16" t="str">
            <v>bGeneral</v>
          </cell>
        </row>
        <row r="17">
          <cell r="A17" t="str">
            <v>General 2-MD-MT</v>
          </cell>
          <cell r="B17" t="str">
            <v>bGeneral</v>
          </cell>
        </row>
        <row r="18">
          <cell r="A18" t="str">
            <v>General 2-GD-BT</v>
          </cell>
          <cell r="B18" t="str">
            <v>bGeneral</v>
          </cell>
        </row>
        <row r="19">
          <cell r="A19" t="str">
            <v>General 2-GD-MT</v>
          </cell>
          <cell r="B19" t="str">
            <v>bGeneral</v>
          </cell>
        </row>
        <row r="20">
          <cell r="A20" t="str">
            <v>Industrial 1-PD-BT</v>
          </cell>
          <cell r="B20" t="str">
            <v>cIndustrial</v>
          </cell>
        </row>
        <row r="21">
          <cell r="A21" t="str">
            <v>Industrial 1-PD-MT</v>
          </cell>
          <cell r="B21" t="str">
            <v>cIndustrial</v>
          </cell>
        </row>
        <row r="22">
          <cell r="A22" t="str">
            <v>Industrial 1-MD-BT</v>
          </cell>
          <cell r="B22" t="str">
            <v>cIndustrial</v>
          </cell>
        </row>
        <row r="23">
          <cell r="A23" t="str">
            <v>Industrial 1-MD-MT</v>
          </cell>
          <cell r="B23" t="str">
            <v>cIndustrial</v>
          </cell>
        </row>
        <row r="24">
          <cell r="A24" t="str">
            <v>Industrial 2-GD-BT</v>
          </cell>
          <cell r="B24" t="str">
            <v>cIndustrial</v>
          </cell>
        </row>
        <row r="25">
          <cell r="A25" t="str">
            <v>Industrial 2-GD-MT</v>
          </cell>
          <cell r="B25" t="str">
            <v>cIndustrial</v>
          </cell>
        </row>
        <row r="26">
          <cell r="A26" t="str">
            <v>Industrial 2-GD-AT</v>
          </cell>
          <cell r="B26" t="str">
            <v>cIndustrial</v>
          </cell>
        </row>
        <row r="27">
          <cell r="A27" t="str">
            <v>Granjeros-PD-BT</v>
          </cell>
          <cell r="B27" t="str">
            <v>dGranjeros</v>
          </cell>
        </row>
        <row r="28">
          <cell r="A28" t="str">
            <v>Granjeros-PD-MT</v>
          </cell>
          <cell r="B28" t="str">
            <v>dGranjeros</v>
          </cell>
        </row>
        <row r="29">
          <cell r="A29" t="str">
            <v>Granjeros-MD-BT</v>
          </cell>
          <cell r="B29" t="str">
            <v>dGranjeros</v>
          </cell>
        </row>
        <row r="30">
          <cell r="A30" t="str">
            <v>Granjeros-MD-MT</v>
          </cell>
          <cell r="B30" t="str">
            <v>dGranjeros</v>
          </cell>
        </row>
        <row r="31">
          <cell r="A31" t="str">
            <v>Granjeros-GD-BT</v>
          </cell>
          <cell r="B31" t="str">
            <v>dGranjeros</v>
          </cell>
        </row>
        <row r="32">
          <cell r="A32" t="str">
            <v>Granjeros-GD-MT</v>
          </cell>
          <cell r="B32" t="str">
            <v>dGranjeros</v>
          </cell>
        </row>
        <row r="33">
          <cell r="A33" t="str">
            <v>Alumbrado Publico-PD-BT</v>
          </cell>
          <cell r="B33" t="str">
            <v>eAlumbrado Público</v>
          </cell>
        </row>
        <row r="34">
          <cell r="A34" t="str">
            <v>Especial-MD-BT</v>
          </cell>
          <cell r="B34" t="str">
            <v>fEspecial</v>
          </cell>
        </row>
        <row r="35">
          <cell r="A35" t="str">
            <v>Especial-MD-MT</v>
          </cell>
          <cell r="B35" t="str">
            <v>fEspecial</v>
          </cell>
        </row>
        <row r="36">
          <cell r="A36" t="str">
            <v>Especial-GD-BT</v>
          </cell>
          <cell r="B36" t="str">
            <v>fEspecial</v>
          </cell>
        </row>
        <row r="37">
          <cell r="A37" t="str">
            <v>Especial-GD-MT</v>
          </cell>
          <cell r="B37" t="str">
            <v>fEspecial</v>
          </cell>
        </row>
        <row r="38">
          <cell r="A38" t="str">
            <v>Agua Potable-PD-BT</v>
          </cell>
          <cell r="B38" t="str">
            <v>gAgua Potable</v>
          </cell>
        </row>
        <row r="39">
          <cell r="A39" t="str">
            <v>Agua Potable-PD-MT</v>
          </cell>
          <cell r="B39" t="str">
            <v>gAgua Potable</v>
          </cell>
        </row>
        <row r="40">
          <cell r="A40" t="str">
            <v>Agua Potable-MD-BT</v>
          </cell>
          <cell r="B40" t="str">
            <v>gAgua Potable</v>
          </cell>
        </row>
        <row r="41">
          <cell r="A41" t="str">
            <v>Agua Potable-MD-MT</v>
          </cell>
          <cell r="B41" t="str">
            <v>gAgua Potable</v>
          </cell>
        </row>
        <row r="42">
          <cell r="A42" t="str">
            <v>Agua Potable-GD-BT</v>
          </cell>
          <cell r="B42" t="str">
            <v>gAgua Potable</v>
          </cell>
        </row>
        <row r="43">
          <cell r="A43" t="str">
            <v>Agua Potable-GD-MT</v>
          </cell>
          <cell r="B43" t="str">
            <v>gAgua Potable</v>
          </cell>
        </row>
        <row r="44">
          <cell r="A44" t="str">
            <v>Fuera de Punta-PD-BT</v>
          </cell>
          <cell r="B44" t="str">
            <v>hFuera de Punta</v>
          </cell>
        </row>
        <row r="45">
          <cell r="A45" t="str">
            <v>Fuera de Punta-PD-MT</v>
          </cell>
          <cell r="B45" t="str">
            <v>hFuera de Punta</v>
          </cell>
        </row>
        <row r="46">
          <cell r="A46" t="str">
            <v>Fuera de Punta-MD-BT</v>
          </cell>
          <cell r="B46" t="str">
            <v>hFuera de Punta</v>
          </cell>
        </row>
        <row r="47">
          <cell r="A47" t="str">
            <v>Fuera de Punta-MD-MT</v>
          </cell>
          <cell r="B47" t="str">
            <v>hFuera de Punta</v>
          </cell>
        </row>
        <row r="48">
          <cell r="A48" t="str">
            <v>Fuera de Punta-GD-BT</v>
          </cell>
          <cell r="B48" t="str">
            <v>hFuera de Punta</v>
          </cell>
        </row>
        <row r="49">
          <cell r="A49" t="str">
            <v>Fuera de Punta-GD-MT</v>
          </cell>
          <cell r="B49" t="str">
            <v>hFuera de Punta</v>
          </cell>
        </row>
        <row r="50">
          <cell r="A50" t="str">
            <v>Autoproductores-MD-BT</v>
          </cell>
          <cell r="B50" t="str">
            <v>iAutoproductores</v>
          </cell>
        </row>
        <row r="51">
          <cell r="A51" t="str">
            <v>Autoproductores-MD-MT</v>
          </cell>
          <cell r="B51" t="str">
            <v>iAutoproductores</v>
          </cell>
        </row>
        <row r="52">
          <cell r="A52" t="str">
            <v>Autoproductores-GD-BT</v>
          </cell>
          <cell r="B52" t="str">
            <v>iAutoproductores</v>
          </cell>
        </row>
        <row r="53">
          <cell r="A53" t="str">
            <v>Autoproductores-GD-MT</v>
          </cell>
          <cell r="B53" t="str">
            <v>iAutoproductores</v>
          </cell>
        </row>
        <row r="54">
          <cell r="A54" t="str">
            <v>Industrial 1 GD BT Sistemas Aislados</v>
          </cell>
          <cell r="B54" t="str">
            <v>cIndustrial</v>
          </cell>
        </row>
        <row r="55">
          <cell r="A55" t="str">
            <v>Industrial 1 GD MT Sistemas Aislados</v>
          </cell>
          <cell r="B55" t="str">
            <v>cIndustrial</v>
          </cell>
        </row>
        <row r="56">
          <cell r="A56" t="str">
            <v>General PD BT Sistemas Aislados</v>
          </cell>
          <cell r="B56" t="str">
            <v>bGeneral</v>
          </cell>
        </row>
        <row r="57">
          <cell r="A57" t="str">
            <v>Industrial 2 GD BT Sistemas Aislados</v>
          </cell>
          <cell r="B57" t="str">
            <v>cIndustrial</v>
          </cell>
        </row>
        <row r="58">
          <cell r="A58" t="str">
            <v>Industrial 2 GD MT Sistemas Aislados</v>
          </cell>
          <cell r="B58" t="str">
            <v>cIndustrial</v>
          </cell>
        </row>
        <row r="59">
          <cell r="A59" t="str">
            <v>Agua Potable GD MT Sistemas Aislados</v>
          </cell>
          <cell r="B59" t="str">
            <v>gAgua Potable</v>
          </cell>
        </row>
        <row r="60">
          <cell r="A60" t="str">
            <v>Seguridad Ciudadana-PD-BT</v>
          </cell>
          <cell r="B60" t="str">
            <v>jSeguridad Ciudadana</v>
          </cell>
        </row>
        <row r="61">
          <cell r="A61" t="str">
            <v>Comercial-PD-BT</v>
          </cell>
          <cell r="B61" t="str">
            <v>kComercial</v>
          </cell>
        </row>
        <row r="62">
          <cell r="A62" t="str">
            <v>Comercial-PD-MT</v>
          </cell>
          <cell r="B62" t="str">
            <v>kComercial</v>
          </cell>
        </row>
        <row r="63">
          <cell r="A63" t="str">
            <v>Comercial-MD-BT</v>
          </cell>
          <cell r="B63" t="str">
            <v>kComercial</v>
          </cell>
        </row>
        <row r="64">
          <cell r="A64" t="str">
            <v>Comercial-MD-MT</v>
          </cell>
          <cell r="B64" t="str">
            <v>kComercial</v>
          </cell>
        </row>
        <row r="65">
          <cell r="A65" t="str">
            <v>Comercial-GD-BT</v>
          </cell>
          <cell r="B65" t="str">
            <v>kComercial</v>
          </cell>
        </row>
        <row r="66">
          <cell r="A66" t="str">
            <v>Comercial-GD-MT</v>
          </cell>
          <cell r="B66" t="str">
            <v>kComercial</v>
          </cell>
        </row>
        <row r="67">
          <cell r="A67" t="str">
            <v>General Prepaga PD BT</v>
          </cell>
          <cell r="B67" t="str">
            <v>bGeneral</v>
          </cell>
        </row>
        <row r="68">
          <cell r="A68" t="str">
            <v>Prepaga PD BT</v>
          </cell>
          <cell r="B68" t="str">
            <v>aDomiciliario</v>
          </cell>
        </row>
        <row r="69">
          <cell r="A69" t="str">
            <v>Vehículo Eléctrico PD BT</v>
          </cell>
          <cell r="B69" t="str">
            <v>lTransporte</v>
          </cell>
        </row>
        <row r="70">
          <cell r="A70" t="str">
            <v>AUTO ELECTRICO</v>
          </cell>
          <cell r="B70" t="str">
            <v>lTransporte</v>
          </cell>
        </row>
        <row r="71">
          <cell r="A71" t="str">
            <v>DOMICILIARIA-GD-MT</v>
          </cell>
          <cell r="B71" t="str">
            <v>aDomiciliario</v>
          </cell>
        </row>
        <row r="72">
          <cell r="A72" t="str">
            <v>CHANCADORA SINOPEC II</v>
          </cell>
          <cell r="B72" t="str">
            <v>cIndustrial</v>
          </cell>
        </row>
        <row r="92">
          <cell r="A92">
            <v>0</v>
          </cell>
          <cell r="B92">
            <v>0</v>
          </cell>
        </row>
        <row r="93">
          <cell r="B93">
            <v>0</v>
          </cell>
        </row>
        <row r="94">
          <cell r="B94">
            <v>0</v>
          </cell>
        </row>
        <row r="95">
          <cell r="B95">
            <v>0</v>
          </cell>
        </row>
        <row r="96">
          <cell r="B96">
            <v>0</v>
          </cell>
        </row>
      </sheetData>
      <sheetData sheetId="4"/>
      <sheetData sheetId="5"/>
      <sheetData sheetId="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CatSist"/>
      <sheetName val="ESCLIFAC_6_11"/>
      <sheetName val="ESCLI_IND_6_2011"/>
      <sheetName val="ResCategoriaSistema"/>
      <sheetName val="RUTAS"/>
      <sheetName val="AP_FACTURADO"/>
      <sheetName val="ise_210_POTOSI"/>
      <sheetName val="ise_210_SUR"/>
      <sheetName val="ise_210_VILLAZON"/>
      <sheetName val="ise_210_SANBARTO"/>
    </sheetNames>
    <sheetDataSet>
      <sheetData sheetId="0"/>
      <sheetData sheetId="1"/>
      <sheetData sheetId="2">
        <row r="246">
          <cell r="A246" t="str">
            <v>DDI</v>
          </cell>
          <cell r="B246">
            <v>22</v>
          </cell>
          <cell r="C246">
            <v>1264562</v>
          </cell>
          <cell r="D246">
            <v>378458.11</v>
          </cell>
          <cell r="E246">
            <v>754.01</v>
          </cell>
          <cell r="F246">
            <v>56551.22</v>
          </cell>
          <cell r="G246">
            <v>3398</v>
          </cell>
          <cell r="H246">
            <v>194116.91999999998</v>
          </cell>
          <cell r="I246">
            <v>29005.969999999998</v>
          </cell>
          <cell r="J246">
            <v>17173.21</v>
          </cell>
          <cell r="K246">
            <v>2566.0999999999995</v>
          </cell>
        </row>
        <row r="247">
          <cell r="A247" t="str">
            <v>KAR</v>
          </cell>
          <cell r="B247">
            <v>1</v>
          </cell>
          <cell r="C247">
            <v>28899</v>
          </cell>
          <cell r="D247">
            <v>8648.9</v>
          </cell>
          <cell r="E247">
            <v>0</v>
          </cell>
          <cell r="F247">
            <v>1292.3599999999999</v>
          </cell>
          <cell r="G247">
            <v>189</v>
          </cell>
          <cell r="H247">
            <v>10796.97</v>
          </cell>
          <cell r="I247">
            <v>1613.34</v>
          </cell>
          <cell r="J247">
            <v>0</v>
          </cell>
          <cell r="K247">
            <v>0</v>
          </cell>
        </row>
        <row r="248">
          <cell r="A248" t="str">
            <v>KIL</v>
          </cell>
          <cell r="B248">
            <v>1</v>
          </cell>
          <cell r="C248">
            <v>1436</v>
          </cell>
          <cell r="D248">
            <v>429.76</v>
          </cell>
          <cell r="E248">
            <v>0</v>
          </cell>
          <cell r="F248">
            <v>64.22</v>
          </cell>
          <cell r="G248">
            <v>134</v>
          </cell>
          <cell r="H248">
            <v>7654.99</v>
          </cell>
          <cell r="I248">
            <v>1143.8499999999999</v>
          </cell>
          <cell r="J248">
            <v>0</v>
          </cell>
          <cell r="K248">
            <v>0</v>
          </cell>
        </row>
        <row r="249">
          <cell r="A249" t="str">
            <v>OCU</v>
          </cell>
          <cell r="B249">
            <v>7</v>
          </cell>
          <cell r="C249">
            <v>66304</v>
          </cell>
          <cell r="D249">
            <v>19843.469999999998</v>
          </cell>
          <cell r="E249">
            <v>0</v>
          </cell>
          <cell r="F249">
            <v>2965.11</v>
          </cell>
          <cell r="G249">
            <v>485</v>
          </cell>
          <cell r="H249">
            <v>27706.49</v>
          </cell>
          <cell r="I249">
            <v>4140.05</v>
          </cell>
          <cell r="J249">
            <v>7408.8799999999992</v>
          </cell>
          <cell r="K249">
            <v>1107.06</v>
          </cell>
        </row>
        <row r="250">
          <cell r="A250" t="str">
            <v>PUN</v>
          </cell>
          <cell r="B250">
            <v>4</v>
          </cell>
          <cell r="C250">
            <v>246293</v>
          </cell>
          <cell r="D250">
            <v>73710.570000000007</v>
          </cell>
          <cell r="E250">
            <v>0</v>
          </cell>
          <cell r="F250">
            <v>11014.22</v>
          </cell>
          <cell r="G250">
            <v>731</v>
          </cell>
          <cell r="H250">
            <v>41759.699999999997</v>
          </cell>
          <cell r="I250">
            <v>6239.96</v>
          </cell>
          <cell r="J250">
            <v>2449.0100000000002</v>
          </cell>
          <cell r="K250">
            <v>365.94</v>
          </cell>
        </row>
        <row r="251">
          <cell r="A251" t="str">
            <v>SAC</v>
          </cell>
          <cell r="B251">
            <v>1</v>
          </cell>
          <cell r="C251">
            <v>2015</v>
          </cell>
          <cell r="D251">
            <v>603.04999999999995</v>
          </cell>
          <cell r="E251">
            <v>0</v>
          </cell>
          <cell r="F251">
            <v>90.11</v>
          </cell>
          <cell r="G251">
            <v>49</v>
          </cell>
          <cell r="H251">
            <v>2799.22</v>
          </cell>
          <cell r="I251">
            <v>418.27</v>
          </cell>
          <cell r="J251">
            <v>0</v>
          </cell>
          <cell r="K251">
            <v>0</v>
          </cell>
        </row>
        <row r="252">
          <cell r="A252" t="str">
            <v>TUP</v>
          </cell>
          <cell r="B252">
            <v>5</v>
          </cell>
          <cell r="C252">
            <v>281247</v>
          </cell>
          <cell r="D252">
            <v>84171.599999999991</v>
          </cell>
          <cell r="E252">
            <v>0</v>
          </cell>
          <cell r="F252">
            <v>12577.369999999999</v>
          </cell>
          <cell r="G252">
            <v>1073</v>
          </cell>
          <cell r="H252">
            <v>61297.08</v>
          </cell>
          <cell r="I252">
            <v>9159.32</v>
          </cell>
          <cell r="J252">
            <v>367.1</v>
          </cell>
          <cell r="K252">
            <v>54.85</v>
          </cell>
        </row>
        <row r="253">
          <cell r="A253" t="str">
            <v>URB</v>
          </cell>
          <cell r="B253">
            <v>190</v>
          </cell>
          <cell r="C253">
            <v>7986443</v>
          </cell>
          <cell r="D253">
            <v>2390182.6500000013</v>
          </cell>
          <cell r="E253">
            <v>247012.81999999992</v>
          </cell>
          <cell r="F253">
            <v>357153.80000000005</v>
          </cell>
          <cell r="G253">
            <v>23604</v>
          </cell>
          <cell r="H253">
            <v>1348421.3299999998</v>
          </cell>
          <cell r="I253">
            <v>201488.18999999977</v>
          </cell>
          <cell r="J253">
            <v>121946.89000000001</v>
          </cell>
          <cell r="K253">
            <v>18221.930000000004</v>
          </cell>
        </row>
        <row r="257">
          <cell r="A257" t="str">
            <v>121201</v>
          </cell>
          <cell r="B257">
            <v>1</v>
          </cell>
          <cell r="C257">
            <v>1627507</v>
          </cell>
          <cell r="D257">
            <v>288849.94</v>
          </cell>
          <cell r="E257">
            <v>0</v>
          </cell>
          <cell r="F257">
            <v>43161.49</v>
          </cell>
          <cell r="G257">
            <v>2906</v>
          </cell>
          <cell r="H257">
            <v>275742.84999999998</v>
          </cell>
          <cell r="I257">
            <v>41202.949999999997</v>
          </cell>
          <cell r="J257">
            <v>0</v>
          </cell>
          <cell r="K257">
            <v>0</v>
          </cell>
        </row>
        <row r="258">
          <cell r="A258" t="str">
            <v>121199</v>
          </cell>
          <cell r="B258">
            <v>1</v>
          </cell>
          <cell r="C258">
            <v>706700</v>
          </cell>
          <cell r="D258">
            <v>125425.12</v>
          </cell>
          <cell r="E258">
            <v>0</v>
          </cell>
          <cell r="F258">
            <v>18741.68</v>
          </cell>
          <cell r="G258">
            <v>1471</v>
          </cell>
          <cell r="H258">
            <v>139579.4</v>
          </cell>
          <cell r="I258">
            <v>20856.689999999999</v>
          </cell>
          <cell r="J258">
            <v>0</v>
          </cell>
          <cell r="K258">
            <v>0</v>
          </cell>
        </row>
        <row r="259">
          <cell r="A259" t="str">
            <v>121197</v>
          </cell>
          <cell r="B259">
            <v>1</v>
          </cell>
          <cell r="C259">
            <v>1005471</v>
          </cell>
          <cell r="D259">
            <v>101472.14</v>
          </cell>
          <cell r="E259">
            <v>0</v>
          </cell>
          <cell r="F259">
            <v>15162.5</v>
          </cell>
          <cell r="G259">
            <v>2315</v>
          </cell>
          <cell r="H259">
            <v>243369.75</v>
          </cell>
          <cell r="I259">
            <v>36365.589999999997</v>
          </cell>
          <cell r="J259">
            <v>0</v>
          </cell>
          <cell r="K259">
            <v>0</v>
          </cell>
        </row>
        <row r="260">
          <cell r="A260" t="str">
            <v>121195</v>
          </cell>
          <cell r="B260">
            <v>1</v>
          </cell>
          <cell r="C260">
            <v>562645</v>
          </cell>
          <cell r="D260">
            <v>55803.13</v>
          </cell>
          <cell r="E260">
            <v>0</v>
          </cell>
          <cell r="F260">
            <v>8338.4</v>
          </cell>
          <cell r="G260">
            <v>1450</v>
          </cell>
          <cell r="H260">
            <v>151086.07</v>
          </cell>
          <cell r="I260">
            <v>22576.080000000002</v>
          </cell>
          <cell r="J260">
            <v>0</v>
          </cell>
          <cell r="K260">
            <v>0</v>
          </cell>
        </row>
        <row r="261">
          <cell r="A261" t="str">
            <v>121190</v>
          </cell>
          <cell r="B261">
            <v>1</v>
          </cell>
          <cell r="C261">
            <v>1944126</v>
          </cell>
          <cell r="D261">
            <v>345043.48</v>
          </cell>
          <cell r="E261">
            <v>0</v>
          </cell>
          <cell r="F261">
            <v>51558.22</v>
          </cell>
          <cell r="G261">
            <v>4205</v>
          </cell>
          <cell r="H261">
            <v>399001.59999999998</v>
          </cell>
          <cell r="I261">
            <v>59620.93</v>
          </cell>
          <cell r="J261">
            <v>0</v>
          </cell>
          <cell r="K261">
            <v>0</v>
          </cell>
        </row>
        <row r="262">
          <cell r="A262" t="str">
            <v>121193</v>
          </cell>
          <cell r="B262">
            <v>1</v>
          </cell>
          <cell r="C262">
            <v>915631</v>
          </cell>
          <cell r="D262">
            <v>90015.679999999993</v>
          </cell>
          <cell r="E262">
            <v>0</v>
          </cell>
          <cell r="F262">
            <v>13450.62</v>
          </cell>
          <cell r="G262">
            <v>2589</v>
          </cell>
          <cell r="H262">
            <v>228628.4</v>
          </cell>
          <cell r="I262">
            <v>34162.870000000003</v>
          </cell>
          <cell r="J262">
            <v>0</v>
          </cell>
          <cell r="K262">
            <v>0</v>
          </cell>
        </row>
        <row r="266">
          <cell r="A266" t="str">
            <v>121200</v>
          </cell>
          <cell r="B266">
            <v>1</v>
          </cell>
          <cell r="C266">
            <v>4885638</v>
          </cell>
          <cell r="D266">
            <v>1766264.44</v>
          </cell>
          <cell r="E266">
            <v>0</v>
          </cell>
          <cell r="F266">
            <v>263924.57</v>
          </cell>
          <cell r="G266">
            <v>10500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</sheetData>
      <sheetData sheetId="3">
        <row r="4">
          <cell r="A4" t="str">
            <v>VIL</v>
          </cell>
          <cell r="B4">
            <v>7</v>
          </cell>
          <cell r="C4">
            <v>37337</v>
          </cell>
          <cell r="D4">
            <v>0</v>
          </cell>
          <cell r="E4">
            <v>30765.699999999997</v>
          </cell>
          <cell r="F4">
            <v>26766.159999999996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3999.5400000000004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7169</v>
          </cell>
          <cell r="C6">
            <v>367896</v>
          </cell>
          <cell r="D6">
            <v>68105.5</v>
          </cell>
          <cell r="E6">
            <v>267268.54999999725</v>
          </cell>
          <cell r="F6">
            <v>297261.00999999716</v>
          </cell>
          <cell r="G6">
            <v>0</v>
          </cell>
          <cell r="H6">
            <v>0</v>
          </cell>
          <cell r="I6">
            <v>43768.630000000194</v>
          </cell>
          <cell r="J6">
            <v>2410.2900000000004</v>
          </cell>
          <cell r="K6">
            <v>38113.04000000011</v>
          </cell>
          <cell r="L6">
            <v>0</v>
          </cell>
          <cell r="M6">
            <v>39819.919999999438</v>
          </cell>
        </row>
        <row r="8">
          <cell r="A8" t="str">
            <v>VIL</v>
          </cell>
          <cell r="B8">
            <v>2</v>
          </cell>
          <cell r="C8">
            <v>51</v>
          </cell>
          <cell r="D8">
            <v>18.059999999999999</v>
          </cell>
          <cell r="E8">
            <v>23.299999999999997</v>
          </cell>
          <cell r="F8">
            <v>35.979999999999997</v>
          </cell>
          <cell r="G8">
            <v>0</v>
          </cell>
          <cell r="H8">
            <v>0</v>
          </cell>
          <cell r="I8">
            <v>5.39</v>
          </cell>
          <cell r="J8">
            <v>0</v>
          </cell>
          <cell r="K8">
            <v>5.38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9</v>
          </cell>
          <cell r="C10">
            <v>198</v>
          </cell>
          <cell r="D10">
            <v>166.77</v>
          </cell>
          <cell r="E10">
            <v>74.400000000000006</v>
          </cell>
          <cell r="F10">
            <v>209.81</v>
          </cell>
          <cell r="G10">
            <v>0</v>
          </cell>
          <cell r="H10">
            <v>0</v>
          </cell>
          <cell r="I10">
            <v>31.490000000000009</v>
          </cell>
          <cell r="J10">
            <v>0</v>
          </cell>
          <cell r="K10">
            <v>31.360000000000003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1267</v>
          </cell>
          <cell r="C11">
            <v>121755</v>
          </cell>
          <cell r="D11">
            <v>23477.509999999809</v>
          </cell>
          <cell r="E11">
            <v>102866.65999999989</v>
          </cell>
          <cell r="F11">
            <v>109918.61999999976</v>
          </cell>
          <cell r="G11">
            <v>0</v>
          </cell>
          <cell r="H11">
            <v>0</v>
          </cell>
          <cell r="I11">
            <v>16489.43</v>
          </cell>
          <cell r="J11">
            <v>0</v>
          </cell>
          <cell r="K11">
            <v>16425.549999999923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131</v>
          </cell>
          <cell r="C12">
            <v>9782</v>
          </cell>
          <cell r="D12">
            <v>2427.4300000000017</v>
          </cell>
          <cell r="E12">
            <v>7837.0300000000025</v>
          </cell>
          <cell r="F12">
            <v>8930.0000000000036</v>
          </cell>
          <cell r="G12">
            <v>0</v>
          </cell>
          <cell r="H12">
            <v>0</v>
          </cell>
          <cell r="I12">
            <v>1339.7</v>
          </cell>
          <cell r="J12">
            <v>0</v>
          </cell>
          <cell r="K12">
            <v>1334.4600000000014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39</v>
          </cell>
          <cell r="C13">
            <v>4956</v>
          </cell>
          <cell r="D13">
            <v>722.66999999999939</v>
          </cell>
          <cell r="E13">
            <v>4700.8899999999994</v>
          </cell>
          <cell r="F13">
            <v>4718.4799999999987</v>
          </cell>
          <cell r="G13">
            <v>0</v>
          </cell>
          <cell r="H13">
            <v>0</v>
          </cell>
          <cell r="I13">
            <v>707.77999999999975</v>
          </cell>
          <cell r="J13">
            <v>0</v>
          </cell>
          <cell r="K13">
            <v>705.07999999999993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3</v>
          </cell>
          <cell r="C14">
            <v>318</v>
          </cell>
          <cell r="D14">
            <v>55.59</v>
          </cell>
          <cell r="E14">
            <v>301.06</v>
          </cell>
          <cell r="F14">
            <v>310.27999999999997</v>
          </cell>
          <cell r="G14">
            <v>0</v>
          </cell>
          <cell r="H14">
            <v>0</v>
          </cell>
          <cell r="I14">
            <v>46.550000000000004</v>
          </cell>
          <cell r="J14">
            <v>0</v>
          </cell>
          <cell r="K14">
            <v>46.36999999999999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355</v>
          </cell>
          <cell r="C15">
            <v>55465</v>
          </cell>
          <cell r="D15">
            <v>6578.149999999986</v>
          </cell>
          <cell r="E15">
            <v>50306.01</v>
          </cell>
          <cell r="F15">
            <v>49489.090000000011</v>
          </cell>
          <cell r="G15">
            <v>0</v>
          </cell>
          <cell r="H15">
            <v>0</v>
          </cell>
          <cell r="I15">
            <v>6956.8000000000093</v>
          </cell>
          <cell r="J15">
            <v>0</v>
          </cell>
          <cell r="K15">
            <v>7395.0699999999788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63</v>
          </cell>
          <cell r="C16">
            <v>18124</v>
          </cell>
          <cell r="D16">
            <v>1167.3899999999987</v>
          </cell>
          <cell r="E16">
            <v>17742.11</v>
          </cell>
          <cell r="F16">
            <v>16451.23</v>
          </cell>
          <cell r="G16">
            <v>0</v>
          </cell>
          <cell r="H16">
            <v>0</v>
          </cell>
          <cell r="I16">
            <v>2467.7500000000018</v>
          </cell>
          <cell r="J16">
            <v>0</v>
          </cell>
          <cell r="K16">
            <v>2458.27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44</v>
          </cell>
          <cell r="C17">
            <v>22760</v>
          </cell>
          <cell r="D17">
            <v>815.31999999999925</v>
          </cell>
          <cell r="E17">
            <v>23582.190000000002</v>
          </cell>
          <cell r="F17">
            <v>21225.800000000003</v>
          </cell>
          <cell r="G17">
            <v>0</v>
          </cell>
          <cell r="H17">
            <v>0</v>
          </cell>
          <cell r="I17">
            <v>3183.93</v>
          </cell>
          <cell r="J17">
            <v>0</v>
          </cell>
          <cell r="K17">
            <v>3171.7099999999996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10476</v>
          </cell>
          <cell r="D18">
            <v>1352.6899999999985</v>
          </cell>
          <cell r="E18">
            <v>9573.5099999999966</v>
          </cell>
          <cell r="F18">
            <v>9505.7799999999952</v>
          </cell>
          <cell r="G18">
            <v>0</v>
          </cell>
          <cell r="H18">
            <v>0</v>
          </cell>
          <cell r="I18">
            <v>1425.9200000000005</v>
          </cell>
          <cell r="J18">
            <v>0</v>
          </cell>
          <cell r="K18">
            <v>1420.4200000000008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348</v>
          </cell>
          <cell r="C19">
            <v>27784</v>
          </cell>
          <cell r="D19">
            <v>6448.4399999999878</v>
          </cell>
          <cell r="E19">
            <v>22217.559999999979</v>
          </cell>
          <cell r="F19">
            <v>24939.219999999976</v>
          </cell>
          <cell r="G19">
            <v>0</v>
          </cell>
          <cell r="H19">
            <v>0</v>
          </cell>
          <cell r="I19">
            <v>3680.7500000000091</v>
          </cell>
          <cell r="J19">
            <v>0</v>
          </cell>
          <cell r="K19">
            <v>3726.7799999999916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79</v>
          </cell>
          <cell r="C20">
            <v>6768</v>
          </cell>
          <cell r="D20">
            <v>1463.8699999999983</v>
          </cell>
          <cell r="E20">
            <v>5380.2499999999982</v>
          </cell>
          <cell r="F20">
            <v>5954.319999999997</v>
          </cell>
          <cell r="G20">
            <v>0</v>
          </cell>
          <cell r="H20">
            <v>0</v>
          </cell>
          <cell r="I20">
            <v>893.2699999999993</v>
          </cell>
          <cell r="J20">
            <v>0</v>
          </cell>
          <cell r="K20">
            <v>889.79999999999961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9</v>
          </cell>
          <cell r="C21">
            <v>299</v>
          </cell>
          <cell r="D21">
            <v>166.77</v>
          </cell>
          <cell r="E21">
            <v>194.45</v>
          </cell>
          <cell r="F21">
            <v>314.26000000000005</v>
          </cell>
          <cell r="G21">
            <v>0</v>
          </cell>
          <cell r="H21">
            <v>0</v>
          </cell>
          <cell r="I21">
            <v>47.140000000000008</v>
          </cell>
          <cell r="J21">
            <v>0</v>
          </cell>
          <cell r="K21">
            <v>46.959999999999994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260</v>
          </cell>
          <cell r="C22">
            <v>22610</v>
          </cell>
          <cell r="D22">
            <v>4817.8000000000102</v>
          </cell>
          <cell r="E22">
            <v>18581.429999999993</v>
          </cell>
          <cell r="F22">
            <v>20357.150000000016</v>
          </cell>
          <cell r="G22">
            <v>0</v>
          </cell>
          <cell r="H22">
            <v>0</v>
          </cell>
          <cell r="I22">
            <v>3053.8700000000085</v>
          </cell>
          <cell r="J22">
            <v>0</v>
          </cell>
          <cell r="K22">
            <v>3042.0799999999881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205</v>
          </cell>
          <cell r="C23">
            <v>12325</v>
          </cell>
          <cell r="D23">
            <v>3798.6500000000165</v>
          </cell>
          <cell r="E23">
            <v>9512.2199999999993</v>
          </cell>
          <cell r="F23">
            <v>11580.300000000014</v>
          </cell>
          <cell r="G23">
            <v>0</v>
          </cell>
          <cell r="H23">
            <v>0</v>
          </cell>
          <cell r="I23">
            <v>1725.2300000000007</v>
          </cell>
          <cell r="J23">
            <v>0</v>
          </cell>
          <cell r="K23">
            <v>1730.5700000000008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5355</v>
          </cell>
          <cell r="C24">
            <v>661572</v>
          </cell>
          <cell r="D24">
            <v>99228.149999995061</v>
          </cell>
          <cell r="E24">
            <v>563410.3899999999</v>
          </cell>
          <cell r="F24">
            <v>576492.82999999099</v>
          </cell>
          <cell r="G24">
            <v>0</v>
          </cell>
          <cell r="H24">
            <v>101441.5</v>
          </cell>
          <cell r="I24">
            <v>86471.939999997412</v>
          </cell>
          <cell r="J24">
            <v>0</v>
          </cell>
          <cell r="K24">
            <v>86145.710000003906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186</v>
          </cell>
          <cell r="C25">
            <v>13901</v>
          </cell>
          <cell r="D25">
            <v>3446.5800000000127</v>
          </cell>
          <cell r="E25">
            <v>10591.009999999997</v>
          </cell>
          <cell r="F25">
            <v>12212.560000000001</v>
          </cell>
          <cell r="G25">
            <v>0</v>
          </cell>
          <cell r="H25">
            <v>0</v>
          </cell>
          <cell r="I25">
            <v>1832.1200000000065</v>
          </cell>
          <cell r="J25">
            <v>0</v>
          </cell>
          <cell r="K25">
            <v>1825.030000000007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10</v>
          </cell>
          <cell r="C27">
            <v>20873</v>
          </cell>
          <cell r="D27">
            <v>381.7000000000001</v>
          </cell>
          <cell r="E27">
            <v>22607.57</v>
          </cell>
          <cell r="F27">
            <v>20000.650000000001</v>
          </cell>
          <cell r="G27">
            <v>0</v>
          </cell>
          <cell r="H27">
            <v>0</v>
          </cell>
          <cell r="I27">
            <v>3000.12</v>
          </cell>
          <cell r="J27">
            <v>0</v>
          </cell>
          <cell r="K27">
            <v>2988.62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1188</v>
          </cell>
          <cell r="D28">
            <v>38.17</v>
          </cell>
          <cell r="E28">
            <v>1268.67</v>
          </cell>
          <cell r="F28">
            <v>1136.9500000000003</v>
          </cell>
          <cell r="G28">
            <v>0</v>
          </cell>
          <cell r="H28">
            <v>0</v>
          </cell>
          <cell r="I28">
            <v>170.54</v>
          </cell>
          <cell r="J28">
            <v>0</v>
          </cell>
          <cell r="K28">
            <v>169.89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2063</v>
          </cell>
          <cell r="D29">
            <v>114.51</v>
          </cell>
          <cell r="E29">
            <v>2154.91</v>
          </cell>
          <cell r="F29">
            <v>1974.39</v>
          </cell>
          <cell r="G29">
            <v>0</v>
          </cell>
          <cell r="H29">
            <v>0</v>
          </cell>
          <cell r="I29">
            <v>296.15999999999997</v>
          </cell>
          <cell r="J29">
            <v>0</v>
          </cell>
          <cell r="K29">
            <v>295.03000000000003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1981</v>
          </cell>
          <cell r="D30">
            <v>114.51</v>
          </cell>
          <cell r="E30">
            <v>2064.71</v>
          </cell>
          <cell r="F30">
            <v>1895.9300000000003</v>
          </cell>
          <cell r="G30">
            <v>0</v>
          </cell>
          <cell r="H30">
            <v>0</v>
          </cell>
          <cell r="I30">
            <v>284.39</v>
          </cell>
          <cell r="J30">
            <v>0</v>
          </cell>
          <cell r="K30">
            <v>283.29000000000002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1845</v>
          </cell>
          <cell r="D31">
            <v>38.17</v>
          </cell>
          <cell r="E31">
            <v>1991.37</v>
          </cell>
          <cell r="F31">
            <v>1765.7</v>
          </cell>
          <cell r="G31">
            <v>0</v>
          </cell>
          <cell r="H31">
            <v>0</v>
          </cell>
          <cell r="I31">
            <v>264.86</v>
          </cell>
          <cell r="J31">
            <v>0</v>
          </cell>
          <cell r="K31">
            <v>263.83999999999997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3261</v>
          </cell>
          <cell r="D32">
            <v>114.51</v>
          </cell>
          <cell r="E32">
            <v>3472.71</v>
          </cell>
          <cell r="F32">
            <v>3120.88</v>
          </cell>
          <cell r="G32">
            <v>0</v>
          </cell>
          <cell r="H32">
            <v>0</v>
          </cell>
          <cell r="I32">
            <v>468.14000000000004</v>
          </cell>
          <cell r="J32">
            <v>0</v>
          </cell>
          <cell r="K32">
            <v>466.34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623</v>
          </cell>
          <cell r="D33">
            <v>38.17</v>
          </cell>
          <cell r="E33">
            <v>647.16999999999996</v>
          </cell>
          <cell r="F33">
            <v>596.24999999999989</v>
          </cell>
          <cell r="G33">
            <v>0</v>
          </cell>
          <cell r="H33">
            <v>0</v>
          </cell>
          <cell r="I33">
            <v>89.44</v>
          </cell>
          <cell r="J33">
            <v>0</v>
          </cell>
          <cell r="K33">
            <v>89.09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23</v>
          </cell>
          <cell r="D34">
            <v>38.17</v>
          </cell>
          <cell r="E34">
            <v>0</v>
          </cell>
          <cell r="F34">
            <v>33.21</v>
          </cell>
          <cell r="G34">
            <v>0</v>
          </cell>
          <cell r="H34">
            <v>0</v>
          </cell>
          <cell r="I34">
            <v>4.9800000000000004</v>
          </cell>
          <cell r="J34">
            <v>0</v>
          </cell>
          <cell r="K34">
            <v>4.96</v>
          </cell>
          <cell r="L34">
            <v>0</v>
          </cell>
          <cell r="M34">
            <v>0</v>
          </cell>
        </row>
        <row r="35">
          <cell r="A35" t="str">
            <v>URB</v>
          </cell>
          <cell r="B35">
            <v>316</v>
          </cell>
          <cell r="C35">
            <v>566807</v>
          </cell>
          <cell r="D35">
            <v>12061.720000000019</v>
          </cell>
          <cell r="E35">
            <v>612790.96999999939</v>
          </cell>
          <cell r="F35">
            <v>543621.82999999938</v>
          </cell>
          <cell r="G35">
            <v>0</v>
          </cell>
          <cell r="H35">
            <v>42718.300000000076</v>
          </cell>
          <cell r="I35">
            <v>81542.370000000054</v>
          </cell>
          <cell r="J35">
            <v>0</v>
          </cell>
          <cell r="K35">
            <v>81230.859999999971</v>
          </cell>
          <cell r="L35">
            <v>0</v>
          </cell>
          <cell r="M35">
            <v>0</v>
          </cell>
        </row>
        <row r="37">
          <cell r="A37" t="str">
            <v>VIL</v>
          </cell>
          <cell r="B37">
            <v>1412</v>
          </cell>
          <cell r="C37">
            <v>166603</v>
          </cell>
          <cell r="D37">
            <v>26799.759999999482</v>
          </cell>
          <cell r="E37">
            <v>209616.99999999971</v>
          </cell>
          <cell r="F37">
            <v>205681.36999999921</v>
          </cell>
          <cell r="G37">
            <v>0</v>
          </cell>
          <cell r="H37">
            <v>0</v>
          </cell>
          <cell r="I37">
            <v>30853.079999999853</v>
          </cell>
          <cell r="J37">
            <v>0</v>
          </cell>
          <cell r="K37">
            <v>30735.389999999996</v>
          </cell>
          <cell r="L37">
            <v>0</v>
          </cell>
          <cell r="M37">
            <v>0</v>
          </cell>
        </row>
        <row r="39">
          <cell r="A39" t="str">
            <v>VIL</v>
          </cell>
          <cell r="B39">
            <v>4</v>
          </cell>
          <cell r="C39">
            <v>17176</v>
          </cell>
          <cell r="D39">
            <v>290</v>
          </cell>
          <cell r="E39">
            <v>19374.52</v>
          </cell>
          <cell r="F39">
            <v>17108.12</v>
          </cell>
          <cell r="G39">
            <v>0</v>
          </cell>
          <cell r="H39">
            <v>0</v>
          </cell>
          <cell r="I39">
            <v>2566.2199999999998</v>
          </cell>
          <cell r="J39">
            <v>0</v>
          </cell>
          <cell r="K39">
            <v>2556.4</v>
          </cell>
          <cell r="L39">
            <v>0</v>
          </cell>
          <cell r="M39">
            <v>0</v>
          </cell>
        </row>
        <row r="41">
          <cell r="A41" t="str">
            <v>CHA</v>
          </cell>
          <cell r="B41">
            <v>771</v>
          </cell>
          <cell r="C41">
            <v>18927</v>
          </cell>
          <cell r="D41">
            <v>12906.539999999861</v>
          </cell>
          <cell r="E41">
            <v>6680.8000000000056</v>
          </cell>
          <cell r="F41">
            <v>17512.089999999847</v>
          </cell>
          <cell r="G41">
            <v>0</v>
          </cell>
          <cell r="H41">
            <v>0</v>
          </cell>
          <cell r="I41">
            <v>1892.1300000000126</v>
          </cell>
          <cell r="J41">
            <v>0</v>
          </cell>
          <cell r="K41">
            <v>2075.2500000000182</v>
          </cell>
          <cell r="L41">
            <v>0</v>
          </cell>
          <cell r="M41">
            <v>3616.2600000000339</v>
          </cell>
        </row>
        <row r="42">
          <cell r="A42" t="str">
            <v>DDI</v>
          </cell>
          <cell r="B42">
            <v>19009</v>
          </cell>
          <cell r="C42">
            <v>423788</v>
          </cell>
          <cell r="D42">
            <v>318210.65999991383</v>
          </cell>
          <cell r="E42">
            <v>111925.76999999602</v>
          </cell>
          <cell r="F42">
            <v>385862.7299999136</v>
          </cell>
          <cell r="G42">
            <v>0</v>
          </cell>
          <cell r="H42">
            <v>0</v>
          </cell>
          <cell r="I42">
            <v>56015.350000004124</v>
          </cell>
          <cell r="J42">
            <v>150.72999999999999</v>
          </cell>
          <cell r="K42">
            <v>44273.69999999625</v>
          </cell>
          <cell r="L42">
            <v>0</v>
          </cell>
          <cell r="M42">
            <v>89262.310000020603</v>
          </cell>
        </row>
        <row r="43">
          <cell r="A43" t="str">
            <v>KIL</v>
          </cell>
          <cell r="B43">
            <v>1816</v>
          </cell>
          <cell r="C43">
            <v>41178</v>
          </cell>
          <cell r="D43">
            <v>30399.840000001157</v>
          </cell>
          <cell r="E43">
            <v>12183.589999999998</v>
          </cell>
          <cell r="F43">
            <v>38136.920000001061</v>
          </cell>
          <cell r="G43">
            <v>0</v>
          </cell>
          <cell r="H43">
            <v>0</v>
          </cell>
          <cell r="I43">
            <v>5551.6200000000208</v>
          </cell>
          <cell r="J43">
            <v>34.720000000000006</v>
          </cell>
          <cell r="K43">
            <v>4446.510000000093</v>
          </cell>
          <cell r="L43">
            <v>0</v>
          </cell>
          <cell r="M43">
            <v>8330.2199999998193</v>
          </cell>
        </row>
        <row r="44">
          <cell r="A44" t="str">
            <v>LP1</v>
          </cell>
          <cell r="B44">
            <v>905</v>
          </cell>
          <cell r="C44">
            <v>49410</v>
          </cell>
          <cell r="D44">
            <v>15149.699999999832</v>
          </cell>
          <cell r="E44">
            <v>19989.950000000012</v>
          </cell>
          <cell r="F44">
            <v>31083.509999999813</v>
          </cell>
          <cell r="G44">
            <v>0</v>
          </cell>
          <cell r="H44">
            <v>0</v>
          </cell>
          <cell r="I44">
            <v>4583.7999999999956</v>
          </cell>
          <cell r="J44">
            <v>0</v>
          </cell>
          <cell r="K44">
            <v>4056.1400000000299</v>
          </cell>
          <cell r="L44">
            <v>0</v>
          </cell>
          <cell r="M44">
            <v>3933.7400000000162</v>
          </cell>
        </row>
        <row r="45">
          <cell r="A45" t="str">
            <v>LP2</v>
          </cell>
          <cell r="B45">
            <v>448</v>
          </cell>
          <cell r="C45">
            <v>14024</v>
          </cell>
          <cell r="D45">
            <v>7499.5199999999304</v>
          </cell>
          <cell r="E45">
            <v>5238.79</v>
          </cell>
          <cell r="F45">
            <v>11344.579999999925</v>
          </cell>
          <cell r="G45">
            <v>0</v>
          </cell>
          <cell r="H45">
            <v>0</v>
          </cell>
          <cell r="I45">
            <v>1661.1000000000022</v>
          </cell>
          <cell r="J45">
            <v>0</v>
          </cell>
          <cell r="K45">
            <v>1393.7300000000048</v>
          </cell>
          <cell r="L45">
            <v>0</v>
          </cell>
          <cell r="M45">
            <v>2014.0100000000109</v>
          </cell>
        </row>
        <row r="46">
          <cell r="A46" t="str">
            <v>OCU</v>
          </cell>
          <cell r="B46">
            <v>7531</v>
          </cell>
          <cell r="C46">
            <v>139877</v>
          </cell>
          <cell r="D46">
            <v>126068.94000001634</v>
          </cell>
          <cell r="E46">
            <v>30653.619999999981</v>
          </cell>
          <cell r="F46">
            <v>140901.35000001869</v>
          </cell>
          <cell r="G46">
            <v>0</v>
          </cell>
          <cell r="H46">
            <v>0</v>
          </cell>
          <cell r="I46">
            <v>19072.880000001056</v>
          </cell>
          <cell r="J46">
            <v>63.300000000000011</v>
          </cell>
          <cell r="K46">
            <v>15821.209999997645</v>
          </cell>
          <cell r="L46">
            <v>0</v>
          </cell>
          <cell r="M46">
            <v>34891.899999997739</v>
          </cell>
        </row>
        <row r="47">
          <cell r="A47" t="str">
            <v>POR</v>
          </cell>
          <cell r="B47">
            <v>1194</v>
          </cell>
          <cell r="C47">
            <v>106762</v>
          </cell>
          <cell r="D47">
            <v>19987.560000000161</v>
          </cell>
          <cell r="E47">
            <v>48132.149999999994</v>
          </cell>
          <cell r="F47">
            <v>59891.350000000144</v>
          </cell>
          <cell r="G47">
            <v>0</v>
          </cell>
          <cell r="H47">
            <v>0</v>
          </cell>
          <cell r="I47">
            <v>8888.8900000000031</v>
          </cell>
          <cell r="J47">
            <v>0</v>
          </cell>
          <cell r="K47">
            <v>8228.3600000000097</v>
          </cell>
          <cell r="L47">
            <v>0</v>
          </cell>
          <cell r="M47">
            <v>4822.270000000005</v>
          </cell>
        </row>
        <row r="48">
          <cell r="A48" t="str">
            <v>PUN</v>
          </cell>
          <cell r="B48">
            <v>781</v>
          </cell>
          <cell r="C48">
            <v>10868</v>
          </cell>
          <cell r="D48">
            <v>13073.939999999859</v>
          </cell>
          <cell r="E48">
            <v>1401.87</v>
          </cell>
          <cell r="F48">
            <v>13046.959999999846</v>
          </cell>
          <cell r="G48">
            <v>0</v>
          </cell>
          <cell r="H48">
            <v>0</v>
          </cell>
          <cell r="I48">
            <v>1886.3200000000043</v>
          </cell>
          <cell r="J48">
            <v>3.35</v>
          </cell>
          <cell r="K48">
            <v>1428.8500000000122</v>
          </cell>
          <cell r="L48">
            <v>0</v>
          </cell>
          <cell r="M48">
            <v>3473.9800000000355</v>
          </cell>
        </row>
        <row r="49">
          <cell r="A49" t="str">
            <v>QIR</v>
          </cell>
          <cell r="B49">
            <v>1125</v>
          </cell>
          <cell r="C49">
            <v>37677</v>
          </cell>
          <cell r="D49">
            <v>18832.500000000051</v>
          </cell>
          <cell r="E49">
            <v>14372.290000000005</v>
          </cell>
          <cell r="F49">
            <v>29540.960000000014</v>
          </cell>
          <cell r="G49">
            <v>0</v>
          </cell>
          <cell r="H49">
            <v>0</v>
          </cell>
          <cell r="I49">
            <v>4330.0899999999629</v>
          </cell>
          <cell r="J49">
            <v>0</v>
          </cell>
          <cell r="K49">
            <v>3663.8300000000372</v>
          </cell>
          <cell r="L49">
            <v>0</v>
          </cell>
          <cell r="M49">
            <v>5013.0499999999874</v>
          </cell>
        </row>
        <row r="50">
          <cell r="A50" t="str">
            <v>SAC</v>
          </cell>
          <cell r="B50">
            <v>5165</v>
          </cell>
          <cell r="C50">
            <v>91550</v>
          </cell>
          <cell r="D50">
            <v>86463.890000003943</v>
          </cell>
          <cell r="E50">
            <v>16880.960000000061</v>
          </cell>
          <cell r="F50">
            <v>92990.470000004439</v>
          </cell>
          <cell r="G50">
            <v>0</v>
          </cell>
          <cell r="H50">
            <v>0</v>
          </cell>
          <cell r="I50">
            <v>12811.560000000634</v>
          </cell>
          <cell r="J50">
            <v>26.800000000000004</v>
          </cell>
          <cell r="K50">
            <v>10354.379999999574</v>
          </cell>
          <cell r="L50">
            <v>0</v>
          </cell>
          <cell r="M50">
            <v>23640.289999998484</v>
          </cell>
        </row>
        <row r="51">
          <cell r="A51" t="str">
            <v>SAE</v>
          </cell>
          <cell r="B51">
            <v>633</v>
          </cell>
          <cell r="C51">
            <v>12927</v>
          </cell>
          <cell r="D51">
            <v>10596.419999999891</v>
          </cell>
          <cell r="E51">
            <v>3449.95</v>
          </cell>
          <cell r="F51">
            <v>12596.99999999988</v>
          </cell>
          <cell r="G51">
            <v>0</v>
          </cell>
          <cell r="H51">
            <v>0</v>
          </cell>
          <cell r="I51">
            <v>1831.120000000006</v>
          </cell>
          <cell r="J51">
            <v>55.970000000000006</v>
          </cell>
          <cell r="K51">
            <v>1449.3700000000104</v>
          </cell>
          <cell r="L51">
            <v>0</v>
          </cell>
          <cell r="M51">
            <v>2836.4300000000226</v>
          </cell>
        </row>
        <row r="52">
          <cell r="A52" t="str">
            <v>SAQ</v>
          </cell>
          <cell r="B52">
            <v>100</v>
          </cell>
          <cell r="C52">
            <v>4867</v>
          </cell>
          <cell r="D52">
            <v>1674.0000000000007</v>
          </cell>
          <cell r="E52">
            <v>1913.0900000000004</v>
          </cell>
          <cell r="F52">
            <v>3172.1400000000012</v>
          </cell>
          <cell r="G52">
            <v>0</v>
          </cell>
          <cell r="H52">
            <v>0</v>
          </cell>
          <cell r="I52">
            <v>467.95000000000027</v>
          </cell>
          <cell r="J52">
            <v>0</v>
          </cell>
          <cell r="K52">
            <v>414.94999999999987</v>
          </cell>
          <cell r="L52">
            <v>0</v>
          </cell>
          <cell r="M52">
            <v>394.76</v>
          </cell>
        </row>
        <row r="53">
          <cell r="A53" t="str">
            <v>TEL</v>
          </cell>
          <cell r="B53">
            <v>2997</v>
          </cell>
          <cell r="C53">
            <v>67361</v>
          </cell>
          <cell r="D53">
            <v>50169.779999999264</v>
          </cell>
          <cell r="E53">
            <v>19859.050000000021</v>
          </cell>
          <cell r="F53">
            <v>62732.049999999093</v>
          </cell>
          <cell r="G53">
            <v>0</v>
          </cell>
          <cell r="H53">
            <v>0</v>
          </cell>
          <cell r="I53">
            <v>9129.4100000003509</v>
          </cell>
          <cell r="J53">
            <v>186.29999999999993</v>
          </cell>
          <cell r="K53">
            <v>7296.7800000001935</v>
          </cell>
          <cell r="L53">
            <v>0</v>
          </cell>
          <cell r="M53">
            <v>13689.030000000312</v>
          </cell>
        </row>
        <row r="54">
          <cell r="A54" t="str">
            <v>TUP</v>
          </cell>
          <cell r="B54">
            <v>3163</v>
          </cell>
          <cell r="C54">
            <v>78010</v>
          </cell>
          <cell r="D54">
            <v>52948.619999998926</v>
          </cell>
          <cell r="E54">
            <v>21673.170000000027</v>
          </cell>
          <cell r="F54">
            <v>66857.089999998803</v>
          </cell>
          <cell r="G54">
            <v>0</v>
          </cell>
          <cell r="H54">
            <v>0</v>
          </cell>
          <cell r="I54">
            <v>9526.9400000003425</v>
          </cell>
          <cell r="J54">
            <v>154.01999999999995</v>
          </cell>
          <cell r="K54">
            <v>7764.7000000001626</v>
          </cell>
          <cell r="L54">
            <v>0</v>
          </cell>
          <cell r="M54">
            <v>14714.810000000223</v>
          </cell>
        </row>
        <row r="55">
          <cell r="A55" t="str">
            <v>URB</v>
          </cell>
          <cell r="B55">
            <v>30787</v>
          </cell>
          <cell r="C55">
            <v>2567478</v>
          </cell>
          <cell r="D55">
            <v>515374.37999980414</v>
          </cell>
          <cell r="E55">
            <v>1130365.6200000278</v>
          </cell>
          <cell r="F55">
            <v>1447160.3899998209</v>
          </cell>
          <cell r="G55">
            <v>0</v>
          </cell>
          <cell r="H55">
            <v>143522.60000000946</v>
          </cell>
          <cell r="I55">
            <v>214673.36999997415</v>
          </cell>
          <cell r="J55">
            <v>4955.83</v>
          </cell>
          <cell r="K55">
            <v>198579.61000001102</v>
          </cell>
          <cell r="L55">
            <v>0</v>
          </cell>
          <cell r="M55">
            <v>113119.14999999816</v>
          </cell>
        </row>
        <row r="56">
          <cell r="A56" t="str">
            <v>YOC</v>
          </cell>
          <cell r="B56">
            <v>2799</v>
          </cell>
          <cell r="C56">
            <v>45242</v>
          </cell>
          <cell r="D56">
            <v>46855.259999999667</v>
          </cell>
          <cell r="E56">
            <v>6559.2300000000187</v>
          </cell>
          <cell r="F56">
            <v>48085.449999999473</v>
          </cell>
          <cell r="G56">
            <v>0</v>
          </cell>
          <cell r="H56">
            <v>0</v>
          </cell>
          <cell r="I56">
            <v>6960.1800000001795</v>
          </cell>
          <cell r="J56">
            <v>60.300000000000018</v>
          </cell>
          <cell r="K56">
            <v>5329.0400000002082</v>
          </cell>
          <cell r="L56">
            <v>0</v>
          </cell>
          <cell r="M56">
            <v>12334.820000000036</v>
          </cell>
        </row>
      </sheetData>
      <sheetData sheetId="4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  <sheetData sheetId="5">
        <row r="2">
          <cell r="A2" t="str">
            <v>QIR</v>
          </cell>
          <cell r="B2">
            <v>1</v>
          </cell>
          <cell r="C2">
            <v>400110</v>
          </cell>
          <cell r="D2" t="str">
            <v>SISTEMA  LLICA</v>
          </cell>
          <cell r="E2" t="str">
            <v>KARACHIPAMPA S/N</v>
          </cell>
          <cell r="F2">
            <v>5850</v>
          </cell>
          <cell r="G2">
            <v>0</v>
          </cell>
          <cell r="H2">
            <v>5756.4</v>
          </cell>
          <cell r="I2">
            <v>5008.07</v>
          </cell>
          <cell r="J2">
            <v>748.33</v>
          </cell>
        </row>
        <row r="3">
          <cell r="A3" t="str">
            <v>DDI</v>
          </cell>
          <cell r="B3">
            <v>1</v>
          </cell>
          <cell r="C3">
            <v>400010</v>
          </cell>
          <cell r="D3" t="str">
            <v>SISTEMA DON DIEGO</v>
          </cell>
          <cell r="E3" t="str">
            <v>DON DIEGO S/N</v>
          </cell>
          <cell r="F3">
            <v>77499</v>
          </cell>
          <cell r="G3">
            <v>0</v>
          </cell>
          <cell r="H3">
            <v>76259.02</v>
          </cell>
          <cell r="I3">
            <v>66345.350000000006</v>
          </cell>
          <cell r="J3">
            <v>9913.67</v>
          </cell>
        </row>
        <row r="4">
          <cell r="A4" t="str">
            <v>YOC</v>
          </cell>
          <cell r="B4">
            <v>1</v>
          </cell>
          <cell r="C4">
            <v>400040</v>
          </cell>
          <cell r="D4" t="str">
            <v>SISTEMA . YOCALLA</v>
          </cell>
          <cell r="E4" t="str">
            <v>YOCALLA S/N</v>
          </cell>
          <cell r="F4">
            <v>8935</v>
          </cell>
          <cell r="G4">
            <v>0</v>
          </cell>
          <cell r="H4">
            <v>8792.0400000000009</v>
          </cell>
          <cell r="I4">
            <v>7649.0700000000006</v>
          </cell>
          <cell r="J4">
            <v>1142.97</v>
          </cell>
        </row>
        <row r="5">
          <cell r="A5" t="str">
            <v>POR</v>
          </cell>
          <cell r="B5">
            <v>1</v>
          </cell>
          <cell r="C5">
            <v>400020</v>
          </cell>
          <cell r="D5" t="str">
            <v>SISTEMA PORCO AGUA DE CASTILLA</v>
          </cell>
          <cell r="E5" t="str">
            <v>AGUA DE CASTILLA S/N</v>
          </cell>
          <cell r="F5">
            <v>11830</v>
          </cell>
          <cell r="G5">
            <v>0</v>
          </cell>
          <cell r="H5">
            <v>11640.72</v>
          </cell>
          <cell r="I5">
            <v>10127.43</v>
          </cell>
          <cell r="J5">
            <v>1513.29</v>
          </cell>
        </row>
        <row r="6">
          <cell r="A6" t="str">
            <v>KIL</v>
          </cell>
          <cell r="B6">
            <v>1</v>
          </cell>
          <cell r="C6">
            <v>400070</v>
          </cell>
          <cell r="D6" t="str">
            <v>SISTEMA . KILPANI</v>
          </cell>
          <cell r="E6" t="str">
            <v>KILPANI S/N</v>
          </cell>
          <cell r="F6">
            <v>7177</v>
          </cell>
          <cell r="G6">
            <v>0</v>
          </cell>
          <cell r="H6">
            <v>7062.17</v>
          </cell>
          <cell r="I6">
            <v>6144.09</v>
          </cell>
          <cell r="J6">
            <v>918.08</v>
          </cell>
        </row>
        <row r="7">
          <cell r="A7" t="str">
            <v>TUP</v>
          </cell>
          <cell r="B7">
            <v>1</v>
          </cell>
          <cell r="C7">
            <v>400090</v>
          </cell>
          <cell r="D7" t="str">
            <v>SISTEMA . TUPIZA</v>
          </cell>
          <cell r="E7" t="str">
            <v>TUPIZA S/N</v>
          </cell>
          <cell r="F7">
            <v>11435</v>
          </cell>
          <cell r="G7">
            <v>0</v>
          </cell>
          <cell r="H7">
            <v>11252.04</v>
          </cell>
          <cell r="I7">
            <v>9789.27</v>
          </cell>
          <cell r="J7">
            <v>1462.77</v>
          </cell>
        </row>
        <row r="8">
          <cell r="A8" t="str">
            <v>SAC</v>
          </cell>
          <cell r="B8">
            <v>1</v>
          </cell>
          <cell r="C8">
            <v>400030</v>
          </cell>
          <cell r="D8" t="str">
            <v>SISTEMA . SACACA</v>
          </cell>
          <cell r="E8" t="str">
            <v>SACACA S/N</v>
          </cell>
          <cell r="F8">
            <v>17236</v>
          </cell>
          <cell r="G8">
            <v>0</v>
          </cell>
          <cell r="H8">
            <v>16960.22</v>
          </cell>
          <cell r="I8">
            <v>14755.390000000001</v>
          </cell>
          <cell r="J8">
            <v>2204.83</v>
          </cell>
        </row>
        <row r="9">
          <cell r="A9" t="str">
            <v>SAE</v>
          </cell>
          <cell r="B9">
            <v>1</v>
          </cell>
          <cell r="C9">
            <v>400080</v>
          </cell>
          <cell r="D9" t="str">
            <v>SISTEMA TORO TORO</v>
          </cell>
          <cell r="E9" t="str">
            <v>TORO TORO S/N</v>
          </cell>
          <cell r="F9">
            <v>2860</v>
          </cell>
          <cell r="G9">
            <v>0</v>
          </cell>
          <cell r="H9">
            <v>2814.24</v>
          </cell>
          <cell r="I9">
            <v>2448.39</v>
          </cell>
          <cell r="J9">
            <v>365.85</v>
          </cell>
        </row>
        <row r="10">
          <cell r="A10" t="str">
            <v>OCU</v>
          </cell>
          <cell r="B10">
            <v>1</v>
          </cell>
          <cell r="C10">
            <v>400050</v>
          </cell>
          <cell r="D10" t="str">
            <v>SISTEMA . OCURI</v>
          </cell>
          <cell r="E10" t="str">
            <v>OCURI S/N</v>
          </cell>
          <cell r="F10">
            <v>26754</v>
          </cell>
          <cell r="G10">
            <v>0</v>
          </cell>
          <cell r="H10">
            <v>26325.94</v>
          </cell>
          <cell r="I10">
            <v>22903.57</v>
          </cell>
          <cell r="J10">
            <v>3422.37</v>
          </cell>
        </row>
        <row r="11">
          <cell r="A11" t="str">
            <v>SAQ</v>
          </cell>
          <cell r="B11">
            <v>1</v>
          </cell>
          <cell r="C11">
            <v>400120</v>
          </cell>
          <cell r="D11" t="str">
            <v>SISTEMA . QUETENA</v>
          </cell>
          <cell r="E11" t="str">
            <v>QUETENA S/N</v>
          </cell>
          <cell r="F11">
            <v>523</v>
          </cell>
          <cell r="G11">
            <v>0</v>
          </cell>
          <cell r="H11">
            <v>514.63</v>
          </cell>
          <cell r="I11">
            <v>447.73</v>
          </cell>
          <cell r="J11">
            <v>66.900000000000006</v>
          </cell>
        </row>
        <row r="12">
          <cell r="A12" t="str">
            <v>LP1</v>
          </cell>
          <cell r="B12">
            <v>1</v>
          </cell>
          <cell r="C12">
            <v>400130</v>
          </cell>
          <cell r="D12" t="str">
            <v>SISTEMA . LIPEZ I</v>
          </cell>
          <cell r="E12" t="str">
            <v>LIPEZ I - SV S/N</v>
          </cell>
          <cell r="F12">
            <v>5378</v>
          </cell>
          <cell r="G12">
            <v>0</v>
          </cell>
          <cell r="H12">
            <v>5291.95</v>
          </cell>
          <cell r="I12">
            <v>4604</v>
          </cell>
          <cell r="J12">
            <v>687.95</v>
          </cell>
        </row>
        <row r="13">
          <cell r="A13" t="str">
            <v>CHA</v>
          </cell>
          <cell r="B13">
            <v>1</v>
          </cell>
          <cell r="C13">
            <v>400140</v>
          </cell>
          <cell r="D13" t="str">
            <v>SISTEMA . CHAYANTA</v>
          </cell>
          <cell r="E13" t="str">
            <v>CHAYANTA S/N</v>
          </cell>
          <cell r="F13">
            <v>1955</v>
          </cell>
          <cell r="G13">
            <v>0</v>
          </cell>
          <cell r="H13">
            <v>1923.72</v>
          </cell>
          <cell r="I13">
            <v>1673.64</v>
          </cell>
          <cell r="J13">
            <v>250.08</v>
          </cell>
        </row>
        <row r="14">
          <cell r="A14" t="str">
            <v>LP2</v>
          </cell>
          <cell r="B14">
            <v>1</v>
          </cell>
          <cell r="C14">
            <v>400150</v>
          </cell>
          <cell r="D14" t="str">
            <v>SISTEMA . LIPEZ II</v>
          </cell>
          <cell r="E14" t="str">
            <v>LIPEZ II S/N</v>
          </cell>
          <cell r="F14">
            <v>1735</v>
          </cell>
          <cell r="G14">
            <v>0</v>
          </cell>
          <cell r="H14">
            <v>1707.24</v>
          </cell>
          <cell r="I14">
            <v>1485.3</v>
          </cell>
          <cell r="J14">
            <v>221.94</v>
          </cell>
        </row>
        <row r="15">
          <cell r="A15" t="str">
            <v>URB</v>
          </cell>
          <cell r="B15">
            <v>1</v>
          </cell>
          <cell r="C15">
            <v>400000</v>
          </cell>
          <cell r="D15" t="str">
            <v>HONORABLE GOBIERNO  MUNICIPAL POTOSI</v>
          </cell>
          <cell r="E15" t="str">
            <v>POTOSI S/N</v>
          </cell>
          <cell r="F15">
            <v>515586</v>
          </cell>
          <cell r="G15">
            <v>0</v>
          </cell>
          <cell r="H15">
            <v>507336.62</v>
          </cell>
          <cell r="I15">
            <v>441382.86</v>
          </cell>
          <cell r="J15">
            <v>65953.759999999995</v>
          </cell>
        </row>
        <row r="16">
          <cell r="A16" t="str">
            <v>TEL</v>
          </cell>
          <cell r="B16">
            <v>1</v>
          </cell>
          <cell r="C16">
            <v>400100</v>
          </cell>
          <cell r="D16" t="str">
            <v>SISTEMA . TELAMAYU</v>
          </cell>
          <cell r="E16" t="str">
            <v>TELAMAYU S/N</v>
          </cell>
          <cell r="F16">
            <v>12386</v>
          </cell>
          <cell r="G16">
            <v>0</v>
          </cell>
          <cell r="H16">
            <v>12187.82</v>
          </cell>
          <cell r="I16">
            <v>10603.4</v>
          </cell>
          <cell r="J16">
            <v>1584.42</v>
          </cell>
        </row>
        <row r="17">
          <cell r="A17" t="str">
            <v>PUN</v>
          </cell>
          <cell r="B17">
            <v>1</v>
          </cell>
          <cell r="C17">
            <v>400060</v>
          </cell>
          <cell r="D17" t="str">
            <v>SISTEMA . PUNUTUMA</v>
          </cell>
          <cell r="E17" t="str">
            <v>PUNUTUMA S/N</v>
          </cell>
          <cell r="F17">
            <v>5422</v>
          </cell>
          <cell r="G17">
            <v>0</v>
          </cell>
          <cell r="H17">
            <v>5335.25</v>
          </cell>
          <cell r="I17">
            <v>4641.67</v>
          </cell>
          <cell r="J17">
            <v>693.58</v>
          </cell>
        </row>
        <row r="18">
          <cell r="A18" t="str">
            <v>VIL</v>
          </cell>
          <cell r="B18">
            <v>1</v>
          </cell>
          <cell r="C18">
            <v>60030700</v>
          </cell>
          <cell r="D18" t="str">
            <v>HONORABLE ALCALDIA MUNICIPAL</v>
          </cell>
          <cell r="E18" t="str">
            <v>Villaz?n S/N</v>
          </cell>
          <cell r="F18">
            <v>88333</v>
          </cell>
          <cell r="G18">
            <v>0</v>
          </cell>
          <cell r="H18">
            <v>90364.66</v>
          </cell>
          <cell r="I18">
            <v>78617.25</v>
          </cell>
          <cell r="J18">
            <v>11747.41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BDD"/>
      <sheetName val="codigos"/>
      <sheetName val="COMPRAS"/>
      <sheetName val="MWh"/>
      <sheetName val="BDD_COMPRAS"/>
      <sheetName val="CONSOLIDADO (2)"/>
      <sheetName val="SEPSA SR M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B10">
            <v>78435</v>
          </cell>
          <cell r="C10">
            <v>78610</v>
          </cell>
          <cell r="D10">
            <v>79067</v>
          </cell>
          <cell r="E10">
            <v>79483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5624</v>
          </cell>
          <cell r="C11">
            <v>5626</v>
          </cell>
          <cell r="D11">
            <v>5637</v>
          </cell>
          <cell r="E11">
            <v>5657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15</v>
          </cell>
          <cell r="C12">
            <v>16</v>
          </cell>
          <cell r="D12">
            <v>15</v>
          </cell>
          <cell r="E12">
            <v>14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69</v>
          </cell>
          <cell r="C13">
            <v>70</v>
          </cell>
          <cell r="D13">
            <v>70</v>
          </cell>
          <cell r="E13">
            <v>71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40</v>
          </cell>
          <cell r="C14">
            <v>40</v>
          </cell>
          <cell r="D14">
            <v>40</v>
          </cell>
          <cell r="E14">
            <v>40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>
            <v>178</v>
          </cell>
          <cell r="C15">
            <v>181</v>
          </cell>
          <cell r="D15">
            <v>182</v>
          </cell>
          <cell r="E15">
            <v>180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22">
          <cell r="B22">
            <v>1876.9850000000035</v>
          </cell>
          <cell r="C22">
            <v>1793.2160000000029</v>
          </cell>
          <cell r="D22">
            <v>1794.2210000000052</v>
          </cell>
          <cell r="E22">
            <v>1892.6390000000008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1068.847</v>
          </cell>
          <cell r="C23">
            <v>1057.0230000000001</v>
          </cell>
          <cell r="D23">
            <v>1049.2469999999998</v>
          </cell>
          <cell r="E23">
            <v>1083.7409999999995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2151.9029999999998</v>
          </cell>
          <cell r="C24">
            <v>1953.0069999999998</v>
          </cell>
          <cell r="D24">
            <v>1938.4739999999999</v>
          </cell>
          <cell r="E24">
            <v>2184.3390000000004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2676.78</v>
          </cell>
          <cell r="C25">
            <v>3250.6880000000001</v>
          </cell>
          <cell r="D25">
            <v>2714.7940000000008</v>
          </cell>
          <cell r="E25">
            <v>3598.1910000000007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B26">
            <v>367.93199999999996</v>
          </cell>
          <cell r="C26">
            <v>359.48400000000004</v>
          </cell>
          <cell r="D26">
            <v>363.834</v>
          </cell>
          <cell r="E26">
            <v>372.49099999999981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>
            <v>38.44400000000001</v>
          </cell>
          <cell r="C27">
            <v>28.748000000000001</v>
          </cell>
          <cell r="D27">
            <v>31.429999999999996</v>
          </cell>
          <cell r="E27">
            <v>28.357999999999993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5">
          <cell r="B35">
            <v>2308.9796091953776</v>
          </cell>
          <cell r="C35">
            <v>2268.5758044827398</v>
          </cell>
          <cell r="D35">
            <v>2270.7254252873804</v>
          </cell>
          <cell r="E35">
            <v>2363.0703714941496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1405.472137931034</v>
          </cell>
          <cell r="C36">
            <v>1392.9248620689657</v>
          </cell>
          <cell r="D36">
            <v>1384.2320919540227</v>
          </cell>
          <cell r="E36">
            <v>1437.7841204597701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1607.1527241379313</v>
          </cell>
          <cell r="C37">
            <v>1353.584011494253</v>
          </cell>
          <cell r="D37">
            <v>1430.6635172413792</v>
          </cell>
          <cell r="E37">
            <v>1445.0247931034482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>
            <v>2051.1588390804595</v>
          </cell>
          <cell r="C38">
            <v>2478.3623793103452</v>
          </cell>
          <cell r="D38">
            <v>2231.0049310344825</v>
          </cell>
          <cell r="E38">
            <v>2738.9819770114941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>
            <v>441.15050574712649</v>
          </cell>
          <cell r="C39">
            <v>433.17832183908041</v>
          </cell>
          <cell r="D39">
            <v>442.05842528735644</v>
          </cell>
          <cell r="E39">
            <v>455.18399999999997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>
            <v>34.229517241379313</v>
          </cell>
          <cell r="C40">
            <v>25.685103448275868</v>
          </cell>
          <cell r="D40">
            <v>28.353942528735633</v>
          </cell>
          <cell r="E40">
            <v>25.553574712643691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</sheetData>
      <sheetData sheetId="7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BDD"/>
      <sheetName val="codigos"/>
      <sheetName val="COMPRAS"/>
      <sheetName val="MWh"/>
      <sheetName val="BDD_COMPRAS"/>
      <sheetName val="CONSOLIDADO (2)"/>
      <sheetName val="SEPSA SR M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B10">
            <v>11994</v>
          </cell>
          <cell r="C10">
            <v>12075</v>
          </cell>
          <cell r="D10">
            <v>12090</v>
          </cell>
          <cell r="E10">
            <v>12118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2039</v>
          </cell>
          <cell r="C11">
            <v>2056</v>
          </cell>
          <cell r="D11">
            <v>2061</v>
          </cell>
          <cell r="E11">
            <v>2073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7</v>
          </cell>
          <cell r="C12">
            <v>7</v>
          </cell>
          <cell r="D12">
            <v>7</v>
          </cell>
          <cell r="E12">
            <v>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/>
          <cell r="F13"/>
          <cell r="G13"/>
          <cell r="H13"/>
          <cell r="I13"/>
          <cell r="J13"/>
          <cell r="K13"/>
          <cell r="L13"/>
          <cell r="M13"/>
        </row>
        <row r="14">
          <cell r="B14">
            <v>1</v>
          </cell>
          <cell r="C14">
            <v>1</v>
          </cell>
          <cell r="D14">
            <v>1</v>
          </cell>
          <cell r="E14">
            <v>1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>
            <v>30</v>
          </cell>
          <cell r="C15">
            <v>30</v>
          </cell>
          <cell r="D15">
            <v>30</v>
          </cell>
          <cell r="E15">
            <v>29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22">
          <cell r="B22">
            <v>653.00599999998906</v>
          </cell>
          <cell r="C22">
            <v>661.51299999999253</v>
          </cell>
          <cell r="D22">
            <v>697.63499999999021</v>
          </cell>
          <cell r="E22">
            <v>680.4719999999835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262.21300000000008</v>
          </cell>
          <cell r="C23">
            <v>266.87100000000032</v>
          </cell>
          <cell r="D23">
            <v>287.97500000000025</v>
          </cell>
          <cell r="E23">
            <v>302.87400000000025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2620.3470000000002</v>
          </cell>
          <cell r="C24">
            <v>2754.4670000000001</v>
          </cell>
          <cell r="D24">
            <v>2162.8150000000001</v>
          </cell>
          <cell r="E24">
            <v>2830.4259999999999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/>
          <cell r="F25"/>
          <cell r="G25"/>
          <cell r="H25"/>
          <cell r="I25"/>
          <cell r="J25"/>
          <cell r="K25"/>
          <cell r="L25"/>
          <cell r="M25"/>
        </row>
        <row r="26">
          <cell r="B26">
            <v>139.88800000000001</v>
          </cell>
          <cell r="C26">
            <v>126.346</v>
          </cell>
          <cell r="D26">
            <v>139.88800000000001</v>
          </cell>
          <cell r="E26">
            <v>135.37700000000001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>
            <v>2496.5809999999997</v>
          </cell>
          <cell r="C27">
            <v>2799.7279999999996</v>
          </cell>
          <cell r="D27">
            <v>1883.329</v>
          </cell>
          <cell r="E27">
            <v>3468.7660000000001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5">
          <cell r="B35">
            <v>552.15763218387565</v>
          </cell>
          <cell r="C35">
            <v>560.98674712648506</v>
          </cell>
          <cell r="D35">
            <v>589.42037931031928</v>
          </cell>
          <cell r="E35">
            <v>581.85414942524744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334.29027586206894</v>
          </cell>
          <cell r="C36">
            <v>341.52444827586248</v>
          </cell>
          <cell r="D36">
            <v>371.36144827586168</v>
          </cell>
          <cell r="E36">
            <v>393.92468965517293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1613.813195402299</v>
          </cell>
          <cell r="C37">
            <v>1686.1965977011494</v>
          </cell>
          <cell r="D37">
            <v>1515.8153448275864</v>
          </cell>
          <cell r="E37">
            <v>1752.599804597701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/>
          <cell r="F38"/>
          <cell r="G38"/>
          <cell r="H38"/>
          <cell r="I38"/>
          <cell r="J38"/>
          <cell r="K38"/>
          <cell r="L38"/>
          <cell r="M38"/>
        </row>
        <row r="39">
          <cell r="B39">
            <v>167.72571264367815</v>
          </cell>
          <cell r="C39">
            <v>152.24693103448274</v>
          </cell>
          <cell r="D39">
            <v>169.96391954022988</v>
          </cell>
          <cell r="E39">
            <v>165.43068965517242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>
            <v>1326.762632183908</v>
          </cell>
          <cell r="C40">
            <v>1408.2678160919538</v>
          </cell>
          <cell r="D40">
            <v>1273.0323678160919</v>
          </cell>
          <cell r="E40">
            <v>1518.0287586206896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</sheetData>
      <sheetData sheetId="7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COMPRAS"/>
      <sheetName val="Estr. tarifaria"/>
      <sheetName val="ISE 210 a"/>
      <sheetName val="CONSOLIDADO (2)"/>
      <sheetName val="BDD"/>
    </sheetNames>
    <sheetDataSet>
      <sheetData sheetId="0"/>
      <sheetData sheetId="1"/>
      <sheetData sheetId="2"/>
      <sheetData sheetId="3"/>
      <sheetData sheetId="4"/>
      <sheetData sheetId="5">
        <row r="9">
          <cell r="B9">
            <v>2120</v>
          </cell>
          <cell r="C9">
            <v>2125</v>
          </cell>
          <cell r="D9">
            <v>2115</v>
          </cell>
          <cell r="E9">
            <v>2117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198</v>
          </cell>
          <cell r="C10">
            <v>198</v>
          </cell>
          <cell r="D10">
            <v>198</v>
          </cell>
          <cell r="E10">
            <v>197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10</v>
          </cell>
          <cell r="C11">
            <v>10</v>
          </cell>
          <cell r="D11">
            <v>11</v>
          </cell>
          <cell r="E11">
            <v>11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/>
          <cell r="F12"/>
          <cell r="G12"/>
          <cell r="H12"/>
          <cell r="I12"/>
          <cell r="J12"/>
          <cell r="K12"/>
          <cell r="L12"/>
          <cell r="M12"/>
        </row>
        <row r="13">
          <cell r="B13">
            <v>3</v>
          </cell>
          <cell r="C13">
            <v>3</v>
          </cell>
          <cell r="D13">
            <v>3</v>
          </cell>
          <cell r="E13">
            <v>3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3</v>
          </cell>
          <cell r="C14">
            <v>3</v>
          </cell>
          <cell r="D14">
            <v>3</v>
          </cell>
          <cell r="E14">
            <v>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20">
          <cell r="B20">
            <v>280.17099999999999</v>
          </cell>
          <cell r="C20">
            <v>268.42599999999999</v>
          </cell>
          <cell r="D20">
            <v>228.102</v>
          </cell>
          <cell r="E20">
            <v>209.751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85.82</v>
          </cell>
          <cell r="C21">
            <v>78.512</v>
          </cell>
          <cell r="D21">
            <v>76.388999999999996</v>
          </cell>
          <cell r="E21">
            <v>70.034000000000006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2.2229999999999999</v>
          </cell>
          <cell r="C22">
            <v>1.964</v>
          </cell>
          <cell r="D22">
            <v>1.833</v>
          </cell>
          <cell r="E22">
            <v>1.631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/>
          <cell r="F23"/>
          <cell r="G23"/>
          <cell r="H23"/>
          <cell r="I23"/>
          <cell r="J23"/>
          <cell r="K23"/>
          <cell r="L23"/>
          <cell r="M23"/>
        </row>
        <row r="24">
          <cell r="B24">
            <v>40.636000000000003</v>
          </cell>
          <cell r="C24">
            <v>36.878999999999998</v>
          </cell>
          <cell r="D24">
            <v>41.981000000000002</v>
          </cell>
          <cell r="E24">
            <v>41.185000000000002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3.2809999999999997</v>
          </cell>
          <cell r="C25">
            <v>3.6109999999999998</v>
          </cell>
          <cell r="D25">
            <v>3.4559999999999995</v>
          </cell>
          <cell r="E25">
            <v>3.0389999999999997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32">
          <cell r="B32">
            <v>220.56899999999999</v>
          </cell>
          <cell r="C32">
            <v>211.56909195402295</v>
          </cell>
          <cell r="D32">
            <v>179.16779310344825</v>
          </cell>
          <cell r="E32">
            <v>164.40131034482761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111.51659770114944</v>
          </cell>
          <cell r="C33">
            <v>102.6437011494253</v>
          </cell>
          <cell r="D33">
            <v>101.16980459770114</v>
          </cell>
          <cell r="E33">
            <v>93.347091954023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1.8628045977011496</v>
          </cell>
          <cell r="C34">
            <v>1.6772988505747126</v>
          </cell>
          <cell r="D34">
            <v>1.6222988505747127</v>
          </cell>
          <cell r="E34">
            <v>1.4724022988505747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/>
          <cell r="F35"/>
          <cell r="G35"/>
          <cell r="H35"/>
          <cell r="I35"/>
          <cell r="J35"/>
          <cell r="K35"/>
          <cell r="L35"/>
          <cell r="M35"/>
        </row>
        <row r="36">
          <cell r="B36">
            <v>53.680103448275858</v>
          </cell>
          <cell r="C36">
            <v>49.048999999999999</v>
          </cell>
          <cell r="D36">
            <v>56.632402298850572</v>
          </cell>
          <cell r="E36">
            <v>56.052804597701147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3.2502988505747128</v>
          </cell>
          <cell r="C37">
            <v>3.6117931034482758</v>
          </cell>
          <cell r="D37">
            <v>3.4862068965517246</v>
          </cell>
          <cell r="E37">
            <v>3.0958965517241381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</sheetData>
      <sheetData sheetId="6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Estr. Tarifario"/>
      <sheetName val="CONSOLIDADO COMPRAS"/>
      <sheetName val="ISE 210 a"/>
      <sheetName val="CONSOLIDADO (2)"/>
      <sheetName val="BDD"/>
    </sheetNames>
    <sheetDataSet>
      <sheetData sheetId="0"/>
      <sheetData sheetId="1"/>
      <sheetData sheetId="2"/>
      <sheetData sheetId="3"/>
      <sheetData sheetId="4"/>
      <sheetData sheetId="5">
        <row r="9">
          <cell r="B9">
            <v>4246</v>
          </cell>
          <cell r="C9">
            <v>4290</v>
          </cell>
          <cell r="D9">
            <v>4312</v>
          </cell>
          <cell r="E9">
            <v>4304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530</v>
          </cell>
          <cell r="C10">
            <v>534</v>
          </cell>
          <cell r="D10">
            <v>535</v>
          </cell>
          <cell r="E10">
            <v>524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27</v>
          </cell>
          <cell r="C11">
            <v>27</v>
          </cell>
          <cell r="D11">
            <v>27</v>
          </cell>
          <cell r="E11">
            <v>26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/>
          <cell r="F12"/>
          <cell r="G12"/>
          <cell r="H12"/>
          <cell r="I12"/>
          <cell r="J12"/>
          <cell r="K12"/>
          <cell r="L12"/>
          <cell r="M12"/>
        </row>
        <row r="13">
          <cell r="B13">
            <v>7</v>
          </cell>
          <cell r="C13">
            <v>7</v>
          </cell>
          <cell r="D13">
            <v>7</v>
          </cell>
          <cell r="E13">
            <v>7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5</v>
          </cell>
          <cell r="C14">
            <v>5</v>
          </cell>
          <cell r="D14">
            <v>5</v>
          </cell>
          <cell r="E14">
            <v>4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20">
          <cell r="B20">
            <v>561.40200000000004</v>
          </cell>
          <cell r="C20">
            <v>508.154</v>
          </cell>
          <cell r="D20">
            <v>462.52499999999998</v>
          </cell>
          <cell r="E20">
            <v>469.80399999999997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229.023</v>
          </cell>
          <cell r="C21">
            <v>201.71800000000002</v>
          </cell>
          <cell r="D21">
            <v>173.416</v>
          </cell>
          <cell r="E21">
            <v>196.30100000000002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9.2309999999999999</v>
          </cell>
          <cell r="C22">
            <v>9.6999999999999993</v>
          </cell>
          <cell r="D22">
            <v>9.1690000000000005</v>
          </cell>
          <cell r="E22">
            <v>8.407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/>
          <cell r="F23"/>
          <cell r="G23"/>
          <cell r="H23"/>
          <cell r="I23"/>
          <cell r="J23"/>
          <cell r="K23"/>
          <cell r="L23"/>
          <cell r="M23"/>
        </row>
        <row r="24">
          <cell r="B24">
            <v>78.293999999999997</v>
          </cell>
          <cell r="C24">
            <v>80.469000000000008</v>
          </cell>
          <cell r="D24">
            <v>84.417000000000002</v>
          </cell>
          <cell r="E24">
            <v>78.071999999999989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6.1960000000000006</v>
          </cell>
          <cell r="C25">
            <v>4.1769999999999996</v>
          </cell>
          <cell r="D25">
            <v>5.1709999999999994</v>
          </cell>
          <cell r="E25">
            <v>4.3549999999999995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31">
          <cell r="B31">
            <v>445.99160919540225</v>
          </cell>
          <cell r="C31">
            <v>402.54600000000005</v>
          </cell>
          <cell r="D31">
            <v>366.6261034482759</v>
          </cell>
          <cell r="E31">
            <v>377.82649425287354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>
            <v>297.65620689655179</v>
          </cell>
          <cell r="C32">
            <v>263.31631034482763</v>
          </cell>
          <cell r="D32">
            <v>228.58180459770116</v>
          </cell>
          <cell r="E32">
            <v>262.069908045977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8.169701149425288</v>
          </cell>
          <cell r="C33">
            <v>8.567310344827586</v>
          </cell>
          <cell r="D33">
            <v>8.2618965517241367</v>
          </cell>
          <cell r="E33">
            <v>7.6793908045977011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/>
          <cell r="F34"/>
          <cell r="G34"/>
          <cell r="H34"/>
          <cell r="I34"/>
          <cell r="J34"/>
          <cell r="K34"/>
          <cell r="L34"/>
          <cell r="M34"/>
        </row>
        <row r="35">
          <cell r="B35">
            <v>103.42650574712644</v>
          </cell>
          <cell r="C35">
            <v>107.02370114942528</v>
          </cell>
          <cell r="D35">
            <v>113.87849425287355</v>
          </cell>
          <cell r="E35">
            <v>106.256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6.0788965517241378</v>
          </cell>
          <cell r="C36">
            <v>4.1039080459770112</v>
          </cell>
          <cell r="D36">
            <v>5.1691954022988496</v>
          </cell>
          <cell r="E36">
            <v>4.3704022988505749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</sheetData>
      <sheetData sheetId="6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BDD"/>
      <sheetName val="Estr. tarifaria"/>
      <sheetName val="COMPRAS"/>
      <sheetName val="MWh"/>
      <sheetName val="BDD_COMPRAS"/>
      <sheetName val="CONSOLIDADO (2)"/>
      <sheetName val="ENDE DEL SI 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9">
          <cell r="B9">
            <v>6540</v>
          </cell>
          <cell r="C9">
            <v>6530</v>
          </cell>
          <cell r="D9">
            <v>6504</v>
          </cell>
          <cell r="E9">
            <v>6499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714</v>
          </cell>
          <cell r="C10">
            <v>712</v>
          </cell>
          <cell r="D10">
            <v>712</v>
          </cell>
          <cell r="E10">
            <v>710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48</v>
          </cell>
          <cell r="C11">
            <v>48</v>
          </cell>
          <cell r="D11">
            <v>48</v>
          </cell>
          <cell r="E11">
            <v>49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/>
          <cell r="F12"/>
          <cell r="G12"/>
          <cell r="H12"/>
          <cell r="I12"/>
          <cell r="J12"/>
          <cell r="K12"/>
          <cell r="L12"/>
          <cell r="M12"/>
        </row>
        <row r="13">
          <cell r="B13">
            <v>40</v>
          </cell>
          <cell r="C13">
            <v>41</v>
          </cell>
          <cell r="D13">
            <v>41</v>
          </cell>
          <cell r="E13">
            <v>41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24</v>
          </cell>
          <cell r="C14">
            <v>25</v>
          </cell>
          <cell r="D14">
            <v>25</v>
          </cell>
          <cell r="E14">
            <v>25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20">
          <cell r="B20">
            <v>920.33300000000008</v>
          </cell>
          <cell r="C20">
            <v>884.94200000000001</v>
          </cell>
          <cell r="D20">
            <v>808.88299999999992</v>
          </cell>
          <cell r="E20">
            <v>729.62700000000007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289.37299999999999</v>
          </cell>
          <cell r="C21">
            <v>287.83</v>
          </cell>
          <cell r="D21">
            <v>268.86400000000003</v>
          </cell>
          <cell r="E21">
            <v>245.721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42.648000000000003</v>
          </cell>
          <cell r="C22">
            <v>32.667999999999999</v>
          </cell>
          <cell r="D22">
            <v>30.907</v>
          </cell>
          <cell r="E22">
            <v>28.283000000000001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/>
          <cell r="F23"/>
          <cell r="G23"/>
          <cell r="H23"/>
          <cell r="I23"/>
          <cell r="J23"/>
          <cell r="K23"/>
          <cell r="L23"/>
          <cell r="M23"/>
        </row>
        <row r="24">
          <cell r="B24">
            <v>62.735999999999997</v>
          </cell>
          <cell r="C24">
            <v>146.32599999999999</v>
          </cell>
          <cell r="D24">
            <v>102.55099999999999</v>
          </cell>
          <cell r="E24">
            <v>98.346000000000004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31.792000000000002</v>
          </cell>
          <cell r="C25">
            <v>36.142000000000003</v>
          </cell>
          <cell r="D25">
            <v>36.858000000000004</v>
          </cell>
          <cell r="E25">
            <v>36.878999999999998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32">
          <cell r="B32">
            <v>744.81500000000005</v>
          </cell>
          <cell r="C32">
            <v>715.56270114942549</v>
          </cell>
          <cell r="D32">
            <v>654.30419540229877</v>
          </cell>
          <cell r="E32">
            <v>591.41389655172406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382.28551724137935</v>
          </cell>
          <cell r="C33">
            <v>382.55490804597696</v>
          </cell>
          <cell r="D33">
            <v>361.13871264367816</v>
          </cell>
          <cell r="E33">
            <v>333.13299999999998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34.724195402298854</v>
          </cell>
          <cell r="C34">
            <v>26.808885057471269</v>
          </cell>
          <cell r="D34">
            <v>25.761701149425289</v>
          </cell>
          <cell r="E34">
            <v>23.893804597701152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/>
          <cell r="F35"/>
          <cell r="G35"/>
          <cell r="H35"/>
          <cell r="I35"/>
          <cell r="J35"/>
          <cell r="K35"/>
          <cell r="L35"/>
          <cell r="M35"/>
        </row>
        <row r="36">
          <cell r="B36">
            <v>82.874505747126435</v>
          </cell>
          <cell r="C36">
            <v>194.61350574712642</v>
          </cell>
          <cell r="D36">
            <v>138.34128735632183</v>
          </cell>
          <cell r="E36">
            <v>133.84899999999999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32.066298850574718</v>
          </cell>
          <cell r="C37">
            <v>36.710114942528733</v>
          </cell>
          <cell r="D37">
            <v>37.964011494252873</v>
          </cell>
          <cell r="E37">
            <v>38.357103448275858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</sheetData>
      <sheetData sheetId="8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BDD"/>
      <sheetName val="Estr. Tarifaria"/>
      <sheetName val="COMPRAS"/>
      <sheetName val="BDD_COMPRAS"/>
      <sheetName val="CONSOLIDADO (2)"/>
      <sheetName val="ENDE DEL SB M"/>
    </sheetNames>
    <sheetDataSet>
      <sheetData sheetId="0"/>
      <sheetData sheetId="1"/>
      <sheetData sheetId="2"/>
      <sheetData sheetId="3"/>
      <sheetData sheetId="4"/>
      <sheetData sheetId="5"/>
      <sheetData sheetId="6">
        <row r="11">
          <cell r="B11">
            <v>5693</v>
          </cell>
          <cell r="C11">
            <v>5714</v>
          </cell>
          <cell r="D11">
            <v>5728</v>
          </cell>
          <cell r="E11">
            <v>5757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555</v>
          </cell>
          <cell r="C12">
            <v>570</v>
          </cell>
          <cell r="D12">
            <v>566</v>
          </cell>
          <cell r="E12">
            <v>574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74</v>
          </cell>
          <cell r="C13">
            <v>75</v>
          </cell>
          <cell r="D13">
            <v>74</v>
          </cell>
          <cell r="E13">
            <v>75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/>
          <cell r="F14"/>
          <cell r="G14"/>
          <cell r="H14"/>
          <cell r="I14"/>
          <cell r="J14"/>
          <cell r="K14"/>
          <cell r="L14"/>
          <cell r="M14"/>
        </row>
        <row r="15">
          <cell r="B15">
            <v>5</v>
          </cell>
          <cell r="C15">
            <v>5</v>
          </cell>
          <cell r="D15">
            <v>5</v>
          </cell>
          <cell r="E15">
            <v>4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>
            <v>27</v>
          </cell>
          <cell r="C16">
            <v>29</v>
          </cell>
          <cell r="D16">
            <v>29</v>
          </cell>
          <cell r="E16">
            <v>27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2">
          <cell r="B22">
            <v>766.45100000000002</v>
          </cell>
          <cell r="C22">
            <v>722.17600000000004</v>
          </cell>
          <cell r="D22">
            <v>665.54500000000007</v>
          </cell>
          <cell r="E22">
            <v>559.83500000000004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217.62599999999998</v>
          </cell>
          <cell r="C23">
            <v>215.38600000000002</v>
          </cell>
          <cell r="D23">
            <v>200.839</v>
          </cell>
          <cell r="E23">
            <v>164.65699999999998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60.280999999999999</v>
          </cell>
          <cell r="C24">
            <v>70.626999999999995</v>
          </cell>
          <cell r="D24">
            <v>57.245000000000005</v>
          </cell>
          <cell r="E24">
            <v>42.820999999999998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/>
          <cell r="F25"/>
          <cell r="G25"/>
          <cell r="H25"/>
          <cell r="I25"/>
          <cell r="J25"/>
          <cell r="K25"/>
          <cell r="L25"/>
          <cell r="M25"/>
        </row>
        <row r="26">
          <cell r="B26">
            <v>72.248000000000005</v>
          </cell>
          <cell r="C26">
            <v>65.605000000000004</v>
          </cell>
          <cell r="D26">
            <v>71.99199999999999</v>
          </cell>
          <cell r="E26">
            <v>69.167000000000002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>
            <v>35.668999999999997</v>
          </cell>
          <cell r="C27">
            <v>33.691000000000003</v>
          </cell>
          <cell r="D27">
            <v>33.770000000000003</v>
          </cell>
          <cell r="E27">
            <v>24.542000000000002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4">
          <cell r="B34">
            <v>614.13029885057472</v>
          </cell>
          <cell r="C34">
            <v>579.68960919540223</v>
          </cell>
          <cell r="D34">
            <v>536.05029885057468</v>
          </cell>
          <cell r="E34">
            <v>450.19370114942529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306.20858620689648</v>
          </cell>
          <cell r="C35">
            <v>307.77199999999999</v>
          </cell>
          <cell r="D35">
            <v>289.26771264367812</v>
          </cell>
          <cell r="E35">
            <v>237.09170114942526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51.374402298850583</v>
          </cell>
          <cell r="C36">
            <v>59.840390804597696</v>
          </cell>
          <cell r="D36">
            <v>49.766597701149422</v>
          </cell>
          <cell r="E36">
            <v>38.673413793103443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/>
          <cell r="F37"/>
          <cell r="G37"/>
          <cell r="H37"/>
          <cell r="I37"/>
          <cell r="J37"/>
          <cell r="K37"/>
          <cell r="L37"/>
          <cell r="M37"/>
        </row>
        <row r="38">
          <cell r="B38">
            <v>95.439597701149424</v>
          </cell>
          <cell r="C38">
            <v>87.25450574712643</v>
          </cell>
          <cell r="D38">
            <v>97.117195402298847</v>
          </cell>
          <cell r="E38">
            <v>94.136298850574704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>
            <v>35.897793103448279</v>
          </cell>
          <cell r="C39">
            <v>34.132793103448279</v>
          </cell>
          <cell r="D39">
            <v>34.688793103448276</v>
          </cell>
          <cell r="E39">
            <v>25.438896551724138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</sheetData>
      <sheetData sheetId="7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"/>
      <sheetName val="CONSOLIDADO"/>
      <sheetName val="ESTR. TARIFARIA"/>
      <sheetName val="CONSOLIDADO COMPRAS"/>
      <sheetName val="ISE 210 a"/>
      <sheetName val="CONSOLIDADO (2)"/>
      <sheetName val="BDD"/>
    </sheetNames>
    <sheetDataSet>
      <sheetData sheetId="0"/>
      <sheetData sheetId="1"/>
      <sheetData sheetId="2"/>
      <sheetData sheetId="3"/>
      <sheetData sheetId="4"/>
      <sheetData sheetId="5">
        <row r="9">
          <cell r="B9">
            <v>1761</v>
          </cell>
          <cell r="C9">
            <v>1757</v>
          </cell>
          <cell r="D9">
            <v>1763</v>
          </cell>
          <cell r="E9">
            <v>1760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176</v>
          </cell>
          <cell r="C10">
            <v>171</v>
          </cell>
          <cell r="D10">
            <v>172</v>
          </cell>
          <cell r="E10">
            <v>178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17</v>
          </cell>
          <cell r="C11">
            <v>17</v>
          </cell>
          <cell r="D11">
            <v>17</v>
          </cell>
          <cell r="E11">
            <v>17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/>
          <cell r="F12"/>
          <cell r="G12"/>
          <cell r="H12"/>
          <cell r="I12"/>
          <cell r="J12"/>
          <cell r="K12"/>
          <cell r="L12"/>
          <cell r="M12"/>
        </row>
        <row r="13">
          <cell r="B13">
            <v>3</v>
          </cell>
          <cell r="C13">
            <v>3</v>
          </cell>
          <cell r="D13">
            <v>3</v>
          </cell>
          <cell r="E13">
            <v>3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7</v>
          </cell>
          <cell r="C14">
            <v>7</v>
          </cell>
          <cell r="D14">
            <v>7</v>
          </cell>
          <cell r="E14">
            <v>7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20">
          <cell r="B20">
            <v>227.03800000000001</v>
          </cell>
          <cell r="C20">
            <v>232.78100000000001</v>
          </cell>
          <cell r="D20">
            <v>208.60499999999999</v>
          </cell>
          <cell r="E20">
            <v>204.94200000000001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71.575999999999993</v>
          </cell>
          <cell r="C21">
            <v>69.168999999999997</v>
          </cell>
          <cell r="D21">
            <v>60.52</v>
          </cell>
          <cell r="E21">
            <v>64.754000000000005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17.529</v>
          </cell>
          <cell r="C22">
            <v>26.507999999999999</v>
          </cell>
          <cell r="D22">
            <v>20.045999999999999</v>
          </cell>
          <cell r="E22">
            <v>10.14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/>
          <cell r="F23"/>
          <cell r="G23"/>
          <cell r="H23"/>
          <cell r="I23"/>
          <cell r="J23"/>
          <cell r="K23"/>
          <cell r="L23"/>
          <cell r="M23"/>
        </row>
        <row r="24">
          <cell r="B24">
            <v>26.062000000000001</v>
          </cell>
          <cell r="C24">
            <v>23.367000000000001</v>
          </cell>
          <cell r="D24">
            <v>25.19</v>
          </cell>
          <cell r="E24">
            <v>25.940999999999999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8.4879999999999995</v>
          </cell>
          <cell r="C25">
            <v>8.9310000000000009</v>
          </cell>
          <cell r="D25">
            <v>7.726</v>
          </cell>
          <cell r="E25">
            <v>8.6460000000000008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31">
          <cell r="B31">
            <v>179.3714022988506</v>
          </cell>
          <cell r="C31">
            <v>185.17370114942531</v>
          </cell>
          <cell r="D31">
            <v>166.62329885057474</v>
          </cell>
          <cell r="E31">
            <v>165.24540229885056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>
            <v>92.795804597701164</v>
          </cell>
          <cell r="C32">
            <v>90.311999999999998</v>
          </cell>
          <cell r="D32">
            <v>79.863402298850573</v>
          </cell>
          <cell r="E32">
            <v>86.324597701149415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14.188195402298849</v>
          </cell>
          <cell r="C33">
            <v>21.610597701149427</v>
          </cell>
          <cell r="D33">
            <v>16.580195402298852</v>
          </cell>
          <cell r="E33">
            <v>8.4835977011494244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/>
          <cell r="F34"/>
          <cell r="G34"/>
          <cell r="H34"/>
          <cell r="I34"/>
          <cell r="J34"/>
          <cell r="K34"/>
          <cell r="L34"/>
          <cell r="M34"/>
        </row>
        <row r="35">
          <cell r="B35">
            <v>34.427896551724139</v>
          </cell>
          <cell r="C35">
            <v>31.078103448275865</v>
          </cell>
          <cell r="D35">
            <v>33.981402298850576</v>
          </cell>
          <cell r="E35">
            <v>35.305701149425289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8.508402298850573</v>
          </cell>
          <cell r="C36">
            <v>9.016091954022988</v>
          </cell>
          <cell r="D36">
            <v>7.9035057471264363</v>
          </cell>
          <cell r="E36">
            <v>8.9268045977011496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</sheetData>
      <sheetData sheetId="6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BDD"/>
      <sheetName val="Estr. Tarifaria"/>
      <sheetName val="COMPRAS"/>
      <sheetName val="BDD_COMPRAS"/>
      <sheetName val="CONSOLIDADO (2)"/>
      <sheetName val="ENDE DEL T M 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>
            <v>38526</v>
          </cell>
          <cell r="C9">
            <v>39169</v>
          </cell>
          <cell r="D9">
            <v>39183</v>
          </cell>
          <cell r="E9">
            <v>39168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4232</v>
          </cell>
          <cell r="C10">
            <v>4265</v>
          </cell>
          <cell r="D10">
            <v>4273</v>
          </cell>
          <cell r="E10">
            <v>4265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277</v>
          </cell>
          <cell r="C11">
            <v>279</v>
          </cell>
          <cell r="D11">
            <v>281</v>
          </cell>
          <cell r="E11">
            <v>284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/>
          <cell r="F12"/>
          <cell r="G12"/>
          <cell r="H12"/>
          <cell r="I12"/>
          <cell r="J12"/>
          <cell r="K12"/>
          <cell r="L12"/>
          <cell r="M12"/>
        </row>
        <row r="13">
          <cell r="B13">
            <v>292</v>
          </cell>
          <cell r="C13">
            <v>294</v>
          </cell>
          <cell r="D13">
            <v>298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159</v>
          </cell>
          <cell r="C14">
            <v>164</v>
          </cell>
          <cell r="D14">
            <v>164</v>
          </cell>
          <cell r="E14">
            <v>162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20">
          <cell r="B20">
            <v>8205.0149999999994</v>
          </cell>
          <cell r="C20">
            <v>7754.8240000000014</v>
          </cell>
          <cell r="D20">
            <v>7187.616</v>
          </cell>
          <cell r="E20">
            <v>6684.9940000000006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2752.1849999999999</v>
          </cell>
          <cell r="C21">
            <v>2693.9919999999997</v>
          </cell>
          <cell r="D21">
            <v>2698.8440000000001</v>
          </cell>
          <cell r="E21">
            <v>2533.65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879.245</v>
          </cell>
          <cell r="C22">
            <v>874.34900000000005</v>
          </cell>
          <cell r="D22">
            <v>891.59500000000003</v>
          </cell>
          <cell r="E22">
            <v>862.80200000000002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/>
          <cell r="F23"/>
          <cell r="G23"/>
          <cell r="H23"/>
          <cell r="I23"/>
          <cell r="J23"/>
          <cell r="K23"/>
          <cell r="L23"/>
          <cell r="M23"/>
        </row>
        <row r="24">
          <cell r="B24">
            <v>490.18099999999998</v>
          </cell>
          <cell r="C24">
            <v>463.45200000000011</v>
          </cell>
          <cell r="D24">
            <v>493.44299999999993</v>
          </cell>
          <cell r="E24">
            <v>494.26999999999992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264.79700000000008</v>
          </cell>
          <cell r="C25">
            <v>246.47199999999998</v>
          </cell>
          <cell r="D25">
            <v>239.95999999999998</v>
          </cell>
          <cell r="E25">
            <v>235.64299999999997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31">
          <cell r="B31">
            <v>6907.1589885057474</v>
          </cell>
          <cell r="C31">
            <v>6522.407298850575</v>
          </cell>
          <cell r="D31">
            <v>6055.0612873563214</v>
          </cell>
          <cell r="E31">
            <v>5623.7032988505762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>
            <v>3852.6124022988515</v>
          </cell>
          <cell r="C32">
            <v>3798.6328045977011</v>
          </cell>
          <cell r="D32">
            <v>3845.2224827586215</v>
          </cell>
          <cell r="E32">
            <v>3648.4385057471272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719.42259770114958</v>
          </cell>
          <cell r="C33">
            <v>730.38748275862054</v>
          </cell>
          <cell r="D33">
            <v>757.07601149425284</v>
          </cell>
          <cell r="E33">
            <v>741.97179310344848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/>
          <cell r="F34"/>
          <cell r="G34"/>
          <cell r="H34"/>
          <cell r="I34"/>
          <cell r="J34"/>
          <cell r="K34"/>
          <cell r="L34"/>
          <cell r="M34"/>
        </row>
        <row r="35">
          <cell r="B35">
            <v>651.28362068965521</v>
          </cell>
          <cell r="C35">
            <v>616.39289655172422</v>
          </cell>
          <cell r="D35">
            <v>665.65429885057472</v>
          </cell>
          <cell r="E35">
            <v>672.70203448275879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266.96339080459768</v>
          </cell>
          <cell r="C36">
            <v>249.39928735632188</v>
          </cell>
          <cell r="D36">
            <v>246.1662183908046</v>
          </cell>
          <cell r="E36">
            <v>244.08818390804598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</sheetData>
      <sheetData sheetId="7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BDD"/>
      <sheetName val="Estr. tarifaria"/>
      <sheetName val="COMPRAS"/>
      <sheetName val="BDD_COMPRAS (2)"/>
      <sheetName val="CONSOLIDADO (2)"/>
      <sheetName val="ENDE DEL Y M 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B10">
            <v>3434</v>
          </cell>
          <cell r="C10">
            <v>3458</v>
          </cell>
          <cell r="D10">
            <v>3470</v>
          </cell>
          <cell r="E10">
            <v>3460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354</v>
          </cell>
          <cell r="C11">
            <v>356</v>
          </cell>
          <cell r="D11">
            <v>358</v>
          </cell>
          <cell r="E11">
            <v>359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29</v>
          </cell>
          <cell r="C12">
            <v>30</v>
          </cell>
          <cell r="D12">
            <v>29</v>
          </cell>
          <cell r="E12">
            <v>29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/>
          <cell r="F13"/>
          <cell r="G13"/>
          <cell r="H13"/>
          <cell r="I13"/>
          <cell r="J13"/>
          <cell r="K13"/>
          <cell r="L13"/>
          <cell r="M13"/>
        </row>
        <row r="14">
          <cell r="B14">
            <v>2</v>
          </cell>
          <cell r="C14">
            <v>2</v>
          </cell>
          <cell r="D14">
            <v>2</v>
          </cell>
          <cell r="E14">
            <v>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>
            <v>8</v>
          </cell>
          <cell r="C15">
            <v>9</v>
          </cell>
          <cell r="D15">
            <v>8</v>
          </cell>
          <cell r="E15">
            <v>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22">
          <cell r="B22">
            <v>248.34500000000003</v>
          </cell>
          <cell r="C22">
            <v>232.81100000000001</v>
          </cell>
          <cell r="D22">
            <v>234.48</v>
          </cell>
          <cell r="E22">
            <v>216.91300000000001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111.64400000000001</v>
          </cell>
          <cell r="C23">
            <v>108.571</v>
          </cell>
          <cell r="D23">
            <v>105.66699999999999</v>
          </cell>
          <cell r="E23">
            <v>104.048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25.744999999999997</v>
          </cell>
          <cell r="C24">
            <v>133.79599999999999</v>
          </cell>
          <cell r="D24">
            <v>49.423999999999999</v>
          </cell>
          <cell r="E24">
            <v>39.195999999999991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/>
          <cell r="F25"/>
          <cell r="G25"/>
          <cell r="H25"/>
          <cell r="I25"/>
          <cell r="J25"/>
          <cell r="K25"/>
          <cell r="L25"/>
          <cell r="M25"/>
        </row>
        <row r="26">
          <cell r="B26">
            <v>19.886000000000003</v>
          </cell>
          <cell r="C26">
            <v>17.962</v>
          </cell>
          <cell r="D26">
            <v>19.886000000000003</v>
          </cell>
          <cell r="E26">
            <v>19.696000000000002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>
            <v>3.673</v>
          </cell>
          <cell r="C27">
            <v>2.92</v>
          </cell>
          <cell r="D27">
            <v>2.9749999999999996</v>
          </cell>
          <cell r="E27">
            <v>3.2570000000000001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4">
          <cell r="B34">
            <v>191.79919540229884</v>
          </cell>
          <cell r="C34">
            <v>180.84068965517241</v>
          </cell>
          <cell r="D34">
            <v>183.60159770114944</v>
          </cell>
          <cell r="E34">
            <v>171.21090804597699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174.94668965517241</v>
          </cell>
          <cell r="C35">
            <v>170.27611494252875</v>
          </cell>
          <cell r="D35">
            <v>167.25820689655171</v>
          </cell>
          <cell r="E35">
            <v>165.29128735632185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27.251597701149425</v>
          </cell>
          <cell r="C36">
            <v>114.75601149425285</v>
          </cell>
          <cell r="D36">
            <v>53.633609195402308</v>
          </cell>
          <cell r="E36">
            <v>45.548091954023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/>
          <cell r="F37"/>
          <cell r="G37"/>
          <cell r="H37"/>
          <cell r="I37"/>
          <cell r="J37"/>
          <cell r="K37"/>
          <cell r="L37"/>
          <cell r="M37"/>
        </row>
        <row r="38">
          <cell r="B38">
            <v>26.269402298850572</v>
          </cell>
          <cell r="C38">
            <v>23.889505747126439</v>
          </cell>
          <cell r="D38">
            <v>26.826298850574712</v>
          </cell>
          <cell r="E38">
            <v>26.806298850574713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>
            <v>3.588091954022989</v>
          </cell>
          <cell r="C39">
            <v>2.8553908045977012</v>
          </cell>
          <cell r="D39">
            <v>2.9465977011494253</v>
          </cell>
          <cell r="E39">
            <v>3.2691034482758621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</sheetData>
      <sheetData sheetId="7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BDD"/>
      <sheetName val="CODIGOS"/>
      <sheetName val="COMPRAS"/>
      <sheetName val="BDD_COMPRAS"/>
      <sheetName val="CONSOLIDADO (2)"/>
      <sheetName val="SETAR T M"/>
    </sheetNames>
    <sheetDataSet>
      <sheetData sheetId="0"/>
      <sheetData sheetId="1"/>
      <sheetData sheetId="2"/>
      <sheetData sheetId="3"/>
      <sheetData sheetId="4"/>
      <sheetData sheetId="5">
        <row r="9">
          <cell r="B9">
            <v>90119</v>
          </cell>
          <cell r="C9">
            <v>90174</v>
          </cell>
          <cell r="D9">
            <v>90397</v>
          </cell>
          <cell r="E9">
            <v>90501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9487</v>
          </cell>
          <cell r="C10">
            <v>9493</v>
          </cell>
          <cell r="D10">
            <v>9532</v>
          </cell>
          <cell r="E10">
            <v>9523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859</v>
          </cell>
          <cell r="C11">
            <v>851</v>
          </cell>
          <cell r="D11">
            <v>854</v>
          </cell>
          <cell r="E11">
            <v>860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/>
          <cell r="G12"/>
          <cell r="H12"/>
          <cell r="I12"/>
          <cell r="J12"/>
          <cell r="K12"/>
          <cell r="L12"/>
          <cell r="M12"/>
        </row>
        <row r="13">
          <cell r="B13">
            <v>9</v>
          </cell>
          <cell r="C13">
            <v>9</v>
          </cell>
          <cell r="D13">
            <v>9</v>
          </cell>
          <cell r="E13">
            <v>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287</v>
          </cell>
          <cell r="C14">
            <v>290</v>
          </cell>
          <cell r="D14">
            <v>288</v>
          </cell>
          <cell r="E14">
            <v>290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20">
          <cell r="B20">
            <v>8414.6640000000007</v>
          </cell>
          <cell r="C20">
            <v>8522.1970000000001</v>
          </cell>
          <cell r="D20">
            <v>8973.2499999999982</v>
          </cell>
          <cell r="E20">
            <v>8011.9549999999999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3290.0849999999996</v>
          </cell>
          <cell r="C21">
            <v>3422.8200000000015</v>
          </cell>
          <cell r="D21">
            <v>3613.5820000000003</v>
          </cell>
          <cell r="E21">
            <v>3342.7960000000003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2534.0669999999991</v>
          </cell>
          <cell r="C22">
            <v>2704.6689999999999</v>
          </cell>
          <cell r="D22">
            <v>2540.355</v>
          </cell>
          <cell r="E22">
            <v>2629.4950000000003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/>
          <cell r="G23"/>
          <cell r="H23"/>
          <cell r="I23"/>
          <cell r="J23"/>
          <cell r="K23"/>
          <cell r="L23"/>
          <cell r="M23"/>
        </row>
        <row r="24">
          <cell r="B24">
            <v>1625.5849999999998</v>
          </cell>
          <cell r="C24">
            <v>1474.6379999999997</v>
          </cell>
          <cell r="D24">
            <v>1631.8439999999998</v>
          </cell>
          <cell r="E24">
            <v>1565.3229999999999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514.82399999999996</v>
          </cell>
          <cell r="C25">
            <v>510.83199999999999</v>
          </cell>
          <cell r="D25">
            <v>511.79499999999996</v>
          </cell>
          <cell r="E25">
            <v>496.9799999999999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32">
          <cell r="B32">
            <v>7289.0273103448271</v>
          </cell>
          <cell r="C32">
            <v>7451.7820689655173</v>
          </cell>
          <cell r="D32">
            <v>7939.1440000000002</v>
          </cell>
          <cell r="E32">
            <v>7107.9477126436777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5252.9271034482763</v>
          </cell>
          <cell r="C33">
            <v>5495.1386781609208</v>
          </cell>
          <cell r="D33">
            <v>5874.4272873563223</v>
          </cell>
          <cell r="E33">
            <v>5465.0770344827588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2069.5497931034483</v>
          </cell>
          <cell r="C34">
            <v>2202.0292873563212</v>
          </cell>
          <cell r="D34">
            <v>2144.5738965517248</v>
          </cell>
          <cell r="E34">
            <v>2219.3147701149423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/>
          <cell r="G35"/>
          <cell r="H35"/>
          <cell r="I35"/>
          <cell r="J35"/>
          <cell r="K35"/>
          <cell r="L35"/>
          <cell r="M35"/>
        </row>
        <row r="36">
          <cell r="B36">
            <v>2059.223804597701</v>
          </cell>
          <cell r="C36">
            <v>1879.4006896551723</v>
          </cell>
          <cell r="D36">
            <v>2103.3906781609198</v>
          </cell>
          <cell r="E36">
            <v>2032.7608735632184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434.82398850574714</v>
          </cell>
          <cell r="C37">
            <v>436.20236781609191</v>
          </cell>
          <cell r="D37">
            <v>563.32081609195404</v>
          </cell>
          <cell r="E37">
            <v>431.33982758620687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</sheetData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8_2011"/>
      <sheetName val="FC_ESCLI_IND_8_2011"/>
      <sheetName val="PorCatSistemas"/>
      <sheetName val="AF_FACTURADO"/>
      <sheetName val="ise_210_POTOSI"/>
      <sheetName val="ise_210_SUR"/>
      <sheetName val="ise_210_VILLAZON"/>
      <sheetName val="ise_210_SANBARTO"/>
      <sheetName val="RUTAS"/>
      <sheetName val="catSis"/>
    </sheetNames>
    <sheetDataSet>
      <sheetData sheetId="0"/>
      <sheetData sheetId="1">
        <row r="254">
          <cell r="A254" t="str">
            <v>DDI</v>
          </cell>
          <cell r="B254">
            <v>22</v>
          </cell>
          <cell r="C254">
            <v>1386704</v>
          </cell>
          <cell r="D254">
            <v>415012.7699999999</v>
          </cell>
          <cell r="E254">
            <v>822.47</v>
          </cell>
          <cell r="F254">
            <v>62013.399999999994</v>
          </cell>
          <cell r="G254">
            <v>3408</v>
          </cell>
          <cell r="H254">
            <v>194729.67000000004</v>
          </cell>
          <cell r="I254">
            <v>29097.54</v>
          </cell>
          <cell r="J254">
            <v>17949.919999999998</v>
          </cell>
          <cell r="K254">
            <v>2682.18</v>
          </cell>
        </row>
        <row r="255">
          <cell r="A255" t="str">
            <v>KAR</v>
          </cell>
          <cell r="B255">
            <v>1</v>
          </cell>
          <cell r="C255">
            <v>23740</v>
          </cell>
          <cell r="D255">
            <v>7104.91</v>
          </cell>
          <cell r="E255">
            <v>0</v>
          </cell>
          <cell r="F255">
            <v>1061.6500000000001</v>
          </cell>
          <cell r="G255">
            <v>128</v>
          </cell>
          <cell r="H255">
            <v>7313.79</v>
          </cell>
          <cell r="I255">
            <v>1092.8699999999999</v>
          </cell>
          <cell r="J255">
            <v>0</v>
          </cell>
          <cell r="K255">
            <v>0</v>
          </cell>
        </row>
        <row r="256">
          <cell r="A256" t="str">
            <v>KIL</v>
          </cell>
          <cell r="B256">
            <v>1</v>
          </cell>
          <cell r="C256">
            <v>13619</v>
          </cell>
          <cell r="D256">
            <v>4075.9</v>
          </cell>
          <cell r="E256">
            <v>0</v>
          </cell>
          <cell r="F256">
            <v>609.04</v>
          </cell>
          <cell r="G256">
            <v>134</v>
          </cell>
          <cell r="H256">
            <v>7656.63</v>
          </cell>
          <cell r="I256">
            <v>1144.0899999999999</v>
          </cell>
          <cell r="J256">
            <v>0</v>
          </cell>
          <cell r="K256">
            <v>0</v>
          </cell>
        </row>
        <row r="257">
          <cell r="A257" t="str">
            <v>OCU</v>
          </cell>
          <cell r="B257">
            <v>7</v>
          </cell>
          <cell r="C257">
            <v>58853</v>
          </cell>
          <cell r="D257">
            <v>17613.52</v>
          </cell>
          <cell r="E257">
            <v>0</v>
          </cell>
          <cell r="F257">
            <v>2631.9</v>
          </cell>
          <cell r="G257">
            <v>511</v>
          </cell>
          <cell r="H257">
            <v>29198.04</v>
          </cell>
          <cell r="I257">
            <v>4362.9199999999992</v>
          </cell>
          <cell r="J257">
            <v>8690.9199999999983</v>
          </cell>
          <cell r="K257">
            <v>1298.6300000000001</v>
          </cell>
        </row>
        <row r="258">
          <cell r="A258" t="str">
            <v>PUN</v>
          </cell>
          <cell r="B258">
            <v>4</v>
          </cell>
          <cell r="C258">
            <v>292712</v>
          </cell>
          <cell r="D258">
            <v>87602.840000000011</v>
          </cell>
          <cell r="E258">
            <v>0</v>
          </cell>
          <cell r="F258">
            <v>13090.09</v>
          </cell>
          <cell r="G258">
            <v>889</v>
          </cell>
          <cell r="H258">
            <v>50796.55</v>
          </cell>
          <cell r="I258">
            <v>7590.2999999999993</v>
          </cell>
          <cell r="J258">
            <v>2500.9499999999998</v>
          </cell>
          <cell r="K258">
            <v>373.7</v>
          </cell>
        </row>
        <row r="259">
          <cell r="A259" t="str">
            <v>SAC</v>
          </cell>
          <cell r="B259">
            <v>1</v>
          </cell>
          <cell r="C259">
            <v>3393</v>
          </cell>
          <cell r="D259">
            <v>1015.46</v>
          </cell>
          <cell r="E259">
            <v>0</v>
          </cell>
          <cell r="F259">
            <v>151.72999999999999</v>
          </cell>
          <cell r="G259">
            <v>55</v>
          </cell>
          <cell r="H259">
            <v>3142.65</v>
          </cell>
          <cell r="I259">
            <v>469.59</v>
          </cell>
          <cell r="J259">
            <v>0</v>
          </cell>
          <cell r="K259">
            <v>0</v>
          </cell>
        </row>
        <row r="260">
          <cell r="A260" t="str">
            <v>TUP</v>
          </cell>
          <cell r="B260">
            <v>5</v>
          </cell>
          <cell r="C260">
            <v>307842</v>
          </cell>
          <cell r="D260">
            <v>92130.95</v>
          </cell>
          <cell r="E260">
            <v>0</v>
          </cell>
          <cell r="F260">
            <v>13766.7</v>
          </cell>
          <cell r="G260">
            <v>1147</v>
          </cell>
          <cell r="H260">
            <v>65538.430000000008</v>
          </cell>
          <cell r="I260">
            <v>9793.09</v>
          </cell>
          <cell r="J260">
            <v>7735.07</v>
          </cell>
          <cell r="K260">
            <v>1155.81</v>
          </cell>
        </row>
        <row r="261">
          <cell r="A261" t="str">
            <v>URB</v>
          </cell>
          <cell r="B261">
            <v>196</v>
          </cell>
          <cell r="C261">
            <v>9026096</v>
          </cell>
          <cell r="D261">
            <v>2701330.1099999994</v>
          </cell>
          <cell r="E261">
            <v>289784.53999999992</v>
          </cell>
          <cell r="F261">
            <v>403646.95000000007</v>
          </cell>
          <cell r="G261">
            <v>24577</v>
          </cell>
          <cell r="H261">
            <v>1404304.9800000002</v>
          </cell>
          <cell r="I261">
            <v>209838.62000000002</v>
          </cell>
          <cell r="J261">
            <v>138941.72</v>
          </cell>
          <cell r="K261">
            <v>20761.41</v>
          </cell>
        </row>
        <row r="265">
          <cell r="A265" t="str">
            <v>121201</v>
          </cell>
          <cell r="B265">
            <v>1</v>
          </cell>
          <cell r="C265">
            <v>1637581</v>
          </cell>
          <cell r="D265">
            <v>290637.87</v>
          </cell>
          <cell r="E265">
            <v>0</v>
          </cell>
          <cell r="F265">
            <v>43428.65</v>
          </cell>
          <cell r="G265">
            <v>2897</v>
          </cell>
          <cell r="H265">
            <v>275037.55</v>
          </cell>
          <cell r="I265">
            <v>41097.57</v>
          </cell>
          <cell r="J265">
            <v>0</v>
          </cell>
          <cell r="K265">
            <v>0</v>
          </cell>
        </row>
        <row r="266">
          <cell r="A266" t="str">
            <v>121193</v>
          </cell>
          <cell r="B266">
            <v>1</v>
          </cell>
          <cell r="C266">
            <v>956611</v>
          </cell>
          <cell r="D266">
            <v>94044.42</v>
          </cell>
          <cell r="E266">
            <v>0</v>
          </cell>
          <cell r="F266">
            <v>14052.62</v>
          </cell>
          <cell r="G266">
            <v>2711</v>
          </cell>
          <cell r="H266">
            <v>239531.65</v>
          </cell>
          <cell r="I266">
            <v>35792.089999999997</v>
          </cell>
          <cell r="J266">
            <v>0</v>
          </cell>
          <cell r="K266">
            <v>0</v>
          </cell>
        </row>
        <row r="267">
          <cell r="A267" t="str">
            <v>121199</v>
          </cell>
          <cell r="B267">
            <v>1</v>
          </cell>
          <cell r="C267">
            <v>733183</v>
          </cell>
          <cell r="D267">
            <v>130125.32</v>
          </cell>
          <cell r="E267">
            <v>0</v>
          </cell>
          <cell r="F267">
            <v>19444.009999999998</v>
          </cell>
          <cell r="G267">
            <v>1613</v>
          </cell>
          <cell r="H267">
            <v>153136.21</v>
          </cell>
          <cell r="I267">
            <v>22882.42</v>
          </cell>
          <cell r="J267">
            <v>0</v>
          </cell>
          <cell r="K267">
            <v>0</v>
          </cell>
        </row>
        <row r="268">
          <cell r="A268" t="str">
            <v>121197</v>
          </cell>
          <cell r="B268">
            <v>1</v>
          </cell>
          <cell r="C268">
            <v>1012460</v>
          </cell>
          <cell r="D268">
            <v>102177.46</v>
          </cell>
          <cell r="E268">
            <v>0</v>
          </cell>
          <cell r="F268">
            <v>15267.9</v>
          </cell>
          <cell r="G268">
            <v>2315</v>
          </cell>
          <cell r="H268">
            <v>243500.66</v>
          </cell>
          <cell r="I268">
            <v>36385.160000000003</v>
          </cell>
          <cell r="J268">
            <v>0</v>
          </cell>
          <cell r="K268">
            <v>0</v>
          </cell>
        </row>
        <row r="269">
          <cell r="A269" t="str">
            <v>121195</v>
          </cell>
          <cell r="B269">
            <v>1</v>
          </cell>
          <cell r="C269">
            <v>501589</v>
          </cell>
          <cell r="D269">
            <v>50183.98</v>
          </cell>
          <cell r="E269">
            <v>0</v>
          </cell>
          <cell r="F269">
            <v>7498.76</v>
          </cell>
          <cell r="G269">
            <v>1450</v>
          </cell>
          <cell r="H269">
            <v>151168.07</v>
          </cell>
          <cell r="I269">
            <v>22588.33</v>
          </cell>
          <cell r="J269">
            <v>0</v>
          </cell>
          <cell r="K269">
            <v>0</v>
          </cell>
        </row>
        <row r="270">
          <cell r="A270" t="str">
            <v>121190</v>
          </cell>
          <cell r="B270">
            <v>1</v>
          </cell>
          <cell r="C270">
            <v>1742527</v>
          </cell>
          <cell r="D270">
            <v>309263.69</v>
          </cell>
          <cell r="E270">
            <v>0</v>
          </cell>
          <cell r="F270">
            <v>46211.82</v>
          </cell>
          <cell r="G270">
            <v>4205</v>
          </cell>
          <cell r="H270">
            <v>399217.45</v>
          </cell>
          <cell r="I270">
            <v>59653.18</v>
          </cell>
          <cell r="J270">
            <v>0</v>
          </cell>
          <cell r="K270">
            <v>0</v>
          </cell>
        </row>
        <row r="274">
          <cell r="A274" t="str">
            <v>121200</v>
          </cell>
          <cell r="B274">
            <v>1</v>
          </cell>
          <cell r="C274">
            <v>6080974</v>
          </cell>
          <cell r="D274">
            <v>1956056.2</v>
          </cell>
          <cell r="E274">
            <v>0</v>
          </cell>
          <cell r="F274">
            <v>292284.26</v>
          </cell>
          <cell r="G274">
            <v>10500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</sheetData>
      <sheetData sheetId="2">
        <row r="4">
          <cell r="A4" t="str">
            <v>VIL</v>
          </cell>
          <cell r="B4">
            <v>7</v>
          </cell>
          <cell r="C4">
            <v>49536</v>
          </cell>
          <cell r="D4">
            <v>0</v>
          </cell>
          <cell r="E4">
            <v>40867.22</v>
          </cell>
          <cell r="F4">
            <v>35554.490000000005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5312.73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7237</v>
          </cell>
          <cell r="C6">
            <v>384587</v>
          </cell>
          <cell r="D6">
            <v>68896.239999991725</v>
          </cell>
          <cell r="E6">
            <v>282508.37999999867</v>
          </cell>
          <cell r="F6">
            <v>311326.79999999015</v>
          </cell>
          <cell r="G6">
            <v>0</v>
          </cell>
          <cell r="H6">
            <v>0</v>
          </cell>
          <cell r="I6">
            <v>45851.33999999972</v>
          </cell>
          <cell r="J6">
            <v>2648.6700000000023</v>
          </cell>
          <cell r="K6">
            <v>40077.82000000024</v>
          </cell>
          <cell r="L6">
            <v>0</v>
          </cell>
          <cell r="M6">
            <v>40495.449999999604</v>
          </cell>
        </row>
        <row r="8">
          <cell r="A8" t="str">
            <v>VIL</v>
          </cell>
          <cell r="B8">
            <v>2</v>
          </cell>
          <cell r="C8">
            <v>44</v>
          </cell>
          <cell r="D8">
            <v>18.079999999999998</v>
          </cell>
          <cell r="E8">
            <v>19.23</v>
          </cell>
          <cell r="F8">
            <v>32.46</v>
          </cell>
          <cell r="G8">
            <v>0</v>
          </cell>
          <cell r="H8">
            <v>0</v>
          </cell>
          <cell r="I8">
            <v>4.87</v>
          </cell>
          <cell r="J8">
            <v>0</v>
          </cell>
          <cell r="K8">
            <v>4.8499999999999996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10</v>
          </cell>
          <cell r="C10">
            <v>174</v>
          </cell>
          <cell r="D10">
            <v>185.39999999999995</v>
          </cell>
          <cell r="E10">
            <v>55.55</v>
          </cell>
          <cell r="F10">
            <v>209.61999999999992</v>
          </cell>
          <cell r="G10">
            <v>0</v>
          </cell>
          <cell r="H10">
            <v>0</v>
          </cell>
          <cell r="I10">
            <v>31.45000000000001</v>
          </cell>
          <cell r="J10">
            <v>0</v>
          </cell>
          <cell r="K10">
            <v>31.330000000000002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1253</v>
          </cell>
          <cell r="C11">
            <v>120761</v>
          </cell>
          <cell r="D11">
            <v>23230.620000000694</v>
          </cell>
          <cell r="E11">
            <v>101890.79000000007</v>
          </cell>
          <cell r="F11">
            <v>108855.58000000082</v>
          </cell>
          <cell r="G11">
            <v>0</v>
          </cell>
          <cell r="H11">
            <v>0</v>
          </cell>
          <cell r="I11">
            <v>16328.470000000027</v>
          </cell>
          <cell r="J11">
            <v>0</v>
          </cell>
          <cell r="K11">
            <v>16265.829999999942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133</v>
          </cell>
          <cell r="C12">
            <v>11438</v>
          </cell>
          <cell r="D12">
            <v>2465.8199999999965</v>
          </cell>
          <cell r="E12">
            <v>9393.3200000000015</v>
          </cell>
          <cell r="F12">
            <v>10317.429999999997</v>
          </cell>
          <cell r="G12">
            <v>0</v>
          </cell>
          <cell r="H12">
            <v>0</v>
          </cell>
          <cell r="I12">
            <v>1547.620000000001</v>
          </cell>
          <cell r="J12">
            <v>0</v>
          </cell>
          <cell r="K12">
            <v>1541.7100000000016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42</v>
          </cell>
          <cell r="C13">
            <v>11141</v>
          </cell>
          <cell r="D13">
            <v>778.67999999999972</v>
          </cell>
          <cell r="E13">
            <v>10839.349999999999</v>
          </cell>
          <cell r="F13">
            <v>10107.679999999998</v>
          </cell>
          <cell r="G13">
            <v>0</v>
          </cell>
          <cell r="H13">
            <v>0</v>
          </cell>
          <cell r="I13">
            <v>1516.1300000000003</v>
          </cell>
          <cell r="J13">
            <v>0</v>
          </cell>
          <cell r="K13">
            <v>1510.350000000001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3</v>
          </cell>
          <cell r="C14">
            <v>118</v>
          </cell>
          <cell r="D14">
            <v>55.62</v>
          </cell>
          <cell r="E14">
            <v>87.3</v>
          </cell>
          <cell r="F14">
            <v>124.33999999999999</v>
          </cell>
          <cell r="G14">
            <v>0</v>
          </cell>
          <cell r="H14">
            <v>0</v>
          </cell>
          <cell r="I14">
            <v>18.649999999999999</v>
          </cell>
          <cell r="J14">
            <v>0</v>
          </cell>
          <cell r="K14">
            <v>18.580000000000002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366</v>
          </cell>
          <cell r="C15">
            <v>59192</v>
          </cell>
          <cell r="D15">
            <v>6785.6399999999885</v>
          </cell>
          <cell r="E15">
            <v>53757.080000000031</v>
          </cell>
          <cell r="F15">
            <v>52672.130000000034</v>
          </cell>
          <cell r="G15">
            <v>0</v>
          </cell>
          <cell r="H15">
            <v>0</v>
          </cell>
          <cell r="I15">
            <v>7459.1400000000031</v>
          </cell>
          <cell r="J15">
            <v>0</v>
          </cell>
          <cell r="K15">
            <v>7870.5899999999829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64</v>
          </cell>
          <cell r="C16">
            <v>18260</v>
          </cell>
          <cell r="D16">
            <v>1186.559999999999</v>
          </cell>
          <cell r="E16">
            <v>17916.579999999998</v>
          </cell>
          <cell r="F16">
            <v>16619.769999999997</v>
          </cell>
          <cell r="G16">
            <v>0</v>
          </cell>
          <cell r="H16">
            <v>0</v>
          </cell>
          <cell r="I16">
            <v>2492.9400000000014</v>
          </cell>
          <cell r="J16">
            <v>0</v>
          </cell>
          <cell r="K16">
            <v>2483.3699999999994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44</v>
          </cell>
          <cell r="C17">
            <v>25305</v>
          </cell>
          <cell r="D17">
            <v>815.75999999999965</v>
          </cell>
          <cell r="E17">
            <v>26156.179999999997</v>
          </cell>
          <cell r="F17">
            <v>23465.579999999994</v>
          </cell>
          <cell r="G17">
            <v>0</v>
          </cell>
          <cell r="H17">
            <v>0</v>
          </cell>
          <cell r="I17">
            <v>3519.8300000000017</v>
          </cell>
          <cell r="J17">
            <v>0</v>
          </cell>
          <cell r="K17">
            <v>3506.3599999999988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15282</v>
          </cell>
          <cell r="D18">
            <v>1353.4199999999987</v>
          </cell>
          <cell r="E18">
            <v>14561.210000000001</v>
          </cell>
          <cell r="F18">
            <v>13845.71</v>
          </cell>
          <cell r="G18">
            <v>0</v>
          </cell>
          <cell r="H18">
            <v>0</v>
          </cell>
          <cell r="I18">
            <v>2076.86</v>
          </cell>
          <cell r="J18">
            <v>0</v>
          </cell>
          <cell r="K18">
            <v>2068.92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353</v>
          </cell>
          <cell r="C19">
            <v>35960</v>
          </cell>
          <cell r="D19">
            <v>6544.619999999989</v>
          </cell>
          <cell r="E19">
            <v>30037.279999999984</v>
          </cell>
          <cell r="F19">
            <v>31826.169999999987</v>
          </cell>
          <cell r="G19">
            <v>0</v>
          </cell>
          <cell r="H19">
            <v>0</v>
          </cell>
          <cell r="I19">
            <v>4677.0400000000072</v>
          </cell>
          <cell r="J19">
            <v>0</v>
          </cell>
          <cell r="K19">
            <v>4755.7299999999859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79</v>
          </cell>
          <cell r="C20">
            <v>11255</v>
          </cell>
          <cell r="D20">
            <v>1464.6599999999985</v>
          </cell>
          <cell r="E20">
            <v>9833.4499999999989</v>
          </cell>
          <cell r="F20">
            <v>9829.3299999999963</v>
          </cell>
          <cell r="G20">
            <v>0</v>
          </cell>
          <cell r="H20">
            <v>0</v>
          </cell>
          <cell r="I20">
            <v>1474.4100000000012</v>
          </cell>
          <cell r="J20">
            <v>0</v>
          </cell>
          <cell r="K20">
            <v>1468.7800000000013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10</v>
          </cell>
          <cell r="C21">
            <v>1187</v>
          </cell>
          <cell r="D21">
            <v>185.39999999999995</v>
          </cell>
          <cell r="E21">
            <v>1074.5899999999999</v>
          </cell>
          <cell r="F21">
            <v>1096.1899999999998</v>
          </cell>
          <cell r="G21">
            <v>0</v>
          </cell>
          <cell r="H21">
            <v>0</v>
          </cell>
          <cell r="I21">
            <v>164.42</v>
          </cell>
          <cell r="J21">
            <v>0</v>
          </cell>
          <cell r="K21">
            <v>163.79999999999998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264</v>
          </cell>
          <cell r="C22">
            <v>30267</v>
          </cell>
          <cell r="D22">
            <v>4894.5599999999922</v>
          </cell>
          <cell r="E22">
            <v>27111.189999999995</v>
          </cell>
          <cell r="F22">
            <v>27844.96999999999</v>
          </cell>
          <cell r="G22">
            <v>0</v>
          </cell>
          <cell r="H22">
            <v>0</v>
          </cell>
          <cell r="I22">
            <v>4176.7500000000091</v>
          </cell>
          <cell r="J22">
            <v>0</v>
          </cell>
          <cell r="K22">
            <v>4160.7799999999961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206</v>
          </cell>
          <cell r="C23">
            <v>11097</v>
          </cell>
          <cell r="D23">
            <v>3819.2399999999939</v>
          </cell>
          <cell r="E23">
            <v>7723.3999999999969</v>
          </cell>
          <cell r="F23">
            <v>10042.129999999986</v>
          </cell>
          <cell r="G23">
            <v>0</v>
          </cell>
          <cell r="H23">
            <v>0</v>
          </cell>
          <cell r="I23">
            <v>1491.6400000000017</v>
          </cell>
          <cell r="J23">
            <v>0</v>
          </cell>
          <cell r="K23">
            <v>1500.5100000000032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5392</v>
          </cell>
          <cell r="C24">
            <v>725473</v>
          </cell>
          <cell r="D24">
            <v>99967.679999990796</v>
          </cell>
          <cell r="E24">
            <v>626326.31000000052</v>
          </cell>
          <cell r="F24">
            <v>631875.34999998705</v>
          </cell>
          <cell r="G24">
            <v>0</v>
          </cell>
          <cell r="H24">
            <v>106275</v>
          </cell>
          <cell r="I24">
            <v>94769.109999997338</v>
          </cell>
          <cell r="J24">
            <v>0</v>
          </cell>
          <cell r="K24">
            <v>94418.640000004336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187</v>
          </cell>
          <cell r="C25">
            <v>10961</v>
          </cell>
          <cell r="D25">
            <v>3466.9799999999946</v>
          </cell>
          <cell r="E25">
            <v>8024.4099999999989</v>
          </cell>
          <cell r="F25">
            <v>9997.4699999999939</v>
          </cell>
          <cell r="G25">
            <v>0</v>
          </cell>
          <cell r="H25">
            <v>0</v>
          </cell>
          <cell r="I25">
            <v>1499.6699999999996</v>
          </cell>
          <cell r="J25">
            <v>0</v>
          </cell>
          <cell r="K25">
            <v>1493.92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10</v>
          </cell>
          <cell r="C27">
            <v>20763</v>
          </cell>
          <cell r="D27">
            <v>381.8</v>
          </cell>
          <cell r="E27">
            <v>22463.13</v>
          </cell>
          <cell r="F27">
            <v>19875.09</v>
          </cell>
          <cell r="G27">
            <v>0</v>
          </cell>
          <cell r="H27">
            <v>0</v>
          </cell>
          <cell r="I27">
            <v>2981.26</v>
          </cell>
          <cell r="J27">
            <v>0</v>
          </cell>
          <cell r="K27">
            <v>2969.8399999999997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1546</v>
          </cell>
          <cell r="D28">
            <v>38.18</v>
          </cell>
          <cell r="E28">
            <v>1662.47</v>
          </cell>
          <cell r="F28">
            <v>1479.5700000000002</v>
          </cell>
          <cell r="G28">
            <v>0</v>
          </cell>
          <cell r="H28">
            <v>0</v>
          </cell>
          <cell r="I28">
            <v>221.94</v>
          </cell>
          <cell r="J28">
            <v>0</v>
          </cell>
          <cell r="K28">
            <v>221.08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2361</v>
          </cell>
          <cell r="D29">
            <v>114.53999999999999</v>
          </cell>
          <cell r="E29">
            <v>2482.71</v>
          </cell>
          <cell r="F29">
            <v>2259.61</v>
          </cell>
          <cell r="G29">
            <v>0</v>
          </cell>
          <cell r="H29">
            <v>0</v>
          </cell>
          <cell r="I29">
            <v>338.94000000000005</v>
          </cell>
          <cell r="J29">
            <v>0</v>
          </cell>
          <cell r="K29">
            <v>337.64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2362</v>
          </cell>
          <cell r="D30">
            <v>114.53999999999999</v>
          </cell>
          <cell r="E30">
            <v>2483.81</v>
          </cell>
          <cell r="F30">
            <v>2260.56</v>
          </cell>
          <cell r="G30">
            <v>0</v>
          </cell>
          <cell r="H30">
            <v>0</v>
          </cell>
          <cell r="I30">
            <v>339.08000000000004</v>
          </cell>
          <cell r="J30">
            <v>0</v>
          </cell>
          <cell r="K30">
            <v>337.78999999999996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3580</v>
          </cell>
          <cell r="D31">
            <v>38.18</v>
          </cell>
          <cell r="E31">
            <v>3899.87</v>
          </cell>
          <cell r="F31">
            <v>3426.1</v>
          </cell>
          <cell r="G31">
            <v>0</v>
          </cell>
          <cell r="H31">
            <v>0</v>
          </cell>
          <cell r="I31">
            <v>513.91999999999996</v>
          </cell>
          <cell r="J31">
            <v>0</v>
          </cell>
          <cell r="K31">
            <v>511.95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3840</v>
          </cell>
          <cell r="D32">
            <v>114.53999999999999</v>
          </cell>
          <cell r="E32">
            <v>4109.6100000000006</v>
          </cell>
          <cell r="F32">
            <v>3675.0100000000007</v>
          </cell>
          <cell r="G32">
            <v>0</v>
          </cell>
          <cell r="H32">
            <v>0</v>
          </cell>
          <cell r="I32">
            <v>551.25</v>
          </cell>
          <cell r="J32">
            <v>0</v>
          </cell>
          <cell r="K32">
            <v>549.14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281</v>
          </cell>
          <cell r="D33">
            <v>38.18</v>
          </cell>
          <cell r="E33">
            <v>270.97000000000003</v>
          </cell>
          <cell r="F33">
            <v>268.96000000000004</v>
          </cell>
          <cell r="G33">
            <v>0</v>
          </cell>
          <cell r="H33">
            <v>0</v>
          </cell>
          <cell r="I33">
            <v>40.340000000000003</v>
          </cell>
          <cell r="J33">
            <v>0</v>
          </cell>
          <cell r="K33">
            <v>40.19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40</v>
          </cell>
          <cell r="D34">
            <v>38.18</v>
          </cell>
          <cell r="E34">
            <v>10.43</v>
          </cell>
          <cell r="F34">
            <v>42.29</v>
          </cell>
          <cell r="G34">
            <v>0</v>
          </cell>
          <cell r="H34">
            <v>0</v>
          </cell>
          <cell r="I34">
            <v>6.34</v>
          </cell>
          <cell r="J34">
            <v>0</v>
          </cell>
          <cell r="K34">
            <v>6.32</v>
          </cell>
          <cell r="L34">
            <v>0</v>
          </cell>
          <cell r="M34">
            <v>0</v>
          </cell>
        </row>
        <row r="35">
          <cell r="A35" t="str">
            <v>TUP</v>
          </cell>
          <cell r="B35">
            <v>1</v>
          </cell>
          <cell r="C35">
            <v>800</v>
          </cell>
          <cell r="D35">
            <v>38.18</v>
          </cell>
          <cell r="E35">
            <v>841.87</v>
          </cell>
          <cell r="F35">
            <v>765.64</v>
          </cell>
          <cell r="G35">
            <v>0</v>
          </cell>
          <cell r="H35">
            <v>0</v>
          </cell>
          <cell r="I35">
            <v>114.85</v>
          </cell>
          <cell r="J35">
            <v>0</v>
          </cell>
          <cell r="K35">
            <v>114.41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317</v>
          </cell>
          <cell r="C36">
            <v>532069</v>
          </cell>
          <cell r="D36">
            <v>12103.060000000052</v>
          </cell>
          <cell r="E36">
            <v>574695.08999999927</v>
          </cell>
          <cell r="F36">
            <v>510514.57999999932</v>
          </cell>
          <cell r="G36">
            <v>0</v>
          </cell>
          <cell r="H36">
            <v>43021.200000000012</v>
          </cell>
          <cell r="I36">
            <v>76575.990000000107</v>
          </cell>
          <cell r="J36">
            <v>0</v>
          </cell>
          <cell r="K36">
            <v>76283.569999999992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1425</v>
          </cell>
          <cell r="C38">
            <v>168393</v>
          </cell>
          <cell r="D38">
            <v>27075</v>
          </cell>
          <cell r="E38">
            <v>212302.60000000018</v>
          </cell>
          <cell r="F38">
            <v>208258.65000000011</v>
          </cell>
          <cell r="G38">
            <v>0</v>
          </cell>
          <cell r="H38">
            <v>0</v>
          </cell>
          <cell r="I38">
            <v>31239.359999999855</v>
          </cell>
          <cell r="J38">
            <v>0</v>
          </cell>
          <cell r="K38">
            <v>31118.950000000063</v>
          </cell>
          <cell r="L38">
            <v>0</v>
          </cell>
          <cell r="M38">
            <v>0</v>
          </cell>
        </row>
        <row r="40">
          <cell r="A40" t="str">
            <v>VIL</v>
          </cell>
          <cell r="B40">
            <v>4</v>
          </cell>
          <cell r="C40">
            <v>13104</v>
          </cell>
          <cell r="D40">
            <v>290.36</v>
          </cell>
          <cell r="E40">
            <v>14794.41</v>
          </cell>
          <cell r="F40">
            <v>13123.75</v>
          </cell>
          <cell r="G40">
            <v>0</v>
          </cell>
          <cell r="H40">
            <v>0</v>
          </cell>
          <cell r="I40">
            <v>1968.56</v>
          </cell>
          <cell r="J40">
            <v>0</v>
          </cell>
          <cell r="K40">
            <v>1961.0199999999998</v>
          </cell>
          <cell r="L40">
            <v>0</v>
          </cell>
          <cell r="M40">
            <v>0</v>
          </cell>
        </row>
        <row r="42">
          <cell r="A42" t="str">
            <v>CHA</v>
          </cell>
          <cell r="B42">
            <v>791</v>
          </cell>
          <cell r="C42">
            <v>21014</v>
          </cell>
          <cell r="D42">
            <v>13241.339999999856</v>
          </cell>
          <cell r="E42">
            <v>7962.0400000000072</v>
          </cell>
          <cell r="F42">
            <v>18952.439999999835</v>
          </cell>
          <cell r="G42">
            <v>0</v>
          </cell>
          <cell r="H42">
            <v>0</v>
          </cell>
          <cell r="I42">
            <v>2116.9000000000106</v>
          </cell>
          <cell r="J42">
            <v>0</v>
          </cell>
          <cell r="K42">
            <v>2250.9400000000292</v>
          </cell>
          <cell r="L42">
            <v>0</v>
          </cell>
          <cell r="M42">
            <v>3880.0900000000361</v>
          </cell>
        </row>
        <row r="43">
          <cell r="A43" t="str">
            <v>DDI</v>
          </cell>
          <cell r="B43">
            <v>19113</v>
          </cell>
          <cell r="C43">
            <v>443440</v>
          </cell>
          <cell r="D43">
            <v>319951.61999991286</v>
          </cell>
          <cell r="E43">
            <v>124115.95999999545</v>
          </cell>
          <cell r="F43">
            <v>398113.29999991629</v>
          </cell>
          <cell r="G43">
            <v>0</v>
          </cell>
          <cell r="H43">
            <v>0</v>
          </cell>
          <cell r="I43">
            <v>57833.16000000426</v>
          </cell>
          <cell r="J43">
            <v>181.39</v>
          </cell>
          <cell r="K43">
            <v>45954.279999992075</v>
          </cell>
          <cell r="L43">
            <v>0</v>
          </cell>
          <cell r="M43">
            <v>90240.130000019373</v>
          </cell>
        </row>
        <row r="44">
          <cell r="A44" t="str">
            <v>KIL</v>
          </cell>
          <cell r="B44">
            <v>1818</v>
          </cell>
          <cell r="C44">
            <v>39484</v>
          </cell>
          <cell r="D44">
            <v>30433.32000000116</v>
          </cell>
          <cell r="E44">
            <v>10938.53000000001</v>
          </cell>
          <cell r="F44">
            <v>37103.880000001089</v>
          </cell>
          <cell r="G44">
            <v>0</v>
          </cell>
          <cell r="H44">
            <v>0</v>
          </cell>
          <cell r="I44">
            <v>5393.530000000037</v>
          </cell>
          <cell r="J44">
            <v>79.339999999999989</v>
          </cell>
          <cell r="K44">
            <v>4267.9700000000839</v>
          </cell>
          <cell r="L44">
            <v>0</v>
          </cell>
          <cell r="M44">
            <v>8447.2699999998204</v>
          </cell>
        </row>
        <row r="45">
          <cell r="A45" t="str">
            <v>LP1</v>
          </cell>
          <cell r="B45">
            <v>907</v>
          </cell>
          <cell r="C45">
            <v>39224</v>
          </cell>
          <cell r="D45">
            <v>15183.179999999831</v>
          </cell>
          <cell r="E45">
            <v>16902.060000000005</v>
          </cell>
          <cell r="F45">
            <v>28426.019999999804</v>
          </cell>
          <cell r="G45">
            <v>0</v>
          </cell>
          <cell r="H45">
            <v>0</v>
          </cell>
          <cell r="I45">
            <v>4184.74999999996</v>
          </cell>
          <cell r="J45">
            <v>0</v>
          </cell>
          <cell r="K45">
            <v>3659.2200000000353</v>
          </cell>
          <cell r="L45">
            <v>0</v>
          </cell>
          <cell r="M45">
            <v>3930.4500000000321</v>
          </cell>
        </row>
        <row r="46">
          <cell r="A46" t="str">
            <v>LP2</v>
          </cell>
          <cell r="B46">
            <v>448</v>
          </cell>
          <cell r="C46">
            <v>9629</v>
          </cell>
          <cell r="D46">
            <v>7499.5199999999304</v>
          </cell>
          <cell r="E46">
            <v>2610.9699999999993</v>
          </cell>
          <cell r="F46">
            <v>9051.3599999999278</v>
          </cell>
          <cell r="G46">
            <v>0</v>
          </cell>
          <cell r="H46">
            <v>0</v>
          </cell>
          <cell r="I46">
            <v>1318.0299999999988</v>
          </cell>
          <cell r="J46">
            <v>0</v>
          </cell>
          <cell r="K46">
            <v>1059.1300000000006</v>
          </cell>
          <cell r="L46">
            <v>0</v>
          </cell>
          <cell r="M46">
            <v>1959.5200000000141</v>
          </cell>
        </row>
        <row r="47">
          <cell r="A47" t="str">
            <v>OCU</v>
          </cell>
          <cell r="B47">
            <v>7882</v>
          </cell>
          <cell r="C47">
            <v>145138</v>
          </cell>
          <cell r="D47">
            <v>131944.68000001743</v>
          </cell>
          <cell r="E47">
            <v>29020.260000000042</v>
          </cell>
          <cell r="F47">
            <v>144785.42000001937</v>
          </cell>
          <cell r="G47">
            <v>0</v>
          </cell>
          <cell r="H47">
            <v>0</v>
          </cell>
          <cell r="I47">
            <v>19560.45000000107</v>
          </cell>
          <cell r="J47">
            <v>73.33</v>
          </cell>
          <cell r="K47">
            <v>16179.51999999809</v>
          </cell>
          <cell r="L47">
            <v>0</v>
          </cell>
          <cell r="M47">
            <v>36365.989999998899</v>
          </cell>
        </row>
        <row r="48">
          <cell r="A48" t="str">
            <v>POR</v>
          </cell>
          <cell r="B48">
            <v>1194</v>
          </cell>
          <cell r="C48">
            <v>122600</v>
          </cell>
          <cell r="D48">
            <v>19987.560000000161</v>
          </cell>
          <cell r="E48">
            <v>57116.699999999932</v>
          </cell>
          <cell r="F48">
            <v>67634.490000000107</v>
          </cell>
          <cell r="G48">
            <v>0</v>
          </cell>
          <cell r="H48">
            <v>0</v>
          </cell>
          <cell r="I48">
            <v>10061.820000000032</v>
          </cell>
          <cell r="J48">
            <v>0</v>
          </cell>
          <cell r="K48">
            <v>9469.7699999999932</v>
          </cell>
          <cell r="L48">
            <v>0</v>
          </cell>
          <cell r="M48">
            <v>4256.7700000000186</v>
          </cell>
        </row>
        <row r="49">
          <cell r="A49" t="str">
            <v>PUN</v>
          </cell>
          <cell r="B49">
            <v>778</v>
          </cell>
          <cell r="C49">
            <v>11015</v>
          </cell>
          <cell r="D49">
            <v>13023.719999999859</v>
          </cell>
          <cell r="E49">
            <v>1375.5200000000002</v>
          </cell>
          <cell r="F49">
            <v>12973.629999999846</v>
          </cell>
          <cell r="G49">
            <v>0</v>
          </cell>
          <cell r="H49">
            <v>0</v>
          </cell>
          <cell r="I49">
            <v>1876.130000000009</v>
          </cell>
          <cell r="J49">
            <v>3.35</v>
          </cell>
          <cell r="K49">
            <v>1425.610000000014</v>
          </cell>
          <cell r="L49">
            <v>0</v>
          </cell>
          <cell r="M49">
            <v>3421.8000000000343</v>
          </cell>
        </row>
        <row r="50">
          <cell r="A50" t="str">
            <v>QIR</v>
          </cell>
          <cell r="B50">
            <v>1138</v>
          </cell>
          <cell r="C50">
            <v>44226</v>
          </cell>
          <cell r="D50">
            <v>19050.120000000072</v>
          </cell>
          <cell r="E50">
            <v>17185.34</v>
          </cell>
          <cell r="F50">
            <v>32166.75000000004</v>
          </cell>
          <cell r="G50">
            <v>0</v>
          </cell>
          <cell r="H50">
            <v>0</v>
          </cell>
          <cell r="I50">
            <v>4726.1399999999921</v>
          </cell>
          <cell r="J50">
            <v>0</v>
          </cell>
          <cell r="K50">
            <v>4068.7100000000305</v>
          </cell>
          <cell r="L50">
            <v>0</v>
          </cell>
          <cell r="M50">
            <v>4930.6100000000006</v>
          </cell>
        </row>
        <row r="51">
          <cell r="A51" t="str">
            <v>SAC</v>
          </cell>
          <cell r="B51">
            <v>5268</v>
          </cell>
          <cell r="C51">
            <v>110880</v>
          </cell>
          <cell r="D51">
            <v>88186.320000004489</v>
          </cell>
          <cell r="E51">
            <v>24878.490000000078</v>
          </cell>
          <cell r="F51">
            <v>101640.34000000508</v>
          </cell>
          <cell r="G51">
            <v>0</v>
          </cell>
          <cell r="H51">
            <v>0</v>
          </cell>
          <cell r="I51">
            <v>14015.680000000668</v>
          </cell>
          <cell r="J51">
            <v>26.800000000000004</v>
          </cell>
          <cell r="K51">
            <v>11424.469999999494</v>
          </cell>
          <cell r="L51">
            <v>0</v>
          </cell>
          <cell r="M51">
            <v>25114.979999998744</v>
          </cell>
        </row>
        <row r="52">
          <cell r="A52" t="str">
            <v>SAE</v>
          </cell>
          <cell r="B52">
            <v>633</v>
          </cell>
          <cell r="C52">
            <v>20697</v>
          </cell>
          <cell r="D52">
            <v>10596.419999999891</v>
          </cell>
          <cell r="E52">
            <v>7015.0900000000065</v>
          </cell>
          <cell r="F52">
            <v>15746.589999999886</v>
          </cell>
          <cell r="G52">
            <v>0</v>
          </cell>
          <cell r="H52">
            <v>0</v>
          </cell>
          <cell r="I52">
            <v>2296.7700000000013</v>
          </cell>
          <cell r="J52">
            <v>68.73</v>
          </cell>
          <cell r="K52">
            <v>1864.9200000000114</v>
          </cell>
          <cell r="L52">
            <v>0</v>
          </cell>
          <cell r="M52">
            <v>3191.9600000000228</v>
          </cell>
        </row>
        <row r="53">
          <cell r="A53" t="str">
            <v>SAQ</v>
          </cell>
          <cell r="B53">
            <v>99</v>
          </cell>
          <cell r="C53">
            <v>3699</v>
          </cell>
          <cell r="D53">
            <v>1657.2600000000007</v>
          </cell>
          <cell r="E53">
            <v>1227.1999999999996</v>
          </cell>
          <cell r="F53">
            <v>2568.3000000000002</v>
          </cell>
          <cell r="G53">
            <v>0</v>
          </cell>
          <cell r="H53">
            <v>0</v>
          </cell>
          <cell r="I53">
            <v>376.26000000000016</v>
          </cell>
          <cell r="J53">
            <v>0</v>
          </cell>
          <cell r="K53">
            <v>316.15999999999974</v>
          </cell>
          <cell r="L53">
            <v>0</v>
          </cell>
          <cell r="M53">
            <v>451.62</v>
          </cell>
        </row>
        <row r="54">
          <cell r="A54" t="str">
            <v>TEL</v>
          </cell>
          <cell r="B54">
            <v>3032</v>
          </cell>
          <cell r="C54">
            <v>65302</v>
          </cell>
          <cell r="D54">
            <v>50755.679999999193</v>
          </cell>
          <cell r="E54">
            <v>18495.090000000026</v>
          </cell>
          <cell r="F54">
            <v>62105.459999999039</v>
          </cell>
          <cell r="G54">
            <v>0</v>
          </cell>
          <cell r="H54">
            <v>0</v>
          </cell>
          <cell r="I54">
            <v>9028.190000000297</v>
          </cell>
          <cell r="J54">
            <v>163.63999999999993</v>
          </cell>
          <cell r="K54">
            <v>7145.3100000001823</v>
          </cell>
          <cell r="L54">
            <v>0</v>
          </cell>
          <cell r="M54">
            <v>14098.390000000123</v>
          </cell>
        </row>
        <row r="55">
          <cell r="A55" t="str">
            <v>TUP</v>
          </cell>
          <cell r="B55">
            <v>3198</v>
          </cell>
          <cell r="C55">
            <v>71824</v>
          </cell>
          <cell r="D55">
            <v>53534.519999998854</v>
          </cell>
          <cell r="E55">
            <v>16775.160000000044</v>
          </cell>
          <cell r="F55">
            <v>63186.20999999874</v>
          </cell>
          <cell r="G55">
            <v>0</v>
          </cell>
          <cell r="H55">
            <v>0</v>
          </cell>
          <cell r="I55">
            <v>8958.4300000002131</v>
          </cell>
          <cell r="J55">
            <v>150.15999999999997</v>
          </cell>
          <cell r="K55">
            <v>7123.4700000001649</v>
          </cell>
          <cell r="L55">
            <v>0</v>
          </cell>
          <cell r="M55">
            <v>15339.180000000151</v>
          </cell>
        </row>
        <row r="56">
          <cell r="A56" t="str">
            <v>URB</v>
          </cell>
          <cell r="B56">
            <v>31066</v>
          </cell>
          <cell r="C56">
            <v>2878951</v>
          </cell>
          <cell r="D56">
            <v>520044.83999980154</v>
          </cell>
          <cell r="E56">
            <v>1300309.7000000377</v>
          </cell>
          <cell r="F56">
            <v>1598069.3499998276</v>
          </cell>
          <cell r="G56">
            <v>0</v>
          </cell>
          <cell r="H56">
            <v>157188.69999999827</v>
          </cell>
          <cell r="I56">
            <v>237459.27999997712</v>
          </cell>
          <cell r="J56">
            <v>5605.6100000000006</v>
          </cell>
          <cell r="K56">
            <v>222285.19000001167</v>
          </cell>
          <cell r="L56">
            <v>0</v>
          </cell>
          <cell r="M56">
            <v>104816.97000001016</v>
          </cell>
        </row>
        <row r="57">
          <cell r="A57" t="str">
            <v>YOC</v>
          </cell>
          <cell r="B57">
            <v>2855</v>
          </cell>
          <cell r="C57">
            <v>44469</v>
          </cell>
          <cell r="D57">
            <v>47792.699999999553</v>
          </cell>
          <cell r="E57">
            <v>7086.3400000000047</v>
          </cell>
          <cell r="F57">
            <v>49382.379999999357</v>
          </cell>
          <cell r="G57">
            <v>0</v>
          </cell>
          <cell r="H57">
            <v>0</v>
          </cell>
          <cell r="I57">
            <v>7151.1100000001961</v>
          </cell>
          <cell r="J57">
            <v>60.300000000000018</v>
          </cell>
          <cell r="K57">
            <v>5496.6600000001999</v>
          </cell>
          <cell r="L57">
            <v>0</v>
          </cell>
          <cell r="M57">
            <v>12507.500000000056</v>
          </cell>
        </row>
      </sheetData>
      <sheetData sheetId="3">
        <row r="2">
          <cell r="A2" t="str">
            <v>CHA</v>
          </cell>
          <cell r="B2">
            <v>1</v>
          </cell>
          <cell r="C2">
            <v>400140</v>
          </cell>
          <cell r="D2" t="str">
            <v>SISTEMA . CHAYANTA</v>
          </cell>
          <cell r="E2" t="str">
            <v>CHAYANTA S/N</v>
          </cell>
          <cell r="F2">
            <v>2181</v>
          </cell>
          <cell r="G2">
            <v>0</v>
          </cell>
          <cell r="H2">
            <v>2148.2800000000002</v>
          </cell>
          <cell r="I2">
            <v>1869.0000000000002</v>
          </cell>
          <cell r="J2">
            <v>279.27999999999997</v>
          </cell>
        </row>
        <row r="3">
          <cell r="A3" t="str">
            <v>DDI</v>
          </cell>
          <cell r="B3">
            <v>1</v>
          </cell>
          <cell r="C3">
            <v>400010</v>
          </cell>
          <cell r="D3" t="str">
            <v>SISTEMA DON DIEGO</v>
          </cell>
          <cell r="E3" t="str">
            <v>DON DIEGO S/N</v>
          </cell>
          <cell r="F3">
            <v>79153</v>
          </cell>
          <cell r="G3">
            <v>0</v>
          </cell>
          <cell r="H3">
            <v>77965.7</v>
          </cell>
          <cell r="I3">
            <v>67830.16</v>
          </cell>
          <cell r="J3">
            <v>10135.540000000001</v>
          </cell>
        </row>
        <row r="4">
          <cell r="A4" t="str">
            <v>KIL</v>
          </cell>
          <cell r="B4">
            <v>1</v>
          </cell>
          <cell r="C4">
            <v>400070</v>
          </cell>
          <cell r="D4" t="str">
            <v>SISTEMA . KILPANI</v>
          </cell>
          <cell r="E4" t="str">
            <v>KILPANI S/N</v>
          </cell>
          <cell r="F4">
            <v>7272</v>
          </cell>
          <cell r="G4">
            <v>0</v>
          </cell>
          <cell r="H4">
            <v>7162.92</v>
          </cell>
          <cell r="I4">
            <v>6231.74</v>
          </cell>
          <cell r="J4">
            <v>931.18</v>
          </cell>
        </row>
        <row r="5">
          <cell r="A5" t="str">
            <v>LP1</v>
          </cell>
          <cell r="B5">
            <v>1</v>
          </cell>
          <cell r="C5">
            <v>400130</v>
          </cell>
          <cell r="D5" t="str">
            <v>SISTEMA . LIPEZ I</v>
          </cell>
          <cell r="E5" t="str">
            <v>LIPEZ I - SV S/N</v>
          </cell>
          <cell r="F5">
            <v>5788</v>
          </cell>
          <cell r="G5">
            <v>0</v>
          </cell>
          <cell r="H5">
            <v>5701.18</v>
          </cell>
          <cell r="I5">
            <v>4960.0300000000007</v>
          </cell>
          <cell r="J5">
            <v>741.15</v>
          </cell>
        </row>
        <row r="6">
          <cell r="A6" t="str">
            <v>LP2</v>
          </cell>
          <cell r="B6">
            <v>1</v>
          </cell>
          <cell r="C6">
            <v>400150</v>
          </cell>
          <cell r="D6" t="str">
            <v>SISTEMA . LIPEZ II</v>
          </cell>
          <cell r="E6" t="str">
            <v>LIPEZ II S/N</v>
          </cell>
          <cell r="F6">
            <v>1357</v>
          </cell>
          <cell r="G6">
            <v>0</v>
          </cell>
          <cell r="H6">
            <v>1336.64</v>
          </cell>
          <cell r="I6">
            <v>1162.8800000000001</v>
          </cell>
          <cell r="J6">
            <v>173.76</v>
          </cell>
        </row>
        <row r="7">
          <cell r="A7" t="str">
            <v>OCU</v>
          </cell>
          <cell r="B7">
            <v>1</v>
          </cell>
          <cell r="C7">
            <v>400050</v>
          </cell>
          <cell r="D7" t="str">
            <v>SISTEMA . OCURI</v>
          </cell>
          <cell r="E7" t="str">
            <v>OCURI S/N</v>
          </cell>
          <cell r="F7">
            <v>27775</v>
          </cell>
          <cell r="G7">
            <v>0</v>
          </cell>
          <cell r="H7">
            <v>27358.38</v>
          </cell>
          <cell r="I7">
            <v>23801.79</v>
          </cell>
          <cell r="J7">
            <v>3556.59</v>
          </cell>
        </row>
        <row r="8">
          <cell r="A8" t="str">
            <v>POR</v>
          </cell>
          <cell r="B8">
            <v>1</v>
          </cell>
          <cell r="C8">
            <v>400020</v>
          </cell>
          <cell r="D8" t="str">
            <v>SISTEMA PORCO AGUA DE CASTILLA</v>
          </cell>
          <cell r="E8" t="str">
            <v>AGUA DE CASTILLA S/N</v>
          </cell>
          <cell r="F8">
            <v>13090</v>
          </cell>
          <cell r="G8">
            <v>0</v>
          </cell>
          <cell r="H8">
            <v>12893.65</v>
          </cell>
          <cell r="I8">
            <v>11217.48</v>
          </cell>
          <cell r="J8">
            <v>1676.17</v>
          </cell>
        </row>
        <row r="9">
          <cell r="A9" t="str">
            <v>PUN</v>
          </cell>
          <cell r="B9">
            <v>1</v>
          </cell>
          <cell r="C9">
            <v>400060</v>
          </cell>
          <cell r="D9" t="str">
            <v>SISTEMA . PUNUTUMA</v>
          </cell>
          <cell r="E9" t="str">
            <v>PUNUTUMA S/N</v>
          </cell>
          <cell r="F9">
            <v>6000</v>
          </cell>
          <cell r="G9">
            <v>0</v>
          </cell>
          <cell r="H9">
            <v>5910</v>
          </cell>
          <cell r="I9">
            <v>5141.7</v>
          </cell>
          <cell r="J9">
            <v>768.3</v>
          </cell>
        </row>
        <row r="10">
          <cell r="A10" t="str">
            <v>QIR</v>
          </cell>
          <cell r="B10">
            <v>1</v>
          </cell>
          <cell r="C10">
            <v>400110</v>
          </cell>
          <cell r="D10" t="str">
            <v>SISTEMA  LLICA</v>
          </cell>
          <cell r="E10" t="str">
            <v>KARACHIPAMPA S/N</v>
          </cell>
          <cell r="F10">
            <v>6907</v>
          </cell>
          <cell r="G10">
            <v>0</v>
          </cell>
          <cell r="H10">
            <v>6803.4</v>
          </cell>
          <cell r="I10">
            <v>5918.9599999999991</v>
          </cell>
          <cell r="J10">
            <v>884.44</v>
          </cell>
        </row>
        <row r="11">
          <cell r="A11" t="str">
            <v>SAC</v>
          </cell>
          <cell r="B11">
            <v>1</v>
          </cell>
          <cell r="C11">
            <v>400030</v>
          </cell>
          <cell r="D11" t="str">
            <v>SISTEMA . SACACA</v>
          </cell>
          <cell r="E11" t="str">
            <v>SACACA S/N</v>
          </cell>
          <cell r="F11">
            <v>19537</v>
          </cell>
          <cell r="G11">
            <v>0</v>
          </cell>
          <cell r="H11">
            <v>19243.939999999999</v>
          </cell>
          <cell r="I11">
            <v>16742.23</v>
          </cell>
          <cell r="J11">
            <v>2501.71</v>
          </cell>
        </row>
        <row r="12">
          <cell r="A12" t="str">
            <v>SAE</v>
          </cell>
          <cell r="B12">
            <v>1</v>
          </cell>
          <cell r="C12">
            <v>400080</v>
          </cell>
          <cell r="D12" t="str">
            <v>SISTEMA TORO TORO</v>
          </cell>
          <cell r="E12" t="str">
            <v>TORO TORO S/N</v>
          </cell>
          <cell r="F12">
            <v>3870</v>
          </cell>
          <cell r="G12">
            <v>0</v>
          </cell>
          <cell r="H12">
            <v>3811.95</v>
          </cell>
          <cell r="I12">
            <v>3316.3999999999996</v>
          </cell>
          <cell r="J12">
            <v>495.55</v>
          </cell>
        </row>
        <row r="13">
          <cell r="A13" t="str">
            <v>SAQ</v>
          </cell>
          <cell r="B13">
            <v>1</v>
          </cell>
          <cell r="C13">
            <v>400120</v>
          </cell>
          <cell r="D13" t="str">
            <v>SISTEMA . QUETENA</v>
          </cell>
          <cell r="E13" t="str">
            <v>QUETENA S/N</v>
          </cell>
          <cell r="F13">
            <v>549</v>
          </cell>
          <cell r="G13">
            <v>0</v>
          </cell>
          <cell r="H13">
            <v>540.76</v>
          </cell>
          <cell r="I13">
            <v>470.46</v>
          </cell>
          <cell r="J13">
            <v>70.3</v>
          </cell>
        </row>
        <row r="14">
          <cell r="A14" t="str">
            <v>TEL</v>
          </cell>
          <cell r="B14">
            <v>1</v>
          </cell>
          <cell r="C14">
            <v>400100</v>
          </cell>
          <cell r="D14" t="str">
            <v>SISTEMA . TELAMAYU</v>
          </cell>
          <cell r="E14" t="str">
            <v>TELAMAYU S/N</v>
          </cell>
          <cell r="F14">
            <v>13412</v>
          </cell>
          <cell r="G14">
            <v>0</v>
          </cell>
          <cell r="H14">
            <v>13210.82</v>
          </cell>
          <cell r="I14">
            <v>11493.41</v>
          </cell>
          <cell r="J14">
            <v>1717.41</v>
          </cell>
        </row>
        <row r="15">
          <cell r="A15" t="str">
            <v>TUP</v>
          </cell>
          <cell r="B15">
            <v>1</v>
          </cell>
          <cell r="C15">
            <v>400090</v>
          </cell>
          <cell r="D15" t="str">
            <v>SISTEMA . TUPIZA</v>
          </cell>
          <cell r="E15" t="str">
            <v>TUPIZA S/N</v>
          </cell>
          <cell r="F15">
            <v>10726</v>
          </cell>
          <cell r="G15">
            <v>0</v>
          </cell>
          <cell r="H15">
            <v>10565.11</v>
          </cell>
          <cell r="I15">
            <v>9191.6500000000015</v>
          </cell>
          <cell r="J15">
            <v>1373.46</v>
          </cell>
        </row>
        <row r="16">
          <cell r="A16" t="str">
            <v>URB</v>
          </cell>
          <cell r="B16">
            <v>1</v>
          </cell>
          <cell r="C16">
            <v>400000</v>
          </cell>
          <cell r="D16" t="str">
            <v>HONORABLE GOBIERNO  MUNICIPAL POTOSI</v>
          </cell>
          <cell r="E16" t="str">
            <v>POTOSI S/N</v>
          </cell>
          <cell r="F16">
            <v>558566</v>
          </cell>
          <cell r="G16">
            <v>0</v>
          </cell>
          <cell r="H16">
            <v>550187.51</v>
          </cell>
          <cell r="I16">
            <v>478663.13</v>
          </cell>
          <cell r="J16">
            <v>71524.38</v>
          </cell>
        </row>
        <row r="17">
          <cell r="A17" t="str">
            <v>VIL</v>
          </cell>
          <cell r="B17">
            <v>1</v>
          </cell>
          <cell r="C17">
            <v>60030700</v>
          </cell>
          <cell r="D17" t="str">
            <v>HONORABLE ALCALDIA MUNICIPAL</v>
          </cell>
          <cell r="E17" t="str">
            <v>Villaz?n S/N</v>
          </cell>
          <cell r="F17">
            <v>91721</v>
          </cell>
          <cell r="G17">
            <v>0</v>
          </cell>
          <cell r="H17">
            <v>93922.3</v>
          </cell>
          <cell r="I17">
            <v>81712.400000000009</v>
          </cell>
          <cell r="J17">
            <v>12209.9</v>
          </cell>
        </row>
        <row r="18">
          <cell r="A18" t="str">
            <v>YOC</v>
          </cell>
          <cell r="B18">
            <v>1</v>
          </cell>
          <cell r="C18">
            <v>400040</v>
          </cell>
          <cell r="D18" t="str">
            <v>SISTEMA . YOCALLA</v>
          </cell>
          <cell r="E18" t="str">
            <v>YOCALLA S/N</v>
          </cell>
          <cell r="F18">
            <v>8783</v>
          </cell>
          <cell r="G18">
            <v>0</v>
          </cell>
          <cell r="H18">
            <v>8651.26</v>
          </cell>
          <cell r="I18">
            <v>7526.6</v>
          </cell>
          <cell r="J18">
            <v>1124.6600000000001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BDD"/>
      <sheetName val="CODIGOS"/>
      <sheetName val="COMPRAS"/>
      <sheetName val="BDD_COMPRAS"/>
      <sheetName val="CONSOLIDADO (2)"/>
      <sheetName val="SETAR V M"/>
      <sheetName val="MWh"/>
    </sheetNames>
    <sheetDataSet>
      <sheetData sheetId="0"/>
      <sheetData sheetId="1"/>
      <sheetData sheetId="2"/>
      <sheetData sheetId="3"/>
      <sheetData sheetId="4"/>
      <sheetData sheetId="5">
        <row r="9">
          <cell r="B9">
            <v>13225</v>
          </cell>
          <cell r="C9">
            <v>13330</v>
          </cell>
          <cell r="D9">
            <v>13372</v>
          </cell>
          <cell r="E9">
            <v>13327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2291</v>
          </cell>
          <cell r="C10">
            <v>2298</v>
          </cell>
          <cell r="D10">
            <v>2269</v>
          </cell>
          <cell r="E10">
            <v>2274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67</v>
          </cell>
          <cell r="C11">
            <v>66</v>
          </cell>
          <cell r="D11">
            <v>64</v>
          </cell>
          <cell r="E11">
            <v>63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/>
          <cell r="G12"/>
          <cell r="H12"/>
          <cell r="I12"/>
          <cell r="J12"/>
          <cell r="K12"/>
          <cell r="L12"/>
          <cell r="M12"/>
        </row>
        <row r="13">
          <cell r="B13">
            <v>2</v>
          </cell>
          <cell r="C13">
            <v>2</v>
          </cell>
          <cell r="D13">
            <v>2</v>
          </cell>
          <cell r="E13">
            <v>2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60</v>
          </cell>
          <cell r="C14">
            <v>59</v>
          </cell>
          <cell r="D14">
            <v>60</v>
          </cell>
          <cell r="E14">
            <v>60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20">
          <cell r="B20">
            <v>1690.3020000000001</v>
          </cell>
          <cell r="C20">
            <v>1817.5990000000002</v>
          </cell>
          <cell r="D20">
            <v>1758.91</v>
          </cell>
          <cell r="E20">
            <v>1085.9029999999998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767.86600000000021</v>
          </cell>
          <cell r="C21">
            <v>817.81700000000001</v>
          </cell>
          <cell r="D21">
            <v>782.06699999999989</v>
          </cell>
          <cell r="E21">
            <v>544.23400000000004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155.78199999999998</v>
          </cell>
          <cell r="C22">
            <v>147.25899999999999</v>
          </cell>
          <cell r="D22">
            <v>145.059</v>
          </cell>
          <cell r="E22">
            <v>119.291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/>
          <cell r="G23"/>
          <cell r="H23"/>
          <cell r="I23"/>
          <cell r="J23"/>
          <cell r="K23"/>
          <cell r="L23"/>
          <cell r="M23"/>
        </row>
        <row r="24">
          <cell r="B24">
            <v>330.85199999999998</v>
          </cell>
          <cell r="C24">
            <v>327.23500000000001</v>
          </cell>
          <cell r="D24">
            <v>338.63200000000001</v>
          </cell>
          <cell r="E24">
            <v>317.84300000000002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84.022999999999996</v>
          </cell>
          <cell r="C25">
            <v>86.570999999999998</v>
          </cell>
          <cell r="D25">
            <v>89.103999999999999</v>
          </cell>
          <cell r="E25">
            <v>91.066000000000017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32">
          <cell r="B32">
            <v>1507.0928505747127</v>
          </cell>
          <cell r="C32">
            <v>1648.7042413793106</v>
          </cell>
          <cell r="D32">
            <v>1609.7142758620689</v>
          </cell>
          <cell r="E32">
            <v>958.72508045976997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1229.7444942528737</v>
          </cell>
          <cell r="C33">
            <v>1318.8389540229884</v>
          </cell>
          <cell r="D33">
            <v>1276.062885057471</v>
          </cell>
          <cell r="E33">
            <v>902.64839080459774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126.63134482758619</v>
          </cell>
          <cell r="C34">
            <v>123.94739080459769</v>
          </cell>
          <cell r="D34">
            <v>123.80175862068967</v>
          </cell>
          <cell r="E34">
            <v>105.69088505747126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/>
          <cell r="G35"/>
          <cell r="H35"/>
          <cell r="I35"/>
          <cell r="J35"/>
          <cell r="K35"/>
          <cell r="L35"/>
          <cell r="M35"/>
        </row>
        <row r="36">
          <cell r="B36">
            <v>419.10962068965517</v>
          </cell>
          <cell r="C36">
            <v>417.05536781609197</v>
          </cell>
          <cell r="D36">
            <v>436.48498850574714</v>
          </cell>
          <cell r="E36">
            <v>412.75750574712646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70.456402298850577</v>
          </cell>
          <cell r="C37">
            <v>72.947333333333333</v>
          </cell>
          <cell r="D37">
            <v>75.830896551724138</v>
          </cell>
          <cell r="E37">
            <v>77.560252873563229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</sheetData>
      <sheetData sheetId="6"/>
      <sheetData sheetId="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DIGOS"/>
      <sheetName val="BDD"/>
      <sheetName val="COMPRAS"/>
      <sheetName val="BDD COMPRAS"/>
      <sheetName val="CONSOLIDADO (2)"/>
      <sheetName val="SETAR Y M"/>
    </sheetNames>
    <sheetDataSet>
      <sheetData sheetId="0"/>
      <sheetData sheetId="1"/>
      <sheetData sheetId="2"/>
      <sheetData sheetId="3"/>
      <sheetData sheetId="4"/>
      <sheetData sheetId="5">
        <row r="9">
          <cell r="B9">
            <v>28662</v>
          </cell>
          <cell r="C9">
            <v>28730</v>
          </cell>
          <cell r="D9">
            <v>28750</v>
          </cell>
          <cell r="E9">
            <v>28753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4242</v>
          </cell>
          <cell r="C10">
            <v>4263</v>
          </cell>
          <cell r="D10">
            <v>4286</v>
          </cell>
          <cell r="E10">
            <v>4278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473</v>
          </cell>
          <cell r="C11">
            <v>470</v>
          </cell>
          <cell r="D11">
            <v>466</v>
          </cell>
          <cell r="E11">
            <v>464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/>
          <cell r="G12"/>
          <cell r="H12"/>
          <cell r="I12"/>
          <cell r="J12"/>
          <cell r="K12"/>
          <cell r="L12"/>
          <cell r="M12"/>
        </row>
        <row r="13">
          <cell r="B13">
            <v>2</v>
          </cell>
          <cell r="C13">
            <v>2</v>
          </cell>
          <cell r="D13">
            <v>2</v>
          </cell>
          <cell r="E13">
            <v>2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397</v>
          </cell>
          <cell r="C14">
            <v>399</v>
          </cell>
          <cell r="D14">
            <v>399</v>
          </cell>
          <cell r="E14">
            <v>393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20">
          <cell r="B20">
            <v>3668.433</v>
          </cell>
          <cell r="C20">
            <v>3989.752</v>
          </cell>
          <cell r="D20">
            <v>3839.337</v>
          </cell>
          <cell r="E20">
            <v>2562.1950000000002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1370.0230000000001</v>
          </cell>
          <cell r="C21">
            <v>1507.7659999999998</v>
          </cell>
          <cell r="D21">
            <v>1479.4180000000001</v>
          </cell>
          <cell r="E21">
            <v>1047.6220000000001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770.41</v>
          </cell>
          <cell r="C22">
            <v>761.23099999999988</v>
          </cell>
          <cell r="D22">
            <v>667.78100000000006</v>
          </cell>
          <cell r="E22">
            <v>547.08299999999997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/>
          <cell r="G23"/>
          <cell r="H23"/>
          <cell r="I23"/>
          <cell r="J23"/>
          <cell r="K23"/>
          <cell r="L23"/>
          <cell r="M23"/>
        </row>
        <row r="24">
          <cell r="B24">
            <v>522.07600000000002</v>
          </cell>
          <cell r="C24">
            <v>499.08799999999997</v>
          </cell>
          <cell r="D24">
            <v>454.46</v>
          </cell>
          <cell r="E24">
            <v>501.58199999999999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309.42</v>
          </cell>
          <cell r="C25">
            <v>304.16300000000001</v>
          </cell>
          <cell r="D25">
            <v>318.928</v>
          </cell>
          <cell r="E25">
            <v>271.46700000000004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32">
          <cell r="B32">
            <v>3225.2225517241382</v>
          </cell>
          <cell r="C32">
            <v>3575.5329310344837</v>
          </cell>
          <cell r="D32">
            <v>3473.3354597701159</v>
          </cell>
          <cell r="E32">
            <v>2243.1082758620687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2170.6083333333331</v>
          </cell>
          <cell r="C33">
            <v>2408.6500114942532</v>
          </cell>
          <cell r="D33">
            <v>2389.6198045977017</v>
          </cell>
          <cell r="E33">
            <v>1696.5963908045976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709.95952873563226</v>
          </cell>
          <cell r="C34">
            <v>702.59185057471268</v>
          </cell>
          <cell r="D34">
            <v>611.30395402298848</v>
          </cell>
          <cell r="E34">
            <v>526.62779310344831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/>
          <cell r="G35"/>
          <cell r="H35"/>
          <cell r="I35"/>
          <cell r="J35"/>
          <cell r="K35"/>
          <cell r="L35"/>
          <cell r="M35"/>
        </row>
        <row r="36">
          <cell r="B36">
            <v>661.34424137931035</v>
          </cell>
          <cell r="C36">
            <v>636.07903448275863</v>
          </cell>
          <cell r="D36">
            <v>585.78363218390803</v>
          </cell>
          <cell r="E36">
            <v>651.3650459770115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267.4817471264368</v>
          </cell>
          <cell r="C37">
            <v>265.38756321839077</v>
          </cell>
          <cell r="D37">
            <v>281.98927586206895</v>
          </cell>
          <cell r="E37">
            <v>241.37640229885059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</sheetData>
      <sheetData sheetId="6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BDD"/>
      <sheetName val="COD"/>
      <sheetName val="COMPRAS"/>
      <sheetName val="BDD COMPRAS"/>
      <sheetName val="CONSOLIDADO (2)"/>
      <sheetName val="SETAR B M"/>
    </sheetNames>
    <sheetDataSet>
      <sheetData sheetId="0"/>
      <sheetData sheetId="1"/>
      <sheetData sheetId="2"/>
      <sheetData sheetId="3"/>
      <sheetData sheetId="4"/>
      <sheetData sheetId="5">
        <row r="11">
          <cell r="B11">
            <v>10668</v>
          </cell>
          <cell r="C11">
            <v>10671</v>
          </cell>
          <cell r="D11">
            <v>10701</v>
          </cell>
          <cell r="E11">
            <v>10745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3257</v>
          </cell>
          <cell r="C12">
            <v>3311</v>
          </cell>
          <cell r="D12">
            <v>3329</v>
          </cell>
          <cell r="E12">
            <v>3340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158</v>
          </cell>
          <cell r="C13">
            <v>159</v>
          </cell>
          <cell r="D13">
            <v>156</v>
          </cell>
          <cell r="E13">
            <v>156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2</v>
          </cell>
          <cell r="C14">
            <v>2</v>
          </cell>
          <cell r="D14">
            <v>2</v>
          </cell>
          <cell r="E14">
            <v>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>
            <v>42</v>
          </cell>
          <cell r="C15">
            <v>43</v>
          </cell>
          <cell r="D15">
            <v>43</v>
          </cell>
          <cell r="E15">
            <v>43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22">
          <cell r="B22">
            <v>1435.5059999999999</v>
          </cell>
          <cell r="C22">
            <v>1914.7900000000002</v>
          </cell>
          <cell r="D22">
            <v>1723.528</v>
          </cell>
          <cell r="E22">
            <v>1129.251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566.89399999999989</v>
          </cell>
          <cell r="C23">
            <v>734.03600000000006</v>
          </cell>
          <cell r="D23">
            <v>666.40800000000002</v>
          </cell>
          <cell r="E23">
            <v>481.16299999999995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133.73400000000001</v>
          </cell>
          <cell r="C24">
            <v>146.28300000000002</v>
          </cell>
          <cell r="D24">
            <v>132.11600000000001</v>
          </cell>
          <cell r="E24">
            <v>121.33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134.91300000000001</v>
          </cell>
          <cell r="C25">
            <v>139.56100000000001</v>
          </cell>
          <cell r="D25">
            <v>129.91300000000001</v>
          </cell>
          <cell r="E25">
            <v>134.65600000000001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B26">
            <v>18.183</v>
          </cell>
          <cell r="C26">
            <v>41.920999999999999</v>
          </cell>
          <cell r="D26">
            <v>25.234000000000002</v>
          </cell>
          <cell r="E26">
            <v>11.844999999999999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33">
          <cell r="B33">
            <v>1255.3327816091953</v>
          </cell>
          <cell r="C33">
            <v>1757.5760574712642</v>
          </cell>
          <cell r="D33">
            <v>1581.4185977011493</v>
          </cell>
          <cell r="E33">
            <v>992.56152873563224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879.94097701149428</v>
          </cell>
          <cell r="C34">
            <v>1159.8058275862072</v>
          </cell>
          <cell r="D34">
            <v>1064.0497701149422</v>
          </cell>
          <cell r="E34">
            <v>767.42974712643672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111.12839080459769</v>
          </cell>
          <cell r="C35">
            <v>124.05001149425287</v>
          </cell>
          <cell r="D35">
            <v>114.09065517241383</v>
          </cell>
          <cell r="E35">
            <v>104.2675977011494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169.46933333333334</v>
          </cell>
          <cell r="C36">
            <v>177.86809195402299</v>
          </cell>
          <cell r="D36">
            <v>167.45337931034481</v>
          </cell>
          <cell r="E36">
            <v>174.86706896551726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16.138344827586209</v>
          </cell>
          <cell r="C37">
            <v>35.878540229885061</v>
          </cell>
          <cell r="D37">
            <v>22.812183908045974</v>
          </cell>
          <cell r="E37">
            <v>10.90006896551724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</sheetData>
      <sheetData sheetId="6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BDD"/>
      <sheetName val="CONSOLIDADO COMPRAS"/>
      <sheetName val="BDD_COMPRAS"/>
      <sheetName val="CODIGOS"/>
      <sheetName val="CONSOLIDADO VENTAS (2)"/>
      <sheetName val="ENDE C M"/>
    </sheetNames>
    <sheetDataSet>
      <sheetData sheetId="0"/>
      <sheetData sheetId="1"/>
      <sheetData sheetId="2"/>
      <sheetData sheetId="3"/>
      <sheetData sheetId="4"/>
      <sheetData sheetId="5">
        <row r="10">
          <cell r="B10">
            <v>19839</v>
          </cell>
          <cell r="C10">
            <v>19891</v>
          </cell>
          <cell r="D10">
            <v>19929</v>
          </cell>
          <cell r="E10">
            <v>19690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1540</v>
          </cell>
          <cell r="C11">
            <v>1546</v>
          </cell>
          <cell r="D11">
            <v>1544</v>
          </cell>
          <cell r="E11">
            <v>1533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9</v>
          </cell>
          <cell r="C12">
            <v>11</v>
          </cell>
          <cell r="D12">
            <v>12</v>
          </cell>
          <cell r="E12">
            <v>11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/>
          <cell r="F13"/>
          <cell r="G13"/>
          <cell r="H13"/>
          <cell r="I13"/>
          <cell r="J13"/>
          <cell r="K13"/>
          <cell r="L13"/>
          <cell r="M13"/>
        </row>
        <row r="14">
          <cell r="B14">
            <v>8</v>
          </cell>
          <cell r="C14">
            <v>8</v>
          </cell>
          <cell r="D14">
            <v>8</v>
          </cell>
          <cell r="E14">
            <v>8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>
            <v>97</v>
          </cell>
          <cell r="C15">
            <v>96</v>
          </cell>
          <cell r="D15">
            <v>95</v>
          </cell>
          <cell r="E15">
            <v>93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22">
          <cell r="B22">
            <v>591.91300000000001</v>
          </cell>
          <cell r="C22">
            <v>562.87200000000007</v>
          </cell>
          <cell r="D22">
            <v>534.61</v>
          </cell>
          <cell r="E22">
            <v>575.12100000000009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240.18600000000001</v>
          </cell>
          <cell r="C23">
            <v>240.14500000000001</v>
          </cell>
          <cell r="D23">
            <v>231.82799999999997</v>
          </cell>
          <cell r="E23">
            <v>249.47800000000001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2140.9679999999998</v>
          </cell>
          <cell r="C24">
            <v>1648.9560000000001</v>
          </cell>
          <cell r="D24">
            <v>1935.0530000000001</v>
          </cell>
          <cell r="E24">
            <v>2423.904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/>
          <cell r="F25"/>
          <cell r="G25"/>
          <cell r="H25"/>
          <cell r="I25"/>
          <cell r="J25"/>
          <cell r="K25"/>
          <cell r="L25"/>
          <cell r="M25"/>
        </row>
        <row r="26">
          <cell r="B26">
            <v>113.002</v>
          </cell>
          <cell r="C26">
            <v>112.845</v>
          </cell>
          <cell r="D26">
            <v>112.923</v>
          </cell>
          <cell r="E26">
            <v>112.783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>
            <v>273.37</v>
          </cell>
          <cell r="C27">
            <v>191.10199999999998</v>
          </cell>
          <cell r="D27">
            <v>159.31200000000001</v>
          </cell>
          <cell r="E27">
            <v>161.10499999999999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4">
          <cell r="B34">
            <v>558.70231999999999</v>
          </cell>
          <cell r="C34">
            <v>534.26756999999998</v>
          </cell>
          <cell r="D34">
            <v>512.09583999999995</v>
          </cell>
          <cell r="E34">
            <v>545.1736699999999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444.65309000000008</v>
          </cell>
          <cell r="C35">
            <v>444.59145999999993</v>
          </cell>
          <cell r="D35">
            <v>428.57536999999996</v>
          </cell>
          <cell r="E35">
            <v>461.90934000000004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1286.11985</v>
          </cell>
          <cell r="C36">
            <v>1142.9639499999998</v>
          </cell>
          <cell r="D36">
            <v>1233.86196</v>
          </cell>
          <cell r="E36">
            <v>1430.0822999999998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/>
          <cell r="F37"/>
          <cell r="G37"/>
          <cell r="H37"/>
          <cell r="I37"/>
          <cell r="J37"/>
          <cell r="K37"/>
          <cell r="L37"/>
          <cell r="M37"/>
        </row>
        <row r="38">
          <cell r="B38">
            <v>149.04963999999998</v>
          </cell>
          <cell r="C38">
            <v>149.29392999999999</v>
          </cell>
          <cell r="D38">
            <v>150.07466999999997</v>
          </cell>
          <cell r="E38">
            <v>150.22694999999999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>
            <v>178.54550999999998</v>
          </cell>
          <cell r="C39">
            <v>117.81223999999999</v>
          </cell>
          <cell r="D39">
            <v>103.47080000000001</v>
          </cell>
          <cell r="E39">
            <v>98.343800000000002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</sheetData>
      <sheetData sheetId="6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BDD"/>
      <sheetName val="COMPRAS"/>
      <sheetName val="BDD_COMPRAS"/>
      <sheetName val="COD"/>
      <sheetName val="CONSOLIDADO (2)"/>
      <sheetName val="ENDE Y M "/>
    </sheetNames>
    <sheetDataSet>
      <sheetData sheetId="0"/>
      <sheetData sheetId="1"/>
      <sheetData sheetId="2"/>
      <sheetData sheetId="3"/>
      <sheetData sheetId="4"/>
      <sheetData sheetId="5">
        <row r="9">
          <cell r="B9">
            <v>8854</v>
          </cell>
          <cell r="C9">
            <v>8922</v>
          </cell>
          <cell r="D9">
            <v>8931</v>
          </cell>
          <cell r="E9">
            <v>8901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2236</v>
          </cell>
          <cell r="C10">
            <v>2240</v>
          </cell>
          <cell r="D10">
            <v>2247</v>
          </cell>
          <cell r="E10">
            <v>2240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307</v>
          </cell>
          <cell r="C11">
            <v>306</v>
          </cell>
          <cell r="D11">
            <v>305</v>
          </cell>
          <cell r="E11">
            <v>307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/>
          <cell r="F12"/>
          <cell r="G12"/>
          <cell r="H12"/>
          <cell r="I12"/>
          <cell r="J12"/>
          <cell r="K12"/>
          <cell r="L12"/>
          <cell r="M12"/>
        </row>
        <row r="13">
          <cell r="B13">
            <v>5</v>
          </cell>
          <cell r="C13">
            <v>5</v>
          </cell>
          <cell r="D13">
            <v>5</v>
          </cell>
          <cell r="E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14</v>
          </cell>
          <cell r="C14">
            <v>14</v>
          </cell>
          <cell r="D14">
            <v>14</v>
          </cell>
          <cell r="E14">
            <v>13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20">
          <cell r="B20">
            <v>509.98599999999999</v>
          </cell>
          <cell r="C20">
            <v>524.83699999999999</v>
          </cell>
          <cell r="D20">
            <v>454.00299999999999</v>
          </cell>
          <cell r="E20">
            <v>506.65099999999995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373.517</v>
          </cell>
          <cell r="C21">
            <v>392.976</v>
          </cell>
          <cell r="D21">
            <v>348.01600000000002</v>
          </cell>
          <cell r="E21">
            <v>396.24900000000002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295.04199999999997</v>
          </cell>
          <cell r="C22">
            <v>373.47300000000001</v>
          </cell>
          <cell r="D22">
            <v>284.73500000000001</v>
          </cell>
          <cell r="E22">
            <v>333.86199999999997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/>
          <cell r="F23"/>
          <cell r="G23"/>
          <cell r="H23"/>
          <cell r="I23"/>
          <cell r="J23"/>
          <cell r="K23"/>
          <cell r="L23"/>
          <cell r="M23"/>
        </row>
        <row r="24">
          <cell r="B24">
            <v>128.452</v>
          </cell>
          <cell r="C24">
            <v>128.452</v>
          </cell>
          <cell r="D24">
            <v>128.452</v>
          </cell>
          <cell r="E24">
            <v>128.452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9.2789999999999999</v>
          </cell>
          <cell r="C25">
            <v>5.9979999999999993</v>
          </cell>
          <cell r="D25">
            <v>5.8609999999999998</v>
          </cell>
          <cell r="E25">
            <v>5.8469999999999995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32">
          <cell r="B32">
            <v>487.51501999998925</v>
          </cell>
          <cell r="C32">
            <v>503.33502999999899</v>
          </cell>
          <cell r="D32">
            <v>449.16810000000731</v>
          </cell>
          <cell r="E32">
            <v>495.17826000001162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498.28346000000209</v>
          </cell>
          <cell r="C33">
            <v>525.81556000000057</v>
          </cell>
          <cell r="D33">
            <v>473.75271000000345</v>
          </cell>
          <cell r="E33">
            <v>536.16123000000164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441.68165999999997</v>
          </cell>
          <cell r="C34">
            <v>542.8783099999996</v>
          </cell>
          <cell r="D34">
            <v>420.16497999999979</v>
          </cell>
          <cell r="E34">
            <v>492.62162000000023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/>
          <cell r="F35"/>
          <cell r="G35"/>
          <cell r="H35"/>
          <cell r="I35"/>
          <cell r="J35"/>
          <cell r="K35"/>
          <cell r="L35"/>
          <cell r="M35"/>
        </row>
        <row r="36">
          <cell r="B36">
            <v>93.127709999999979</v>
          </cell>
          <cell r="C36">
            <v>93.769959999999998</v>
          </cell>
          <cell r="D36">
            <v>94.540669999999992</v>
          </cell>
          <cell r="E36">
            <v>95.18292000000001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8.5744700000000016</v>
          </cell>
          <cell r="C37">
            <v>5.5693000000000001</v>
          </cell>
          <cell r="D37">
            <v>5.51098</v>
          </cell>
          <cell r="E37">
            <v>5.5235499999999993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</sheetData>
      <sheetData sheetId="6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SIN AJUSTES"/>
      <sheetName val="CONSOLIDADO"/>
      <sheetName val="BDD"/>
      <sheetName val="Estructura Tarifária"/>
      <sheetName val="COMPRAS"/>
      <sheetName val="BDD_COMPRAS"/>
      <sheetName val="MWh"/>
      <sheetName val="CONSOLIDADO (2)"/>
      <sheetName val="CESSA M"/>
      <sheetName val="CESSA TM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9">
          <cell r="B9">
            <v>129903</v>
          </cell>
          <cell r="C9">
            <v>130381</v>
          </cell>
          <cell r="D9">
            <v>130819</v>
          </cell>
          <cell r="E9">
            <v>131000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13102</v>
          </cell>
          <cell r="C10">
            <v>13124</v>
          </cell>
          <cell r="D10">
            <v>13158</v>
          </cell>
          <cell r="E10">
            <v>13164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833</v>
          </cell>
          <cell r="C11">
            <v>836</v>
          </cell>
          <cell r="D11">
            <v>838</v>
          </cell>
          <cell r="E11">
            <v>845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B13">
            <v>625</v>
          </cell>
          <cell r="C13">
            <v>625</v>
          </cell>
          <cell r="D13">
            <v>624</v>
          </cell>
          <cell r="E13">
            <v>632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425</v>
          </cell>
          <cell r="C14">
            <v>424</v>
          </cell>
          <cell r="D14">
            <v>428</v>
          </cell>
          <cell r="E14">
            <v>428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20">
          <cell r="B20">
            <v>9653.7980000000025</v>
          </cell>
          <cell r="C20">
            <v>9785.0640000000021</v>
          </cell>
          <cell r="D20">
            <v>9437.4670000000024</v>
          </cell>
          <cell r="E20">
            <v>9059.4420000000009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3811.8370000000004</v>
          </cell>
          <cell r="C21">
            <v>4031.1289999999995</v>
          </cell>
          <cell r="D21">
            <v>3826.1039999999998</v>
          </cell>
          <cell r="E21">
            <v>3947.7789999999986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8561.2459999999992</v>
          </cell>
          <cell r="C22">
            <v>10333.823000000002</v>
          </cell>
          <cell r="D22">
            <v>9014.6589999999997</v>
          </cell>
          <cell r="E22">
            <v>9326.5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B24">
            <v>1786.0349999999999</v>
          </cell>
          <cell r="C24">
            <v>1803.5520000000001</v>
          </cell>
          <cell r="D24">
            <v>1899.694</v>
          </cell>
          <cell r="E24">
            <v>1828.809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1277.433</v>
          </cell>
          <cell r="C25">
            <v>1214.386</v>
          </cell>
          <cell r="D25">
            <v>1134.0160000000001</v>
          </cell>
          <cell r="E25">
            <v>1137.8999999999999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31">
          <cell r="B31">
            <v>8251.1046000008191</v>
          </cell>
          <cell r="C31">
            <v>8418.2585999980292</v>
          </cell>
          <cell r="D31">
            <v>8199.0702999988953</v>
          </cell>
          <cell r="E31">
            <v>7918.4905999993553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>
            <v>6014.301199999999</v>
          </cell>
          <cell r="C32">
            <v>6427.5822000000007</v>
          </cell>
          <cell r="D32">
            <v>6119.4389999999894</v>
          </cell>
          <cell r="E32">
            <v>6372.4230999999909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7219.8397999999988</v>
          </cell>
          <cell r="C33">
            <v>8346.6209999999992</v>
          </cell>
          <cell r="D33">
            <v>7615.0143000000007</v>
          </cell>
          <cell r="E33">
            <v>7844.5734000000011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>
            <v>1938.5164000000013</v>
          </cell>
          <cell r="C35">
            <v>1968.7123999999988</v>
          </cell>
          <cell r="D35">
            <v>2093.3589000000011</v>
          </cell>
          <cell r="E35">
            <v>2025.8078000000014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855.89020000000005</v>
          </cell>
          <cell r="C36">
            <v>803.40250000000003</v>
          </cell>
          <cell r="D36">
            <v>765.95379999999989</v>
          </cell>
          <cell r="E36">
            <v>763.85350000000005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</sheetData>
      <sheetData sheetId="8"/>
      <sheetData sheetId="9"/>
      <sheetData sheetId="10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BDD"/>
      <sheetName val="Estr. Tarifario"/>
      <sheetName val="COMPRAS"/>
      <sheetName val="MWh"/>
      <sheetName val="CONSOLIDADO (2)"/>
      <sheetName val="BDD_COMPRAS"/>
      <sheetName val="ELFEC M 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>
            <v>618500</v>
          </cell>
          <cell r="C9">
            <v>619518</v>
          </cell>
          <cell r="D9">
            <v>621184</v>
          </cell>
          <cell r="E9">
            <v>622114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86495</v>
          </cell>
          <cell r="C10">
            <v>86627</v>
          </cell>
          <cell r="D10">
            <v>87012</v>
          </cell>
          <cell r="E10">
            <v>87117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9077</v>
          </cell>
          <cell r="C11">
            <v>9065</v>
          </cell>
          <cell r="D11">
            <v>9077</v>
          </cell>
          <cell r="E11">
            <v>9100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B13">
            <v>235</v>
          </cell>
          <cell r="C13">
            <v>235</v>
          </cell>
          <cell r="D13">
            <v>230</v>
          </cell>
          <cell r="E13">
            <v>234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6479</v>
          </cell>
          <cell r="C14">
            <v>6433</v>
          </cell>
          <cell r="D14">
            <v>6461</v>
          </cell>
          <cell r="E14">
            <v>6467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20">
          <cell r="B20">
            <v>53609.943899999991</v>
          </cell>
          <cell r="C20">
            <v>49867.129900000029</v>
          </cell>
          <cell r="D20">
            <v>53300.032699999974</v>
          </cell>
          <cell r="E20">
            <v>49909.387800000004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22481.50571999999</v>
          </cell>
          <cell r="C21">
            <v>21497.780379999982</v>
          </cell>
          <cell r="D21">
            <v>23324.050679999989</v>
          </cell>
          <cell r="E21">
            <v>22852.238099999995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30317.17798</v>
          </cell>
          <cell r="C22">
            <v>28883.204060000004</v>
          </cell>
          <cell r="D22">
            <v>29566.771280000004</v>
          </cell>
          <cell r="E22">
            <v>32196.399369999996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B24">
            <v>7158.4509999999991</v>
          </cell>
          <cell r="C24">
            <v>8392.7609999999986</v>
          </cell>
          <cell r="D24">
            <v>9524.887999999999</v>
          </cell>
          <cell r="E24">
            <v>9266.2649999999994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6941.76793</v>
          </cell>
          <cell r="C25">
            <v>3428.3464700000013</v>
          </cell>
          <cell r="D25">
            <v>4788.7489299999997</v>
          </cell>
          <cell r="E25">
            <v>4636.8852399999987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31">
          <cell r="B31">
            <v>53502.530827586226</v>
          </cell>
          <cell r="C31">
            <v>50611.320425287362</v>
          </cell>
          <cell r="D31">
            <v>52839.09119540231</v>
          </cell>
          <cell r="E31">
            <v>50259.293609195403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>
            <v>32171.205482758625</v>
          </cell>
          <cell r="C32">
            <v>31311.865862068953</v>
          </cell>
          <cell r="D32">
            <v>32803.458965517231</v>
          </cell>
          <cell r="E32">
            <v>32422.218356321842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22250.420287356323</v>
          </cell>
          <cell r="C33">
            <v>21362.984448275871</v>
          </cell>
          <cell r="D33">
            <v>22933.291206896545</v>
          </cell>
          <cell r="E33">
            <v>24136.331057471256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/>
          <cell r="F34"/>
          <cell r="G34"/>
          <cell r="H34"/>
          <cell r="I34"/>
          <cell r="J34"/>
          <cell r="K34"/>
          <cell r="L34"/>
          <cell r="M34"/>
        </row>
        <row r="35">
          <cell r="B35">
            <v>7889.08104597701</v>
          </cell>
          <cell r="C35">
            <v>8599.465425287357</v>
          </cell>
          <cell r="D35">
            <v>9850.6695287356288</v>
          </cell>
          <cell r="E35">
            <v>9654.0466551724148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4231.1548735632186</v>
          </cell>
          <cell r="C36">
            <v>2410.4864597701144</v>
          </cell>
          <cell r="D36">
            <v>3485.9982413793095</v>
          </cell>
          <cell r="E36">
            <v>3398.7044252873557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</sheetData>
      <sheetData sheetId="7"/>
      <sheetData sheetId="8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BDD"/>
      <sheetName val="Est. tarifaria"/>
      <sheetName val="COMPRAS"/>
      <sheetName val="MWh"/>
      <sheetName val="BDD_COMPRAS"/>
      <sheetName val="CONSOLIDADO (2)"/>
      <sheetName val="ENDE DE OR M 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>
            <v>144888</v>
          </cell>
          <cell r="C9">
            <v>145303</v>
          </cell>
          <cell r="D9">
            <v>145788</v>
          </cell>
          <cell r="E9">
            <v>145983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14111</v>
          </cell>
          <cell r="C10">
            <v>14134</v>
          </cell>
          <cell r="D10">
            <v>14156</v>
          </cell>
          <cell r="E10">
            <v>14180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745</v>
          </cell>
          <cell r="C11">
            <v>752</v>
          </cell>
          <cell r="D11">
            <v>757</v>
          </cell>
          <cell r="E11">
            <v>752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164</v>
          </cell>
          <cell r="C12">
            <v>166</v>
          </cell>
          <cell r="D12">
            <v>169</v>
          </cell>
          <cell r="E12">
            <v>171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69</v>
          </cell>
          <cell r="C13">
            <v>70</v>
          </cell>
          <cell r="D13">
            <v>72</v>
          </cell>
          <cell r="E13">
            <v>72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803</v>
          </cell>
          <cell r="C14">
            <v>814</v>
          </cell>
          <cell r="D14">
            <v>824</v>
          </cell>
          <cell r="E14">
            <v>819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20">
          <cell r="B20">
            <v>9251.8000000000047</v>
          </cell>
          <cell r="C20">
            <v>8895.2559999999976</v>
          </cell>
          <cell r="D20">
            <v>9061.3110000000015</v>
          </cell>
          <cell r="E20">
            <v>8665.9219999999968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4017.6469999999986</v>
          </cell>
          <cell r="C21">
            <v>3971.8870000000002</v>
          </cell>
          <cell r="D21">
            <v>4169.9760000000006</v>
          </cell>
          <cell r="E21">
            <v>4154.5520000000042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5011.5250000000005</v>
          </cell>
          <cell r="C22">
            <v>4504.8089999999993</v>
          </cell>
          <cell r="D22">
            <v>4440.5449999999992</v>
          </cell>
          <cell r="E22">
            <v>5143.1420000000007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16819.969999999998</v>
          </cell>
          <cell r="C23">
            <v>19054.219999999998</v>
          </cell>
          <cell r="D23">
            <v>17079.370000000006</v>
          </cell>
          <cell r="E23">
            <v>20511.221999999994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2505.6530000000002</v>
          </cell>
          <cell r="C24">
            <v>2374.9539999999997</v>
          </cell>
          <cell r="D24">
            <v>2686.6609999999987</v>
          </cell>
          <cell r="E24">
            <v>2704.4380000000001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8269.715000000002</v>
          </cell>
          <cell r="C25">
            <v>8381.8860000000004</v>
          </cell>
          <cell r="D25">
            <v>8363.737000000001</v>
          </cell>
          <cell r="E25">
            <v>8774.5540000000001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31">
          <cell r="B31">
            <v>9724.2968965517266</v>
          </cell>
          <cell r="C31">
            <v>9479.3002298850533</v>
          </cell>
          <cell r="D31">
            <v>9709.2820689655127</v>
          </cell>
          <cell r="E31">
            <v>9461.4232183908043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>
            <v>4876.1459770114952</v>
          </cell>
          <cell r="C32">
            <v>5718.69114942529</v>
          </cell>
          <cell r="D32">
            <v>5115.9082758620752</v>
          </cell>
          <cell r="E32">
            <v>5106.6120689655154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4872.3821839080456</v>
          </cell>
          <cell r="C33">
            <v>4719.6132183908048</v>
          </cell>
          <cell r="D33">
            <v>4750.4459770114945</v>
          </cell>
          <cell r="E33">
            <v>5075.3127586206892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13120.75988505747</v>
          </cell>
          <cell r="C34">
            <v>14287.710574712648</v>
          </cell>
          <cell r="D34">
            <v>13993.107701149429</v>
          </cell>
          <cell r="E34">
            <v>15292.775287356322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3052.3302298850572</v>
          </cell>
          <cell r="C35">
            <v>2907.8357471264362</v>
          </cell>
          <cell r="D35">
            <v>3314.8029885057472</v>
          </cell>
          <cell r="E35">
            <v>3355.4909195402302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4162.8841379310343</v>
          </cell>
          <cell r="C36">
            <v>4217.2412643678163</v>
          </cell>
          <cell r="D36">
            <v>4373.4588505747133</v>
          </cell>
          <cell r="E36">
            <v>4417.7944827586207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</sheetData>
      <sheetData sheetId="7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BDD"/>
      <sheetName val="CODIGOS"/>
      <sheetName val="COMPRAS"/>
      <sheetName val="MWh"/>
      <sheetName val="BDD_COMPRAS"/>
      <sheetName val="CONSOLIDADO (2)"/>
      <sheetName val="CRE M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9">
          <cell r="C9">
            <v>649464</v>
          </cell>
          <cell r="D9">
            <v>651405</v>
          </cell>
          <cell r="E9">
            <v>653152</v>
          </cell>
          <cell r="F9">
            <v>654681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>
            <v>70270</v>
          </cell>
          <cell r="D10">
            <v>70511</v>
          </cell>
          <cell r="E10">
            <v>70646</v>
          </cell>
          <cell r="F10">
            <v>70785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>
            <v>4442</v>
          </cell>
          <cell r="D11">
            <v>4465</v>
          </cell>
          <cell r="E11">
            <v>4531</v>
          </cell>
          <cell r="F11">
            <v>4558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3">
          <cell r="C13">
            <v>2231</v>
          </cell>
          <cell r="D13">
            <v>2294</v>
          </cell>
          <cell r="E13">
            <v>2308</v>
          </cell>
          <cell r="F13">
            <v>2310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>
            <v>124</v>
          </cell>
          <cell r="D14">
            <v>125</v>
          </cell>
          <cell r="E14">
            <v>125</v>
          </cell>
          <cell r="F14">
            <v>126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20">
          <cell r="C20">
            <v>146971.70400000006</v>
          </cell>
          <cell r="D20">
            <v>156912.96799999979</v>
          </cell>
          <cell r="E20">
            <v>144509.701</v>
          </cell>
          <cell r="F20">
            <v>116528.03899999998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>
            <v>86994.201000000001</v>
          </cell>
          <cell r="D21">
            <v>92548.002000000037</v>
          </cell>
          <cell r="E21">
            <v>89329.710999999996</v>
          </cell>
          <cell r="F21">
            <v>78727.897999999986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>
            <v>74054.224999999977</v>
          </cell>
          <cell r="D22">
            <v>78555.827000000005</v>
          </cell>
          <cell r="E22">
            <v>75626.805999999997</v>
          </cell>
          <cell r="F22">
            <v>88631.543000000005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C24">
            <v>9285.9140000000007</v>
          </cell>
          <cell r="D24">
            <v>8999.886999999997</v>
          </cell>
          <cell r="E24">
            <v>9939.4139999999989</v>
          </cell>
          <cell r="F24">
            <v>9162.8000000000029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>
            <v>637.56699999999989</v>
          </cell>
          <cell r="D25">
            <v>614.827</v>
          </cell>
          <cell r="E25">
            <v>588.15300000000002</v>
          </cell>
          <cell r="F25">
            <v>-0.41799999999999926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31">
          <cell r="C31">
            <v>136467.23839080444</v>
          </cell>
          <cell r="D31">
            <v>147384.42275862073</v>
          </cell>
          <cell r="E31">
            <v>135792.8610344828</v>
          </cell>
          <cell r="F31">
            <v>107487.02666666661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97104.44793103449</v>
          </cell>
          <cell r="D32">
            <v>103253.15080459768</v>
          </cell>
          <cell r="E32">
            <v>101124.33022988513</v>
          </cell>
          <cell r="F32">
            <v>91216.114367816132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47582.368850574705</v>
          </cell>
          <cell r="D33">
            <v>49881.586206896573</v>
          </cell>
          <cell r="E33">
            <v>50958.972758620686</v>
          </cell>
          <cell r="F33">
            <v>56259.397356321831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5">
          <cell r="C35">
            <v>11018.007931034486</v>
          </cell>
          <cell r="D35">
            <v>10735.756781609196</v>
          </cell>
          <cell r="E35">
            <v>11942.753448275866</v>
          </cell>
          <cell r="F35">
            <v>11105.087471264364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>
            <v>420.57689655172413</v>
          </cell>
          <cell r="D36">
            <v>426.78436781609196</v>
          </cell>
          <cell r="E36">
            <v>425.59528735632182</v>
          </cell>
          <cell r="F36">
            <v>352.18724137931042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</sheetData>
      <sheetData sheetId="8"/>
      <sheetData sheetId="9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BDD"/>
      <sheetName val="COMPRAS"/>
      <sheetName val="BDD_COMPRAS"/>
      <sheetName val="CODIGOS"/>
      <sheetName val="CODIGOS 2"/>
      <sheetName val="CONSOLIDADO (2)"/>
      <sheetName val="CRE C M "/>
      <sheetName val="RESUMEN ANUARIO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C10">
            <v>15310</v>
          </cell>
          <cell r="D10">
            <v>15328</v>
          </cell>
          <cell r="E10">
            <v>15351</v>
          </cell>
          <cell r="F10">
            <v>15365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>
            <v>1778</v>
          </cell>
          <cell r="D11">
            <v>1778</v>
          </cell>
          <cell r="E11">
            <v>1781</v>
          </cell>
          <cell r="F11">
            <v>1778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>
            <v>189</v>
          </cell>
          <cell r="D12">
            <v>191</v>
          </cell>
          <cell r="E12">
            <v>191</v>
          </cell>
          <cell r="F12">
            <v>191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>
            <v>6</v>
          </cell>
          <cell r="D13">
            <v>6</v>
          </cell>
          <cell r="E13">
            <v>6</v>
          </cell>
          <cell r="F13">
            <v>6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>
            <v>525</v>
          </cell>
          <cell r="D14">
            <v>525</v>
          </cell>
          <cell r="E14">
            <v>525</v>
          </cell>
          <cell r="F14">
            <v>526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21">
          <cell r="C21">
            <v>1571.5040000000001</v>
          </cell>
          <cell r="D21">
            <v>1565.7889999999998</v>
          </cell>
          <cell r="E21">
            <v>1516.713</v>
          </cell>
          <cell r="F21">
            <v>1215.894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>
            <v>577.71199999999976</v>
          </cell>
          <cell r="D22">
            <v>595.29899999999998</v>
          </cell>
          <cell r="E22">
            <v>587.32500000000005</v>
          </cell>
          <cell r="F22">
            <v>492.38699999999989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>
            <v>126.57599999999999</v>
          </cell>
          <cell r="D23">
            <v>120.19699999999997</v>
          </cell>
          <cell r="E23">
            <v>128.87800000000004</v>
          </cell>
          <cell r="F23">
            <v>107.504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C24">
            <v>167.03200000000001</v>
          </cell>
          <cell r="D24">
            <v>150.86500000000001</v>
          </cell>
          <cell r="E24">
            <v>167.03199999999998</v>
          </cell>
          <cell r="F24">
            <v>161.64499999999998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>
            <v>194.94800000000001</v>
          </cell>
          <cell r="D25">
            <v>182.02200000000002</v>
          </cell>
          <cell r="E25">
            <v>162.89499999999998</v>
          </cell>
          <cell r="F25">
            <v>109.56599999999999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32">
          <cell r="C32">
            <v>1394.8147126436784</v>
          </cell>
          <cell r="D32">
            <v>1397.4885057471263</v>
          </cell>
          <cell r="E32">
            <v>1364.3598850574713</v>
          </cell>
          <cell r="F32">
            <v>1082.8019540229884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795.00310344827608</v>
          </cell>
          <cell r="D33">
            <v>822.15379310344815</v>
          </cell>
          <cell r="E33">
            <v>818.08287356321819</v>
          </cell>
          <cell r="F33">
            <v>705.23160919540248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>
            <v>91.810574712643685</v>
          </cell>
          <cell r="D34">
            <v>91.056551724137947</v>
          </cell>
          <cell r="E34">
            <v>102.51241379310343</v>
          </cell>
          <cell r="F34">
            <v>108.37678160919539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>
            <v>198.26712643678161</v>
          </cell>
          <cell r="D35">
            <v>179.98195402298853</v>
          </cell>
          <cell r="E35">
            <v>201.10655172413794</v>
          </cell>
          <cell r="F35">
            <v>195.91379310344826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>
            <v>129.82620689655172</v>
          </cell>
          <cell r="D36">
            <v>130.79344827586209</v>
          </cell>
          <cell r="E36">
            <v>121.25839080459771</v>
          </cell>
          <cell r="F36">
            <v>105.60689655172413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</sheetData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CatySist"/>
      <sheetName val="ESCLIFAC_10_11"/>
      <sheetName val="ESCLIIND_10_11"/>
      <sheetName val="AP_FACTURADO"/>
      <sheetName val="ise_210_POTOSI"/>
      <sheetName val="ise_210_SUR"/>
      <sheetName val="ise_210_VILLAZON"/>
      <sheetName val="ise_210_SANBARTO"/>
      <sheetName val="RUTAS"/>
      <sheetName val="CatSistema"/>
    </sheetNames>
    <sheetDataSet>
      <sheetData sheetId="0"/>
      <sheetData sheetId="1"/>
      <sheetData sheetId="2">
        <row r="253">
          <cell r="A253" t="str">
            <v>DDI</v>
          </cell>
          <cell r="B253">
            <v>21</v>
          </cell>
          <cell r="C253">
            <v>1478729</v>
          </cell>
          <cell r="D253">
            <v>443840.52999999997</v>
          </cell>
          <cell r="E253">
            <v>776.32</v>
          </cell>
          <cell r="F253">
            <v>66320.98</v>
          </cell>
          <cell r="G253">
            <v>3346</v>
          </cell>
          <cell r="H253">
            <v>191713.97000000003</v>
          </cell>
          <cell r="I253">
            <v>28646.900000000005</v>
          </cell>
          <cell r="J253">
            <v>14761.85</v>
          </cell>
          <cell r="K253">
            <v>2205.7999999999997</v>
          </cell>
        </row>
        <row r="254">
          <cell r="A254" t="str">
            <v>KAR</v>
          </cell>
          <cell r="B254">
            <v>1</v>
          </cell>
          <cell r="C254">
            <v>29688</v>
          </cell>
          <cell r="D254">
            <v>8910.85</v>
          </cell>
          <cell r="E254">
            <v>0</v>
          </cell>
          <cell r="F254">
            <v>1331.51</v>
          </cell>
          <cell r="G254">
            <v>135</v>
          </cell>
          <cell r="H254">
            <v>7735.02</v>
          </cell>
          <cell r="I254">
            <v>1155.81</v>
          </cell>
          <cell r="J254">
            <v>0</v>
          </cell>
          <cell r="K254">
            <v>0</v>
          </cell>
        </row>
        <row r="255">
          <cell r="A255" t="str">
            <v>KIL</v>
          </cell>
          <cell r="B255">
            <v>1</v>
          </cell>
          <cell r="C255">
            <v>3643</v>
          </cell>
          <cell r="D255">
            <v>1093.45</v>
          </cell>
          <cell r="E255">
            <v>0</v>
          </cell>
          <cell r="F255">
            <v>163.38999999999999</v>
          </cell>
          <cell r="G255">
            <v>134</v>
          </cell>
          <cell r="H255">
            <v>7677.72</v>
          </cell>
          <cell r="I255">
            <v>1147.25</v>
          </cell>
          <cell r="J255">
            <v>0</v>
          </cell>
          <cell r="K255">
            <v>0</v>
          </cell>
        </row>
        <row r="256">
          <cell r="A256" t="str">
            <v>OCU</v>
          </cell>
          <cell r="B256">
            <v>7</v>
          </cell>
          <cell r="C256">
            <v>63816</v>
          </cell>
          <cell r="D256">
            <v>19154.379999999997</v>
          </cell>
          <cell r="E256">
            <v>0</v>
          </cell>
          <cell r="F256">
            <v>2862.1499999999996</v>
          </cell>
          <cell r="G256">
            <v>546</v>
          </cell>
          <cell r="H256">
            <v>31283.86</v>
          </cell>
          <cell r="I256">
            <v>4674.5999999999995</v>
          </cell>
          <cell r="J256">
            <v>11085.93</v>
          </cell>
          <cell r="K256">
            <v>1656.52</v>
          </cell>
        </row>
        <row r="257">
          <cell r="A257" t="str">
            <v>PUN</v>
          </cell>
          <cell r="B257">
            <v>4</v>
          </cell>
          <cell r="C257">
            <v>284626</v>
          </cell>
          <cell r="D257">
            <v>85430.49</v>
          </cell>
          <cell r="E257">
            <v>0</v>
          </cell>
          <cell r="F257">
            <v>12765.48</v>
          </cell>
          <cell r="G257">
            <v>891</v>
          </cell>
          <cell r="H257">
            <v>51051.130000000005</v>
          </cell>
          <cell r="I257">
            <v>7628.34</v>
          </cell>
          <cell r="J257">
            <v>3211.65</v>
          </cell>
          <cell r="K257">
            <v>479.9</v>
          </cell>
        </row>
        <row r="258">
          <cell r="A258" t="str">
            <v>SAC</v>
          </cell>
          <cell r="B258">
            <v>1</v>
          </cell>
          <cell r="C258">
            <v>2988</v>
          </cell>
          <cell r="D258">
            <v>896.85</v>
          </cell>
          <cell r="E258">
            <v>0</v>
          </cell>
          <cell r="F258">
            <v>134.01</v>
          </cell>
          <cell r="G258">
            <v>55</v>
          </cell>
          <cell r="H258">
            <v>3151.31</v>
          </cell>
          <cell r="I258">
            <v>470.88</v>
          </cell>
          <cell r="J258">
            <v>0</v>
          </cell>
          <cell r="K258">
            <v>0</v>
          </cell>
        </row>
        <row r="259">
          <cell r="A259" t="str">
            <v>TUP</v>
          </cell>
          <cell r="B259">
            <v>5</v>
          </cell>
          <cell r="C259">
            <v>309489</v>
          </cell>
          <cell r="D259">
            <v>92893.13</v>
          </cell>
          <cell r="E259">
            <v>0</v>
          </cell>
          <cell r="F259">
            <v>13880.569999999998</v>
          </cell>
          <cell r="G259">
            <v>1147</v>
          </cell>
          <cell r="H259">
            <v>65719.03</v>
          </cell>
          <cell r="I259">
            <v>9820.09</v>
          </cell>
          <cell r="J259">
            <v>5991.75</v>
          </cell>
          <cell r="K259">
            <v>895.32</v>
          </cell>
        </row>
        <row r="260">
          <cell r="A260" t="str">
            <v>URB</v>
          </cell>
          <cell r="B260">
            <v>197</v>
          </cell>
          <cell r="C260">
            <v>7814964</v>
          </cell>
          <cell r="D260">
            <v>2345661.4899999984</v>
          </cell>
          <cell r="E260">
            <v>238880.24000000008</v>
          </cell>
          <cell r="F260">
            <v>350501.13999999996</v>
          </cell>
          <cell r="G260">
            <v>24914</v>
          </cell>
          <cell r="H260">
            <v>1427484</v>
          </cell>
          <cell r="I260">
            <v>213302.16999999975</v>
          </cell>
          <cell r="J260">
            <v>120181.68000000002</v>
          </cell>
          <cell r="K260">
            <v>17958.16</v>
          </cell>
        </row>
        <row r="264">
          <cell r="A264" t="str">
            <v>121190</v>
          </cell>
          <cell r="B264">
            <v>1</v>
          </cell>
          <cell r="C264">
            <v>1744708</v>
          </cell>
          <cell r="D264">
            <v>309650.77</v>
          </cell>
          <cell r="E264">
            <v>0</v>
          </cell>
          <cell r="F264">
            <v>46269.66</v>
          </cell>
          <cell r="G264">
            <v>4218</v>
          </cell>
          <cell r="H264">
            <v>401119.53</v>
          </cell>
          <cell r="I264">
            <v>59937.4</v>
          </cell>
          <cell r="J264">
            <v>0</v>
          </cell>
          <cell r="K264">
            <v>0</v>
          </cell>
        </row>
        <row r="265">
          <cell r="A265" t="str">
            <v>121193</v>
          </cell>
          <cell r="B265">
            <v>1</v>
          </cell>
          <cell r="C265">
            <v>808374</v>
          </cell>
          <cell r="D265">
            <v>80174.539999999994</v>
          </cell>
          <cell r="E265">
            <v>0</v>
          </cell>
          <cell r="F265">
            <v>11980.1</v>
          </cell>
          <cell r="G265">
            <v>2711</v>
          </cell>
          <cell r="H265">
            <v>239930.25</v>
          </cell>
          <cell r="I265">
            <v>35851.65</v>
          </cell>
          <cell r="J265">
            <v>0</v>
          </cell>
          <cell r="K265">
            <v>0</v>
          </cell>
        </row>
        <row r="266">
          <cell r="A266" t="str">
            <v>121199</v>
          </cell>
          <cell r="B266">
            <v>1</v>
          </cell>
          <cell r="C266">
            <v>727192</v>
          </cell>
          <cell r="D266">
            <v>129062.04</v>
          </cell>
          <cell r="E266">
            <v>0</v>
          </cell>
          <cell r="F266">
            <v>19285.13</v>
          </cell>
          <cell r="G266">
            <v>1613</v>
          </cell>
          <cell r="H266">
            <v>153391.60999999999</v>
          </cell>
          <cell r="I266">
            <v>22920.58</v>
          </cell>
          <cell r="J266">
            <v>0</v>
          </cell>
          <cell r="K266">
            <v>0</v>
          </cell>
        </row>
        <row r="267">
          <cell r="A267" t="str">
            <v>121197</v>
          </cell>
          <cell r="B267">
            <v>1</v>
          </cell>
          <cell r="C267">
            <v>1039559</v>
          </cell>
          <cell r="D267">
            <v>104912.29</v>
          </cell>
          <cell r="E267">
            <v>0</v>
          </cell>
          <cell r="F267">
            <v>15676.55</v>
          </cell>
          <cell r="G267">
            <v>2321</v>
          </cell>
          <cell r="H267">
            <v>244537.63</v>
          </cell>
          <cell r="I267">
            <v>36540.11</v>
          </cell>
          <cell r="J267">
            <v>0</v>
          </cell>
          <cell r="K267">
            <v>0</v>
          </cell>
        </row>
        <row r="268">
          <cell r="A268" t="str">
            <v>121195</v>
          </cell>
          <cell r="B268">
            <v>1</v>
          </cell>
          <cell r="C268">
            <v>501943</v>
          </cell>
          <cell r="D268">
            <v>50219.4</v>
          </cell>
          <cell r="E268">
            <v>0</v>
          </cell>
          <cell r="F268">
            <v>7504.05</v>
          </cell>
          <cell r="G268">
            <v>1450</v>
          </cell>
          <cell r="H268">
            <v>151419.10999999999</v>
          </cell>
          <cell r="I268">
            <v>22625.84</v>
          </cell>
          <cell r="J268">
            <v>0</v>
          </cell>
          <cell r="K268">
            <v>0</v>
          </cell>
        </row>
        <row r="269">
          <cell r="A269" t="str">
            <v>121201</v>
          </cell>
          <cell r="B269">
            <v>1</v>
          </cell>
          <cell r="C269">
            <v>1653769</v>
          </cell>
          <cell r="D269">
            <v>293510.93</v>
          </cell>
          <cell r="E269">
            <v>0</v>
          </cell>
          <cell r="F269">
            <v>43857.95</v>
          </cell>
          <cell r="G269">
            <v>2889</v>
          </cell>
          <cell r="H269">
            <v>274735.49</v>
          </cell>
          <cell r="I269">
            <v>41052.43</v>
          </cell>
          <cell r="J269">
            <v>0</v>
          </cell>
          <cell r="K269">
            <v>0</v>
          </cell>
        </row>
        <row r="273">
          <cell r="A273" t="str">
            <v>121200</v>
          </cell>
          <cell r="B273">
            <v>1</v>
          </cell>
          <cell r="C273">
            <v>6102121</v>
          </cell>
          <cell r="D273">
            <v>1962477.89</v>
          </cell>
          <cell r="E273">
            <v>0</v>
          </cell>
          <cell r="F273">
            <v>293243.82</v>
          </cell>
          <cell r="G273">
            <v>10500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</sheetData>
      <sheetData sheetId="3">
        <row r="1">
          <cell r="A1" t="str">
            <v>Sistema</v>
          </cell>
          <cell r="B1" t="str">
            <v>Num</v>
          </cell>
          <cell r="C1" t="str">
            <v>cta</v>
          </cell>
          <cell r="D1" t="str">
            <v>Nombres</v>
          </cell>
          <cell r="E1" t="str">
            <v>Direccion</v>
          </cell>
          <cell r="F1" t="str">
            <v>Consumo</v>
          </cell>
          <cell r="G1" t="str">
            <v>Imp Fijo</v>
          </cell>
          <cell r="H1" t="str">
            <v>Imp Variable</v>
          </cell>
          <cell r="I1" t="str">
            <v>NETO</v>
          </cell>
          <cell r="J1" t="str">
            <v>Debito Fiscal</v>
          </cell>
        </row>
        <row r="2">
          <cell r="A2" t="str">
            <v>LP1</v>
          </cell>
          <cell r="B2">
            <v>1</v>
          </cell>
          <cell r="C2" t="str">
            <v>400130</v>
          </cell>
          <cell r="D2" t="str">
            <v>SISTEMA . LIPEZ I</v>
          </cell>
          <cell r="E2" t="str">
            <v>LIPEZ I - SV S/N</v>
          </cell>
          <cell r="F2">
            <v>5265</v>
          </cell>
          <cell r="G2">
            <v>0</v>
          </cell>
          <cell r="H2">
            <v>5196.5600000000004</v>
          </cell>
          <cell r="I2">
            <v>4521.01</v>
          </cell>
          <cell r="J2">
            <v>675.55</v>
          </cell>
        </row>
        <row r="3">
          <cell r="A3" t="str">
            <v>SAQ</v>
          </cell>
          <cell r="B3">
            <v>1</v>
          </cell>
          <cell r="C3" t="str">
            <v>400120</v>
          </cell>
          <cell r="D3" t="str">
            <v>SISTEMA . QUETENA</v>
          </cell>
          <cell r="E3" t="str">
            <v>QUETENA S/N</v>
          </cell>
          <cell r="F3">
            <v>541</v>
          </cell>
          <cell r="G3">
            <v>0</v>
          </cell>
          <cell r="H3">
            <v>533.97</v>
          </cell>
          <cell r="I3">
            <v>464.55</v>
          </cell>
          <cell r="J3">
            <v>69.42</v>
          </cell>
        </row>
        <row r="4">
          <cell r="A4" t="str">
            <v>URB</v>
          </cell>
          <cell r="B4">
            <v>1</v>
          </cell>
          <cell r="C4" t="str">
            <v>400000</v>
          </cell>
          <cell r="D4" t="str">
            <v>HONORABLE GOBIERNO  MUNICIPAL POTOSI</v>
          </cell>
          <cell r="E4" t="str">
            <v>POTOSI S/N</v>
          </cell>
          <cell r="F4">
            <v>558566</v>
          </cell>
          <cell r="G4">
            <v>0</v>
          </cell>
          <cell r="H4">
            <v>551304.64</v>
          </cell>
          <cell r="I4">
            <v>479635.04000000004</v>
          </cell>
          <cell r="J4">
            <v>71669.600000000006</v>
          </cell>
        </row>
        <row r="5">
          <cell r="A5" t="str">
            <v>POR</v>
          </cell>
          <cell r="B5">
            <v>1</v>
          </cell>
          <cell r="C5" t="str">
            <v>400020</v>
          </cell>
          <cell r="D5" t="str">
            <v>SISTEMA PORCO AGUA DE CASTILLA</v>
          </cell>
          <cell r="E5" t="str">
            <v>AGUA DE CASTILLA S/N</v>
          </cell>
          <cell r="F5">
            <v>13019</v>
          </cell>
          <cell r="G5">
            <v>0</v>
          </cell>
          <cell r="H5">
            <v>12849.75</v>
          </cell>
          <cell r="I5">
            <v>11179.28</v>
          </cell>
          <cell r="J5">
            <v>1670.47</v>
          </cell>
        </row>
        <row r="6">
          <cell r="A6" t="str">
            <v>OCU</v>
          </cell>
          <cell r="B6">
            <v>1</v>
          </cell>
          <cell r="C6" t="str">
            <v>400050</v>
          </cell>
          <cell r="D6" t="str">
            <v>SISTEMA . OCURI</v>
          </cell>
          <cell r="E6" t="str">
            <v>OCURI S/N</v>
          </cell>
          <cell r="F6">
            <v>28175</v>
          </cell>
          <cell r="G6">
            <v>0</v>
          </cell>
          <cell r="H6">
            <v>27808.720000000001</v>
          </cell>
          <cell r="I6">
            <v>24193.59</v>
          </cell>
          <cell r="J6">
            <v>3615.13</v>
          </cell>
        </row>
        <row r="7">
          <cell r="A7" t="str">
            <v>PUN</v>
          </cell>
          <cell r="B7">
            <v>1</v>
          </cell>
          <cell r="C7" t="str">
            <v>400060</v>
          </cell>
          <cell r="D7" t="str">
            <v>SISTEMA . PUNUTUMA</v>
          </cell>
          <cell r="E7" t="str">
            <v>PUNUTUMA S/N</v>
          </cell>
          <cell r="F7">
            <v>5184</v>
          </cell>
          <cell r="G7">
            <v>0</v>
          </cell>
          <cell r="H7">
            <v>5116.6099999999997</v>
          </cell>
          <cell r="I7">
            <v>4451.45</v>
          </cell>
          <cell r="J7">
            <v>665.16</v>
          </cell>
        </row>
        <row r="8">
          <cell r="A8" t="str">
            <v>SAE</v>
          </cell>
          <cell r="B8">
            <v>1</v>
          </cell>
          <cell r="C8" t="str">
            <v>400080</v>
          </cell>
          <cell r="D8" t="str">
            <v>SISTEMA TORO TORO</v>
          </cell>
          <cell r="E8" t="str">
            <v>TORO TORO S/N</v>
          </cell>
          <cell r="F8">
            <v>3780</v>
          </cell>
          <cell r="G8">
            <v>0</v>
          </cell>
          <cell r="H8">
            <v>3730.86</v>
          </cell>
          <cell r="I8">
            <v>3245.8500000000004</v>
          </cell>
          <cell r="J8">
            <v>485.01</v>
          </cell>
        </row>
        <row r="9">
          <cell r="A9" t="str">
            <v>QIR</v>
          </cell>
          <cell r="B9">
            <v>1</v>
          </cell>
          <cell r="C9" t="str">
            <v>400110</v>
          </cell>
          <cell r="D9" t="str">
            <v>SISTEMA  LLICA</v>
          </cell>
          <cell r="E9" t="str">
            <v>KARACHIPAMPA S/N</v>
          </cell>
          <cell r="F9">
            <v>4637</v>
          </cell>
          <cell r="G9">
            <v>0</v>
          </cell>
          <cell r="H9">
            <v>4576.72</v>
          </cell>
          <cell r="I9">
            <v>3981.75</v>
          </cell>
          <cell r="J9">
            <v>594.97</v>
          </cell>
        </row>
        <row r="10">
          <cell r="A10" t="str">
            <v>KIL</v>
          </cell>
          <cell r="B10">
            <v>1</v>
          </cell>
          <cell r="C10" t="str">
            <v>400070</v>
          </cell>
          <cell r="D10" t="str">
            <v>SISTEMA . KILPANI</v>
          </cell>
          <cell r="E10" t="str">
            <v>KILPANI S/N</v>
          </cell>
          <cell r="F10">
            <v>6128</v>
          </cell>
          <cell r="G10">
            <v>0</v>
          </cell>
          <cell r="H10">
            <v>6048.34</v>
          </cell>
          <cell r="I10">
            <v>5262.06</v>
          </cell>
          <cell r="J10">
            <v>786.28</v>
          </cell>
        </row>
        <row r="11">
          <cell r="A11" t="str">
            <v>CHA</v>
          </cell>
          <cell r="B11">
            <v>1</v>
          </cell>
          <cell r="C11" t="str">
            <v>400140</v>
          </cell>
          <cell r="D11" t="str">
            <v>SISTEMA . CHAYANTA</v>
          </cell>
          <cell r="E11" t="str">
            <v>CHAYANTA S/N</v>
          </cell>
          <cell r="F11">
            <v>2323</v>
          </cell>
          <cell r="G11">
            <v>0</v>
          </cell>
          <cell r="H11">
            <v>2292.8000000000002</v>
          </cell>
          <cell r="I11">
            <v>1994.7400000000002</v>
          </cell>
          <cell r="J11">
            <v>298.06</v>
          </cell>
        </row>
        <row r="12">
          <cell r="A12" t="str">
            <v>TUP</v>
          </cell>
          <cell r="B12">
            <v>1</v>
          </cell>
          <cell r="C12" t="str">
            <v>400090</v>
          </cell>
          <cell r="D12" t="str">
            <v>SISTEMA . TUPIZA</v>
          </cell>
          <cell r="E12" t="str">
            <v>TUPIZA S/N</v>
          </cell>
          <cell r="F12">
            <v>12646</v>
          </cell>
          <cell r="G12">
            <v>0</v>
          </cell>
          <cell r="H12">
            <v>12481.6</v>
          </cell>
          <cell r="I12">
            <v>10858.99</v>
          </cell>
          <cell r="J12">
            <v>1622.61</v>
          </cell>
        </row>
        <row r="13">
          <cell r="A13" t="str">
            <v>YOC</v>
          </cell>
          <cell r="B13">
            <v>1</v>
          </cell>
          <cell r="C13" t="str">
            <v>400040</v>
          </cell>
          <cell r="D13" t="str">
            <v>SISTEMA . YOCALLA</v>
          </cell>
          <cell r="E13" t="str">
            <v>YOCALLA S/N</v>
          </cell>
          <cell r="F13">
            <v>10388</v>
          </cell>
          <cell r="G13">
            <v>0</v>
          </cell>
          <cell r="H13">
            <v>10252.959999999999</v>
          </cell>
          <cell r="I13">
            <v>8920.0799999999981</v>
          </cell>
          <cell r="J13">
            <v>1332.88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12666</v>
          </cell>
          <cell r="G14">
            <v>0</v>
          </cell>
          <cell r="H14">
            <v>12501.34</v>
          </cell>
          <cell r="I14">
            <v>10876.17</v>
          </cell>
          <cell r="J14">
            <v>1625.17</v>
          </cell>
        </row>
        <row r="15">
          <cell r="A15" t="str">
            <v>SAC</v>
          </cell>
          <cell r="B15">
            <v>1</v>
          </cell>
          <cell r="C15" t="str">
            <v>400030</v>
          </cell>
          <cell r="D15" t="str">
            <v>SISTEMA . SACACA</v>
          </cell>
          <cell r="E15" t="str">
            <v>SACACA S/N</v>
          </cell>
          <cell r="F15">
            <v>19398</v>
          </cell>
          <cell r="G15">
            <v>0</v>
          </cell>
          <cell r="H15">
            <v>16435.330000000002</v>
          </cell>
          <cell r="I15">
            <v>13979.480000000003</v>
          </cell>
          <cell r="J15">
            <v>2455.8499999999985</v>
          </cell>
        </row>
        <row r="16">
          <cell r="A16" t="str">
            <v>LP2</v>
          </cell>
          <cell r="B16">
            <v>1</v>
          </cell>
          <cell r="C16" t="str">
            <v>400150</v>
          </cell>
          <cell r="D16" t="str">
            <v>SISTEMA . LIPEZ II</v>
          </cell>
          <cell r="E16" t="str">
            <v>LIPEZ II S/N</v>
          </cell>
          <cell r="F16">
            <v>1725</v>
          </cell>
          <cell r="G16">
            <v>0</v>
          </cell>
          <cell r="H16">
            <v>1702.58</v>
          </cell>
          <cell r="I16">
            <v>1481.24</v>
          </cell>
          <cell r="J16">
            <v>221.34</v>
          </cell>
        </row>
        <row r="17">
          <cell r="A17" t="str">
            <v>DDI</v>
          </cell>
          <cell r="B17">
            <v>1</v>
          </cell>
          <cell r="C17" t="str">
            <v>400010</v>
          </cell>
          <cell r="D17" t="str">
            <v>SISTEMA DON DIEGO</v>
          </cell>
          <cell r="E17" t="str">
            <v>DON DIEGO S/N</v>
          </cell>
          <cell r="F17">
            <v>81921</v>
          </cell>
          <cell r="G17">
            <v>0</v>
          </cell>
          <cell r="H17">
            <v>80308.240000000005</v>
          </cell>
          <cell r="I17">
            <v>69868.17</v>
          </cell>
          <cell r="J17">
            <v>10440.070000000007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84257</v>
          </cell>
          <cell r="G18">
            <v>0</v>
          </cell>
          <cell r="H18">
            <v>86700.45</v>
          </cell>
          <cell r="I18">
            <v>75429.39</v>
          </cell>
          <cell r="J18">
            <v>11271.06</v>
          </cell>
        </row>
      </sheetData>
      <sheetData sheetId="4"/>
      <sheetData sheetId="5"/>
      <sheetData sheetId="6"/>
      <sheetData sheetId="7"/>
      <sheetData sheetId="8"/>
      <sheetData sheetId="9">
        <row r="4">
          <cell r="A4" t="str">
            <v>VIL</v>
          </cell>
          <cell r="B4">
            <v>7</v>
          </cell>
          <cell r="C4">
            <v>46510</v>
          </cell>
          <cell r="D4">
            <v>0</v>
          </cell>
          <cell r="E4">
            <v>38556.78</v>
          </cell>
          <cell r="F4">
            <v>33544.39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5012.3900000000003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7301</v>
          </cell>
          <cell r="C6">
            <v>338735</v>
          </cell>
          <cell r="D6">
            <v>69797.55999999294</v>
          </cell>
          <cell r="E6">
            <v>240889.57999999975</v>
          </cell>
          <cell r="F6">
            <v>275903.41999999253</v>
          </cell>
          <cell r="G6">
            <v>0</v>
          </cell>
          <cell r="H6">
            <v>0</v>
          </cell>
          <cell r="I6">
            <v>40550.760000000155</v>
          </cell>
          <cell r="J6">
            <v>2670.0499999999993</v>
          </cell>
          <cell r="K6">
            <v>34783.720000000132</v>
          </cell>
          <cell r="L6">
            <v>0</v>
          </cell>
          <cell r="M6">
            <v>40429.659999999822</v>
          </cell>
        </row>
        <row r="8">
          <cell r="A8" t="str">
            <v>VIL</v>
          </cell>
          <cell r="B8">
            <v>2</v>
          </cell>
          <cell r="C8">
            <v>48</v>
          </cell>
          <cell r="D8">
            <v>18.18</v>
          </cell>
          <cell r="E8">
            <v>21.07</v>
          </cell>
          <cell r="F8">
            <v>34.15</v>
          </cell>
          <cell r="G8">
            <v>0</v>
          </cell>
          <cell r="H8">
            <v>0</v>
          </cell>
          <cell r="I8">
            <v>5.12</v>
          </cell>
          <cell r="J8">
            <v>0</v>
          </cell>
          <cell r="K8">
            <v>5.0999999999999996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27</v>
          </cell>
          <cell r="C10">
            <v>2101</v>
          </cell>
          <cell r="D10">
            <v>501.92999999999967</v>
          </cell>
          <cell r="E10">
            <v>1829.33</v>
          </cell>
          <cell r="F10">
            <v>2028.1399999999999</v>
          </cell>
          <cell r="G10">
            <v>0</v>
          </cell>
          <cell r="H10">
            <v>0</v>
          </cell>
          <cell r="I10">
            <v>304.29000000000008</v>
          </cell>
          <cell r="J10">
            <v>0</v>
          </cell>
          <cell r="K10">
            <v>303.12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1268</v>
          </cell>
          <cell r="C11">
            <v>125452</v>
          </cell>
          <cell r="D11">
            <v>23572.120000000163</v>
          </cell>
          <cell r="E11">
            <v>107867.56</v>
          </cell>
          <cell r="F11">
            <v>114350.27000000019</v>
          </cell>
          <cell r="G11">
            <v>0</v>
          </cell>
          <cell r="H11">
            <v>0</v>
          </cell>
          <cell r="I11">
            <v>17155.180000000088</v>
          </cell>
          <cell r="J11">
            <v>0</v>
          </cell>
          <cell r="K11">
            <v>17089.409999999967</v>
          </cell>
          <cell r="L11">
            <v>-1.9799999999999998</v>
          </cell>
          <cell r="M11">
            <v>0</v>
          </cell>
        </row>
        <row r="12">
          <cell r="A12" t="str">
            <v>KIL</v>
          </cell>
          <cell r="B12">
            <v>110</v>
          </cell>
          <cell r="C12">
            <v>7436</v>
          </cell>
          <cell r="D12">
            <v>2044.899999999996</v>
          </cell>
          <cell r="E12">
            <v>5482.8399999999992</v>
          </cell>
          <cell r="F12">
            <v>6548.9299999999967</v>
          </cell>
          <cell r="G12">
            <v>0</v>
          </cell>
          <cell r="H12">
            <v>0</v>
          </cell>
          <cell r="I12">
            <v>982.51999999999782</v>
          </cell>
          <cell r="J12">
            <v>0</v>
          </cell>
          <cell r="K12">
            <v>978.80999999999869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44</v>
          </cell>
          <cell r="C13">
            <v>7064</v>
          </cell>
          <cell r="D13">
            <v>817.96000000000015</v>
          </cell>
          <cell r="E13">
            <v>6408.0999999999985</v>
          </cell>
          <cell r="F13">
            <v>6286.619999999999</v>
          </cell>
          <cell r="G13">
            <v>0</v>
          </cell>
          <cell r="H13">
            <v>0</v>
          </cell>
          <cell r="I13">
            <v>943.06</v>
          </cell>
          <cell r="J13">
            <v>0</v>
          </cell>
          <cell r="K13">
            <v>939.4399999999996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2</v>
          </cell>
          <cell r="C14">
            <v>206</v>
          </cell>
          <cell r="D14">
            <v>37.18</v>
          </cell>
          <cell r="E14">
            <v>152.07</v>
          </cell>
          <cell r="F14">
            <v>164.64</v>
          </cell>
          <cell r="G14">
            <v>0</v>
          </cell>
          <cell r="H14">
            <v>0</v>
          </cell>
          <cell r="I14">
            <v>24.7</v>
          </cell>
          <cell r="J14">
            <v>0</v>
          </cell>
          <cell r="K14">
            <v>24.61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371</v>
          </cell>
          <cell r="C15">
            <v>59254</v>
          </cell>
          <cell r="D15">
            <v>6896.890000000034</v>
          </cell>
          <cell r="E15">
            <v>53133.830000000067</v>
          </cell>
          <cell r="F15">
            <v>52226.30000000009</v>
          </cell>
          <cell r="G15">
            <v>0</v>
          </cell>
          <cell r="H15">
            <v>0</v>
          </cell>
          <cell r="I15">
            <v>7393.8600000000233</v>
          </cell>
          <cell r="J15">
            <v>0</v>
          </cell>
          <cell r="K15">
            <v>7804.4200000000128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78</v>
          </cell>
          <cell r="C16">
            <v>15325</v>
          </cell>
          <cell r="D16">
            <v>1450.0199999999986</v>
          </cell>
          <cell r="E16">
            <v>14478.9</v>
          </cell>
          <cell r="F16">
            <v>13858.079999999998</v>
          </cell>
          <cell r="G16">
            <v>0</v>
          </cell>
          <cell r="H16">
            <v>0</v>
          </cell>
          <cell r="I16">
            <v>2078.81</v>
          </cell>
          <cell r="J16">
            <v>0</v>
          </cell>
          <cell r="K16">
            <v>2070.8400000000006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55</v>
          </cell>
          <cell r="C17">
            <v>17518</v>
          </cell>
          <cell r="D17">
            <v>1022.4500000000005</v>
          </cell>
          <cell r="E17">
            <v>17618.87</v>
          </cell>
          <cell r="F17">
            <v>16217.849999999997</v>
          </cell>
          <cell r="G17">
            <v>0</v>
          </cell>
          <cell r="H17">
            <v>0</v>
          </cell>
          <cell r="I17">
            <v>2432.7999999999979</v>
          </cell>
          <cell r="J17">
            <v>0</v>
          </cell>
          <cell r="K17">
            <v>2423.4700000000025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8326</v>
          </cell>
          <cell r="D18">
            <v>1357.069999999999</v>
          </cell>
          <cell r="E18">
            <v>7226.8099999999977</v>
          </cell>
          <cell r="F18">
            <v>7467.8499999999967</v>
          </cell>
          <cell r="G18">
            <v>0</v>
          </cell>
          <cell r="H18">
            <v>0</v>
          </cell>
          <cell r="I18">
            <v>1120.28</v>
          </cell>
          <cell r="J18">
            <v>0</v>
          </cell>
          <cell r="K18">
            <v>1116.0300000000002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360</v>
          </cell>
          <cell r="C19">
            <v>35515</v>
          </cell>
          <cell r="D19">
            <v>6692.4000000000324</v>
          </cell>
          <cell r="E19">
            <v>30273.139999999996</v>
          </cell>
          <cell r="F19">
            <v>32159.400000000023</v>
          </cell>
          <cell r="G19">
            <v>0</v>
          </cell>
          <cell r="H19">
            <v>0</v>
          </cell>
          <cell r="I19">
            <v>4760.4399999999969</v>
          </cell>
          <cell r="J19">
            <v>0</v>
          </cell>
          <cell r="K19">
            <v>4806.1400000000076</v>
          </cell>
          <cell r="L19">
            <v>-0.51</v>
          </cell>
          <cell r="M19">
            <v>0</v>
          </cell>
        </row>
        <row r="20">
          <cell r="A20" t="str">
            <v>SAE</v>
          </cell>
          <cell r="B20">
            <v>81</v>
          </cell>
          <cell r="C20">
            <v>10720</v>
          </cell>
          <cell r="D20">
            <v>1505.7899999999984</v>
          </cell>
          <cell r="E20">
            <v>9289.4599999999991</v>
          </cell>
          <cell r="F20">
            <v>9391.7499999999982</v>
          </cell>
          <cell r="G20">
            <v>0</v>
          </cell>
          <cell r="H20">
            <v>0</v>
          </cell>
          <cell r="I20">
            <v>1408.8700000000001</v>
          </cell>
          <cell r="J20">
            <v>0</v>
          </cell>
          <cell r="K20">
            <v>1403.5000000000005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13</v>
          </cell>
          <cell r="C21">
            <v>1848</v>
          </cell>
          <cell r="D21">
            <v>241.67000000000002</v>
          </cell>
          <cell r="E21">
            <v>1723.47</v>
          </cell>
          <cell r="F21">
            <v>1709.65</v>
          </cell>
          <cell r="G21">
            <v>0</v>
          </cell>
          <cell r="H21">
            <v>0</v>
          </cell>
          <cell r="I21">
            <v>256.46999999999997</v>
          </cell>
          <cell r="J21">
            <v>0</v>
          </cell>
          <cell r="K21">
            <v>255.48999999999998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265</v>
          </cell>
          <cell r="C22">
            <v>18945</v>
          </cell>
          <cell r="D22">
            <v>4926.3500000000186</v>
          </cell>
          <cell r="E22">
            <v>16807.239999999998</v>
          </cell>
          <cell r="F22">
            <v>18907.640000000007</v>
          </cell>
          <cell r="G22">
            <v>0</v>
          </cell>
          <cell r="H22">
            <v>0</v>
          </cell>
          <cell r="I22">
            <v>2836.9299999999776</v>
          </cell>
          <cell r="J22">
            <v>0</v>
          </cell>
          <cell r="K22">
            <v>2825.9500000000121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212</v>
          </cell>
          <cell r="C23">
            <v>11297</v>
          </cell>
          <cell r="D23">
            <v>3941.0800000000108</v>
          </cell>
          <cell r="E23">
            <v>8052.7300000000005</v>
          </cell>
          <cell r="F23">
            <v>10434.160000000013</v>
          </cell>
          <cell r="G23">
            <v>0</v>
          </cell>
          <cell r="H23">
            <v>0</v>
          </cell>
          <cell r="I23">
            <v>1553.4899999999991</v>
          </cell>
          <cell r="J23">
            <v>0</v>
          </cell>
          <cell r="K23">
            <v>1559.6500000000003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5372</v>
          </cell>
          <cell r="C24">
            <v>752385</v>
          </cell>
          <cell r="D24">
            <v>99865.479999987627</v>
          </cell>
          <cell r="E24">
            <v>656103.25999999582</v>
          </cell>
          <cell r="F24">
            <v>657687.02999998606</v>
          </cell>
          <cell r="G24">
            <v>0</v>
          </cell>
          <cell r="H24">
            <v>107020.51000000001</v>
          </cell>
          <cell r="I24">
            <v>98694.549999996743</v>
          </cell>
          <cell r="J24">
            <v>0</v>
          </cell>
          <cell r="K24">
            <v>98281.709999997373</v>
          </cell>
          <cell r="L24">
            <v>-187.00999999999956</v>
          </cell>
          <cell r="M24">
            <v>0</v>
          </cell>
        </row>
        <row r="25">
          <cell r="A25" t="str">
            <v>YOC</v>
          </cell>
          <cell r="B25">
            <v>193</v>
          </cell>
          <cell r="C25">
            <v>19377</v>
          </cell>
          <cell r="D25">
            <v>3587.8700000000081</v>
          </cell>
          <cell r="E25">
            <v>16726.319999999996</v>
          </cell>
          <cell r="F25">
            <v>17673.039999999997</v>
          </cell>
          <cell r="G25">
            <v>0</v>
          </cell>
          <cell r="H25">
            <v>0</v>
          </cell>
          <cell r="I25">
            <v>2651.309999999999</v>
          </cell>
          <cell r="J25">
            <v>0</v>
          </cell>
          <cell r="K25">
            <v>2641.150000000006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13</v>
          </cell>
          <cell r="C27">
            <v>28520</v>
          </cell>
          <cell r="D27">
            <v>497.7700000000001</v>
          </cell>
          <cell r="E27">
            <v>31038.190000000002</v>
          </cell>
          <cell r="F27">
            <v>27436.270000000004</v>
          </cell>
          <cell r="G27">
            <v>0</v>
          </cell>
          <cell r="H27">
            <v>0</v>
          </cell>
          <cell r="I27">
            <v>4115.43</v>
          </cell>
          <cell r="J27">
            <v>0</v>
          </cell>
          <cell r="K27">
            <v>4099.6900000000005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1149</v>
          </cell>
          <cell r="D28">
            <v>38.29</v>
          </cell>
          <cell r="E28">
            <v>1229.1300000000001</v>
          </cell>
          <cell r="F28">
            <v>1102.6600000000001</v>
          </cell>
          <cell r="G28">
            <v>0</v>
          </cell>
          <cell r="H28">
            <v>0</v>
          </cell>
          <cell r="I28">
            <v>165.4</v>
          </cell>
          <cell r="J28">
            <v>0</v>
          </cell>
          <cell r="K28">
            <v>164.76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2033</v>
          </cell>
          <cell r="D29">
            <v>114.87</v>
          </cell>
          <cell r="E29">
            <v>2130.13</v>
          </cell>
          <cell r="F29">
            <v>1953.1399999999999</v>
          </cell>
          <cell r="G29">
            <v>0</v>
          </cell>
          <cell r="H29">
            <v>0</v>
          </cell>
          <cell r="I29">
            <v>292.97000000000003</v>
          </cell>
          <cell r="J29">
            <v>0</v>
          </cell>
          <cell r="K29">
            <v>291.86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2037</v>
          </cell>
          <cell r="D30">
            <v>114.87</v>
          </cell>
          <cell r="E30">
            <v>2132.16</v>
          </cell>
          <cell r="F30">
            <v>1954.9199999999996</v>
          </cell>
          <cell r="G30">
            <v>0</v>
          </cell>
          <cell r="H30">
            <v>0</v>
          </cell>
          <cell r="I30">
            <v>293.24</v>
          </cell>
          <cell r="J30">
            <v>0</v>
          </cell>
          <cell r="K30">
            <v>292.11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1731</v>
          </cell>
          <cell r="D31">
            <v>38.29</v>
          </cell>
          <cell r="E31">
            <v>1871.07</v>
          </cell>
          <cell r="F31">
            <v>1661.1399999999999</v>
          </cell>
          <cell r="G31">
            <v>0</v>
          </cell>
          <cell r="H31">
            <v>0</v>
          </cell>
          <cell r="I31">
            <v>249.17</v>
          </cell>
          <cell r="J31">
            <v>0</v>
          </cell>
          <cell r="K31">
            <v>248.22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3739</v>
          </cell>
          <cell r="D32">
            <v>114.87</v>
          </cell>
          <cell r="E32">
            <v>4009.4500000000003</v>
          </cell>
          <cell r="F32">
            <v>3588.1600000000008</v>
          </cell>
          <cell r="G32">
            <v>0</v>
          </cell>
          <cell r="H32">
            <v>0</v>
          </cell>
          <cell r="I32">
            <v>538.23</v>
          </cell>
          <cell r="J32">
            <v>0</v>
          </cell>
          <cell r="K32">
            <v>536.16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366</v>
          </cell>
          <cell r="D33">
            <v>38.29</v>
          </cell>
          <cell r="E33">
            <v>365.48</v>
          </cell>
          <cell r="F33">
            <v>351.28000000000003</v>
          </cell>
          <cell r="G33">
            <v>0</v>
          </cell>
          <cell r="H33">
            <v>0</v>
          </cell>
          <cell r="I33">
            <v>52.69</v>
          </cell>
          <cell r="J33">
            <v>0</v>
          </cell>
          <cell r="K33">
            <v>52.49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66</v>
          </cell>
          <cell r="D34">
            <v>38.29</v>
          </cell>
          <cell r="E34">
            <v>37.659999999999997</v>
          </cell>
          <cell r="F34">
            <v>66.079999999999984</v>
          </cell>
          <cell r="G34">
            <v>0</v>
          </cell>
          <cell r="H34">
            <v>0</v>
          </cell>
          <cell r="I34">
            <v>9.91</v>
          </cell>
          <cell r="J34">
            <v>0</v>
          </cell>
          <cell r="K34">
            <v>9.8699999999999992</v>
          </cell>
          <cell r="L34">
            <v>0</v>
          </cell>
          <cell r="M34">
            <v>0</v>
          </cell>
        </row>
        <row r="35">
          <cell r="A35" t="str">
            <v>TUP</v>
          </cell>
          <cell r="B35">
            <v>1</v>
          </cell>
          <cell r="C35">
            <v>1000</v>
          </cell>
          <cell r="D35">
            <v>38.29</v>
          </cell>
          <cell r="E35">
            <v>1064.78</v>
          </cell>
          <cell r="F35">
            <v>959.67</v>
          </cell>
          <cell r="G35">
            <v>0</v>
          </cell>
          <cell r="H35">
            <v>0</v>
          </cell>
          <cell r="I35">
            <v>143.94999999999999</v>
          </cell>
          <cell r="J35">
            <v>0</v>
          </cell>
          <cell r="K35">
            <v>143.4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332</v>
          </cell>
          <cell r="C36">
            <v>535431</v>
          </cell>
          <cell r="D36">
            <v>12712.280000000097</v>
          </cell>
          <cell r="E36">
            <v>579367.34</v>
          </cell>
          <cell r="F36">
            <v>515109.06</v>
          </cell>
          <cell r="G36">
            <v>0</v>
          </cell>
          <cell r="H36">
            <v>43787.800000000017</v>
          </cell>
          <cell r="I36">
            <v>77275.309999999969</v>
          </cell>
          <cell r="J36">
            <v>0</v>
          </cell>
          <cell r="K36">
            <v>76970.5600000001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1421</v>
          </cell>
          <cell r="C38">
            <v>143802</v>
          </cell>
          <cell r="D38">
            <v>27141.099999999398</v>
          </cell>
          <cell r="E38">
            <v>177282.94000000003</v>
          </cell>
          <cell r="F38">
            <v>177850.14999999956</v>
          </cell>
          <cell r="G38">
            <v>0</v>
          </cell>
          <cell r="H38">
            <v>0</v>
          </cell>
          <cell r="I38">
            <v>26675.780000000137</v>
          </cell>
          <cell r="J38">
            <v>0</v>
          </cell>
          <cell r="K38">
            <v>26573.889999999861</v>
          </cell>
          <cell r="L38">
            <v>0</v>
          </cell>
          <cell r="M38">
            <v>0</v>
          </cell>
        </row>
        <row r="40">
          <cell r="A40" t="str">
            <v>VIL</v>
          </cell>
          <cell r="B40">
            <v>4</v>
          </cell>
          <cell r="C40">
            <v>12839</v>
          </cell>
          <cell r="D40">
            <v>291.83999999999997</v>
          </cell>
          <cell r="E40">
            <v>14572.259999999998</v>
          </cell>
          <cell r="F40">
            <v>12931.759999999998</v>
          </cell>
          <cell r="G40">
            <v>0</v>
          </cell>
          <cell r="H40">
            <v>0</v>
          </cell>
          <cell r="I40">
            <v>1939.77</v>
          </cell>
          <cell r="J40">
            <v>0</v>
          </cell>
          <cell r="K40">
            <v>1932.34</v>
          </cell>
          <cell r="L40">
            <v>0</v>
          </cell>
          <cell r="M40">
            <v>0</v>
          </cell>
        </row>
        <row r="42">
          <cell r="A42" t="str">
            <v>CHA</v>
          </cell>
          <cell r="B42">
            <v>818</v>
          </cell>
          <cell r="C42">
            <v>16613</v>
          </cell>
          <cell r="D42">
            <v>13734.220000000272</v>
          </cell>
          <cell r="E42">
            <v>5955.1200000000044</v>
          </cell>
          <cell r="F42">
            <v>17588.73000000024</v>
          </cell>
          <cell r="G42">
            <v>0</v>
          </cell>
          <cell r="H42">
            <v>0</v>
          </cell>
          <cell r="I42">
            <v>1988.3800000000265</v>
          </cell>
          <cell r="J42">
            <v>0</v>
          </cell>
          <cell r="K42">
            <v>2100.6100000000383</v>
          </cell>
          <cell r="L42">
            <v>0</v>
          </cell>
          <cell r="M42">
            <v>3548.8599999999597</v>
          </cell>
        </row>
        <row r="43">
          <cell r="A43" t="str">
            <v>DDI</v>
          </cell>
          <cell r="B43">
            <v>19286</v>
          </cell>
          <cell r="C43">
            <v>432757</v>
          </cell>
          <cell r="D43">
            <v>323811.93999996461</v>
          </cell>
          <cell r="E43">
            <v>122882.93999999938</v>
          </cell>
          <cell r="F43">
            <v>400320.18999996886</v>
          </cell>
          <cell r="G43">
            <v>0</v>
          </cell>
          <cell r="H43">
            <v>0</v>
          </cell>
          <cell r="I43">
            <v>58223.280000008592</v>
          </cell>
          <cell r="J43">
            <v>185.34999999999997</v>
          </cell>
          <cell r="K43">
            <v>46374.689999995135</v>
          </cell>
          <cell r="L43">
            <v>-0.1</v>
          </cell>
          <cell r="M43">
            <v>90097.249999979191</v>
          </cell>
        </row>
        <row r="44">
          <cell r="A44" t="str">
            <v>KIL</v>
          </cell>
          <cell r="B44">
            <v>1581</v>
          </cell>
          <cell r="C44">
            <v>38057</v>
          </cell>
          <cell r="D44">
            <v>26544.990000000937</v>
          </cell>
          <cell r="E44">
            <v>11014.110000000011</v>
          </cell>
          <cell r="F44">
            <v>33630.480000001007</v>
          </cell>
          <cell r="G44">
            <v>0</v>
          </cell>
          <cell r="H44">
            <v>0</v>
          </cell>
          <cell r="I44">
            <v>4900.3399999999638</v>
          </cell>
          <cell r="J44">
            <v>81.13</v>
          </cell>
          <cell r="K44">
            <v>3928.6199999999458</v>
          </cell>
          <cell r="L44">
            <v>0</v>
          </cell>
          <cell r="M44">
            <v>7283.7399999998543</v>
          </cell>
        </row>
        <row r="45">
          <cell r="A45" t="str">
            <v>LP1</v>
          </cell>
          <cell r="B45">
            <v>957</v>
          </cell>
          <cell r="C45">
            <v>42167</v>
          </cell>
          <cell r="D45">
            <v>16068.030000000394</v>
          </cell>
          <cell r="E45">
            <v>16530.540000000012</v>
          </cell>
          <cell r="F45">
            <v>28923.420000000406</v>
          </cell>
          <cell r="G45">
            <v>0</v>
          </cell>
          <cell r="H45">
            <v>0</v>
          </cell>
          <cell r="I45">
            <v>4253.5200000000114</v>
          </cell>
          <cell r="J45">
            <v>0</v>
          </cell>
          <cell r="K45">
            <v>3675.1500000000024</v>
          </cell>
          <cell r="L45">
            <v>0</v>
          </cell>
          <cell r="M45">
            <v>4340.7099999999609</v>
          </cell>
        </row>
        <row r="46">
          <cell r="A46" t="str">
            <v>LP2</v>
          </cell>
          <cell r="B46">
            <v>467</v>
          </cell>
          <cell r="C46">
            <v>14501</v>
          </cell>
          <cell r="D46">
            <v>7840.9299999999848</v>
          </cell>
          <cell r="E46">
            <v>5015.4800000000005</v>
          </cell>
          <cell r="F46">
            <v>11452.769999999982</v>
          </cell>
          <cell r="G46">
            <v>0</v>
          </cell>
          <cell r="H46">
            <v>0</v>
          </cell>
          <cell r="I46">
            <v>1677.3900000000106</v>
          </cell>
          <cell r="J46">
            <v>0</v>
          </cell>
          <cell r="K46">
            <v>1403.6400000000033</v>
          </cell>
          <cell r="L46">
            <v>0</v>
          </cell>
          <cell r="M46">
            <v>2065.8000000000075</v>
          </cell>
        </row>
        <row r="47">
          <cell r="A47" t="str">
            <v>OCU</v>
          </cell>
          <cell r="B47">
            <v>7967</v>
          </cell>
          <cell r="C47">
            <v>147567</v>
          </cell>
          <cell r="D47">
            <v>133765.92999997927</v>
          </cell>
          <cell r="E47">
            <v>30831.589999999975</v>
          </cell>
          <cell r="F47">
            <v>147951.88999998107</v>
          </cell>
          <cell r="G47">
            <v>0</v>
          </cell>
          <cell r="H47">
            <v>0</v>
          </cell>
          <cell r="I47">
            <v>20121.429999999709</v>
          </cell>
          <cell r="J47">
            <v>74.889999999999986</v>
          </cell>
          <cell r="K47">
            <v>16645.629999998167</v>
          </cell>
          <cell r="L47">
            <v>0</v>
          </cell>
          <cell r="M47">
            <v>36626.460000000974</v>
          </cell>
        </row>
        <row r="48">
          <cell r="A48" t="str">
            <v>POR</v>
          </cell>
          <cell r="B48">
            <v>1331</v>
          </cell>
          <cell r="C48">
            <v>125095</v>
          </cell>
          <cell r="D48">
            <v>22347.490000000718</v>
          </cell>
          <cell r="E48">
            <v>57950.34</v>
          </cell>
          <cell r="F48">
            <v>70483.310000000783</v>
          </cell>
          <cell r="G48">
            <v>0</v>
          </cell>
          <cell r="H48">
            <v>0</v>
          </cell>
          <cell r="I48">
            <v>10478.190000000044</v>
          </cell>
          <cell r="J48">
            <v>0</v>
          </cell>
          <cell r="K48">
            <v>9814.519999999924</v>
          </cell>
          <cell r="L48">
            <v>0</v>
          </cell>
          <cell r="M48">
            <v>4806.5499999999647</v>
          </cell>
        </row>
        <row r="49">
          <cell r="A49" t="str">
            <v>PUN</v>
          </cell>
          <cell r="B49">
            <v>913</v>
          </cell>
          <cell r="C49">
            <v>14961</v>
          </cell>
          <cell r="D49">
            <v>15329.270000000355</v>
          </cell>
          <cell r="E49">
            <v>3333.3599999999979</v>
          </cell>
          <cell r="F49">
            <v>16771.350000000326</v>
          </cell>
          <cell r="G49">
            <v>0</v>
          </cell>
          <cell r="H49">
            <v>0</v>
          </cell>
          <cell r="I49">
            <v>2434.6200000000294</v>
          </cell>
          <cell r="J49">
            <v>20.61</v>
          </cell>
          <cell r="K49">
            <v>1891.2800000000295</v>
          </cell>
          <cell r="L49">
            <v>0</v>
          </cell>
          <cell r="M49">
            <v>4111.7799999999388</v>
          </cell>
        </row>
        <row r="50">
          <cell r="A50" t="str">
            <v>QIR</v>
          </cell>
          <cell r="B50">
            <v>1138</v>
          </cell>
          <cell r="C50">
            <v>25177</v>
          </cell>
          <cell r="D50">
            <v>19107.02000000055</v>
          </cell>
          <cell r="E50">
            <v>7385.4800000000005</v>
          </cell>
          <cell r="F50">
            <v>23746.800000000567</v>
          </cell>
          <cell r="G50">
            <v>0</v>
          </cell>
          <cell r="H50">
            <v>0</v>
          </cell>
          <cell r="I50">
            <v>3456.3800000000356</v>
          </cell>
          <cell r="J50">
            <v>0</v>
          </cell>
          <cell r="K50">
            <v>2745.6999999999821</v>
          </cell>
          <cell r="L50">
            <v>0</v>
          </cell>
          <cell r="M50">
            <v>5389.3199999999251</v>
          </cell>
        </row>
        <row r="51">
          <cell r="A51" t="str">
            <v>SAC</v>
          </cell>
          <cell r="B51">
            <v>5361</v>
          </cell>
          <cell r="C51">
            <v>103451</v>
          </cell>
          <cell r="D51">
            <v>90011.189999993629</v>
          </cell>
          <cell r="E51">
            <v>21257.380000000067</v>
          </cell>
          <cell r="F51">
            <v>100075.15999999398</v>
          </cell>
          <cell r="G51">
            <v>0</v>
          </cell>
          <cell r="H51">
            <v>0</v>
          </cell>
          <cell r="I51">
            <v>13592.080000000487</v>
          </cell>
          <cell r="J51">
            <v>33.6</v>
          </cell>
          <cell r="K51">
            <v>11193.409999999709</v>
          </cell>
          <cell r="L51">
            <v>0</v>
          </cell>
          <cell r="M51">
            <v>25224.960000001971</v>
          </cell>
        </row>
        <row r="52">
          <cell r="A52" t="str">
            <v>SAE</v>
          </cell>
          <cell r="B52">
            <v>640</v>
          </cell>
          <cell r="C52">
            <v>19944</v>
          </cell>
          <cell r="D52">
            <v>10745.600000000117</v>
          </cell>
          <cell r="E52">
            <v>6649.389999999994</v>
          </cell>
          <cell r="F52">
            <v>15530.630000000094</v>
          </cell>
          <cell r="G52">
            <v>0</v>
          </cell>
          <cell r="H52">
            <v>0</v>
          </cell>
          <cell r="I52">
            <v>2269.730000000015</v>
          </cell>
          <cell r="J52">
            <v>64.069999999999993</v>
          </cell>
          <cell r="K52">
            <v>1864.3600000000163</v>
          </cell>
          <cell r="L52">
            <v>0</v>
          </cell>
          <cell r="M52">
            <v>2999.3599999999842</v>
          </cell>
        </row>
        <row r="53">
          <cell r="A53" t="str">
            <v>SAQ</v>
          </cell>
          <cell r="B53">
            <v>96</v>
          </cell>
          <cell r="C53">
            <v>2094</v>
          </cell>
          <cell r="D53">
            <v>1611.8399999999979</v>
          </cell>
          <cell r="E53">
            <v>517.43999999999994</v>
          </cell>
          <cell r="F53">
            <v>1909.1099999999983</v>
          </cell>
          <cell r="G53">
            <v>0</v>
          </cell>
          <cell r="H53">
            <v>0</v>
          </cell>
          <cell r="I53">
            <v>277.82999999999993</v>
          </cell>
          <cell r="J53">
            <v>0</v>
          </cell>
          <cell r="K53">
            <v>220.16999999999953</v>
          </cell>
          <cell r="L53">
            <v>0</v>
          </cell>
          <cell r="M53">
            <v>437.10999999999945</v>
          </cell>
        </row>
        <row r="54">
          <cell r="A54" t="str">
            <v>TEL</v>
          </cell>
          <cell r="B54">
            <v>3132</v>
          </cell>
          <cell r="C54">
            <v>57297</v>
          </cell>
          <cell r="D54">
            <v>52586.280000002291</v>
          </cell>
          <cell r="E54">
            <v>21419.280000000024</v>
          </cell>
          <cell r="F54">
            <v>66151.720000001704</v>
          </cell>
          <cell r="G54">
            <v>0</v>
          </cell>
          <cell r="H54">
            <v>0</v>
          </cell>
          <cell r="I54">
            <v>9654.9699999997538</v>
          </cell>
          <cell r="J54">
            <v>185.41000000000011</v>
          </cell>
          <cell r="K54">
            <v>7853.8400000006141</v>
          </cell>
          <cell r="L54">
            <v>0</v>
          </cell>
          <cell r="M54">
            <v>13466.940000000704</v>
          </cell>
        </row>
        <row r="55">
          <cell r="A55" t="str">
            <v>TUP</v>
          </cell>
          <cell r="B55">
            <v>3425</v>
          </cell>
          <cell r="C55">
            <v>88742</v>
          </cell>
          <cell r="D55">
            <v>57505.750000002547</v>
          </cell>
          <cell r="E55">
            <v>26811.320000000062</v>
          </cell>
          <cell r="F55">
            <v>75438.180000002365</v>
          </cell>
          <cell r="G55">
            <v>0</v>
          </cell>
          <cell r="H55">
            <v>0</v>
          </cell>
          <cell r="I55">
            <v>10784.349999999995</v>
          </cell>
          <cell r="J55">
            <v>156.38999999999999</v>
          </cell>
          <cell r="K55">
            <v>8878.8900000002523</v>
          </cell>
          <cell r="L55">
            <v>0</v>
          </cell>
          <cell r="M55">
            <v>15918.020000000788</v>
          </cell>
        </row>
        <row r="56">
          <cell r="A56" t="str">
            <v>URB</v>
          </cell>
          <cell r="B56">
            <v>31313</v>
          </cell>
          <cell r="C56">
            <v>2885911</v>
          </cell>
          <cell r="D56">
            <v>525745.2699997176</v>
          </cell>
          <cell r="E56">
            <v>1304971.4700000107</v>
          </cell>
          <cell r="F56">
            <v>1607173.8499997021</v>
          </cell>
          <cell r="G56">
            <v>0</v>
          </cell>
          <cell r="H56">
            <v>158372.89999999758</v>
          </cell>
          <cell r="I56">
            <v>238746.17000001197</v>
          </cell>
          <cell r="J56">
            <v>6065.1499999999869</v>
          </cell>
          <cell r="K56">
            <v>223542.89000002627</v>
          </cell>
          <cell r="L56">
            <v>-448.38000000000898</v>
          </cell>
          <cell r="M56">
            <v>105225.12999999098</v>
          </cell>
        </row>
        <row r="57">
          <cell r="A57" t="str">
            <v>YOC</v>
          </cell>
          <cell r="B57">
            <v>2834</v>
          </cell>
          <cell r="C57">
            <v>49823</v>
          </cell>
          <cell r="D57">
            <v>47582.860000002031</v>
          </cell>
          <cell r="E57">
            <v>10684.359999999991</v>
          </cell>
          <cell r="F57">
            <v>52398.150000001871</v>
          </cell>
          <cell r="G57">
            <v>0</v>
          </cell>
          <cell r="H57">
            <v>0</v>
          </cell>
          <cell r="I57">
            <v>7601.2099999996481</v>
          </cell>
          <cell r="J57">
            <v>73.33</v>
          </cell>
          <cell r="K57">
            <v>5869.0700000001498</v>
          </cell>
          <cell r="L57">
            <v>0</v>
          </cell>
          <cell r="M57">
            <v>13102.930000000448</v>
          </cell>
        </row>
      </sheetData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NSOLIDADO (2)"/>
      <sheetName val="BDD"/>
      <sheetName val="CODIGOS"/>
      <sheetName val="COMPRAS"/>
      <sheetName val="BDD_COMPRAS"/>
    </sheetNames>
    <sheetDataSet>
      <sheetData sheetId="0"/>
      <sheetData sheetId="1">
        <row r="11">
          <cell r="C11">
            <v>28546</v>
          </cell>
          <cell r="D11">
            <v>28628</v>
          </cell>
          <cell r="E11">
            <v>28759</v>
          </cell>
          <cell r="F11">
            <v>28835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>
            <v>3984</v>
          </cell>
          <cell r="D12">
            <v>4007</v>
          </cell>
          <cell r="E12">
            <v>4010</v>
          </cell>
          <cell r="F12">
            <v>4009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>
            <v>408</v>
          </cell>
          <cell r="D13">
            <v>408</v>
          </cell>
          <cell r="E13">
            <v>408</v>
          </cell>
          <cell r="F13">
            <v>407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>
            <v>30</v>
          </cell>
          <cell r="D14">
            <v>31</v>
          </cell>
          <cell r="E14">
            <v>31</v>
          </cell>
          <cell r="F14">
            <v>31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>
            <v>3704</v>
          </cell>
          <cell r="D15">
            <v>3712</v>
          </cell>
          <cell r="E15">
            <v>3715</v>
          </cell>
          <cell r="F15">
            <v>3726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22">
          <cell r="C22">
            <v>3334.0679999999998</v>
          </cell>
          <cell r="D22">
            <v>3269.7630000000004</v>
          </cell>
          <cell r="E22">
            <v>3145.0949999999993</v>
          </cell>
          <cell r="F22">
            <v>2693.2809999999995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>
            <v>1717.5539999999999</v>
          </cell>
          <cell r="D23">
            <v>1651.1300000000006</v>
          </cell>
          <cell r="E23">
            <v>1649.7160000000003</v>
          </cell>
          <cell r="F23">
            <v>1471.54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C24">
            <v>991.84200000000021</v>
          </cell>
          <cell r="D24">
            <v>1231.9240000000002</v>
          </cell>
          <cell r="E24">
            <v>1125.5270000000003</v>
          </cell>
          <cell r="F24">
            <v>1130.7909999999999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>
            <v>379.815</v>
          </cell>
          <cell r="D25">
            <v>344.24799999999999</v>
          </cell>
          <cell r="E25">
            <v>379.51699999999994</v>
          </cell>
          <cell r="F25">
            <v>365.4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C26">
            <v>886.82600000000014</v>
          </cell>
          <cell r="D26">
            <v>907.63099999999997</v>
          </cell>
          <cell r="E26">
            <v>871.11800000000017</v>
          </cell>
          <cell r="F26">
            <v>829.32500000000016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33">
          <cell r="C33">
            <v>2977.2875862068968</v>
          </cell>
          <cell r="D33">
            <v>2940.6264367816088</v>
          </cell>
          <cell r="E33">
            <v>2843.8288505747123</v>
          </cell>
          <cell r="F33">
            <v>2418.0655172413794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>
            <v>2504.0611494252876</v>
          </cell>
          <cell r="D34">
            <v>2230.8767816091959</v>
          </cell>
          <cell r="E34">
            <v>2346.038160919541</v>
          </cell>
          <cell r="F34">
            <v>2111.0374712643684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>
            <v>965.51275862068962</v>
          </cell>
          <cell r="D35">
            <v>1069.3360919540228</v>
          </cell>
          <cell r="E35">
            <v>1006.8649425287356</v>
          </cell>
          <cell r="F35">
            <v>1079.9057471264371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>
            <v>450.84022988505745</v>
          </cell>
          <cell r="D36">
            <v>410.68793103448274</v>
          </cell>
          <cell r="E36">
            <v>456.93804597701154</v>
          </cell>
          <cell r="F36">
            <v>442.86471264367833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C37">
            <v>759.9094252873565</v>
          </cell>
          <cell r="D37">
            <v>780.61758620689659</v>
          </cell>
          <cell r="E37">
            <v>763.07264367816106</v>
          </cell>
          <cell r="F37">
            <v>742.10862068965514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_COMPRAS"/>
      <sheetName val="Est. Trifaria"/>
      <sheetName val="CONSOLIDADO (2)"/>
      <sheetName val="BDD"/>
    </sheetNames>
    <sheetDataSet>
      <sheetData sheetId="0"/>
      <sheetData sheetId="1"/>
      <sheetData sheetId="2"/>
      <sheetData sheetId="3"/>
      <sheetData sheetId="4">
        <row r="10">
          <cell r="B10">
            <v>54</v>
          </cell>
          <cell r="C10">
            <v>53</v>
          </cell>
          <cell r="D10">
            <v>55</v>
          </cell>
          <cell r="E10">
            <v>56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103</v>
          </cell>
          <cell r="C11">
            <v>102</v>
          </cell>
          <cell r="D11">
            <v>102</v>
          </cell>
          <cell r="E11">
            <v>105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21">
          <cell r="B21">
            <v>75.703000000000003</v>
          </cell>
          <cell r="C21">
            <v>61.31600000000001</v>
          </cell>
          <cell r="D21">
            <v>65.23299999999999</v>
          </cell>
          <cell r="E21">
            <v>83.166000000000011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13107.128999999999</v>
          </cell>
          <cell r="C22">
            <v>13197.475</v>
          </cell>
          <cell r="D22">
            <v>13007.539000000001</v>
          </cell>
          <cell r="E22">
            <v>14568.580000000002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32">
          <cell r="B32">
            <v>109.29511494252874</v>
          </cell>
          <cell r="C32">
            <v>105.21827586206896</v>
          </cell>
          <cell r="D32">
            <v>113.78465517241378</v>
          </cell>
          <cell r="E32">
            <v>118.98188505747126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5549.316689655172</v>
          </cell>
          <cell r="C33">
            <v>6459.0825517241383</v>
          </cell>
          <cell r="D33">
            <v>6490.3618045977009</v>
          </cell>
          <cell r="E33">
            <v>6160.5109425287355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</sheetData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esclifac_11_2010"/>
      <sheetName val="escli_ind_11_10"/>
      <sheetName val="Resumen"/>
      <sheetName val="RUTAS"/>
      <sheetName val="AP_FACTURADO"/>
      <sheetName val="ResPorCatyS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CHA</v>
          </cell>
          <cell r="B2">
            <v>1</v>
          </cell>
          <cell r="C2" t="str">
            <v>AP</v>
          </cell>
          <cell r="D2" t="str">
            <v>SISTEMA . CHAYANTA</v>
          </cell>
          <cell r="E2" t="str">
            <v>CHAYANTA S/N</v>
          </cell>
          <cell r="F2">
            <v>1474</v>
          </cell>
          <cell r="G2">
            <v>0</v>
          </cell>
          <cell r="H2">
            <v>1403.25</v>
          </cell>
          <cell r="I2">
            <v>1220.83</v>
          </cell>
          <cell r="J2">
            <v>182.42</v>
          </cell>
        </row>
        <row r="3">
          <cell r="A3" t="str">
            <v>DDI</v>
          </cell>
          <cell r="B3">
            <v>1</v>
          </cell>
          <cell r="C3" t="str">
            <v>AP</v>
          </cell>
          <cell r="D3" t="str">
            <v>SISTEMA DON DIEGO</v>
          </cell>
          <cell r="E3" t="str">
            <v>DON DIEGO S/N</v>
          </cell>
          <cell r="F3">
            <v>72636</v>
          </cell>
          <cell r="G3">
            <v>0</v>
          </cell>
          <cell r="H3">
            <v>69149.47</v>
          </cell>
          <cell r="I3">
            <v>60160.04</v>
          </cell>
          <cell r="J3">
            <v>8989.43</v>
          </cell>
        </row>
        <row r="4">
          <cell r="A4" t="str">
            <v>KIL</v>
          </cell>
          <cell r="B4">
            <v>1</v>
          </cell>
          <cell r="C4" t="str">
            <v>AP</v>
          </cell>
          <cell r="D4" t="str">
            <v>SISTEMA . KILPANI</v>
          </cell>
          <cell r="E4" t="str">
            <v>KILPANI S/N</v>
          </cell>
          <cell r="F4">
            <v>5950</v>
          </cell>
          <cell r="G4">
            <v>0</v>
          </cell>
          <cell r="H4">
            <v>5664.4</v>
          </cell>
          <cell r="I4">
            <v>4928.03</v>
          </cell>
          <cell r="J4">
            <v>736.37</v>
          </cell>
        </row>
        <row r="5">
          <cell r="A5" t="str">
            <v>OCU</v>
          </cell>
          <cell r="B5">
            <v>1</v>
          </cell>
          <cell r="C5" t="str">
            <v>AP</v>
          </cell>
          <cell r="D5" t="str">
            <v>SISTEMA . OCURI</v>
          </cell>
          <cell r="E5" t="str">
            <v>OCURI S/N</v>
          </cell>
          <cell r="F5">
            <v>25020</v>
          </cell>
          <cell r="G5">
            <v>0</v>
          </cell>
          <cell r="H5">
            <v>23819.040000000001</v>
          </cell>
          <cell r="I5">
            <v>20722.560000000001</v>
          </cell>
          <cell r="J5">
            <v>3096.48</v>
          </cell>
        </row>
        <row r="6">
          <cell r="A6" t="str">
            <v>POR</v>
          </cell>
          <cell r="B6">
            <v>1</v>
          </cell>
          <cell r="C6" t="str">
            <v>AP</v>
          </cell>
          <cell r="D6" t="str">
            <v>SISTEMA PORCO AGUA DE CASTILLA</v>
          </cell>
          <cell r="E6" t="str">
            <v>AGUA DE CASTILLA S/N</v>
          </cell>
          <cell r="F6">
            <v>10164</v>
          </cell>
          <cell r="G6">
            <v>0</v>
          </cell>
          <cell r="H6">
            <v>9676.1299999999992</v>
          </cell>
          <cell r="I6">
            <v>8418.23</v>
          </cell>
          <cell r="J6">
            <v>1257.9000000000001</v>
          </cell>
        </row>
        <row r="7">
          <cell r="A7" t="str">
            <v>PUN</v>
          </cell>
          <cell r="B7">
            <v>1</v>
          </cell>
          <cell r="C7" t="str">
            <v>AP</v>
          </cell>
          <cell r="D7" t="str">
            <v>SISTEMA . PUNUTUMA</v>
          </cell>
          <cell r="E7" t="str">
            <v>PUNUTUMA S/N</v>
          </cell>
          <cell r="F7">
            <v>3570</v>
          </cell>
          <cell r="G7">
            <v>0</v>
          </cell>
          <cell r="H7">
            <v>3398.64</v>
          </cell>
          <cell r="I7">
            <v>2956.8199999999997</v>
          </cell>
          <cell r="J7">
            <v>441.82</v>
          </cell>
        </row>
        <row r="8">
          <cell r="A8" t="str">
            <v>QIR</v>
          </cell>
          <cell r="B8">
            <v>1</v>
          </cell>
          <cell r="C8" t="str">
            <v>AP</v>
          </cell>
          <cell r="D8" t="str">
            <v>SISTEMA  LLICA</v>
          </cell>
          <cell r="E8" t="str">
            <v>KARACHIPAMPA S/N</v>
          </cell>
          <cell r="F8">
            <v>4815</v>
          </cell>
          <cell r="G8">
            <v>0</v>
          </cell>
          <cell r="H8">
            <v>4583.88</v>
          </cell>
          <cell r="I8">
            <v>3987.98</v>
          </cell>
          <cell r="J8">
            <v>595.9</v>
          </cell>
        </row>
        <row r="9">
          <cell r="A9" t="str">
            <v>SAC</v>
          </cell>
          <cell r="B9">
            <v>1</v>
          </cell>
          <cell r="C9" t="str">
            <v>AP</v>
          </cell>
          <cell r="D9" t="str">
            <v>SISTEMA . SACACA</v>
          </cell>
          <cell r="E9" t="str">
            <v>SACACA S/N</v>
          </cell>
          <cell r="F9">
            <v>15360</v>
          </cell>
          <cell r="G9">
            <v>0</v>
          </cell>
          <cell r="H9">
            <v>14622.72</v>
          </cell>
          <cell r="I9">
            <v>12721.769999999999</v>
          </cell>
          <cell r="J9">
            <v>1900.95</v>
          </cell>
        </row>
        <row r="10">
          <cell r="A10" t="str">
            <v>SAE</v>
          </cell>
          <cell r="B10">
            <v>1</v>
          </cell>
          <cell r="C10" t="str">
            <v>AP</v>
          </cell>
          <cell r="D10" t="str">
            <v>SISTEMA TORO TORO</v>
          </cell>
          <cell r="E10" t="str">
            <v>TORO TORO S/N</v>
          </cell>
          <cell r="F10">
            <v>3039</v>
          </cell>
          <cell r="G10">
            <v>0</v>
          </cell>
          <cell r="H10">
            <v>2893.13</v>
          </cell>
          <cell r="I10">
            <v>2517.02</v>
          </cell>
          <cell r="J10">
            <v>376.11</v>
          </cell>
        </row>
        <row r="11">
          <cell r="A11" t="str">
            <v>SAQ</v>
          </cell>
          <cell r="B11">
            <v>1</v>
          </cell>
          <cell r="C11" t="str">
            <v>AP</v>
          </cell>
          <cell r="D11" t="str">
            <v>SISTEMA . QUETENA</v>
          </cell>
          <cell r="E11" t="str">
            <v>QUETENA S/N</v>
          </cell>
          <cell r="F11">
            <v>434</v>
          </cell>
          <cell r="G11">
            <v>0</v>
          </cell>
          <cell r="H11">
            <v>413.17</v>
          </cell>
          <cell r="I11">
            <v>359.46000000000004</v>
          </cell>
          <cell r="J11">
            <v>53.71</v>
          </cell>
        </row>
        <row r="12">
          <cell r="A12" t="str">
            <v>TEL</v>
          </cell>
          <cell r="B12">
            <v>1</v>
          </cell>
          <cell r="C12" t="str">
            <v>AP</v>
          </cell>
          <cell r="D12" t="str">
            <v>SISTEMA . TELAMAYU</v>
          </cell>
          <cell r="E12" t="str">
            <v>TELAMAYU S/N</v>
          </cell>
          <cell r="F12">
            <v>13274</v>
          </cell>
          <cell r="G12">
            <v>0</v>
          </cell>
          <cell r="H12">
            <v>12636.85</v>
          </cell>
          <cell r="I12">
            <v>10994.060000000001</v>
          </cell>
          <cell r="J12">
            <v>1642.79</v>
          </cell>
        </row>
        <row r="13">
          <cell r="A13" t="str">
            <v>TUP</v>
          </cell>
          <cell r="B13">
            <v>1</v>
          </cell>
          <cell r="C13" t="str">
            <v>AP</v>
          </cell>
          <cell r="D13" t="str">
            <v>SISTEMA . TUPIZA</v>
          </cell>
          <cell r="E13" t="str">
            <v>TUPIZA S/N</v>
          </cell>
          <cell r="F13">
            <v>9251</v>
          </cell>
          <cell r="G13">
            <v>0</v>
          </cell>
          <cell r="H13">
            <v>8806.9500000000007</v>
          </cell>
          <cell r="I13">
            <v>7662.0500000000011</v>
          </cell>
          <cell r="J13">
            <v>1144.9000000000001</v>
          </cell>
        </row>
        <row r="14">
          <cell r="A14" t="str">
            <v>URB</v>
          </cell>
          <cell r="B14">
            <v>1</v>
          </cell>
          <cell r="C14" t="str">
            <v>AP</v>
          </cell>
          <cell r="D14" t="str">
            <v>HONORABLE GOBIERNO  MUNICIPAL POTOSI</v>
          </cell>
          <cell r="E14" t="str">
            <v>POTOSI S/N</v>
          </cell>
          <cell r="F14">
            <v>494862</v>
          </cell>
          <cell r="G14">
            <v>0</v>
          </cell>
          <cell r="H14">
            <v>471108.62</v>
          </cell>
          <cell r="I14">
            <v>409864.5</v>
          </cell>
          <cell r="J14">
            <v>61244.12</v>
          </cell>
        </row>
        <row r="15">
          <cell r="A15" t="str">
            <v>VIL</v>
          </cell>
          <cell r="B15">
            <v>1</v>
          </cell>
          <cell r="C15" t="str">
            <v>AV</v>
          </cell>
          <cell r="D15" t="str">
            <v>HONORABLE ALCALDIA MUNICIPAL</v>
          </cell>
          <cell r="E15" t="str">
            <v>Villaz?n S/N</v>
          </cell>
          <cell r="F15">
            <v>76852</v>
          </cell>
          <cell r="G15">
            <v>0</v>
          </cell>
          <cell r="H15">
            <v>75161.259999999995</v>
          </cell>
          <cell r="I15">
            <v>65390.299999999996</v>
          </cell>
          <cell r="J15">
            <v>9770.9599999999991</v>
          </cell>
        </row>
        <row r="16">
          <cell r="A16" t="str">
            <v>YOC</v>
          </cell>
          <cell r="B16">
            <v>1</v>
          </cell>
          <cell r="C16" t="str">
            <v>AP</v>
          </cell>
          <cell r="D16" t="str">
            <v>SISTEMA . YOCALLA</v>
          </cell>
          <cell r="E16" t="str">
            <v>YOCALLA S/N</v>
          </cell>
          <cell r="F16">
            <v>9245</v>
          </cell>
          <cell r="G16">
            <v>0</v>
          </cell>
          <cell r="H16">
            <v>8801.24</v>
          </cell>
          <cell r="I16">
            <v>7657.08</v>
          </cell>
          <cell r="J16">
            <v>1144.1600000000001</v>
          </cell>
        </row>
      </sheetData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11_11"/>
      <sheetName val="Escli_ind_11_11"/>
      <sheetName val="ise_210_POTOSI"/>
      <sheetName val="ise_210_SUR"/>
      <sheetName val="ise_210_VILLAZON"/>
      <sheetName val="ise_210_SANBARTO"/>
      <sheetName val="PorCatySist"/>
      <sheetName val="RUTAS"/>
      <sheetName val="AP_FACTURADO"/>
      <sheetName val="CategSistemas"/>
    </sheetNames>
    <sheetDataSet>
      <sheetData sheetId="0"/>
      <sheetData sheetId="1">
        <row r="251">
          <cell r="A251" t="str">
            <v>DDI</v>
          </cell>
          <cell r="B251">
            <v>22</v>
          </cell>
          <cell r="C251">
            <v>1409763</v>
          </cell>
          <cell r="D251">
            <v>412101.91</v>
          </cell>
          <cell r="E251">
            <v>946.63</v>
          </cell>
          <cell r="F251">
            <v>61578.460000000006</v>
          </cell>
          <cell r="G251">
            <v>3230</v>
          </cell>
          <cell r="H251">
            <v>180177.97</v>
          </cell>
          <cell r="I251">
            <v>26923.17</v>
          </cell>
          <cell r="J251">
            <v>17044.04</v>
          </cell>
          <cell r="K251">
            <v>2546.81</v>
          </cell>
        </row>
        <row r="252">
          <cell r="A252" t="str">
            <v>KAR</v>
          </cell>
          <cell r="B252">
            <v>1</v>
          </cell>
          <cell r="C252">
            <v>28708</v>
          </cell>
          <cell r="D252">
            <v>8391.92</v>
          </cell>
          <cell r="E252">
            <v>0</v>
          </cell>
          <cell r="F252">
            <v>1253.97</v>
          </cell>
          <cell r="G252">
            <v>169</v>
          </cell>
          <cell r="H252">
            <v>9427.27</v>
          </cell>
          <cell r="I252">
            <v>1408.67</v>
          </cell>
          <cell r="J252">
            <v>0</v>
          </cell>
          <cell r="K252">
            <v>0</v>
          </cell>
        </row>
        <row r="253">
          <cell r="A253" t="str">
            <v>KIL</v>
          </cell>
          <cell r="B253">
            <v>1</v>
          </cell>
          <cell r="C253">
            <v>3857</v>
          </cell>
          <cell r="D253">
            <v>1127.48</v>
          </cell>
          <cell r="E253">
            <v>0</v>
          </cell>
          <cell r="F253">
            <v>168.47</v>
          </cell>
          <cell r="G253">
            <v>128</v>
          </cell>
          <cell r="H253">
            <v>7140.18</v>
          </cell>
          <cell r="I253">
            <v>1066.92</v>
          </cell>
          <cell r="J253">
            <v>0</v>
          </cell>
          <cell r="K253">
            <v>0</v>
          </cell>
        </row>
        <row r="254">
          <cell r="A254" t="str">
            <v>OCU</v>
          </cell>
          <cell r="B254">
            <v>7</v>
          </cell>
          <cell r="C254">
            <v>54629</v>
          </cell>
          <cell r="D254">
            <v>15969.14</v>
          </cell>
          <cell r="E254">
            <v>0</v>
          </cell>
          <cell r="F254">
            <v>2386.1999999999998</v>
          </cell>
          <cell r="G254">
            <v>398</v>
          </cell>
          <cell r="H254">
            <v>22201.49</v>
          </cell>
          <cell r="I254">
            <v>3317.4700000000003</v>
          </cell>
          <cell r="J254">
            <v>8738.11</v>
          </cell>
          <cell r="K254">
            <v>1305.7000000000003</v>
          </cell>
        </row>
        <row r="255">
          <cell r="A255" t="str">
            <v>PUN</v>
          </cell>
          <cell r="B255">
            <v>4</v>
          </cell>
          <cell r="C255">
            <v>257409</v>
          </cell>
          <cell r="D255">
            <v>75245.820000000007</v>
          </cell>
          <cell r="E255">
            <v>0</v>
          </cell>
          <cell r="F255">
            <v>11243.619999999999</v>
          </cell>
          <cell r="G255">
            <v>676</v>
          </cell>
          <cell r="H255">
            <v>37709.08</v>
          </cell>
          <cell r="I255">
            <v>5634.6900000000005</v>
          </cell>
          <cell r="J255">
            <v>2747.49</v>
          </cell>
          <cell r="K255">
            <v>410.54</v>
          </cell>
        </row>
        <row r="256">
          <cell r="A256" t="str">
            <v>SAC</v>
          </cell>
          <cell r="B256">
            <v>1</v>
          </cell>
          <cell r="C256">
            <v>3050</v>
          </cell>
          <cell r="D256">
            <v>891.58</v>
          </cell>
          <cell r="E256">
            <v>0</v>
          </cell>
          <cell r="F256">
            <v>133.22</v>
          </cell>
          <cell r="G256">
            <v>55</v>
          </cell>
          <cell r="H256">
            <v>3068.05</v>
          </cell>
          <cell r="I256">
            <v>458.44</v>
          </cell>
          <cell r="J256">
            <v>0</v>
          </cell>
          <cell r="K256">
            <v>0</v>
          </cell>
        </row>
        <row r="257">
          <cell r="A257" t="str">
            <v>TUP</v>
          </cell>
          <cell r="B257">
            <v>7</v>
          </cell>
          <cell r="C257">
            <v>288835</v>
          </cell>
          <cell r="D257">
            <v>84432.25</v>
          </cell>
          <cell r="E257">
            <v>0</v>
          </cell>
          <cell r="F257">
            <v>12616.320000000002</v>
          </cell>
          <cell r="G257">
            <v>1106</v>
          </cell>
          <cell r="H257">
            <v>61695.630000000005</v>
          </cell>
          <cell r="I257">
            <v>9218.8799999999992</v>
          </cell>
          <cell r="J257">
            <v>6783.85</v>
          </cell>
          <cell r="K257">
            <v>1013.68</v>
          </cell>
        </row>
        <row r="258">
          <cell r="A258" t="str">
            <v>URB</v>
          </cell>
          <cell r="B258">
            <v>194</v>
          </cell>
          <cell r="C258">
            <v>8544039</v>
          </cell>
          <cell r="D258">
            <v>2497593.46</v>
          </cell>
          <cell r="E258">
            <v>255737.08000000002</v>
          </cell>
          <cell r="F258">
            <v>373203.61000000028</v>
          </cell>
          <cell r="G258">
            <v>22965.5</v>
          </cell>
          <cell r="H258">
            <v>1281076.4899999998</v>
          </cell>
          <cell r="I258">
            <v>191425.4</v>
          </cell>
          <cell r="J258">
            <v>150858.15000000002</v>
          </cell>
          <cell r="K258">
            <v>22542.059999999994</v>
          </cell>
        </row>
        <row r="262">
          <cell r="A262" t="str">
            <v>121201</v>
          </cell>
          <cell r="B262">
            <v>1</v>
          </cell>
          <cell r="C262">
            <v>1441452</v>
          </cell>
          <cell r="D262">
            <v>249558.59</v>
          </cell>
          <cell r="E262">
            <v>0</v>
          </cell>
          <cell r="F262">
            <v>37290.36</v>
          </cell>
          <cell r="G262">
            <v>2887</v>
          </cell>
          <cell r="H262">
            <v>267510.05</v>
          </cell>
          <cell r="I262">
            <v>39972.769999999997</v>
          </cell>
          <cell r="J262">
            <v>0</v>
          </cell>
          <cell r="K262">
            <v>0</v>
          </cell>
        </row>
        <row r="263">
          <cell r="A263" t="str">
            <v>121190</v>
          </cell>
          <cell r="B263">
            <v>1</v>
          </cell>
          <cell r="C263">
            <v>1818172</v>
          </cell>
          <cell r="D263">
            <v>314780.12</v>
          </cell>
          <cell r="E263">
            <v>0</v>
          </cell>
          <cell r="F263">
            <v>47036.11</v>
          </cell>
          <cell r="G263">
            <v>4157</v>
          </cell>
          <cell r="H263">
            <v>385188.53</v>
          </cell>
          <cell r="I263">
            <v>57556.91</v>
          </cell>
          <cell r="J263">
            <v>0</v>
          </cell>
          <cell r="K263">
            <v>0</v>
          </cell>
        </row>
        <row r="264">
          <cell r="A264" t="str">
            <v>121193</v>
          </cell>
          <cell r="B264">
            <v>1</v>
          </cell>
          <cell r="C264">
            <v>742712</v>
          </cell>
          <cell r="D264">
            <v>71723.7</v>
          </cell>
          <cell r="E264">
            <v>0</v>
          </cell>
          <cell r="F264">
            <v>10717.33</v>
          </cell>
          <cell r="G264">
            <v>2144</v>
          </cell>
          <cell r="H264">
            <v>184888.42</v>
          </cell>
          <cell r="I264">
            <v>27627</v>
          </cell>
          <cell r="J264">
            <v>0</v>
          </cell>
          <cell r="K264">
            <v>0</v>
          </cell>
        </row>
        <row r="265">
          <cell r="A265" t="str">
            <v>121197</v>
          </cell>
          <cell r="B265">
            <v>1</v>
          </cell>
          <cell r="C265">
            <v>1025369</v>
          </cell>
          <cell r="D265">
            <v>100804.03</v>
          </cell>
          <cell r="E265">
            <v>0</v>
          </cell>
          <cell r="F265">
            <v>15062.67</v>
          </cell>
          <cell r="G265">
            <v>2294</v>
          </cell>
          <cell r="H265">
            <v>235500.05</v>
          </cell>
          <cell r="I265">
            <v>35189.660000000003</v>
          </cell>
          <cell r="J265">
            <v>0</v>
          </cell>
          <cell r="K265">
            <v>0</v>
          </cell>
        </row>
        <row r="266">
          <cell r="A266" t="str">
            <v>121195</v>
          </cell>
          <cell r="B266">
            <v>1</v>
          </cell>
          <cell r="C266">
            <v>461827</v>
          </cell>
          <cell r="D266">
            <v>45000.42</v>
          </cell>
          <cell r="E266">
            <v>0</v>
          </cell>
          <cell r="F266">
            <v>6724.2</v>
          </cell>
          <cell r="G266">
            <v>1386</v>
          </cell>
          <cell r="H266">
            <v>141027.89000000001</v>
          </cell>
          <cell r="I266">
            <v>21073.13</v>
          </cell>
          <cell r="J266">
            <v>0</v>
          </cell>
          <cell r="K266">
            <v>0</v>
          </cell>
        </row>
        <row r="267">
          <cell r="A267" t="str">
            <v>121199</v>
          </cell>
          <cell r="B267">
            <v>1</v>
          </cell>
          <cell r="C267">
            <v>672318</v>
          </cell>
          <cell r="D267">
            <v>116398.41</v>
          </cell>
          <cell r="E267">
            <v>0</v>
          </cell>
          <cell r="F267">
            <v>17392.87</v>
          </cell>
          <cell r="G267">
            <v>1574</v>
          </cell>
          <cell r="H267">
            <v>145847.18</v>
          </cell>
          <cell r="I267">
            <v>21793.26</v>
          </cell>
          <cell r="J267">
            <v>0</v>
          </cell>
          <cell r="K267">
            <v>0</v>
          </cell>
        </row>
        <row r="268">
          <cell r="A268" t="str">
            <v>121198</v>
          </cell>
          <cell r="B268">
            <v>1</v>
          </cell>
          <cell r="C268">
            <v>6962</v>
          </cell>
          <cell r="D268">
            <v>684.44</v>
          </cell>
          <cell r="E268">
            <v>0</v>
          </cell>
          <cell r="F268">
            <v>102.27</v>
          </cell>
          <cell r="G268">
            <v>21</v>
          </cell>
          <cell r="H268">
            <v>2155.84</v>
          </cell>
          <cell r="I268">
            <v>322.14</v>
          </cell>
          <cell r="J268">
            <v>0</v>
          </cell>
          <cell r="K268">
            <v>0</v>
          </cell>
        </row>
        <row r="271">
          <cell r="A271" t="str">
            <v>121200</v>
          </cell>
          <cell r="B271">
            <v>1</v>
          </cell>
          <cell r="C271">
            <v>5675937</v>
          </cell>
          <cell r="D271">
            <v>1823886.72</v>
          </cell>
          <cell r="E271">
            <v>0</v>
          </cell>
          <cell r="F271">
            <v>272534.8</v>
          </cell>
          <cell r="G271">
            <v>10500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A2" t="str">
            <v>LP1</v>
          </cell>
          <cell r="B2">
            <v>1</v>
          </cell>
          <cell r="C2" t="str">
            <v>400130</v>
          </cell>
          <cell r="D2" t="str">
            <v>SISTEMA . LIPEZ I</v>
          </cell>
          <cell r="E2" t="str">
            <v>LIPEZ I - SV S/N</v>
          </cell>
          <cell r="F2">
            <v>5355</v>
          </cell>
          <cell r="G2">
            <v>0</v>
          </cell>
          <cell r="H2">
            <v>5146.16</v>
          </cell>
          <cell r="I2">
            <v>4477.16</v>
          </cell>
          <cell r="J2">
            <v>669</v>
          </cell>
        </row>
        <row r="3">
          <cell r="A3" t="str">
            <v>SAQ</v>
          </cell>
          <cell r="B3">
            <v>1</v>
          </cell>
          <cell r="C3" t="str">
            <v>400120</v>
          </cell>
          <cell r="D3" t="str">
            <v>SISTEMA . QUETENA</v>
          </cell>
          <cell r="E3" t="str">
            <v>QUETENA S/N</v>
          </cell>
          <cell r="F3">
            <v>485</v>
          </cell>
          <cell r="G3">
            <v>0</v>
          </cell>
          <cell r="H3">
            <v>466.08</v>
          </cell>
          <cell r="I3">
            <v>405.49</v>
          </cell>
          <cell r="J3">
            <v>60.59</v>
          </cell>
        </row>
        <row r="4">
          <cell r="A4" t="str">
            <v>URB</v>
          </cell>
          <cell r="B4">
            <v>1</v>
          </cell>
          <cell r="C4" t="str">
            <v>400000</v>
          </cell>
          <cell r="D4" t="str">
            <v>HONORABLE GOBIERNO  MUNICIPAL POTOSI</v>
          </cell>
          <cell r="E4" t="str">
            <v>POTOSI S/N</v>
          </cell>
          <cell r="F4">
            <v>540547</v>
          </cell>
          <cell r="G4">
            <v>0</v>
          </cell>
          <cell r="H4">
            <v>519465.67</v>
          </cell>
          <cell r="I4">
            <v>451935.13</v>
          </cell>
          <cell r="J4">
            <v>67530.539999999994</v>
          </cell>
        </row>
        <row r="5">
          <cell r="A5" t="str">
            <v>POR</v>
          </cell>
          <cell r="B5">
            <v>1</v>
          </cell>
          <cell r="C5" t="str">
            <v>400020</v>
          </cell>
          <cell r="D5" t="str">
            <v>SISTEMA PORCO AGUA DE CASTILLA</v>
          </cell>
          <cell r="E5" t="str">
            <v>AGUA DE CASTILLA S/N</v>
          </cell>
          <cell r="F5">
            <v>12520</v>
          </cell>
          <cell r="G5">
            <v>0</v>
          </cell>
          <cell r="H5">
            <v>12031.72</v>
          </cell>
          <cell r="I5">
            <v>10467.599999999999</v>
          </cell>
          <cell r="J5">
            <v>1564.12</v>
          </cell>
        </row>
        <row r="6">
          <cell r="A6" t="str">
            <v>OCU</v>
          </cell>
          <cell r="B6">
            <v>1</v>
          </cell>
          <cell r="C6" t="str">
            <v>400050</v>
          </cell>
          <cell r="D6" t="str">
            <v>SISTEMA . OCURI</v>
          </cell>
          <cell r="E6" t="str">
            <v>OCURI S/N</v>
          </cell>
          <cell r="F6">
            <v>27059</v>
          </cell>
          <cell r="G6">
            <v>0</v>
          </cell>
          <cell r="H6">
            <v>26003.7</v>
          </cell>
          <cell r="I6">
            <v>22623.22</v>
          </cell>
          <cell r="J6">
            <v>3380.48</v>
          </cell>
        </row>
        <row r="7">
          <cell r="A7" t="str">
            <v>PUN</v>
          </cell>
          <cell r="B7">
            <v>1</v>
          </cell>
          <cell r="C7" t="str">
            <v>400060</v>
          </cell>
          <cell r="D7" t="str">
            <v>SISTEMA . PUNUTUMA</v>
          </cell>
          <cell r="E7" t="str">
            <v>PUNUTUMA S/N</v>
          </cell>
          <cell r="F7">
            <v>3499</v>
          </cell>
          <cell r="G7">
            <v>0</v>
          </cell>
          <cell r="H7">
            <v>3362.54</v>
          </cell>
          <cell r="I7">
            <v>2925.41</v>
          </cell>
          <cell r="J7">
            <v>437.13</v>
          </cell>
        </row>
        <row r="8">
          <cell r="A8" t="str">
            <v>SAE</v>
          </cell>
          <cell r="B8">
            <v>1</v>
          </cell>
          <cell r="C8" t="str">
            <v>400080</v>
          </cell>
          <cell r="D8" t="str">
            <v>SISTEMA TORO TORO</v>
          </cell>
          <cell r="E8" t="str">
            <v>TORO TORO S/N</v>
          </cell>
          <cell r="F8">
            <v>3296</v>
          </cell>
          <cell r="G8">
            <v>0</v>
          </cell>
          <cell r="H8">
            <v>3167.46</v>
          </cell>
          <cell r="I8">
            <v>2755.69</v>
          </cell>
          <cell r="J8">
            <v>411.77</v>
          </cell>
        </row>
        <row r="9">
          <cell r="A9" t="str">
            <v>KIL</v>
          </cell>
          <cell r="B9">
            <v>1</v>
          </cell>
          <cell r="C9" t="str">
            <v>400070</v>
          </cell>
          <cell r="D9" t="str">
            <v>SISTEMA . KILPANI</v>
          </cell>
          <cell r="E9" t="str">
            <v>KILPANI S/N</v>
          </cell>
          <cell r="F9">
            <v>5768</v>
          </cell>
          <cell r="G9">
            <v>0</v>
          </cell>
          <cell r="H9">
            <v>5543.05</v>
          </cell>
          <cell r="I9">
            <v>4822.45</v>
          </cell>
          <cell r="J9">
            <v>720.6</v>
          </cell>
        </row>
        <row r="10">
          <cell r="A10" t="str">
            <v>QIR</v>
          </cell>
          <cell r="B10">
            <v>1</v>
          </cell>
          <cell r="C10" t="str">
            <v>400110</v>
          </cell>
          <cell r="D10" t="str">
            <v>SISTEMA  LLICA</v>
          </cell>
          <cell r="E10" t="str">
            <v>KARACHIPAMPA S/N</v>
          </cell>
          <cell r="F10">
            <v>5269</v>
          </cell>
          <cell r="G10">
            <v>0</v>
          </cell>
          <cell r="H10">
            <v>5063.51</v>
          </cell>
          <cell r="I10">
            <v>4405.25</v>
          </cell>
          <cell r="J10">
            <v>658.26</v>
          </cell>
        </row>
        <row r="11">
          <cell r="A11" t="str">
            <v>CHA</v>
          </cell>
          <cell r="B11">
            <v>1</v>
          </cell>
          <cell r="C11" t="str">
            <v>400140</v>
          </cell>
          <cell r="D11" t="str">
            <v>SISTEMA . CHAYANTA</v>
          </cell>
          <cell r="E11" t="str">
            <v>CHAYANTA S/N</v>
          </cell>
          <cell r="F11">
            <v>2461</v>
          </cell>
          <cell r="G11">
            <v>0</v>
          </cell>
          <cell r="H11">
            <v>2365.02</v>
          </cell>
          <cell r="I11">
            <v>2057.5700000000002</v>
          </cell>
          <cell r="J11">
            <v>307.45</v>
          </cell>
        </row>
        <row r="12">
          <cell r="A12" t="str">
            <v>TUP</v>
          </cell>
          <cell r="B12">
            <v>1</v>
          </cell>
          <cell r="C12" t="str">
            <v>400090</v>
          </cell>
          <cell r="D12" t="str">
            <v>SISTEMA . TUPIZA</v>
          </cell>
          <cell r="E12" t="str">
            <v>TUPIZA S/N</v>
          </cell>
          <cell r="F12">
            <v>12632</v>
          </cell>
          <cell r="G12">
            <v>0</v>
          </cell>
          <cell r="H12">
            <v>12139.35</v>
          </cell>
          <cell r="I12">
            <v>10561.23</v>
          </cell>
          <cell r="J12">
            <v>1578.12</v>
          </cell>
        </row>
        <row r="13">
          <cell r="A13" t="str">
            <v>YOC</v>
          </cell>
          <cell r="B13">
            <v>1</v>
          </cell>
          <cell r="C13" t="str">
            <v>400040</v>
          </cell>
          <cell r="D13" t="str">
            <v>SISTEMA . YOCALLA</v>
          </cell>
          <cell r="E13" t="str">
            <v>YOCALLA S/N</v>
          </cell>
          <cell r="F13">
            <v>9478</v>
          </cell>
          <cell r="G13">
            <v>0</v>
          </cell>
          <cell r="H13">
            <v>9108.36</v>
          </cell>
          <cell r="I13">
            <v>7924.27</v>
          </cell>
          <cell r="J13">
            <v>1184.0899999999999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12043</v>
          </cell>
          <cell r="G14">
            <v>0</v>
          </cell>
          <cell r="H14">
            <v>11573.32</v>
          </cell>
          <cell r="I14">
            <v>10068.789999999999</v>
          </cell>
          <cell r="J14">
            <v>1504.53</v>
          </cell>
        </row>
        <row r="15">
          <cell r="A15" t="str">
            <v>SAC</v>
          </cell>
          <cell r="B15">
            <v>1</v>
          </cell>
          <cell r="C15" t="str">
            <v>400030</v>
          </cell>
          <cell r="D15" t="str">
            <v>SISTEMA . SACACA</v>
          </cell>
          <cell r="E15" t="str">
            <v>SACACA S/N</v>
          </cell>
          <cell r="F15">
            <v>18590</v>
          </cell>
          <cell r="G15">
            <v>0</v>
          </cell>
          <cell r="H15">
            <v>17864.990000000002</v>
          </cell>
          <cell r="I15">
            <v>15542.54</v>
          </cell>
          <cell r="J15">
            <v>2322.4499999999998</v>
          </cell>
        </row>
        <row r="16">
          <cell r="A16" t="str">
            <v>LP2</v>
          </cell>
          <cell r="B16">
            <v>1</v>
          </cell>
          <cell r="C16" t="str">
            <v>400150</v>
          </cell>
          <cell r="D16" t="str">
            <v>SISTEMA . LIPEZ II</v>
          </cell>
          <cell r="E16" t="str">
            <v>LIPEZ II S/N</v>
          </cell>
          <cell r="F16">
            <v>3204</v>
          </cell>
          <cell r="G16">
            <v>0</v>
          </cell>
          <cell r="H16">
            <v>3079.04</v>
          </cell>
          <cell r="I16">
            <v>2678.76</v>
          </cell>
          <cell r="J16">
            <v>400.28</v>
          </cell>
        </row>
        <row r="17">
          <cell r="A17" t="str">
            <v>DDI</v>
          </cell>
          <cell r="B17">
            <v>1</v>
          </cell>
          <cell r="C17" t="str">
            <v>400010</v>
          </cell>
          <cell r="D17" t="str">
            <v>SISTEMA DON DIEGO</v>
          </cell>
          <cell r="E17" t="str">
            <v>DON DIEGO S/N</v>
          </cell>
          <cell r="F17">
            <v>78223</v>
          </cell>
          <cell r="G17">
            <v>0</v>
          </cell>
          <cell r="H17">
            <v>75172.3</v>
          </cell>
          <cell r="I17">
            <v>65399.9</v>
          </cell>
          <cell r="J17">
            <v>9772.4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81538</v>
          </cell>
          <cell r="G18">
            <v>0</v>
          </cell>
          <cell r="H18">
            <v>82761.070000000007</v>
          </cell>
          <cell r="I18">
            <v>72002.13</v>
          </cell>
          <cell r="J18">
            <v>10758.94</v>
          </cell>
        </row>
      </sheetData>
      <sheetData sheetId="9">
        <row r="4">
          <cell r="A4" t="str">
            <v>VIL</v>
          </cell>
          <cell r="B4">
            <v>7</v>
          </cell>
          <cell r="C4">
            <v>55169</v>
          </cell>
          <cell r="D4">
            <v>0</v>
          </cell>
          <cell r="E4">
            <v>45128.24</v>
          </cell>
          <cell r="F4">
            <v>39261.56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5866.68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7321</v>
          </cell>
          <cell r="C6">
            <v>359189</v>
          </cell>
          <cell r="D6">
            <v>69110.240000006976</v>
          </cell>
          <cell r="E6">
            <v>256400.64999999225</v>
          </cell>
          <cell r="F6">
            <v>288634.77000000014</v>
          </cell>
          <cell r="G6">
            <v>0</v>
          </cell>
          <cell r="H6">
            <v>0</v>
          </cell>
          <cell r="I6">
            <v>42473.770000000375</v>
          </cell>
          <cell r="J6">
            <v>2834.2700000000023</v>
          </cell>
          <cell r="K6">
            <v>36876.119999999093</v>
          </cell>
          <cell r="L6">
            <v>0</v>
          </cell>
          <cell r="M6">
            <v>39020.79000000011</v>
          </cell>
        </row>
        <row r="8">
          <cell r="A8" t="str">
            <v>VIL</v>
          </cell>
          <cell r="B8">
            <v>2</v>
          </cell>
          <cell r="C8">
            <v>90</v>
          </cell>
          <cell r="D8">
            <v>17.940000000000001</v>
          </cell>
          <cell r="E8">
            <v>42.49</v>
          </cell>
          <cell r="F8">
            <v>52.570000000000007</v>
          </cell>
          <cell r="G8">
            <v>0</v>
          </cell>
          <cell r="H8">
            <v>0</v>
          </cell>
          <cell r="I8">
            <v>7.88</v>
          </cell>
          <cell r="J8">
            <v>0</v>
          </cell>
          <cell r="K8">
            <v>7.86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28</v>
          </cell>
          <cell r="C10">
            <v>2581</v>
          </cell>
          <cell r="D10">
            <v>506.80000000000024</v>
          </cell>
          <cell r="E10">
            <v>2412.8200000000002</v>
          </cell>
          <cell r="F10">
            <v>2540.1400000000003</v>
          </cell>
          <cell r="G10">
            <v>0</v>
          </cell>
          <cell r="H10">
            <v>0</v>
          </cell>
          <cell r="I10">
            <v>380.96000000000004</v>
          </cell>
          <cell r="J10">
            <v>0</v>
          </cell>
          <cell r="K10">
            <v>379.48000000000013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1271</v>
          </cell>
          <cell r="C11">
            <v>109362</v>
          </cell>
          <cell r="D11">
            <v>23005.0999999997</v>
          </cell>
          <cell r="E11">
            <v>89005.520000000135</v>
          </cell>
          <cell r="F11">
            <v>97451.289999999644</v>
          </cell>
          <cell r="G11">
            <v>0</v>
          </cell>
          <cell r="H11">
            <v>0</v>
          </cell>
          <cell r="I11">
            <v>14615.800000000188</v>
          </cell>
          <cell r="J11">
            <v>0</v>
          </cell>
          <cell r="K11">
            <v>14559.330000000193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111</v>
          </cell>
          <cell r="C12">
            <v>6670</v>
          </cell>
          <cell r="D12">
            <v>2009.0999999999958</v>
          </cell>
          <cell r="E12">
            <v>4522.7400000000016</v>
          </cell>
          <cell r="F12">
            <v>5682.8899999999976</v>
          </cell>
          <cell r="G12">
            <v>0</v>
          </cell>
          <cell r="H12">
            <v>0</v>
          </cell>
          <cell r="I12">
            <v>852.29000000000076</v>
          </cell>
          <cell r="J12">
            <v>0</v>
          </cell>
          <cell r="K12">
            <v>848.95000000000027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49</v>
          </cell>
          <cell r="C13">
            <v>8410</v>
          </cell>
          <cell r="D13">
            <v>886.90000000000066</v>
          </cell>
          <cell r="E13">
            <v>7485.5099999999975</v>
          </cell>
          <cell r="F13">
            <v>7284.0399999999981</v>
          </cell>
          <cell r="G13">
            <v>0</v>
          </cell>
          <cell r="H13">
            <v>0</v>
          </cell>
          <cell r="I13">
            <v>1092.5500000000002</v>
          </cell>
          <cell r="J13">
            <v>0</v>
          </cell>
          <cell r="K13">
            <v>1088.3700000000001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18</v>
          </cell>
          <cell r="C14">
            <v>8920</v>
          </cell>
          <cell r="D14">
            <v>325.8</v>
          </cell>
          <cell r="E14">
            <v>8808.86</v>
          </cell>
          <cell r="F14">
            <v>7947.18</v>
          </cell>
          <cell r="G14">
            <v>0</v>
          </cell>
          <cell r="H14">
            <v>0</v>
          </cell>
          <cell r="I14">
            <v>1192.06</v>
          </cell>
          <cell r="J14">
            <v>0</v>
          </cell>
          <cell r="K14">
            <v>1187.4799999999996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374</v>
          </cell>
          <cell r="C15">
            <v>50577</v>
          </cell>
          <cell r="D15">
            <v>6769.4000000000387</v>
          </cell>
          <cell r="E15">
            <v>42685.600000000006</v>
          </cell>
          <cell r="F15">
            <v>43026.24000000002</v>
          </cell>
          <cell r="G15">
            <v>0</v>
          </cell>
          <cell r="H15">
            <v>0</v>
          </cell>
          <cell r="I15">
            <v>6153.739999999987</v>
          </cell>
          <cell r="J15">
            <v>0</v>
          </cell>
          <cell r="K15">
            <v>6428.7600000000275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78</v>
          </cell>
          <cell r="C16">
            <v>14961</v>
          </cell>
          <cell r="D16">
            <v>1411.7999999999988</v>
          </cell>
          <cell r="E16">
            <v>13820.140000000003</v>
          </cell>
          <cell r="F16">
            <v>13251.870000000003</v>
          </cell>
          <cell r="G16">
            <v>0</v>
          </cell>
          <cell r="H16">
            <v>0</v>
          </cell>
          <cell r="I16">
            <v>1987.6699999999983</v>
          </cell>
          <cell r="J16">
            <v>0</v>
          </cell>
          <cell r="K16">
            <v>1980.0699999999988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55</v>
          </cell>
          <cell r="C17">
            <v>5780</v>
          </cell>
          <cell r="D17">
            <v>995.5000000000008</v>
          </cell>
          <cell r="E17">
            <v>4851.8600000000006</v>
          </cell>
          <cell r="F17">
            <v>5087.3200000000015</v>
          </cell>
          <cell r="G17">
            <v>0</v>
          </cell>
          <cell r="H17">
            <v>0</v>
          </cell>
          <cell r="I17">
            <v>762.99000000000012</v>
          </cell>
          <cell r="J17">
            <v>0</v>
          </cell>
          <cell r="K17">
            <v>760.04000000000008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9890</v>
          </cell>
          <cell r="D18">
            <v>1321.2999999999993</v>
          </cell>
          <cell r="E18">
            <v>8577.4300000000021</v>
          </cell>
          <cell r="F18">
            <v>8612.0000000000018</v>
          </cell>
          <cell r="G18">
            <v>0</v>
          </cell>
          <cell r="H18">
            <v>0</v>
          </cell>
          <cell r="I18">
            <v>1291.6999999999994</v>
          </cell>
          <cell r="J18">
            <v>0</v>
          </cell>
          <cell r="K18">
            <v>1286.7299999999998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363</v>
          </cell>
          <cell r="C19">
            <v>30511</v>
          </cell>
          <cell r="D19">
            <v>6570.3000000000347</v>
          </cell>
          <cell r="E19">
            <v>23824.659999999989</v>
          </cell>
          <cell r="F19">
            <v>26444.200000000037</v>
          </cell>
          <cell r="G19">
            <v>0</v>
          </cell>
          <cell r="H19">
            <v>0</v>
          </cell>
          <cell r="I19">
            <v>3913.9400000000005</v>
          </cell>
          <cell r="J19">
            <v>0</v>
          </cell>
          <cell r="K19">
            <v>3950.7599999999888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80</v>
          </cell>
          <cell r="C20">
            <v>8418</v>
          </cell>
          <cell r="D20">
            <v>1447.9999999999986</v>
          </cell>
          <cell r="E20">
            <v>6710</v>
          </cell>
          <cell r="F20">
            <v>7097.5499999999993</v>
          </cell>
          <cell r="G20">
            <v>0</v>
          </cell>
          <cell r="H20">
            <v>0</v>
          </cell>
          <cell r="I20">
            <v>1064.5299999999993</v>
          </cell>
          <cell r="J20">
            <v>0</v>
          </cell>
          <cell r="K20">
            <v>1060.4499999999994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13</v>
          </cell>
          <cell r="C21">
            <v>1396</v>
          </cell>
          <cell r="D21">
            <v>235.29999999999995</v>
          </cell>
          <cell r="E21">
            <v>1213.74</v>
          </cell>
          <cell r="F21">
            <v>1260.69</v>
          </cell>
          <cell r="G21">
            <v>0</v>
          </cell>
          <cell r="H21">
            <v>0</v>
          </cell>
          <cell r="I21">
            <v>189.09</v>
          </cell>
          <cell r="J21">
            <v>0</v>
          </cell>
          <cell r="K21">
            <v>188.35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265</v>
          </cell>
          <cell r="C22">
            <v>19208</v>
          </cell>
          <cell r="D22">
            <v>4796.4999999999991</v>
          </cell>
          <cell r="E22">
            <v>15381.99</v>
          </cell>
          <cell r="F22">
            <v>17555.770000000011</v>
          </cell>
          <cell r="G22">
            <v>0</v>
          </cell>
          <cell r="H22">
            <v>0</v>
          </cell>
          <cell r="I22">
            <v>2632.9100000000008</v>
          </cell>
          <cell r="J22">
            <v>0</v>
          </cell>
          <cell r="K22">
            <v>2622.7199999999875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215</v>
          </cell>
          <cell r="C23">
            <v>11498</v>
          </cell>
          <cell r="D23">
            <v>3891.4999999999864</v>
          </cell>
          <cell r="E23">
            <v>8323.91</v>
          </cell>
          <cell r="F23">
            <v>10627.839999999986</v>
          </cell>
          <cell r="G23">
            <v>0</v>
          </cell>
          <cell r="H23">
            <v>0</v>
          </cell>
          <cell r="I23">
            <v>1593.8299999999997</v>
          </cell>
          <cell r="J23">
            <v>0</v>
          </cell>
          <cell r="K23">
            <v>1587.5700000000006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5389</v>
          </cell>
          <cell r="C24">
            <v>734314</v>
          </cell>
          <cell r="D24">
            <v>97540.900000006572</v>
          </cell>
          <cell r="E24">
            <v>619853.39999999513</v>
          </cell>
          <cell r="F24">
            <v>624138.88999999932</v>
          </cell>
          <cell r="G24">
            <v>0</v>
          </cell>
          <cell r="H24">
            <v>107657</v>
          </cell>
          <cell r="I24">
            <v>93635.460000000676</v>
          </cell>
          <cell r="J24">
            <v>0</v>
          </cell>
          <cell r="K24">
            <v>93255.410000002332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192</v>
          </cell>
          <cell r="C25">
            <v>12793</v>
          </cell>
          <cell r="D25">
            <v>3475.1999999999884</v>
          </cell>
          <cell r="E25">
            <v>9858.7900000000027</v>
          </cell>
          <cell r="F25">
            <v>11600.919999999991</v>
          </cell>
          <cell r="G25">
            <v>0</v>
          </cell>
          <cell r="H25">
            <v>0</v>
          </cell>
          <cell r="I25">
            <v>1739.8399999999988</v>
          </cell>
          <cell r="J25">
            <v>0</v>
          </cell>
          <cell r="K25">
            <v>1733.069999999999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13</v>
          </cell>
          <cell r="C27">
            <v>17324</v>
          </cell>
          <cell r="D27">
            <v>484.63999999999987</v>
          </cell>
          <cell r="E27">
            <v>18197.28</v>
          </cell>
          <cell r="F27">
            <v>16253.269999999999</v>
          </cell>
          <cell r="G27">
            <v>0</v>
          </cell>
          <cell r="H27">
            <v>0</v>
          </cell>
          <cell r="I27">
            <v>2437.9499999999998</v>
          </cell>
          <cell r="J27">
            <v>0</v>
          </cell>
          <cell r="K27">
            <v>2428.65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912</v>
          </cell>
          <cell r="D28">
            <v>37.28</v>
          </cell>
          <cell r="E28">
            <v>942.23</v>
          </cell>
          <cell r="F28">
            <v>852.17</v>
          </cell>
          <cell r="G28">
            <v>0</v>
          </cell>
          <cell r="H28">
            <v>0</v>
          </cell>
          <cell r="I28">
            <v>127.82</v>
          </cell>
          <cell r="J28">
            <v>0</v>
          </cell>
          <cell r="K28">
            <v>127.34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2013</v>
          </cell>
          <cell r="D29">
            <v>111.84</v>
          </cell>
          <cell r="E29">
            <v>2070.2600000000002</v>
          </cell>
          <cell r="F29">
            <v>1898.4200000000003</v>
          </cell>
          <cell r="G29">
            <v>0</v>
          </cell>
          <cell r="H29">
            <v>0</v>
          </cell>
          <cell r="I29">
            <v>284.76</v>
          </cell>
          <cell r="J29">
            <v>0</v>
          </cell>
          <cell r="K29">
            <v>283.68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2034</v>
          </cell>
          <cell r="D30">
            <v>111.84</v>
          </cell>
          <cell r="E30">
            <v>2072.7399999999998</v>
          </cell>
          <cell r="F30">
            <v>1900.58</v>
          </cell>
          <cell r="G30">
            <v>0</v>
          </cell>
          <cell r="H30">
            <v>0</v>
          </cell>
          <cell r="I30">
            <v>285.08</v>
          </cell>
          <cell r="J30">
            <v>0</v>
          </cell>
          <cell r="K30">
            <v>284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2</v>
          </cell>
          <cell r="C31">
            <v>2983</v>
          </cell>
          <cell r="D31">
            <v>74.56</v>
          </cell>
          <cell r="E31">
            <v>3129.2200000000003</v>
          </cell>
          <cell r="F31">
            <v>2787.29</v>
          </cell>
          <cell r="G31">
            <v>0</v>
          </cell>
          <cell r="H31">
            <v>0</v>
          </cell>
          <cell r="I31">
            <v>418.1</v>
          </cell>
          <cell r="J31">
            <v>0</v>
          </cell>
          <cell r="K31">
            <v>416.49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3549</v>
          </cell>
          <cell r="D32">
            <v>111.84</v>
          </cell>
          <cell r="E32">
            <v>3699.8500000000004</v>
          </cell>
          <cell r="F32">
            <v>3316.1700000000005</v>
          </cell>
          <cell r="G32">
            <v>0</v>
          </cell>
          <cell r="H32">
            <v>0</v>
          </cell>
          <cell r="I32">
            <v>497.43</v>
          </cell>
          <cell r="J32">
            <v>0</v>
          </cell>
          <cell r="K32">
            <v>495.52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23</v>
          </cell>
          <cell r="D33">
            <v>37.28</v>
          </cell>
          <cell r="E33">
            <v>0</v>
          </cell>
          <cell r="F33">
            <v>32.43</v>
          </cell>
          <cell r="G33">
            <v>0</v>
          </cell>
          <cell r="H33">
            <v>0</v>
          </cell>
          <cell r="I33">
            <v>4.8600000000000003</v>
          </cell>
          <cell r="J33">
            <v>0</v>
          </cell>
          <cell r="K33">
            <v>4.8499999999999996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26</v>
          </cell>
          <cell r="D34">
            <v>37.28</v>
          </cell>
          <cell r="E34">
            <v>0</v>
          </cell>
          <cell r="F34">
            <v>32.43</v>
          </cell>
          <cell r="G34">
            <v>0</v>
          </cell>
          <cell r="H34">
            <v>0</v>
          </cell>
          <cell r="I34">
            <v>4.8600000000000003</v>
          </cell>
          <cell r="J34">
            <v>0</v>
          </cell>
          <cell r="K34">
            <v>4.8499999999999996</v>
          </cell>
          <cell r="L34">
            <v>0</v>
          </cell>
          <cell r="M34">
            <v>0</v>
          </cell>
        </row>
        <row r="35">
          <cell r="A35" t="str">
            <v>TUP</v>
          </cell>
          <cell r="B35">
            <v>2</v>
          </cell>
          <cell r="C35">
            <v>3224</v>
          </cell>
          <cell r="D35">
            <v>74.56</v>
          </cell>
          <cell r="E35">
            <v>3388.06</v>
          </cell>
          <cell r="F35">
            <v>3012.48</v>
          </cell>
          <cell r="G35">
            <v>0</v>
          </cell>
          <cell r="H35">
            <v>0</v>
          </cell>
          <cell r="I35">
            <v>451.87</v>
          </cell>
          <cell r="J35">
            <v>0</v>
          </cell>
          <cell r="K35">
            <v>450.14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331</v>
          </cell>
          <cell r="C36">
            <v>526454</v>
          </cell>
          <cell r="D36">
            <v>12339.680000000055</v>
          </cell>
          <cell r="E36">
            <v>554641.31000000006</v>
          </cell>
          <cell r="F36">
            <v>493273.21000000008</v>
          </cell>
          <cell r="G36">
            <v>0</v>
          </cell>
          <cell r="H36">
            <v>43148.000000000065</v>
          </cell>
          <cell r="I36">
            <v>73982.970000000045</v>
          </cell>
          <cell r="J36">
            <v>0</v>
          </cell>
          <cell r="K36">
            <v>73707.78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1422</v>
          </cell>
          <cell r="C38">
            <v>151160</v>
          </cell>
          <cell r="D38">
            <v>26790.480000000185</v>
          </cell>
          <cell r="E38">
            <v>185406.94999999975</v>
          </cell>
          <cell r="F38">
            <v>184611.61999999973</v>
          </cell>
          <cell r="G38">
            <v>0</v>
          </cell>
          <cell r="H38">
            <v>0</v>
          </cell>
          <cell r="I38">
            <v>27693.149999999696</v>
          </cell>
          <cell r="J38">
            <v>0</v>
          </cell>
          <cell r="K38">
            <v>27585.810000000209</v>
          </cell>
          <cell r="L38">
            <v>0</v>
          </cell>
          <cell r="M38">
            <v>0</v>
          </cell>
        </row>
        <row r="40">
          <cell r="A40" t="str">
            <v>VIL</v>
          </cell>
          <cell r="B40">
            <v>4</v>
          </cell>
          <cell r="C40">
            <v>4396</v>
          </cell>
          <cell r="D40">
            <v>287.95999999999998</v>
          </cell>
          <cell r="E40">
            <v>4923.5200000000004</v>
          </cell>
          <cell r="F40">
            <v>4533.9900000000007</v>
          </cell>
          <cell r="G40">
            <v>0</v>
          </cell>
          <cell r="H40">
            <v>0</v>
          </cell>
          <cell r="I40">
            <v>680.11</v>
          </cell>
          <cell r="J40">
            <v>0</v>
          </cell>
          <cell r="K40">
            <v>677.49</v>
          </cell>
          <cell r="L40">
            <v>0</v>
          </cell>
          <cell r="M40">
            <v>0</v>
          </cell>
        </row>
        <row r="42">
          <cell r="A42" t="str">
            <v>CHA</v>
          </cell>
          <cell r="B42">
            <v>842</v>
          </cell>
          <cell r="C42">
            <v>17225</v>
          </cell>
          <cell r="D42">
            <v>13766.700000000199</v>
          </cell>
          <cell r="E42">
            <v>5535.8500000000022</v>
          </cell>
          <cell r="F42">
            <v>17268.840000000211</v>
          </cell>
          <cell r="G42">
            <v>0</v>
          </cell>
          <cell r="H42">
            <v>0</v>
          </cell>
          <cell r="I42">
            <v>1983.6700000000349</v>
          </cell>
          <cell r="J42">
            <v>0</v>
          </cell>
          <cell r="K42">
            <v>2033.7099999999875</v>
          </cell>
          <cell r="L42">
            <v>0</v>
          </cell>
          <cell r="M42">
            <v>3684.0599999999677</v>
          </cell>
        </row>
        <row r="43">
          <cell r="A43" t="str">
            <v>DDI</v>
          </cell>
          <cell r="B43">
            <v>19491</v>
          </cell>
          <cell r="C43">
            <v>436274</v>
          </cell>
          <cell r="D43">
            <v>318677.84999998537</v>
          </cell>
          <cell r="E43">
            <v>120271.18999999756</v>
          </cell>
          <cell r="F43">
            <v>393335.03999999486</v>
          </cell>
          <cell r="G43">
            <v>0</v>
          </cell>
          <cell r="H43">
            <v>0</v>
          </cell>
          <cell r="I43">
            <v>57172.369999986018</v>
          </cell>
          <cell r="J43">
            <v>181.35</v>
          </cell>
          <cell r="K43">
            <v>45613.999999988046</v>
          </cell>
          <cell r="L43">
            <v>0</v>
          </cell>
          <cell r="M43">
            <v>88352.240000019257</v>
          </cell>
        </row>
        <row r="44">
          <cell r="A44" t="str">
            <v>KIL</v>
          </cell>
          <cell r="B44">
            <v>1590</v>
          </cell>
          <cell r="C44">
            <v>34950</v>
          </cell>
          <cell r="D44">
            <v>25996.499999999403</v>
          </cell>
          <cell r="E44">
            <v>8998.3799999999974</v>
          </cell>
          <cell r="F44">
            <v>31389.48999999946</v>
          </cell>
          <cell r="G44">
            <v>0</v>
          </cell>
          <cell r="H44">
            <v>0</v>
          </cell>
          <cell r="I44">
            <v>4562.8300000000745</v>
          </cell>
          <cell r="J44">
            <v>73.760000000000019</v>
          </cell>
          <cell r="K44">
            <v>3605.3899999999426</v>
          </cell>
          <cell r="L44">
            <v>0</v>
          </cell>
          <cell r="M44">
            <v>7224.5799999999281</v>
          </cell>
        </row>
        <row r="45">
          <cell r="A45" t="str">
            <v>LP1</v>
          </cell>
          <cell r="B45">
            <v>992</v>
          </cell>
          <cell r="C45">
            <v>41261</v>
          </cell>
          <cell r="D45">
            <v>16219.200000000254</v>
          </cell>
          <cell r="E45">
            <v>14856.839999999995</v>
          </cell>
          <cell r="F45">
            <v>27600.710000000272</v>
          </cell>
          <cell r="G45">
            <v>0</v>
          </cell>
          <cell r="H45">
            <v>0</v>
          </cell>
          <cell r="I45">
            <v>4053.440000000031</v>
          </cell>
          <cell r="J45">
            <v>0</v>
          </cell>
          <cell r="K45">
            <v>3475.3299999999772</v>
          </cell>
          <cell r="L45">
            <v>0</v>
          </cell>
          <cell r="M45">
            <v>4358.0199999999777</v>
          </cell>
        </row>
        <row r="46">
          <cell r="A46" t="str">
            <v>LP2</v>
          </cell>
          <cell r="B46">
            <v>555</v>
          </cell>
          <cell r="C46">
            <v>15021</v>
          </cell>
          <cell r="D46">
            <v>9074.2500000000946</v>
          </cell>
          <cell r="E46">
            <v>5396.5300000000043</v>
          </cell>
          <cell r="F46">
            <v>12896.500000000106</v>
          </cell>
          <cell r="G46">
            <v>0</v>
          </cell>
          <cell r="H46">
            <v>0</v>
          </cell>
          <cell r="I46">
            <v>1886.8900000000174</v>
          </cell>
          <cell r="J46">
            <v>0</v>
          </cell>
          <cell r="K46">
            <v>1574.2799999999927</v>
          </cell>
          <cell r="L46">
            <v>0</v>
          </cell>
          <cell r="M46">
            <v>2376.1599999999876</v>
          </cell>
        </row>
        <row r="47">
          <cell r="A47" t="str">
            <v>OCU</v>
          </cell>
          <cell r="B47">
            <v>8113</v>
          </cell>
          <cell r="C47">
            <v>144267</v>
          </cell>
          <cell r="D47">
            <v>132647.55000001978</v>
          </cell>
          <cell r="E47">
            <v>27262.04999999997</v>
          </cell>
          <cell r="F47">
            <v>143833.77000001815</v>
          </cell>
          <cell r="G47">
            <v>0</v>
          </cell>
          <cell r="H47">
            <v>0</v>
          </cell>
          <cell r="I47">
            <v>19565.209999998904</v>
          </cell>
          <cell r="J47">
            <v>68.980000000000018</v>
          </cell>
          <cell r="K47">
            <v>16075.830000001579</v>
          </cell>
          <cell r="L47">
            <v>0</v>
          </cell>
          <cell r="M47">
            <v>36391.410000005439</v>
          </cell>
        </row>
        <row r="48">
          <cell r="A48" t="str">
            <v>POR</v>
          </cell>
          <cell r="B48">
            <v>1328</v>
          </cell>
          <cell r="C48">
            <v>118862</v>
          </cell>
          <cell r="D48">
            <v>21712.799999999785</v>
          </cell>
          <cell r="E48">
            <v>53075.429999999978</v>
          </cell>
          <cell r="F48">
            <v>65654.759999999718</v>
          </cell>
          <cell r="G48">
            <v>0</v>
          </cell>
          <cell r="H48">
            <v>0</v>
          </cell>
          <cell r="I48">
            <v>9758.4900000000125</v>
          </cell>
          <cell r="J48">
            <v>0</v>
          </cell>
          <cell r="K48">
            <v>9133.4700000000448</v>
          </cell>
          <cell r="L48">
            <v>0</v>
          </cell>
          <cell r="M48">
            <v>4535.0099999999884</v>
          </cell>
        </row>
        <row r="49">
          <cell r="A49" t="str">
            <v>PUN</v>
          </cell>
          <cell r="B49">
            <v>912</v>
          </cell>
          <cell r="C49">
            <v>13311</v>
          </cell>
          <cell r="D49">
            <v>14911.200000000224</v>
          </cell>
          <cell r="E49">
            <v>1826.2899999999997</v>
          </cell>
          <cell r="F49">
            <v>15085.680000000239</v>
          </cell>
          <cell r="G49">
            <v>0</v>
          </cell>
          <cell r="H49">
            <v>0</v>
          </cell>
          <cell r="I49">
            <v>2181.5600000000354</v>
          </cell>
          <cell r="J49">
            <v>19.84</v>
          </cell>
          <cell r="K49">
            <v>1651.8099999999854</v>
          </cell>
          <cell r="L49">
            <v>0</v>
          </cell>
          <cell r="M49">
            <v>4038.0899999999683</v>
          </cell>
        </row>
        <row r="50">
          <cell r="A50" t="str">
            <v>QIR</v>
          </cell>
          <cell r="B50">
            <v>1138</v>
          </cell>
          <cell r="C50">
            <v>31907</v>
          </cell>
          <cell r="D50">
            <v>18606.300000000061</v>
          </cell>
          <cell r="E50">
            <v>10318.68</v>
          </cell>
          <cell r="F50">
            <v>25821.130000000092</v>
          </cell>
          <cell r="G50">
            <v>0</v>
          </cell>
          <cell r="H50">
            <v>0</v>
          </cell>
          <cell r="I50">
            <v>3772.0400000000436</v>
          </cell>
          <cell r="J50">
            <v>0</v>
          </cell>
          <cell r="K50">
            <v>3103.8499999999694</v>
          </cell>
          <cell r="L50">
            <v>0</v>
          </cell>
          <cell r="M50">
            <v>5072.2099999999682</v>
          </cell>
        </row>
        <row r="51">
          <cell r="A51" t="str">
            <v>SAC</v>
          </cell>
          <cell r="B51">
            <v>5476</v>
          </cell>
          <cell r="C51">
            <v>104711</v>
          </cell>
          <cell r="D51">
            <v>89532.60000000443</v>
          </cell>
          <cell r="E51">
            <v>20588.530000000108</v>
          </cell>
          <cell r="F51">
            <v>99016.140000003754</v>
          </cell>
          <cell r="G51">
            <v>0</v>
          </cell>
          <cell r="H51">
            <v>0</v>
          </cell>
          <cell r="I51">
            <v>13453.299999999161</v>
          </cell>
          <cell r="J51">
            <v>32.700000000000003</v>
          </cell>
          <cell r="K51">
            <v>11104.990000000789</v>
          </cell>
          <cell r="L51">
            <v>0</v>
          </cell>
          <cell r="M51">
            <v>24811.350000001981</v>
          </cell>
        </row>
        <row r="52">
          <cell r="A52" t="str">
            <v>SAE</v>
          </cell>
          <cell r="B52">
            <v>636</v>
          </cell>
          <cell r="C52">
            <v>18352</v>
          </cell>
          <cell r="D52">
            <v>10398.600000000124</v>
          </cell>
          <cell r="E52">
            <v>5691.51</v>
          </cell>
          <cell r="F52">
            <v>14395.680000000135</v>
          </cell>
          <cell r="G52">
            <v>0</v>
          </cell>
          <cell r="H52">
            <v>0</v>
          </cell>
          <cell r="I52">
            <v>2098.4300000000212</v>
          </cell>
          <cell r="J52">
            <v>57.670000000000009</v>
          </cell>
          <cell r="K52">
            <v>1694.4299999999894</v>
          </cell>
          <cell r="L52">
            <v>0</v>
          </cell>
          <cell r="M52">
            <v>3009.9899999999857</v>
          </cell>
        </row>
        <row r="53">
          <cell r="A53" t="str">
            <v>SAQ</v>
          </cell>
          <cell r="B53">
            <v>96</v>
          </cell>
          <cell r="C53">
            <v>2295</v>
          </cell>
          <cell r="D53">
            <v>1569.5999999999979</v>
          </cell>
          <cell r="E53">
            <v>555.47000000000025</v>
          </cell>
          <cell r="F53">
            <v>1909.0399999999981</v>
          </cell>
          <cell r="G53">
            <v>0</v>
          </cell>
          <cell r="H53">
            <v>0</v>
          </cell>
          <cell r="I53">
            <v>277.07999999999976</v>
          </cell>
          <cell r="J53">
            <v>0</v>
          </cell>
          <cell r="K53">
            <v>216.02999999999977</v>
          </cell>
          <cell r="L53">
            <v>0</v>
          </cell>
          <cell r="M53">
            <v>464.93999999999971</v>
          </cell>
        </row>
        <row r="54">
          <cell r="A54" t="str">
            <v>TEL</v>
          </cell>
          <cell r="B54">
            <v>3130</v>
          </cell>
          <cell r="C54">
            <v>61992</v>
          </cell>
          <cell r="D54">
            <v>51175.499999997162</v>
          </cell>
          <cell r="E54">
            <v>17358.249999999996</v>
          </cell>
          <cell r="F54">
            <v>61459.339999996744</v>
          </cell>
          <cell r="G54">
            <v>0</v>
          </cell>
          <cell r="H54">
            <v>0</v>
          </cell>
          <cell r="I54">
            <v>8935.1499999999687</v>
          </cell>
          <cell r="J54">
            <v>155.42000000000004</v>
          </cell>
          <cell r="K54">
            <v>7074.4100000004191</v>
          </cell>
          <cell r="L54">
            <v>0</v>
          </cell>
          <cell r="M54">
            <v>14038.909999999836</v>
          </cell>
        </row>
        <row r="55">
          <cell r="A55" t="str">
            <v>TUP</v>
          </cell>
          <cell r="B55">
            <v>3449</v>
          </cell>
          <cell r="C55">
            <v>76356</v>
          </cell>
          <cell r="D55">
            <v>56391.149999996698</v>
          </cell>
          <cell r="E55">
            <v>21338.580000000016</v>
          </cell>
          <cell r="F55">
            <v>69673.5099999964</v>
          </cell>
          <cell r="G55">
            <v>0</v>
          </cell>
          <cell r="H55">
            <v>0</v>
          </cell>
          <cell r="I55">
            <v>10093.569999999907</v>
          </cell>
          <cell r="J55">
            <v>152.57999999999998</v>
          </cell>
          <cell r="K55">
            <v>8056.2200000003268</v>
          </cell>
          <cell r="L55">
            <v>0</v>
          </cell>
          <cell r="M55">
            <v>15684.849999999857</v>
          </cell>
        </row>
        <row r="56">
          <cell r="A56" t="str">
            <v>URB</v>
          </cell>
          <cell r="B56">
            <v>31396</v>
          </cell>
          <cell r="C56">
            <v>2989142</v>
          </cell>
          <cell r="D56">
            <v>513324.59999970818</v>
          </cell>
          <cell r="E56">
            <v>1325997.899999995</v>
          </cell>
          <cell r="F56">
            <v>1613767.719999715</v>
          </cell>
          <cell r="G56">
            <v>0</v>
          </cell>
          <cell r="H56">
            <v>164649.69999999297</v>
          </cell>
          <cell r="I56">
            <v>239811.64000001008</v>
          </cell>
          <cell r="J56">
            <v>6149.5700000000206</v>
          </cell>
          <cell r="K56">
            <v>225554.77999998821</v>
          </cell>
          <cell r="L56">
            <v>0</v>
          </cell>
          <cell r="M56">
            <v>97990.339999991382</v>
          </cell>
        </row>
        <row r="57">
          <cell r="A57" t="str">
            <v>YOC</v>
          </cell>
          <cell r="B57">
            <v>2868</v>
          </cell>
          <cell r="C57">
            <v>48257</v>
          </cell>
          <cell r="D57">
            <v>46891.799999997544</v>
          </cell>
          <cell r="E57">
            <v>9635.9000000000106</v>
          </cell>
          <cell r="F57">
            <v>50797.089999997494</v>
          </cell>
          <cell r="G57">
            <v>0</v>
          </cell>
          <cell r="H57">
            <v>0</v>
          </cell>
          <cell r="I57">
            <v>7368.2900000002228</v>
          </cell>
          <cell r="J57">
            <v>62.570000000000029</v>
          </cell>
          <cell r="K57">
            <v>5730.6100000000579</v>
          </cell>
          <cell r="L57">
            <v>0</v>
          </cell>
          <cell r="M57">
            <v>12467.939999999844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12_11"/>
      <sheetName val="ES_CLI_IND_12_11"/>
      <sheetName val="AP_FACTURADO"/>
      <sheetName val="ise_210_POTOSI"/>
      <sheetName val="ise_210_SUR"/>
      <sheetName val="ise_210_VILLAZON"/>
      <sheetName val="ise_210_SANBARTO"/>
      <sheetName val="RUTAS"/>
      <sheetName val="PorCatSist"/>
      <sheetName val="ResumenCatSist"/>
    </sheetNames>
    <sheetDataSet>
      <sheetData sheetId="0"/>
      <sheetData sheetId="1">
        <row r="257">
          <cell r="A257" t="str">
            <v>DDI</v>
          </cell>
          <cell r="B257">
            <v>22</v>
          </cell>
          <cell r="C257">
            <v>1477492</v>
          </cell>
          <cell r="D257">
            <v>431900.45999999996</v>
          </cell>
          <cell r="E257">
            <v>775.59</v>
          </cell>
          <cell r="F257">
            <v>64536.859999999993</v>
          </cell>
          <cell r="G257">
            <v>3282</v>
          </cell>
          <cell r="H257">
            <v>183235.72999999995</v>
          </cell>
          <cell r="I257">
            <v>27380.049999999985</v>
          </cell>
          <cell r="J257">
            <v>20487.529999999995</v>
          </cell>
          <cell r="K257">
            <v>3061.3500000000004</v>
          </cell>
        </row>
        <row r="258">
          <cell r="A258" t="str">
            <v>KAR</v>
          </cell>
          <cell r="B258">
            <v>1</v>
          </cell>
          <cell r="C258">
            <v>30000</v>
          </cell>
          <cell r="D258">
            <v>8769.6</v>
          </cell>
          <cell r="E258">
            <v>0</v>
          </cell>
          <cell r="F258">
            <v>1310.4000000000001</v>
          </cell>
          <cell r="G258">
            <v>116</v>
          </cell>
          <cell r="H258">
            <v>6476.34</v>
          </cell>
          <cell r="I258">
            <v>967.73</v>
          </cell>
          <cell r="J258">
            <v>0</v>
          </cell>
          <cell r="K258">
            <v>0</v>
          </cell>
        </row>
        <row r="259">
          <cell r="A259" t="str">
            <v>KIL</v>
          </cell>
          <cell r="B259">
            <v>1</v>
          </cell>
          <cell r="C259">
            <v>3951</v>
          </cell>
          <cell r="D259">
            <v>1154.96</v>
          </cell>
          <cell r="E259">
            <v>0</v>
          </cell>
          <cell r="F259">
            <v>172.58</v>
          </cell>
          <cell r="G259">
            <v>128</v>
          </cell>
          <cell r="H259">
            <v>7146.3</v>
          </cell>
          <cell r="I259">
            <v>1067.8399999999999</v>
          </cell>
          <cell r="J259">
            <v>0</v>
          </cell>
          <cell r="K259">
            <v>0</v>
          </cell>
        </row>
        <row r="260">
          <cell r="A260" t="str">
            <v>OCU</v>
          </cell>
          <cell r="B260">
            <v>7</v>
          </cell>
          <cell r="C260">
            <v>83019</v>
          </cell>
          <cell r="D260">
            <v>24268.109999999997</v>
          </cell>
          <cell r="E260">
            <v>0</v>
          </cell>
          <cell r="F260">
            <v>3626.27</v>
          </cell>
          <cell r="G260">
            <v>485</v>
          </cell>
          <cell r="H260">
            <v>27077.8</v>
          </cell>
          <cell r="I260">
            <v>4046.11</v>
          </cell>
          <cell r="J260">
            <v>6788.39</v>
          </cell>
          <cell r="K260">
            <v>1014.3499999999999</v>
          </cell>
        </row>
        <row r="261">
          <cell r="A261" t="str">
            <v>PUN</v>
          </cell>
          <cell r="B261">
            <v>4</v>
          </cell>
          <cell r="C261">
            <v>272555</v>
          </cell>
          <cell r="D261">
            <v>79673.26999999999</v>
          </cell>
          <cell r="E261">
            <v>0</v>
          </cell>
          <cell r="F261">
            <v>11905.21</v>
          </cell>
          <cell r="G261">
            <v>698</v>
          </cell>
          <cell r="H261">
            <v>38969.69</v>
          </cell>
          <cell r="I261">
            <v>5823.07</v>
          </cell>
          <cell r="J261">
            <v>3131.58</v>
          </cell>
          <cell r="K261">
            <v>467.94</v>
          </cell>
        </row>
        <row r="262">
          <cell r="A262" t="str">
            <v>SAC</v>
          </cell>
          <cell r="B262">
            <v>1</v>
          </cell>
          <cell r="C262">
            <v>5938</v>
          </cell>
          <cell r="D262">
            <v>1735.8</v>
          </cell>
          <cell r="E262">
            <v>0</v>
          </cell>
          <cell r="F262">
            <v>259.37</v>
          </cell>
          <cell r="G262">
            <v>75</v>
          </cell>
          <cell r="H262">
            <v>4187.29</v>
          </cell>
          <cell r="I262">
            <v>625.69000000000005</v>
          </cell>
          <cell r="J262">
            <v>1119.46</v>
          </cell>
          <cell r="K262">
            <v>167.28</v>
          </cell>
        </row>
        <row r="263">
          <cell r="A263" t="str">
            <v>TUP</v>
          </cell>
          <cell r="B263">
            <v>7</v>
          </cell>
          <cell r="C263">
            <v>306151</v>
          </cell>
          <cell r="D263">
            <v>89494.07</v>
          </cell>
          <cell r="E263">
            <v>0</v>
          </cell>
          <cell r="F263">
            <v>13372.669999999998</v>
          </cell>
          <cell r="G263">
            <v>1179</v>
          </cell>
          <cell r="H263">
            <v>65824.17</v>
          </cell>
          <cell r="I263">
            <v>9835.8000000000011</v>
          </cell>
          <cell r="J263">
            <v>7916.92</v>
          </cell>
          <cell r="K263">
            <v>1182.99</v>
          </cell>
        </row>
        <row r="264">
          <cell r="A264" t="str">
            <v>URB</v>
          </cell>
          <cell r="B264">
            <v>199</v>
          </cell>
          <cell r="C264">
            <v>9562376</v>
          </cell>
          <cell r="D264">
            <v>2795273.7999999993</v>
          </cell>
          <cell r="E264">
            <v>306345.82000000012</v>
          </cell>
          <cell r="F264">
            <v>417684.61000000004</v>
          </cell>
          <cell r="G264">
            <v>23870.5</v>
          </cell>
          <cell r="H264">
            <v>1332702.1399999992</v>
          </cell>
          <cell r="I264">
            <v>199139.41999999993</v>
          </cell>
          <cell r="J264">
            <v>109211.9</v>
          </cell>
          <cell r="K264">
            <v>16319.029999999997</v>
          </cell>
        </row>
        <row r="268">
          <cell r="A268" t="str">
            <v>121190</v>
          </cell>
          <cell r="B268">
            <v>1</v>
          </cell>
          <cell r="C268">
            <v>1701594</v>
          </cell>
          <cell r="D268">
            <v>294596.96999999997</v>
          </cell>
          <cell r="E268">
            <v>0</v>
          </cell>
          <cell r="F268">
            <v>44020.24</v>
          </cell>
          <cell r="G268">
            <v>4157</v>
          </cell>
          <cell r="H268">
            <v>385289.8</v>
          </cell>
          <cell r="I268">
            <v>57572.04</v>
          </cell>
          <cell r="J268">
            <v>0</v>
          </cell>
          <cell r="K268">
            <v>0</v>
          </cell>
        </row>
        <row r="269">
          <cell r="A269" t="str">
            <v>121193</v>
          </cell>
          <cell r="B269">
            <v>1</v>
          </cell>
          <cell r="C269">
            <v>800335</v>
          </cell>
          <cell r="D269">
            <v>77288.350000000006</v>
          </cell>
          <cell r="E269">
            <v>0</v>
          </cell>
          <cell r="F269">
            <v>11548.83</v>
          </cell>
          <cell r="G269">
            <v>2144</v>
          </cell>
          <cell r="H269">
            <v>184936.92</v>
          </cell>
          <cell r="I269">
            <v>27634.25</v>
          </cell>
          <cell r="J269">
            <v>0</v>
          </cell>
          <cell r="K269">
            <v>0</v>
          </cell>
        </row>
        <row r="270">
          <cell r="A270" t="str">
            <v>121195</v>
          </cell>
          <cell r="B270">
            <v>1</v>
          </cell>
          <cell r="C270">
            <v>439365</v>
          </cell>
          <cell r="D270">
            <v>42811.73</v>
          </cell>
          <cell r="E270">
            <v>0</v>
          </cell>
          <cell r="F270">
            <v>6397.15</v>
          </cell>
          <cell r="G270">
            <v>1386</v>
          </cell>
          <cell r="H270">
            <v>141065.26</v>
          </cell>
          <cell r="I270">
            <v>21078.720000000001</v>
          </cell>
          <cell r="J270">
            <v>0</v>
          </cell>
          <cell r="K270">
            <v>0</v>
          </cell>
        </row>
        <row r="271">
          <cell r="A271" t="str">
            <v>121197</v>
          </cell>
          <cell r="B271">
            <v>1</v>
          </cell>
          <cell r="C271">
            <v>1068210</v>
          </cell>
          <cell r="D271">
            <v>105015.73</v>
          </cell>
          <cell r="E271">
            <v>0</v>
          </cell>
          <cell r="F271">
            <v>15692</v>
          </cell>
          <cell r="G271">
            <v>2310</v>
          </cell>
          <cell r="H271">
            <v>237206.9</v>
          </cell>
          <cell r="I271">
            <v>35444.71</v>
          </cell>
          <cell r="J271">
            <v>0</v>
          </cell>
          <cell r="K271">
            <v>0</v>
          </cell>
        </row>
        <row r="272">
          <cell r="A272" t="str">
            <v>121199</v>
          </cell>
          <cell r="B272">
            <v>1</v>
          </cell>
          <cell r="C272">
            <v>656798</v>
          </cell>
          <cell r="D272">
            <v>113711.44</v>
          </cell>
          <cell r="E272">
            <v>0</v>
          </cell>
          <cell r="F272">
            <v>16991.36</v>
          </cell>
          <cell r="G272">
            <v>1574</v>
          </cell>
          <cell r="H272">
            <v>145885.53</v>
          </cell>
          <cell r="I272">
            <v>21798.99</v>
          </cell>
          <cell r="J272">
            <v>0</v>
          </cell>
          <cell r="K272">
            <v>0</v>
          </cell>
        </row>
        <row r="273">
          <cell r="A273" t="str">
            <v>121198</v>
          </cell>
          <cell r="B273">
            <v>1</v>
          </cell>
          <cell r="C273">
            <v>3341</v>
          </cell>
          <cell r="D273">
            <v>328.45</v>
          </cell>
          <cell r="E273">
            <v>0</v>
          </cell>
          <cell r="F273">
            <v>49.08</v>
          </cell>
          <cell r="G273">
            <v>21</v>
          </cell>
          <cell r="H273">
            <v>2156.4299999999998</v>
          </cell>
          <cell r="I273">
            <v>322.22000000000003</v>
          </cell>
          <cell r="J273">
            <v>0</v>
          </cell>
          <cell r="K273">
            <v>0</v>
          </cell>
        </row>
        <row r="274">
          <cell r="A274" t="str">
            <v>121201</v>
          </cell>
          <cell r="B274">
            <v>1</v>
          </cell>
          <cell r="C274">
            <v>1544506</v>
          </cell>
          <cell r="D274">
            <v>267400.32000000001</v>
          </cell>
          <cell r="E274">
            <v>0</v>
          </cell>
          <cell r="F274">
            <v>39956.370000000003</v>
          </cell>
          <cell r="G274">
            <v>2885</v>
          </cell>
          <cell r="H274">
            <v>267395.01</v>
          </cell>
          <cell r="I274">
            <v>39955.58</v>
          </cell>
          <cell r="J274">
            <v>0</v>
          </cell>
          <cell r="K274">
            <v>0</v>
          </cell>
        </row>
        <row r="277">
          <cell r="A277" t="str">
            <v>121200</v>
          </cell>
          <cell r="B277">
            <v>1</v>
          </cell>
          <cell r="C277">
            <v>6082810</v>
          </cell>
          <cell r="D277">
            <v>1923184.49</v>
          </cell>
          <cell r="E277">
            <v>0</v>
          </cell>
          <cell r="F277">
            <v>287372.40000000002</v>
          </cell>
          <cell r="G277">
            <v>10500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</sheetData>
      <sheetData sheetId="2">
        <row r="2">
          <cell r="A2" t="str">
            <v>LP1</v>
          </cell>
          <cell r="B2">
            <v>1</v>
          </cell>
          <cell r="C2" t="str">
            <v>AP</v>
          </cell>
          <cell r="D2" t="str">
            <v>SISTEMA . LIPEZ I</v>
          </cell>
          <cell r="E2" t="str">
            <v>LIPEZ I - SV S/N</v>
          </cell>
          <cell r="F2">
            <v>4632</v>
          </cell>
          <cell r="G2">
            <v>0</v>
          </cell>
          <cell r="H2">
            <v>4455.9799999999996</v>
          </cell>
          <cell r="I2">
            <v>3876.7</v>
          </cell>
          <cell r="J2">
            <v>579.28</v>
          </cell>
        </row>
        <row r="3">
          <cell r="A3" t="str">
            <v>SAQ</v>
          </cell>
          <cell r="B3">
            <v>1</v>
          </cell>
          <cell r="C3" t="str">
            <v>AP</v>
          </cell>
          <cell r="D3" t="str">
            <v>SISTEMA . QUETENA</v>
          </cell>
          <cell r="E3" t="str">
            <v>QUETENA S/N</v>
          </cell>
          <cell r="F3">
            <v>595</v>
          </cell>
          <cell r="G3">
            <v>0</v>
          </cell>
          <cell r="H3">
            <v>572.39</v>
          </cell>
          <cell r="I3">
            <v>497.98</v>
          </cell>
          <cell r="J3">
            <v>74.41</v>
          </cell>
        </row>
        <row r="4">
          <cell r="A4" t="str">
            <v>URB</v>
          </cell>
          <cell r="B4">
            <v>1</v>
          </cell>
          <cell r="C4" t="str">
            <v>AP</v>
          </cell>
          <cell r="D4" t="str">
            <v>HONORABLE GOBIERNO  MUNICIPAL POTOSI</v>
          </cell>
          <cell r="E4" t="str">
            <v>POTOSI S/N</v>
          </cell>
          <cell r="F4">
            <v>558566</v>
          </cell>
          <cell r="G4">
            <v>0</v>
          </cell>
          <cell r="H4">
            <v>537340.49</v>
          </cell>
          <cell r="I4">
            <v>467486.23</v>
          </cell>
          <cell r="J4">
            <v>69854.259999999995</v>
          </cell>
        </row>
        <row r="5">
          <cell r="A5" t="str">
            <v>POR</v>
          </cell>
          <cell r="B5">
            <v>1</v>
          </cell>
          <cell r="C5" t="str">
            <v>AP</v>
          </cell>
          <cell r="D5" t="str">
            <v>SISTEMA PORCO AGUA DE CASTILLA</v>
          </cell>
          <cell r="E5" t="str">
            <v>AGUA DE CASTILLA S/N</v>
          </cell>
          <cell r="F5">
            <v>10314</v>
          </cell>
          <cell r="G5">
            <v>0</v>
          </cell>
          <cell r="H5">
            <v>9922.07</v>
          </cell>
          <cell r="I5">
            <v>8632.2000000000007</v>
          </cell>
          <cell r="J5">
            <v>1289.8699999999999</v>
          </cell>
        </row>
        <row r="6">
          <cell r="A6" t="str">
            <v>OCU</v>
          </cell>
          <cell r="B6">
            <v>1</v>
          </cell>
          <cell r="C6" t="str">
            <v>AP</v>
          </cell>
          <cell r="D6" t="str">
            <v>SISTEMA . OCURI</v>
          </cell>
          <cell r="E6" t="str">
            <v>OCURI S/N</v>
          </cell>
          <cell r="F6">
            <v>27341</v>
          </cell>
          <cell r="G6">
            <v>0</v>
          </cell>
          <cell r="H6">
            <v>26302.04</v>
          </cell>
          <cell r="I6">
            <v>22882.77</v>
          </cell>
          <cell r="J6">
            <v>3419.27</v>
          </cell>
        </row>
        <row r="7">
          <cell r="A7" t="str">
            <v>PUN</v>
          </cell>
          <cell r="B7">
            <v>1</v>
          </cell>
          <cell r="C7" t="str">
            <v>AP</v>
          </cell>
          <cell r="D7" t="str">
            <v>SISTEMA . PUNUTUMA</v>
          </cell>
          <cell r="E7" t="str">
            <v>PUNUTUMA S/N</v>
          </cell>
          <cell r="F7">
            <v>5090</v>
          </cell>
          <cell r="G7">
            <v>0</v>
          </cell>
          <cell r="H7">
            <v>4896.58</v>
          </cell>
          <cell r="I7">
            <v>4260.0200000000004</v>
          </cell>
          <cell r="J7">
            <v>636.55999999999995</v>
          </cell>
        </row>
        <row r="8">
          <cell r="A8" t="str">
            <v>SAE</v>
          </cell>
          <cell r="B8">
            <v>1</v>
          </cell>
          <cell r="C8" t="str">
            <v>AP</v>
          </cell>
          <cell r="D8" t="str">
            <v>SISTEMA TORO TORO</v>
          </cell>
          <cell r="E8" t="str">
            <v>TORO TORO S/N</v>
          </cell>
          <cell r="F8">
            <v>3353</v>
          </cell>
          <cell r="G8">
            <v>0</v>
          </cell>
          <cell r="H8">
            <v>3225.59</v>
          </cell>
          <cell r="I8">
            <v>2806.26</v>
          </cell>
          <cell r="J8">
            <v>419.33</v>
          </cell>
        </row>
        <row r="9">
          <cell r="A9" t="str">
            <v>KIL</v>
          </cell>
          <cell r="B9">
            <v>1</v>
          </cell>
          <cell r="C9" t="str">
            <v>AP</v>
          </cell>
          <cell r="D9" t="str">
            <v>SISTEMA . KILPANI</v>
          </cell>
          <cell r="E9" t="str">
            <v>KILPANI S/N</v>
          </cell>
          <cell r="F9">
            <v>5156</v>
          </cell>
          <cell r="G9">
            <v>0</v>
          </cell>
          <cell r="H9">
            <v>4960.07</v>
          </cell>
          <cell r="I9">
            <v>4315.26</v>
          </cell>
          <cell r="J9">
            <v>644.80999999999995</v>
          </cell>
        </row>
        <row r="10">
          <cell r="A10" t="str">
            <v>QIR</v>
          </cell>
          <cell r="B10">
            <v>1</v>
          </cell>
          <cell r="C10" t="str">
            <v>AP</v>
          </cell>
          <cell r="D10" t="str">
            <v>SISTEMA  LLICA</v>
          </cell>
          <cell r="E10" t="str">
            <v>KARACHIPAMPA S/N</v>
          </cell>
          <cell r="F10">
            <v>5014</v>
          </cell>
          <cell r="G10">
            <v>0</v>
          </cell>
          <cell r="H10">
            <v>4823.47</v>
          </cell>
          <cell r="I10">
            <v>4196.42</v>
          </cell>
          <cell r="J10">
            <v>627.04999999999995</v>
          </cell>
        </row>
        <row r="11">
          <cell r="A11" t="str">
            <v>CHA</v>
          </cell>
          <cell r="B11">
            <v>1</v>
          </cell>
          <cell r="C11" t="str">
            <v>AP</v>
          </cell>
          <cell r="D11" t="str">
            <v>SISTEMA . CHAYANTA</v>
          </cell>
          <cell r="E11" t="str">
            <v>CHAYANTA S/N</v>
          </cell>
          <cell r="F11">
            <v>2167</v>
          </cell>
          <cell r="G11">
            <v>0</v>
          </cell>
          <cell r="H11">
            <v>2084.65</v>
          </cell>
          <cell r="I11">
            <v>1813.65</v>
          </cell>
          <cell r="J11">
            <v>271</v>
          </cell>
        </row>
        <row r="12">
          <cell r="A12" t="str">
            <v>TUP</v>
          </cell>
          <cell r="B12">
            <v>1</v>
          </cell>
          <cell r="C12" t="str">
            <v>AP</v>
          </cell>
          <cell r="D12" t="str">
            <v>SISTEMA . TUPIZA</v>
          </cell>
          <cell r="E12" t="str">
            <v>TUPIZA S/N</v>
          </cell>
          <cell r="F12">
            <v>11888</v>
          </cell>
          <cell r="G12">
            <v>0</v>
          </cell>
          <cell r="H12">
            <v>11436.26</v>
          </cell>
          <cell r="I12">
            <v>9949.5499999999993</v>
          </cell>
          <cell r="J12">
            <v>1486.71</v>
          </cell>
        </row>
        <row r="13">
          <cell r="A13" t="str">
            <v>YOC</v>
          </cell>
          <cell r="B13">
            <v>1</v>
          </cell>
          <cell r="C13" t="str">
            <v>AP</v>
          </cell>
          <cell r="D13" t="str">
            <v>SISTEMA . YOCALLA</v>
          </cell>
          <cell r="E13" t="str">
            <v>YOCALLA S/N</v>
          </cell>
          <cell r="F13">
            <v>10065</v>
          </cell>
          <cell r="G13">
            <v>0</v>
          </cell>
          <cell r="H13">
            <v>9682.5300000000007</v>
          </cell>
          <cell r="I13">
            <v>8423.8000000000011</v>
          </cell>
          <cell r="J13">
            <v>1258.73</v>
          </cell>
        </row>
        <row r="14">
          <cell r="A14" t="str">
            <v>TEL</v>
          </cell>
          <cell r="B14">
            <v>1</v>
          </cell>
          <cell r="C14" t="str">
            <v>AP</v>
          </cell>
          <cell r="D14" t="str">
            <v>SISTEMA . TELAMAYU</v>
          </cell>
          <cell r="E14" t="str">
            <v>TELAMAYU S/N</v>
          </cell>
          <cell r="F14">
            <v>13462</v>
          </cell>
          <cell r="G14">
            <v>0</v>
          </cell>
          <cell r="H14">
            <v>12950.44</v>
          </cell>
          <cell r="I14">
            <v>11266.880000000001</v>
          </cell>
          <cell r="J14">
            <v>1683.56</v>
          </cell>
        </row>
        <row r="15">
          <cell r="A15" t="str">
            <v>SAC</v>
          </cell>
          <cell r="B15">
            <v>1</v>
          </cell>
          <cell r="C15" t="str">
            <v>AP</v>
          </cell>
          <cell r="D15" t="str">
            <v>SISTEMA . SACACA</v>
          </cell>
          <cell r="E15" t="str">
            <v>SACACA S/N</v>
          </cell>
          <cell r="F15">
            <v>18784</v>
          </cell>
          <cell r="G15">
            <v>0</v>
          </cell>
          <cell r="H15">
            <v>18070.21</v>
          </cell>
          <cell r="I15">
            <v>15721.079999999998</v>
          </cell>
          <cell r="J15">
            <v>2349.13</v>
          </cell>
        </row>
        <row r="16">
          <cell r="A16" t="str">
            <v>LP2</v>
          </cell>
          <cell r="B16">
            <v>1</v>
          </cell>
          <cell r="C16" t="str">
            <v>AP</v>
          </cell>
          <cell r="D16" t="str">
            <v>SISTEMA . LIPEZ II</v>
          </cell>
          <cell r="E16" t="str">
            <v>LIPEZ II S/N</v>
          </cell>
          <cell r="F16">
            <v>1564</v>
          </cell>
          <cell r="G16">
            <v>0</v>
          </cell>
          <cell r="H16">
            <v>1504.57</v>
          </cell>
          <cell r="I16">
            <v>1308.98</v>
          </cell>
          <cell r="J16">
            <v>195.59</v>
          </cell>
        </row>
        <row r="17">
          <cell r="A17" t="str">
            <v>DDI</v>
          </cell>
          <cell r="B17">
            <v>1</v>
          </cell>
          <cell r="C17" t="str">
            <v>AP</v>
          </cell>
          <cell r="D17" t="str">
            <v>SISTEMA DON DIEGO</v>
          </cell>
          <cell r="E17" t="str">
            <v>DON DIEGO S/N</v>
          </cell>
          <cell r="F17">
            <v>75354</v>
          </cell>
          <cell r="G17">
            <v>0</v>
          </cell>
          <cell r="H17">
            <v>72490.55</v>
          </cell>
          <cell r="I17">
            <v>63066.78</v>
          </cell>
          <cell r="J17">
            <v>9423.77</v>
          </cell>
        </row>
        <row r="18">
          <cell r="A18" t="str">
            <v>VIL</v>
          </cell>
          <cell r="B18">
            <v>1</v>
          </cell>
          <cell r="C18" t="str">
            <v>AV</v>
          </cell>
          <cell r="D18" t="str">
            <v>HONORABLE ALCALDIA MUNICIPAL</v>
          </cell>
          <cell r="E18" t="str">
            <v>Villaz?n S/N</v>
          </cell>
          <cell r="F18">
            <v>84257</v>
          </cell>
          <cell r="G18">
            <v>0</v>
          </cell>
          <cell r="H18">
            <v>85773.63</v>
          </cell>
          <cell r="I18">
            <v>74623.06</v>
          </cell>
          <cell r="J18">
            <v>11150.57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4">
          <cell r="A4" t="str">
            <v>VIL</v>
          </cell>
          <cell r="B4">
            <v>7</v>
          </cell>
          <cell r="C4">
            <v>47339</v>
          </cell>
          <cell r="D4">
            <v>0</v>
          </cell>
          <cell r="E4">
            <v>38817.979999999996</v>
          </cell>
          <cell r="F4">
            <v>33771.649999999994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5046.329999999999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7357</v>
          </cell>
          <cell r="C6">
            <v>359977</v>
          </cell>
          <cell r="D6">
            <v>69597.219999997484</v>
          </cell>
          <cell r="E6">
            <v>258932.28999999873</v>
          </cell>
          <cell r="F6">
            <v>291109.95999999717</v>
          </cell>
          <cell r="G6">
            <v>0</v>
          </cell>
          <cell r="H6">
            <v>0</v>
          </cell>
          <cell r="I6">
            <v>42866.250000000371</v>
          </cell>
          <cell r="J6">
            <v>2854.8899999999976</v>
          </cell>
          <cell r="K6">
            <v>37419.549999999028</v>
          </cell>
          <cell r="L6">
            <v>0</v>
          </cell>
          <cell r="M6">
            <v>37825.320000000385</v>
          </cell>
        </row>
        <row r="8">
          <cell r="A8" t="str">
            <v>VIL</v>
          </cell>
          <cell r="B8">
            <v>2</v>
          </cell>
          <cell r="C8">
            <v>66</v>
          </cell>
          <cell r="D8">
            <v>17.98</v>
          </cell>
          <cell r="E8">
            <v>32.880000000000003</v>
          </cell>
          <cell r="F8">
            <v>44.25</v>
          </cell>
          <cell r="G8">
            <v>0</v>
          </cell>
          <cell r="H8">
            <v>0</v>
          </cell>
          <cell r="I8">
            <v>6.64</v>
          </cell>
          <cell r="J8">
            <v>0</v>
          </cell>
          <cell r="K8">
            <v>6.61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28</v>
          </cell>
          <cell r="C10">
            <v>800</v>
          </cell>
          <cell r="D10">
            <v>507.08000000000027</v>
          </cell>
          <cell r="E10">
            <v>437.96</v>
          </cell>
          <cell r="F10">
            <v>822.3000000000003</v>
          </cell>
          <cell r="G10">
            <v>0</v>
          </cell>
          <cell r="H10">
            <v>0</v>
          </cell>
          <cell r="I10">
            <v>123.25999999999998</v>
          </cell>
          <cell r="J10">
            <v>0</v>
          </cell>
          <cell r="K10">
            <v>122.73999999999991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1272</v>
          </cell>
          <cell r="C11">
            <v>108953</v>
          </cell>
          <cell r="D11">
            <v>23032.649999999998</v>
          </cell>
          <cell r="E11">
            <v>88928.420000000115</v>
          </cell>
          <cell r="F11">
            <v>97409.139999999912</v>
          </cell>
          <cell r="G11">
            <v>0</v>
          </cell>
          <cell r="H11">
            <v>0</v>
          </cell>
          <cell r="I11">
            <v>14608.800000000145</v>
          </cell>
          <cell r="J11">
            <v>0</v>
          </cell>
          <cell r="K11">
            <v>14551.930000000191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111</v>
          </cell>
          <cell r="C12">
            <v>5519</v>
          </cell>
          <cell r="D12">
            <v>2010.2099999999953</v>
          </cell>
          <cell r="E12">
            <v>3412.3700000000003</v>
          </cell>
          <cell r="F12">
            <v>4717.9699999999948</v>
          </cell>
          <cell r="G12">
            <v>0</v>
          </cell>
          <cell r="H12">
            <v>0</v>
          </cell>
          <cell r="I12">
            <v>707.43000000000075</v>
          </cell>
          <cell r="J12">
            <v>0</v>
          </cell>
          <cell r="K12">
            <v>704.6100000000007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49</v>
          </cell>
          <cell r="C13">
            <v>5779</v>
          </cell>
          <cell r="D13">
            <v>887.39000000000055</v>
          </cell>
          <cell r="E13">
            <v>4753.2099999999991</v>
          </cell>
          <cell r="F13">
            <v>4907.4099999999989</v>
          </cell>
          <cell r="G13">
            <v>0</v>
          </cell>
          <cell r="H13">
            <v>0</v>
          </cell>
          <cell r="I13">
            <v>736.05000000000018</v>
          </cell>
          <cell r="J13">
            <v>0</v>
          </cell>
          <cell r="K13">
            <v>733.19000000000028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18</v>
          </cell>
          <cell r="C14">
            <v>1234</v>
          </cell>
          <cell r="D14">
            <v>325.98000000000013</v>
          </cell>
          <cell r="E14">
            <v>830.47</v>
          </cell>
          <cell r="F14">
            <v>1006.1400000000003</v>
          </cell>
          <cell r="G14">
            <v>0</v>
          </cell>
          <cell r="H14">
            <v>0</v>
          </cell>
          <cell r="I14">
            <v>150.90000000000003</v>
          </cell>
          <cell r="J14">
            <v>0</v>
          </cell>
          <cell r="K14">
            <v>150.30999999999997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375</v>
          </cell>
          <cell r="C15">
            <v>50893</v>
          </cell>
          <cell r="D15">
            <v>6791.2499999999609</v>
          </cell>
          <cell r="E15">
            <v>43549.609999999971</v>
          </cell>
          <cell r="F15">
            <v>43797.229999999916</v>
          </cell>
          <cell r="G15">
            <v>0</v>
          </cell>
          <cell r="H15">
            <v>0</v>
          </cell>
          <cell r="I15">
            <v>6249.179999999993</v>
          </cell>
          <cell r="J15">
            <v>0</v>
          </cell>
          <cell r="K15">
            <v>6543.6300000000201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73</v>
          </cell>
          <cell r="C16">
            <v>12078</v>
          </cell>
          <cell r="D16">
            <v>1322.0299999999991</v>
          </cell>
          <cell r="E16">
            <v>10958.009999999997</v>
          </cell>
          <cell r="F16">
            <v>10683.789999999995</v>
          </cell>
          <cell r="G16">
            <v>0</v>
          </cell>
          <cell r="H16">
            <v>0</v>
          </cell>
          <cell r="I16">
            <v>1602.4599999999994</v>
          </cell>
          <cell r="J16">
            <v>0</v>
          </cell>
          <cell r="K16">
            <v>1596.2499999999998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54</v>
          </cell>
          <cell r="C17">
            <v>17058</v>
          </cell>
          <cell r="D17">
            <v>977.94000000000062</v>
          </cell>
          <cell r="E17">
            <v>16714.46</v>
          </cell>
          <cell r="F17">
            <v>15392.520000000004</v>
          </cell>
          <cell r="G17">
            <v>0</v>
          </cell>
          <cell r="H17">
            <v>0</v>
          </cell>
          <cell r="I17">
            <v>2308.800000000002</v>
          </cell>
          <cell r="J17">
            <v>0</v>
          </cell>
          <cell r="K17">
            <v>2299.8799999999983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9545</v>
          </cell>
          <cell r="D18">
            <v>1322.0299999999991</v>
          </cell>
          <cell r="E18">
            <v>8251.08</v>
          </cell>
          <cell r="F18">
            <v>8328.7499999999982</v>
          </cell>
          <cell r="G18">
            <v>0</v>
          </cell>
          <cell r="H18">
            <v>0</v>
          </cell>
          <cell r="I18">
            <v>1249.1899999999994</v>
          </cell>
          <cell r="J18">
            <v>0</v>
          </cell>
          <cell r="K18">
            <v>1244.3599999999999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362</v>
          </cell>
          <cell r="C19">
            <v>29307</v>
          </cell>
          <cell r="D19">
            <v>6555.8199999999651</v>
          </cell>
          <cell r="E19">
            <v>22894.789999999975</v>
          </cell>
          <cell r="F19">
            <v>25622.849999999955</v>
          </cell>
          <cell r="G19">
            <v>0</v>
          </cell>
          <cell r="H19">
            <v>0</v>
          </cell>
          <cell r="I19">
            <v>3742.6200000000104</v>
          </cell>
          <cell r="J19">
            <v>0</v>
          </cell>
          <cell r="K19">
            <v>3827.7599999999884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79</v>
          </cell>
          <cell r="C20">
            <v>8682</v>
          </cell>
          <cell r="D20">
            <v>1430.6899999999985</v>
          </cell>
          <cell r="E20">
            <v>7012.8799999999992</v>
          </cell>
          <cell r="F20">
            <v>7346.0199999999977</v>
          </cell>
          <cell r="G20">
            <v>0</v>
          </cell>
          <cell r="H20">
            <v>0</v>
          </cell>
          <cell r="I20">
            <v>1101.7799999999993</v>
          </cell>
          <cell r="J20">
            <v>0</v>
          </cell>
          <cell r="K20">
            <v>1097.55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13</v>
          </cell>
          <cell r="C21">
            <v>1450</v>
          </cell>
          <cell r="D21">
            <v>235.43000000000006</v>
          </cell>
          <cell r="E21">
            <v>1254.3</v>
          </cell>
          <cell r="F21">
            <v>1296.1000000000001</v>
          </cell>
          <cell r="G21">
            <v>0</v>
          </cell>
          <cell r="H21">
            <v>0</v>
          </cell>
          <cell r="I21">
            <v>194.39000000000001</v>
          </cell>
          <cell r="J21">
            <v>0</v>
          </cell>
          <cell r="K21">
            <v>193.62999999999997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261</v>
          </cell>
          <cell r="C22">
            <v>22977</v>
          </cell>
          <cell r="D22">
            <v>4726.7099999999982</v>
          </cell>
          <cell r="E22">
            <v>18876.090000000011</v>
          </cell>
          <cell r="F22">
            <v>20535.090000000022</v>
          </cell>
          <cell r="G22">
            <v>0</v>
          </cell>
          <cell r="H22">
            <v>0</v>
          </cell>
          <cell r="I22">
            <v>3079.710000000015</v>
          </cell>
          <cell r="J22">
            <v>0</v>
          </cell>
          <cell r="K22">
            <v>3067.7099999999891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216</v>
          </cell>
          <cell r="C23">
            <v>11399</v>
          </cell>
          <cell r="D23">
            <v>3911.7600000000079</v>
          </cell>
          <cell r="E23">
            <v>8277.25</v>
          </cell>
          <cell r="F23">
            <v>10605.090000000007</v>
          </cell>
          <cell r="G23">
            <v>0</v>
          </cell>
          <cell r="H23">
            <v>0</v>
          </cell>
          <cell r="I23">
            <v>1590.209999999998</v>
          </cell>
          <cell r="J23">
            <v>0</v>
          </cell>
          <cell r="K23">
            <v>1583.9199999999992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5440</v>
          </cell>
          <cell r="C24">
            <v>686346</v>
          </cell>
          <cell r="D24">
            <v>98518.400000002832</v>
          </cell>
          <cell r="E24">
            <v>569857.87999999581</v>
          </cell>
          <cell r="F24">
            <v>581495.75999999698</v>
          </cell>
          <cell r="G24">
            <v>0</v>
          </cell>
          <cell r="H24">
            <v>105928</v>
          </cell>
          <cell r="I24">
            <v>87186.470000000423</v>
          </cell>
          <cell r="J24">
            <v>0</v>
          </cell>
          <cell r="K24">
            <v>86880.520000001619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196</v>
          </cell>
          <cell r="C25">
            <v>14649</v>
          </cell>
          <cell r="D25">
            <v>3549.5600000000054</v>
          </cell>
          <cell r="E25">
            <v>11421.06</v>
          </cell>
          <cell r="F25">
            <v>13024.900000000007</v>
          </cell>
          <cell r="G25">
            <v>0</v>
          </cell>
          <cell r="H25">
            <v>0</v>
          </cell>
          <cell r="I25">
            <v>1953.2999999999956</v>
          </cell>
          <cell r="J25">
            <v>0</v>
          </cell>
          <cell r="K25">
            <v>1945.7199999999971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13</v>
          </cell>
          <cell r="C27">
            <v>18294</v>
          </cell>
          <cell r="D27">
            <v>485.00000000000006</v>
          </cell>
          <cell r="E27">
            <v>19253.280000000002</v>
          </cell>
          <cell r="F27">
            <v>17172.29</v>
          </cell>
          <cell r="G27">
            <v>0</v>
          </cell>
          <cell r="H27">
            <v>0</v>
          </cell>
          <cell r="I27">
            <v>2575.83</v>
          </cell>
          <cell r="J27">
            <v>0</v>
          </cell>
          <cell r="K27">
            <v>2565.9899999999998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1000</v>
          </cell>
          <cell r="D28">
            <v>37.31</v>
          </cell>
          <cell r="E28">
            <v>1037.71</v>
          </cell>
          <cell r="F28">
            <v>935.27</v>
          </cell>
          <cell r="G28">
            <v>0</v>
          </cell>
          <cell r="H28">
            <v>0</v>
          </cell>
          <cell r="I28">
            <v>140.29</v>
          </cell>
          <cell r="J28">
            <v>0</v>
          </cell>
          <cell r="K28">
            <v>139.75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2197</v>
          </cell>
          <cell r="D29">
            <v>111.93</v>
          </cell>
          <cell r="E29">
            <v>2249.9</v>
          </cell>
          <cell r="F29">
            <v>2054.79</v>
          </cell>
          <cell r="G29">
            <v>0</v>
          </cell>
          <cell r="H29">
            <v>0</v>
          </cell>
          <cell r="I29">
            <v>308.20999999999998</v>
          </cell>
          <cell r="J29">
            <v>0</v>
          </cell>
          <cell r="K29">
            <v>307.04000000000002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1956</v>
          </cell>
          <cell r="D30">
            <v>111.93</v>
          </cell>
          <cell r="E30">
            <v>1990.8200000000002</v>
          </cell>
          <cell r="F30">
            <v>1829.3899999999999</v>
          </cell>
          <cell r="G30">
            <v>0</v>
          </cell>
          <cell r="H30">
            <v>0</v>
          </cell>
          <cell r="I30">
            <v>274.40999999999997</v>
          </cell>
          <cell r="J30">
            <v>0</v>
          </cell>
          <cell r="K30">
            <v>273.36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2</v>
          </cell>
          <cell r="C31">
            <v>2662</v>
          </cell>
          <cell r="D31">
            <v>74.62</v>
          </cell>
          <cell r="E31">
            <v>2787.0699999999997</v>
          </cell>
          <cell r="F31">
            <v>2489.6699999999996</v>
          </cell>
          <cell r="G31">
            <v>0</v>
          </cell>
          <cell r="H31">
            <v>0</v>
          </cell>
          <cell r="I31">
            <v>373.45000000000005</v>
          </cell>
          <cell r="J31">
            <v>0</v>
          </cell>
          <cell r="K31">
            <v>372.02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3522</v>
          </cell>
          <cell r="D32">
            <v>111.93</v>
          </cell>
          <cell r="E32">
            <v>3674.28</v>
          </cell>
          <cell r="F32">
            <v>3294</v>
          </cell>
          <cell r="G32">
            <v>0</v>
          </cell>
          <cell r="H32">
            <v>0</v>
          </cell>
          <cell r="I32">
            <v>494.1</v>
          </cell>
          <cell r="J32">
            <v>0</v>
          </cell>
          <cell r="K32">
            <v>492.21000000000004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380</v>
          </cell>
          <cell r="D33">
            <v>37.31</v>
          </cell>
          <cell r="E33">
            <v>371.21</v>
          </cell>
          <cell r="F33">
            <v>355.40999999999997</v>
          </cell>
          <cell r="G33">
            <v>0</v>
          </cell>
          <cell r="H33">
            <v>0</v>
          </cell>
          <cell r="I33">
            <v>53.31</v>
          </cell>
          <cell r="J33">
            <v>0</v>
          </cell>
          <cell r="K33">
            <v>53.11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89</v>
          </cell>
          <cell r="D34">
            <v>37.31</v>
          </cell>
          <cell r="E34">
            <v>60.12</v>
          </cell>
          <cell r="F34">
            <v>84.76</v>
          </cell>
          <cell r="G34">
            <v>0</v>
          </cell>
          <cell r="H34">
            <v>0</v>
          </cell>
          <cell r="I34">
            <v>12.71</v>
          </cell>
          <cell r="J34">
            <v>0</v>
          </cell>
          <cell r="K34">
            <v>12.67</v>
          </cell>
          <cell r="L34">
            <v>0</v>
          </cell>
          <cell r="M34">
            <v>0</v>
          </cell>
        </row>
        <row r="35">
          <cell r="A35" t="str">
            <v>TUP</v>
          </cell>
          <cell r="B35">
            <v>2</v>
          </cell>
          <cell r="C35">
            <v>3030</v>
          </cell>
          <cell r="D35">
            <v>74.62</v>
          </cell>
          <cell r="E35">
            <v>3187.71</v>
          </cell>
          <cell r="F35">
            <v>2838.23</v>
          </cell>
          <cell r="G35">
            <v>0</v>
          </cell>
          <cell r="H35">
            <v>0</v>
          </cell>
          <cell r="I35">
            <v>425.73</v>
          </cell>
          <cell r="J35">
            <v>0</v>
          </cell>
          <cell r="K35">
            <v>424.1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336</v>
          </cell>
          <cell r="C36">
            <v>550308</v>
          </cell>
          <cell r="D36">
            <v>12536.15999999998</v>
          </cell>
          <cell r="E36">
            <v>580726.75000000012</v>
          </cell>
          <cell r="F36">
            <v>516138.7100000002</v>
          </cell>
          <cell r="G36">
            <v>0</v>
          </cell>
          <cell r="H36">
            <v>44282.600000000093</v>
          </cell>
          <cell r="I36">
            <v>77416.360000000044</v>
          </cell>
          <cell r="J36">
            <v>0</v>
          </cell>
          <cell r="K36">
            <v>77124.199999999953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1439</v>
          </cell>
          <cell r="C38">
            <v>157888</v>
          </cell>
          <cell r="D38">
            <v>27182.709999999479</v>
          </cell>
          <cell r="E38">
            <v>194963.31000000003</v>
          </cell>
          <cell r="F38">
            <v>193265.19999999978</v>
          </cell>
          <cell r="G38">
            <v>0</v>
          </cell>
          <cell r="H38">
            <v>0</v>
          </cell>
          <cell r="I38">
            <v>28987.769999999728</v>
          </cell>
          <cell r="J38">
            <v>0</v>
          </cell>
          <cell r="K38">
            <v>28880.819999999716</v>
          </cell>
          <cell r="L38">
            <v>0</v>
          </cell>
          <cell r="M38">
            <v>0</v>
          </cell>
        </row>
        <row r="40">
          <cell r="A40" t="str">
            <v>VIL</v>
          </cell>
          <cell r="B40">
            <v>4</v>
          </cell>
          <cell r="C40">
            <v>507</v>
          </cell>
          <cell r="D40">
            <v>288.64</v>
          </cell>
          <cell r="E40">
            <v>568.85</v>
          </cell>
          <cell r="F40">
            <v>746.01</v>
          </cell>
          <cell r="G40">
            <v>0</v>
          </cell>
          <cell r="H40">
            <v>0</v>
          </cell>
          <cell r="I40">
            <v>111.91</v>
          </cell>
          <cell r="J40">
            <v>0</v>
          </cell>
          <cell r="K40">
            <v>111.47999999999999</v>
          </cell>
          <cell r="L40">
            <v>0</v>
          </cell>
          <cell r="M40">
            <v>0</v>
          </cell>
        </row>
        <row r="42">
          <cell r="A42" t="str">
            <v>CHA</v>
          </cell>
          <cell r="B42">
            <v>849</v>
          </cell>
          <cell r="C42">
            <v>16253</v>
          </cell>
          <cell r="D42">
            <v>13889.640000000132</v>
          </cell>
          <cell r="E42">
            <v>5223.6400000000012</v>
          </cell>
          <cell r="F42">
            <v>17106.700000000146</v>
          </cell>
          <cell r="G42">
            <v>0</v>
          </cell>
          <cell r="H42">
            <v>0</v>
          </cell>
          <cell r="I42">
            <v>1961.4500000000319</v>
          </cell>
          <cell r="J42">
            <v>0</v>
          </cell>
          <cell r="K42">
            <v>2006.5799999999863</v>
          </cell>
          <cell r="L42">
            <v>0</v>
          </cell>
          <cell r="M42">
            <v>3657.4799999999564</v>
          </cell>
        </row>
        <row r="43">
          <cell r="A43" t="str">
            <v>DDI</v>
          </cell>
          <cell r="B43">
            <v>19741</v>
          </cell>
          <cell r="C43">
            <v>384720</v>
          </cell>
          <cell r="D43">
            <v>322918.44999991194</v>
          </cell>
          <cell r="E43">
            <v>95065.369999998598</v>
          </cell>
          <cell r="F43">
            <v>375285.61999992188</v>
          </cell>
          <cell r="G43">
            <v>0</v>
          </cell>
          <cell r="H43">
            <v>0</v>
          </cell>
          <cell r="I43">
            <v>54530.209999987252</v>
          </cell>
          <cell r="J43">
            <v>90.859999999999985</v>
          </cell>
          <cell r="K43">
            <v>42698.199999988676</v>
          </cell>
          <cell r="L43">
            <v>0</v>
          </cell>
          <cell r="M43">
            <v>89236.95000001142</v>
          </cell>
        </row>
        <row r="44">
          <cell r="A44" t="str">
            <v>KIL</v>
          </cell>
          <cell r="B44">
            <v>1587</v>
          </cell>
          <cell r="C44">
            <v>31265</v>
          </cell>
          <cell r="D44">
            <v>25963.32000000056</v>
          </cell>
          <cell r="E44">
            <v>5504.4400000000096</v>
          </cell>
          <cell r="F44">
            <v>28318.270000000553</v>
          </cell>
          <cell r="G44">
            <v>0</v>
          </cell>
          <cell r="H44">
            <v>0</v>
          </cell>
          <cell r="I44">
            <v>4112.3699999999571</v>
          </cell>
          <cell r="J44">
            <v>72.98</v>
          </cell>
          <cell r="K44">
            <v>3149.4900000000162</v>
          </cell>
          <cell r="L44">
            <v>0</v>
          </cell>
          <cell r="M44">
            <v>7133.7100000001446</v>
          </cell>
        </row>
        <row r="45">
          <cell r="A45" t="str">
            <v>LP1</v>
          </cell>
          <cell r="B45">
            <v>999</v>
          </cell>
          <cell r="C45">
            <v>35830</v>
          </cell>
          <cell r="D45">
            <v>16343.64000000022</v>
          </cell>
          <cell r="E45">
            <v>12144.029999999993</v>
          </cell>
          <cell r="F45">
            <v>25384.680000000204</v>
          </cell>
          <cell r="G45">
            <v>0</v>
          </cell>
          <cell r="H45">
            <v>0</v>
          </cell>
          <cell r="I45">
            <v>3720.0799999999817</v>
          </cell>
          <cell r="J45">
            <v>0</v>
          </cell>
          <cell r="K45">
            <v>3102.9900000000102</v>
          </cell>
          <cell r="L45">
            <v>0</v>
          </cell>
          <cell r="M45">
            <v>4604.2099999999964</v>
          </cell>
        </row>
        <row r="46">
          <cell r="A46" t="str">
            <v>LP2</v>
          </cell>
          <cell r="B46">
            <v>543</v>
          </cell>
          <cell r="C46">
            <v>7040</v>
          </cell>
          <cell r="D46">
            <v>8883.4799999999541</v>
          </cell>
          <cell r="E46">
            <v>1470.5500000000004</v>
          </cell>
          <cell r="F46">
            <v>9314.929999999953</v>
          </cell>
          <cell r="G46">
            <v>0</v>
          </cell>
          <cell r="H46">
            <v>0</v>
          </cell>
          <cell r="I46">
            <v>1353.5000000000066</v>
          </cell>
          <cell r="J46">
            <v>0</v>
          </cell>
          <cell r="K46">
            <v>1039.1000000000024</v>
          </cell>
          <cell r="L46">
            <v>0</v>
          </cell>
          <cell r="M46">
            <v>2348.1699999999823</v>
          </cell>
        </row>
        <row r="47">
          <cell r="A47" t="str">
            <v>OCU</v>
          </cell>
          <cell r="B47">
            <v>8119</v>
          </cell>
          <cell r="C47">
            <v>143417</v>
          </cell>
          <cell r="D47">
            <v>132826.84000000279</v>
          </cell>
          <cell r="E47">
            <v>27774.639999999945</v>
          </cell>
          <cell r="F47">
            <v>144406.74000000191</v>
          </cell>
          <cell r="G47">
            <v>0</v>
          </cell>
          <cell r="H47">
            <v>0</v>
          </cell>
          <cell r="I47">
            <v>19745.089999998469</v>
          </cell>
          <cell r="J47">
            <v>70.950000000000017</v>
          </cell>
          <cell r="K47">
            <v>16194.740000000833</v>
          </cell>
          <cell r="L47">
            <v>0</v>
          </cell>
          <cell r="M47">
            <v>35780.889999996107</v>
          </cell>
        </row>
        <row r="48">
          <cell r="A48" t="str">
            <v>POR</v>
          </cell>
          <cell r="B48">
            <v>1357</v>
          </cell>
          <cell r="C48">
            <v>94793</v>
          </cell>
          <cell r="D48">
            <v>22200.520000000426</v>
          </cell>
          <cell r="E48">
            <v>39440.389999999941</v>
          </cell>
          <cell r="F48">
            <v>54345.200000000361</v>
          </cell>
          <cell r="G48">
            <v>0</v>
          </cell>
          <cell r="H48">
            <v>0</v>
          </cell>
          <cell r="I48">
            <v>8045.46000000002</v>
          </cell>
          <cell r="J48">
            <v>0</v>
          </cell>
          <cell r="K48">
            <v>7295.7100000000082</v>
          </cell>
          <cell r="L48">
            <v>0</v>
          </cell>
          <cell r="M48">
            <v>5514.0100000000148</v>
          </cell>
        </row>
        <row r="49">
          <cell r="A49" t="str">
            <v>PUN</v>
          </cell>
          <cell r="B49">
            <v>901</v>
          </cell>
          <cell r="C49">
            <v>13607</v>
          </cell>
          <cell r="D49">
            <v>14740.360000000162</v>
          </cell>
          <cell r="E49">
            <v>2196.6799999999998</v>
          </cell>
          <cell r="F49">
            <v>15249.930000000175</v>
          </cell>
          <cell r="G49">
            <v>0</v>
          </cell>
          <cell r="H49">
            <v>0</v>
          </cell>
          <cell r="I49">
            <v>2213.9800000000187</v>
          </cell>
          <cell r="J49">
            <v>3.27</v>
          </cell>
          <cell r="K49">
            <v>1687.1099999999856</v>
          </cell>
          <cell r="L49">
            <v>0</v>
          </cell>
          <cell r="M49">
            <v>3934.8699999999599</v>
          </cell>
        </row>
        <row r="50">
          <cell r="A50" t="str">
            <v>QIR</v>
          </cell>
          <cell r="B50">
            <v>1150</v>
          </cell>
          <cell r="C50">
            <v>28375</v>
          </cell>
          <cell r="D50">
            <v>18814.000000000306</v>
          </cell>
          <cell r="E50">
            <v>8545.3700000000117</v>
          </cell>
          <cell r="F50">
            <v>24465.840000000317</v>
          </cell>
          <cell r="G50">
            <v>0</v>
          </cell>
          <cell r="H50">
            <v>0</v>
          </cell>
          <cell r="I50">
            <v>3573.8399999999865</v>
          </cell>
          <cell r="J50">
            <v>0</v>
          </cell>
          <cell r="K50">
            <v>2893.529999999997</v>
          </cell>
          <cell r="L50">
            <v>0</v>
          </cell>
          <cell r="M50">
            <v>5082.060000000004</v>
          </cell>
        </row>
        <row r="51">
          <cell r="A51" t="str">
            <v>SAC</v>
          </cell>
          <cell r="B51">
            <v>5591</v>
          </cell>
          <cell r="C51">
            <v>103519</v>
          </cell>
          <cell r="D51">
            <v>91468.760000002891</v>
          </cell>
          <cell r="E51">
            <v>21019.330000000064</v>
          </cell>
          <cell r="F51">
            <v>101219.06000000243</v>
          </cell>
          <cell r="G51">
            <v>0</v>
          </cell>
          <cell r="H51">
            <v>0</v>
          </cell>
          <cell r="I51">
            <v>13833.3499999992</v>
          </cell>
          <cell r="J51">
            <v>23.93</v>
          </cell>
          <cell r="K51">
            <v>11269.030000000523</v>
          </cell>
          <cell r="L51">
            <v>0</v>
          </cell>
          <cell r="M51">
            <v>25651.919999998241</v>
          </cell>
        </row>
        <row r="52">
          <cell r="A52" t="str">
            <v>SAE</v>
          </cell>
          <cell r="B52">
            <v>678</v>
          </cell>
          <cell r="C52">
            <v>16326</v>
          </cell>
          <cell r="D52">
            <v>11092.080000000033</v>
          </cell>
          <cell r="E52">
            <v>4754.2299999999987</v>
          </cell>
          <cell r="F52">
            <v>14208.620000000043</v>
          </cell>
          <cell r="G52">
            <v>0</v>
          </cell>
          <cell r="H52">
            <v>0</v>
          </cell>
          <cell r="I52">
            <v>2070.0800000000163</v>
          </cell>
          <cell r="J52">
            <v>56.510000000000005</v>
          </cell>
          <cell r="K52">
            <v>1637.689999999988</v>
          </cell>
          <cell r="L52">
            <v>0</v>
          </cell>
          <cell r="M52">
            <v>3179.0299999999806</v>
          </cell>
        </row>
        <row r="53">
          <cell r="A53" t="str">
            <v>SAQ</v>
          </cell>
          <cell r="B53">
            <v>96</v>
          </cell>
          <cell r="C53">
            <v>3837</v>
          </cell>
          <cell r="D53">
            <v>1570.5599999999974</v>
          </cell>
          <cell r="E53">
            <v>1321.1599999999999</v>
          </cell>
          <cell r="F53">
            <v>2576.6499999999978</v>
          </cell>
          <cell r="G53">
            <v>0</v>
          </cell>
          <cell r="H53">
            <v>0</v>
          </cell>
          <cell r="I53">
            <v>377.5899999999998</v>
          </cell>
          <cell r="J53">
            <v>0</v>
          </cell>
          <cell r="K53">
            <v>315.06999999999982</v>
          </cell>
          <cell r="L53">
            <v>0</v>
          </cell>
          <cell r="M53">
            <v>467.51000000000056</v>
          </cell>
        </row>
        <row r="54">
          <cell r="A54" t="str">
            <v>TEL</v>
          </cell>
          <cell r="B54">
            <v>3173</v>
          </cell>
          <cell r="C54">
            <v>76112</v>
          </cell>
          <cell r="D54">
            <v>51910.280000001483</v>
          </cell>
          <cell r="E54">
            <v>23548.330000000049</v>
          </cell>
          <cell r="F54">
            <v>67437.540000001274</v>
          </cell>
          <cell r="G54">
            <v>0</v>
          </cell>
          <cell r="H54">
            <v>0</v>
          </cell>
          <cell r="I54">
            <v>9858.3800000000283</v>
          </cell>
          <cell r="J54">
            <v>187.23000000000008</v>
          </cell>
          <cell r="K54">
            <v>8021.0700000002598</v>
          </cell>
          <cell r="L54">
            <v>0</v>
          </cell>
          <cell r="M54">
            <v>13506.590000000615</v>
          </cell>
        </row>
        <row r="55">
          <cell r="A55" t="str">
            <v>TUP</v>
          </cell>
          <cell r="B55">
            <v>3448</v>
          </cell>
          <cell r="C55">
            <v>67125</v>
          </cell>
          <cell r="D55">
            <v>56409.280000001643</v>
          </cell>
          <cell r="E55">
            <v>16050.999999999991</v>
          </cell>
          <cell r="F55">
            <v>65102.720000001376</v>
          </cell>
          <cell r="G55">
            <v>0</v>
          </cell>
          <cell r="H55">
            <v>0</v>
          </cell>
          <cell r="I55">
            <v>9420.1900000002133</v>
          </cell>
          <cell r="J55">
            <v>139.59999999999997</v>
          </cell>
          <cell r="K55">
            <v>7357.5600000002514</v>
          </cell>
          <cell r="L55">
            <v>0</v>
          </cell>
          <cell r="M55">
            <v>15654.720000000674</v>
          </cell>
        </row>
        <row r="56">
          <cell r="A56" t="str">
            <v>URB</v>
          </cell>
          <cell r="B56">
            <v>31520</v>
          </cell>
          <cell r="C56">
            <v>2809775</v>
          </cell>
          <cell r="D56">
            <v>515667.19999967591</v>
          </cell>
          <cell r="E56">
            <v>1228306.5300000012</v>
          </cell>
          <cell r="F56">
            <v>1531551.1499996674</v>
          </cell>
          <cell r="G56">
            <v>0</v>
          </cell>
          <cell r="H56">
            <v>157252.49999999831</v>
          </cell>
          <cell r="I56">
            <v>227335.17000001241</v>
          </cell>
          <cell r="J56">
            <v>6052.5300000000161</v>
          </cell>
          <cell r="K56">
            <v>212422.58000000971</v>
          </cell>
          <cell r="L56">
            <v>0</v>
          </cell>
          <cell r="M56">
            <v>103996.71999999172</v>
          </cell>
        </row>
        <row r="57">
          <cell r="A57" t="str">
            <v>YOC</v>
          </cell>
          <cell r="B57">
            <v>2923</v>
          </cell>
          <cell r="C57">
            <v>50905</v>
          </cell>
          <cell r="D57">
            <v>47820.280000001338</v>
          </cell>
          <cell r="E57">
            <v>11318.739999999987</v>
          </cell>
          <cell r="F57">
            <v>53223.820000001142</v>
          </cell>
          <cell r="G57">
            <v>0</v>
          </cell>
          <cell r="H57">
            <v>0</v>
          </cell>
          <cell r="I57">
            <v>7729.4800000002988</v>
          </cell>
          <cell r="J57">
            <v>31.59</v>
          </cell>
          <cell r="K57">
            <v>5915.2000000001854</v>
          </cell>
          <cell r="L57">
            <v>0</v>
          </cell>
          <cell r="M57">
            <v>13538.090000000544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RS-G1-G2-ES-DM-GN-IN-BP"/>
      <sheetName val="Res-esclifacAPtotal"/>
      <sheetName val="Res-escli_ind"/>
    </sheetNames>
    <sheetDataSet>
      <sheetData sheetId="0"/>
      <sheetData sheetId="1"/>
      <sheetData sheetId="2"/>
      <sheetData sheetId="3">
        <row r="2">
          <cell r="A2" t="str">
            <v>DDI</v>
          </cell>
          <cell r="B2" t="str">
            <v>Don Diego</v>
          </cell>
          <cell r="C2">
            <v>17</v>
          </cell>
          <cell r="D2">
            <v>871725</v>
          </cell>
          <cell r="E2">
            <v>250272.23999999996</v>
          </cell>
          <cell r="F2">
            <v>654.24</v>
          </cell>
          <cell r="G2">
            <v>37397.01</v>
          </cell>
          <cell r="H2">
            <v>2791</v>
          </cell>
          <cell r="I2">
            <v>153171.35999999996</v>
          </cell>
          <cell r="J2">
            <v>22887.679999999997</v>
          </cell>
          <cell r="K2">
            <v>13730.35</v>
          </cell>
          <cell r="L2">
            <v>2051.66</v>
          </cell>
        </row>
        <row r="3">
          <cell r="A3" t="str">
            <v>KAR</v>
          </cell>
          <cell r="B3" t="str">
            <v>Karachipampa</v>
          </cell>
          <cell r="C3">
            <v>1</v>
          </cell>
          <cell r="D3">
            <v>17024</v>
          </cell>
          <cell r="E3">
            <v>4887.59</v>
          </cell>
          <cell r="F3">
            <v>0</v>
          </cell>
          <cell r="G3">
            <v>730.33</v>
          </cell>
          <cell r="H3">
            <v>111</v>
          </cell>
          <cell r="I3">
            <v>6091.73</v>
          </cell>
          <cell r="J3">
            <v>910.26</v>
          </cell>
          <cell r="K3">
            <v>0</v>
          </cell>
          <cell r="L3">
            <v>0</v>
          </cell>
        </row>
        <row r="4">
          <cell r="A4" t="str">
            <v>OCU</v>
          </cell>
          <cell r="B4" t="str">
            <v>Ocuri-Colquechaca</v>
          </cell>
          <cell r="C4">
            <v>5</v>
          </cell>
          <cell r="D4">
            <v>35650</v>
          </cell>
          <cell r="E4">
            <v>10235.120000000001</v>
          </cell>
          <cell r="F4">
            <v>0</v>
          </cell>
          <cell r="G4">
            <v>1529.38</v>
          </cell>
          <cell r="H4">
            <v>321</v>
          </cell>
          <cell r="I4">
            <v>17616.620000000003</v>
          </cell>
          <cell r="J4">
            <v>2632.37</v>
          </cell>
          <cell r="K4">
            <v>2537.48</v>
          </cell>
          <cell r="L4">
            <v>379.15999999999997</v>
          </cell>
        </row>
        <row r="5">
          <cell r="A5" t="str">
            <v>URB</v>
          </cell>
          <cell r="B5" t="str">
            <v>Urbano-Potosí</v>
          </cell>
          <cell r="C5">
            <v>157</v>
          </cell>
          <cell r="D5">
            <v>9439034</v>
          </cell>
          <cell r="E5">
            <v>3108737.3400000003</v>
          </cell>
          <cell r="F5">
            <v>180163.97999999986</v>
          </cell>
          <cell r="G5">
            <v>464523.92000000004</v>
          </cell>
          <cell r="H5">
            <v>28148</v>
          </cell>
          <cell r="I5">
            <v>968530.49000000057</v>
          </cell>
          <cell r="J5">
            <v>144722.88</v>
          </cell>
          <cell r="K5">
            <v>73182.799999999988</v>
          </cell>
          <cell r="L5">
            <v>10935.340000000004</v>
          </cell>
        </row>
        <row r="6">
          <cell r="A6" t="str">
            <v>PUN</v>
          </cell>
          <cell r="B6" t="str">
            <v>Punutuma</v>
          </cell>
          <cell r="C6">
            <v>3</v>
          </cell>
          <cell r="D6">
            <v>165980</v>
          </cell>
          <cell r="E6">
            <v>47652.85</v>
          </cell>
          <cell r="F6">
            <v>0</v>
          </cell>
          <cell r="G6">
            <v>7120.55</v>
          </cell>
          <cell r="H6">
            <v>584</v>
          </cell>
          <cell r="I6">
            <v>32050.2</v>
          </cell>
          <cell r="J6">
            <v>4789.1099999999997</v>
          </cell>
          <cell r="K6">
            <v>0</v>
          </cell>
          <cell r="L6">
            <v>0</v>
          </cell>
        </row>
        <row r="7">
          <cell r="A7" t="str">
            <v>SAC</v>
          </cell>
          <cell r="B7" t="str">
            <v>Sacaca</v>
          </cell>
          <cell r="C7">
            <v>1</v>
          </cell>
          <cell r="D7">
            <v>1598</v>
          </cell>
          <cell r="E7">
            <v>458.79</v>
          </cell>
          <cell r="F7">
            <v>0</v>
          </cell>
          <cell r="G7">
            <v>68.55</v>
          </cell>
          <cell r="H7">
            <v>39</v>
          </cell>
          <cell r="I7">
            <v>2140.34</v>
          </cell>
          <cell r="J7">
            <v>319.82</v>
          </cell>
          <cell r="K7">
            <v>0</v>
          </cell>
          <cell r="L7">
            <v>0</v>
          </cell>
        </row>
        <row r="8">
          <cell r="A8" t="str">
            <v>SUR</v>
          </cell>
          <cell r="B8" t="str">
            <v>Sur</v>
          </cell>
          <cell r="C8">
            <v>6</v>
          </cell>
          <cell r="D8">
            <v>4549953</v>
          </cell>
          <cell r="E8">
            <v>617063.79</v>
          </cell>
          <cell r="F8">
            <v>0</v>
          </cell>
          <cell r="G8">
            <v>92204.920000000013</v>
          </cell>
          <cell r="H8">
            <v>14465</v>
          </cell>
          <cell r="I8">
            <v>1304032.6000000001</v>
          </cell>
          <cell r="J8">
            <v>194855.47000000003</v>
          </cell>
          <cell r="K8">
            <v>0</v>
          </cell>
          <cell r="L8">
            <v>0</v>
          </cell>
        </row>
        <row r="9">
          <cell r="A9" t="str">
            <v>TUP</v>
          </cell>
          <cell r="B9" t="str">
            <v>Tupiza</v>
          </cell>
          <cell r="C9">
            <v>3</v>
          </cell>
          <cell r="D9">
            <v>248190</v>
          </cell>
          <cell r="E9">
            <v>71255.350000000006</v>
          </cell>
          <cell r="F9">
            <v>0</v>
          </cell>
          <cell r="G9">
            <v>10647.35</v>
          </cell>
          <cell r="H9">
            <v>1092</v>
          </cell>
          <cell r="I9">
            <v>59929.47</v>
          </cell>
          <cell r="J9">
            <v>8954.98</v>
          </cell>
          <cell r="K9">
            <v>4915.78</v>
          </cell>
          <cell r="L9">
            <v>734.54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AP_FACTURADO"/>
      <sheetName val="DBF - Industriales-05-10"/>
      <sheetName val="ESCLI_IND_05_10"/>
      <sheetName val="ResumenPorCatySist"/>
      <sheetName val="Hoja3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DDI</v>
          </cell>
          <cell r="B2">
            <v>1</v>
          </cell>
          <cell r="C2" t="str">
            <v>AP</v>
          </cell>
          <cell r="D2" t="str">
            <v>400010</v>
          </cell>
          <cell r="E2" t="str">
            <v>SISTEMA DON DIEGO</v>
          </cell>
          <cell r="F2">
            <v>68626</v>
          </cell>
          <cell r="G2">
            <v>0</v>
          </cell>
          <cell r="H2">
            <v>64920.2</v>
          </cell>
          <cell r="I2">
            <v>56480.57</v>
          </cell>
          <cell r="J2">
            <v>8439.6299999999992</v>
          </cell>
        </row>
        <row r="3">
          <cell r="A3" t="str">
            <v>YOC</v>
          </cell>
          <cell r="B3">
            <v>1</v>
          </cell>
          <cell r="C3" t="str">
            <v>AP</v>
          </cell>
          <cell r="D3" t="str">
            <v>400040</v>
          </cell>
          <cell r="E3" t="str">
            <v>SISTEMA . YOCALLA</v>
          </cell>
          <cell r="F3">
            <v>9510</v>
          </cell>
          <cell r="G3">
            <v>0</v>
          </cell>
          <cell r="H3">
            <v>8996.4599999999991</v>
          </cell>
          <cell r="I3">
            <v>7826.9199999999992</v>
          </cell>
          <cell r="J3">
            <v>1169.54</v>
          </cell>
        </row>
        <row r="4">
          <cell r="A4" t="str">
            <v>TEL</v>
          </cell>
          <cell r="B4">
            <v>1</v>
          </cell>
          <cell r="C4" t="str">
            <v>AP</v>
          </cell>
          <cell r="D4" t="str">
            <v>400100</v>
          </cell>
          <cell r="E4" t="str">
            <v>SISTEMA . TELAMAYU</v>
          </cell>
          <cell r="F4">
            <v>10104</v>
          </cell>
          <cell r="G4">
            <v>0</v>
          </cell>
          <cell r="H4">
            <v>9558.3799999999992</v>
          </cell>
          <cell r="I4">
            <v>8315.7899999999991</v>
          </cell>
          <cell r="J4">
            <v>1242.5899999999999</v>
          </cell>
        </row>
        <row r="5">
          <cell r="A5" t="str">
            <v>SAC</v>
          </cell>
          <cell r="B5">
            <v>1</v>
          </cell>
          <cell r="C5" t="str">
            <v>AP</v>
          </cell>
          <cell r="D5" t="str">
            <v>400030</v>
          </cell>
          <cell r="E5" t="str">
            <v>SISTEMA . SACACA</v>
          </cell>
          <cell r="F5">
            <v>11971</v>
          </cell>
          <cell r="G5">
            <v>0</v>
          </cell>
          <cell r="H5">
            <v>11324.57</v>
          </cell>
          <cell r="I5">
            <v>9852.3799999999992</v>
          </cell>
          <cell r="J5">
            <v>1472.19</v>
          </cell>
        </row>
        <row r="6">
          <cell r="A6" t="str">
            <v>KIL</v>
          </cell>
          <cell r="B6">
            <v>1</v>
          </cell>
          <cell r="C6" t="str">
            <v>AP</v>
          </cell>
          <cell r="D6" t="str">
            <v>400070</v>
          </cell>
          <cell r="E6" t="str">
            <v>SISTEMA . KILPANI</v>
          </cell>
          <cell r="F6">
            <v>5909</v>
          </cell>
          <cell r="G6">
            <v>0</v>
          </cell>
          <cell r="H6">
            <v>5589.91</v>
          </cell>
          <cell r="I6">
            <v>4863.2199999999993</v>
          </cell>
          <cell r="J6">
            <v>726.69</v>
          </cell>
        </row>
        <row r="7">
          <cell r="A7" t="str">
            <v>TUP</v>
          </cell>
          <cell r="B7">
            <v>1</v>
          </cell>
          <cell r="C7" t="str">
            <v>AP</v>
          </cell>
          <cell r="D7" t="str">
            <v>400090</v>
          </cell>
          <cell r="E7" t="str">
            <v>SISTEMA . TUPIZA</v>
          </cell>
          <cell r="F7">
            <v>9159</v>
          </cell>
          <cell r="G7">
            <v>0</v>
          </cell>
          <cell r="H7">
            <v>8664.41</v>
          </cell>
          <cell r="I7">
            <v>7538.04</v>
          </cell>
          <cell r="J7">
            <v>1126.3699999999999</v>
          </cell>
        </row>
        <row r="8">
          <cell r="A8" t="str">
            <v>QIR</v>
          </cell>
          <cell r="B8">
            <v>1</v>
          </cell>
          <cell r="C8" t="str">
            <v>AP</v>
          </cell>
          <cell r="D8" t="str">
            <v>400110</v>
          </cell>
          <cell r="E8" t="str">
            <v>SISTEMA  LLICA</v>
          </cell>
          <cell r="F8">
            <v>4658</v>
          </cell>
          <cell r="G8">
            <v>0</v>
          </cell>
          <cell r="H8">
            <v>4406.47</v>
          </cell>
          <cell r="I8">
            <v>3833.63</v>
          </cell>
          <cell r="J8">
            <v>572.84</v>
          </cell>
        </row>
        <row r="9">
          <cell r="A9" t="str">
            <v>OCU</v>
          </cell>
          <cell r="B9">
            <v>1</v>
          </cell>
          <cell r="C9" t="str">
            <v>AP</v>
          </cell>
          <cell r="D9" t="str">
            <v>400050</v>
          </cell>
          <cell r="E9" t="str">
            <v>SISTEMA . OCURI</v>
          </cell>
          <cell r="F9">
            <v>21684</v>
          </cell>
          <cell r="G9">
            <v>0</v>
          </cell>
          <cell r="H9">
            <v>20513.060000000001</v>
          </cell>
          <cell r="I9">
            <v>17846.36</v>
          </cell>
          <cell r="J9">
            <v>2666.7</v>
          </cell>
        </row>
        <row r="10">
          <cell r="A10" t="str">
            <v>PUN</v>
          </cell>
          <cell r="B10">
            <v>1</v>
          </cell>
          <cell r="C10" t="str">
            <v>AP</v>
          </cell>
          <cell r="D10" t="str">
            <v>400060</v>
          </cell>
          <cell r="E10" t="str">
            <v>SISTEMA . PUNUTUMA</v>
          </cell>
          <cell r="F10">
            <v>2049</v>
          </cell>
          <cell r="G10">
            <v>0</v>
          </cell>
          <cell r="H10">
            <v>1938.35</v>
          </cell>
          <cell r="I10">
            <v>1686.36</v>
          </cell>
          <cell r="J10">
            <v>251.99</v>
          </cell>
        </row>
        <row r="11">
          <cell r="A11" t="str">
            <v>SAE</v>
          </cell>
          <cell r="B11">
            <v>1</v>
          </cell>
          <cell r="C11" t="str">
            <v>AP</v>
          </cell>
          <cell r="D11" t="str">
            <v>400080</v>
          </cell>
          <cell r="E11" t="str">
            <v>SISTEMA TORO TORO</v>
          </cell>
          <cell r="F11">
            <v>2897</v>
          </cell>
          <cell r="G11">
            <v>0</v>
          </cell>
          <cell r="H11">
            <v>2740.56</v>
          </cell>
          <cell r="I11">
            <v>2384.29</v>
          </cell>
          <cell r="J11">
            <v>356.27</v>
          </cell>
        </row>
        <row r="12">
          <cell r="A12" t="str">
            <v>POR</v>
          </cell>
          <cell r="B12">
            <v>1</v>
          </cell>
          <cell r="C12" t="str">
            <v>AP</v>
          </cell>
          <cell r="D12" t="str">
            <v>400020</v>
          </cell>
          <cell r="E12" t="str">
            <v>SISTEMA PORCO AGUA DE CASTILLA</v>
          </cell>
          <cell r="F12">
            <v>11104</v>
          </cell>
          <cell r="G12">
            <v>0</v>
          </cell>
          <cell r="H12">
            <v>10504.38</v>
          </cell>
          <cell r="I12">
            <v>9138.81</v>
          </cell>
          <cell r="J12">
            <v>1365.57</v>
          </cell>
        </row>
        <row r="13">
          <cell r="A13" t="str">
            <v>URB</v>
          </cell>
          <cell r="B13">
            <v>1</v>
          </cell>
          <cell r="C13" t="str">
            <v>AP</v>
          </cell>
          <cell r="D13" t="str">
            <v>400000</v>
          </cell>
          <cell r="E13" t="str">
            <v>HONORABLE GOBIERNO  MUNICIPAL POTOSI</v>
          </cell>
          <cell r="F13">
            <v>511358</v>
          </cell>
          <cell r="G13">
            <v>0</v>
          </cell>
          <cell r="H13">
            <v>483744.67</v>
          </cell>
          <cell r="I13">
            <v>420857.86</v>
          </cell>
          <cell r="J13">
            <v>62886.81</v>
          </cell>
        </row>
        <row r="14">
          <cell r="A14" t="str">
            <v>SAQ</v>
          </cell>
          <cell r="B14">
            <v>1</v>
          </cell>
          <cell r="C14" t="str">
            <v>AP</v>
          </cell>
          <cell r="D14" t="str">
            <v>400120</v>
          </cell>
          <cell r="E14" t="str">
            <v>SISTEMA . QUETENA</v>
          </cell>
          <cell r="F14">
            <v>483</v>
          </cell>
          <cell r="G14">
            <v>0</v>
          </cell>
          <cell r="H14">
            <v>456.92</v>
          </cell>
          <cell r="I14">
            <v>397.52000000000004</v>
          </cell>
          <cell r="J14">
            <v>59.4</v>
          </cell>
        </row>
        <row r="15">
          <cell r="A15" t="str">
            <v>VIL</v>
          </cell>
          <cell r="B15">
            <v>1</v>
          </cell>
          <cell r="C15" t="str">
            <v>AV</v>
          </cell>
          <cell r="D15" t="str">
            <v>60030700</v>
          </cell>
          <cell r="E15" t="str">
            <v>HONORABLE ALCALDIA MUNICIPAL</v>
          </cell>
          <cell r="F15">
            <v>69785</v>
          </cell>
          <cell r="G15">
            <v>0</v>
          </cell>
          <cell r="H15">
            <v>66644.679999999993</v>
          </cell>
          <cell r="I15">
            <v>57980.869999999995</v>
          </cell>
          <cell r="J15">
            <v>8663.81</v>
          </cell>
        </row>
      </sheetData>
      <sheetData sheetId="4">
        <row r="212">
          <cell r="F212" t="str">
            <v>DDI</v>
          </cell>
          <cell r="G212">
            <v>17</v>
          </cell>
          <cell r="H212">
            <v>1237022</v>
          </cell>
          <cell r="I212">
            <v>355149.02000000008</v>
          </cell>
          <cell r="J212">
            <v>867.5</v>
          </cell>
          <cell r="K212">
            <v>53068.24</v>
          </cell>
          <cell r="L212">
            <v>2887</v>
          </cell>
          <cell r="M212">
            <v>158447.47</v>
          </cell>
          <cell r="N212">
            <v>23676.049999999996</v>
          </cell>
          <cell r="O212">
            <v>10457.880000000001</v>
          </cell>
          <cell r="P212">
            <v>1562.6699999999998</v>
          </cell>
        </row>
        <row r="213">
          <cell r="F213" t="str">
            <v>KAR</v>
          </cell>
          <cell r="G213">
            <v>1</v>
          </cell>
          <cell r="H213">
            <v>24322</v>
          </cell>
          <cell r="I213">
            <v>6982.85</v>
          </cell>
          <cell r="J213">
            <v>0</v>
          </cell>
          <cell r="K213">
            <v>1043.4100000000001</v>
          </cell>
          <cell r="L213">
            <v>88</v>
          </cell>
          <cell r="M213">
            <v>4829.71</v>
          </cell>
          <cell r="N213">
            <v>721.68</v>
          </cell>
          <cell r="O213">
            <v>0</v>
          </cell>
          <cell r="P213">
            <v>0</v>
          </cell>
        </row>
        <row r="214">
          <cell r="F214" t="str">
            <v>OCU</v>
          </cell>
          <cell r="G214">
            <v>5</v>
          </cell>
          <cell r="H214">
            <v>91960</v>
          </cell>
          <cell r="I214">
            <v>26401.72</v>
          </cell>
          <cell r="J214">
            <v>0</v>
          </cell>
          <cell r="K214">
            <v>3945.08</v>
          </cell>
          <cell r="L214">
            <v>325</v>
          </cell>
          <cell r="M214">
            <v>17836.990000000002</v>
          </cell>
          <cell r="N214">
            <v>2665.3</v>
          </cell>
          <cell r="O214">
            <v>3388.63</v>
          </cell>
          <cell r="P214">
            <v>506.35</v>
          </cell>
        </row>
        <row r="215">
          <cell r="F215" t="str">
            <v>PUN</v>
          </cell>
          <cell r="G215">
            <v>4</v>
          </cell>
          <cell r="H215">
            <v>150086</v>
          </cell>
          <cell r="I215">
            <v>43089.69</v>
          </cell>
          <cell r="J215">
            <v>0</v>
          </cell>
          <cell r="K215">
            <v>6438.69</v>
          </cell>
          <cell r="L215">
            <v>600</v>
          </cell>
          <cell r="M215">
            <v>32929.850000000006</v>
          </cell>
          <cell r="N215">
            <v>4920.55</v>
          </cell>
          <cell r="O215">
            <v>0</v>
          </cell>
          <cell r="P215">
            <v>0</v>
          </cell>
        </row>
        <row r="216">
          <cell r="F216" t="str">
            <v>SAC</v>
          </cell>
          <cell r="G216">
            <v>1</v>
          </cell>
          <cell r="H216">
            <v>1434</v>
          </cell>
          <cell r="I216">
            <v>411.7</v>
          </cell>
          <cell r="J216">
            <v>0</v>
          </cell>
          <cell r="K216">
            <v>61.52</v>
          </cell>
          <cell r="L216">
            <v>39</v>
          </cell>
          <cell r="M216">
            <v>2140.44</v>
          </cell>
          <cell r="N216">
            <v>319.83999999999997</v>
          </cell>
          <cell r="O216">
            <v>0</v>
          </cell>
          <cell r="P216">
            <v>0</v>
          </cell>
        </row>
        <row r="217">
          <cell r="F217" t="str">
            <v>TUP</v>
          </cell>
          <cell r="G217">
            <v>3</v>
          </cell>
          <cell r="H217">
            <v>291065</v>
          </cell>
          <cell r="I217">
            <v>83564.759999999995</v>
          </cell>
          <cell r="J217">
            <v>0</v>
          </cell>
          <cell r="K217">
            <v>12486.69</v>
          </cell>
          <cell r="L217">
            <v>1076</v>
          </cell>
          <cell r="M217">
            <v>59054.189999999995</v>
          </cell>
          <cell r="N217">
            <v>8824.19</v>
          </cell>
          <cell r="O217">
            <v>2856.97</v>
          </cell>
          <cell r="P217">
            <v>426.90999999999997</v>
          </cell>
        </row>
        <row r="218">
          <cell r="F218" t="str">
            <v>URB</v>
          </cell>
          <cell r="G218">
            <v>166</v>
          </cell>
          <cell r="H218">
            <v>6419631</v>
          </cell>
          <cell r="I218">
            <v>1843076.1099999989</v>
          </cell>
          <cell r="J218">
            <v>198843.57000000004</v>
          </cell>
          <cell r="K218">
            <v>275402.12000000005</v>
          </cell>
          <cell r="L218">
            <v>19402</v>
          </cell>
          <cell r="M218">
            <v>1064841.590000001</v>
          </cell>
          <cell r="N218">
            <v>159114.17000000004</v>
          </cell>
          <cell r="O218">
            <v>110652.60999999999</v>
          </cell>
          <cell r="P218">
            <v>16534.32</v>
          </cell>
        </row>
      </sheetData>
      <sheetData sheetId="5">
        <row r="2">
          <cell r="A2" t="str">
            <v>120006</v>
          </cell>
          <cell r="B2" t="str">
            <v>I2</v>
          </cell>
          <cell r="C2" t="str">
            <v>CERUSITA ANDINA LTDA.</v>
          </cell>
          <cell r="D2" t="str">
            <v>SACACA S/N</v>
          </cell>
          <cell r="E2">
            <v>1434</v>
          </cell>
          <cell r="F2">
            <v>633</v>
          </cell>
          <cell r="G2">
            <v>39</v>
          </cell>
          <cell r="H2">
            <v>473.22</v>
          </cell>
          <cell r="I2">
            <v>2460.2800000000002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381.36</v>
          </cell>
          <cell r="O2">
            <v>5</v>
          </cell>
          <cell r="P2">
            <v>2010</v>
          </cell>
          <cell r="Q2">
            <v>119</v>
          </cell>
          <cell r="R2">
            <v>102772</v>
          </cell>
          <cell r="S2" t="str">
            <v>POI</v>
          </cell>
          <cell r="T2">
            <v>89</v>
          </cell>
          <cell r="U2">
            <v>0</v>
          </cell>
          <cell r="V2">
            <v>500400287104</v>
          </cell>
          <cell r="W2" t="str">
            <v>FA-7B-0C-F6-EE</v>
          </cell>
        </row>
        <row r="3">
          <cell r="A3" t="str">
            <v>120008</v>
          </cell>
          <cell r="B3" t="str">
            <v>I2</v>
          </cell>
          <cell r="C3" t="str">
            <v>EMPRESA MINERA COMINUR</v>
          </cell>
          <cell r="D3" t="str">
            <v>COLQUECHACA S/N</v>
          </cell>
          <cell r="E3">
            <v>31706</v>
          </cell>
          <cell r="F3">
            <v>29765</v>
          </cell>
          <cell r="G3">
            <v>98</v>
          </cell>
          <cell r="H3">
            <v>10462.98</v>
          </cell>
          <cell r="I3">
            <v>6182.23</v>
          </cell>
          <cell r="J3">
            <v>3894.98</v>
          </cell>
          <cell r="K3">
            <v>0</v>
          </cell>
          <cell r="L3">
            <v>0</v>
          </cell>
          <cell r="M3">
            <v>0</v>
          </cell>
          <cell r="N3">
            <v>2670.22</v>
          </cell>
          <cell r="O3">
            <v>5</v>
          </cell>
          <cell r="P3">
            <v>2010</v>
          </cell>
          <cell r="Q3">
            <v>119</v>
          </cell>
          <cell r="R3">
            <v>102777</v>
          </cell>
          <cell r="S3" t="str">
            <v>POI</v>
          </cell>
          <cell r="T3">
            <v>89</v>
          </cell>
          <cell r="U3">
            <v>0</v>
          </cell>
          <cell r="V3">
            <v>500400287104</v>
          </cell>
          <cell r="W3" t="str">
            <v>17-63-9A-1E-99</v>
          </cell>
        </row>
        <row r="4">
          <cell r="A4" t="str">
            <v>120010</v>
          </cell>
          <cell r="B4" t="str">
            <v>I2</v>
          </cell>
          <cell r="C4" t="str">
            <v>COOP. . MIN. COLQUECHACA LTDA</v>
          </cell>
          <cell r="D4" t="str">
            <v>MINA SOCAVON S/N</v>
          </cell>
          <cell r="E4">
            <v>235</v>
          </cell>
          <cell r="F4">
            <v>0</v>
          </cell>
          <cell r="G4">
            <v>3</v>
          </cell>
          <cell r="H4">
            <v>77.55</v>
          </cell>
          <cell r="I4">
            <v>189.25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34.68</v>
          </cell>
          <cell r="O4">
            <v>5</v>
          </cell>
          <cell r="P4">
            <v>2010</v>
          </cell>
          <cell r="Q4">
            <v>119</v>
          </cell>
          <cell r="R4">
            <v>102779</v>
          </cell>
          <cell r="S4" t="str">
            <v>POI</v>
          </cell>
          <cell r="T4">
            <v>89</v>
          </cell>
          <cell r="U4">
            <v>0</v>
          </cell>
          <cell r="V4">
            <v>500400287104</v>
          </cell>
          <cell r="W4" t="str">
            <v>C8-C0-64-88-33</v>
          </cell>
        </row>
        <row r="5">
          <cell r="A5" t="str">
            <v>120013</v>
          </cell>
          <cell r="B5" t="str">
            <v>I2</v>
          </cell>
          <cell r="C5" t="str">
            <v>COOP. MINERA COLQUECHACA LTDA.</v>
          </cell>
          <cell r="D5" t="str">
            <v>COLQUECHACA S/N</v>
          </cell>
          <cell r="E5">
            <v>1359</v>
          </cell>
          <cell r="F5">
            <v>1178</v>
          </cell>
          <cell r="G5">
            <v>13</v>
          </cell>
          <cell r="H5">
            <v>448.47</v>
          </cell>
          <cell r="I5">
            <v>820.09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164.91</v>
          </cell>
          <cell r="O5">
            <v>5</v>
          </cell>
          <cell r="P5">
            <v>2010</v>
          </cell>
          <cell r="Q5">
            <v>119</v>
          </cell>
          <cell r="R5">
            <v>102784</v>
          </cell>
          <cell r="S5" t="str">
            <v>POI</v>
          </cell>
          <cell r="T5">
            <v>89</v>
          </cell>
          <cell r="U5">
            <v>0</v>
          </cell>
          <cell r="V5">
            <v>500400287104</v>
          </cell>
          <cell r="W5" t="str">
            <v>DC-D2-19-B8</v>
          </cell>
        </row>
        <row r="6">
          <cell r="A6" t="str">
            <v>120015</v>
          </cell>
          <cell r="B6" t="str">
            <v>I2</v>
          </cell>
          <cell r="C6" t="str">
            <v>GRUPO MINERO CANDELARIA E. CORS</v>
          </cell>
          <cell r="D6" t="str">
            <v>COLQUECHACA S/N</v>
          </cell>
          <cell r="E6">
            <v>859</v>
          </cell>
          <cell r="F6">
            <v>253</v>
          </cell>
          <cell r="G6">
            <v>53</v>
          </cell>
          <cell r="H6">
            <v>283.47000000000003</v>
          </cell>
          <cell r="I6">
            <v>3343.45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471.5</v>
          </cell>
          <cell r="O6">
            <v>5</v>
          </cell>
          <cell r="P6">
            <v>2010</v>
          </cell>
          <cell r="Q6">
            <v>119</v>
          </cell>
          <cell r="R6">
            <v>102785</v>
          </cell>
          <cell r="S6" t="str">
            <v>POI</v>
          </cell>
          <cell r="T6">
            <v>89</v>
          </cell>
          <cell r="U6">
            <v>0</v>
          </cell>
          <cell r="V6">
            <v>500400287104</v>
          </cell>
          <cell r="W6" t="str">
            <v>79-10-ED-74</v>
          </cell>
        </row>
        <row r="7">
          <cell r="A7" t="str">
            <v>120017</v>
          </cell>
          <cell r="B7" t="str">
            <v>I2</v>
          </cell>
          <cell r="C7" t="str">
            <v>MAMANI JANCO LAUREANA</v>
          </cell>
          <cell r="D7" t="str">
            <v>6 DE AGOSTO 204</v>
          </cell>
          <cell r="E7">
            <v>10751</v>
          </cell>
          <cell r="F7">
            <v>866</v>
          </cell>
          <cell r="G7">
            <v>73</v>
          </cell>
          <cell r="H7">
            <v>3547.83</v>
          </cell>
          <cell r="I7">
            <v>4605.13</v>
          </cell>
          <cell r="J7">
            <v>0</v>
          </cell>
          <cell r="K7">
            <v>462.99</v>
          </cell>
          <cell r="L7">
            <v>0</v>
          </cell>
          <cell r="M7">
            <v>0</v>
          </cell>
          <cell r="N7">
            <v>1059.8800000000001</v>
          </cell>
          <cell r="O7">
            <v>5</v>
          </cell>
          <cell r="P7">
            <v>2010</v>
          </cell>
          <cell r="Q7">
            <v>119</v>
          </cell>
          <cell r="R7">
            <v>101893</v>
          </cell>
          <cell r="S7" t="str">
            <v>POI</v>
          </cell>
          <cell r="T7">
            <v>55</v>
          </cell>
          <cell r="U7">
            <v>0</v>
          </cell>
          <cell r="V7">
            <v>500400287104</v>
          </cell>
          <cell r="W7" t="str">
            <v>F7-94-3E-61-73</v>
          </cell>
        </row>
        <row r="8">
          <cell r="A8" t="str">
            <v>120019</v>
          </cell>
          <cell r="B8" t="str">
            <v>I2</v>
          </cell>
          <cell r="C8" t="str">
            <v>CAMPOS FLORES ROBERTO</v>
          </cell>
          <cell r="D8" t="str">
            <v>M. PETROGRADO S/N</v>
          </cell>
          <cell r="E8">
            <v>4599</v>
          </cell>
          <cell r="F8">
            <v>4018</v>
          </cell>
          <cell r="G8">
            <v>38</v>
          </cell>
          <cell r="H8">
            <v>1517.67</v>
          </cell>
          <cell r="I8">
            <v>2397.19</v>
          </cell>
          <cell r="J8">
            <v>763.4</v>
          </cell>
          <cell r="K8">
            <v>198.06</v>
          </cell>
          <cell r="L8">
            <v>0</v>
          </cell>
          <cell r="M8">
            <v>0</v>
          </cell>
          <cell r="N8">
            <v>608.16999999999996</v>
          </cell>
          <cell r="O8">
            <v>5</v>
          </cell>
          <cell r="P8">
            <v>2010</v>
          </cell>
          <cell r="Q8">
            <v>119</v>
          </cell>
          <cell r="R8">
            <v>101864</v>
          </cell>
          <cell r="S8" t="str">
            <v>POI</v>
          </cell>
          <cell r="T8">
            <v>55</v>
          </cell>
          <cell r="U8">
            <v>0</v>
          </cell>
          <cell r="V8">
            <v>500400287104</v>
          </cell>
          <cell r="W8" t="str">
            <v>E5-F8-39-7E-FA</v>
          </cell>
        </row>
        <row r="9">
          <cell r="A9" t="str">
            <v>120020-I</v>
          </cell>
          <cell r="B9" t="str">
            <v>I2</v>
          </cell>
          <cell r="C9" t="str">
            <v>EMPRESA MINERA GUTIERREZ LTDA</v>
          </cell>
          <cell r="D9" t="str">
            <v>INGENIO KUMURANA S/N</v>
          </cell>
          <cell r="E9">
            <v>14535</v>
          </cell>
          <cell r="F9">
            <v>18979</v>
          </cell>
          <cell r="G9">
            <v>52</v>
          </cell>
          <cell r="H9">
            <v>4796.55</v>
          </cell>
          <cell r="I9">
            <v>3280.37</v>
          </cell>
          <cell r="J9">
            <v>3876.92</v>
          </cell>
          <cell r="K9">
            <v>0</v>
          </cell>
          <cell r="L9">
            <v>0</v>
          </cell>
          <cell r="M9">
            <v>0</v>
          </cell>
          <cell r="N9">
            <v>1554</v>
          </cell>
          <cell r="O9">
            <v>5</v>
          </cell>
          <cell r="P9">
            <v>2010</v>
          </cell>
          <cell r="Q9">
            <v>119</v>
          </cell>
          <cell r="R9">
            <v>101836</v>
          </cell>
          <cell r="S9" t="str">
            <v>POI</v>
          </cell>
          <cell r="T9">
            <v>55</v>
          </cell>
          <cell r="U9">
            <v>0</v>
          </cell>
          <cell r="V9">
            <v>500400287104</v>
          </cell>
          <cell r="W9" t="str">
            <v>B5-EA-0B-3E</v>
          </cell>
        </row>
        <row r="10">
          <cell r="A10" t="str">
            <v>120021</v>
          </cell>
          <cell r="B10" t="str">
            <v>I2</v>
          </cell>
          <cell r="C10" t="str">
            <v>EMPRESA MINERA BOLSA NEGRA SRL.</v>
          </cell>
          <cell r="D10" t="str">
            <v>TOROPALCA MINA MISION S/N</v>
          </cell>
          <cell r="E10">
            <v>12007</v>
          </cell>
          <cell r="F10">
            <v>8857</v>
          </cell>
          <cell r="G10">
            <v>163</v>
          </cell>
          <cell r="H10">
            <v>3962.31</v>
          </cell>
          <cell r="I10">
            <v>10282.69</v>
          </cell>
          <cell r="J10">
            <v>1680.91</v>
          </cell>
          <cell r="K10">
            <v>517.08000000000004</v>
          </cell>
          <cell r="L10">
            <v>0</v>
          </cell>
          <cell r="M10">
            <v>0</v>
          </cell>
          <cell r="N10">
            <v>2070.37</v>
          </cell>
          <cell r="O10">
            <v>5</v>
          </cell>
          <cell r="P10">
            <v>2010</v>
          </cell>
          <cell r="Q10">
            <v>119</v>
          </cell>
          <cell r="R10">
            <v>101930</v>
          </cell>
          <cell r="S10" t="str">
            <v>POI</v>
          </cell>
          <cell r="T10">
            <v>55</v>
          </cell>
          <cell r="U10">
            <v>0</v>
          </cell>
          <cell r="V10">
            <v>500400287104</v>
          </cell>
          <cell r="W10" t="str">
            <v>DE-EA-DF-B4-9A</v>
          </cell>
        </row>
        <row r="11">
          <cell r="A11" t="str">
            <v>120023</v>
          </cell>
          <cell r="B11" t="str">
            <v>I2</v>
          </cell>
          <cell r="C11" t="str">
            <v>GUTIERREZ ZEGARRA FAUSTO</v>
          </cell>
          <cell r="D11" t="str">
            <v>M. B. MEJORA OZIN S/N</v>
          </cell>
          <cell r="E11">
            <v>2224</v>
          </cell>
          <cell r="F11">
            <v>1341</v>
          </cell>
          <cell r="G11">
            <v>36</v>
          </cell>
          <cell r="H11">
            <v>733.92</v>
          </cell>
          <cell r="I11">
            <v>2271.02</v>
          </cell>
          <cell r="J11">
            <v>153.25</v>
          </cell>
          <cell r="K11">
            <v>95.78</v>
          </cell>
          <cell r="L11">
            <v>0</v>
          </cell>
          <cell r="M11">
            <v>0</v>
          </cell>
          <cell r="N11">
            <v>410.56</v>
          </cell>
          <cell r="O11">
            <v>5</v>
          </cell>
          <cell r="P11">
            <v>2010</v>
          </cell>
          <cell r="Q11">
            <v>119</v>
          </cell>
          <cell r="R11">
            <v>101846</v>
          </cell>
          <cell r="S11" t="str">
            <v>POI</v>
          </cell>
          <cell r="T11">
            <v>55</v>
          </cell>
          <cell r="U11">
            <v>0</v>
          </cell>
          <cell r="V11">
            <v>500400287104</v>
          </cell>
          <cell r="W11" t="str">
            <v>EF-03-4B-5F-B3</v>
          </cell>
        </row>
        <row r="12">
          <cell r="A12" t="str">
            <v>120026</v>
          </cell>
          <cell r="B12" t="str">
            <v>I2</v>
          </cell>
          <cell r="C12" t="str">
            <v>DIAZ DE OROPEZA VILLAFUERTE FELIPE</v>
          </cell>
          <cell r="D12" t="str">
            <v>TOROPALCA S/N</v>
          </cell>
          <cell r="E12">
            <v>713</v>
          </cell>
          <cell r="F12">
            <v>0</v>
          </cell>
          <cell r="G12">
            <v>49</v>
          </cell>
          <cell r="H12">
            <v>235.29</v>
          </cell>
          <cell r="I12">
            <v>3091.12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432.43</v>
          </cell>
          <cell r="O12">
            <v>5</v>
          </cell>
          <cell r="P12">
            <v>2010</v>
          </cell>
          <cell r="Q12">
            <v>119</v>
          </cell>
          <cell r="R12">
            <v>101827</v>
          </cell>
          <cell r="S12" t="str">
            <v>POI</v>
          </cell>
          <cell r="T12">
            <v>55</v>
          </cell>
          <cell r="U12">
            <v>0</v>
          </cell>
          <cell r="V12">
            <v>500400287104</v>
          </cell>
          <cell r="W12" t="str">
            <v>83-35-DA-E5-D0</v>
          </cell>
        </row>
        <row r="13">
          <cell r="A13" t="str">
            <v>120027</v>
          </cell>
          <cell r="B13" t="str">
            <v>I2</v>
          </cell>
          <cell r="C13" t="str">
            <v>EMCODEP  .</v>
          </cell>
          <cell r="D13" t="str">
            <v>MINA RELAMPAGO S/N</v>
          </cell>
          <cell r="E13">
            <v>144</v>
          </cell>
          <cell r="F13">
            <v>76</v>
          </cell>
          <cell r="G13">
            <v>3</v>
          </cell>
          <cell r="H13">
            <v>47.52</v>
          </cell>
          <cell r="I13">
            <v>189.25</v>
          </cell>
          <cell r="J13">
            <v>0</v>
          </cell>
          <cell r="K13">
            <v>6.2</v>
          </cell>
          <cell r="L13">
            <v>0</v>
          </cell>
          <cell r="M13">
            <v>0</v>
          </cell>
          <cell r="N13">
            <v>30.78</v>
          </cell>
          <cell r="O13">
            <v>5</v>
          </cell>
          <cell r="P13">
            <v>2010</v>
          </cell>
          <cell r="Q13">
            <v>119</v>
          </cell>
          <cell r="R13">
            <v>101822</v>
          </cell>
          <cell r="S13" t="str">
            <v>POI</v>
          </cell>
          <cell r="T13">
            <v>55</v>
          </cell>
          <cell r="U13">
            <v>0</v>
          </cell>
          <cell r="V13">
            <v>500400287104</v>
          </cell>
          <cell r="W13" t="str">
            <v>7F-EF-57-85</v>
          </cell>
        </row>
        <row r="14">
          <cell r="A14" t="str">
            <v>120028</v>
          </cell>
          <cell r="B14" t="str">
            <v>I2</v>
          </cell>
          <cell r="C14" t="str">
            <v>EMCODEP  .</v>
          </cell>
          <cell r="D14" t="str">
            <v>MINA SAN PABLO S/N</v>
          </cell>
          <cell r="E14">
            <v>805</v>
          </cell>
          <cell r="F14">
            <v>2</v>
          </cell>
          <cell r="G14">
            <v>39</v>
          </cell>
          <cell r="H14">
            <v>265.64999999999998</v>
          </cell>
          <cell r="I14">
            <v>2460.2800000000002</v>
          </cell>
          <cell r="J14">
            <v>0</v>
          </cell>
          <cell r="K14">
            <v>34.67</v>
          </cell>
          <cell r="L14">
            <v>0</v>
          </cell>
          <cell r="M14">
            <v>0</v>
          </cell>
          <cell r="N14">
            <v>354.37</v>
          </cell>
          <cell r="O14">
            <v>5</v>
          </cell>
          <cell r="P14">
            <v>2010</v>
          </cell>
          <cell r="Q14">
            <v>119</v>
          </cell>
          <cell r="R14">
            <v>101979</v>
          </cell>
          <cell r="S14" t="str">
            <v>POI</v>
          </cell>
          <cell r="T14">
            <v>90</v>
          </cell>
          <cell r="U14">
            <v>0</v>
          </cell>
          <cell r="V14">
            <v>500400287104</v>
          </cell>
          <cell r="W14" t="str">
            <v>3E-56-36-C5-76</v>
          </cell>
        </row>
        <row r="15">
          <cell r="A15" t="str">
            <v>120029</v>
          </cell>
          <cell r="B15" t="str">
            <v>I1</v>
          </cell>
          <cell r="C15" t="str">
            <v>GERMANY MOYA MAMANI</v>
          </cell>
          <cell r="D15" t="str">
            <v>MINA DON ROBERTO S/N</v>
          </cell>
          <cell r="E15">
            <v>208</v>
          </cell>
          <cell r="F15">
            <v>0</v>
          </cell>
          <cell r="G15">
            <v>3</v>
          </cell>
          <cell r="H15">
            <v>68.64</v>
          </cell>
          <cell r="I15">
            <v>189.25</v>
          </cell>
          <cell r="J15">
            <v>0</v>
          </cell>
          <cell r="K15">
            <v>8.9600000000000009</v>
          </cell>
          <cell r="L15">
            <v>0</v>
          </cell>
          <cell r="M15">
            <v>0</v>
          </cell>
          <cell r="N15">
            <v>33.53</v>
          </cell>
          <cell r="O15">
            <v>5</v>
          </cell>
          <cell r="P15">
            <v>2010</v>
          </cell>
          <cell r="Q15">
            <v>119</v>
          </cell>
          <cell r="R15">
            <v>101946</v>
          </cell>
          <cell r="S15" t="str">
            <v>POI</v>
          </cell>
          <cell r="T15">
            <v>55</v>
          </cell>
          <cell r="U15">
            <v>0</v>
          </cell>
          <cell r="V15">
            <v>500400287104</v>
          </cell>
          <cell r="W15" t="str">
            <v>20-65-AC-6B</v>
          </cell>
        </row>
        <row r="16">
          <cell r="A16" t="str">
            <v>120031</v>
          </cell>
          <cell r="B16" t="str">
            <v>I2</v>
          </cell>
          <cell r="C16" t="str">
            <v>ISSA  .</v>
          </cell>
          <cell r="D16" t="str">
            <v>CAMINO CANTUMARCA S/N</v>
          </cell>
          <cell r="E16">
            <v>2560</v>
          </cell>
          <cell r="F16">
            <v>1665</v>
          </cell>
          <cell r="G16">
            <v>36</v>
          </cell>
          <cell r="H16">
            <v>844.8</v>
          </cell>
          <cell r="I16">
            <v>2271.02</v>
          </cell>
          <cell r="J16">
            <v>230.57</v>
          </cell>
          <cell r="K16">
            <v>110.25</v>
          </cell>
          <cell r="L16">
            <v>960</v>
          </cell>
          <cell r="M16">
            <v>0</v>
          </cell>
          <cell r="N16">
            <v>435.03</v>
          </cell>
          <cell r="O16">
            <v>5</v>
          </cell>
          <cell r="P16">
            <v>2010</v>
          </cell>
          <cell r="Q16">
            <v>119</v>
          </cell>
          <cell r="R16">
            <v>101938</v>
          </cell>
          <cell r="S16" t="str">
            <v>POI</v>
          </cell>
          <cell r="T16">
            <v>55</v>
          </cell>
          <cell r="U16">
            <v>0</v>
          </cell>
          <cell r="V16">
            <v>500400287104</v>
          </cell>
          <cell r="W16" t="str">
            <v>4A-55-0C-E2-3E</v>
          </cell>
        </row>
        <row r="17">
          <cell r="A17" t="str">
            <v>120032</v>
          </cell>
          <cell r="B17" t="str">
            <v>I2</v>
          </cell>
          <cell r="C17" t="str">
            <v>LAMBOL . S. A.</v>
          </cell>
          <cell r="D17" t="str">
            <v>M. LA SALVADORA S/N</v>
          </cell>
          <cell r="E17">
            <v>9271</v>
          </cell>
          <cell r="F17">
            <v>5709</v>
          </cell>
          <cell r="G17">
            <v>52</v>
          </cell>
          <cell r="H17">
            <v>3059.43</v>
          </cell>
          <cell r="I17">
            <v>3280.37</v>
          </cell>
          <cell r="J17">
            <v>361.37</v>
          </cell>
          <cell r="K17">
            <v>399.26</v>
          </cell>
          <cell r="L17">
            <v>0</v>
          </cell>
          <cell r="M17">
            <v>0</v>
          </cell>
          <cell r="N17">
            <v>871.15</v>
          </cell>
          <cell r="O17">
            <v>5</v>
          </cell>
          <cell r="P17">
            <v>2010</v>
          </cell>
          <cell r="Q17">
            <v>119</v>
          </cell>
          <cell r="R17">
            <v>101940</v>
          </cell>
          <cell r="S17" t="str">
            <v>POI</v>
          </cell>
          <cell r="T17">
            <v>55</v>
          </cell>
          <cell r="U17">
            <v>0</v>
          </cell>
          <cell r="V17">
            <v>500400287104</v>
          </cell>
          <cell r="W17" t="str">
            <v>13-F3-6B-9B-52</v>
          </cell>
        </row>
        <row r="18">
          <cell r="A18" t="str">
            <v>120034</v>
          </cell>
          <cell r="B18" t="str">
            <v>I2</v>
          </cell>
          <cell r="C18" t="str">
            <v>EMP. MINERA SANTA LUCIA</v>
          </cell>
          <cell r="D18" t="str">
            <v>MINA PURISIMA S/N</v>
          </cell>
          <cell r="E18">
            <v>390</v>
          </cell>
          <cell r="F18">
            <v>396</v>
          </cell>
          <cell r="G18">
            <v>4</v>
          </cell>
          <cell r="H18">
            <v>128.69999999999999</v>
          </cell>
          <cell r="I18">
            <v>252.34</v>
          </cell>
          <cell r="J18">
            <v>0</v>
          </cell>
          <cell r="K18">
            <v>16.8</v>
          </cell>
          <cell r="L18">
            <v>0</v>
          </cell>
          <cell r="M18">
            <v>0</v>
          </cell>
          <cell r="N18">
            <v>49.54</v>
          </cell>
          <cell r="O18">
            <v>5</v>
          </cell>
          <cell r="P18">
            <v>2010</v>
          </cell>
          <cell r="Q18">
            <v>119</v>
          </cell>
          <cell r="R18">
            <v>101999</v>
          </cell>
          <cell r="S18" t="str">
            <v>POI</v>
          </cell>
          <cell r="T18">
            <v>90</v>
          </cell>
          <cell r="U18">
            <v>0</v>
          </cell>
          <cell r="V18">
            <v>500400287104</v>
          </cell>
          <cell r="W18" t="str">
            <v>B5-39-68-D4-04</v>
          </cell>
        </row>
        <row r="19">
          <cell r="A19" t="str">
            <v>120036</v>
          </cell>
          <cell r="B19" t="str">
            <v>I2</v>
          </cell>
          <cell r="C19" t="str">
            <v>COPROMIN . .</v>
          </cell>
          <cell r="D19" t="str">
            <v>CHAQUILLA PAMPA S/N</v>
          </cell>
          <cell r="E19">
            <v>485</v>
          </cell>
          <cell r="F19">
            <v>0</v>
          </cell>
          <cell r="G19">
            <v>8</v>
          </cell>
          <cell r="H19">
            <v>160.05000000000001</v>
          </cell>
          <cell r="I19">
            <v>504.67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86.41</v>
          </cell>
          <cell r="O19">
            <v>5</v>
          </cell>
          <cell r="P19">
            <v>2010</v>
          </cell>
          <cell r="Q19">
            <v>119</v>
          </cell>
          <cell r="R19">
            <v>101925</v>
          </cell>
          <cell r="S19" t="str">
            <v>POI</v>
          </cell>
          <cell r="T19">
            <v>55</v>
          </cell>
          <cell r="U19">
            <v>0</v>
          </cell>
          <cell r="V19">
            <v>500400287104</v>
          </cell>
          <cell r="W19" t="str">
            <v>CD-41-A4-4D-13</v>
          </cell>
        </row>
        <row r="20">
          <cell r="A20" t="str">
            <v>120036.50</v>
          </cell>
          <cell r="B20" t="str">
            <v>I2</v>
          </cell>
          <cell r="C20" t="str">
            <v>EMPRESA MINERA BOLIVAR LTDA.</v>
          </cell>
          <cell r="D20" t="str">
            <v>LA ESQUINA S/N</v>
          </cell>
          <cell r="E20">
            <v>19590</v>
          </cell>
          <cell r="F20">
            <v>64</v>
          </cell>
          <cell r="G20">
            <v>66</v>
          </cell>
          <cell r="H20">
            <v>6464.7</v>
          </cell>
          <cell r="I20">
            <v>4163.54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1381.67</v>
          </cell>
          <cell r="O20">
            <v>5</v>
          </cell>
          <cell r="P20">
            <v>2010</v>
          </cell>
          <cell r="Q20">
            <v>119</v>
          </cell>
          <cell r="R20">
            <v>101919</v>
          </cell>
          <cell r="S20" t="str">
            <v>POI</v>
          </cell>
          <cell r="T20">
            <v>55</v>
          </cell>
          <cell r="U20">
            <v>0</v>
          </cell>
          <cell r="V20">
            <v>500400287104</v>
          </cell>
          <cell r="W20" t="str">
            <v>92-EC-5F-DA</v>
          </cell>
        </row>
        <row r="21">
          <cell r="A21" t="str">
            <v>120036.60</v>
          </cell>
          <cell r="B21" t="str">
            <v>I2</v>
          </cell>
          <cell r="C21" t="str">
            <v>MAMANI  ISIDRO</v>
          </cell>
          <cell r="D21" t="str">
            <v>M. CALAMARCA (S. ESQUINA) S/N</v>
          </cell>
          <cell r="E21">
            <v>61</v>
          </cell>
          <cell r="F21">
            <v>0</v>
          </cell>
          <cell r="G21">
            <v>4</v>
          </cell>
          <cell r="H21">
            <v>20.13</v>
          </cell>
          <cell r="I21">
            <v>252.34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35.42</v>
          </cell>
          <cell r="O21">
            <v>5</v>
          </cell>
          <cell r="P21">
            <v>2010</v>
          </cell>
          <cell r="Q21">
            <v>119</v>
          </cell>
          <cell r="R21">
            <v>101855</v>
          </cell>
          <cell r="S21" t="str">
            <v>POI</v>
          </cell>
          <cell r="T21">
            <v>55</v>
          </cell>
          <cell r="U21">
            <v>0</v>
          </cell>
          <cell r="V21">
            <v>500400287104</v>
          </cell>
          <cell r="W21" t="str">
            <v>C5-4C-18-76-6A</v>
          </cell>
        </row>
        <row r="22">
          <cell r="A22" t="str">
            <v>120036.62</v>
          </cell>
          <cell r="B22" t="str">
            <v>I2</v>
          </cell>
          <cell r="C22" t="str">
            <v>COPA MAMANI JULIO CESAR</v>
          </cell>
          <cell r="D22" t="str">
            <v>LA ESQUINA (MINA HNS S/N</v>
          </cell>
          <cell r="E22">
            <v>632</v>
          </cell>
          <cell r="F22">
            <v>0</v>
          </cell>
          <cell r="G22">
            <v>5</v>
          </cell>
          <cell r="H22">
            <v>208.56</v>
          </cell>
          <cell r="I22">
            <v>315.42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68.12</v>
          </cell>
          <cell r="O22">
            <v>5</v>
          </cell>
          <cell r="P22">
            <v>2010</v>
          </cell>
          <cell r="Q22">
            <v>119</v>
          </cell>
          <cell r="R22">
            <v>101824</v>
          </cell>
          <cell r="S22" t="str">
            <v>POI</v>
          </cell>
          <cell r="T22">
            <v>55</v>
          </cell>
          <cell r="U22">
            <v>0</v>
          </cell>
          <cell r="V22">
            <v>500400287104</v>
          </cell>
          <cell r="W22" t="str">
            <v>7A-91-5E-FF-62</v>
          </cell>
        </row>
        <row r="23">
          <cell r="A23" t="str">
            <v>120036.65</v>
          </cell>
          <cell r="B23" t="str">
            <v>I2</v>
          </cell>
          <cell r="C23" t="str">
            <v>COPA MAMANI DESIDERIO</v>
          </cell>
          <cell r="D23" t="str">
            <v>LA ESQUINA (MINA HNS COPA) S/N</v>
          </cell>
          <cell r="E23">
            <v>28998</v>
          </cell>
          <cell r="F23">
            <v>41</v>
          </cell>
          <cell r="G23">
            <v>61</v>
          </cell>
          <cell r="H23">
            <v>9569.34</v>
          </cell>
          <cell r="I23">
            <v>3848.12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1744.27</v>
          </cell>
          <cell r="O23">
            <v>5</v>
          </cell>
          <cell r="P23">
            <v>2010</v>
          </cell>
          <cell r="Q23">
            <v>119</v>
          </cell>
          <cell r="R23">
            <v>101823</v>
          </cell>
          <cell r="S23" t="str">
            <v>POI</v>
          </cell>
          <cell r="T23">
            <v>55</v>
          </cell>
          <cell r="U23">
            <v>0</v>
          </cell>
          <cell r="V23">
            <v>500400287104</v>
          </cell>
          <cell r="W23" t="str">
            <v>44-E8-58-2E-CD</v>
          </cell>
        </row>
        <row r="24">
          <cell r="A24" t="str">
            <v>120036.67</v>
          </cell>
          <cell r="B24" t="str">
            <v>I2</v>
          </cell>
          <cell r="C24" t="str">
            <v>COPA MAMANI ALEJANDRO</v>
          </cell>
          <cell r="D24" t="str">
            <v>LA ESQUINA (MINA (HN S/N</v>
          </cell>
          <cell r="E24">
            <v>281</v>
          </cell>
          <cell r="F24">
            <v>0</v>
          </cell>
          <cell r="G24">
            <v>5</v>
          </cell>
          <cell r="H24">
            <v>92.73</v>
          </cell>
          <cell r="I24">
            <v>315.42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53.06</v>
          </cell>
          <cell r="O24">
            <v>5</v>
          </cell>
          <cell r="P24">
            <v>2010</v>
          </cell>
          <cell r="Q24">
            <v>119</v>
          </cell>
          <cell r="R24">
            <v>101826</v>
          </cell>
          <cell r="S24" t="str">
            <v>POI</v>
          </cell>
          <cell r="T24">
            <v>55</v>
          </cell>
          <cell r="U24">
            <v>0</v>
          </cell>
          <cell r="V24">
            <v>500400287104</v>
          </cell>
          <cell r="W24" t="str">
            <v>CA-1D-52-9A</v>
          </cell>
        </row>
        <row r="25">
          <cell r="A25" t="str">
            <v>120036.68</v>
          </cell>
          <cell r="B25" t="str">
            <v>I2</v>
          </cell>
          <cell r="C25" t="str">
            <v>COPA  MAMANI GREGORIO</v>
          </cell>
          <cell r="D25" t="str">
            <v>LA ESQUNA (MINA HNS. S/N</v>
          </cell>
          <cell r="E25">
            <v>7040</v>
          </cell>
          <cell r="F25">
            <v>2911</v>
          </cell>
          <cell r="G25">
            <v>65</v>
          </cell>
          <cell r="H25">
            <v>2323.1999999999998</v>
          </cell>
          <cell r="I25">
            <v>4100.46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835.08</v>
          </cell>
          <cell r="O25">
            <v>5</v>
          </cell>
          <cell r="P25">
            <v>2010</v>
          </cell>
          <cell r="Q25">
            <v>119</v>
          </cell>
          <cell r="R25">
            <v>101825</v>
          </cell>
          <cell r="S25" t="str">
            <v>POI</v>
          </cell>
          <cell r="T25">
            <v>55</v>
          </cell>
          <cell r="U25">
            <v>0</v>
          </cell>
          <cell r="V25">
            <v>500400287104</v>
          </cell>
          <cell r="W25" t="str">
            <v>F5-76-B6-BD-DA</v>
          </cell>
        </row>
        <row r="26">
          <cell r="A26" t="str">
            <v>120036.70</v>
          </cell>
          <cell r="B26" t="str">
            <v>I2</v>
          </cell>
          <cell r="C26" t="str">
            <v>MAMANI COPA BASILIO</v>
          </cell>
          <cell r="D26" t="str">
            <v>M. CALAMARCA (SEC. S. MIGUEL) S/N</v>
          </cell>
          <cell r="E26">
            <v>9</v>
          </cell>
          <cell r="F26">
            <v>0</v>
          </cell>
          <cell r="G26">
            <v>4</v>
          </cell>
          <cell r="H26">
            <v>2.97</v>
          </cell>
          <cell r="I26">
            <v>252.34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33.19</v>
          </cell>
          <cell r="O26">
            <v>5</v>
          </cell>
          <cell r="P26">
            <v>2010</v>
          </cell>
          <cell r="Q26">
            <v>119</v>
          </cell>
          <cell r="R26">
            <v>101854</v>
          </cell>
          <cell r="S26" t="str">
            <v>POI</v>
          </cell>
          <cell r="T26">
            <v>55</v>
          </cell>
          <cell r="U26">
            <v>0</v>
          </cell>
          <cell r="V26">
            <v>500400287104</v>
          </cell>
          <cell r="W26" t="str">
            <v>31-EE-70-CC</v>
          </cell>
        </row>
        <row r="27">
          <cell r="A27" t="str">
            <v>120036.85</v>
          </cell>
          <cell r="B27" t="str">
            <v>I2</v>
          </cell>
          <cell r="C27" t="str">
            <v>COPA MAMANI GREGORIO</v>
          </cell>
          <cell r="D27" t="str">
            <v>M. CALAMARCA (SEC. GUADALUPE) S/N</v>
          </cell>
          <cell r="E27">
            <v>885</v>
          </cell>
          <cell r="F27">
            <v>0</v>
          </cell>
          <cell r="G27">
            <v>22</v>
          </cell>
          <cell r="H27">
            <v>292.05</v>
          </cell>
          <cell r="I27">
            <v>1387.85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218.39</v>
          </cell>
          <cell r="O27">
            <v>5</v>
          </cell>
          <cell r="P27">
            <v>2010</v>
          </cell>
          <cell r="Q27">
            <v>119</v>
          </cell>
          <cell r="R27">
            <v>101850</v>
          </cell>
          <cell r="S27" t="str">
            <v>POI</v>
          </cell>
          <cell r="T27">
            <v>55</v>
          </cell>
          <cell r="U27">
            <v>0</v>
          </cell>
          <cell r="V27">
            <v>500400287104</v>
          </cell>
          <cell r="W27" t="str">
            <v>B1-F0-CC-4D</v>
          </cell>
        </row>
        <row r="28">
          <cell r="A28" t="str">
            <v>120037.500</v>
          </cell>
          <cell r="B28" t="str">
            <v>I2</v>
          </cell>
          <cell r="C28" t="str">
            <v>FUERTES  DONATO</v>
          </cell>
          <cell r="D28" t="str">
            <v>MINA ADELA S/N</v>
          </cell>
          <cell r="E28">
            <v>5212</v>
          </cell>
          <cell r="F28">
            <v>4395</v>
          </cell>
          <cell r="G28">
            <v>46</v>
          </cell>
          <cell r="H28">
            <v>1719.96</v>
          </cell>
          <cell r="I28">
            <v>2901.86</v>
          </cell>
          <cell r="J28">
            <v>818.06</v>
          </cell>
          <cell r="K28">
            <v>224.46</v>
          </cell>
          <cell r="L28">
            <v>0</v>
          </cell>
          <cell r="M28">
            <v>0</v>
          </cell>
          <cell r="N28">
            <v>707.18</v>
          </cell>
          <cell r="O28">
            <v>5</v>
          </cell>
          <cell r="P28">
            <v>2010</v>
          </cell>
          <cell r="Q28">
            <v>119</v>
          </cell>
          <cell r="R28">
            <v>102012</v>
          </cell>
          <cell r="S28" t="str">
            <v>POI</v>
          </cell>
          <cell r="T28">
            <v>90</v>
          </cell>
          <cell r="U28">
            <v>0</v>
          </cell>
          <cell r="V28">
            <v>500400287104</v>
          </cell>
          <cell r="W28" t="str">
            <v>78-F6-70-AB-E3</v>
          </cell>
        </row>
        <row r="29">
          <cell r="A29" t="str">
            <v>120039</v>
          </cell>
          <cell r="B29" t="str">
            <v>I1</v>
          </cell>
          <cell r="C29" t="str">
            <v>LAMBOL  S.A.</v>
          </cell>
          <cell r="D29" t="str">
            <v>MINA HAMBRES S/N</v>
          </cell>
          <cell r="E29">
            <v>1532</v>
          </cell>
          <cell r="F29">
            <v>222</v>
          </cell>
          <cell r="G29">
            <v>51</v>
          </cell>
          <cell r="H29">
            <v>505.56</v>
          </cell>
          <cell r="I29">
            <v>3217.28</v>
          </cell>
          <cell r="J29">
            <v>0</v>
          </cell>
          <cell r="K29">
            <v>65.98</v>
          </cell>
          <cell r="L29">
            <v>0</v>
          </cell>
          <cell r="M29">
            <v>0</v>
          </cell>
          <cell r="N29">
            <v>483.97</v>
          </cell>
          <cell r="O29">
            <v>5</v>
          </cell>
          <cell r="P29">
            <v>2010</v>
          </cell>
          <cell r="Q29">
            <v>119</v>
          </cell>
          <cell r="R29">
            <v>101928</v>
          </cell>
          <cell r="S29" t="str">
            <v>POI</v>
          </cell>
          <cell r="T29">
            <v>55</v>
          </cell>
          <cell r="U29">
            <v>0</v>
          </cell>
          <cell r="V29">
            <v>500400287104</v>
          </cell>
          <cell r="W29" t="str">
            <v>88-98-48-91-28</v>
          </cell>
        </row>
        <row r="30">
          <cell r="A30" t="str">
            <v>120041</v>
          </cell>
          <cell r="B30" t="str">
            <v>I2</v>
          </cell>
          <cell r="C30" t="str">
            <v>EMPRESA MINERA JATHUN ORCKO S.R.L.</v>
          </cell>
          <cell r="D30" t="str">
            <v>MINA CUYUQUI S/N</v>
          </cell>
          <cell r="E30">
            <v>39875</v>
          </cell>
          <cell r="F30">
            <v>28816</v>
          </cell>
          <cell r="G30">
            <v>116</v>
          </cell>
          <cell r="H30">
            <v>13158.75</v>
          </cell>
          <cell r="I30">
            <v>7317.74</v>
          </cell>
          <cell r="J30">
            <v>2252.41</v>
          </cell>
          <cell r="K30">
            <v>1717.22</v>
          </cell>
          <cell r="L30">
            <v>0</v>
          </cell>
          <cell r="M30">
            <v>0</v>
          </cell>
          <cell r="N30">
            <v>2954.76</v>
          </cell>
          <cell r="O30">
            <v>5</v>
          </cell>
          <cell r="P30">
            <v>2010</v>
          </cell>
          <cell r="Q30">
            <v>119</v>
          </cell>
          <cell r="R30">
            <v>101927</v>
          </cell>
          <cell r="S30" t="str">
            <v>POI</v>
          </cell>
          <cell r="T30">
            <v>55</v>
          </cell>
          <cell r="U30">
            <v>0</v>
          </cell>
          <cell r="V30">
            <v>500400287104</v>
          </cell>
          <cell r="W30" t="str">
            <v>5D-2D-3B-B9</v>
          </cell>
        </row>
        <row r="31">
          <cell r="A31" t="str">
            <v>120042</v>
          </cell>
          <cell r="B31" t="str">
            <v>I1</v>
          </cell>
          <cell r="C31" t="str">
            <v>EMP. MINERA STA. CATALINA</v>
          </cell>
          <cell r="D31" t="str">
            <v>MINA CARRASCO S/N</v>
          </cell>
          <cell r="E31">
            <v>6575</v>
          </cell>
          <cell r="F31">
            <v>2992</v>
          </cell>
          <cell r="G31">
            <v>94</v>
          </cell>
          <cell r="H31">
            <v>2169.75</v>
          </cell>
          <cell r="I31">
            <v>5929.9</v>
          </cell>
          <cell r="J31">
            <v>0</v>
          </cell>
          <cell r="K31">
            <v>283.14999999999998</v>
          </cell>
          <cell r="L31">
            <v>0</v>
          </cell>
          <cell r="M31">
            <v>0</v>
          </cell>
          <cell r="N31">
            <v>1052.95</v>
          </cell>
          <cell r="O31">
            <v>5</v>
          </cell>
          <cell r="P31">
            <v>2010</v>
          </cell>
          <cell r="Q31">
            <v>119</v>
          </cell>
          <cell r="R31">
            <v>101903</v>
          </cell>
          <cell r="S31" t="str">
            <v>POI</v>
          </cell>
          <cell r="T31">
            <v>55</v>
          </cell>
          <cell r="U31">
            <v>0</v>
          </cell>
          <cell r="V31">
            <v>500400287104</v>
          </cell>
          <cell r="W31" t="str">
            <v>45-10-FB-56</v>
          </cell>
        </row>
        <row r="32">
          <cell r="A32" t="str">
            <v>120046</v>
          </cell>
          <cell r="B32" t="str">
            <v>I2</v>
          </cell>
          <cell r="C32" t="str">
            <v>EMPRESA MINERA BOLIVAR</v>
          </cell>
          <cell r="D32" t="str">
            <v>MINA SAN MIGUEL S/N</v>
          </cell>
          <cell r="E32">
            <v>16863</v>
          </cell>
          <cell r="F32">
            <v>1335</v>
          </cell>
          <cell r="G32">
            <v>61</v>
          </cell>
          <cell r="H32">
            <v>5564.79</v>
          </cell>
          <cell r="I32">
            <v>3848.12</v>
          </cell>
          <cell r="J32">
            <v>0</v>
          </cell>
          <cell r="K32">
            <v>726.2</v>
          </cell>
          <cell r="L32">
            <v>0</v>
          </cell>
          <cell r="M32">
            <v>0</v>
          </cell>
          <cell r="N32">
            <v>1223.68</v>
          </cell>
          <cell r="O32">
            <v>5</v>
          </cell>
          <cell r="P32">
            <v>2010</v>
          </cell>
          <cell r="Q32">
            <v>119</v>
          </cell>
          <cell r="R32">
            <v>101935</v>
          </cell>
          <cell r="S32" t="str">
            <v>POI</v>
          </cell>
          <cell r="T32">
            <v>55</v>
          </cell>
          <cell r="U32">
            <v>0</v>
          </cell>
          <cell r="V32">
            <v>500400287104</v>
          </cell>
          <cell r="W32" t="str">
            <v>05-01-08-54-69</v>
          </cell>
        </row>
        <row r="33">
          <cell r="A33" t="str">
            <v>120047</v>
          </cell>
          <cell r="B33" t="str">
            <v>I2</v>
          </cell>
          <cell r="C33" t="str">
            <v>CONDORI RUIZ MAX RAMIRO</v>
          </cell>
          <cell r="D33" t="str">
            <v>MINA HAMBRES S/N</v>
          </cell>
          <cell r="E33">
            <v>24476</v>
          </cell>
          <cell r="F33">
            <v>1261</v>
          </cell>
          <cell r="G33">
            <v>152</v>
          </cell>
          <cell r="H33">
            <v>8077.08</v>
          </cell>
          <cell r="I33">
            <v>9588.77</v>
          </cell>
          <cell r="J33">
            <v>0</v>
          </cell>
          <cell r="K33">
            <v>1054.06</v>
          </cell>
          <cell r="L33">
            <v>0</v>
          </cell>
          <cell r="M33">
            <v>0</v>
          </cell>
          <cell r="N33">
            <v>2296.56</v>
          </cell>
          <cell r="O33">
            <v>5</v>
          </cell>
          <cell r="P33">
            <v>2010</v>
          </cell>
          <cell r="Q33">
            <v>119</v>
          </cell>
          <cell r="R33">
            <v>101937</v>
          </cell>
          <cell r="S33" t="str">
            <v>POI</v>
          </cell>
          <cell r="T33">
            <v>55</v>
          </cell>
          <cell r="U33">
            <v>0</v>
          </cell>
          <cell r="V33">
            <v>500400287104</v>
          </cell>
          <cell r="W33" t="str">
            <v>15-F6-86-F8-C4</v>
          </cell>
        </row>
        <row r="34">
          <cell r="A34" t="str">
            <v>120049</v>
          </cell>
          <cell r="B34" t="str">
            <v>I2</v>
          </cell>
          <cell r="C34" t="str">
            <v>SOC. MIN. METAL RESERVA LTDA.</v>
          </cell>
          <cell r="D34" t="str">
            <v>MINA 3 AMIGOS S/N</v>
          </cell>
          <cell r="E34">
            <v>20415</v>
          </cell>
          <cell r="F34">
            <v>14370</v>
          </cell>
          <cell r="G34">
            <v>85</v>
          </cell>
          <cell r="H34">
            <v>6736.95</v>
          </cell>
          <cell r="I34">
            <v>5362.14</v>
          </cell>
          <cell r="J34">
            <v>1222.01</v>
          </cell>
          <cell r="K34">
            <v>0</v>
          </cell>
          <cell r="L34">
            <v>0</v>
          </cell>
          <cell r="M34">
            <v>0</v>
          </cell>
          <cell r="N34">
            <v>1731.74</v>
          </cell>
          <cell r="O34">
            <v>5</v>
          </cell>
          <cell r="P34">
            <v>2010</v>
          </cell>
          <cell r="Q34">
            <v>119</v>
          </cell>
          <cell r="R34">
            <v>101939</v>
          </cell>
          <cell r="S34" t="str">
            <v>POI</v>
          </cell>
          <cell r="T34">
            <v>55</v>
          </cell>
          <cell r="U34">
            <v>0</v>
          </cell>
          <cell r="V34">
            <v>500400287104</v>
          </cell>
          <cell r="W34" t="str">
            <v>84-95-32-06-BA</v>
          </cell>
        </row>
        <row r="35">
          <cell r="A35" t="str">
            <v>120050.50</v>
          </cell>
          <cell r="B35" t="str">
            <v>I2</v>
          </cell>
          <cell r="C35" t="str">
            <v>VEIZAGA GUZMAN RAYMUNDO</v>
          </cell>
          <cell r="D35" t="str">
            <v>M. ROBERTITO S/N</v>
          </cell>
          <cell r="E35">
            <v>3284</v>
          </cell>
          <cell r="F35">
            <v>240</v>
          </cell>
          <cell r="G35">
            <v>37</v>
          </cell>
          <cell r="H35">
            <v>1083.72</v>
          </cell>
          <cell r="I35">
            <v>2334.11</v>
          </cell>
          <cell r="J35">
            <v>0</v>
          </cell>
          <cell r="K35">
            <v>141.43</v>
          </cell>
          <cell r="L35">
            <v>0</v>
          </cell>
          <cell r="M35">
            <v>0</v>
          </cell>
          <cell r="N35">
            <v>444.32</v>
          </cell>
          <cell r="O35">
            <v>5</v>
          </cell>
          <cell r="P35">
            <v>2010</v>
          </cell>
          <cell r="Q35">
            <v>119</v>
          </cell>
          <cell r="R35">
            <v>101887</v>
          </cell>
          <cell r="S35" t="str">
            <v>POI</v>
          </cell>
          <cell r="T35">
            <v>55</v>
          </cell>
          <cell r="U35">
            <v>0</v>
          </cell>
          <cell r="V35">
            <v>500400287104</v>
          </cell>
          <cell r="W35" t="str">
            <v>01-D6-0D-0A</v>
          </cell>
        </row>
        <row r="36">
          <cell r="A36" t="str">
            <v>120052</v>
          </cell>
          <cell r="B36" t="str">
            <v>I2</v>
          </cell>
          <cell r="C36" t="str">
            <v>SOCIEDAD MINERA METAL RESERVA LTDA.</v>
          </cell>
          <cell r="D36" t="str">
            <v>MINA RESERVA S/N</v>
          </cell>
          <cell r="E36">
            <v>50793</v>
          </cell>
          <cell r="F36">
            <v>52410</v>
          </cell>
          <cell r="G36">
            <v>170</v>
          </cell>
          <cell r="H36">
            <v>16761.689999999999</v>
          </cell>
          <cell r="I36">
            <v>10724.28</v>
          </cell>
          <cell r="J36">
            <v>8053.39</v>
          </cell>
          <cell r="K36">
            <v>0</v>
          </cell>
          <cell r="L36">
            <v>0</v>
          </cell>
          <cell r="M36">
            <v>0</v>
          </cell>
          <cell r="N36">
            <v>4620.12</v>
          </cell>
          <cell r="O36">
            <v>5</v>
          </cell>
          <cell r="P36">
            <v>2010</v>
          </cell>
          <cell r="Q36">
            <v>119</v>
          </cell>
          <cell r="R36">
            <v>101867</v>
          </cell>
          <cell r="S36" t="str">
            <v>POI</v>
          </cell>
          <cell r="T36">
            <v>55</v>
          </cell>
          <cell r="U36">
            <v>0</v>
          </cell>
          <cell r="V36">
            <v>500400287104</v>
          </cell>
          <cell r="W36" t="str">
            <v>3A-47-FA-B1</v>
          </cell>
        </row>
        <row r="37">
          <cell r="A37" t="str">
            <v>120052.50</v>
          </cell>
          <cell r="B37" t="str">
            <v>I2</v>
          </cell>
          <cell r="C37" t="str">
            <v>SOC. MIN. METAL RESERVA LTDA</v>
          </cell>
          <cell r="D37" t="str">
            <v>MINA PORVENIR S/N</v>
          </cell>
          <cell r="E37">
            <v>0</v>
          </cell>
          <cell r="F37">
            <v>4</v>
          </cell>
          <cell r="G37">
            <v>76</v>
          </cell>
          <cell r="H37">
            <v>0</v>
          </cell>
          <cell r="I37">
            <v>4794.38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623.27</v>
          </cell>
          <cell r="O37">
            <v>5</v>
          </cell>
          <cell r="P37">
            <v>2010</v>
          </cell>
          <cell r="Q37">
            <v>119</v>
          </cell>
          <cell r="R37">
            <v>101852</v>
          </cell>
          <cell r="S37" t="str">
            <v>POI</v>
          </cell>
          <cell r="T37">
            <v>55</v>
          </cell>
          <cell r="U37">
            <v>0</v>
          </cell>
          <cell r="V37">
            <v>500400287104</v>
          </cell>
          <cell r="W37" t="str">
            <v>81-39-32-76</v>
          </cell>
        </row>
        <row r="38">
          <cell r="A38" t="str">
            <v>120053</v>
          </cell>
          <cell r="B38" t="str">
            <v>I2</v>
          </cell>
          <cell r="C38" t="str">
            <v>CONDORI EQUICE NICOLAS</v>
          </cell>
          <cell r="D38" t="str">
            <v>CERRO RICO S/N</v>
          </cell>
          <cell r="E38">
            <v>15114</v>
          </cell>
          <cell r="F38">
            <v>6619</v>
          </cell>
          <cell r="G38">
            <v>81</v>
          </cell>
          <cell r="H38">
            <v>4987.62</v>
          </cell>
          <cell r="I38">
            <v>5109.8</v>
          </cell>
          <cell r="J38">
            <v>0</v>
          </cell>
          <cell r="K38">
            <v>650.88</v>
          </cell>
          <cell r="L38">
            <v>0</v>
          </cell>
          <cell r="M38">
            <v>0</v>
          </cell>
          <cell r="N38">
            <v>1312.66</v>
          </cell>
          <cell r="O38">
            <v>5</v>
          </cell>
          <cell r="P38">
            <v>2010</v>
          </cell>
          <cell r="Q38">
            <v>119</v>
          </cell>
          <cell r="R38">
            <v>101848</v>
          </cell>
          <cell r="S38" t="str">
            <v>POI</v>
          </cell>
          <cell r="T38">
            <v>55</v>
          </cell>
          <cell r="U38">
            <v>0</v>
          </cell>
          <cell r="V38">
            <v>500400287104</v>
          </cell>
          <cell r="W38" t="str">
            <v>B0-4F-77-48-BC</v>
          </cell>
        </row>
        <row r="39">
          <cell r="A39" t="str">
            <v>120054.100</v>
          </cell>
          <cell r="B39" t="str">
            <v>I2</v>
          </cell>
          <cell r="C39" t="str">
            <v>EMPRESA MINERA SAN PEDRO POTOSI</v>
          </cell>
          <cell r="D39" t="str">
            <v xml:space="preserve">MINA DON ROBERTO </v>
          </cell>
          <cell r="E39">
            <v>7069</v>
          </cell>
          <cell r="F39">
            <v>2327</v>
          </cell>
          <cell r="G39">
            <v>71</v>
          </cell>
          <cell r="H39">
            <v>2332.77</v>
          </cell>
          <cell r="I39">
            <v>4478.96</v>
          </cell>
          <cell r="J39">
            <v>0</v>
          </cell>
          <cell r="K39">
            <v>304.43</v>
          </cell>
          <cell r="L39">
            <v>0</v>
          </cell>
          <cell r="M39">
            <v>0</v>
          </cell>
          <cell r="N39">
            <v>885.52</v>
          </cell>
          <cell r="O39">
            <v>5</v>
          </cell>
          <cell r="P39">
            <v>2010</v>
          </cell>
          <cell r="Q39">
            <v>119</v>
          </cell>
          <cell r="R39">
            <v>101917</v>
          </cell>
          <cell r="S39" t="str">
            <v>POI</v>
          </cell>
          <cell r="T39">
            <v>55</v>
          </cell>
          <cell r="U39">
            <v>0</v>
          </cell>
          <cell r="V39">
            <v>500400287104</v>
          </cell>
          <cell r="W39" t="str">
            <v>6A-61-4F-52</v>
          </cell>
        </row>
        <row r="40">
          <cell r="A40" t="str">
            <v>120055.110</v>
          </cell>
          <cell r="B40" t="str">
            <v>I2</v>
          </cell>
          <cell r="C40" t="str">
            <v>EMPRESA MINERA MANQUIRI S.A.</v>
          </cell>
          <cell r="D40" t="str">
            <v>EX-PLAHIPO S/N</v>
          </cell>
          <cell r="E40">
            <v>8400</v>
          </cell>
          <cell r="F40">
            <v>3720</v>
          </cell>
          <cell r="G40">
            <v>28</v>
          </cell>
          <cell r="H40">
            <v>2772</v>
          </cell>
          <cell r="I40">
            <v>1766.35</v>
          </cell>
          <cell r="J40">
            <v>0</v>
          </cell>
          <cell r="K40">
            <v>361.75</v>
          </cell>
          <cell r="L40">
            <v>0</v>
          </cell>
          <cell r="M40">
            <v>0</v>
          </cell>
          <cell r="N40">
            <v>589.99</v>
          </cell>
          <cell r="O40">
            <v>5</v>
          </cell>
          <cell r="P40">
            <v>2010</v>
          </cell>
          <cell r="Q40">
            <v>119</v>
          </cell>
          <cell r="R40">
            <v>102009</v>
          </cell>
          <cell r="S40" t="str">
            <v>POI</v>
          </cell>
          <cell r="T40">
            <v>90</v>
          </cell>
          <cell r="U40">
            <v>0</v>
          </cell>
          <cell r="V40">
            <v>500400287104</v>
          </cell>
          <cell r="W40" t="str">
            <v>53-D4-32-A1-17</v>
          </cell>
        </row>
        <row r="41">
          <cell r="A41" t="str">
            <v>120056.50</v>
          </cell>
          <cell r="B41" t="str">
            <v>I1</v>
          </cell>
          <cell r="C41" t="str">
            <v>CONDORI APAZA RENE (LAMBOL)</v>
          </cell>
          <cell r="D41" t="str">
            <v>CERRO RICO S/N</v>
          </cell>
          <cell r="E41">
            <v>25080</v>
          </cell>
          <cell r="F41">
            <v>59</v>
          </cell>
          <cell r="G41">
            <v>160</v>
          </cell>
          <cell r="H41">
            <v>8276.4</v>
          </cell>
          <cell r="I41">
            <v>10093.44</v>
          </cell>
          <cell r="J41">
            <v>0</v>
          </cell>
          <cell r="K41">
            <v>1080.07</v>
          </cell>
          <cell r="L41">
            <v>0</v>
          </cell>
          <cell r="M41">
            <v>0</v>
          </cell>
          <cell r="N41">
            <v>2388.08</v>
          </cell>
          <cell r="O41">
            <v>5</v>
          </cell>
          <cell r="P41">
            <v>2010</v>
          </cell>
          <cell r="Q41">
            <v>119</v>
          </cell>
          <cell r="R41">
            <v>101866</v>
          </cell>
          <cell r="S41" t="str">
            <v>POI</v>
          </cell>
          <cell r="T41">
            <v>55</v>
          </cell>
          <cell r="U41">
            <v>0</v>
          </cell>
          <cell r="V41">
            <v>500400287104</v>
          </cell>
          <cell r="W41" t="str">
            <v>07-35-94-3A-FE</v>
          </cell>
        </row>
        <row r="42">
          <cell r="A42" t="str">
            <v>120056.60</v>
          </cell>
          <cell r="B42" t="str">
            <v>I2</v>
          </cell>
          <cell r="C42" t="str">
            <v>EQUISE MAMANI JUAN MATEO</v>
          </cell>
          <cell r="D42" t="str">
            <v>MINA HAMBRES S/N</v>
          </cell>
          <cell r="E42">
            <v>3881</v>
          </cell>
          <cell r="F42">
            <v>3271</v>
          </cell>
          <cell r="G42">
            <v>65</v>
          </cell>
          <cell r="H42">
            <v>1280.73</v>
          </cell>
          <cell r="I42">
            <v>4100.46</v>
          </cell>
          <cell r="J42">
            <v>952.47</v>
          </cell>
          <cell r="K42">
            <v>167.14</v>
          </cell>
          <cell r="L42">
            <v>0</v>
          </cell>
          <cell r="M42">
            <v>0</v>
          </cell>
          <cell r="N42">
            <v>823.38</v>
          </cell>
          <cell r="O42">
            <v>5</v>
          </cell>
          <cell r="P42">
            <v>2010</v>
          </cell>
          <cell r="Q42">
            <v>119</v>
          </cell>
          <cell r="R42">
            <v>101941</v>
          </cell>
          <cell r="S42" t="str">
            <v>POI</v>
          </cell>
          <cell r="T42">
            <v>55</v>
          </cell>
          <cell r="U42">
            <v>0</v>
          </cell>
          <cell r="V42">
            <v>500400287104</v>
          </cell>
          <cell r="W42" t="str">
            <v>C8-78-24-ED</v>
          </cell>
        </row>
        <row r="43">
          <cell r="A43" t="str">
            <v>120057</v>
          </cell>
          <cell r="B43" t="str">
            <v>I2</v>
          </cell>
          <cell r="C43" t="str">
            <v>FLORES CHIPANA FELIPE</v>
          </cell>
          <cell r="D43" t="str">
            <v>CERRO RICO S/N</v>
          </cell>
          <cell r="E43">
            <v>6190</v>
          </cell>
          <cell r="F43">
            <v>180</v>
          </cell>
          <cell r="G43">
            <v>66</v>
          </cell>
          <cell r="H43">
            <v>2042.7</v>
          </cell>
          <cell r="I43">
            <v>4163.54</v>
          </cell>
          <cell r="J43">
            <v>0</v>
          </cell>
          <cell r="K43">
            <v>266.57</v>
          </cell>
          <cell r="L43">
            <v>0</v>
          </cell>
          <cell r="M43">
            <v>0</v>
          </cell>
          <cell r="N43">
            <v>806.81</v>
          </cell>
          <cell r="O43">
            <v>5</v>
          </cell>
          <cell r="P43">
            <v>2010</v>
          </cell>
          <cell r="Q43">
            <v>119</v>
          </cell>
          <cell r="R43">
            <v>101868</v>
          </cell>
          <cell r="S43" t="str">
            <v>POI</v>
          </cell>
          <cell r="T43">
            <v>55</v>
          </cell>
          <cell r="U43">
            <v>0</v>
          </cell>
          <cell r="V43">
            <v>500400287104</v>
          </cell>
          <cell r="W43" t="str">
            <v>75-97-5F-71</v>
          </cell>
        </row>
        <row r="44">
          <cell r="A44" t="str">
            <v>120057.60</v>
          </cell>
          <cell r="B44" t="str">
            <v>I2</v>
          </cell>
          <cell r="C44" t="str">
            <v>MINA CORTES (JOSE LUIS CORTEZ)</v>
          </cell>
          <cell r="D44" t="str">
            <v>CERRO RICO S/N</v>
          </cell>
          <cell r="E44">
            <v>6288</v>
          </cell>
          <cell r="F44">
            <v>445</v>
          </cell>
          <cell r="G44">
            <v>62</v>
          </cell>
          <cell r="H44">
            <v>2075.04</v>
          </cell>
          <cell r="I44">
            <v>3911.21</v>
          </cell>
          <cell r="J44">
            <v>0</v>
          </cell>
          <cell r="K44">
            <v>270.79000000000002</v>
          </cell>
          <cell r="L44">
            <v>0</v>
          </cell>
          <cell r="M44">
            <v>0</v>
          </cell>
          <cell r="N44">
            <v>778.21</v>
          </cell>
          <cell r="O44">
            <v>5</v>
          </cell>
          <cell r="P44">
            <v>2010</v>
          </cell>
          <cell r="Q44">
            <v>119</v>
          </cell>
          <cell r="R44">
            <v>101845</v>
          </cell>
          <cell r="S44" t="str">
            <v>POI</v>
          </cell>
          <cell r="T44">
            <v>55</v>
          </cell>
          <cell r="U44">
            <v>0</v>
          </cell>
          <cell r="V44">
            <v>500400287104</v>
          </cell>
          <cell r="W44" t="str">
            <v>D2-E9-9F-30</v>
          </cell>
        </row>
        <row r="45">
          <cell r="A45" t="str">
            <v>120057.80</v>
          </cell>
          <cell r="B45" t="str">
            <v>I2</v>
          </cell>
          <cell r="C45" t="str">
            <v>FLORES CORO MARIANO</v>
          </cell>
          <cell r="D45" t="str">
            <v>MINA DON ROBERTO S/N</v>
          </cell>
          <cell r="E45">
            <v>3</v>
          </cell>
          <cell r="F45">
            <v>0</v>
          </cell>
          <cell r="G45">
            <v>3</v>
          </cell>
          <cell r="H45">
            <v>0.99</v>
          </cell>
          <cell r="I45">
            <v>189.25</v>
          </cell>
          <cell r="J45">
            <v>0</v>
          </cell>
          <cell r="K45">
            <v>0.13</v>
          </cell>
          <cell r="L45">
            <v>0</v>
          </cell>
          <cell r="M45">
            <v>0</v>
          </cell>
          <cell r="N45">
            <v>24.73</v>
          </cell>
          <cell r="O45">
            <v>5</v>
          </cell>
          <cell r="P45">
            <v>2010</v>
          </cell>
          <cell r="Q45">
            <v>119</v>
          </cell>
          <cell r="R45">
            <v>101901</v>
          </cell>
          <cell r="S45" t="str">
            <v>POI</v>
          </cell>
          <cell r="T45">
            <v>55</v>
          </cell>
          <cell r="U45">
            <v>0</v>
          </cell>
          <cell r="V45">
            <v>500400287104</v>
          </cell>
          <cell r="W45" t="str">
            <v>A6-C2-8C-BE</v>
          </cell>
        </row>
        <row r="46">
          <cell r="A46" t="str">
            <v>120058</v>
          </cell>
          <cell r="B46" t="str">
            <v>I2</v>
          </cell>
          <cell r="C46" t="str">
            <v>VEIZAGA GUZMAN RAYMUNDO</v>
          </cell>
          <cell r="D46" t="str">
            <v>SURCO 498</v>
          </cell>
          <cell r="E46">
            <v>18403</v>
          </cell>
          <cell r="F46">
            <v>6876</v>
          </cell>
          <cell r="G46">
            <v>120</v>
          </cell>
          <cell r="H46">
            <v>6072.99</v>
          </cell>
          <cell r="I46">
            <v>7570.08</v>
          </cell>
          <cell r="J46">
            <v>0</v>
          </cell>
          <cell r="K46">
            <v>792.52</v>
          </cell>
          <cell r="L46">
            <v>0</v>
          </cell>
          <cell r="M46">
            <v>0</v>
          </cell>
          <cell r="N46">
            <v>1773.6</v>
          </cell>
          <cell r="O46">
            <v>5</v>
          </cell>
          <cell r="P46">
            <v>2010</v>
          </cell>
          <cell r="Q46">
            <v>119</v>
          </cell>
          <cell r="R46">
            <v>101914</v>
          </cell>
          <cell r="S46" t="str">
            <v>POI</v>
          </cell>
          <cell r="T46">
            <v>55</v>
          </cell>
          <cell r="U46">
            <v>0</v>
          </cell>
          <cell r="V46">
            <v>500400287104</v>
          </cell>
          <cell r="W46" t="str">
            <v>9F-60-0B-75-9C</v>
          </cell>
        </row>
        <row r="47">
          <cell r="A47" t="str">
            <v>120059.500</v>
          </cell>
          <cell r="B47" t="str">
            <v>I2</v>
          </cell>
          <cell r="C47" t="str">
            <v>MINA LA RIVA (VENANCIO FUENTES)</v>
          </cell>
          <cell r="D47" t="str">
            <v>CERRO RICO S/N</v>
          </cell>
          <cell r="E47">
            <v>56</v>
          </cell>
          <cell r="F47">
            <v>0</v>
          </cell>
          <cell r="G47">
            <v>2</v>
          </cell>
          <cell r="H47">
            <v>18.48</v>
          </cell>
          <cell r="I47">
            <v>126.17</v>
          </cell>
          <cell r="J47">
            <v>0</v>
          </cell>
          <cell r="K47">
            <v>2.41</v>
          </cell>
          <cell r="L47">
            <v>0</v>
          </cell>
          <cell r="M47">
            <v>0</v>
          </cell>
          <cell r="N47">
            <v>18.8</v>
          </cell>
          <cell r="O47">
            <v>5</v>
          </cell>
          <cell r="P47">
            <v>2010</v>
          </cell>
          <cell r="Q47">
            <v>119</v>
          </cell>
          <cell r="R47">
            <v>101834</v>
          </cell>
          <cell r="S47" t="str">
            <v>POI</v>
          </cell>
          <cell r="T47">
            <v>55</v>
          </cell>
          <cell r="U47">
            <v>0</v>
          </cell>
          <cell r="V47">
            <v>500400287104</v>
          </cell>
          <cell r="W47" t="str">
            <v>70-B0-A8-75-E5</v>
          </cell>
        </row>
        <row r="48">
          <cell r="A48" t="str">
            <v>120060</v>
          </cell>
          <cell r="B48" t="str">
            <v>I2</v>
          </cell>
          <cell r="C48" t="str">
            <v>ARISUR INC.  .</v>
          </cell>
          <cell r="D48" t="str">
            <v>MINA SAN JUAN S/N</v>
          </cell>
          <cell r="E48">
            <v>467316</v>
          </cell>
          <cell r="F48">
            <v>296486</v>
          </cell>
          <cell r="G48">
            <v>1274</v>
          </cell>
          <cell r="H48">
            <v>154214.28</v>
          </cell>
          <cell r="I48">
            <v>80369.02</v>
          </cell>
          <cell r="J48">
            <v>15482.5</v>
          </cell>
          <cell r="K48">
            <v>0</v>
          </cell>
          <cell r="L48">
            <v>0</v>
          </cell>
          <cell r="M48">
            <v>0</v>
          </cell>
          <cell r="N48">
            <v>32508.55</v>
          </cell>
          <cell r="O48">
            <v>5</v>
          </cell>
          <cell r="P48">
            <v>2010</v>
          </cell>
          <cell r="Q48">
            <v>119</v>
          </cell>
          <cell r="R48">
            <v>101889</v>
          </cell>
          <cell r="S48" t="str">
            <v>POI</v>
          </cell>
          <cell r="T48">
            <v>55</v>
          </cell>
          <cell r="U48">
            <v>0</v>
          </cell>
          <cell r="V48">
            <v>500400287104</v>
          </cell>
          <cell r="W48" t="str">
            <v>BA-46-37-62-58</v>
          </cell>
        </row>
        <row r="49">
          <cell r="A49" t="str">
            <v>120066</v>
          </cell>
          <cell r="B49" t="str">
            <v>I2</v>
          </cell>
          <cell r="C49" t="str">
            <v>GONZALES ARANDO FERNANDO</v>
          </cell>
          <cell r="D49" t="str">
            <v>MINA HAMBRES S/N</v>
          </cell>
          <cell r="E49">
            <v>19383</v>
          </cell>
          <cell r="F49">
            <v>15204</v>
          </cell>
          <cell r="G49">
            <v>93</v>
          </cell>
          <cell r="H49">
            <v>6396.39</v>
          </cell>
          <cell r="I49">
            <v>5866.81</v>
          </cell>
          <cell r="J49">
            <v>1765.9</v>
          </cell>
          <cell r="K49">
            <v>834.73</v>
          </cell>
          <cell r="L49">
            <v>0</v>
          </cell>
          <cell r="M49">
            <v>0</v>
          </cell>
          <cell r="N49">
            <v>1823.78</v>
          </cell>
          <cell r="O49">
            <v>5</v>
          </cell>
          <cell r="P49">
            <v>2010</v>
          </cell>
          <cell r="Q49">
            <v>119</v>
          </cell>
          <cell r="R49">
            <v>101859</v>
          </cell>
          <cell r="S49" t="str">
            <v>POI</v>
          </cell>
          <cell r="T49">
            <v>55</v>
          </cell>
          <cell r="U49">
            <v>0</v>
          </cell>
          <cell r="V49">
            <v>500400287104</v>
          </cell>
          <cell r="W49" t="str">
            <v>80-39-88-5B-C4</v>
          </cell>
        </row>
        <row r="50">
          <cell r="A50" t="str">
            <v>120068</v>
          </cell>
          <cell r="B50" t="str">
            <v>I2</v>
          </cell>
          <cell r="C50" t="str">
            <v>INGENIO MINERO CASA BLANCA SRL.</v>
          </cell>
          <cell r="D50" t="str">
            <v>VILLACOLLO S/N</v>
          </cell>
          <cell r="E50">
            <v>200135</v>
          </cell>
          <cell r="F50">
            <v>65624</v>
          </cell>
          <cell r="G50">
            <v>456</v>
          </cell>
          <cell r="H50">
            <v>66044.55</v>
          </cell>
          <cell r="I50">
            <v>28766.3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12325.41</v>
          </cell>
          <cell r="O50">
            <v>5</v>
          </cell>
          <cell r="P50">
            <v>2010</v>
          </cell>
          <cell r="Q50">
            <v>119</v>
          </cell>
          <cell r="R50">
            <v>101905</v>
          </cell>
          <cell r="S50" t="str">
            <v>POI</v>
          </cell>
          <cell r="T50">
            <v>55</v>
          </cell>
          <cell r="U50">
            <v>0</v>
          </cell>
          <cell r="V50">
            <v>500400287104</v>
          </cell>
          <cell r="W50" t="str">
            <v>FB-9F-86-B2-E2</v>
          </cell>
        </row>
        <row r="51">
          <cell r="A51" t="str">
            <v>120068.05</v>
          </cell>
          <cell r="B51" t="str">
            <v>I1</v>
          </cell>
          <cell r="C51" t="str">
            <v>MINDES  S.R.L.</v>
          </cell>
          <cell r="D51" t="str">
            <v>VILLACOLLO S/N</v>
          </cell>
          <cell r="E51">
            <v>101364</v>
          </cell>
          <cell r="F51">
            <v>34289</v>
          </cell>
          <cell r="G51">
            <v>203</v>
          </cell>
          <cell r="H51">
            <v>33450.120000000003</v>
          </cell>
          <cell r="I51">
            <v>12806.05</v>
          </cell>
          <cell r="J51">
            <v>0</v>
          </cell>
          <cell r="K51">
            <v>4365.24</v>
          </cell>
          <cell r="L51">
            <v>0</v>
          </cell>
          <cell r="M51">
            <v>0</v>
          </cell>
          <cell r="N51">
            <v>6013.3</v>
          </cell>
          <cell r="O51">
            <v>5</v>
          </cell>
          <cell r="P51">
            <v>2010</v>
          </cell>
          <cell r="Q51">
            <v>119</v>
          </cell>
          <cell r="R51">
            <v>101952</v>
          </cell>
          <cell r="S51" t="str">
            <v>POI</v>
          </cell>
          <cell r="T51">
            <v>55</v>
          </cell>
          <cell r="U51">
            <v>0</v>
          </cell>
          <cell r="V51">
            <v>500400287104</v>
          </cell>
          <cell r="W51" t="str">
            <v>0B-DC-1B-CE-14</v>
          </cell>
        </row>
        <row r="52">
          <cell r="A52" t="str">
            <v>120068.10</v>
          </cell>
          <cell r="B52" t="str">
            <v>I2</v>
          </cell>
          <cell r="C52" t="str">
            <v>COOP. MIN. VENEROS  VILLA IMPERIAL  ING.II</v>
          </cell>
          <cell r="D52" t="str">
            <v>VILLACOLLO S/N</v>
          </cell>
          <cell r="E52">
            <v>1852</v>
          </cell>
          <cell r="F52">
            <v>760</v>
          </cell>
          <cell r="G52">
            <v>166</v>
          </cell>
          <cell r="H52">
            <v>611.16</v>
          </cell>
          <cell r="I52">
            <v>10471.94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1440.8</v>
          </cell>
          <cell r="O52">
            <v>5</v>
          </cell>
          <cell r="P52">
            <v>2010</v>
          </cell>
          <cell r="Q52">
            <v>119</v>
          </cell>
          <cell r="R52">
            <v>101861</v>
          </cell>
          <cell r="S52" t="str">
            <v>POI</v>
          </cell>
          <cell r="T52">
            <v>55</v>
          </cell>
          <cell r="U52">
            <v>0</v>
          </cell>
          <cell r="V52">
            <v>500400287104</v>
          </cell>
          <cell r="W52" t="str">
            <v>48-09-54-0A-2F</v>
          </cell>
        </row>
        <row r="53">
          <cell r="A53" t="str">
            <v>120068.50</v>
          </cell>
          <cell r="B53" t="str">
            <v>I2</v>
          </cell>
          <cell r="C53" t="str">
            <v>EMP. MINERA COPAGIRA CUMPAS</v>
          </cell>
          <cell r="D53" t="str">
            <v>CACHITAMBO S/N</v>
          </cell>
          <cell r="E53">
            <v>28225</v>
          </cell>
          <cell r="F53">
            <v>34001</v>
          </cell>
          <cell r="G53">
            <v>170</v>
          </cell>
          <cell r="H53">
            <v>9314.25</v>
          </cell>
          <cell r="I53">
            <v>10724.28</v>
          </cell>
          <cell r="J53">
            <v>8195.76</v>
          </cell>
          <cell r="K53">
            <v>0</v>
          </cell>
          <cell r="L53">
            <v>0</v>
          </cell>
          <cell r="M53">
            <v>0</v>
          </cell>
          <cell r="N53">
            <v>3670.46</v>
          </cell>
          <cell r="O53">
            <v>5</v>
          </cell>
          <cell r="P53">
            <v>2010</v>
          </cell>
          <cell r="Q53">
            <v>119</v>
          </cell>
          <cell r="R53">
            <v>101923</v>
          </cell>
          <cell r="S53" t="str">
            <v>POI</v>
          </cell>
          <cell r="T53">
            <v>55</v>
          </cell>
          <cell r="U53">
            <v>0</v>
          </cell>
          <cell r="V53">
            <v>500400287104</v>
          </cell>
          <cell r="W53" t="str">
            <v>FD-AB-2A-48-0B</v>
          </cell>
        </row>
        <row r="54">
          <cell r="A54" t="str">
            <v>120069.50</v>
          </cell>
          <cell r="B54" t="str">
            <v>I2</v>
          </cell>
          <cell r="C54" t="str">
            <v>LAMBOL   S.A.</v>
          </cell>
          <cell r="D54" t="str">
            <v>M. SAN LUIS POTOSI S/N</v>
          </cell>
          <cell r="E54">
            <v>7056</v>
          </cell>
          <cell r="F54">
            <v>3359</v>
          </cell>
          <cell r="G54">
            <v>59</v>
          </cell>
          <cell r="H54">
            <v>2328.48</v>
          </cell>
          <cell r="I54">
            <v>3721.96</v>
          </cell>
          <cell r="J54">
            <v>0</v>
          </cell>
          <cell r="K54">
            <v>303.87</v>
          </cell>
          <cell r="L54">
            <v>0</v>
          </cell>
          <cell r="M54">
            <v>0</v>
          </cell>
          <cell r="N54">
            <v>786.56</v>
          </cell>
          <cell r="O54">
            <v>5</v>
          </cell>
          <cell r="P54">
            <v>2010</v>
          </cell>
          <cell r="Q54">
            <v>119</v>
          </cell>
          <cell r="R54">
            <v>101830</v>
          </cell>
          <cell r="S54" t="str">
            <v>POI</v>
          </cell>
          <cell r="T54">
            <v>55</v>
          </cell>
          <cell r="U54">
            <v>0</v>
          </cell>
          <cell r="V54">
            <v>500400287104</v>
          </cell>
          <cell r="W54" t="str">
            <v>4B-88-15-C9</v>
          </cell>
        </row>
        <row r="55">
          <cell r="A55" t="str">
            <v>120681</v>
          </cell>
          <cell r="B55" t="str">
            <v>I2</v>
          </cell>
          <cell r="C55" t="str">
            <v>MARTINEZ HUMANIS DAMIAN</v>
          </cell>
          <cell r="D55" t="str">
            <v>HUARI HUARI S/N</v>
          </cell>
          <cell r="E55">
            <v>728</v>
          </cell>
          <cell r="F55">
            <v>0</v>
          </cell>
          <cell r="G55">
            <v>20</v>
          </cell>
          <cell r="H55">
            <v>240.24</v>
          </cell>
          <cell r="I55">
            <v>1261.68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195.25</v>
          </cell>
          <cell r="O55">
            <v>5</v>
          </cell>
          <cell r="P55">
            <v>2010</v>
          </cell>
          <cell r="Q55">
            <v>119</v>
          </cell>
          <cell r="R55">
            <v>101936</v>
          </cell>
          <cell r="S55" t="str">
            <v>POI</v>
          </cell>
          <cell r="T55">
            <v>55</v>
          </cell>
          <cell r="U55">
            <v>0</v>
          </cell>
          <cell r="V55">
            <v>500400287104</v>
          </cell>
          <cell r="W55" t="str">
            <v>BE-F7-49-46-20</v>
          </cell>
        </row>
        <row r="56">
          <cell r="A56" t="str">
            <v>120682</v>
          </cell>
          <cell r="B56" t="str">
            <v>I2</v>
          </cell>
          <cell r="C56" t="str">
            <v>COOP. MIN. UNIFICADA POTOSI LTDA.</v>
          </cell>
          <cell r="D56" t="str">
            <v>M. FORZADOS I S/N</v>
          </cell>
          <cell r="E56">
            <v>29723</v>
          </cell>
          <cell r="F56">
            <v>8751</v>
          </cell>
          <cell r="G56">
            <v>93</v>
          </cell>
          <cell r="H56">
            <v>9808.59</v>
          </cell>
          <cell r="I56">
            <v>5866.81</v>
          </cell>
          <cell r="J56">
            <v>0</v>
          </cell>
          <cell r="K56">
            <v>1280.02</v>
          </cell>
          <cell r="L56">
            <v>0</v>
          </cell>
          <cell r="M56">
            <v>0</v>
          </cell>
          <cell r="N56">
            <v>2037.8</v>
          </cell>
          <cell r="O56">
            <v>5</v>
          </cell>
          <cell r="P56">
            <v>2010</v>
          </cell>
          <cell r="Q56">
            <v>119</v>
          </cell>
          <cell r="R56">
            <v>101921</v>
          </cell>
          <cell r="S56" t="str">
            <v>POI</v>
          </cell>
          <cell r="T56">
            <v>55</v>
          </cell>
          <cell r="U56">
            <v>0</v>
          </cell>
          <cell r="V56">
            <v>500400287104</v>
          </cell>
          <cell r="W56" t="str">
            <v>39-5A-2F-93</v>
          </cell>
        </row>
        <row r="57">
          <cell r="A57" t="str">
            <v>120683</v>
          </cell>
          <cell r="B57" t="str">
            <v>I1</v>
          </cell>
          <cell r="C57" t="str">
            <v>MAMANI ORCKO GERSON</v>
          </cell>
          <cell r="D57" t="str">
            <v>SAN JOSE S/N</v>
          </cell>
          <cell r="E57">
            <v>5</v>
          </cell>
          <cell r="F57">
            <v>8</v>
          </cell>
          <cell r="G57">
            <v>2</v>
          </cell>
          <cell r="H57">
            <v>1.65</v>
          </cell>
          <cell r="I57">
            <v>126.17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16.62</v>
          </cell>
          <cell r="O57">
            <v>5</v>
          </cell>
          <cell r="P57">
            <v>2010</v>
          </cell>
          <cell r="Q57">
            <v>119</v>
          </cell>
          <cell r="R57">
            <v>101931</v>
          </cell>
          <cell r="S57" t="str">
            <v>POI</v>
          </cell>
          <cell r="T57">
            <v>55</v>
          </cell>
          <cell r="U57">
            <v>0</v>
          </cell>
          <cell r="V57">
            <v>500400287104</v>
          </cell>
          <cell r="W57" t="str">
            <v>AD-68-A6-2D-D9</v>
          </cell>
        </row>
        <row r="58">
          <cell r="A58" t="str">
            <v>120688</v>
          </cell>
          <cell r="B58" t="str">
            <v>I2</v>
          </cell>
          <cell r="C58" t="str">
            <v>COOP. MIN. UNIFICADA LTDA.</v>
          </cell>
          <cell r="D58" t="str">
            <v>CHAUPI PLANTA S/N</v>
          </cell>
          <cell r="E58">
            <v>84189</v>
          </cell>
          <cell r="F58">
            <v>0</v>
          </cell>
          <cell r="G58">
            <v>164</v>
          </cell>
          <cell r="H58">
            <v>27782.37</v>
          </cell>
          <cell r="I58">
            <v>10345.780000000001</v>
          </cell>
          <cell r="J58">
            <v>0</v>
          </cell>
          <cell r="K58">
            <v>3625.6</v>
          </cell>
          <cell r="L58">
            <v>0</v>
          </cell>
          <cell r="M58">
            <v>0</v>
          </cell>
          <cell r="N58">
            <v>4956.66</v>
          </cell>
          <cell r="O58">
            <v>5</v>
          </cell>
          <cell r="P58">
            <v>2010</v>
          </cell>
          <cell r="Q58">
            <v>119</v>
          </cell>
          <cell r="R58">
            <v>101856</v>
          </cell>
          <cell r="S58" t="str">
            <v>POI</v>
          </cell>
          <cell r="T58">
            <v>55</v>
          </cell>
          <cell r="U58">
            <v>0</v>
          </cell>
          <cell r="V58">
            <v>500400287104</v>
          </cell>
          <cell r="W58" t="str">
            <v>BA-0B-A4-C4</v>
          </cell>
        </row>
        <row r="59">
          <cell r="A59" t="str">
            <v>120690</v>
          </cell>
          <cell r="B59" t="str">
            <v>I1</v>
          </cell>
          <cell r="C59" t="str">
            <v>EMPRESA  MINERA EMLEC LTDA.</v>
          </cell>
          <cell r="D59" t="str">
            <v>PAILAVIRI S/N</v>
          </cell>
          <cell r="E59">
            <v>372</v>
          </cell>
          <cell r="F59">
            <v>101</v>
          </cell>
          <cell r="G59">
            <v>6</v>
          </cell>
          <cell r="H59">
            <v>122.76</v>
          </cell>
          <cell r="I59">
            <v>378.5</v>
          </cell>
          <cell r="J59">
            <v>0</v>
          </cell>
          <cell r="K59">
            <v>16.02</v>
          </cell>
          <cell r="L59">
            <v>0</v>
          </cell>
          <cell r="M59">
            <v>0</v>
          </cell>
          <cell r="N59">
            <v>65.16</v>
          </cell>
          <cell r="O59">
            <v>5</v>
          </cell>
          <cell r="P59">
            <v>2010</v>
          </cell>
          <cell r="Q59">
            <v>119</v>
          </cell>
          <cell r="R59">
            <v>102000</v>
          </cell>
          <cell r="S59" t="str">
            <v>POI</v>
          </cell>
          <cell r="T59">
            <v>90</v>
          </cell>
          <cell r="U59">
            <v>0</v>
          </cell>
          <cell r="V59">
            <v>500400287104</v>
          </cell>
          <cell r="W59" t="str">
            <v>AC-87-40-E3-69</v>
          </cell>
        </row>
        <row r="60">
          <cell r="A60" t="str">
            <v>120691</v>
          </cell>
          <cell r="B60" t="str">
            <v>I1</v>
          </cell>
          <cell r="C60" t="str">
            <v>CRUZ CHUQUISEA FORTUNATO</v>
          </cell>
          <cell r="D60" t="str">
            <v>MINA ESPERANZA S/N</v>
          </cell>
          <cell r="E60">
            <v>7477</v>
          </cell>
          <cell r="F60">
            <v>0</v>
          </cell>
          <cell r="G60">
            <v>70</v>
          </cell>
          <cell r="H60">
            <v>2467.41</v>
          </cell>
          <cell r="I60">
            <v>4415.88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894.83</v>
          </cell>
          <cell r="O60">
            <v>5</v>
          </cell>
          <cell r="P60">
            <v>2010</v>
          </cell>
          <cell r="Q60">
            <v>119</v>
          </cell>
          <cell r="R60">
            <v>101932</v>
          </cell>
          <cell r="S60" t="str">
            <v>POI</v>
          </cell>
          <cell r="T60">
            <v>55</v>
          </cell>
          <cell r="U60">
            <v>0</v>
          </cell>
          <cell r="V60">
            <v>500400287104</v>
          </cell>
          <cell r="W60" t="str">
            <v>3B-B9-B3-D0-CA</v>
          </cell>
        </row>
        <row r="61">
          <cell r="A61" t="str">
            <v>120692</v>
          </cell>
          <cell r="B61" t="str">
            <v>I1</v>
          </cell>
          <cell r="C61" t="str">
            <v>OQUENDO  MARTIN</v>
          </cell>
          <cell r="D61" t="str">
            <v>M. ESPERANZA S/N</v>
          </cell>
          <cell r="E61">
            <v>295</v>
          </cell>
          <cell r="F61">
            <v>0</v>
          </cell>
          <cell r="G61">
            <v>5</v>
          </cell>
          <cell r="H61">
            <v>97.35</v>
          </cell>
          <cell r="I61">
            <v>315.42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53.66</v>
          </cell>
          <cell r="O61">
            <v>5</v>
          </cell>
          <cell r="P61">
            <v>2010</v>
          </cell>
          <cell r="Q61">
            <v>119</v>
          </cell>
          <cell r="R61">
            <v>101895</v>
          </cell>
          <cell r="S61" t="str">
            <v>POI</v>
          </cell>
          <cell r="T61">
            <v>55</v>
          </cell>
          <cell r="U61">
            <v>0</v>
          </cell>
          <cell r="V61">
            <v>500400287104</v>
          </cell>
          <cell r="W61" t="str">
            <v>D2-00-54-E4</v>
          </cell>
        </row>
        <row r="62">
          <cell r="A62" t="str">
            <v>120694</v>
          </cell>
          <cell r="B62" t="str">
            <v>I2</v>
          </cell>
          <cell r="C62" t="str">
            <v>EMP.  MINERA BOLIVAR</v>
          </cell>
          <cell r="D62" t="str">
            <v>MINA FORZADOS I S/N</v>
          </cell>
          <cell r="E62">
            <v>2919</v>
          </cell>
          <cell r="F62">
            <v>921</v>
          </cell>
          <cell r="G62">
            <v>93</v>
          </cell>
          <cell r="H62">
            <v>963.27</v>
          </cell>
          <cell r="I62">
            <v>5866.81</v>
          </cell>
          <cell r="J62">
            <v>0</v>
          </cell>
          <cell r="K62">
            <v>125.71</v>
          </cell>
          <cell r="L62">
            <v>0</v>
          </cell>
          <cell r="M62">
            <v>0</v>
          </cell>
          <cell r="N62">
            <v>887.91</v>
          </cell>
          <cell r="O62">
            <v>5</v>
          </cell>
          <cell r="P62">
            <v>2010</v>
          </cell>
          <cell r="Q62">
            <v>119</v>
          </cell>
          <cell r="R62">
            <v>102011</v>
          </cell>
          <cell r="S62" t="str">
            <v>POI</v>
          </cell>
          <cell r="T62">
            <v>90</v>
          </cell>
          <cell r="U62">
            <v>0</v>
          </cell>
          <cell r="V62">
            <v>500400287104</v>
          </cell>
          <cell r="W62" t="str">
            <v>C0-6F-C8-35-5C</v>
          </cell>
        </row>
        <row r="63">
          <cell r="A63" t="str">
            <v>120695</v>
          </cell>
          <cell r="B63" t="str">
            <v>I2</v>
          </cell>
          <cell r="C63" t="str">
            <v>COOP. MIN. RESERVA FISCAL LTDA.</v>
          </cell>
          <cell r="D63" t="str">
            <v>MINA ESPERANZA(HUARI S/N</v>
          </cell>
          <cell r="E63">
            <v>4615</v>
          </cell>
          <cell r="F63">
            <v>1286</v>
          </cell>
          <cell r="G63">
            <v>88</v>
          </cell>
          <cell r="H63">
            <v>1522.95</v>
          </cell>
          <cell r="I63">
            <v>5551.39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919.66</v>
          </cell>
          <cell r="O63">
            <v>5</v>
          </cell>
          <cell r="P63">
            <v>2010</v>
          </cell>
          <cell r="Q63">
            <v>119</v>
          </cell>
          <cell r="R63">
            <v>101945</v>
          </cell>
          <cell r="S63" t="str">
            <v>POI</v>
          </cell>
          <cell r="T63">
            <v>55</v>
          </cell>
          <cell r="U63">
            <v>0</v>
          </cell>
          <cell r="V63">
            <v>500400287104</v>
          </cell>
          <cell r="W63" t="str">
            <v>FE-39-C0-18-17</v>
          </cell>
        </row>
        <row r="64">
          <cell r="A64" t="str">
            <v>120696</v>
          </cell>
          <cell r="B64" t="str">
            <v>I2</v>
          </cell>
          <cell r="C64" t="str">
            <v>COOPERATIVA HUARI HUARI</v>
          </cell>
          <cell r="D64" t="str">
            <v>M. ESPERANZA S/N</v>
          </cell>
          <cell r="E64">
            <v>362</v>
          </cell>
          <cell r="F64">
            <v>0</v>
          </cell>
          <cell r="G64">
            <v>5</v>
          </cell>
          <cell r="H64">
            <v>119.46</v>
          </cell>
          <cell r="I64">
            <v>315.42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56.53</v>
          </cell>
          <cell r="O64">
            <v>5</v>
          </cell>
          <cell r="P64">
            <v>2010</v>
          </cell>
          <cell r="Q64">
            <v>119</v>
          </cell>
          <cell r="R64">
            <v>101924</v>
          </cell>
          <cell r="S64" t="str">
            <v>POI</v>
          </cell>
          <cell r="T64">
            <v>55</v>
          </cell>
          <cell r="U64">
            <v>0</v>
          </cell>
          <cell r="V64">
            <v>500400287104</v>
          </cell>
          <cell r="W64" t="str">
            <v>E3-80-B2-A3</v>
          </cell>
        </row>
        <row r="65">
          <cell r="A65" t="str">
            <v>120697</v>
          </cell>
          <cell r="B65" t="str">
            <v>I2</v>
          </cell>
          <cell r="C65" t="str">
            <v>MAMANI CHAMBY EUSTAQUIO</v>
          </cell>
          <cell r="D65" t="str">
            <v>MINA ESPERANZA S/N</v>
          </cell>
          <cell r="E65">
            <v>373</v>
          </cell>
          <cell r="F65">
            <v>0</v>
          </cell>
          <cell r="G65">
            <v>5</v>
          </cell>
          <cell r="H65">
            <v>123.09</v>
          </cell>
          <cell r="I65">
            <v>315.42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57.01</v>
          </cell>
          <cell r="O65">
            <v>5</v>
          </cell>
          <cell r="P65">
            <v>2010</v>
          </cell>
          <cell r="Q65">
            <v>119</v>
          </cell>
          <cell r="R65">
            <v>101865</v>
          </cell>
          <cell r="S65" t="str">
            <v>POI</v>
          </cell>
          <cell r="T65">
            <v>55</v>
          </cell>
          <cell r="U65">
            <v>0</v>
          </cell>
          <cell r="V65">
            <v>500400287104</v>
          </cell>
          <cell r="W65" t="str">
            <v>3F-20-E6-1E</v>
          </cell>
        </row>
        <row r="66">
          <cell r="A66" t="str">
            <v>120698</v>
          </cell>
          <cell r="B66" t="str">
            <v>I2</v>
          </cell>
          <cell r="C66" t="str">
            <v>COOPERATIVA HUARI HUARI</v>
          </cell>
          <cell r="D66" t="str">
            <v>MINA ESPERANZA S/N</v>
          </cell>
          <cell r="E66">
            <v>125</v>
          </cell>
          <cell r="F66">
            <v>0</v>
          </cell>
          <cell r="G66">
            <v>5</v>
          </cell>
          <cell r="H66">
            <v>41.25</v>
          </cell>
          <cell r="I66">
            <v>315.42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46.37</v>
          </cell>
          <cell r="O66">
            <v>5</v>
          </cell>
          <cell r="P66">
            <v>2010</v>
          </cell>
          <cell r="Q66">
            <v>119</v>
          </cell>
          <cell r="R66">
            <v>101909</v>
          </cell>
          <cell r="S66" t="str">
            <v>POI</v>
          </cell>
          <cell r="T66">
            <v>55</v>
          </cell>
          <cell r="U66">
            <v>0</v>
          </cell>
          <cell r="V66">
            <v>500400287104</v>
          </cell>
          <cell r="W66" t="str">
            <v>8F-A3-AF-E4</v>
          </cell>
        </row>
        <row r="67">
          <cell r="A67" t="str">
            <v>120700</v>
          </cell>
          <cell r="B67" t="str">
            <v>I2</v>
          </cell>
          <cell r="C67" t="str">
            <v>SINCHI WAYRA S.A.</v>
          </cell>
          <cell r="D67" t="str">
            <v>POTOSI S/N</v>
          </cell>
          <cell r="E67">
            <v>208667</v>
          </cell>
          <cell r="F67">
            <v>0</v>
          </cell>
          <cell r="G67">
            <v>1530</v>
          </cell>
          <cell r="H67">
            <v>68860.11</v>
          </cell>
          <cell r="I67">
            <v>96518.52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21499.22</v>
          </cell>
          <cell r="O67">
            <v>5</v>
          </cell>
          <cell r="P67">
            <v>2010</v>
          </cell>
          <cell r="Q67">
            <v>119</v>
          </cell>
          <cell r="R67">
            <v>103025</v>
          </cell>
          <cell r="S67" t="str">
            <v>POI</v>
          </cell>
          <cell r="T67">
            <v>90</v>
          </cell>
          <cell r="U67">
            <v>0</v>
          </cell>
          <cell r="V67">
            <v>500400287104</v>
          </cell>
          <cell r="W67" t="str">
            <v>28-A2-EE-56</v>
          </cell>
        </row>
        <row r="68">
          <cell r="A68" t="str">
            <v>120701</v>
          </cell>
          <cell r="B68" t="str">
            <v>I2</v>
          </cell>
          <cell r="C68" t="str">
            <v>SINCHI . WAYRA S. A.</v>
          </cell>
          <cell r="D68" t="str">
            <v>DON DIEGO S/N</v>
          </cell>
          <cell r="E68">
            <v>1109808</v>
          </cell>
          <cell r="F68">
            <v>0</v>
          </cell>
          <cell r="G68">
            <v>2019</v>
          </cell>
          <cell r="H68">
            <v>366236.64</v>
          </cell>
          <cell r="I68">
            <v>127366.6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64168.42</v>
          </cell>
          <cell r="O68">
            <v>5</v>
          </cell>
          <cell r="P68">
            <v>2010</v>
          </cell>
          <cell r="Q68">
            <v>119</v>
          </cell>
          <cell r="R68">
            <v>103023</v>
          </cell>
          <cell r="S68" t="str">
            <v>POI</v>
          </cell>
          <cell r="T68">
            <v>90</v>
          </cell>
          <cell r="U68">
            <v>0</v>
          </cell>
          <cell r="V68">
            <v>500400287104</v>
          </cell>
          <cell r="W68" t="str">
            <v>37-8A-68-63-E2</v>
          </cell>
        </row>
        <row r="69">
          <cell r="A69" t="str">
            <v>120702.200</v>
          </cell>
          <cell r="B69" t="str">
            <v>I1</v>
          </cell>
          <cell r="C69" t="str">
            <v>COOP.  23 DE MARZO .</v>
          </cell>
          <cell r="D69" t="str">
            <v>CERRO RICO S/N</v>
          </cell>
          <cell r="E69">
            <v>237</v>
          </cell>
          <cell r="F69">
            <v>0</v>
          </cell>
          <cell r="G69">
            <v>2</v>
          </cell>
          <cell r="H69">
            <v>78.209999999999994</v>
          </cell>
          <cell r="I69">
            <v>126.17</v>
          </cell>
          <cell r="J69">
            <v>0</v>
          </cell>
          <cell r="K69">
            <v>10.210000000000001</v>
          </cell>
          <cell r="L69">
            <v>0</v>
          </cell>
          <cell r="M69">
            <v>0</v>
          </cell>
          <cell r="N69">
            <v>26.57</v>
          </cell>
          <cell r="O69">
            <v>5</v>
          </cell>
          <cell r="P69">
            <v>2010</v>
          </cell>
          <cell r="Q69">
            <v>119</v>
          </cell>
          <cell r="R69">
            <v>101983</v>
          </cell>
          <cell r="S69" t="str">
            <v>POI</v>
          </cell>
          <cell r="T69">
            <v>90</v>
          </cell>
          <cell r="U69">
            <v>0</v>
          </cell>
          <cell r="V69">
            <v>500400287104</v>
          </cell>
          <cell r="W69" t="str">
            <v>31-FF-C6-A4</v>
          </cell>
        </row>
        <row r="70">
          <cell r="A70" t="str">
            <v>120702.300</v>
          </cell>
          <cell r="B70" t="str">
            <v>I2</v>
          </cell>
          <cell r="C70" t="str">
            <v>EMMPSA . .</v>
          </cell>
          <cell r="D70" t="str">
            <v>CERRO RICO S/N</v>
          </cell>
          <cell r="E70">
            <v>26984</v>
          </cell>
          <cell r="F70">
            <v>13420</v>
          </cell>
          <cell r="G70">
            <v>61</v>
          </cell>
          <cell r="H70">
            <v>8904.7199999999993</v>
          </cell>
          <cell r="I70">
            <v>3848.12</v>
          </cell>
          <cell r="J70">
            <v>63.76</v>
          </cell>
          <cell r="K70">
            <v>1162.07</v>
          </cell>
          <cell r="L70">
            <v>0</v>
          </cell>
          <cell r="M70">
            <v>0</v>
          </cell>
          <cell r="N70">
            <v>1666.16</v>
          </cell>
          <cell r="O70">
            <v>5</v>
          </cell>
          <cell r="P70">
            <v>2010</v>
          </cell>
          <cell r="Q70">
            <v>119</v>
          </cell>
          <cell r="R70">
            <v>102015</v>
          </cell>
          <cell r="S70" t="str">
            <v>POI</v>
          </cell>
          <cell r="T70">
            <v>90</v>
          </cell>
          <cell r="U70">
            <v>0</v>
          </cell>
          <cell r="V70">
            <v>500400287104</v>
          </cell>
          <cell r="W70" t="str">
            <v>24-3C-13-16-A7</v>
          </cell>
        </row>
        <row r="71">
          <cell r="A71" t="str">
            <v>120702.310</v>
          </cell>
          <cell r="B71" t="str">
            <v>I2</v>
          </cell>
          <cell r="C71" t="str">
            <v>EMPRESA  MINERA  METALÚRGICA POTOSÍ S.A.</v>
          </cell>
          <cell r="D71" t="str">
            <v>PAILAVIRI S/N</v>
          </cell>
          <cell r="E71">
            <v>11382</v>
          </cell>
          <cell r="F71">
            <v>18</v>
          </cell>
          <cell r="G71">
            <v>94</v>
          </cell>
          <cell r="H71">
            <v>3756.06</v>
          </cell>
          <cell r="I71">
            <v>5929.9</v>
          </cell>
          <cell r="J71">
            <v>0</v>
          </cell>
          <cell r="K71">
            <v>490.17</v>
          </cell>
          <cell r="L71">
            <v>0</v>
          </cell>
          <cell r="M71">
            <v>0</v>
          </cell>
          <cell r="N71">
            <v>1259.17</v>
          </cell>
          <cell r="O71">
            <v>5</v>
          </cell>
          <cell r="P71">
            <v>2010</v>
          </cell>
          <cell r="Q71">
            <v>119</v>
          </cell>
          <cell r="R71">
            <v>101992</v>
          </cell>
          <cell r="S71" t="str">
            <v>POI</v>
          </cell>
          <cell r="T71">
            <v>90</v>
          </cell>
          <cell r="U71">
            <v>0</v>
          </cell>
          <cell r="V71">
            <v>500400287104</v>
          </cell>
          <cell r="W71" t="str">
            <v>C1-A8-17-70-C8</v>
          </cell>
        </row>
        <row r="72">
          <cell r="A72" t="str">
            <v>120702.600</v>
          </cell>
          <cell r="B72" t="str">
            <v>I1</v>
          </cell>
          <cell r="C72" t="str">
            <v>FORZADOS I . .</v>
          </cell>
          <cell r="D72" t="str">
            <v>CERRO RICO S/N</v>
          </cell>
          <cell r="E72">
            <v>42</v>
          </cell>
          <cell r="F72">
            <v>0</v>
          </cell>
          <cell r="G72">
            <v>3</v>
          </cell>
          <cell r="H72">
            <v>13.86</v>
          </cell>
          <cell r="I72">
            <v>189.25</v>
          </cell>
          <cell r="J72">
            <v>0</v>
          </cell>
          <cell r="K72">
            <v>1.81</v>
          </cell>
          <cell r="L72">
            <v>0</v>
          </cell>
          <cell r="M72">
            <v>0</v>
          </cell>
          <cell r="N72">
            <v>26.4</v>
          </cell>
          <cell r="O72">
            <v>5</v>
          </cell>
          <cell r="P72">
            <v>2010</v>
          </cell>
          <cell r="Q72">
            <v>119</v>
          </cell>
          <cell r="R72">
            <v>101898</v>
          </cell>
          <cell r="S72" t="str">
            <v>POI</v>
          </cell>
          <cell r="T72">
            <v>55</v>
          </cell>
          <cell r="U72">
            <v>0</v>
          </cell>
          <cell r="V72">
            <v>500400287104</v>
          </cell>
          <cell r="W72" t="str">
            <v>BF-C1-1F-E1-D8</v>
          </cell>
        </row>
        <row r="73">
          <cell r="A73" t="str">
            <v>120702.800</v>
          </cell>
          <cell r="B73" t="str">
            <v>I1</v>
          </cell>
          <cell r="C73" t="str">
            <v>SANTA . RITA (ESTEBAN VILLCA)</v>
          </cell>
          <cell r="D73" t="str">
            <v>CERRO RICO S/N</v>
          </cell>
          <cell r="E73">
            <v>267</v>
          </cell>
          <cell r="F73">
            <v>0</v>
          </cell>
          <cell r="G73">
            <v>5</v>
          </cell>
          <cell r="H73">
            <v>88.11</v>
          </cell>
          <cell r="I73">
            <v>315.42</v>
          </cell>
          <cell r="J73">
            <v>0</v>
          </cell>
          <cell r="K73">
            <v>11.5</v>
          </cell>
          <cell r="L73">
            <v>0</v>
          </cell>
          <cell r="M73">
            <v>0</v>
          </cell>
          <cell r="N73">
            <v>52.46</v>
          </cell>
          <cell r="O73">
            <v>5</v>
          </cell>
          <cell r="P73">
            <v>2010</v>
          </cell>
          <cell r="Q73">
            <v>119</v>
          </cell>
          <cell r="R73">
            <v>101984</v>
          </cell>
          <cell r="S73" t="str">
            <v>POI</v>
          </cell>
          <cell r="T73">
            <v>90</v>
          </cell>
          <cell r="U73">
            <v>0</v>
          </cell>
          <cell r="V73">
            <v>500400287104</v>
          </cell>
          <cell r="W73" t="str">
            <v>6B-EA-9D-90-0F</v>
          </cell>
        </row>
        <row r="74">
          <cell r="A74" t="str">
            <v>120703</v>
          </cell>
          <cell r="B74" t="str">
            <v>I2</v>
          </cell>
          <cell r="C74" t="str">
            <v>COMPAÑIA MINERA SALINAS (COMISAL)</v>
          </cell>
          <cell r="D74" t="str">
            <v>PUNUTUMA S/N</v>
          </cell>
          <cell r="E74">
            <v>101096</v>
          </cell>
          <cell r="F74">
            <v>35961</v>
          </cell>
          <cell r="G74">
            <v>370</v>
          </cell>
          <cell r="H74">
            <v>33361.68</v>
          </cell>
          <cell r="I74">
            <v>23341.08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7371.36</v>
          </cell>
          <cell r="O74">
            <v>5</v>
          </cell>
          <cell r="P74">
            <v>2010</v>
          </cell>
          <cell r="Q74">
            <v>119</v>
          </cell>
          <cell r="R74">
            <v>102781</v>
          </cell>
          <cell r="S74" t="str">
            <v>POI</v>
          </cell>
          <cell r="T74">
            <v>89</v>
          </cell>
          <cell r="U74">
            <v>0</v>
          </cell>
          <cell r="V74">
            <v>500400287104</v>
          </cell>
          <cell r="W74" t="str">
            <v>93-C5-E9-7E-AD</v>
          </cell>
        </row>
        <row r="75">
          <cell r="A75" t="str">
            <v>120704</v>
          </cell>
          <cell r="B75" t="str">
            <v>I2</v>
          </cell>
          <cell r="C75" t="str">
            <v>EMP.MIN. UNIFICADA S.A. .</v>
          </cell>
          <cell r="D75" t="str">
            <v>CARACOTA S/N</v>
          </cell>
          <cell r="E75">
            <v>46371</v>
          </cell>
          <cell r="F75">
            <v>0</v>
          </cell>
          <cell r="G75">
            <v>208</v>
          </cell>
          <cell r="H75">
            <v>15302.43</v>
          </cell>
          <cell r="I75">
            <v>13121.47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3695.11</v>
          </cell>
          <cell r="O75">
            <v>5</v>
          </cell>
          <cell r="P75">
            <v>2010</v>
          </cell>
          <cell r="Q75">
            <v>119</v>
          </cell>
          <cell r="R75">
            <v>103030</v>
          </cell>
          <cell r="S75" t="str">
            <v>POI</v>
          </cell>
          <cell r="T75">
            <v>89</v>
          </cell>
          <cell r="U75">
            <v>0</v>
          </cell>
          <cell r="V75">
            <v>500400287104</v>
          </cell>
          <cell r="W75" t="str">
            <v>9F-37-F2-F5-D9</v>
          </cell>
        </row>
        <row r="76">
          <cell r="A76" t="str">
            <v>120704.10</v>
          </cell>
          <cell r="B76" t="str">
            <v>I2</v>
          </cell>
          <cell r="C76" t="str">
            <v>EMPRESA MINERA DE INVERSION "SUBO" SRL</v>
          </cell>
          <cell r="D76" t="str">
            <v>RIO MULATOS S/N</v>
          </cell>
          <cell r="E76">
            <v>1381</v>
          </cell>
          <cell r="F76">
            <v>1605</v>
          </cell>
          <cell r="G76">
            <v>16</v>
          </cell>
          <cell r="H76">
            <v>455.73</v>
          </cell>
          <cell r="I76">
            <v>1009.34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190.46</v>
          </cell>
          <cell r="O76">
            <v>5</v>
          </cell>
          <cell r="P76">
            <v>2010</v>
          </cell>
          <cell r="Q76">
            <v>119</v>
          </cell>
          <cell r="R76">
            <v>102771</v>
          </cell>
          <cell r="S76" t="str">
            <v>POI</v>
          </cell>
          <cell r="T76">
            <v>89</v>
          </cell>
          <cell r="U76">
            <v>0</v>
          </cell>
          <cell r="V76">
            <v>500400287104</v>
          </cell>
          <cell r="W76" t="str">
            <v>B7-13-D8-08</v>
          </cell>
        </row>
        <row r="77">
          <cell r="A77" t="str">
            <v>120705</v>
          </cell>
          <cell r="B77" t="str">
            <v>I2</v>
          </cell>
          <cell r="C77" t="str">
            <v>ENTEL REPETIDORA .</v>
          </cell>
          <cell r="D77" t="str">
            <v>CERRO SAÑO S/N</v>
          </cell>
          <cell r="E77">
            <v>1238</v>
          </cell>
          <cell r="F77">
            <v>0</v>
          </cell>
          <cell r="G77">
            <v>6</v>
          </cell>
          <cell r="H77">
            <v>408.54</v>
          </cell>
          <cell r="I77">
            <v>378.5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102.32</v>
          </cell>
          <cell r="O77">
            <v>5</v>
          </cell>
          <cell r="P77">
            <v>2010</v>
          </cell>
          <cell r="Q77">
            <v>119</v>
          </cell>
          <cell r="R77">
            <v>102782</v>
          </cell>
          <cell r="S77" t="str">
            <v>POI</v>
          </cell>
          <cell r="T77">
            <v>89</v>
          </cell>
          <cell r="U77">
            <v>0</v>
          </cell>
          <cell r="V77">
            <v>500400287104</v>
          </cell>
          <cell r="W77" t="str">
            <v>A4-3E-9D-5D-A4</v>
          </cell>
        </row>
        <row r="78">
          <cell r="A78" t="str">
            <v>120706</v>
          </cell>
          <cell r="B78" t="str">
            <v>I2</v>
          </cell>
          <cell r="C78" t="str">
            <v>COMIBOL EMP. MET. KARACHIPAMPA</v>
          </cell>
          <cell r="D78" t="str">
            <v>KARACHIPAMPA S/N</v>
          </cell>
          <cell r="E78">
            <v>24322</v>
          </cell>
          <cell r="F78">
            <v>0</v>
          </cell>
          <cell r="G78">
            <v>88</v>
          </cell>
          <cell r="H78">
            <v>8026.26</v>
          </cell>
          <cell r="I78">
            <v>5551.39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1765.09</v>
          </cell>
          <cell r="O78">
            <v>5</v>
          </cell>
          <cell r="P78">
            <v>2010</v>
          </cell>
          <cell r="Q78">
            <v>119</v>
          </cell>
          <cell r="R78">
            <v>102783</v>
          </cell>
          <cell r="S78" t="str">
            <v>POI</v>
          </cell>
          <cell r="T78">
            <v>89</v>
          </cell>
          <cell r="U78">
            <v>0</v>
          </cell>
          <cell r="V78">
            <v>500400287104</v>
          </cell>
          <cell r="W78" t="str">
            <v>5E-70-57-2F-39</v>
          </cell>
        </row>
        <row r="79">
          <cell r="A79" t="str">
            <v>120709</v>
          </cell>
          <cell r="B79" t="str">
            <v>I2</v>
          </cell>
          <cell r="C79" t="str">
            <v>RAMIREZ BLACUT JOSE AUGUSTO</v>
          </cell>
          <cell r="D79" t="str">
            <v>MINA ANDREA S/N</v>
          </cell>
          <cell r="E79">
            <v>2701</v>
          </cell>
          <cell r="F79">
            <v>509</v>
          </cell>
          <cell r="G79">
            <v>31</v>
          </cell>
          <cell r="H79">
            <v>891.33</v>
          </cell>
          <cell r="I79">
            <v>1955.6</v>
          </cell>
          <cell r="J79">
            <v>0</v>
          </cell>
          <cell r="K79">
            <v>116.32</v>
          </cell>
          <cell r="L79">
            <v>0</v>
          </cell>
          <cell r="M79">
            <v>0</v>
          </cell>
          <cell r="N79">
            <v>370.1</v>
          </cell>
          <cell r="O79">
            <v>5</v>
          </cell>
          <cell r="P79">
            <v>2010</v>
          </cell>
          <cell r="Q79">
            <v>119</v>
          </cell>
          <cell r="R79">
            <v>101997</v>
          </cell>
          <cell r="S79" t="str">
            <v>POI</v>
          </cell>
          <cell r="T79">
            <v>90</v>
          </cell>
          <cell r="U79">
            <v>0</v>
          </cell>
          <cell r="V79">
            <v>500400287104</v>
          </cell>
          <cell r="W79" t="str">
            <v>ED-21-06-94-62</v>
          </cell>
        </row>
        <row r="80">
          <cell r="A80" t="str">
            <v>120710</v>
          </cell>
          <cell r="B80" t="str">
            <v>I2</v>
          </cell>
          <cell r="C80" t="str">
            <v>EMPRESA MINERO METALURGICA POTOSI S.A</v>
          </cell>
          <cell r="D80" t="str">
            <v xml:space="preserve">VELARDE I </v>
          </cell>
          <cell r="E80">
            <v>44572</v>
          </cell>
          <cell r="F80">
            <v>42455</v>
          </cell>
          <cell r="G80">
            <v>163</v>
          </cell>
          <cell r="H80">
            <v>14708.76</v>
          </cell>
          <cell r="I80">
            <v>10282.69</v>
          </cell>
          <cell r="J80">
            <v>6072.92</v>
          </cell>
          <cell r="K80">
            <v>1919.49</v>
          </cell>
          <cell r="L80">
            <v>960</v>
          </cell>
          <cell r="M80">
            <v>0</v>
          </cell>
          <cell r="N80">
            <v>4038.37</v>
          </cell>
          <cell r="O80">
            <v>5</v>
          </cell>
          <cell r="P80">
            <v>2010</v>
          </cell>
          <cell r="Q80">
            <v>119</v>
          </cell>
          <cell r="R80">
            <v>101902</v>
          </cell>
          <cell r="S80" t="str">
            <v>POI</v>
          </cell>
          <cell r="T80">
            <v>55</v>
          </cell>
          <cell r="U80">
            <v>0</v>
          </cell>
          <cell r="V80">
            <v>500400287104</v>
          </cell>
          <cell r="W80" t="str">
            <v>A8-7D-8F-BF-1E</v>
          </cell>
        </row>
        <row r="81">
          <cell r="A81" t="str">
            <v>120711</v>
          </cell>
          <cell r="B81" t="str">
            <v>I2</v>
          </cell>
          <cell r="C81" t="str">
            <v>COMPAÑIA DE  MINERALES  ESPECIALIZADOS S.A</v>
          </cell>
          <cell r="D81" t="str">
            <v>MINA MORADOS S/N</v>
          </cell>
          <cell r="E81">
            <v>208911</v>
          </cell>
          <cell r="F81">
            <v>58666</v>
          </cell>
          <cell r="G81">
            <v>776</v>
          </cell>
          <cell r="H81">
            <v>68940.63</v>
          </cell>
          <cell r="I81">
            <v>48953.18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15326.2</v>
          </cell>
          <cell r="O81">
            <v>5</v>
          </cell>
          <cell r="P81">
            <v>2010</v>
          </cell>
          <cell r="Q81">
            <v>119</v>
          </cell>
          <cell r="R81">
            <v>102786</v>
          </cell>
          <cell r="S81" t="str">
            <v>POI</v>
          </cell>
          <cell r="T81">
            <v>89</v>
          </cell>
          <cell r="U81">
            <v>0</v>
          </cell>
          <cell r="V81">
            <v>500400287104</v>
          </cell>
          <cell r="W81" t="str">
            <v>A3-6A-A3-37</v>
          </cell>
        </row>
        <row r="82">
          <cell r="A82" t="str">
            <v>120711.40</v>
          </cell>
          <cell r="B82" t="str">
            <v>I1</v>
          </cell>
          <cell r="C82" t="str">
            <v>I.E.S.A.  S.R.L.</v>
          </cell>
          <cell r="D82" t="str">
            <v>SUIPACHA S/N</v>
          </cell>
          <cell r="E82">
            <v>7879</v>
          </cell>
          <cell r="F82">
            <v>7378</v>
          </cell>
          <cell r="G82">
            <v>61</v>
          </cell>
          <cell r="H82">
            <v>2600.0700000000002</v>
          </cell>
          <cell r="I82">
            <v>3848.12</v>
          </cell>
          <cell r="J82">
            <v>1502.43</v>
          </cell>
          <cell r="K82">
            <v>0</v>
          </cell>
          <cell r="L82">
            <v>0</v>
          </cell>
          <cell r="M82">
            <v>0</v>
          </cell>
          <cell r="N82">
            <v>1033.58</v>
          </cell>
          <cell r="O82">
            <v>5</v>
          </cell>
          <cell r="P82">
            <v>2010</v>
          </cell>
          <cell r="Q82">
            <v>119</v>
          </cell>
          <cell r="R82">
            <v>102773</v>
          </cell>
          <cell r="S82" t="str">
            <v>POI</v>
          </cell>
          <cell r="T82">
            <v>89</v>
          </cell>
          <cell r="U82">
            <v>0</v>
          </cell>
          <cell r="V82">
            <v>500400287104</v>
          </cell>
          <cell r="W82" t="str">
            <v>38-18-64-DB</v>
          </cell>
        </row>
        <row r="83">
          <cell r="A83" t="str">
            <v>120711.50</v>
          </cell>
          <cell r="B83" t="str">
            <v>I1</v>
          </cell>
          <cell r="C83" t="str">
            <v>EMPRESA MINERA SEGOVIA S.R.L.</v>
          </cell>
          <cell r="D83" t="str">
            <v>TUPIZA S/N</v>
          </cell>
          <cell r="E83">
            <v>74275</v>
          </cell>
          <cell r="F83">
            <v>43878</v>
          </cell>
          <cell r="G83">
            <v>239</v>
          </cell>
          <cell r="H83">
            <v>24510.75</v>
          </cell>
          <cell r="I83">
            <v>15077.08</v>
          </cell>
          <cell r="J83">
            <v>1781.45</v>
          </cell>
          <cell r="K83">
            <v>0</v>
          </cell>
          <cell r="L83">
            <v>0</v>
          </cell>
          <cell r="M83">
            <v>0</v>
          </cell>
          <cell r="N83">
            <v>5378.01</v>
          </cell>
          <cell r="O83">
            <v>5</v>
          </cell>
          <cell r="P83">
            <v>2010</v>
          </cell>
          <cell r="Q83">
            <v>119</v>
          </cell>
          <cell r="R83">
            <v>102787</v>
          </cell>
          <cell r="S83" t="str">
            <v>POI</v>
          </cell>
          <cell r="T83">
            <v>89</v>
          </cell>
          <cell r="U83">
            <v>0</v>
          </cell>
          <cell r="V83">
            <v>500400287104</v>
          </cell>
          <cell r="W83" t="str">
            <v>16-C7-53-A3-85</v>
          </cell>
        </row>
        <row r="84">
          <cell r="A84" t="str">
            <v>120712</v>
          </cell>
          <cell r="B84" t="str">
            <v>I2</v>
          </cell>
          <cell r="C84" t="str">
            <v>VEDIA RAMOS SANTOS</v>
          </cell>
          <cell r="D84" t="str">
            <v xml:space="preserve">MINA CARACOLES </v>
          </cell>
          <cell r="E84">
            <v>10473</v>
          </cell>
          <cell r="F84">
            <v>2283</v>
          </cell>
          <cell r="G84">
            <v>77</v>
          </cell>
          <cell r="H84">
            <v>3456.09</v>
          </cell>
          <cell r="I84">
            <v>4857.47</v>
          </cell>
          <cell r="J84">
            <v>0</v>
          </cell>
          <cell r="K84">
            <v>451.02</v>
          </cell>
          <cell r="L84">
            <v>0</v>
          </cell>
          <cell r="M84">
            <v>0</v>
          </cell>
          <cell r="N84">
            <v>1080.76</v>
          </cell>
          <cell r="O84">
            <v>5</v>
          </cell>
          <cell r="P84">
            <v>2010</v>
          </cell>
          <cell r="Q84">
            <v>119</v>
          </cell>
          <cell r="R84">
            <v>101991</v>
          </cell>
          <cell r="S84" t="str">
            <v>POI</v>
          </cell>
          <cell r="T84">
            <v>90</v>
          </cell>
          <cell r="U84">
            <v>0</v>
          </cell>
          <cell r="V84">
            <v>500400287104</v>
          </cell>
          <cell r="W84" t="str">
            <v>A8-41-6D-AC</v>
          </cell>
        </row>
        <row r="85">
          <cell r="A85" t="str">
            <v>120714</v>
          </cell>
          <cell r="B85" t="str">
            <v>I2</v>
          </cell>
          <cell r="C85" t="str">
            <v>COOP. MIN.  UNIFICADA POTOSI LTDA.</v>
          </cell>
          <cell r="D85" t="str">
            <v>MINA CARACOLES S/N</v>
          </cell>
          <cell r="E85">
            <v>19364</v>
          </cell>
          <cell r="F85">
            <v>16924</v>
          </cell>
          <cell r="G85">
            <v>102</v>
          </cell>
          <cell r="H85">
            <v>6390.12</v>
          </cell>
          <cell r="I85">
            <v>6434.57</v>
          </cell>
          <cell r="J85">
            <v>2500.81</v>
          </cell>
          <cell r="K85">
            <v>833.91</v>
          </cell>
          <cell r="L85">
            <v>0</v>
          </cell>
          <cell r="M85">
            <v>0</v>
          </cell>
          <cell r="N85">
            <v>1992.32</v>
          </cell>
          <cell r="O85">
            <v>5</v>
          </cell>
          <cell r="P85">
            <v>2010</v>
          </cell>
          <cell r="Q85">
            <v>119</v>
          </cell>
          <cell r="R85">
            <v>101980</v>
          </cell>
          <cell r="S85" t="str">
            <v>POI</v>
          </cell>
          <cell r="T85">
            <v>90</v>
          </cell>
          <cell r="U85">
            <v>0</v>
          </cell>
          <cell r="V85">
            <v>500400287104</v>
          </cell>
          <cell r="W85" t="str">
            <v>2D-28-1C-17</v>
          </cell>
        </row>
        <row r="86">
          <cell r="A86" t="str">
            <v>120718</v>
          </cell>
          <cell r="B86" t="str">
            <v>I2</v>
          </cell>
          <cell r="C86" t="str">
            <v>NOGALES . JUAN CARLOS</v>
          </cell>
          <cell r="D86" t="str">
            <v>MINA MORENA BAJA S/N</v>
          </cell>
          <cell r="E86">
            <v>8614</v>
          </cell>
          <cell r="F86">
            <v>40</v>
          </cell>
          <cell r="G86">
            <v>64</v>
          </cell>
          <cell r="H86">
            <v>2842.62</v>
          </cell>
          <cell r="I86">
            <v>4037.38</v>
          </cell>
          <cell r="J86">
            <v>0</v>
          </cell>
          <cell r="K86">
            <v>370.96</v>
          </cell>
          <cell r="L86">
            <v>0</v>
          </cell>
          <cell r="M86">
            <v>0</v>
          </cell>
          <cell r="N86">
            <v>894.4</v>
          </cell>
          <cell r="O86">
            <v>5</v>
          </cell>
          <cell r="P86">
            <v>2010</v>
          </cell>
          <cell r="Q86">
            <v>119</v>
          </cell>
          <cell r="R86">
            <v>102001</v>
          </cell>
          <cell r="S86" t="str">
            <v>POI</v>
          </cell>
          <cell r="T86">
            <v>90</v>
          </cell>
          <cell r="U86">
            <v>0</v>
          </cell>
          <cell r="V86">
            <v>500400287104</v>
          </cell>
          <cell r="W86" t="str">
            <v>66-0E-96-83</v>
          </cell>
        </row>
        <row r="87">
          <cell r="A87" t="str">
            <v>120721</v>
          </cell>
          <cell r="B87" t="str">
            <v>I2</v>
          </cell>
          <cell r="C87" t="str">
            <v>EMPRESA MINERA SANTA LUCIA</v>
          </cell>
          <cell r="D87" t="str">
            <v>CERRO RICO - MINA HA S/N</v>
          </cell>
          <cell r="E87">
            <v>11085</v>
          </cell>
          <cell r="F87">
            <v>5465</v>
          </cell>
          <cell r="G87">
            <v>85</v>
          </cell>
          <cell r="H87">
            <v>3658.05</v>
          </cell>
          <cell r="I87">
            <v>5362.14</v>
          </cell>
          <cell r="J87">
            <v>27.06</v>
          </cell>
          <cell r="K87">
            <v>477.38</v>
          </cell>
          <cell r="L87">
            <v>0</v>
          </cell>
          <cell r="M87">
            <v>0</v>
          </cell>
          <cell r="N87">
            <v>1176.1400000000001</v>
          </cell>
          <cell r="O87">
            <v>5</v>
          </cell>
          <cell r="P87">
            <v>2010</v>
          </cell>
          <cell r="Q87">
            <v>119</v>
          </cell>
          <cell r="R87">
            <v>101948</v>
          </cell>
          <cell r="S87" t="str">
            <v>POI</v>
          </cell>
          <cell r="T87">
            <v>55</v>
          </cell>
          <cell r="U87">
            <v>0</v>
          </cell>
          <cell r="V87">
            <v>500400287104</v>
          </cell>
          <cell r="W87" t="str">
            <v>D4-EE-BA-5B-A2</v>
          </cell>
        </row>
        <row r="88">
          <cell r="A88" t="str">
            <v>120723</v>
          </cell>
          <cell r="B88" t="str">
            <v>I2</v>
          </cell>
          <cell r="C88" t="str">
            <v>MEDINA MOYA JOSE LUIS</v>
          </cell>
          <cell r="D88" t="str">
            <v>MINA SANTA RITA S/N</v>
          </cell>
          <cell r="E88">
            <v>49</v>
          </cell>
          <cell r="F88">
            <v>0</v>
          </cell>
          <cell r="G88">
            <v>5</v>
          </cell>
          <cell r="H88">
            <v>16.170000000000002</v>
          </cell>
          <cell r="I88">
            <v>315.42</v>
          </cell>
          <cell r="J88">
            <v>0</v>
          </cell>
          <cell r="K88">
            <v>2.11</v>
          </cell>
          <cell r="L88">
            <v>0</v>
          </cell>
          <cell r="M88">
            <v>0</v>
          </cell>
          <cell r="N88">
            <v>43.11</v>
          </cell>
          <cell r="O88">
            <v>5</v>
          </cell>
          <cell r="P88">
            <v>2010</v>
          </cell>
          <cell r="Q88">
            <v>119</v>
          </cell>
          <cell r="R88">
            <v>102007</v>
          </cell>
          <cell r="S88" t="str">
            <v>POI</v>
          </cell>
          <cell r="T88">
            <v>90</v>
          </cell>
          <cell r="U88">
            <v>0</v>
          </cell>
          <cell r="V88">
            <v>500400287104</v>
          </cell>
          <cell r="W88" t="str">
            <v>E8-AC-B8-15</v>
          </cell>
        </row>
        <row r="89">
          <cell r="A89" t="str">
            <v>120724</v>
          </cell>
          <cell r="B89" t="str">
            <v>I2</v>
          </cell>
          <cell r="C89" t="str">
            <v>COOP. MINERA UNIFICADA POTOSI LTDA.</v>
          </cell>
          <cell r="D89" t="str">
            <v>MINA PAILAVIRI S/N</v>
          </cell>
          <cell r="E89">
            <v>20683</v>
          </cell>
          <cell r="F89">
            <v>6175</v>
          </cell>
          <cell r="G89">
            <v>95</v>
          </cell>
          <cell r="H89">
            <v>6825.39</v>
          </cell>
          <cell r="I89">
            <v>5992.98</v>
          </cell>
          <cell r="J89">
            <v>0</v>
          </cell>
          <cell r="K89">
            <v>890.71</v>
          </cell>
          <cell r="L89">
            <v>0</v>
          </cell>
          <cell r="M89">
            <v>0</v>
          </cell>
          <cell r="N89">
            <v>1666.39</v>
          </cell>
          <cell r="O89">
            <v>5</v>
          </cell>
          <cell r="P89">
            <v>2010</v>
          </cell>
          <cell r="Q89">
            <v>119</v>
          </cell>
          <cell r="R89">
            <v>102008</v>
          </cell>
          <cell r="S89" t="str">
            <v>POI</v>
          </cell>
          <cell r="T89">
            <v>90</v>
          </cell>
          <cell r="U89">
            <v>0</v>
          </cell>
          <cell r="V89">
            <v>500400287104</v>
          </cell>
          <cell r="W89" t="str">
            <v>92-CA-8A-BC-2C</v>
          </cell>
        </row>
        <row r="90">
          <cell r="A90" t="str">
            <v>120725</v>
          </cell>
          <cell r="B90" t="str">
            <v>I2</v>
          </cell>
          <cell r="C90" t="str">
            <v>COOP. MINERA RESERVA FISCAL LTDA.</v>
          </cell>
          <cell r="D90" t="str">
            <v>MINA CIENEGUILLAS S/N</v>
          </cell>
          <cell r="E90">
            <v>10860</v>
          </cell>
          <cell r="F90">
            <v>5850</v>
          </cell>
          <cell r="G90">
            <v>92</v>
          </cell>
          <cell r="H90">
            <v>3583.8</v>
          </cell>
          <cell r="I90">
            <v>5803.73</v>
          </cell>
          <cell r="J90">
            <v>206.53</v>
          </cell>
          <cell r="K90">
            <v>467.69</v>
          </cell>
          <cell r="L90">
            <v>0</v>
          </cell>
          <cell r="M90">
            <v>0</v>
          </cell>
          <cell r="N90">
            <v>1247.23</v>
          </cell>
          <cell r="O90">
            <v>5</v>
          </cell>
          <cell r="P90">
            <v>2010</v>
          </cell>
          <cell r="Q90">
            <v>119</v>
          </cell>
          <cell r="R90">
            <v>102006</v>
          </cell>
          <cell r="S90" t="str">
            <v>POI</v>
          </cell>
          <cell r="T90">
            <v>90</v>
          </cell>
          <cell r="U90">
            <v>0</v>
          </cell>
          <cell r="V90">
            <v>500400287104</v>
          </cell>
          <cell r="W90" t="str">
            <v>D7-D2-E5-11-4E</v>
          </cell>
        </row>
        <row r="91">
          <cell r="A91" t="str">
            <v>120729</v>
          </cell>
          <cell r="B91" t="str">
            <v>I2</v>
          </cell>
          <cell r="C91" t="str">
            <v>ESA - AIP  S. A.</v>
          </cell>
          <cell r="D91" t="str">
            <v>SAN ANTONIO S/N</v>
          </cell>
          <cell r="E91">
            <v>55717</v>
          </cell>
          <cell r="F91">
            <v>40079</v>
          </cell>
          <cell r="G91">
            <v>161</v>
          </cell>
          <cell r="H91">
            <v>18386.61</v>
          </cell>
          <cell r="I91">
            <v>10156.52</v>
          </cell>
          <cell r="J91">
            <v>3111.2</v>
          </cell>
          <cell r="K91">
            <v>2399.4499999999998</v>
          </cell>
          <cell r="L91">
            <v>0</v>
          </cell>
          <cell r="M91">
            <v>0</v>
          </cell>
          <cell r="N91">
            <v>4115.0600000000004</v>
          </cell>
          <cell r="O91">
            <v>5</v>
          </cell>
          <cell r="P91">
            <v>2010</v>
          </cell>
          <cell r="Q91">
            <v>119</v>
          </cell>
          <cell r="R91">
            <v>101863</v>
          </cell>
          <cell r="S91" t="str">
            <v>POI</v>
          </cell>
          <cell r="T91">
            <v>55</v>
          </cell>
          <cell r="U91">
            <v>0</v>
          </cell>
          <cell r="V91">
            <v>500400287104</v>
          </cell>
          <cell r="W91" t="str">
            <v>74-CE-C4-62-70</v>
          </cell>
        </row>
        <row r="92">
          <cell r="A92" t="str">
            <v>120729.5</v>
          </cell>
          <cell r="B92" t="str">
            <v>I2</v>
          </cell>
          <cell r="C92" t="str">
            <v>ESA - AIP S.A.</v>
          </cell>
          <cell r="D92" t="str">
            <v>SAN ANTONIO S/N</v>
          </cell>
          <cell r="E92">
            <v>9028</v>
          </cell>
          <cell r="F92">
            <v>11635</v>
          </cell>
          <cell r="G92">
            <v>48</v>
          </cell>
          <cell r="H92">
            <v>2979.24</v>
          </cell>
          <cell r="I92">
            <v>3028.03</v>
          </cell>
          <cell r="J92">
            <v>2811.4</v>
          </cell>
          <cell r="K92">
            <v>388.79</v>
          </cell>
          <cell r="L92">
            <v>0</v>
          </cell>
          <cell r="M92">
            <v>0</v>
          </cell>
          <cell r="N92">
            <v>1146.43</v>
          </cell>
          <cell r="O92">
            <v>5</v>
          </cell>
          <cell r="P92">
            <v>2010</v>
          </cell>
          <cell r="Q92">
            <v>119</v>
          </cell>
          <cell r="R92">
            <v>101933</v>
          </cell>
          <cell r="S92" t="str">
            <v>POI</v>
          </cell>
          <cell r="T92">
            <v>55</v>
          </cell>
          <cell r="U92">
            <v>0</v>
          </cell>
          <cell r="V92">
            <v>500400287104</v>
          </cell>
          <cell r="W92" t="str">
            <v>F7-1D-D2-A1</v>
          </cell>
        </row>
        <row r="93">
          <cell r="A93" t="str">
            <v>120730</v>
          </cell>
          <cell r="B93" t="str">
            <v>I2</v>
          </cell>
          <cell r="C93" t="str">
            <v>EMPRESA MINERA PATIÑO SRL</v>
          </cell>
          <cell r="D93" t="str">
            <v>LA CHACA S/N</v>
          </cell>
          <cell r="E93">
            <v>129873</v>
          </cell>
          <cell r="F93">
            <v>36577</v>
          </cell>
          <cell r="G93">
            <v>436</v>
          </cell>
          <cell r="H93">
            <v>42858.09</v>
          </cell>
          <cell r="I93">
            <v>27504.62</v>
          </cell>
          <cell r="J93">
            <v>0</v>
          </cell>
          <cell r="K93">
            <v>0</v>
          </cell>
          <cell r="L93">
            <v>960</v>
          </cell>
          <cell r="M93">
            <v>0</v>
          </cell>
          <cell r="N93">
            <v>9147.15</v>
          </cell>
          <cell r="O93">
            <v>5</v>
          </cell>
          <cell r="P93">
            <v>2010</v>
          </cell>
          <cell r="Q93">
            <v>119</v>
          </cell>
          <cell r="R93">
            <v>102775</v>
          </cell>
          <cell r="S93" t="str">
            <v>POI</v>
          </cell>
          <cell r="T93">
            <v>89</v>
          </cell>
          <cell r="U93">
            <v>0</v>
          </cell>
          <cell r="V93">
            <v>500400287104</v>
          </cell>
          <cell r="W93" t="str">
            <v>14-5D-75-D6</v>
          </cell>
        </row>
        <row r="94">
          <cell r="A94" t="str">
            <v>120732</v>
          </cell>
          <cell r="B94" t="str">
            <v>I2</v>
          </cell>
          <cell r="C94" t="str">
            <v>EMPRESA MINERA CRISTO REDENTOR</v>
          </cell>
          <cell r="D94" t="str">
            <v>LA CHACA S/N</v>
          </cell>
          <cell r="E94">
            <v>93212</v>
          </cell>
          <cell r="F94">
            <v>47422</v>
          </cell>
          <cell r="G94">
            <v>184</v>
          </cell>
          <cell r="H94">
            <v>30759.96</v>
          </cell>
          <cell r="I94">
            <v>11607.46</v>
          </cell>
          <cell r="J94">
            <v>423.67</v>
          </cell>
          <cell r="K94">
            <v>4014.18</v>
          </cell>
          <cell r="L94">
            <v>960</v>
          </cell>
          <cell r="M94">
            <v>0</v>
          </cell>
          <cell r="N94">
            <v>5562.84</v>
          </cell>
          <cell r="O94">
            <v>5</v>
          </cell>
          <cell r="P94">
            <v>2010</v>
          </cell>
          <cell r="Q94">
            <v>119</v>
          </cell>
          <cell r="R94">
            <v>101835</v>
          </cell>
          <cell r="S94" t="str">
            <v>POI</v>
          </cell>
          <cell r="T94">
            <v>55</v>
          </cell>
          <cell r="U94">
            <v>0</v>
          </cell>
          <cell r="V94">
            <v>500400287104</v>
          </cell>
          <cell r="W94" t="str">
            <v>5C-08-07-08-AB</v>
          </cell>
        </row>
        <row r="95">
          <cell r="A95" t="str">
            <v>120732.50</v>
          </cell>
          <cell r="B95" t="str">
            <v>I2</v>
          </cell>
          <cell r="C95" t="str">
            <v>FLORES CHIPANA FELIPE</v>
          </cell>
          <cell r="D95" t="str">
            <v xml:space="preserve">CANTUMARCA </v>
          </cell>
          <cell r="E95">
            <v>162054</v>
          </cell>
          <cell r="F95">
            <v>69096</v>
          </cell>
          <cell r="G95">
            <v>243</v>
          </cell>
          <cell r="H95">
            <v>53477.82</v>
          </cell>
          <cell r="I95">
            <v>15329.41</v>
          </cell>
          <cell r="J95">
            <v>0</v>
          </cell>
          <cell r="K95">
            <v>6978.86</v>
          </cell>
          <cell r="L95">
            <v>960</v>
          </cell>
          <cell r="M95">
            <v>0</v>
          </cell>
          <cell r="N95">
            <v>8944.94</v>
          </cell>
          <cell r="O95">
            <v>5</v>
          </cell>
          <cell r="P95">
            <v>2010</v>
          </cell>
          <cell r="Q95">
            <v>119</v>
          </cell>
          <cell r="R95">
            <v>101844</v>
          </cell>
          <cell r="S95" t="str">
            <v>POI</v>
          </cell>
          <cell r="T95">
            <v>55</v>
          </cell>
          <cell r="U95">
            <v>0</v>
          </cell>
          <cell r="V95">
            <v>500400287104</v>
          </cell>
          <cell r="W95" t="str">
            <v>8D-B6-1A-82-73</v>
          </cell>
        </row>
        <row r="96">
          <cell r="A96" t="str">
            <v>120733</v>
          </cell>
          <cell r="B96" t="str">
            <v>I2</v>
          </cell>
          <cell r="C96" t="str">
            <v>EMP. MIN.  COMERCIALIZADOR SAN PEDRO POTOSI SRL</v>
          </cell>
          <cell r="D96" t="str">
            <v>CANTUMARCA S/N</v>
          </cell>
          <cell r="E96">
            <v>89582</v>
          </cell>
          <cell r="F96">
            <v>38626</v>
          </cell>
          <cell r="G96">
            <v>168</v>
          </cell>
          <cell r="H96">
            <v>29562.06</v>
          </cell>
          <cell r="I96">
            <v>10598.11</v>
          </cell>
          <cell r="J96">
            <v>0</v>
          </cell>
          <cell r="K96">
            <v>3857.85</v>
          </cell>
          <cell r="L96">
            <v>960</v>
          </cell>
          <cell r="M96">
            <v>0</v>
          </cell>
          <cell r="N96">
            <v>5220.82</v>
          </cell>
          <cell r="O96">
            <v>5</v>
          </cell>
          <cell r="P96">
            <v>2010</v>
          </cell>
          <cell r="Q96">
            <v>119</v>
          </cell>
          <cell r="R96">
            <v>101840</v>
          </cell>
          <cell r="S96" t="str">
            <v>POI</v>
          </cell>
          <cell r="T96">
            <v>55</v>
          </cell>
          <cell r="U96">
            <v>0</v>
          </cell>
          <cell r="V96">
            <v>500400287104</v>
          </cell>
          <cell r="W96" t="str">
            <v>DE-6B-6F-D0</v>
          </cell>
        </row>
        <row r="97">
          <cell r="A97" t="str">
            <v>120734</v>
          </cell>
          <cell r="B97" t="str">
            <v>I2</v>
          </cell>
          <cell r="C97" t="str">
            <v>CHOQUE . JUAN LUIS</v>
          </cell>
          <cell r="D97" t="str">
            <v>CANTUMARCA S/N</v>
          </cell>
          <cell r="E97">
            <v>74217</v>
          </cell>
          <cell r="F97">
            <v>29717</v>
          </cell>
          <cell r="G97">
            <v>138</v>
          </cell>
          <cell r="H97">
            <v>24491.61</v>
          </cell>
          <cell r="I97">
            <v>8705.59</v>
          </cell>
          <cell r="J97">
            <v>0</v>
          </cell>
          <cell r="K97">
            <v>3196.16</v>
          </cell>
          <cell r="L97">
            <v>960</v>
          </cell>
          <cell r="M97">
            <v>0</v>
          </cell>
          <cell r="N97">
            <v>4315.6400000000003</v>
          </cell>
          <cell r="O97">
            <v>5</v>
          </cell>
          <cell r="P97">
            <v>2010</v>
          </cell>
          <cell r="Q97">
            <v>119</v>
          </cell>
          <cell r="R97">
            <v>101833</v>
          </cell>
          <cell r="S97" t="str">
            <v>POI</v>
          </cell>
          <cell r="T97">
            <v>55</v>
          </cell>
          <cell r="U97">
            <v>0</v>
          </cell>
          <cell r="V97">
            <v>500400287104</v>
          </cell>
          <cell r="W97" t="str">
            <v>78-4E-4A-87-60</v>
          </cell>
        </row>
        <row r="98">
          <cell r="A98" t="str">
            <v>120735</v>
          </cell>
          <cell r="B98" t="str">
            <v>I2</v>
          </cell>
          <cell r="C98" t="str">
            <v>VILMIN  S.R.L.</v>
          </cell>
          <cell r="D98" t="str">
            <v>CANTUMARCA S/N</v>
          </cell>
          <cell r="E98">
            <v>69046</v>
          </cell>
          <cell r="F98">
            <v>29610</v>
          </cell>
          <cell r="G98">
            <v>131</v>
          </cell>
          <cell r="H98">
            <v>22785.18</v>
          </cell>
          <cell r="I98">
            <v>8264</v>
          </cell>
          <cell r="J98">
            <v>0</v>
          </cell>
          <cell r="K98">
            <v>0</v>
          </cell>
          <cell r="L98">
            <v>960</v>
          </cell>
          <cell r="M98">
            <v>0</v>
          </cell>
          <cell r="N98">
            <v>4036.39</v>
          </cell>
          <cell r="O98">
            <v>5</v>
          </cell>
          <cell r="P98">
            <v>2010</v>
          </cell>
          <cell r="Q98">
            <v>119</v>
          </cell>
          <cell r="R98">
            <v>102776</v>
          </cell>
          <cell r="S98" t="str">
            <v>POI</v>
          </cell>
          <cell r="T98">
            <v>89</v>
          </cell>
          <cell r="U98">
            <v>0</v>
          </cell>
          <cell r="V98">
            <v>500400287104</v>
          </cell>
          <cell r="W98" t="str">
            <v>44-D2-1D-53</v>
          </cell>
        </row>
        <row r="99">
          <cell r="A99" t="str">
            <v>120736</v>
          </cell>
          <cell r="B99" t="str">
            <v>I2</v>
          </cell>
          <cell r="C99" t="str">
            <v>CAREAGA ALURRALDE MILTON ADEMAR</v>
          </cell>
          <cell r="D99" t="str">
            <v xml:space="preserve">CANTUMARCA </v>
          </cell>
          <cell r="E99">
            <v>77638</v>
          </cell>
          <cell r="F99">
            <v>30577</v>
          </cell>
          <cell r="G99">
            <v>159</v>
          </cell>
          <cell r="H99">
            <v>25620.54</v>
          </cell>
          <cell r="I99">
            <v>10030.36</v>
          </cell>
          <cell r="J99">
            <v>0</v>
          </cell>
          <cell r="K99">
            <v>0</v>
          </cell>
          <cell r="L99">
            <v>960</v>
          </cell>
          <cell r="M99">
            <v>0</v>
          </cell>
          <cell r="N99">
            <v>4634.62</v>
          </cell>
          <cell r="O99">
            <v>5</v>
          </cell>
          <cell r="P99">
            <v>2010</v>
          </cell>
          <cell r="Q99">
            <v>119</v>
          </cell>
          <cell r="R99">
            <v>102774</v>
          </cell>
          <cell r="S99" t="str">
            <v>POI</v>
          </cell>
          <cell r="T99">
            <v>89</v>
          </cell>
          <cell r="U99">
            <v>0</v>
          </cell>
          <cell r="V99">
            <v>500400287104</v>
          </cell>
          <cell r="W99" t="str">
            <v>FC-2A-9F-89-2A</v>
          </cell>
        </row>
        <row r="100">
          <cell r="A100" t="str">
            <v>120737.500</v>
          </cell>
          <cell r="B100" t="str">
            <v>I2</v>
          </cell>
          <cell r="C100" t="str">
            <v>EMPRESA ROYAL . MINES IMPEX S.R.L.</v>
          </cell>
          <cell r="D100" t="str">
            <v xml:space="preserve">CANTUMARCA </v>
          </cell>
          <cell r="E100">
            <v>90748</v>
          </cell>
          <cell r="F100">
            <v>93263</v>
          </cell>
          <cell r="G100">
            <v>230</v>
          </cell>
          <cell r="H100">
            <v>29946.84</v>
          </cell>
          <cell r="I100">
            <v>14509.32</v>
          </cell>
          <cell r="J100">
            <v>12936.74</v>
          </cell>
          <cell r="K100">
            <v>3908.06</v>
          </cell>
          <cell r="L100">
            <v>960</v>
          </cell>
          <cell r="M100">
            <v>0</v>
          </cell>
          <cell r="N100">
            <v>7461.08</v>
          </cell>
          <cell r="O100">
            <v>5</v>
          </cell>
          <cell r="P100">
            <v>2010</v>
          </cell>
          <cell r="Q100">
            <v>119</v>
          </cell>
          <cell r="R100">
            <v>101911</v>
          </cell>
          <cell r="S100" t="str">
            <v>POI</v>
          </cell>
          <cell r="T100">
            <v>55</v>
          </cell>
          <cell r="U100">
            <v>0</v>
          </cell>
          <cell r="V100">
            <v>500400287104</v>
          </cell>
          <cell r="W100" t="str">
            <v>12-5F-0C-10</v>
          </cell>
        </row>
        <row r="101">
          <cell r="A101" t="str">
            <v>120738</v>
          </cell>
          <cell r="B101" t="str">
            <v>I2</v>
          </cell>
          <cell r="C101" t="str">
            <v>EMPRESA MINERA JATHUN ORCKO S.R.L.</v>
          </cell>
          <cell r="D101" t="str">
            <v>CANTUMARCA S/N</v>
          </cell>
          <cell r="E101">
            <v>124049</v>
          </cell>
          <cell r="F101">
            <v>145250</v>
          </cell>
          <cell r="G101">
            <v>315</v>
          </cell>
          <cell r="H101">
            <v>40936.17</v>
          </cell>
          <cell r="I101">
            <v>19871.46</v>
          </cell>
          <cell r="J101">
            <v>23471.75</v>
          </cell>
          <cell r="K101">
            <v>5342.17</v>
          </cell>
          <cell r="L101">
            <v>960</v>
          </cell>
          <cell r="M101">
            <v>0</v>
          </cell>
          <cell r="N101">
            <v>10956.32</v>
          </cell>
          <cell r="O101">
            <v>5</v>
          </cell>
          <cell r="P101">
            <v>2010</v>
          </cell>
          <cell r="Q101">
            <v>119</v>
          </cell>
          <cell r="R101">
            <v>101871</v>
          </cell>
          <cell r="S101" t="str">
            <v>POI</v>
          </cell>
          <cell r="T101">
            <v>55</v>
          </cell>
          <cell r="U101">
            <v>0</v>
          </cell>
          <cell r="V101">
            <v>500400287104</v>
          </cell>
          <cell r="W101" t="str">
            <v>0D-B9-91-B8</v>
          </cell>
        </row>
        <row r="102">
          <cell r="A102" t="str">
            <v>120739</v>
          </cell>
          <cell r="B102" t="str">
            <v>I2</v>
          </cell>
          <cell r="C102" t="str">
            <v>SOMINKOR  .</v>
          </cell>
          <cell r="D102" t="str">
            <v>CANTUMARCA S/N</v>
          </cell>
          <cell r="E102">
            <v>115982</v>
          </cell>
          <cell r="F102">
            <v>35183</v>
          </cell>
          <cell r="G102">
            <v>229</v>
          </cell>
          <cell r="H102">
            <v>38274.06</v>
          </cell>
          <cell r="I102">
            <v>14446.24</v>
          </cell>
          <cell r="J102">
            <v>0</v>
          </cell>
          <cell r="K102">
            <v>4994.7700000000004</v>
          </cell>
          <cell r="L102">
            <v>960</v>
          </cell>
          <cell r="M102">
            <v>0</v>
          </cell>
          <cell r="N102">
            <v>6853.64</v>
          </cell>
          <cell r="O102">
            <v>5</v>
          </cell>
          <cell r="P102">
            <v>2010</v>
          </cell>
          <cell r="Q102">
            <v>119</v>
          </cell>
          <cell r="R102">
            <v>101881</v>
          </cell>
          <cell r="S102" t="str">
            <v>POI</v>
          </cell>
          <cell r="T102">
            <v>55</v>
          </cell>
          <cell r="U102">
            <v>0</v>
          </cell>
          <cell r="V102">
            <v>500400287104</v>
          </cell>
          <cell r="W102" t="str">
            <v>34-3E-AA-84</v>
          </cell>
        </row>
        <row r="103">
          <cell r="A103" t="str">
            <v>120740.50</v>
          </cell>
          <cell r="B103" t="str">
            <v>I2</v>
          </cell>
          <cell r="C103" t="str">
            <v>CRIOGAS  LTDA.</v>
          </cell>
          <cell r="D103" t="str">
            <v>CANTUMARCA S/N</v>
          </cell>
          <cell r="E103">
            <v>21753</v>
          </cell>
          <cell r="F103">
            <v>14268</v>
          </cell>
          <cell r="G103">
            <v>86</v>
          </cell>
          <cell r="H103">
            <v>7178.49</v>
          </cell>
          <cell r="I103">
            <v>5425.22</v>
          </cell>
          <cell r="J103">
            <v>957.88</v>
          </cell>
          <cell r="K103">
            <v>936.79</v>
          </cell>
          <cell r="L103">
            <v>0</v>
          </cell>
          <cell r="M103">
            <v>0</v>
          </cell>
          <cell r="N103">
            <v>1763.01</v>
          </cell>
          <cell r="O103">
            <v>5</v>
          </cell>
          <cell r="P103">
            <v>2010</v>
          </cell>
          <cell r="Q103">
            <v>119</v>
          </cell>
          <cell r="R103">
            <v>101838</v>
          </cell>
          <cell r="S103" t="str">
            <v>POI</v>
          </cell>
          <cell r="T103">
            <v>55</v>
          </cell>
          <cell r="U103">
            <v>0</v>
          </cell>
          <cell r="V103">
            <v>500400287104</v>
          </cell>
          <cell r="W103" t="str">
            <v>7B-5B-D6-0D-47</v>
          </cell>
        </row>
        <row r="104">
          <cell r="A104" t="str">
            <v>120741</v>
          </cell>
          <cell r="B104" t="str">
            <v>I2</v>
          </cell>
          <cell r="C104" t="str">
            <v>EMPRESA ROYAL MINES IMPEX S.R.L.</v>
          </cell>
          <cell r="D104" t="str">
            <v>CANTUMARCA S/N</v>
          </cell>
          <cell r="E104">
            <v>3337</v>
          </cell>
          <cell r="F104">
            <v>0</v>
          </cell>
          <cell r="G104">
            <v>5</v>
          </cell>
          <cell r="H104">
            <v>1101.21</v>
          </cell>
          <cell r="I104">
            <v>315.42</v>
          </cell>
          <cell r="J104">
            <v>0</v>
          </cell>
          <cell r="K104">
            <v>143.71</v>
          </cell>
          <cell r="L104">
            <v>0</v>
          </cell>
          <cell r="M104">
            <v>0</v>
          </cell>
          <cell r="N104">
            <v>184.16</v>
          </cell>
          <cell r="O104">
            <v>5</v>
          </cell>
          <cell r="P104">
            <v>2010</v>
          </cell>
          <cell r="Q104">
            <v>119</v>
          </cell>
          <cell r="R104">
            <v>101951</v>
          </cell>
          <cell r="S104" t="str">
            <v>POI</v>
          </cell>
          <cell r="T104">
            <v>55</v>
          </cell>
          <cell r="U104">
            <v>0</v>
          </cell>
          <cell r="V104">
            <v>500400287104</v>
          </cell>
          <cell r="W104" t="str">
            <v>A4-4D-6D-1B</v>
          </cell>
        </row>
        <row r="105">
          <cell r="A105" t="str">
            <v>120743</v>
          </cell>
          <cell r="B105" t="str">
            <v>I2</v>
          </cell>
          <cell r="C105" t="str">
            <v>EMPRESA MINERA ROLANDO S.R.L.</v>
          </cell>
          <cell r="D105" t="str">
            <v>SAN ANTONIO S/N S/N</v>
          </cell>
          <cell r="E105">
            <v>81707</v>
          </cell>
          <cell r="F105">
            <v>50512</v>
          </cell>
          <cell r="G105">
            <v>174</v>
          </cell>
          <cell r="H105">
            <v>26963.31</v>
          </cell>
          <cell r="I105">
            <v>10976.62</v>
          </cell>
          <cell r="J105">
            <v>2200.52</v>
          </cell>
          <cell r="K105">
            <v>3518.71</v>
          </cell>
          <cell r="L105">
            <v>0</v>
          </cell>
          <cell r="M105">
            <v>0</v>
          </cell>
          <cell r="N105">
            <v>5218.26</v>
          </cell>
          <cell r="O105">
            <v>5</v>
          </cell>
          <cell r="P105">
            <v>2010</v>
          </cell>
          <cell r="Q105">
            <v>119</v>
          </cell>
          <cell r="R105">
            <v>101884</v>
          </cell>
          <cell r="S105" t="str">
            <v>POI</v>
          </cell>
          <cell r="T105">
            <v>55</v>
          </cell>
          <cell r="U105">
            <v>0</v>
          </cell>
          <cell r="V105">
            <v>500400287104</v>
          </cell>
          <cell r="W105" t="str">
            <v>C6-AD-1D-57</v>
          </cell>
        </row>
        <row r="106">
          <cell r="A106" t="str">
            <v>120743.50</v>
          </cell>
          <cell r="B106" t="str">
            <v>I2</v>
          </cell>
          <cell r="C106" t="str">
            <v>EMPRESA MINERA ROLANDO S.R.L.</v>
          </cell>
          <cell r="D106" t="str">
            <v>SAN ANTONIO S/N</v>
          </cell>
          <cell r="E106">
            <v>5247</v>
          </cell>
          <cell r="F106">
            <v>3072</v>
          </cell>
          <cell r="G106">
            <v>67</v>
          </cell>
          <cell r="H106">
            <v>1731.51</v>
          </cell>
          <cell r="I106">
            <v>4226.63</v>
          </cell>
          <cell r="J106">
            <v>256.2</v>
          </cell>
          <cell r="K106">
            <v>225.96</v>
          </cell>
          <cell r="L106">
            <v>0</v>
          </cell>
          <cell r="M106">
            <v>0</v>
          </cell>
          <cell r="N106">
            <v>807.86</v>
          </cell>
          <cell r="O106">
            <v>5</v>
          </cell>
          <cell r="P106">
            <v>2010</v>
          </cell>
          <cell r="Q106">
            <v>119</v>
          </cell>
          <cell r="R106">
            <v>101831</v>
          </cell>
          <cell r="S106" t="str">
            <v>POI</v>
          </cell>
          <cell r="T106">
            <v>55</v>
          </cell>
          <cell r="U106">
            <v>0</v>
          </cell>
          <cell r="V106">
            <v>500400287104</v>
          </cell>
          <cell r="W106" t="str">
            <v>AB-20-63-1A</v>
          </cell>
        </row>
        <row r="107">
          <cell r="A107" t="str">
            <v>120746</v>
          </cell>
          <cell r="B107" t="str">
            <v>I2</v>
          </cell>
          <cell r="C107" t="str">
            <v>ESTUQUERA CAYARA .</v>
          </cell>
          <cell r="D107" t="str">
            <v>CRUCE LA PALCA S/N</v>
          </cell>
          <cell r="E107">
            <v>66465</v>
          </cell>
          <cell r="F107">
            <v>17370</v>
          </cell>
          <cell r="G107">
            <v>137</v>
          </cell>
          <cell r="H107">
            <v>21933.45</v>
          </cell>
          <cell r="I107">
            <v>8642.51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3974.87</v>
          </cell>
          <cell r="O107">
            <v>5</v>
          </cell>
          <cell r="P107">
            <v>2010</v>
          </cell>
          <cell r="Q107">
            <v>119</v>
          </cell>
          <cell r="R107">
            <v>101841</v>
          </cell>
          <cell r="S107" t="str">
            <v>POI</v>
          </cell>
          <cell r="T107">
            <v>55</v>
          </cell>
          <cell r="U107">
            <v>0</v>
          </cell>
          <cell r="V107">
            <v>500400287104</v>
          </cell>
          <cell r="W107" t="str">
            <v>D7-3D-24-30-AA</v>
          </cell>
        </row>
        <row r="108">
          <cell r="A108" t="str">
            <v>120747</v>
          </cell>
          <cell r="B108" t="str">
            <v>I2</v>
          </cell>
          <cell r="C108" t="str">
            <v>EMPRESA MINERA SANTA LUCIA</v>
          </cell>
          <cell r="D108" t="str">
            <v>SAN ANTONIO S/N</v>
          </cell>
          <cell r="E108">
            <v>243032</v>
          </cell>
          <cell r="F108">
            <v>108982</v>
          </cell>
          <cell r="G108">
            <v>430</v>
          </cell>
          <cell r="H108">
            <v>80200.56</v>
          </cell>
          <cell r="I108">
            <v>27126.12</v>
          </cell>
          <cell r="J108">
            <v>0</v>
          </cell>
          <cell r="K108">
            <v>10466.18</v>
          </cell>
          <cell r="L108">
            <v>960</v>
          </cell>
          <cell r="M108">
            <v>0</v>
          </cell>
          <cell r="N108">
            <v>13952.47</v>
          </cell>
          <cell r="O108">
            <v>5</v>
          </cell>
          <cell r="P108">
            <v>2010</v>
          </cell>
          <cell r="Q108">
            <v>119</v>
          </cell>
          <cell r="R108">
            <v>101877</v>
          </cell>
          <cell r="S108" t="str">
            <v>POI</v>
          </cell>
          <cell r="T108">
            <v>55</v>
          </cell>
          <cell r="U108">
            <v>0</v>
          </cell>
          <cell r="V108">
            <v>500400287104</v>
          </cell>
          <cell r="W108" t="str">
            <v>6E-7F-E0-BD-C1</v>
          </cell>
        </row>
        <row r="109">
          <cell r="A109" t="str">
            <v>120748</v>
          </cell>
          <cell r="B109" t="str">
            <v>I2</v>
          </cell>
          <cell r="C109" t="str">
            <v>RAMOS CALLAPINO GERMAN</v>
          </cell>
          <cell r="D109" t="str">
            <v>CRUCE LA PALCA S/N</v>
          </cell>
          <cell r="E109">
            <v>167</v>
          </cell>
          <cell r="F109">
            <v>0</v>
          </cell>
          <cell r="G109">
            <v>5</v>
          </cell>
          <cell r="H109">
            <v>55.11</v>
          </cell>
          <cell r="I109">
            <v>315.42</v>
          </cell>
          <cell r="J109">
            <v>0</v>
          </cell>
          <cell r="K109">
            <v>7.19</v>
          </cell>
          <cell r="L109">
            <v>0</v>
          </cell>
          <cell r="M109">
            <v>0</v>
          </cell>
          <cell r="N109">
            <v>48.17</v>
          </cell>
          <cell r="O109">
            <v>5</v>
          </cell>
          <cell r="P109">
            <v>2010</v>
          </cell>
          <cell r="Q109">
            <v>119</v>
          </cell>
          <cell r="R109">
            <v>101837</v>
          </cell>
          <cell r="S109" t="str">
            <v>POI</v>
          </cell>
          <cell r="T109">
            <v>55</v>
          </cell>
          <cell r="U109">
            <v>0</v>
          </cell>
          <cell r="V109">
            <v>500400287104</v>
          </cell>
          <cell r="W109" t="str">
            <v>01-6E-B2-D6</v>
          </cell>
        </row>
        <row r="110">
          <cell r="A110" t="str">
            <v>120749</v>
          </cell>
          <cell r="B110" t="str">
            <v>I1</v>
          </cell>
          <cell r="C110" t="str">
            <v>COTAP  LTDA.</v>
          </cell>
          <cell r="D110" t="str">
            <v>TARAPAYA S/N</v>
          </cell>
          <cell r="E110">
            <v>144</v>
          </cell>
          <cell r="F110">
            <v>0</v>
          </cell>
          <cell r="G110">
            <v>8</v>
          </cell>
          <cell r="H110">
            <v>47.52</v>
          </cell>
          <cell r="I110">
            <v>504.67</v>
          </cell>
          <cell r="J110">
            <v>0</v>
          </cell>
          <cell r="K110">
            <v>6.2</v>
          </cell>
          <cell r="L110">
            <v>0</v>
          </cell>
          <cell r="M110">
            <v>0</v>
          </cell>
          <cell r="N110">
            <v>71.78</v>
          </cell>
          <cell r="O110">
            <v>5</v>
          </cell>
          <cell r="P110">
            <v>2010</v>
          </cell>
          <cell r="Q110">
            <v>119</v>
          </cell>
          <cell r="R110">
            <v>101912</v>
          </cell>
          <cell r="S110" t="str">
            <v>POI</v>
          </cell>
          <cell r="T110">
            <v>55</v>
          </cell>
          <cell r="U110">
            <v>0</v>
          </cell>
          <cell r="V110">
            <v>500400287104</v>
          </cell>
          <cell r="W110" t="str">
            <v>3B-BB-B3-ED-56</v>
          </cell>
        </row>
        <row r="111">
          <cell r="A111" t="str">
            <v>120750</v>
          </cell>
          <cell r="B111" t="str">
            <v>I2</v>
          </cell>
          <cell r="C111" t="str">
            <v>EMPRESA MINERA THURU  LTDA.</v>
          </cell>
          <cell r="D111" t="str">
            <v>H. VASQUEZ S/N</v>
          </cell>
          <cell r="E111">
            <v>104093</v>
          </cell>
          <cell r="F111">
            <v>20139</v>
          </cell>
          <cell r="G111">
            <v>234</v>
          </cell>
          <cell r="H111">
            <v>34350.69</v>
          </cell>
          <cell r="I111">
            <v>14761.66</v>
          </cell>
          <cell r="J111">
            <v>0</v>
          </cell>
          <cell r="K111">
            <v>4482.7700000000004</v>
          </cell>
          <cell r="L111">
            <v>960</v>
          </cell>
          <cell r="M111">
            <v>0</v>
          </cell>
          <cell r="N111">
            <v>6384.61</v>
          </cell>
          <cell r="O111">
            <v>5</v>
          </cell>
          <cell r="P111">
            <v>2010</v>
          </cell>
          <cell r="Q111">
            <v>119</v>
          </cell>
          <cell r="R111">
            <v>101828</v>
          </cell>
          <cell r="S111" t="str">
            <v>POI</v>
          </cell>
          <cell r="T111">
            <v>55</v>
          </cell>
          <cell r="U111">
            <v>0</v>
          </cell>
          <cell r="V111">
            <v>500400287104</v>
          </cell>
          <cell r="W111" t="str">
            <v>7B-5A-B6-DD</v>
          </cell>
        </row>
        <row r="112">
          <cell r="A112" t="str">
            <v>120751</v>
          </cell>
          <cell r="B112" t="str">
            <v>I2</v>
          </cell>
          <cell r="C112" t="str">
            <v>EMPRESA MINERA LAMBOL</v>
          </cell>
          <cell r="D112" t="str">
            <v>SAN ANTONIO S/N</v>
          </cell>
          <cell r="E112">
            <v>399407</v>
          </cell>
          <cell r="F112">
            <v>140254</v>
          </cell>
          <cell r="G112">
            <v>854</v>
          </cell>
          <cell r="H112">
            <v>131804.31</v>
          </cell>
          <cell r="I112">
            <v>53873.74</v>
          </cell>
          <cell r="J112">
            <v>0</v>
          </cell>
          <cell r="K112">
            <v>17200.47</v>
          </cell>
          <cell r="L112">
            <v>0</v>
          </cell>
          <cell r="M112">
            <v>0</v>
          </cell>
          <cell r="N112">
            <v>24138.15</v>
          </cell>
          <cell r="O112">
            <v>5</v>
          </cell>
          <cell r="P112">
            <v>2010</v>
          </cell>
          <cell r="Q112">
            <v>119</v>
          </cell>
          <cell r="R112">
            <v>101913</v>
          </cell>
          <cell r="S112" t="str">
            <v>POI</v>
          </cell>
          <cell r="T112">
            <v>55</v>
          </cell>
          <cell r="U112">
            <v>0</v>
          </cell>
          <cell r="V112">
            <v>500400287104</v>
          </cell>
          <cell r="W112" t="str">
            <v>CE-67-9A-F2-60</v>
          </cell>
        </row>
        <row r="113">
          <cell r="A113" t="str">
            <v>120751.10</v>
          </cell>
          <cell r="B113" t="str">
            <v>I2</v>
          </cell>
          <cell r="C113" t="str">
            <v>LAMBOL  S.A.</v>
          </cell>
          <cell r="D113" t="str">
            <v>SAN ANTONIO S/N</v>
          </cell>
          <cell r="E113">
            <v>28320</v>
          </cell>
          <cell r="F113">
            <v>0</v>
          </cell>
          <cell r="G113">
            <v>65</v>
          </cell>
          <cell r="H113">
            <v>9345.6</v>
          </cell>
          <cell r="I113">
            <v>4100.46</v>
          </cell>
          <cell r="J113">
            <v>0</v>
          </cell>
          <cell r="K113">
            <v>1219.5999999999999</v>
          </cell>
          <cell r="L113">
            <v>0</v>
          </cell>
          <cell r="M113">
            <v>0</v>
          </cell>
          <cell r="N113">
            <v>1747.99</v>
          </cell>
          <cell r="O113">
            <v>5</v>
          </cell>
          <cell r="P113">
            <v>2010</v>
          </cell>
          <cell r="Q113">
            <v>119</v>
          </cell>
          <cell r="R113">
            <v>101934</v>
          </cell>
          <cell r="S113" t="str">
            <v>POI</v>
          </cell>
          <cell r="T113">
            <v>55</v>
          </cell>
          <cell r="U113">
            <v>0</v>
          </cell>
          <cell r="V113">
            <v>500400287104</v>
          </cell>
          <cell r="W113" t="str">
            <v>89-B4-F2-C7-BC</v>
          </cell>
        </row>
        <row r="114">
          <cell r="A114" t="str">
            <v>120753</v>
          </cell>
          <cell r="B114" t="str">
            <v>I2</v>
          </cell>
          <cell r="C114" t="str">
            <v>EMPRESA MINERA SANTA LUCIA</v>
          </cell>
          <cell r="D114" t="str">
            <v>AGUA DULCE S/N</v>
          </cell>
          <cell r="E114">
            <v>104568</v>
          </cell>
          <cell r="F114">
            <v>32102</v>
          </cell>
          <cell r="G114">
            <v>253</v>
          </cell>
          <cell r="H114">
            <v>34507.440000000002</v>
          </cell>
          <cell r="I114">
            <v>15960.25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6560.8</v>
          </cell>
          <cell r="O114">
            <v>5</v>
          </cell>
          <cell r="P114">
            <v>2010</v>
          </cell>
          <cell r="Q114">
            <v>119</v>
          </cell>
          <cell r="R114">
            <v>101910</v>
          </cell>
          <cell r="S114" t="str">
            <v>POI</v>
          </cell>
          <cell r="T114">
            <v>55</v>
          </cell>
          <cell r="U114">
            <v>0</v>
          </cell>
          <cell r="V114">
            <v>500400287104</v>
          </cell>
          <cell r="W114" t="str">
            <v>D8-AC-EC-21</v>
          </cell>
        </row>
        <row r="115">
          <cell r="A115" t="str">
            <v>120753.1</v>
          </cell>
          <cell r="B115" t="str">
            <v>I2</v>
          </cell>
          <cell r="C115" t="str">
            <v>CCOP. MINERA UNIFICADA POTOSI LTDA.</v>
          </cell>
          <cell r="D115" t="str">
            <v>AGUA DULCE S/N</v>
          </cell>
          <cell r="E115">
            <v>76853</v>
          </cell>
          <cell r="F115">
            <v>18854</v>
          </cell>
          <cell r="G115">
            <v>309</v>
          </cell>
          <cell r="H115">
            <v>25361.49</v>
          </cell>
          <cell r="I115">
            <v>19492.96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5831.08</v>
          </cell>
          <cell r="O115">
            <v>5</v>
          </cell>
          <cell r="P115">
            <v>2010</v>
          </cell>
          <cell r="Q115">
            <v>119</v>
          </cell>
          <cell r="R115">
            <v>101862</v>
          </cell>
          <cell r="S115" t="str">
            <v>POI</v>
          </cell>
          <cell r="T115">
            <v>55</v>
          </cell>
          <cell r="U115">
            <v>0</v>
          </cell>
          <cell r="V115">
            <v>500400287104</v>
          </cell>
          <cell r="W115" t="str">
            <v>F4-8E-3F-25</v>
          </cell>
        </row>
        <row r="116">
          <cell r="A116" t="str">
            <v>120757</v>
          </cell>
          <cell r="B116" t="str">
            <v>I2</v>
          </cell>
          <cell r="C116" t="str">
            <v>FEDECOMIN  POTOSI</v>
          </cell>
          <cell r="D116" t="str">
            <v>AGUA DULCE S/N</v>
          </cell>
          <cell r="E116">
            <v>60372</v>
          </cell>
          <cell r="F116">
            <v>42591</v>
          </cell>
          <cell r="G116">
            <v>233</v>
          </cell>
          <cell r="H116">
            <v>19922.759999999998</v>
          </cell>
          <cell r="I116">
            <v>14698.57</v>
          </cell>
          <cell r="J116">
            <v>3496.75</v>
          </cell>
          <cell r="K116">
            <v>0</v>
          </cell>
          <cell r="L116">
            <v>0</v>
          </cell>
          <cell r="M116">
            <v>0</v>
          </cell>
          <cell r="N116">
            <v>4955.3500000000004</v>
          </cell>
          <cell r="O116">
            <v>5</v>
          </cell>
          <cell r="P116">
            <v>2010</v>
          </cell>
          <cell r="Q116">
            <v>119</v>
          </cell>
          <cell r="R116">
            <v>101853</v>
          </cell>
          <cell r="S116" t="str">
            <v>POI</v>
          </cell>
          <cell r="T116">
            <v>55</v>
          </cell>
          <cell r="U116">
            <v>0</v>
          </cell>
          <cell r="V116">
            <v>500400287104</v>
          </cell>
          <cell r="W116" t="str">
            <v>4C-AC-B3-29</v>
          </cell>
        </row>
        <row r="117">
          <cell r="A117" t="str">
            <v>120758</v>
          </cell>
          <cell r="B117" t="str">
            <v>I2</v>
          </cell>
          <cell r="C117" t="str">
            <v xml:space="preserve">EMCODEP   </v>
          </cell>
          <cell r="D117" t="str">
            <v>AGUA DULCE S/N</v>
          </cell>
          <cell r="E117">
            <v>17622</v>
          </cell>
          <cell r="F117">
            <v>152</v>
          </cell>
          <cell r="G117">
            <v>94</v>
          </cell>
          <cell r="H117">
            <v>5815.26</v>
          </cell>
          <cell r="I117">
            <v>5929.9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1526.87</v>
          </cell>
          <cell r="O117">
            <v>5</v>
          </cell>
          <cell r="P117">
            <v>2010</v>
          </cell>
          <cell r="Q117">
            <v>119</v>
          </cell>
          <cell r="R117">
            <v>101926</v>
          </cell>
          <cell r="S117" t="str">
            <v>POI</v>
          </cell>
          <cell r="T117">
            <v>55</v>
          </cell>
          <cell r="U117">
            <v>0</v>
          </cell>
          <cell r="V117">
            <v>500400287104</v>
          </cell>
          <cell r="W117" t="str">
            <v>8B-22-23-00-57</v>
          </cell>
        </row>
        <row r="118">
          <cell r="A118" t="str">
            <v>120768</v>
          </cell>
          <cell r="B118" t="str">
            <v>I2</v>
          </cell>
          <cell r="C118" t="str">
            <v>KZ MINERALS BOLIVIA S.A.</v>
          </cell>
          <cell r="D118" t="str">
            <v>AGUA DULCE S/N</v>
          </cell>
          <cell r="E118">
            <v>99175</v>
          </cell>
          <cell r="F118">
            <v>41310</v>
          </cell>
          <cell r="G118">
            <v>233</v>
          </cell>
          <cell r="H118">
            <v>32727.75</v>
          </cell>
          <cell r="I118">
            <v>14698.57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6165.42</v>
          </cell>
          <cell r="O118">
            <v>5</v>
          </cell>
          <cell r="P118">
            <v>2010</v>
          </cell>
          <cell r="Q118">
            <v>119</v>
          </cell>
          <cell r="R118">
            <v>101851</v>
          </cell>
          <cell r="S118" t="str">
            <v>POI</v>
          </cell>
          <cell r="T118">
            <v>55</v>
          </cell>
          <cell r="U118">
            <v>0</v>
          </cell>
          <cell r="V118">
            <v>500400287104</v>
          </cell>
          <cell r="W118" t="str">
            <v>44-5C-D3-82-54</v>
          </cell>
        </row>
        <row r="119">
          <cell r="A119" t="str">
            <v>120771</v>
          </cell>
          <cell r="B119" t="str">
            <v>I2</v>
          </cell>
          <cell r="C119" t="str">
            <v>MINEXA  SRL</v>
          </cell>
          <cell r="D119" t="str">
            <v>H. VASQUEZ S/N</v>
          </cell>
          <cell r="E119">
            <v>1395</v>
          </cell>
          <cell r="F119">
            <v>99</v>
          </cell>
          <cell r="G119">
            <v>19</v>
          </cell>
          <cell r="H119">
            <v>460.35</v>
          </cell>
          <cell r="I119">
            <v>1198.5999999999999</v>
          </cell>
          <cell r="J119">
            <v>0</v>
          </cell>
          <cell r="K119">
            <v>60.08</v>
          </cell>
          <cell r="L119">
            <v>0</v>
          </cell>
          <cell r="M119">
            <v>0</v>
          </cell>
          <cell r="N119">
            <v>215.66</v>
          </cell>
          <cell r="O119">
            <v>5</v>
          </cell>
          <cell r="P119">
            <v>2010</v>
          </cell>
          <cell r="Q119">
            <v>119</v>
          </cell>
          <cell r="R119">
            <v>101922</v>
          </cell>
          <cell r="S119" t="str">
            <v>POI</v>
          </cell>
          <cell r="T119">
            <v>55</v>
          </cell>
          <cell r="U119">
            <v>0</v>
          </cell>
          <cell r="V119">
            <v>500400287104</v>
          </cell>
          <cell r="W119" t="str">
            <v>DA-E7-6C-81-0E</v>
          </cell>
        </row>
        <row r="120">
          <cell r="A120" t="str">
            <v>120810</v>
          </cell>
          <cell r="B120" t="str">
            <v>I2</v>
          </cell>
          <cell r="C120" t="str">
            <v>COOP. MIN. UNIFICADA POTOSI LTDA.</v>
          </cell>
          <cell r="D120" t="str">
            <v>SAGARNAGA S/N</v>
          </cell>
          <cell r="E120">
            <v>105</v>
          </cell>
          <cell r="F120">
            <v>0</v>
          </cell>
          <cell r="G120">
            <v>3</v>
          </cell>
          <cell r="H120">
            <v>34.65</v>
          </cell>
          <cell r="I120">
            <v>189.25</v>
          </cell>
          <cell r="J120">
            <v>0</v>
          </cell>
          <cell r="K120">
            <v>4.5199999999999996</v>
          </cell>
          <cell r="L120">
            <v>0</v>
          </cell>
          <cell r="M120">
            <v>0</v>
          </cell>
          <cell r="N120">
            <v>29.11</v>
          </cell>
          <cell r="O120">
            <v>5</v>
          </cell>
          <cell r="P120">
            <v>2010</v>
          </cell>
          <cell r="Q120">
            <v>119</v>
          </cell>
          <cell r="R120">
            <v>102010</v>
          </cell>
          <cell r="S120" t="str">
            <v>POI</v>
          </cell>
          <cell r="T120">
            <v>90</v>
          </cell>
          <cell r="U120">
            <v>0</v>
          </cell>
          <cell r="V120">
            <v>500400287104</v>
          </cell>
          <cell r="W120" t="str">
            <v>4F-18-23-C1</v>
          </cell>
        </row>
        <row r="121">
          <cell r="A121" t="str">
            <v>120860</v>
          </cell>
          <cell r="B121" t="str">
            <v>I2</v>
          </cell>
          <cell r="C121" t="str">
            <v>EMPRESA MINERA SANTA ROSA LTDA.</v>
          </cell>
          <cell r="D121" t="str">
            <v>CIRCUNVALACION S/N</v>
          </cell>
          <cell r="E121">
            <v>127614</v>
          </cell>
          <cell r="F121">
            <v>77952</v>
          </cell>
          <cell r="G121">
            <v>217</v>
          </cell>
          <cell r="H121">
            <v>42112.62</v>
          </cell>
          <cell r="I121">
            <v>13689.23</v>
          </cell>
          <cell r="J121">
            <v>3069.1</v>
          </cell>
          <cell r="K121">
            <v>5495.7</v>
          </cell>
          <cell r="L121">
            <v>960</v>
          </cell>
          <cell r="M121">
            <v>0</v>
          </cell>
          <cell r="N121">
            <v>7653.22</v>
          </cell>
          <cell r="O121">
            <v>5</v>
          </cell>
          <cell r="P121">
            <v>2010</v>
          </cell>
          <cell r="Q121">
            <v>119</v>
          </cell>
          <cell r="R121">
            <v>101843</v>
          </cell>
          <cell r="S121" t="str">
            <v>POI</v>
          </cell>
          <cell r="T121">
            <v>55</v>
          </cell>
          <cell r="U121">
            <v>0</v>
          </cell>
          <cell r="V121">
            <v>500400287104</v>
          </cell>
          <cell r="W121" t="str">
            <v>EE-B3-CE-F8-52</v>
          </cell>
        </row>
        <row r="122">
          <cell r="A122" t="str">
            <v>120888</v>
          </cell>
          <cell r="B122" t="str">
            <v>I2</v>
          </cell>
          <cell r="C122" t="str">
            <v>COOPERATIVA COMPOTOSI LTDA.</v>
          </cell>
          <cell r="D122" t="str">
            <v>CIRCUNVALACION S/N</v>
          </cell>
          <cell r="E122">
            <v>21</v>
          </cell>
          <cell r="F122">
            <v>0</v>
          </cell>
          <cell r="G122">
            <v>5</v>
          </cell>
          <cell r="H122">
            <v>6.93</v>
          </cell>
          <cell r="I122">
            <v>315.42</v>
          </cell>
          <cell r="J122">
            <v>0</v>
          </cell>
          <cell r="K122">
            <v>0.9</v>
          </cell>
          <cell r="L122">
            <v>0</v>
          </cell>
          <cell r="M122">
            <v>0</v>
          </cell>
          <cell r="N122">
            <v>41.91</v>
          </cell>
          <cell r="O122">
            <v>5</v>
          </cell>
          <cell r="P122">
            <v>2010</v>
          </cell>
          <cell r="Q122">
            <v>119</v>
          </cell>
          <cell r="R122">
            <v>101908</v>
          </cell>
          <cell r="S122" t="str">
            <v>POI</v>
          </cell>
          <cell r="T122">
            <v>55</v>
          </cell>
          <cell r="U122">
            <v>0</v>
          </cell>
          <cell r="V122">
            <v>500400287104</v>
          </cell>
          <cell r="W122" t="str">
            <v>9C-F1-0A-A5-C8</v>
          </cell>
        </row>
        <row r="123">
          <cell r="A123" t="str">
            <v>120889</v>
          </cell>
          <cell r="B123" t="str">
            <v>I1</v>
          </cell>
          <cell r="C123" t="str">
            <v>EMPRESA MINERA SANTA ROSA LTDA.</v>
          </cell>
          <cell r="D123" t="str">
            <v>CIRCUNVALACION S/N</v>
          </cell>
          <cell r="E123">
            <v>840</v>
          </cell>
          <cell r="F123">
            <v>0</v>
          </cell>
          <cell r="G123">
            <v>5</v>
          </cell>
          <cell r="H123">
            <v>277.2</v>
          </cell>
          <cell r="I123">
            <v>315.42</v>
          </cell>
          <cell r="J123">
            <v>0</v>
          </cell>
          <cell r="K123">
            <v>36.18</v>
          </cell>
          <cell r="L123">
            <v>0</v>
          </cell>
          <cell r="M123">
            <v>0</v>
          </cell>
          <cell r="N123">
            <v>77.040000000000006</v>
          </cell>
          <cell r="O123">
            <v>5</v>
          </cell>
          <cell r="P123">
            <v>2010</v>
          </cell>
          <cell r="Q123">
            <v>119</v>
          </cell>
          <cell r="R123">
            <v>101858</v>
          </cell>
          <cell r="S123" t="str">
            <v>POI</v>
          </cell>
          <cell r="T123">
            <v>55</v>
          </cell>
          <cell r="U123">
            <v>0</v>
          </cell>
          <cell r="V123">
            <v>500400287104</v>
          </cell>
          <cell r="W123" t="str">
            <v>E6-2A-EC-D0</v>
          </cell>
        </row>
        <row r="124">
          <cell r="A124" t="str">
            <v>120891</v>
          </cell>
          <cell r="B124" t="str">
            <v>I2</v>
          </cell>
          <cell r="C124" t="str">
            <v>EMPRESA MINERA BOLIVAR LIMITADA</v>
          </cell>
          <cell r="D124" t="str">
            <v>PAMPA INGENIO S/N</v>
          </cell>
          <cell r="E124">
            <v>292600</v>
          </cell>
          <cell r="F124">
            <v>186900</v>
          </cell>
          <cell r="G124">
            <v>483</v>
          </cell>
          <cell r="H124">
            <v>96558</v>
          </cell>
          <cell r="I124">
            <v>30469.57</v>
          </cell>
          <cell r="J124">
            <v>8637.8700000000008</v>
          </cell>
          <cell r="K124">
            <v>12600.82</v>
          </cell>
          <cell r="L124">
            <v>960</v>
          </cell>
          <cell r="M124">
            <v>0</v>
          </cell>
          <cell r="N124">
            <v>17636.509999999998</v>
          </cell>
          <cell r="O124">
            <v>5</v>
          </cell>
          <cell r="P124">
            <v>2010</v>
          </cell>
          <cell r="Q124">
            <v>119</v>
          </cell>
          <cell r="R124">
            <v>101918</v>
          </cell>
          <cell r="S124" t="str">
            <v>POI</v>
          </cell>
          <cell r="T124">
            <v>55</v>
          </cell>
          <cell r="U124">
            <v>0</v>
          </cell>
          <cell r="V124">
            <v>500400287104</v>
          </cell>
          <cell r="W124" t="str">
            <v>F0-9F-6D-E5-E7</v>
          </cell>
        </row>
        <row r="125">
          <cell r="A125" t="str">
            <v>120891.50</v>
          </cell>
          <cell r="B125" t="str">
            <v>I1</v>
          </cell>
          <cell r="C125" t="str">
            <v>EMPRESA MINERA BOLIVAR LTDA</v>
          </cell>
          <cell r="D125" t="str">
            <v>CIRCUNVALACION S/N</v>
          </cell>
          <cell r="E125">
            <v>23892</v>
          </cell>
          <cell r="F125">
            <v>34264</v>
          </cell>
          <cell r="G125">
            <v>59</v>
          </cell>
          <cell r="H125">
            <v>7884.36</v>
          </cell>
          <cell r="I125">
            <v>3721.96</v>
          </cell>
          <cell r="J125">
            <v>6650.42</v>
          </cell>
          <cell r="K125">
            <v>1028.9100000000001</v>
          </cell>
          <cell r="L125">
            <v>0</v>
          </cell>
          <cell r="M125">
            <v>0</v>
          </cell>
          <cell r="N125">
            <v>2373.38</v>
          </cell>
          <cell r="O125">
            <v>5</v>
          </cell>
          <cell r="P125">
            <v>2010</v>
          </cell>
          <cell r="Q125">
            <v>119</v>
          </cell>
          <cell r="R125">
            <v>101950</v>
          </cell>
          <cell r="S125" t="str">
            <v>POI</v>
          </cell>
          <cell r="T125">
            <v>55</v>
          </cell>
          <cell r="U125">
            <v>0</v>
          </cell>
          <cell r="V125">
            <v>500400287104</v>
          </cell>
          <cell r="W125" t="str">
            <v>E5-F0-57-96-83</v>
          </cell>
        </row>
        <row r="126">
          <cell r="A126" t="str">
            <v>120895</v>
          </cell>
          <cell r="B126" t="str">
            <v>I2</v>
          </cell>
          <cell r="C126" t="str">
            <v>VERA CRUZ . .</v>
          </cell>
          <cell r="D126" t="str">
            <v>PAMPA INGENIO S/N</v>
          </cell>
          <cell r="E126">
            <v>57915</v>
          </cell>
          <cell r="F126">
            <v>14198</v>
          </cell>
          <cell r="G126">
            <v>110</v>
          </cell>
          <cell r="H126">
            <v>19111.95</v>
          </cell>
          <cell r="I126">
            <v>6939.24</v>
          </cell>
          <cell r="J126">
            <v>0</v>
          </cell>
          <cell r="K126">
            <v>2494.11</v>
          </cell>
          <cell r="L126">
            <v>960</v>
          </cell>
          <cell r="M126">
            <v>0</v>
          </cell>
          <cell r="N126">
            <v>3386.65</v>
          </cell>
          <cell r="O126">
            <v>5</v>
          </cell>
          <cell r="P126">
            <v>2010</v>
          </cell>
          <cell r="Q126">
            <v>119</v>
          </cell>
          <cell r="R126">
            <v>101879</v>
          </cell>
          <cell r="S126" t="str">
            <v>POI</v>
          </cell>
          <cell r="T126">
            <v>55</v>
          </cell>
          <cell r="U126">
            <v>0</v>
          </cell>
          <cell r="V126">
            <v>500400287104</v>
          </cell>
          <cell r="W126" t="str">
            <v>13-00-82-7D-C8</v>
          </cell>
        </row>
        <row r="127">
          <cell r="A127" t="str">
            <v>120900</v>
          </cell>
          <cell r="B127" t="str">
            <v>I2</v>
          </cell>
          <cell r="C127" t="str">
            <v>COOP. MIN. UNIFICADA POTOSI LTDA.</v>
          </cell>
          <cell r="D127" t="str">
            <v>P. INGENIO S/N</v>
          </cell>
          <cell r="E127">
            <v>187</v>
          </cell>
          <cell r="F127">
            <v>0</v>
          </cell>
          <cell r="G127">
            <v>3</v>
          </cell>
          <cell r="H127">
            <v>61.71</v>
          </cell>
          <cell r="I127">
            <v>189.25</v>
          </cell>
          <cell r="J127">
            <v>0</v>
          </cell>
          <cell r="K127">
            <v>8.0500000000000007</v>
          </cell>
          <cell r="L127">
            <v>0</v>
          </cell>
          <cell r="M127">
            <v>0</v>
          </cell>
          <cell r="N127">
            <v>32.619999999999997</v>
          </cell>
          <cell r="O127">
            <v>5</v>
          </cell>
          <cell r="P127">
            <v>2010</v>
          </cell>
          <cell r="Q127">
            <v>119</v>
          </cell>
          <cell r="R127">
            <v>101870</v>
          </cell>
          <cell r="S127" t="str">
            <v>POI</v>
          </cell>
          <cell r="T127">
            <v>55</v>
          </cell>
          <cell r="U127">
            <v>0</v>
          </cell>
          <cell r="V127">
            <v>500400287104</v>
          </cell>
          <cell r="W127" t="str">
            <v>B1-BD-13-D4</v>
          </cell>
        </row>
        <row r="128">
          <cell r="A128" t="str">
            <v>120901</v>
          </cell>
          <cell r="B128" t="str">
            <v>I2</v>
          </cell>
          <cell r="C128" t="str">
            <v>EMP. MINERA SAN SILVESTRE</v>
          </cell>
          <cell r="D128" t="str">
            <v>PAMPA INGENIO S/N</v>
          </cell>
          <cell r="E128">
            <v>81579</v>
          </cell>
          <cell r="F128">
            <v>6</v>
          </cell>
          <cell r="G128">
            <v>166</v>
          </cell>
          <cell r="H128">
            <v>26921.07</v>
          </cell>
          <cell r="I128">
            <v>10471.94</v>
          </cell>
          <cell r="J128">
            <v>0</v>
          </cell>
          <cell r="K128">
            <v>3513.2</v>
          </cell>
          <cell r="L128">
            <v>960</v>
          </cell>
          <cell r="M128">
            <v>0</v>
          </cell>
          <cell r="N128">
            <v>4861.09</v>
          </cell>
          <cell r="O128">
            <v>5</v>
          </cell>
          <cell r="P128">
            <v>2010</v>
          </cell>
          <cell r="Q128">
            <v>119</v>
          </cell>
          <cell r="R128">
            <v>101874</v>
          </cell>
          <cell r="S128" t="str">
            <v>POI</v>
          </cell>
          <cell r="T128">
            <v>55</v>
          </cell>
          <cell r="U128">
            <v>0</v>
          </cell>
          <cell r="V128">
            <v>500400287104</v>
          </cell>
          <cell r="W128" t="str">
            <v>EA-BD-22-C3-ED</v>
          </cell>
        </row>
        <row r="129">
          <cell r="A129" t="str">
            <v>120907</v>
          </cell>
          <cell r="B129" t="str">
            <v>I1</v>
          </cell>
          <cell r="C129" t="str">
            <v>FUNDACION  ACLO</v>
          </cell>
          <cell r="D129" t="str">
            <v>CONDORIRI S/N</v>
          </cell>
          <cell r="E129">
            <v>10559</v>
          </cell>
          <cell r="F129">
            <v>0</v>
          </cell>
          <cell r="G129">
            <v>20</v>
          </cell>
          <cell r="H129">
            <v>3484.47</v>
          </cell>
          <cell r="I129">
            <v>1261.68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617</v>
          </cell>
          <cell r="O129">
            <v>5</v>
          </cell>
          <cell r="P129">
            <v>2010</v>
          </cell>
          <cell r="Q129">
            <v>119</v>
          </cell>
          <cell r="R129">
            <v>101947</v>
          </cell>
          <cell r="S129" t="str">
            <v>POI</v>
          </cell>
          <cell r="T129">
            <v>55</v>
          </cell>
          <cell r="U129">
            <v>0</v>
          </cell>
          <cell r="V129">
            <v>500400287104</v>
          </cell>
          <cell r="W129" t="str">
            <v>7C-A4-E2-6F-F5</v>
          </cell>
        </row>
        <row r="130">
          <cell r="A130" t="str">
            <v>120912</v>
          </cell>
          <cell r="B130" t="str">
            <v>I2</v>
          </cell>
          <cell r="C130" t="str">
            <v>EM&amp;CONS BOMBORI SRL</v>
          </cell>
          <cell r="D130" t="str">
            <v>CHUQUISACA FINAL S/N</v>
          </cell>
          <cell r="E130">
            <v>75034</v>
          </cell>
          <cell r="F130">
            <v>32051</v>
          </cell>
          <cell r="G130">
            <v>216</v>
          </cell>
          <cell r="H130">
            <v>24761.22</v>
          </cell>
          <cell r="I130">
            <v>13626.14</v>
          </cell>
          <cell r="J130">
            <v>0</v>
          </cell>
          <cell r="K130">
            <v>3231.34</v>
          </cell>
          <cell r="L130">
            <v>960</v>
          </cell>
          <cell r="M130">
            <v>0</v>
          </cell>
          <cell r="N130">
            <v>4990.3599999999997</v>
          </cell>
          <cell r="O130">
            <v>5</v>
          </cell>
          <cell r="P130">
            <v>2010</v>
          </cell>
          <cell r="Q130">
            <v>119</v>
          </cell>
          <cell r="R130">
            <v>101882</v>
          </cell>
          <cell r="S130" t="str">
            <v>POI</v>
          </cell>
          <cell r="T130">
            <v>55</v>
          </cell>
          <cell r="U130">
            <v>0</v>
          </cell>
          <cell r="V130">
            <v>500400287104</v>
          </cell>
          <cell r="W130" t="str">
            <v>65-64-93-29-8A</v>
          </cell>
        </row>
        <row r="131">
          <cell r="A131" t="str">
            <v>120912.50</v>
          </cell>
          <cell r="B131" t="str">
            <v>I2</v>
          </cell>
          <cell r="C131" t="str">
            <v>EM&amp;CONS BOMBORI SRL</v>
          </cell>
          <cell r="D131" t="str">
            <v>CHUQUISACA F S/N</v>
          </cell>
          <cell r="E131">
            <v>75895</v>
          </cell>
          <cell r="F131">
            <v>0</v>
          </cell>
          <cell r="G131">
            <v>128</v>
          </cell>
          <cell r="H131">
            <v>25045.35</v>
          </cell>
          <cell r="I131">
            <v>8074.75</v>
          </cell>
          <cell r="J131">
            <v>0</v>
          </cell>
          <cell r="K131">
            <v>3268.42</v>
          </cell>
          <cell r="L131">
            <v>0</v>
          </cell>
          <cell r="M131">
            <v>0</v>
          </cell>
          <cell r="N131">
            <v>4305.6099999999997</v>
          </cell>
          <cell r="O131">
            <v>5</v>
          </cell>
          <cell r="P131">
            <v>2010</v>
          </cell>
          <cell r="Q131">
            <v>119</v>
          </cell>
          <cell r="R131">
            <v>101943</v>
          </cell>
          <cell r="S131" t="str">
            <v>POI</v>
          </cell>
          <cell r="T131">
            <v>55</v>
          </cell>
          <cell r="U131">
            <v>0</v>
          </cell>
          <cell r="V131">
            <v>500400287104</v>
          </cell>
          <cell r="W131" t="str">
            <v>A2-D8-AF-6C</v>
          </cell>
        </row>
        <row r="132">
          <cell r="A132" t="str">
            <v>120915</v>
          </cell>
          <cell r="B132" t="str">
            <v>I2</v>
          </cell>
          <cell r="C132" t="str">
            <v>PETRA MINERALS &amp; TRADING</v>
          </cell>
          <cell r="D132" t="str">
            <v>CHUQUISACA S/N S/N</v>
          </cell>
          <cell r="E132">
            <v>100102</v>
          </cell>
          <cell r="F132">
            <v>22063</v>
          </cell>
          <cell r="G132">
            <v>159</v>
          </cell>
          <cell r="H132">
            <v>33033.660000000003</v>
          </cell>
          <cell r="I132">
            <v>10030.36</v>
          </cell>
          <cell r="J132">
            <v>0</v>
          </cell>
          <cell r="K132">
            <v>4310.8900000000003</v>
          </cell>
          <cell r="L132">
            <v>960</v>
          </cell>
          <cell r="M132">
            <v>0</v>
          </cell>
          <cell r="N132">
            <v>5598.32</v>
          </cell>
          <cell r="O132">
            <v>5</v>
          </cell>
          <cell r="P132">
            <v>2010</v>
          </cell>
          <cell r="Q132">
            <v>119</v>
          </cell>
          <cell r="R132">
            <v>101875</v>
          </cell>
          <cell r="S132" t="str">
            <v>POI</v>
          </cell>
          <cell r="T132">
            <v>55</v>
          </cell>
          <cell r="U132">
            <v>0</v>
          </cell>
          <cell r="V132">
            <v>500400287104</v>
          </cell>
          <cell r="W132" t="str">
            <v>1D-91-5D-BE-4B</v>
          </cell>
        </row>
        <row r="133">
          <cell r="A133" t="str">
            <v>120917</v>
          </cell>
          <cell r="B133" t="str">
            <v>I2</v>
          </cell>
          <cell r="C133" t="str">
            <v>CONSORCIO MINERO S.A.</v>
          </cell>
          <cell r="D133" t="str">
            <v>CIRCUNVALACION S/N</v>
          </cell>
          <cell r="E133">
            <v>125162</v>
          </cell>
          <cell r="F133">
            <v>44407</v>
          </cell>
          <cell r="G133">
            <v>257</v>
          </cell>
          <cell r="H133">
            <v>41303.46</v>
          </cell>
          <cell r="I133">
            <v>16212.59</v>
          </cell>
          <cell r="J133">
            <v>0</v>
          </cell>
          <cell r="K133">
            <v>5390.1</v>
          </cell>
          <cell r="L133">
            <v>960</v>
          </cell>
          <cell r="M133">
            <v>0</v>
          </cell>
          <cell r="N133">
            <v>7477.09</v>
          </cell>
          <cell r="O133">
            <v>5</v>
          </cell>
          <cell r="P133">
            <v>2010</v>
          </cell>
          <cell r="Q133">
            <v>119</v>
          </cell>
          <cell r="R133">
            <v>101885</v>
          </cell>
          <cell r="S133" t="str">
            <v>POI</v>
          </cell>
          <cell r="T133">
            <v>55</v>
          </cell>
          <cell r="U133">
            <v>0</v>
          </cell>
          <cell r="V133">
            <v>500400287104</v>
          </cell>
          <cell r="W133" t="str">
            <v>3D-14-5D-C7-27</v>
          </cell>
        </row>
        <row r="134">
          <cell r="A134" t="str">
            <v>120918</v>
          </cell>
          <cell r="B134" t="str">
            <v>I1</v>
          </cell>
          <cell r="C134" t="str">
            <v>AAPOS  POTOSI</v>
          </cell>
          <cell r="D134" t="str">
            <v>PUITUCANI S/N</v>
          </cell>
          <cell r="E134">
            <v>374</v>
          </cell>
          <cell r="F134">
            <v>145</v>
          </cell>
          <cell r="G134">
            <v>11</v>
          </cell>
          <cell r="H134">
            <v>123.42</v>
          </cell>
          <cell r="I134">
            <v>693.92</v>
          </cell>
          <cell r="J134">
            <v>0</v>
          </cell>
          <cell r="K134">
            <v>16.11</v>
          </cell>
          <cell r="L134">
            <v>0</v>
          </cell>
          <cell r="M134">
            <v>0</v>
          </cell>
          <cell r="N134">
            <v>106.25</v>
          </cell>
          <cell r="O134">
            <v>5</v>
          </cell>
          <cell r="P134">
            <v>2010</v>
          </cell>
          <cell r="Q134">
            <v>119</v>
          </cell>
          <cell r="R134">
            <v>101904</v>
          </cell>
          <cell r="S134" t="str">
            <v>POI</v>
          </cell>
          <cell r="T134">
            <v>55</v>
          </cell>
          <cell r="U134">
            <v>0</v>
          </cell>
          <cell r="V134">
            <v>500400287104</v>
          </cell>
          <cell r="W134" t="str">
            <v>9F-D3-3C-19-10</v>
          </cell>
        </row>
        <row r="135">
          <cell r="A135" t="str">
            <v>120919</v>
          </cell>
          <cell r="B135" t="str">
            <v>I2</v>
          </cell>
          <cell r="C135" t="str">
            <v>COOP. MINERA UNIFICADA POTOSI LTDA.</v>
          </cell>
          <cell r="D135" t="str">
            <v>M. COLQUECHACA S/N</v>
          </cell>
          <cell r="E135">
            <v>6629</v>
          </cell>
          <cell r="F135">
            <v>0</v>
          </cell>
          <cell r="G135">
            <v>60</v>
          </cell>
          <cell r="H135">
            <v>2187.5700000000002</v>
          </cell>
          <cell r="I135">
            <v>3785.04</v>
          </cell>
          <cell r="J135">
            <v>0</v>
          </cell>
          <cell r="K135">
            <v>285.48</v>
          </cell>
          <cell r="L135">
            <v>0</v>
          </cell>
          <cell r="M135">
            <v>0</v>
          </cell>
          <cell r="N135">
            <v>776.44</v>
          </cell>
          <cell r="O135">
            <v>5</v>
          </cell>
          <cell r="P135">
            <v>2010</v>
          </cell>
          <cell r="Q135">
            <v>119</v>
          </cell>
          <cell r="R135">
            <v>101906</v>
          </cell>
          <cell r="S135" t="str">
            <v>POI</v>
          </cell>
          <cell r="T135">
            <v>55</v>
          </cell>
          <cell r="U135">
            <v>0</v>
          </cell>
          <cell r="V135">
            <v>500400287104</v>
          </cell>
          <cell r="W135" t="str">
            <v>7D-F1-19-29-A5</v>
          </cell>
        </row>
        <row r="136">
          <cell r="A136" t="str">
            <v>120920</v>
          </cell>
          <cell r="B136" t="str">
            <v>I2</v>
          </cell>
          <cell r="C136" t="str">
            <v>SERGEOMIN . .</v>
          </cell>
          <cell r="D136" t="str">
            <v>CHUQUISACA S/N</v>
          </cell>
          <cell r="E136">
            <v>5</v>
          </cell>
          <cell r="F136">
            <v>0</v>
          </cell>
          <cell r="G136">
            <v>3</v>
          </cell>
          <cell r="H136">
            <v>1.65</v>
          </cell>
          <cell r="I136">
            <v>189.25</v>
          </cell>
          <cell r="J136">
            <v>0</v>
          </cell>
          <cell r="K136">
            <v>0.22</v>
          </cell>
          <cell r="L136">
            <v>0</v>
          </cell>
          <cell r="M136">
            <v>0</v>
          </cell>
          <cell r="N136">
            <v>24.82</v>
          </cell>
          <cell r="O136">
            <v>5</v>
          </cell>
          <cell r="P136">
            <v>2010</v>
          </cell>
          <cell r="Q136">
            <v>119</v>
          </cell>
          <cell r="R136">
            <v>101883</v>
          </cell>
          <cell r="S136" t="str">
            <v>POI</v>
          </cell>
          <cell r="T136">
            <v>55</v>
          </cell>
          <cell r="U136">
            <v>0</v>
          </cell>
          <cell r="V136">
            <v>500400287104</v>
          </cell>
          <cell r="W136" t="str">
            <v>FC-C4-40-FD</v>
          </cell>
        </row>
        <row r="137">
          <cell r="A137" t="str">
            <v>120921.50</v>
          </cell>
          <cell r="B137" t="str">
            <v>I2</v>
          </cell>
          <cell r="C137" t="str">
            <v>CRUZ TORRES JUAN</v>
          </cell>
          <cell r="D137" t="str">
            <v>MINA PORVENIR S/N</v>
          </cell>
          <cell r="E137">
            <v>58</v>
          </cell>
          <cell r="F137">
            <v>0</v>
          </cell>
          <cell r="G137">
            <v>3</v>
          </cell>
          <cell r="H137">
            <v>19.14</v>
          </cell>
          <cell r="I137">
            <v>189.25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27.09</v>
          </cell>
          <cell r="O137">
            <v>5</v>
          </cell>
          <cell r="P137">
            <v>2010</v>
          </cell>
          <cell r="Q137">
            <v>119</v>
          </cell>
          <cell r="R137">
            <v>101900</v>
          </cell>
          <cell r="S137" t="str">
            <v>POI</v>
          </cell>
          <cell r="T137">
            <v>55</v>
          </cell>
          <cell r="U137">
            <v>0</v>
          </cell>
          <cell r="V137">
            <v>500400287104</v>
          </cell>
          <cell r="W137" t="str">
            <v>50-AB-ED-42</v>
          </cell>
        </row>
        <row r="138">
          <cell r="A138" t="str">
            <v>120922</v>
          </cell>
          <cell r="B138" t="str">
            <v>I1</v>
          </cell>
          <cell r="C138" t="str">
            <v>GARNICA FERNANDEZ CARMELO</v>
          </cell>
          <cell r="D138" t="str">
            <v>M. PORVENIR S/N</v>
          </cell>
          <cell r="E138">
            <v>508</v>
          </cell>
          <cell r="F138">
            <v>0</v>
          </cell>
          <cell r="G138">
            <v>3</v>
          </cell>
          <cell r="H138">
            <v>167.64</v>
          </cell>
          <cell r="I138">
            <v>189.25</v>
          </cell>
          <cell r="J138">
            <v>0</v>
          </cell>
          <cell r="K138">
            <v>21.88</v>
          </cell>
          <cell r="L138">
            <v>0</v>
          </cell>
          <cell r="M138">
            <v>0</v>
          </cell>
          <cell r="N138">
            <v>46.4</v>
          </cell>
          <cell r="O138">
            <v>5</v>
          </cell>
          <cell r="P138">
            <v>2010</v>
          </cell>
          <cell r="Q138">
            <v>119</v>
          </cell>
          <cell r="R138">
            <v>101949</v>
          </cell>
          <cell r="S138" t="str">
            <v>POI</v>
          </cell>
          <cell r="T138">
            <v>55</v>
          </cell>
          <cell r="U138">
            <v>0</v>
          </cell>
          <cell r="V138">
            <v>500400287104</v>
          </cell>
          <cell r="W138" t="str">
            <v>24-27-6E-1D-4C</v>
          </cell>
        </row>
        <row r="139">
          <cell r="A139" t="str">
            <v>120924</v>
          </cell>
          <cell r="B139" t="str">
            <v>I2</v>
          </cell>
          <cell r="C139" t="str">
            <v>EMPRESA MINERA EL MOLINO LTDA.</v>
          </cell>
          <cell r="D139" t="str">
            <v>CHUQUISACA S/N S/N</v>
          </cell>
          <cell r="E139">
            <v>738</v>
          </cell>
          <cell r="F139">
            <v>0</v>
          </cell>
          <cell r="G139">
            <v>13</v>
          </cell>
          <cell r="H139">
            <v>243.54</v>
          </cell>
          <cell r="I139">
            <v>820.09</v>
          </cell>
          <cell r="J139">
            <v>0</v>
          </cell>
          <cell r="K139">
            <v>31.78</v>
          </cell>
          <cell r="L139">
            <v>0</v>
          </cell>
          <cell r="M139">
            <v>0</v>
          </cell>
          <cell r="N139">
            <v>138.27000000000001</v>
          </cell>
          <cell r="O139">
            <v>5</v>
          </cell>
          <cell r="P139">
            <v>2010</v>
          </cell>
          <cell r="Q139">
            <v>119</v>
          </cell>
          <cell r="R139">
            <v>101873</v>
          </cell>
          <cell r="S139" t="str">
            <v>POI</v>
          </cell>
          <cell r="T139">
            <v>55</v>
          </cell>
          <cell r="U139">
            <v>0</v>
          </cell>
          <cell r="V139">
            <v>500400287104</v>
          </cell>
          <cell r="W139" t="str">
            <v>B8-42-C3-B7-F7</v>
          </cell>
        </row>
        <row r="140">
          <cell r="A140" t="str">
            <v>120929</v>
          </cell>
          <cell r="B140" t="str">
            <v>I2</v>
          </cell>
          <cell r="C140" t="str">
            <v>CHOQUE UÑO FABIAN</v>
          </cell>
          <cell r="D140" t="str">
            <v>M. LA PLATA S/N</v>
          </cell>
          <cell r="E140">
            <v>135</v>
          </cell>
          <cell r="F140">
            <v>49</v>
          </cell>
          <cell r="G140">
            <v>5</v>
          </cell>
          <cell r="H140">
            <v>44.55</v>
          </cell>
          <cell r="I140">
            <v>315.42</v>
          </cell>
          <cell r="J140">
            <v>0</v>
          </cell>
          <cell r="K140">
            <v>5.81</v>
          </cell>
          <cell r="L140">
            <v>0</v>
          </cell>
          <cell r="M140">
            <v>0</v>
          </cell>
          <cell r="N140">
            <v>46.8</v>
          </cell>
          <cell r="O140">
            <v>5</v>
          </cell>
          <cell r="P140">
            <v>2010</v>
          </cell>
          <cell r="Q140">
            <v>119</v>
          </cell>
          <cell r="R140">
            <v>101994</v>
          </cell>
          <cell r="S140" t="str">
            <v>POI</v>
          </cell>
          <cell r="T140">
            <v>90</v>
          </cell>
          <cell r="U140">
            <v>0</v>
          </cell>
          <cell r="V140">
            <v>500400287104</v>
          </cell>
          <cell r="W140" t="str">
            <v>4D-4D-70-AE</v>
          </cell>
        </row>
        <row r="141">
          <cell r="A141" t="str">
            <v>120932</v>
          </cell>
          <cell r="B141" t="str">
            <v>I1</v>
          </cell>
          <cell r="C141" t="str">
            <v>ZAMBRANA LLANOS RUBEN</v>
          </cell>
          <cell r="D141" t="str">
            <v>M. CONSTANZA S/N</v>
          </cell>
          <cell r="E141">
            <v>507</v>
          </cell>
          <cell r="F141">
            <v>0</v>
          </cell>
          <cell r="G141">
            <v>2</v>
          </cell>
          <cell r="H141">
            <v>167.31</v>
          </cell>
          <cell r="I141">
            <v>126.17</v>
          </cell>
          <cell r="J141">
            <v>0</v>
          </cell>
          <cell r="K141">
            <v>21.83</v>
          </cell>
          <cell r="L141">
            <v>0</v>
          </cell>
          <cell r="M141">
            <v>0</v>
          </cell>
          <cell r="N141">
            <v>38.15</v>
          </cell>
          <cell r="O141">
            <v>5</v>
          </cell>
          <cell r="P141">
            <v>2010</v>
          </cell>
          <cell r="Q141">
            <v>119</v>
          </cell>
          <cell r="R141">
            <v>101920</v>
          </cell>
          <cell r="S141" t="str">
            <v>POI</v>
          </cell>
          <cell r="T141">
            <v>55</v>
          </cell>
          <cell r="U141">
            <v>0</v>
          </cell>
          <cell r="V141">
            <v>500400287104</v>
          </cell>
          <cell r="W141" t="str">
            <v>09-7E-E9-56-B3</v>
          </cell>
        </row>
        <row r="142">
          <cell r="A142" t="str">
            <v>120933</v>
          </cell>
          <cell r="B142" t="str">
            <v>I2</v>
          </cell>
          <cell r="C142" t="str">
            <v>BUSTAMANTE GARCIA RENE</v>
          </cell>
          <cell r="D142" t="str">
            <v>M. ACONCAGUA S/N</v>
          </cell>
          <cell r="E142">
            <v>928</v>
          </cell>
          <cell r="F142">
            <v>365</v>
          </cell>
          <cell r="G142">
            <v>40</v>
          </cell>
          <cell r="H142">
            <v>306.24</v>
          </cell>
          <cell r="I142">
            <v>2523.36</v>
          </cell>
          <cell r="J142">
            <v>0</v>
          </cell>
          <cell r="K142">
            <v>39.96</v>
          </cell>
          <cell r="L142">
            <v>0</v>
          </cell>
          <cell r="M142">
            <v>0</v>
          </cell>
          <cell r="N142">
            <v>367.85</v>
          </cell>
          <cell r="O142">
            <v>5</v>
          </cell>
          <cell r="P142">
            <v>2010</v>
          </cell>
          <cell r="Q142">
            <v>119</v>
          </cell>
          <cell r="R142">
            <v>101942</v>
          </cell>
          <cell r="S142" t="str">
            <v>POI</v>
          </cell>
          <cell r="T142">
            <v>55</v>
          </cell>
          <cell r="U142">
            <v>0</v>
          </cell>
          <cell r="V142">
            <v>500400287104</v>
          </cell>
          <cell r="W142" t="str">
            <v>F4-A6-BA-62-26</v>
          </cell>
        </row>
        <row r="143">
          <cell r="A143" t="str">
            <v>120934</v>
          </cell>
          <cell r="B143" t="str">
            <v>I1</v>
          </cell>
          <cell r="C143" t="str">
            <v>MAMANI VILLANUEVA WILBER</v>
          </cell>
          <cell r="D143" t="str">
            <v>MINA CONSTANZA S/N</v>
          </cell>
          <cell r="E143">
            <v>145</v>
          </cell>
          <cell r="F143">
            <v>0</v>
          </cell>
          <cell r="G143">
            <v>2</v>
          </cell>
          <cell r="H143">
            <v>47.85</v>
          </cell>
          <cell r="I143">
            <v>126.17</v>
          </cell>
          <cell r="J143">
            <v>0</v>
          </cell>
          <cell r="K143">
            <v>6.24</v>
          </cell>
          <cell r="L143">
            <v>0</v>
          </cell>
          <cell r="M143">
            <v>0</v>
          </cell>
          <cell r="N143">
            <v>22.62</v>
          </cell>
          <cell r="O143">
            <v>5</v>
          </cell>
          <cell r="P143">
            <v>2010</v>
          </cell>
          <cell r="Q143">
            <v>119</v>
          </cell>
          <cell r="R143">
            <v>101821</v>
          </cell>
          <cell r="S143" t="str">
            <v>POI</v>
          </cell>
          <cell r="T143">
            <v>55</v>
          </cell>
          <cell r="U143">
            <v>0</v>
          </cell>
          <cell r="V143">
            <v>500400287104</v>
          </cell>
          <cell r="W143" t="str">
            <v>2D-19-91-DF</v>
          </cell>
        </row>
        <row r="144">
          <cell r="A144" t="str">
            <v>120935</v>
          </cell>
          <cell r="B144" t="str">
            <v>I2</v>
          </cell>
          <cell r="C144" t="str">
            <v>COOPERATIVA VILLA IMPERIAL</v>
          </cell>
          <cell r="D144" t="str">
            <v>MINA CONSTANZA S/N</v>
          </cell>
          <cell r="E144">
            <v>12212</v>
          </cell>
          <cell r="F144">
            <v>3236</v>
          </cell>
          <cell r="G144">
            <v>64</v>
          </cell>
          <cell r="H144">
            <v>4029.96</v>
          </cell>
          <cell r="I144">
            <v>4037.38</v>
          </cell>
          <cell r="J144">
            <v>0</v>
          </cell>
          <cell r="K144">
            <v>525.91</v>
          </cell>
          <cell r="L144">
            <v>0</v>
          </cell>
          <cell r="M144">
            <v>0</v>
          </cell>
          <cell r="N144">
            <v>1048.75</v>
          </cell>
          <cell r="O144">
            <v>5</v>
          </cell>
          <cell r="P144">
            <v>2010</v>
          </cell>
          <cell r="Q144">
            <v>119</v>
          </cell>
          <cell r="R144">
            <v>101894</v>
          </cell>
          <cell r="S144" t="str">
            <v>POI</v>
          </cell>
          <cell r="T144">
            <v>55</v>
          </cell>
          <cell r="U144">
            <v>0</v>
          </cell>
          <cell r="V144">
            <v>500400287104</v>
          </cell>
          <cell r="W144" t="str">
            <v>34-D8-16-1F</v>
          </cell>
        </row>
        <row r="145">
          <cell r="A145" t="str">
            <v>120939</v>
          </cell>
          <cell r="B145" t="str">
            <v>I2</v>
          </cell>
          <cell r="C145" t="str">
            <v>EMPRESA  MINERA SANTA LUCIA</v>
          </cell>
          <cell r="D145" t="str">
            <v>MINA CONCEBIDA S/N</v>
          </cell>
          <cell r="E145">
            <v>16354</v>
          </cell>
          <cell r="F145">
            <v>7020</v>
          </cell>
          <cell r="G145">
            <v>96</v>
          </cell>
          <cell r="H145">
            <v>5396.82</v>
          </cell>
          <cell r="I145">
            <v>6056.06</v>
          </cell>
          <cell r="J145">
            <v>0</v>
          </cell>
          <cell r="K145">
            <v>704.28</v>
          </cell>
          <cell r="L145">
            <v>0</v>
          </cell>
          <cell r="M145">
            <v>0</v>
          </cell>
          <cell r="N145">
            <v>1488.87</v>
          </cell>
          <cell r="O145">
            <v>5</v>
          </cell>
          <cell r="P145">
            <v>2010</v>
          </cell>
          <cell r="Q145">
            <v>119</v>
          </cell>
          <cell r="R145">
            <v>101998</v>
          </cell>
          <cell r="S145" t="str">
            <v>POI</v>
          </cell>
          <cell r="T145">
            <v>90</v>
          </cell>
          <cell r="U145">
            <v>0</v>
          </cell>
          <cell r="V145">
            <v>500400287104</v>
          </cell>
          <cell r="W145" t="str">
            <v>2E-40-0F-37</v>
          </cell>
        </row>
        <row r="146">
          <cell r="A146" t="str">
            <v>120940</v>
          </cell>
          <cell r="B146" t="str">
            <v>I2</v>
          </cell>
          <cell r="C146" t="str">
            <v>EMPRESA MIN. SANTA CATALINA LTDA.</v>
          </cell>
          <cell r="D146" t="str">
            <v>BETANZOS FINAL S/N</v>
          </cell>
          <cell r="E146">
            <v>104668</v>
          </cell>
          <cell r="F146">
            <v>0</v>
          </cell>
          <cell r="G146">
            <v>237</v>
          </cell>
          <cell r="H146">
            <v>34540.44</v>
          </cell>
          <cell r="I146">
            <v>14950.91</v>
          </cell>
          <cell r="J146">
            <v>0</v>
          </cell>
          <cell r="K146">
            <v>4507.53</v>
          </cell>
          <cell r="L146">
            <v>960</v>
          </cell>
          <cell r="M146">
            <v>0</v>
          </cell>
          <cell r="N146">
            <v>6433.88</v>
          </cell>
          <cell r="O146">
            <v>5</v>
          </cell>
          <cell r="P146">
            <v>2010</v>
          </cell>
          <cell r="Q146">
            <v>119</v>
          </cell>
          <cell r="R146">
            <v>101832</v>
          </cell>
          <cell r="S146" t="str">
            <v>POI</v>
          </cell>
          <cell r="T146">
            <v>55</v>
          </cell>
          <cell r="U146">
            <v>0</v>
          </cell>
          <cell r="V146">
            <v>500400287104</v>
          </cell>
          <cell r="W146" t="str">
            <v>FF-83-DE-B2-E1</v>
          </cell>
        </row>
        <row r="147">
          <cell r="A147" t="str">
            <v>120941</v>
          </cell>
          <cell r="B147" t="str">
            <v>I2</v>
          </cell>
          <cell r="C147" t="str">
            <v>COOPERATIVA MINERA UNIFICADA POTOSI</v>
          </cell>
          <cell r="D147" t="str">
            <v>CERRO RICO - MINA SA S/N</v>
          </cell>
          <cell r="E147">
            <v>5945</v>
          </cell>
          <cell r="F147">
            <v>183</v>
          </cell>
          <cell r="G147">
            <v>61</v>
          </cell>
          <cell r="H147">
            <v>1961.85</v>
          </cell>
          <cell r="I147">
            <v>3848.12</v>
          </cell>
          <cell r="J147">
            <v>0</v>
          </cell>
          <cell r="K147">
            <v>256.02</v>
          </cell>
          <cell r="L147">
            <v>0</v>
          </cell>
          <cell r="M147">
            <v>0</v>
          </cell>
          <cell r="N147">
            <v>755.3</v>
          </cell>
          <cell r="O147">
            <v>5</v>
          </cell>
          <cell r="P147">
            <v>2010</v>
          </cell>
          <cell r="Q147">
            <v>119</v>
          </cell>
          <cell r="R147">
            <v>101944</v>
          </cell>
          <cell r="S147" t="str">
            <v>POI</v>
          </cell>
          <cell r="T147">
            <v>55</v>
          </cell>
          <cell r="U147">
            <v>0</v>
          </cell>
          <cell r="V147">
            <v>500400287104</v>
          </cell>
          <cell r="W147" t="str">
            <v>AC-94-72-B9</v>
          </cell>
        </row>
        <row r="148">
          <cell r="A148" t="str">
            <v>120944</v>
          </cell>
          <cell r="B148" t="str">
            <v>I2</v>
          </cell>
          <cell r="C148" t="str">
            <v>COOPERATIVA  27 DE MARZO</v>
          </cell>
          <cell r="D148" t="str">
            <v>MINA LA NEGRA S/N</v>
          </cell>
          <cell r="E148">
            <v>11659</v>
          </cell>
          <cell r="F148">
            <v>6350</v>
          </cell>
          <cell r="G148">
            <v>82</v>
          </cell>
          <cell r="H148">
            <v>3847.47</v>
          </cell>
          <cell r="I148">
            <v>5172.8900000000003</v>
          </cell>
          <cell r="J148">
            <v>225.51</v>
          </cell>
          <cell r="K148">
            <v>502.1</v>
          </cell>
          <cell r="L148">
            <v>0</v>
          </cell>
          <cell r="M148">
            <v>0</v>
          </cell>
          <cell r="N148">
            <v>1201.96</v>
          </cell>
          <cell r="O148">
            <v>5</v>
          </cell>
          <cell r="P148">
            <v>2010</v>
          </cell>
          <cell r="Q148">
            <v>119</v>
          </cell>
          <cell r="R148">
            <v>101993</v>
          </cell>
          <cell r="S148" t="str">
            <v>POI</v>
          </cell>
          <cell r="T148">
            <v>90</v>
          </cell>
          <cell r="U148">
            <v>0</v>
          </cell>
          <cell r="V148">
            <v>500400287104</v>
          </cell>
          <cell r="W148" t="str">
            <v>50-95-62-0C-1B</v>
          </cell>
        </row>
        <row r="149">
          <cell r="A149" t="str">
            <v>120944.50</v>
          </cell>
          <cell r="B149" t="str">
            <v>I1</v>
          </cell>
          <cell r="C149" t="str">
            <v>EMPRESA MINERA SANTA LUCIA LTDA</v>
          </cell>
          <cell r="D149" t="str">
            <v>MINA REAL SOCABON S/N</v>
          </cell>
          <cell r="E149">
            <v>141</v>
          </cell>
          <cell r="F149">
            <v>109</v>
          </cell>
          <cell r="G149">
            <v>3</v>
          </cell>
          <cell r="H149">
            <v>46.53</v>
          </cell>
          <cell r="I149">
            <v>189.25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30.65</v>
          </cell>
          <cell r="O149">
            <v>5</v>
          </cell>
          <cell r="P149">
            <v>2010</v>
          </cell>
          <cell r="Q149">
            <v>119</v>
          </cell>
          <cell r="R149">
            <v>102004</v>
          </cell>
          <cell r="S149" t="str">
            <v>POI</v>
          </cell>
          <cell r="T149">
            <v>90</v>
          </cell>
          <cell r="U149">
            <v>0</v>
          </cell>
          <cell r="V149">
            <v>500400287104</v>
          </cell>
          <cell r="W149" t="str">
            <v>9F-29-63-85-B0</v>
          </cell>
        </row>
        <row r="150">
          <cell r="A150" t="str">
            <v>120946.10</v>
          </cell>
          <cell r="B150" t="str">
            <v>I2</v>
          </cell>
          <cell r="C150" t="str">
            <v>CRUZ MAMANI CELESTINO</v>
          </cell>
          <cell r="D150" t="str">
            <v>M. FORZADOS I S/N</v>
          </cell>
          <cell r="E150">
            <v>8405</v>
          </cell>
          <cell r="F150">
            <v>6</v>
          </cell>
          <cell r="G150">
            <v>79</v>
          </cell>
          <cell r="H150">
            <v>2773.65</v>
          </cell>
          <cell r="I150">
            <v>4983.6400000000003</v>
          </cell>
          <cell r="J150">
            <v>0</v>
          </cell>
          <cell r="K150">
            <v>361.96</v>
          </cell>
          <cell r="L150">
            <v>0</v>
          </cell>
          <cell r="M150">
            <v>0</v>
          </cell>
          <cell r="N150">
            <v>1008.45</v>
          </cell>
          <cell r="O150">
            <v>5</v>
          </cell>
          <cell r="P150">
            <v>2010</v>
          </cell>
          <cell r="Q150">
            <v>119</v>
          </cell>
          <cell r="R150">
            <v>101899</v>
          </cell>
          <cell r="S150" t="str">
            <v>POI</v>
          </cell>
          <cell r="T150">
            <v>55</v>
          </cell>
          <cell r="U150">
            <v>0</v>
          </cell>
          <cell r="V150">
            <v>500400287104</v>
          </cell>
          <cell r="W150" t="str">
            <v>3C-17-30-67</v>
          </cell>
        </row>
        <row r="151">
          <cell r="A151" t="str">
            <v>120947</v>
          </cell>
          <cell r="B151" t="str">
            <v>I2</v>
          </cell>
          <cell r="C151" t="str">
            <v>NOGALES . JUAN CARLOS</v>
          </cell>
          <cell r="D151" t="str">
            <v>FORZADOS I S/N</v>
          </cell>
          <cell r="E151">
            <v>35203</v>
          </cell>
          <cell r="F151">
            <v>17099</v>
          </cell>
          <cell r="G151">
            <v>111</v>
          </cell>
          <cell r="H151">
            <v>11616.99</v>
          </cell>
          <cell r="I151">
            <v>7002.32</v>
          </cell>
          <cell r="J151">
            <v>18.62</v>
          </cell>
          <cell r="K151">
            <v>1516.02</v>
          </cell>
          <cell r="L151">
            <v>0</v>
          </cell>
          <cell r="M151">
            <v>0</v>
          </cell>
          <cell r="N151">
            <v>2422.9299999999998</v>
          </cell>
          <cell r="O151">
            <v>5</v>
          </cell>
          <cell r="P151">
            <v>2010</v>
          </cell>
          <cell r="Q151">
            <v>119</v>
          </cell>
          <cell r="R151">
            <v>101929</v>
          </cell>
          <cell r="S151" t="str">
            <v>POI</v>
          </cell>
          <cell r="T151">
            <v>55</v>
          </cell>
          <cell r="U151">
            <v>0</v>
          </cell>
          <cell r="V151">
            <v>500400287104</v>
          </cell>
          <cell r="W151" t="str">
            <v>90-E9-46-C9-8C</v>
          </cell>
        </row>
        <row r="152">
          <cell r="A152" t="str">
            <v>120949</v>
          </cell>
          <cell r="B152" t="str">
            <v>I2</v>
          </cell>
          <cell r="C152" t="str">
            <v>IMBOL  S.A.</v>
          </cell>
          <cell r="D152" t="str">
            <v>CIRCUNVALACION S/N</v>
          </cell>
          <cell r="E152">
            <v>227654</v>
          </cell>
          <cell r="F152">
            <v>96852</v>
          </cell>
          <cell r="G152">
            <v>482</v>
          </cell>
          <cell r="H152">
            <v>75125.820000000007</v>
          </cell>
          <cell r="I152">
            <v>30406.49</v>
          </cell>
          <cell r="J152">
            <v>0</v>
          </cell>
          <cell r="K152">
            <v>9803.92</v>
          </cell>
          <cell r="L152">
            <v>960</v>
          </cell>
          <cell r="M152">
            <v>0</v>
          </cell>
          <cell r="N152">
            <v>13719.2</v>
          </cell>
          <cell r="O152">
            <v>5</v>
          </cell>
          <cell r="P152">
            <v>2010</v>
          </cell>
          <cell r="Q152">
            <v>119</v>
          </cell>
          <cell r="R152">
            <v>101897</v>
          </cell>
          <cell r="S152" t="str">
            <v>POI</v>
          </cell>
          <cell r="T152">
            <v>55</v>
          </cell>
          <cell r="U152">
            <v>0</v>
          </cell>
          <cell r="V152">
            <v>500400287104</v>
          </cell>
          <cell r="W152" t="str">
            <v>93-3E-95-0B-DA</v>
          </cell>
        </row>
        <row r="153">
          <cell r="A153" t="str">
            <v>120950</v>
          </cell>
          <cell r="B153" t="str">
            <v>I2</v>
          </cell>
          <cell r="C153" t="str">
            <v>EMP. MIN. CAREAGA ALURRALDE</v>
          </cell>
          <cell r="D153" t="str">
            <v>STA. ROSA S/N</v>
          </cell>
          <cell r="E153">
            <v>193504</v>
          </cell>
          <cell r="F153">
            <v>99332</v>
          </cell>
          <cell r="G153">
            <v>336</v>
          </cell>
          <cell r="H153">
            <v>63856.32</v>
          </cell>
          <cell r="I153">
            <v>21196.22</v>
          </cell>
          <cell r="J153">
            <v>1020.63</v>
          </cell>
          <cell r="K153">
            <v>8333.25</v>
          </cell>
          <cell r="L153">
            <v>960</v>
          </cell>
          <cell r="M153">
            <v>0</v>
          </cell>
          <cell r="N153">
            <v>11189.51</v>
          </cell>
          <cell r="O153">
            <v>5</v>
          </cell>
          <cell r="P153">
            <v>2010</v>
          </cell>
          <cell r="Q153">
            <v>119</v>
          </cell>
          <cell r="R153">
            <v>101888</v>
          </cell>
          <cell r="S153" t="str">
            <v>POI</v>
          </cell>
          <cell r="T153">
            <v>55</v>
          </cell>
          <cell r="U153">
            <v>0</v>
          </cell>
          <cell r="V153">
            <v>500400287104</v>
          </cell>
          <cell r="W153" t="str">
            <v>CA-64-0A-63-7A</v>
          </cell>
        </row>
        <row r="154">
          <cell r="A154" t="str">
            <v>120951</v>
          </cell>
          <cell r="B154" t="str">
            <v>I2</v>
          </cell>
          <cell r="C154" t="str">
            <v>EMP. MIN. CANALMIN EXPORT SRL.</v>
          </cell>
          <cell r="D154" t="str">
            <v>CIRCUNVALACION 8540 8540</v>
          </cell>
          <cell r="E154">
            <v>69300</v>
          </cell>
          <cell r="F154">
            <v>45404</v>
          </cell>
          <cell r="G154">
            <v>324</v>
          </cell>
          <cell r="H154">
            <v>22869</v>
          </cell>
          <cell r="I154">
            <v>20439.22</v>
          </cell>
          <cell r="J154">
            <v>3291.42</v>
          </cell>
          <cell r="K154">
            <v>2984.4</v>
          </cell>
          <cell r="L154">
            <v>960</v>
          </cell>
          <cell r="M154">
            <v>0</v>
          </cell>
          <cell r="N154">
            <v>6057.95</v>
          </cell>
          <cell r="O154">
            <v>5</v>
          </cell>
          <cell r="P154">
            <v>2010</v>
          </cell>
          <cell r="Q154">
            <v>119</v>
          </cell>
          <cell r="R154">
            <v>101896</v>
          </cell>
          <cell r="S154" t="str">
            <v>POI</v>
          </cell>
          <cell r="T154">
            <v>55</v>
          </cell>
          <cell r="U154">
            <v>0</v>
          </cell>
          <cell r="V154">
            <v>500400287104</v>
          </cell>
          <cell r="W154" t="str">
            <v>53-AA-9E-26-33</v>
          </cell>
        </row>
        <row r="155">
          <cell r="A155" t="str">
            <v>120952</v>
          </cell>
          <cell r="B155" t="str">
            <v>I2</v>
          </cell>
          <cell r="C155" t="str">
            <v>NOGALES GARRON JUAN CARLOS</v>
          </cell>
          <cell r="D155" t="str">
            <v>CIRCUNVALACION S/N</v>
          </cell>
          <cell r="E155">
            <v>250628</v>
          </cell>
          <cell r="F155">
            <v>92533</v>
          </cell>
          <cell r="G155">
            <v>407</v>
          </cell>
          <cell r="H155">
            <v>82707.240000000005</v>
          </cell>
          <cell r="I155">
            <v>25675.19</v>
          </cell>
          <cell r="J155">
            <v>0</v>
          </cell>
          <cell r="K155">
            <v>10793.3</v>
          </cell>
          <cell r="L155">
            <v>960</v>
          </cell>
          <cell r="M155">
            <v>0</v>
          </cell>
          <cell r="N155">
            <v>14089.72</v>
          </cell>
          <cell r="O155">
            <v>5</v>
          </cell>
          <cell r="P155">
            <v>2010</v>
          </cell>
          <cell r="Q155">
            <v>119</v>
          </cell>
          <cell r="R155">
            <v>101886</v>
          </cell>
          <cell r="S155" t="str">
            <v>POI</v>
          </cell>
          <cell r="T155">
            <v>55</v>
          </cell>
          <cell r="U155">
            <v>0</v>
          </cell>
          <cell r="V155">
            <v>500400287104</v>
          </cell>
          <cell r="W155" t="str">
            <v>FA-FA-25-4C</v>
          </cell>
        </row>
        <row r="156">
          <cell r="A156" t="str">
            <v>120952.20</v>
          </cell>
          <cell r="B156" t="str">
            <v>I1</v>
          </cell>
          <cell r="C156" t="str">
            <v>EMPRESA MINERA SANTA LUCIA</v>
          </cell>
          <cell r="D156" t="str">
            <v>CIRCUNVALACION S/N</v>
          </cell>
          <cell r="E156">
            <v>2656</v>
          </cell>
          <cell r="F156">
            <v>1312</v>
          </cell>
          <cell r="G156">
            <v>32</v>
          </cell>
          <cell r="H156">
            <v>876.48</v>
          </cell>
          <cell r="I156">
            <v>2018.69</v>
          </cell>
          <cell r="J156">
            <v>11.58</v>
          </cell>
          <cell r="K156">
            <v>114.38</v>
          </cell>
          <cell r="L156">
            <v>0</v>
          </cell>
          <cell r="M156">
            <v>0</v>
          </cell>
          <cell r="N156">
            <v>377.88</v>
          </cell>
          <cell r="O156">
            <v>5</v>
          </cell>
          <cell r="P156">
            <v>2010</v>
          </cell>
          <cell r="Q156">
            <v>119</v>
          </cell>
          <cell r="R156">
            <v>101880</v>
          </cell>
          <cell r="S156" t="str">
            <v>POI</v>
          </cell>
          <cell r="T156">
            <v>55</v>
          </cell>
          <cell r="U156">
            <v>0</v>
          </cell>
          <cell r="V156">
            <v>500400287104</v>
          </cell>
          <cell r="W156" t="str">
            <v>54-59-3B-44-1E</v>
          </cell>
        </row>
        <row r="157">
          <cell r="A157" t="str">
            <v>120952.50</v>
          </cell>
          <cell r="B157" t="str">
            <v>I1</v>
          </cell>
          <cell r="C157" t="str">
            <v>LAMBOL  S.A.</v>
          </cell>
          <cell r="D157" t="str">
            <v>CIRCUNVALACION S/N</v>
          </cell>
          <cell r="E157">
            <v>1429</v>
          </cell>
          <cell r="F157">
            <v>0</v>
          </cell>
          <cell r="G157">
            <v>7</v>
          </cell>
          <cell r="H157">
            <v>471.57</v>
          </cell>
          <cell r="I157">
            <v>441.59</v>
          </cell>
          <cell r="J157">
            <v>0</v>
          </cell>
          <cell r="K157">
            <v>61.54</v>
          </cell>
          <cell r="L157">
            <v>0</v>
          </cell>
          <cell r="M157">
            <v>0</v>
          </cell>
          <cell r="N157">
            <v>118.71</v>
          </cell>
          <cell r="O157">
            <v>5</v>
          </cell>
          <cell r="P157">
            <v>2010</v>
          </cell>
          <cell r="Q157">
            <v>119</v>
          </cell>
          <cell r="R157">
            <v>101891</v>
          </cell>
          <cell r="S157" t="str">
            <v>POI</v>
          </cell>
          <cell r="T157">
            <v>55</v>
          </cell>
          <cell r="U157">
            <v>0</v>
          </cell>
          <cell r="V157">
            <v>500400287104</v>
          </cell>
          <cell r="W157" t="str">
            <v>44-C8-01-F3-27</v>
          </cell>
        </row>
        <row r="158">
          <cell r="A158" t="str">
            <v>120954</v>
          </cell>
          <cell r="B158" t="str">
            <v>I2</v>
          </cell>
          <cell r="C158" t="str">
            <v>EMPRESA MINERA CANALMIN EXPORT S.R.L.</v>
          </cell>
          <cell r="D158" t="str">
            <v>MINA SAN MARTIN S/N</v>
          </cell>
          <cell r="E158">
            <v>506</v>
          </cell>
          <cell r="F158">
            <v>17</v>
          </cell>
          <cell r="G158">
            <v>51</v>
          </cell>
          <cell r="H158">
            <v>166.98</v>
          </cell>
          <cell r="I158">
            <v>3217.28</v>
          </cell>
          <cell r="J158">
            <v>0</v>
          </cell>
          <cell r="K158">
            <v>21.79</v>
          </cell>
          <cell r="L158">
            <v>0</v>
          </cell>
          <cell r="M158">
            <v>0</v>
          </cell>
          <cell r="N158">
            <v>439.95</v>
          </cell>
          <cell r="O158">
            <v>5</v>
          </cell>
          <cell r="P158">
            <v>2010</v>
          </cell>
          <cell r="Q158">
            <v>119</v>
          </cell>
          <cell r="R158">
            <v>102018</v>
          </cell>
          <cell r="S158" t="str">
            <v>POI</v>
          </cell>
          <cell r="T158">
            <v>90</v>
          </cell>
          <cell r="U158">
            <v>0</v>
          </cell>
          <cell r="V158">
            <v>500400287104</v>
          </cell>
          <cell r="W158" t="str">
            <v>54-90-A4-57-02</v>
          </cell>
        </row>
        <row r="159">
          <cell r="A159" t="str">
            <v>120956</v>
          </cell>
          <cell r="B159" t="str">
            <v>I1</v>
          </cell>
          <cell r="C159" t="str">
            <v>MARCA MARIN DONATO</v>
          </cell>
          <cell r="D159" t="str">
            <v>R. DE LUNA 171 S/N</v>
          </cell>
          <cell r="E159">
            <v>184</v>
          </cell>
          <cell r="F159">
            <v>0</v>
          </cell>
          <cell r="G159">
            <v>5</v>
          </cell>
          <cell r="H159">
            <v>60.72</v>
          </cell>
          <cell r="I159">
            <v>315.42</v>
          </cell>
          <cell r="J159">
            <v>0</v>
          </cell>
          <cell r="K159">
            <v>7.92</v>
          </cell>
          <cell r="L159">
            <v>0</v>
          </cell>
          <cell r="M159">
            <v>0</v>
          </cell>
          <cell r="N159">
            <v>48.9</v>
          </cell>
          <cell r="O159">
            <v>5</v>
          </cell>
          <cell r="P159">
            <v>2010</v>
          </cell>
          <cell r="Q159">
            <v>119</v>
          </cell>
          <cell r="R159">
            <v>101981</v>
          </cell>
          <cell r="S159" t="str">
            <v>POI</v>
          </cell>
          <cell r="T159">
            <v>90</v>
          </cell>
          <cell r="U159">
            <v>0</v>
          </cell>
          <cell r="V159">
            <v>500400287104</v>
          </cell>
          <cell r="W159" t="str">
            <v>00-91-5B-CC</v>
          </cell>
        </row>
        <row r="160">
          <cell r="A160" t="str">
            <v>120957.500</v>
          </cell>
          <cell r="B160" t="str">
            <v>I2</v>
          </cell>
          <cell r="C160" t="str">
            <v>COOPERATIVA . COMIMAN</v>
          </cell>
          <cell r="D160" t="str">
            <v>MINA ENCINAS S/N</v>
          </cell>
          <cell r="E160">
            <v>11029</v>
          </cell>
          <cell r="F160">
            <v>50</v>
          </cell>
          <cell r="G160">
            <v>82</v>
          </cell>
          <cell r="H160">
            <v>3639.57</v>
          </cell>
          <cell r="I160">
            <v>5172.8900000000003</v>
          </cell>
          <cell r="J160">
            <v>0</v>
          </cell>
          <cell r="K160">
            <v>474.96</v>
          </cell>
          <cell r="L160">
            <v>0</v>
          </cell>
          <cell r="M160">
            <v>0</v>
          </cell>
          <cell r="N160">
            <v>1145.6199999999999</v>
          </cell>
          <cell r="O160">
            <v>5</v>
          </cell>
          <cell r="P160">
            <v>2010</v>
          </cell>
          <cell r="Q160">
            <v>119</v>
          </cell>
          <cell r="R160">
            <v>101985</v>
          </cell>
          <cell r="S160" t="str">
            <v>POI</v>
          </cell>
          <cell r="T160">
            <v>90</v>
          </cell>
          <cell r="U160">
            <v>0</v>
          </cell>
          <cell r="V160">
            <v>500400287104</v>
          </cell>
          <cell r="W160" t="str">
            <v>77-F6-F8-51</v>
          </cell>
        </row>
        <row r="161">
          <cell r="A161" t="str">
            <v>120957.800</v>
          </cell>
          <cell r="B161" t="str">
            <v>I2</v>
          </cell>
          <cell r="C161" t="str">
            <v>COOPERATIVA MINERA CERRO RICO LTDA.</v>
          </cell>
          <cell r="D161" t="str">
            <v>MINA CHIMBORAZO S/N</v>
          </cell>
          <cell r="E161">
            <v>13102</v>
          </cell>
          <cell r="F161">
            <v>2908</v>
          </cell>
          <cell r="G161">
            <v>50</v>
          </cell>
          <cell r="H161">
            <v>4323.66</v>
          </cell>
          <cell r="I161">
            <v>3154.2</v>
          </cell>
          <cell r="J161">
            <v>0</v>
          </cell>
          <cell r="K161">
            <v>564.24</v>
          </cell>
          <cell r="L161">
            <v>0</v>
          </cell>
          <cell r="M161">
            <v>0</v>
          </cell>
          <cell r="N161">
            <v>972.12</v>
          </cell>
          <cell r="O161">
            <v>5</v>
          </cell>
          <cell r="P161">
            <v>2010</v>
          </cell>
          <cell r="Q161">
            <v>119</v>
          </cell>
          <cell r="R161">
            <v>102023</v>
          </cell>
          <cell r="S161" t="str">
            <v>POI</v>
          </cell>
          <cell r="T161">
            <v>90</v>
          </cell>
          <cell r="U161">
            <v>0</v>
          </cell>
          <cell r="V161">
            <v>500400287104</v>
          </cell>
          <cell r="W161" t="str">
            <v>05-74-B5-63</v>
          </cell>
        </row>
        <row r="162">
          <cell r="A162" t="str">
            <v>120958</v>
          </cell>
          <cell r="B162" t="str">
            <v>I2</v>
          </cell>
          <cell r="C162" t="str">
            <v>EMPRESA ANACLETO ALAVE SRL</v>
          </cell>
          <cell r="D162" t="str">
            <v>MINA ENCINAS S/N</v>
          </cell>
          <cell r="E162">
            <v>56243</v>
          </cell>
          <cell r="F162">
            <v>19978</v>
          </cell>
          <cell r="G162">
            <v>112</v>
          </cell>
          <cell r="H162">
            <v>18560.189999999999</v>
          </cell>
          <cell r="I162">
            <v>7065.41</v>
          </cell>
          <cell r="J162">
            <v>0</v>
          </cell>
          <cell r="K162">
            <v>2422.1</v>
          </cell>
          <cell r="L162">
            <v>0</v>
          </cell>
          <cell r="M162">
            <v>0</v>
          </cell>
          <cell r="N162">
            <v>3331.33</v>
          </cell>
          <cell r="O162">
            <v>5</v>
          </cell>
          <cell r="P162">
            <v>2010</v>
          </cell>
          <cell r="Q162">
            <v>119</v>
          </cell>
          <cell r="R162">
            <v>101982</v>
          </cell>
          <cell r="S162" t="str">
            <v>POI</v>
          </cell>
          <cell r="T162">
            <v>90</v>
          </cell>
          <cell r="U162">
            <v>0</v>
          </cell>
          <cell r="V162">
            <v>500400287104</v>
          </cell>
          <cell r="W162" t="str">
            <v>C6-23-21-5D-DD</v>
          </cell>
        </row>
        <row r="163">
          <cell r="A163" t="str">
            <v>120958.50</v>
          </cell>
          <cell r="B163" t="str">
            <v>I2</v>
          </cell>
          <cell r="C163" t="str">
            <v>MINA ARGENTA  .</v>
          </cell>
          <cell r="D163" t="str">
            <v>MINA ENCINAS S/N</v>
          </cell>
          <cell r="E163">
            <v>354</v>
          </cell>
          <cell r="F163">
            <v>51</v>
          </cell>
          <cell r="G163">
            <v>40</v>
          </cell>
          <cell r="H163">
            <v>116.82</v>
          </cell>
          <cell r="I163">
            <v>2523.36</v>
          </cell>
          <cell r="J163">
            <v>0</v>
          </cell>
          <cell r="K163">
            <v>15.24</v>
          </cell>
          <cell r="L163">
            <v>0</v>
          </cell>
          <cell r="M163">
            <v>0</v>
          </cell>
          <cell r="N163">
            <v>343.22</v>
          </cell>
          <cell r="O163">
            <v>5</v>
          </cell>
          <cell r="P163">
            <v>2010</v>
          </cell>
          <cell r="Q163">
            <v>119</v>
          </cell>
          <cell r="R163">
            <v>102019</v>
          </cell>
          <cell r="S163" t="str">
            <v>POI</v>
          </cell>
          <cell r="T163">
            <v>90</v>
          </cell>
          <cell r="U163">
            <v>0</v>
          </cell>
          <cell r="V163">
            <v>500400287104</v>
          </cell>
          <cell r="W163" t="str">
            <v>DB-BD-85-EF</v>
          </cell>
        </row>
        <row r="164">
          <cell r="A164" t="str">
            <v>120963</v>
          </cell>
          <cell r="B164" t="str">
            <v>I2</v>
          </cell>
          <cell r="C164" t="str">
            <v>QUISPE PABLO SANCHEZ CIRILO -</v>
          </cell>
          <cell r="D164" t="str">
            <v>M. KORIMAYU S/N</v>
          </cell>
          <cell r="E164">
            <v>13358</v>
          </cell>
          <cell r="F164">
            <v>8579</v>
          </cell>
          <cell r="G164">
            <v>70</v>
          </cell>
          <cell r="H164">
            <v>4408.1400000000003</v>
          </cell>
          <cell r="I164">
            <v>4415.88</v>
          </cell>
          <cell r="J164">
            <v>617.67999999999995</v>
          </cell>
          <cell r="K164">
            <v>575.26</v>
          </cell>
          <cell r="L164">
            <v>0</v>
          </cell>
          <cell r="M164">
            <v>0</v>
          </cell>
          <cell r="N164">
            <v>1227.42</v>
          </cell>
          <cell r="O164">
            <v>5</v>
          </cell>
          <cell r="P164">
            <v>2010</v>
          </cell>
          <cell r="Q164">
            <v>119</v>
          </cell>
          <cell r="R164">
            <v>101987</v>
          </cell>
          <cell r="S164" t="str">
            <v>POI</v>
          </cell>
          <cell r="T164">
            <v>90</v>
          </cell>
          <cell r="U164">
            <v>0</v>
          </cell>
          <cell r="V164">
            <v>500400287104</v>
          </cell>
          <cell r="W164" t="str">
            <v>5A-58-5A-CE-DC</v>
          </cell>
        </row>
        <row r="165">
          <cell r="A165" t="str">
            <v>120963.50</v>
          </cell>
          <cell r="B165" t="str">
            <v>I2</v>
          </cell>
          <cell r="C165" t="str">
            <v>ARANDO   ROLANDO</v>
          </cell>
          <cell r="D165" t="str">
            <v>M. KORIMAYU S/N</v>
          </cell>
          <cell r="E165">
            <v>11978</v>
          </cell>
          <cell r="F165">
            <v>4167</v>
          </cell>
          <cell r="G165">
            <v>92</v>
          </cell>
          <cell r="H165">
            <v>3952.74</v>
          </cell>
          <cell r="I165">
            <v>5803.73</v>
          </cell>
          <cell r="J165">
            <v>0</v>
          </cell>
          <cell r="K165">
            <v>515.83000000000004</v>
          </cell>
          <cell r="L165">
            <v>0</v>
          </cell>
          <cell r="M165">
            <v>0</v>
          </cell>
          <cell r="N165">
            <v>1268.3399999999999</v>
          </cell>
          <cell r="O165">
            <v>5</v>
          </cell>
          <cell r="P165">
            <v>2010</v>
          </cell>
          <cell r="Q165">
            <v>119</v>
          </cell>
          <cell r="R165">
            <v>101995</v>
          </cell>
          <cell r="S165" t="str">
            <v>POI</v>
          </cell>
          <cell r="T165">
            <v>90</v>
          </cell>
          <cell r="U165">
            <v>0</v>
          </cell>
          <cell r="V165">
            <v>500400287104</v>
          </cell>
          <cell r="W165" t="str">
            <v>0F-36-A0-18</v>
          </cell>
        </row>
        <row r="166">
          <cell r="A166" t="str">
            <v>120963.60</v>
          </cell>
          <cell r="B166" t="str">
            <v>I2</v>
          </cell>
          <cell r="C166" t="str">
            <v>FLORES ALEJO JUAN</v>
          </cell>
          <cell r="D166" t="str">
            <v>MINA BOCA MEJORA S/N</v>
          </cell>
          <cell r="E166">
            <v>156</v>
          </cell>
          <cell r="F166">
            <v>0</v>
          </cell>
          <cell r="G166">
            <v>4</v>
          </cell>
          <cell r="H166">
            <v>51.48</v>
          </cell>
          <cell r="I166">
            <v>252.34</v>
          </cell>
          <cell r="J166">
            <v>0</v>
          </cell>
          <cell r="K166">
            <v>6.72</v>
          </cell>
          <cell r="L166">
            <v>0</v>
          </cell>
          <cell r="M166">
            <v>0</v>
          </cell>
          <cell r="N166">
            <v>39.5</v>
          </cell>
          <cell r="O166">
            <v>5</v>
          </cell>
          <cell r="P166">
            <v>2010</v>
          </cell>
          <cell r="Q166">
            <v>119</v>
          </cell>
          <cell r="R166">
            <v>102021</v>
          </cell>
          <cell r="S166" t="str">
            <v>POI</v>
          </cell>
          <cell r="T166">
            <v>90</v>
          </cell>
          <cell r="U166">
            <v>0</v>
          </cell>
          <cell r="V166">
            <v>500400287104</v>
          </cell>
          <cell r="W166" t="str">
            <v>44-0C-10-59</v>
          </cell>
        </row>
        <row r="167">
          <cell r="A167" t="str">
            <v>120963.70</v>
          </cell>
          <cell r="B167" t="str">
            <v>I2</v>
          </cell>
          <cell r="C167" t="str">
            <v>DORADO BASPINEIRO JOSE DOMINGO</v>
          </cell>
          <cell r="D167" t="str">
            <v>MINA 1º DE MAYO S/N</v>
          </cell>
          <cell r="E167">
            <v>206</v>
          </cell>
          <cell r="F167">
            <v>0</v>
          </cell>
          <cell r="G167">
            <v>4</v>
          </cell>
          <cell r="H167">
            <v>67.98</v>
          </cell>
          <cell r="I167">
            <v>252.34</v>
          </cell>
          <cell r="J167">
            <v>0</v>
          </cell>
          <cell r="K167">
            <v>8.8699999999999992</v>
          </cell>
          <cell r="L167">
            <v>0</v>
          </cell>
          <cell r="M167">
            <v>0</v>
          </cell>
          <cell r="N167">
            <v>41.64</v>
          </cell>
          <cell r="O167">
            <v>5</v>
          </cell>
          <cell r="P167">
            <v>2010</v>
          </cell>
          <cell r="Q167">
            <v>119</v>
          </cell>
          <cell r="R167">
            <v>102022</v>
          </cell>
          <cell r="S167" t="str">
            <v>POI</v>
          </cell>
          <cell r="T167">
            <v>90</v>
          </cell>
          <cell r="U167">
            <v>0</v>
          </cell>
          <cell r="V167">
            <v>500400287104</v>
          </cell>
          <cell r="W167" t="str">
            <v>D7-A2-0F-BE-FE</v>
          </cell>
        </row>
        <row r="168">
          <cell r="A168" t="str">
            <v>120964</v>
          </cell>
          <cell r="B168" t="str">
            <v>I2</v>
          </cell>
          <cell r="C168" t="str">
            <v>EMPRESA MINERA BOLIVAR</v>
          </cell>
          <cell r="D168" t="str">
            <v>MINA PAILAVIRI S/N</v>
          </cell>
          <cell r="E168">
            <v>11596</v>
          </cell>
          <cell r="F168">
            <v>8349</v>
          </cell>
          <cell r="G168">
            <v>86</v>
          </cell>
          <cell r="H168">
            <v>3826.68</v>
          </cell>
          <cell r="I168">
            <v>5425.22</v>
          </cell>
          <cell r="J168">
            <v>1008.46</v>
          </cell>
          <cell r="K168">
            <v>499.38</v>
          </cell>
          <cell r="L168">
            <v>0</v>
          </cell>
          <cell r="M168">
            <v>0</v>
          </cell>
          <cell r="N168">
            <v>1333.85</v>
          </cell>
          <cell r="O168">
            <v>5</v>
          </cell>
          <cell r="P168">
            <v>2010</v>
          </cell>
          <cell r="Q168">
            <v>119</v>
          </cell>
          <cell r="R168">
            <v>101986</v>
          </cell>
          <cell r="S168" t="str">
            <v>POI</v>
          </cell>
          <cell r="T168">
            <v>90</v>
          </cell>
          <cell r="U168">
            <v>0</v>
          </cell>
          <cell r="V168">
            <v>500400287104</v>
          </cell>
          <cell r="W168" t="str">
            <v>43-24-5E-46-99</v>
          </cell>
        </row>
        <row r="169">
          <cell r="A169" t="str">
            <v>120964.50</v>
          </cell>
          <cell r="B169" t="str">
            <v>I2</v>
          </cell>
          <cell r="C169" t="str">
            <v>ZAMBRANA ARACA MARIO</v>
          </cell>
          <cell r="D169" t="str">
            <v>PAILAVIRI (M. S. MIGUEL) S/N</v>
          </cell>
          <cell r="E169">
            <v>70</v>
          </cell>
          <cell r="F169">
            <v>0</v>
          </cell>
          <cell r="G169">
            <v>3</v>
          </cell>
          <cell r="H169">
            <v>23.1</v>
          </cell>
          <cell r="I169">
            <v>189.25</v>
          </cell>
          <cell r="J169">
            <v>0</v>
          </cell>
          <cell r="K169">
            <v>3.02</v>
          </cell>
          <cell r="L169">
            <v>0</v>
          </cell>
          <cell r="M169">
            <v>0</v>
          </cell>
          <cell r="N169">
            <v>27.61</v>
          </cell>
          <cell r="O169">
            <v>5</v>
          </cell>
          <cell r="P169">
            <v>2010</v>
          </cell>
          <cell r="Q169">
            <v>119</v>
          </cell>
          <cell r="R169">
            <v>102002</v>
          </cell>
          <cell r="S169" t="str">
            <v>POI</v>
          </cell>
          <cell r="T169">
            <v>90</v>
          </cell>
          <cell r="U169">
            <v>0</v>
          </cell>
          <cell r="V169">
            <v>500400287104</v>
          </cell>
          <cell r="W169" t="str">
            <v>DF-FC-BE-91</v>
          </cell>
        </row>
        <row r="170">
          <cell r="A170" t="str">
            <v>120964.60</v>
          </cell>
          <cell r="B170" t="str">
            <v>I2</v>
          </cell>
          <cell r="C170" t="str">
            <v>JANKO VILLANUEVA NESTOR</v>
          </cell>
          <cell r="D170" t="str">
            <v>PAILAVIRI (M. ACONCAGUA) S/N</v>
          </cell>
          <cell r="E170">
            <v>173</v>
          </cell>
          <cell r="F170">
            <v>0</v>
          </cell>
          <cell r="G170">
            <v>3</v>
          </cell>
          <cell r="H170">
            <v>57.09</v>
          </cell>
          <cell r="I170">
            <v>189.25</v>
          </cell>
          <cell r="J170">
            <v>0</v>
          </cell>
          <cell r="K170">
            <v>7.45</v>
          </cell>
          <cell r="L170">
            <v>0</v>
          </cell>
          <cell r="M170">
            <v>0</v>
          </cell>
          <cell r="N170">
            <v>32.020000000000003</v>
          </cell>
          <cell r="O170">
            <v>5</v>
          </cell>
          <cell r="P170">
            <v>2010</v>
          </cell>
          <cell r="Q170">
            <v>119</v>
          </cell>
          <cell r="R170">
            <v>102003</v>
          </cell>
          <cell r="S170" t="str">
            <v>POI</v>
          </cell>
          <cell r="T170">
            <v>90</v>
          </cell>
          <cell r="U170">
            <v>0</v>
          </cell>
          <cell r="V170">
            <v>500400287104</v>
          </cell>
          <cell r="W170" t="str">
            <v>8C-53-D5-2D-E7</v>
          </cell>
        </row>
        <row r="171">
          <cell r="A171" t="str">
            <v>120965</v>
          </cell>
          <cell r="B171" t="str">
            <v>I2</v>
          </cell>
          <cell r="C171" t="str">
            <v>COOPERATIVA MINERA  27 DE MARZO</v>
          </cell>
          <cell r="D171" t="str">
            <v>CERRO CHICO S/N</v>
          </cell>
          <cell r="E171">
            <v>125</v>
          </cell>
          <cell r="F171">
            <v>0</v>
          </cell>
          <cell r="G171">
            <v>5</v>
          </cell>
          <cell r="H171">
            <v>41.25</v>
          </cell>
          <cell r="I171">
            <v>315.42</v>
          </cell>
          <cell r="J171">
            <v>0</v>
          </cell>
          <cell r="K171">
            <v>5.38</v>
          </cell>
          <cell r="L171">
            <v>0</v>
          </cell>
          <cell r="M171">
            <v>0</v>
          </cell>
          <cell r="N171">
            <v>46.37</v>
          </cell>
          <cell r="O171">
            <v>5</v>
          </cell>
          <cell r="P171">
            <v>2010</v>
          </cell>
          <cell r="Q171">
            <v>119</v>
          </cell>
          <cell r="R171">
            <v>102013</v>
          </cell>
          <cell r="S171" t="str">
            <v>POI</v>
          </cell>
          <cell r="T171">
            <v>90</v>
          </cell>
          <cell r="U171">
            <v>0</v>
          </cell>
          <cell r="V171">
            <v>500400287104</v>
          </cell>
          <cell r="W171" t="str">
            <v>52-05-A5-4E</v>
          </cell>
        </row>
        <row r="172">
          <cell r="A172" t="str">
            <v>120966</v>
          </cell>
          <cell r="B172" t="str">
            <v>I2</v>
          </cell>
          <cell r="C172" t="str">
            <v>EMPRESA MINERA BOLIVAR</v>
          </cell>
          <cell r="D172" t="str">
            <v>MINA ROBERTO S/N</v>
          </cell>
          <cell r="E172">
            <v>6560</v>
          </cell>
          <cell r="F172">
            <v>0</v>
          </cell>
          <cell r="G172">
            <v>87</v>
          </cell>
          <cell r="H172">
            <v>2164.8000000000002</v>
          </cell>
          <cell r="I172">
            <v>5488.31</v>
          </cell>
          <cell r="J172">
            <v>0</v>
          </cell>
          <cell r="K172">
            <v>282.51</v>
          </cell>
          <cell r="L172">
            <v>0</v>
          </cell>
          <cell r="M172">
            <v>0</v>
          </cell>
          <cell r="N172">
            <v>994.9</v>
          </cell>
          <cell r="O172">
            <v>5</v>
          </cell>
          <cell r="P172">
            <v>2010</v>
          </cell>
          <cell r="Q172">
            <v>119</v>
          </cell>
          <cell r="R172">
            <v>101916</v>
          </cell>
          <cell r="S172" t="str">
            <v>POI</v>
          </cell>
          <cell r="T172">
            <v>55</v>
          </cell>
          <cell r="U172">
            <v>0</v>
          </cell>
          <cell r="V172">
            <v>500400287104</v>
          </cell>
          <cell r="W172" t="str">
            <v>99-79-B4-A5-3B</v>
          </cell>
        </row>
        <row r="173">
          <cell r="A173" t="str">
            <v>120967.500</v>
          </cell>
          <cell r="B173" t="str">
            <v>I2</v>
          </cell>
          <cell r="C173" t="str">
            <v>COOP. MINERA RESERVA FISCAL LTDA.</v>
          </cell>
          <cell r="D173" t="str">
            <v>MINA SAN NICOLAS S/N</v>
          </cell>
          <cell r="E173">
            <v>2936</v>
          </cell>
          <cell r="F173">
            <v>2740</v>
          </cell>
          <cell r="G173">
            <v>25</v>
          </cell>
          <cell r="H173">
            <v>968.88</v>
          </cell>
          <cell r="I173">
            <v>1577.1</v>
          </cell>
          <cell r="J173">
            <v>0</v>
          </cell>
          <cell r="K173">
            <v>126.44</v>
          </cell>
          <cell r="L173">
            <v>0</v>
          </cell>
          <cell r="M173">
            <v>0</v>
          </cell>
          <cell r="N173">
            <v>330.98</v>
          </cell>
          <cell r="O173">
            <v>5</v>
          </cell>
          <cell r="P173">
            <v>2010</v>
          </cell>
          <cell r="Q173">
            <v>119</v>
          </cell>
          <cell r="R173">
            <v>101915</v>
          </cell>
          <cell r="S173" t="str">
            <v>POI</v>
          </cell>
          <cell r="T173">
            <v>55</v>
          </cell>
          <cell r="U173">
            <v>0</v>
          </cell>
          <cell r="V173">
            <v>500400287104</v>
          </cell>
          <cell r="W173" t="str">
            <v>1E-53-99-1D-EC</v>
          </cell>
        </row>
        <row r="174">
          <cell r="A174" t="str">
            <v>120967.700</v>
          </cell>
          <cell r="B174" t="str">
            <v>I1</v>
          </cell>
          <cell r="C174" t="str">
            <v>EMP. COMER. SAN PEDRO POTOSI</v>
          </cell>
          <cell r="D174" t="str">
            <v>MINA SAN PEDRO S/N</v>
          </cell>
          <cell r="E174">
            <v>1078</v>
          </cell>
          <cell r="F174">
            <v>0</v>
          </cell>
          <cell r="G174">
            <v>38</v>
          </cell>
          <cell r="H174">
            <v>355.74</v>
          </cell>
          <cell r="I174">
            <v>2397.19</v>
          </cell>
          <cell r="J174">
            <v>0</v>
          </cell>
          <cell r="K174">
            <v>46.42</v>
          </cell>
          <cell r="L174">
            <v>0</v>
          </cell>
          <cell r="M174">
            <v>0</v>
          </cell>
          <cell r="N174">
            <v>357.88</v>
          </cell>
          <cell r="O174">
            <v>5</v>
          </cell>
          <cell r="P174">
            <v>2010</v>
          </cell>
          <cell r="Q174">
            <v>119</v>
          </cell>
          <cell r="R174">
            <v>101849</v>
          </cell>
          <cell r="S174" t="str">
            <v>POI</v>
          </cell>
          <cell r="T174">
            <v>55</v>
          </cell>
          <cell r="U174">
            <v>0</v>
          </cell>
          <cell r="V174">
            <v>500400287104</v>
          </cell>
          <cell r="W174" t="str">
            <v>D1-37-8B-25-C1</v>
          </cell>
        </row>
        <row r="175">
          <cell r="A175" t="str">
            <v>120969</v>
          </cell>
          <cell r="B175" t="str">
            <v>I2</v>
          </cell>
          <cell r="C175" t="str">
            <v>COOP. MIN. UNIFICADA POTOSÍ LTDA.</v>
          </cell>
          <cell r="D175" t="str">
            <v>CERRO RICO STA.RITA S/N</v>
          </cell>
          <cell r="E175">
            <v>17212</v>
          </cell>
          <cell r="F175">
            <v>13145</v>
          </cell>
          <cell r="G175">
            <v>62</v>
          </cell>
          <cell r="H175">
            <v>5679.96</v>
          </cell>
          <cell r="I175">
            <v>3911.21</v>
          </cell>
          <cell r="J175">
            <v>1275.6300000000001</v>
          </cell>
          <cell r="K175">
            <v>741.24</v>
          </cell>
          <cell r="L175">
            <v>0</v>
          </cell>
          <cell r="M175">
            <v>0</v>
          </cell>
          <cell r="N175">
            <v>1412.68</v>
          </cell>
          <cell r="O175">
            <v>5</v>
          </cell>
          <cell r="P175">
            <v>2010</v>
          </cell>
          <cell r="Q175">
            <v>119</v>
          </cell>
          <cell r="R175">
            <v>101990</v>
          </cell>
          <cell r="S175" t="str">
            <v>POI</v>
          </cell>
          <cell r="T175">
            <v>90</v>
          </cell>
          <cell r="U175">
            <v>0</v>
          </cell>
          <cell r="V175">
            <v>500400287104</v>
          </cell>
          <cell r="W175" t="str">
            <v>87-A1-5D-F3</v>
          </cell>
        </row>
        <row r="176">
          <cell r="A176" t="str">
            <v>120970</v>
          </cell>
          <cell r="B176" t="str">
            <v>I2</v>
          </cell>
          <cell r="C176" t="str">
            <v>COOPERATIVA  KUNTI .</v>
          </cell>
          <cell r="D176" t="str">
            <v>CERRO CHICO S/N</v>
          </cell>
          <cell r="E176">
            <v>9306</v>
          </cell>
          <cell r="F176">
            <v>4423</v>
          </cell>
          <cell r="G176">
            <v>59</v>
          </cell>
          <cell r="H176">
            <v>3070.98</v>
          </cell>
          <cell r="I176">
            <v>3721.96</v>
          </cell>
          <cell r="J176">
            <v>0</v>
          </cell>
          <cell r="K176">
            <v>400.76</v>
          </cell>
          <cell r="L176">
            <v>0</v>
          </cell>
          <cell r="M176">
            <v>0</v>
          </cell>
          <cell r="N176">
            <v>883.08</v>
          </cell>
          <cell r="O176">
            <v>5</v>
          </cell>
          <cell r="P176">
            <v>2010</v>
          </cell>
          <cell r="Q176">
            <v>119</v>
          </cell>
          <cell r="R176">
            <v>102020</v>
          </cell>
          <cell r="S176" t="str">
            <v>POI</v>
          </cell>
          <cell r="T176">
            <v>90</v>
          </cell>
          <cell r="U176">
            <v>0</v>
          </cell>
          <cell r="V176">
            <v>500400287104</v>
          </cell>
          <cell r="W176" t="str">
            <v>5F-AB-76-B6</v>
          </cell>
        </row>
        <row r="177">
          <cell r="A177" t="str">
            <v>120970.50</v>
          </cell>
          <cell r="B177" t="str">
            <v>I2</v>
          </cell>
          <cell r="C177" t="str">
            <v>VINCENTI YEVARA TOMAS</v>
          </cell>
          <cell r="D177" t="str">
            <v>CERRO RICO S/N</v>
          </cell>
          <cell r="E177">
            <v>166</v>
          </cell>
          <cell r="F177">
            <v>0</v>
          </cell>
          <cell r="G177">
            <v>5</v>
          </cell>
          <cell r="H177">
            <v>54.78</v>
          </cell>
          <cell r="I177">
            <v>315.42</v>
          </cell>
          <cell r="J177">
            <v>0</v>
          </cell>
          <cell r="K177">
            <v>7.15</v>
          </cell>
          <cell r="L177">
            <v>0</v>
          </cell>
          <cell r="M177">
            <v>0</v>
          </cell>
          <cell r="N177">
            <v>48.13</v>
          </cell>
          <cell r="O177">
            <v>5</v>
          </cell>
          <cell r="P177">
            <v>2010</v>
          </cell>
          <cell r="Q177">
            <v>119</v>
          </cell>
          <cell r="R177">
            <v>102014</v>
          </cell>
          <cell r="S177" t="str">
            <v>POI</v>
          </cell>
          <cell r="T177">
            <v>90</v>
          </cell>
          <cell r="U177">
            <v>0</v>
          </cell>
          <cell r="V177">
            <v>500400287104</v>
          </cell>
          <cell r="W177" t="str">
            <v>76-81-BD-9F-F4</v>
          </cell>
        </row>
        <row r="178">
          <cell r="A178" t="str">
            <v>120975.50</v>
          </cell>
          <cell r="B178" t="str">
            <v>I1</v>
          </cell>
          <cell r="C178" t="str">
            <v>COOP. MIN. UNIFICADA POTOSI LTDA.</v>
          </cell>
          <cell r="D178" t="str">
            <v>M. SAN GERMAN S/N</v>
          </cell>
          <cell r="E178">
            <v>104</v>
          </cell>
          <cell r="F178">
            <v>0</v>
          </cell>
          <cell r="G178">
            <v>2</v>
          </cell>
          <cell r="H178">
            <v>34.32</v>
          </cell>
          <cell r="I178">
            <v>126.17</v>
          </cell>
          <cell r="J178">
            <v>0</v>
          </cell>
          <cell r="K178">
            <v>4.4800000000000004</v>
          </cell>
          <cell r="L178">
            <v>0</v>
          </cell>
          <cell r="M178">
            <v>0</v>
          </cell>
          <cell r="N178">
            <v>20.86</v>
          </cell>
          <cell r="O178">
            <v>5</v>
          </cell>
          <cell r="P178">
            <v>2010</v>
          </cell>
          <cell r="Q178">
            <v>119</v>
          </cell>
          <cell r="R178">
            <v>101988</v>
          </cell>
          <cell r="S178" t="str">
            <v>POI</v>
          </cell>
          <cell r="T178">
            <v>90</v>
          </cell>
          <cell r="U178">
            <v>0</v>
          </cell>
          <cell r="V178">
            <v>500400287104</v>
          </cell>
          <cell r="W178" t="str">
            <v>25-E7-CA-FC</v>
          </cell>
        </row>
        <row r="179">
          <cell r="A179" t="str">
            <v>120979</v>
          </cell>
          <cell r="B179" t="str">
            <v>I2</v>
          </cell>
          <cell r="C179" t="str">
            <v>COOP. MIN. UNIFICADA POTOSI LTDA.</v>
          </cell>
          <cell r="D179" t="str">
            <v>MINA ROSARIO BAJO S/N</v>
          </cell>
          <cell r="E179">
            <v>13183</v>
          </cell>
          <cell r="F179">
            <v>9665</v>
          </cell>
          <cell r="G179">
            <v>101</v>
          </cell>
          <cell r="H179">
            <v>4350.3900000000003</v>
          </cell>
          <cell r="I179">
            <v>6371.48</v>
          </cell>
          <cell r="J179">
            <v>1243.74</v>
          </cell>
          <cell r="K179">
            <v>567.73</v>
          </cell>
          <cell r="L179">
            <v>0</v>
          </cell>
          <cell r="M179">
            <v>0</v>
          </cell>
          <cell r="N179">
            <v>1555.53</v>
          </cell>
          <cell r="O179">
            <v>5</v>
          </cell>
          <cell r="P179">
            <v>2010</v>
          </cell>
          <cell r="Q179">
            <v>119</v>
          </cell>
          <cell r="R179">
            <v>101989</v>
          </cell>
          <cell r="S179" t="str">
            <v>POI</v>
          </cell>
          <cell r="T179">
            <v>90</v>
          </cell>
          <cell r="U179">
            <v>0</v>
          </cell>
          <cell r="V179">
            <v>500400287104</v>
          </cell>
          <cell r="W179" t="str">
            <v>06-4D-E6-C7-D0</v>
          </cell>
        </row>
        <row r="180">
          <cell r="A180" t="str">
            <v>120987</v>
          </cell>
          <cell r="B180" t="str">
            <v>I2</v>
          </cell>
          <cell r="C180" t="str">
            <v>EMP.  MINERA SANTA LUCIA</v>
          </cell>
          <cell r="D180" t="str">
            <v>CERRO RICO S/N</v>
          </cell>
          <cell r="E180">
            <v>23684</v>
          </cell>
          <cell r="F180">
            <v>8</v>
          </cell>
          <cell r="G180">
            <v>112</v>
          </cell>
          <cell r="H180">
            <v>7815.72</v>
          </cell>
          <cell r="I180">
            <v>7065.41</v>
          </cell>
          <cell r="J180">
            <v>0</v>
          </cell>
          <cell r="K180">
            <v>1019.95</v>
          </cell>
          <cell r="L180">
            <v>0</v>
          </cell>
          <cell r="M180">
            <v>0</v>
          </cell>
          <cell r="N180">
            <v>1934.55</v>
          </cell>
          <cell r="O180">
            <v>5</v>
          </cell>
          <cell r="P180">
            <v>2010</v>
          </cell>
          <cell r="Q180">
            <v>119</v>
          </cell>
          <cell r="R180">
            <v>102017</v>
          </cell>
          <cell r="S180" t="str">
            <v>POI</v>
          </cell>
          <cell r="T180">
            <v>90</v>
          </cell>
          <cell r="U180">
            <v>0</v>
          </cell>
          <cell r="V180">
            <v>500400287104</v>
          </cell>
          <cell r="W180" t="str">
            <v>28-AE-52-A3-23</v>
          </cell>
        </row>
        <row r="181">
          <cell r="A181" t="str">
            <v>120988</v>
          </cell>
          <cell r="B181" t="str">
            <v>I1</v>
          </cell>
          <cell r="C181" t="str">
            <v>COOP. MIN. UNIF. (ROSARIO BAJO)</v>
          </cell>
          <cell r="D181" t="str">
            <v>CERRO RICO S/N</v>
          </cell>
          <cell r="E181">
            <v>35</v>
          </cell>
          <cell r="F181">
            <v>0</v>
          </cell>
          <cell r="G181">
            <v>2</v>
          </cell>
          <cell r="H181">
            <v>11.55</v>
          </cell>
          <cell r="I181">
            <v>126.17</v>
          </cell>
          <cell r="J181">
            <v>0</v>
          </cell>
          <cell r="K181">
            <v>1.51</v>
          </cell>
          <cell r="L181">
            <v>0</v>
          </cell>
          <cell r="M181">
            <v>0</v>
          </cell>
          <cell r="N181">
            <v>17.899999999999999</v>
          </cell>
          <cell r="O181">
            <v>5</v>
          </cell>
          <cell r="P181">
            <v>2010</v>
          </cell>
          <cell r="Q181">
            <v>119</v>
          </cell>
          <cell r="R181">
            <v>102016</v>
          </cell>
          <cell r="S181" t="str">
            <v>POI</v>
          </cell>
          <cell r="T181">
            <v>90</v>
          </cell>
          <cell r="U181">
            <v>0</v>
          </cell>
          <cell r="V181">
            <v>500400287104</v>
          </cell>
          <cell r="W181" t="str">
            <v>B8-C4-EE-4C</v>
          </cell>
        </row>
        <row r="182">
          <cell r="A182" t="str">
            <v>120991</v>
          </cell>
          <cell r="B182" t="str">
            <v>I2</v>
          </cell>
          <cell r="C182" t="str">
            <v>MAMANI  SEVERINO</v>
          </cell>
          <cell r="D182" t="str">
            <v>MINA SANTA RITA S/N</v>
          </cell>
          <cell r="E182">
            <v>1325</v>
          </cell>
          <cell r="F182">
            <v>0</v>
          </cell>
          <cell r="G182">
            <v>5</v>
          </cell>
          <cell r="H182">
            <v>437.25</v>
          </cell>
          <cell r="I182">
            <v>315.42</v>
          </cell>
          <cell r="J182">
            <v>0</v>
          </cell>
          <cell r="K182">
            <v>57.06</v>
          </cell>
          <cell r="L182">
            <v>0</v>
          </cell>
          <cell r="M182">
            <v>0</v>
          </cell>
          <cell r="N182">
            <v>97.85</v>
          </cell>
          <cell r="O182">
            <v>5</v>
          </cell>
          <cell r="P182">
            <v>2010</v>
          </cell>
          <cell r="Q182">
            <v>119</v>
          </cell>
          <cell r="R182">
            <v>101996</v>
          </cell>
          <cell r="S182" t="str">
            <v>POI</v>
          </cell>
          <cell r="T182">
            <v>90</v>
          </cell>
          <cell r="U182">
            <v>0</v>
          </cell>
          <cell r="V182">
            <v>500400287104</v>
          </cell>
          <cell r="W182" t="str">
            <v>34-8C-DF-5F</v>
          </cell>
        </row>
        <row r="183">
          <cell r="A183" t="str">
            <v>120995</v>
          </cell>
          <cell r="B183" t="str">
            <v>I2</v>
          </cell>
          <cell r="C183" t="str">
            <v>ESCOBAR TACURI FAUSTO</v>
          </cell>
          <cell r="D183" t="str">
            <v>M. NUEVO AMANECER S/N</v>
          </cell>
          <cell r="E183">
            <v>18</v>
          </cell>
          <cell r="F183">
            <v>1</v>
          </cell>
          <cell r="G183">
            <v>2</v>
          </cell>
          <cell r="H183">
            <v>5.94</v>
          </cell>
          <cell r="I183">
            <v>126.17</v>
          </cell>
          <cell r="J183">
            <v>0</v>
          </cell>
          <cell r="K183">
            <v>0.78</v>
          </cell>
          <cell r="L183">
            <v>0</v>
          </cell>
          <cell r="M183">
            <v>0</v>
          </cell>
          <cell r="N183">
            <v>17.170000000000002</v>
          </cell>
          <cell r="O183">
            <v>5</v>
          </cell>
          <cell r="P183">
            <v>2010</v>
          </cell>
          <cell r="Q183">
            <v>119</v>
          </cell>
          <cell r="R183">
            <v>102005</v>
          </cell>
          <cell r="S183" t="str">
            <v>POI</v>
          </cell>
          <cell r="T183">
            <v>90</v>
          </cell>
          <cell r="U183">
            <v>0</v>
          </cell>
          <cell r="V183">
            <v>500400287104</v>
          </cell>
          <cell r="W183" t="str">
            <v>41-EE-DB-0D-B7</v>
          </cell>
        </row>
        <row r="184">
          <cell r="A184" t="str">
            <v>121000</v>
          </cell>
          <cell r="B184" t="str">
            <v>I2</v>
          </cell>
          <cell r="C184" t="str">
            <v>CALVIMONTE P. HUMBERTO</v>
          </cell>
          <cell r="D184" t="str">
            <v>MEJILLONES 167 167</v>
          </cell>
          <cell r="E184">
            <v>50559</v>
          </cell>
          <cell r="F184">
            <v>22189</v>
          </cell>
          <cell r="G184">
            <v>101</v>
          </cell>
          <cell r="H184">
            <v>16684.47</v>
          </cell>
          <cell r="I184">
            <v>6371.48</v>
          </cell>
          <cell r="J184">
            <v>0</v>
          </cell>
          <cell r="K184">
            <v>2177.3200000000002</v>
          </cell>
          <cell r="L184">
            <v>960</v>
          </cell>
          <cell r="M184">
            <v>0</v>
          </cell>
          <cell r="N184">
            <v>2997.27</v>
          </cell>
          <cell r="O184">
            <v>5</v>
          </cell>
          <cell r="P184">
            <v>2010</v>
          </cell>
          <cell r="Q184">
            <v>119</v>
          </cell>
          <cell r="R184">
            <v>101869</v>
          </cell>
          <cell r="S184" t="str">
            <v>POI</v>
          </cell>
          <cell r="T184">
            <v>55</v>
          </cell>
          <cell r="U184">
            <v>0</v>
          </cell>
          <cell r="V184">
            <v>500400287104</v>
          </cell>
          <cell r="W184" t="str">
            <v>BF-DE-AF-96-5D</v>
          </cell>
        </row>
        <row r="185">
          <cell r="A185" t="str">
            <v>121020</v>
          </cell>
          <cell r="B185" t="str">
            <v>I1</v>
          </cell>
          <cell r="C185" t="str">
            <v>EMPRESA MINERA CHOQUE S.R.L.</v>
          </cell>
          <cell r="D185" t="str">
            <v>MEJILLONES S/N 134</v>
          </cell>
          <cell r="E185">
            <v>955</v>
          </cell>
          <cell r="F185">
            <v>0</v>
          </cell>
          <cell r="G185">
            <v>5</v>
          </cell>
          <cell r="H185">
            <v>315.14999999999998</v>
          </cell>
          <cell r="I185">
            <v>315.42</v>
          </cell>
          <cell r="J185">
            <v>0</v>
          </cell>
          <cell r="K185">
            <v>41.13</v>
          </cell>
          <cell r="L185">
            <v>0</v>
          </cell>
          <cell r="M185">
            <v>0</v>
          </cell>
          <cell r="N185">
            <v>81.97</v>
          </cell>
          <cell r="O185">
            <v>5</v>
          </cell>
          <cell r="P185">
            <v>2010</v>
          </cell>
          <cell r="Q185">
            <v>119</v>
          </cell>
          <cell r="R185">
            <v>101839</v>
          </cell>
          <cell r="S185" t="str">
            <v>POI</v>
          </cell>
          <cell r="T185">
            <v>55</v>
          </cell>
          <cell r="U185">
            <v>0</v>
          </cell>
          <cell r="V185">
            <v>500400287104</v>
          </cell>
          <cell r="W185" t="str">
            <v>D6-D4-AD-16</v>
          </cell>
        </row>
        <row r="186">
          <cell r="A186" t="str">
            <v>121030</v>
          </cell>
          <cell r="B186" t="str">
            <v>I2</v>
          </cell>
          <cell r="C186" t="str">
            <v>CERVECERIA NACIONAL POTOSI</v>
          </cell>
          <cell r="D186" t="str">
            <v>LA PAZ  S/N S/N</v>
          </cell>
          <cell r="E186">
            <v>97081</v>
          </cell>
          <cell r="F186">
            <v>5880</v>
          </cell>
          <cell r="G186">
            <v>392</v>
          </cell>
          <cell r="H186">
            <v>32036.73</v>
          </cell>
          <cell r="I186">
            <v>24728.93</v>
          </cell>
          <cell r="J186">
            <v>0</v>
          </cell>
          <cell r="K186">
            <v>4180.79</v>
          </cell>
          <cell r="L186">
            <v>960</v>
          </cell>
          <cell r="M186">
            <v>0</v>
          </cell>
          <cell r="N186">
            <v>7379.54</v>
          </cell>
          <cell r="O186">
            <v>5</v>
          </cell>
          <cell r="P186">
            <v>2010</v>
          </cell>
          <cell r="Q186">
            <v>119</v>
          </cell>
          <cell r="R186">
            <v>101892</v>
          </cell>
          <cell r="S186" t="str">
            <v>POI</v>
          </cell>
          <cell r="T186">
            <v>55</v>
          </cell>
          <cell r="U186">
            <v>0</v>
          </cell>
          <cell r="V186">
            <v>500400287104</v>
          </cell>
          <cell r="W186" t="str">
            <v>6D-B6-59-67-A2</v>
          </cell>
        </row>
        <row r="187">
          <cell r="A187" t="str">
            <v>121040</v>
          </cell>
          <cell r="B187" t="str">
            <v>I2</v>
          </cell>
          <cell r="C187" t="str">
            <v>INDUSTRIAS POTOSI LTDA.</v>
          </cell>
          <cell r="D187" t="str">
            <v>G. SAN ROQUE S/N</v>
          </cell>
          <cell r="E187">
            <v>53861</v>
          </cell>
          <cell r="F187">
            <v>5611</v>
          </cell>
          <cell r="G187">
            <v>300</v>
          </cell>
          <cell r="H187">
            <v>17774.13</v>
          </cell>
          <cell r="I187">
            <v>18925.2</v>
          </cell>
          <cell r="J187">
            <v>0</v>
          </cell>
          <cell r="K187">
            <v>0</v>
          </cell>
          <cell r="L187">
            <v>960</v>
          </cell>
          <cell r="M187">
            <v>0</v>
          </cell>
          <cell r="N187">
            <v>4770.91</v>
          </cell>
          <cell r="O187">
            <v>5</v>
          </cell>
          <cell r="P187">
            <v>2010</v>
          </cell>
          <cell r="Q187">
            <v>119</v>
          </cell>
          <cell r="R187">
            <v>102780</v>
          </cell>
          <cell r="S187" t="str">
            <v>POI</v>
          </cell>
          <cell r="T187">
            <v>89</v>
          </cell>
          <cell r="U187">
            <v>0</v>
          </cell>
          <cell r="V187">
            <v>500400287104</v>
          </cell>
          <cell r="W187" t="str">
            <v>11-02-07-70-9B</v>
          </cell>
        </row>
        <row r="188">
          <cell r="A188" t="str">
            <v>121041</v>
          </cell>
          <cell r="B188" t="str">
            <v>I2</v>
          </cell>
          <cell r="C188" t="str">
            <v>Y.P.F.B. . (P. ENGARRAFADORA)</v>
          </cell>
          <cell r="D188" t="str">
            <v>H.PLAYERS S/N</v>
          </cell>
          <cell r="E188">
            <v>6470</v>
          </cell>
          <cell r="F188">
            <v>0</v>
          </cell>
          <cell r="G188">
            <v>63</v>
          </cell>
          <cell r="H188">
            <v>2135.1</v>
          </cell>
          <cell r="I188">
            <v>3974.29</v>
          </cell>
          <cell r="J188">
            <v>0</v>
          </cell>
          <cell r="K188">
            <v>278.63</v>
          </cell>
          <cell r="L188">
            <v>960</v>
          </cell>
          <cell r="M188">
            <v>0</v>
          </cell>
          <cell r="N188">
            <v>794.22</v>
          </cell>
          <cell r="O188">
            <v>5</v>
          </cell>
          <cell r="P188">
            <v>2010</v>
          </cell>
          <cell r="Q188">
            <v>119</v>
          </cell>
          <cell r="R188">
            <v>101890</v>
          </cell>
          <cell r="S188" t="str">
            <v>POI</v>
          </cell>
          <cell r="T188">
            <v>55</v>
          </cell>
          <cell r="U188">
            <v>0</v>
          </cell>
          <cell r="V188">
            <v>500400287104</v>
          </cell>
          <cell r="W188" t="str">
            <v>AB-7A-4F-F8</v>
          </cell>
        </row>
        <row r="189">
          <cell r="A189" t="str">
            <v>121045</v>
          </cell>
          <cell r="B189" t="str">
            <v>I2</v>
          </cell>
          <cell r="C189" t="str">
            <v>C.L.H.B. S. A. .</v>
          </cell>
          <cell r="D189" t="str">
            <v>H.PLAYERS S/N</v>
          </cell>
          <cell r="E189">
            <v>7016</v>
          </cell>
          <cell r="F189">
            <v>4997</v>
          </cell>
          <cell r="G189">
            <v>75</v>
          </cell>
          <cell r="H189">
            <v>2315.2800000000002</v>
          </cell>
          <cell r="I189">
            <v>4731.3</v>
          </cell>
          <cell r="J189">
            <v>739.89</v>
          </cell>
          <cell r="K189">
            <v>302.14</v>
          </cell>
          <cell r="L189">
            <v>960</v>
          </cell>
          <cell r="M189">
            <v>0</v>
          </cell>
          <cell r="N189">
            <v>1012.24</v>
          </cell>
          <cell r="O189">
            <v>5</v>
          </cell>
          <cell r="P189">
            <v>2010</v>
          </cell>
          <cell r="Q189">
            <v>119</v>
          </cell>
          <cell r="R189">
            <v>101829</v>
          </cell>
          <cell r="S189" t="str">
            <v>POI</v>
          </cell>
          <cell r="T189">
            <v>55</v>
          </cell>
          <cell r="U189">
            <v>0</v>
          </cell>
          <cell r="V189">
            <v>500400287104</v>
          </cell>
          <cell r="W189" t="str">
            <v>E7-5E-3F-18-FD</v>
          </cell>
        </row>
        <row r="190">
          <cell r="A190" t="str">
            <v>121058</v>
          </cell>
          <cell r="B190" t="str">
            <v>I2</v>
          </cell>
          <cell r="C190" t="str">
            <v>JESUS  VILLEGAS FELIX</v>
          </cell>
          <cell r="D190" t="str">
            <v>KARACHIPAMAPA S/N</v>
          </cell>
          <cell r="E190">
            <v>13068</v>
          </cell>
          <cell r="F190">
            <v>8196</v>
          </cell>
          <cell r="G190">
            <v>82</v>
          </cell>
          <cell r="H190">
            <v>4312.4399999999996</v>
          </cell>
          <cell r="I190">
            <v>5172.8900000000003</v>
          </cell>
          <cell r="J190">
            <v>588.09</v>
          </cell>
          <cell r="K190">
            <v>562.77</v>
          </cell>
          <cell r="L190">
            <v>0</v>
          </cell>
          <cell r="M190">
            <v>0</v>
          </cell>
          <cell r="N190">
            <v>1309.54</v>
          </cell>
          <cell r="O190">
            <v>5</v>
          </cell>
          <cell r="P190">
            <v>2010</v>
          </cell>
          <cell r="Q190">
            <v>119</v>
          </cell>
          <cell r="R190">
            <v>101872</v>
          </cell>
          <cell r="S190" t="str">
            <v>POI</v>
          </cell>
          <cell r="T190">
            <v>55</v>
          </cell>
          <cell r="U190">
            <v>0</v>
          </cell>
          <cell r="V190">
            <v>500400287104</v>
          </cell>
          <cell r="W190" t="str">
            <v>0D-FE-CC-DC-E6</v>
          </cell>
        </row>
        <row r="191">
          <cell r="A191" t="str">
            <v>121062</v>
          </cell>
          <cell r="B191" t="str">
            <v>I2</v>
          </cell>
          <cell r="C191" t="str">
            <v>CERAMICA COMPOTOSI .</v>
          </cell>
          <cell r="D191" t="str">
            <v xml:space="preserve"> S/N</v>
          </cell>
          <cell r="E191">
            <v>2157</v>
          </cell>
          <cell r="F191">
            <v>539</v>
          </cell>
          <cell r="G191">
            <v>59</v>
          </cell>
          <cell r="H191">
            <v>711.81</v>
          </cell>
          <cell r="I191">
            <v>3721.96</v>
          </cell>
          <cell r="J191">
            <v>0</v>
          </cell>
          <cell r="K191">
            <v>92.89</v>
          </cell>
          <cell r="L191">
            <v>0</v>
          </cell>
          <cell r="M191">
            <v>0</v>
          </cell>
          <cell r="N191">
            <v>576.39</v>
          </cell>
          <cell r="O191">
            <v>5</v>
          </cell>
          <cell r="P191">
            <v>2010</v>
          </cell>
          <cell r="Q191">
            <v>119</v>
          </cell>
          <cell r="R191">
            <v>101876</v>
          </cell>
          <cell r="S191" t="str">
            <v>POI</v>
          </cell>
          <cell r="T191">
            <v>55</v>
          </cell>
          <cell r="U191">
            <v>0</v>
          </cell>
          <cell r="V191">
            <v>500400287104</v>
          </cell>
          <cell r="W191" t="str">
            <v>F2-06-B8-7A</v>
          </cell>
        </row>
        <row r="192">
          <cell r="A192" t="str">
            <v>121164</v>
          </cell>
          <cell r="B192" t="str">
            <v>I2</v>
          </cell>
          <cell r="C192" t="str">
            <v>SERVICIO DEPARTAMENTAL DE CAMINOS</v>
          </cell>
          <cell r="D192" t="str">
            <v>CHAQUI S/N</v>
          </cell>
          <cell r="E192">
            <v>8137</v>
          </cell>
          <cell r="F192">
            <v>9561</v>
          </cell>
          <cell r="G192">
            <v>61</v>
          </cell>
          <cell r="H192">
            <v>2685.21</v>
          </cell>
          <cell r="I192">
            <v>3848.12</v>
          </cell>
          <cell r="J192">
            <v>2541.4699999999998</v>
          </cell>
          <cell r="K192">
            <v>350.42</v>
          </cell>
          <cell r="L192">
            <v>0</v>
          </cell>
          <cell r="M192">
            <v>0</v>
          </cell>
          <cell r="N192">
            <v>1179.72</v>
          </cell>
          <cell r="O192">
            <v>5</v>
          </cell>
          <cell r="P192">
            <v>2010</v>
          </cell>
          <cell r="Q192">
            <v>119</v>
          </cell>
          <cell r="R192">
            <v>101842</v>
          </cell>
          <cell r="S192" t="str">
            <v>POI</v>
          </cell>
          <cell r="T192">
            <v>55</v>
          </cell>
          <cell r="U192">
            <v>0</v>
          </cell>
          <cell r="V192">
            <v>500400287104</v>
          </cell>
          <cell r="W192" t="str">
            <v>43-D0-E3-3B-B0</v>
          </cell>
        </row>
        <row r="193">
          <cell r="A193" t="str">
            <v>121166</v>
          </cell>
          <cell r="B193" t="str">
            <v>I2</v>
          </cell>
          <cell r="C193" t="str">
            <v>SUDAMERICANA DE CONSTRUCCION S.R.L.</v>
          </cell>
          <cell r="D193" t="str">
            <v>BETANZOS S/N</v>
          </cell>
          <cell r="E193">
            <v>4940</v>
          </cell>
          <cell r="F193">
            <v>6388</v>
          </cell>
          <cell r="G193">
            <v>77</v>
          </cell>
          <cell r="H193">
            <v>1630.2</v>
          </cell>
          <cell r="I193">
            <v>4857.47</v>
          </cell>
          <cell r="J193">
            <v>3055.69</v>
          </cell>
          <cell r="K193">
            <v>0</v>
          </cell>
          <cell r="L193">
            <v>0</v>
          </cell>
          <cell r="M193">
            <v>0</v>
          </cell>
          <cell r="N193">
            <v>1240.6400000000001</v>
          </cell>
          <cell r="O193">
            <v>5</v>
          </cell>
          <cell r="P193">
            <v>2010</v>
          </cell>
          <cell r="Q193">
            <v>119</v>
          </cell>
          <cell r="R193">
            <v>101857</v>
          </cell>
          <cell r="S193" t="str">
            <v>POI</v>
          </cell>
          <cell r="T193">
            <v>55</v>
          </cell>
          <cell r="U193">
            <v>0</v>
          </cell>
          <cell r="V193">
            <v>500400287104</v>
          </cell>
          <cell r="W193" t="str">
            <v>61-18-C5-60-9E</v>
          </cell>
        </row>
        <row r="194">
          <cell r="A194" t="str">
            <v>121171</v>
          </cell>
          <cell r="B194" t="str">
            <v>I1</v>
          </cell>
          <cell r="C194" t="str">
            <v>CUBA  JORGE</v>
          </cell>
          <cell r="D194" t="str">
            <v>COLAVI S/N</v>
          </cell>
          <cell r="E194">
            <v>10883</v>
          </cell>
          <cell r="F194">
            <v>7603</v>
          </cell>
          <cell r="G194">
            <v>40</v>
          </cell>
          <cell r="H194">
            <v>3591.39</v>
          </cell>
          <cell r="I194">
            <v>2523.36</v>
          </cell>
          <cell r="J194">
            <v>599.25</v>
          </cell>
          <cell r="K194">
            <v>0</v>
          </cell>
          <cell r="L194">
            <v>0</v>
          </cell>
          <cell r="M194">
            <v>0</v>
          </cell>
          <cell r="N194">
            <v>872.82</v>
          </cell>
          <cell r="O194">
            <v>5</v>
          </cell>
          <cell r="P194">
            <v>2010</v>
          </cell>
          <cell r="Q194">
            <v>119</v>
          </cell>
          <cell r="R194">
            <v>101907</v>
          </cell>
          <cell r="S194" t="str">
            <v>POI</v>
          </cell>
          <cell r="T194">
            <v>55</v>
          </cell>
          <cell r="U194">
            <v>0</v>
          </cell>
          <cell r="V194">
            <v>500400287104</v>
          </cell>
          <cell r="W194" t="str">
            <v>F8-9F-C3-4D-28</v>
          </cell>
        </row>
        <row r="195">
          <cell r="A195" t="str">
            <v>121175</v>
          </cell>
          <cell r="B195" t="str">
            <v>I2</v>
          </cell>
          <cell r="C195" t="str">
            <v>EMPRESA SILVER  &amp; TIN .</v>
          </cell>
          <cell r="D195" t="str">
            <v>CANUTILLOS S/N</v>
          </cell>
          <cell r="E195">
            <v>37571</v>
          </cell>
          <cell r="F195">
            <v>19506</v>
          </cell>
          <cell r="G195">
            <v>105</v>
          </cell>
          <cell r="H195">
            <v>12398.43</v>
          </cell>
          <cell r="I195">
            <v>6623.82</v>
          </cell>
          <cell r="J195">
            <v>266.31</v>
          </cell>
          <cell r="K195">
            <v>0</v>
          </cell>
          <cell r="L195">
            <v>0</v>
          </cell>
          <cell r="M195">
            <v>0</v>
          </cell>
          <cell r="N195">
            <v>2507.5100000000002</v>
          </cell>
          <cell r="O195">
            <v>5</v>
          </cell>
          <cell r="P195">
            <v>2010</v>
          </cell>
          <cell r="Q195">
            <v>119</v>
          </cell>
          <cell r="R195">
            <v>101847</v>
          </cell>
          <cell r="S195" t="str">
            <v>POI</v>
          </cell>
          <cell r="T195">
            <v>55</v>
          </cell>
          <cell r="U195">
            <v>0</v>
          </cell>
          <cell r="V195">
            <v>500400287104</v>
          </cell>
          <cell r="W195" t="str">
            <v>18-E6-59-AA-38</v>
          </cell>
        </row>
        <row r="196">
          <cell r="A196" t="str">
            <v>121175.50</v>
          </cell>
          <cell r="B196" t="str">
            <v>I1</v>
          </cell>
          <cell r="C196" t="str">
            <v>MINERA TIREX LIMITADA</v>
          </cell>
          <cell r="D196" t="str">
            <v>CANUTILLOS S/N</v>
          </cell>
          <cell r="E196">
            <v>366</v>
          </cell>
          <cell r="F196">
            <v>0</v>
          </cell>
          <cell r="G196">
            <v>6</v>
          </cell>
          <cell r="H196">
            <v>120.78</v>
          </cell>
          <cell r="I196">
            <v>378.5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64.91</v>
          </cell>
          <cell r="O196">
            <v>5</v>
          </cell>
          <cell r="P196">
            <v>2010</v>
          </cell>
          <cell r="Q196">
            <v>119</v>
          </cell>
          <cell r="R196">
            <v>101860</v>
          </cell>
          <cell r="S196" t="str">
            <v>POI</v>
          </cell>
          <cell r="T196">
            <v>55</v>
          </cell>
          <cell r="U196">
            <v>0</v>
          </cell>
          <cell r="V196">
            <v>500400287104</v>
          </cell>
          <cell r="W196" t="str">
            <v>2A-7A-97-8D-26</v>
          </cell>
        </row>
        <row r="197">
          <cell r="A197" t="str">
            <v>121180</v>
          </cell>
          <cell r="B197" t="str">
            <v>I1</v>
          </cell>
          <cell r="C197" t="str">
            <v>INDUSTRIAS MINERALS TREATMENT</v>
          </cell>
          <cell r="D197" t="str">
            <v>CANUTILLOS S/N</v>
          </cell>
          <cell r="E197">
            <v>24810</v>
          </cell>
          <cell r="F197">
            <v>10847</v>
          </cell>
          <cell r="G197">
            <v>135</v>
          </cell>
          <cell r="H197">
            <v>8187.3</v>
          </cell>
          <cell r="I197">
            <v>8516.34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2171.4699999999998</v>
          </cell>
          <cell r="O197">
            <v>5</v>
          </cell>
          <cell r="P197">
            <v>2010</v>
          </cell>
          <cell r="Q197">
            <v>119</v>
          </cell>
          <cell r="R197">
            <v>101878</v>
          </cell>
          <cell r="S197" t="str">
            <v>POI</v>
          </cell>
          <cell r="T197">
            <v>55</v>
          </cell>
          <cell r="U197">
            <v>0</v>
          </cell>
          <cell r="V197">
            <v>500400287104</v>
          </cell>
          <cell r="W197" t="str">
            <v>EC-C5-B0-23</v>
          </cell>
        </row>
        <row r="198">
          <cell r="A198" t="str">
            <v>121190</v>
          </cell>
          <cell r="B198" t="str">
            <v>IA</v>
          </cell>
          <cell r="C198" t="str">
            <v>SINCHI  WAYRA S. A.</v>
          </cell>
          <cell r="D198" t="str">
            <v>LANDARA S/N</v>
          </cell>
          <cell r="E198">
            <v>1677549</v>
          </cell>
          <cell r="F198">
            <v>0</v>
          </cell>
          <cell r="G198">
            <v>4200</v>
          </cell>
          <cell r="H198">
            <v>320411.86</v>
          </cell>
          <cell r="I198">
            <v>429546.6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97494.6</v>
          </cell>
          <cell r="O198">
            <v>5</v>
          </cell>
          <cell r="P198">
            <v>2010</v>
          </cell>
          <cell r="Q198">
            <v>119</v>
          </cell>
          <cell r="R198">
            <v>102683</v>
          </cell>
          <cell r="S198" t="str">
            <v>POI</v>
          </cell>
          <cell r="T198">
            <v>92</v>
          </cell>
          <cell r="U198">
            <v>0</v>
          </cell>
          <cell r="V198">
            <v>500400287104</v>
          </cell>
          <cell r="W198" t="str">
            <v>10-3A-C6-B7</v>
          </cell>
        </row>
        <row r="199">
          <cell r="A199" t="str">
            <v>121193</v>
          </cell>
          <cell r="B199" t="str">
            <v>RU</v>
          </cell>
          <cell r="C199" t="str">
            <v>COOP. DE SERVICIOS ELECTRICOS UYUNI</v>
          </cell>
          <cell r="D199" t="str">
            <v>PUNUTUMA S/N</v>
          </cell>
          <cell r="E199">
            <v>820540</v>
          </cell>
          <cell r="F199">
            <v>0</v>
          </cell>
          <cell r="G199">
            <v>1824</v>
          </cell>
          <cell r="H199">
            <v>88618.32</v>
          </cell>
          <cell r="I199">
            <v>176665.34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34486.879999999997</v>
          </cell>
          <cell r="O199">
            <v>5</v>
          </cell>
          <cell r="P199">
            <v>2010</v>
          </cell>
          <cell r="Q199">
            <v>119</v>
          </cell>
          <cell r="R199">
            <v>102684</v>
          </cell>
          <cell r="S199" t="str">
            <v>POI</v>
          </cell>
          <cell r="T199">
            <v>92</v>
          </cell>
          <cell r="U199">
            <v>0</v>
          </cell>
          <cell r="V199">
            <v>500400287104</v>
          </cell>
          <cell r="W199" t="str">
            <v>1B-E0-B5-B6-4A</v>
          </cell>
        </row>
        <row r="200">
          <cell r="A200" t="str">
            <v>121195</v>
          </cell>
          <cell r="B200" t="str">
            <v>RA</v>
          </cell>
          <cell r="C200" t="str">
            <v>COOP. DE SERVICIOS  ELECTRICOS ATOCHA</v>
          </cell>
          <cell r="D200" t="str">
            <v>TELAMAYU S/N</v>
          </cell>
          <cell r="E200">
            <v>600475</v>
          </cell>
          <cell r="F200">
            <v>0</v>
          </cell>
          <cell r="G200">
            <v>2810</v>
          </cell>
          <cell r="H200">
            <v>65451.78</v>
          </cell>
          <cell r="I200">
            <v>321135.23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50256.31</v>
          </cell>
          <cell r="O200">
            <v>5</v>
          </cell>
          <cell r="P200">
            <v>2010</v>
          </cell>
          <cell r="Q200">
            <v>119</v>
          </cell>
          <cell r="R200">
            <v>102685</v>
          </cell>
          <cell r="S200" t="str">
            <v>POI</v>
          </cell>
          <cell r="T200">
            <v>92</v>
          </cell>
          <cell r="U200">
            <v>0</v>
          </cell>
          <cell r="V200">
            <v>500400287104</v>
          </cell>
          <cell r="W200" t="str">
            <v>DE-67-28-17-DE</v>
          </cell>
        </row>
        <row r="201">
          <cell r="A201" t="str">
            <v>121197</v>
          </cell>
          <cell r="B201" t="str">
            <v>RT</v>
          </cell>
          <cell r="C201" t="str">
            <v>COOP. DE SERVICIOS ELECT RICOS TUPIZA LTDA.</v>
          </cell>
          <cell r="D201" t="str">
            <v>TUPIZA S/N</v>
          </cell>
          <cell r="E201">
            <v>943604</v>
          </cell>
          <cell r="F201">
            <v>0</v>
          </cell>
          <cell r="G201">
            <v>1987</v>
          </cell>
          <cell r="H201">
            <v>103796.44</v>
          </cell>
          <cell r="I201">
            <v>229107.06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43277.46</v>
          </cell>
          <cell r="O201">
            <v>5</v>
          </cell>
          <cell r="P201">
            <v>2010</v>
          </cell>
          <cell r="Q201">
            <v>119</v>
          </cell>
          <cell r="R201">
            <v>102686</v>
          </cell>
          <cell r="S201" t="str">
            <v>POI</v>
          </cell>
          <cell r="T201">
            <v>92</v>
          </cell>
          <cell r="U201">
            <v>0</v>
          </cell>
          <cell r="V201">
            <v>500400287104</v>
          </cell>
          <cell r="W201" t="str">
            <v>32-CD-40-91-5E</v>
          </cell>
        </row>
        <row r="202">
          <cell r="A202" t="str">
            <v>121199</v>
          </cell>
          <cell r="B202" t="str">
            <v>IA</v>
          </cell>
          <cell r="C202" t="str">
            <v>EMPRESA MINERA UNIFICADA S. A.</v>
          </cell>
          <cell r="D202" t="str">
            <v>CHILCOBIJA S/N</v>
          </cell>
          <cell r="E202">
            <v>580445</v>
          </cell>
          <cell r="F202">
            <v>0</v>
          </cell>
          <cell r="G202">
            <v>1144</v>
          </cell>
          <cell r="H202">
            <v>110865</v>
          </cell>
          <cell r="I202">
            <v>117000.31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29622.49</v>
          </cell>
          <cell r="O202">
            <v>5</v>
          </cell>
          <cell r="P202">
            <v>2010</v>
          </cell>
          <cell r="Q202">
            <v>119</v>
          </cell>
          <cell r="R202">
            <v>102687</v>
          </cell>
          <cell r="S202" t="str">
            <v>POI</v>
          </cell>
          <cell r="T202">
            <v>92</v>
          </cell>
          <cell r="U202">
            <v>0</v>
          </cell>
          <cell r="V202">
            <v>500400287104</v>
          </cell>
          <cell r="W202" t="str">
            <v>81-A7-FF-F1</v>
          </cell>
        </row>
        <row r="203">
          <cell r="A203" t="str">
            <v>121200</v>
          </cell>
          <cell r="B203" t="str">
            <v>I2</v>
          </cell>
          <cell r="C203" t="str">
            <v>EMPRESA MINERA MANQUIRI S. A.</v>
          </cell>
          <cell r="D203" t="str">
            <v>EX-PLAHIPO S/N</v>
          </cell>
          <cell r="E203">
            <v>6143486</v>
          </cell>
          <cell r="F203">
            <v>0</v>
          </cell>
          <cell r="G203">
            <v>10500</v>
          </cell>
          <cell r="H203">
            <v>2141464.9700000002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278390.45</v>
          </cell>
          <cell r="O203">
            <v>5</v>
          </cell>
          <cell r="P203">
            <v>2010</v>
          </cell>
          <cell r="Q203">
            <v>119</v>
          </cell>
          <cell r="R203">
            <v>102681</v>
          </cell>
          <cell r="S203" t="str">
            <v>POI</v>
          </cell>
          <cell r="T203">
            <v>87</v>
          </cell>
          <cell r="U203">
            <v>0</v>
          </cell>
          <cell r="V203">
            <v>500400287104</v>
          </cell>
          <cell r="W203" t="str">
            <v>0E-A4-F3-B5-48</v>
          </cell>
        </row>
        <row r="204">
          <cell r="A204" t="str">
            <v>121201</v>
          </cell>
          <cell r="B204" t="str">
            <v>IA</v>
          </cell>
          <cell r="C204" t="str">
            <v>PANAMERICAN SILVER BOLIVIAN S.A.</v>
          </cell>
          <cell r="D204" t="str">
            <v>SAN VICENTE S/N</v>
          </cell>
          <cell r="E204">
            <v>1534609</v>
          </cell>
          <cell r="F204">
            <v>0</v>
          </cell>
          <cell r="G204">
            <v>3000</v>
          </cell>
          <cell r="H204">
            <v>293110.32</v>
          </cell>
          <cell r="I204">
            <v>306819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77990.81</v>
          </cell>
          <cell r="O204">
            <v>5</v>
          </cell>
          <cell r="P204">
            <v>2010</v>
          </cell>
          <cell r="Q204">
            <v>119</v>
          </cell>
          <cell r="R204">
            <v>102156</v>
          </cell>
          <cell r="S204" t="str">
            <v>POI</v>
          </cell>
          <cell r="T204">
            <v>93</v>
          </cell>
          <cell r="U204">
            <v>0</v>
          </cell>
          <cell r="V204">
            <v>500400287104</v>
          </cell>
          <cell r="W204" t="str">
            <v>05-88-E3-9C</v>
          </cell>
        </row>
        <row r="205">
          <cell r="A205" t="str">
            <v>605000</v>
          </cell>
          <cell r="B205" t="str">
            <v>I2</v>
          </cell>
          <cell r="C205" t="str">
            <v>G. MIN. STA BAR CANDELARIA E. CORS</v>
          </cell>
          <cell r="D205" t="str">
            <v>COLQUECHACA S/N</v>
          </cell>
          <cell r="E205">
            <v>57801</v>
          </cell>
          <cell r="F205">
            <v>13648</v>
          </cell>
          <cell r="G205">
            <v>158</v>
          </cell>
          <cell r="H205">
            <v>19074.330000000002</v>
          </cell>
          <cell r="I205">
            <v>9967.27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3775.41</v>
          </cell>
          <cell r="O205">
            <v>5</v>
          </cell>
          <cell r="P205">
            <v>2010</v>
          </cell>
          <cell r="Q205">
            <v>119</v>
          </cell>
          <cell r="R205">
            <v>102778</v>
          </cell>
          <cell r="S205" t="str">
            <v>POI</v>
          </cell>
          <cell r="T205">
            <v>89</v>
          </cell>
          <cell r="U205">
            <v>0</v>
          </cell>
          <cell r="V205">
            <v>500400287104</v>
          </cell>
          <cell r="W205" t="str">
            <v>79-08-C4-74</v>
          </cell>
        </row>
      </sheetData>
      <sheetData sheetId="6">
        <row r="5">
          <cell r="C5">
            <v>69785</v>
          </cell>
        </row>
        <row r="13">
          <cell r="A13" t="str">
            <v>DDI</v>
          </cell>
          <cell r="B13">
            <v>1178</v>
          </cell>
          <cell r="C13">
            <v>111706</v>
          </cell>
          <cell r="D13">
            <v>20968.399999999539</v>
          </cell>
          <cell r="E13">
            <v>89973.419999999765</v>
          </cell>
          <cell r="F13">
            <v>96521.879999999452</v>
          </cell>
          <cell r="G13">
            <v>0</v>
          </cell>
          <cell r="H13">
            <v>0</v>
          </cell>
          <cell r="I13">
            <v>14476.379999999881</v>
          </cell>
          <cell r="J13">
            <v>0</v>
          </cell>
          <cell r="K13">
            <v>14419.939999999857</v>
          </cell>
          <cell r="L13">
            <v>0</v>
          </cell>
          <cell r="M13">
            <v>0</v>
          </cell>
        </row>
        <row r="14">
          <cell r="A14" t="str">
            <v>KIL</v>
          </cell>
          <cell r="B14">
            <v>119</v>
          </cell>
          <cell r="C14">
            <v>9808</v>
          </cell>
          <cell r="D14">
            <v>2118.1999999999971</v>
          </cell>
          <cell r="E14">
            <v>7603.3399999999992</v>
          </cell>
          <cell r="F14">
            <v>8457.98</v>
          </cell>
          <cell r="G14">
            <v>0</v>
          </cell>
          <cell r="H14">
            <v>0</v>
          </cell>
          <cell r="I14">
            <v>1268.5499999999988</v>
          </cell>
          <cell r="J14">
            <v>0</v>
          </cell>
          <cell r="K14">
            <v>1263.559999999997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312</v>
          </cell>
          <cell r="C15">
            <v>40891</v>
          </cell>
          <cell r="D15">
            <v>5553.6000000000322</v>
          </cell>
          <cell r="E15">
            <v>34028.999999999978</v>
          </cell>
          <cell r="F15">
            <v>34437.330000000009</v>
          </cell>
          <cell r="G15">
            <v>0</v>
          </cell>
          <cell r="H15">
            <v>0</v>
          </cell>
          <cell r="I15">
            <v>5018.2100000000082</v>
          </cell>
          <cell r="J15">
            <v>0</v>
          </cell>
          <cell r="K15">
            <v>5145.2700000000059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64</v>
          </cell>
          <cell r="C16">
            <v>17239</v>
          </cell>
          <cell r="D16">
            <v>1139.1999999999987</v>
          </cell>
          <cell r="E16">
            <v>15954.659999999998</v>
          </cell>
          <cell r="F16">
            <v>14871.749999999996</v>
          </cell>
          <cell r="G16">
            <v>0</v>
          </cell>
          <cell r="H16">
            <v>0</v>
          </cell>
          <cell r="I16">
            <v>2230.7200000000003</v>
          </cell>
          <cell r="J16">
            <v>0</v>
          </cell>
          <cell r="K16">
            <v>2222.1099999999997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41</v>
          </cell>
          <cell r="C17">
            <v>1901</v>
          </cell>
          <cell r="D17">
            <v>729.79999999999961</v>
          </cell>
          <cell r="E17">
            <v>1342.8199999999997</v>
          </cell>
          <cell r="F17">
            <v>1803.3099999999995</v>
          </cell>
          <cell r="G17">
            <v>0</v>
          </cell>
          <cell r="H17">
            <v>0</v>
          </cell>
          <cell r="I17">
            <v>270.4099999999998</v>
          </cell>
          <cell r="J17">
            <v>0</v>
          </cell>
          <cell r="K17">
            <v>269.31000000000006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68</v>
          </cell>
          <cell r="C18">
            <v>7165</v>
          </cell>
          <cell r="D18">
            <v>1210.3999999999985</v>
          </cell>
          <cell r="E18">
            <v>5886.79</v>
          </cell>
          <cell r="F18">
            <v>6174.71</v>
          </cell>
          <cell r="G18">
            <v>0</v>
          </cell>
          <cell r="H18">
            <v>0</v>
          </cell>
          <cell r="I18">
            <v>926.09000000000083</v>
          </cell>
          <cell r="J18">
            <v>0</v>
          </cell>
          <cell r="K18">
            <v>922.47999999999865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271</v>
          </cell>
          <cell r="C19">
            <v>22812</v>
          </cell>
          <cell r="D19">
            <v>4823.8000000000247</v>
          </cell>
          <cell r="E19">
            <v>17143.570000000003</v>
          </cell>
          <cell r="F19">
            <v>19112.140000000032</v>
          </cell>
          <cell r="G19">
            <v>0</v>
          </cell>
          <cell r="H19">
            <v>0</v>
          </cell>
          <cell r="I19">
            <v>2809.8000000000084</v>
          </cell>
          <cell r="J19">
            <v>0</v>
          </cell>
          <cell r="K19">
            <v>2855.2299999999968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65</v>
          </cell>
          <cell r="C20">
            <v>7706</v>
          </cell>
          <cell r="D20">
            <v>1156.9999999999986</v>
          </cell>
          <cell r="E20">
            <v>6251.4599999999991</v>
          </cell>
          <cell r="F20">
            <v>6445.4599999999982</v>
          </cell>
          <cell r="G20">
            <v>0</v>
          </cell>
          <cell r="H20">
            <v>0</v>
          </cell>
          <cell r="I20">
            <v>966.76000000000056</v>
          </cell>
          <cell r="J20">
            <v>0</v>
          </cell>
          <cell r="K20">
            <v>962.99999999999898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6</v>
          </cell>
          <cell r="C21">
            <v>347</v>
          </cell>
          <cell r="D21">
            <v>106.8</v>
          </cell>
          <cell r="E21">
            <v>214.04999999999998</v>
          </cell>
          <cell r="F21">
            <v>279.14999999999998</v>
          </cell>
          <cell r="G21">
            <v>0</v>
          </cell>
          <cell r="H21">
            <v>0</v>
          </cell>
          <cell r="I21">
            <v>41.879999999999995</v>
          </cell>
          <cell r="J21">
            <v>0</v>
          </cell>
          <cell r="K21">
            <v>41.699999999999996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161</v>
          </cell>
          <cell r="C22">
            <v>13169</v>
          </cell>
          <cell r="D22">
            <v>2865.8000000000047</v>
          </cell>
          <cell r="E22">
            <v>10325.880000000003</v>
          </cell>
          <cell r="F22">
            <v>11477.140000000012</v>
          </cell>
          <cell r="G22">
            <v>0</v>
          </cell>
          <cell r="H22">
            <v>0</v>
          </cell>
          <cell r="I22">
            <v>1721.2999999999965</v>
          </cell>
          <cell r="J22">
            <v>0</v>
          </cell>
          <cell r="K22">
            <v>1714.5399999999961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174</v>
          </cell>
          <cell r="C23">
            <v>9717</v>
          </cell>
          <cell r="D23">
            <v>3097.2000000000071</v>
          </cell>
          <cell r="E23">
            <v>6817.03</v>
          </cell>
          <cell r="F23">
            <v>8625.8200000000088</v>
          </cell>
          <cell r="G23">
            <v>0</v>
          </cell>
          <cell r="H23">
            <v>0</v>
          </cell>
          <cell r="I23">
            <v>1284.1300000000006</v>
          </cell>
          <cell r="J23">
            <v>0</v>
          </cell>
          <cell r="K23">
            <v>1288.4099999999978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5216</v>
          </cell>
          <cell r="C24">
            <v>642299</v>
          </cell>
          <cell r="D24">
            <v>92844.80000000888</v>
          </cell>
          <cell r="E24">
            <v>521313.69000000012</v>
          </cell>
          <cell r="F24">
            <v>534325.14000001096</v>
          </cell>
          <cell r="G24">
            <v>0</v>
          </cell>
          <cell r="H24">
            <v>98706</v>
          </cell>
          <cell r="I24">
            <v>80144.620000001902</v>
          </cell>
          <cell r="J24">
            <v>0</v>
          </cell>
          <cell r="K24">
            <v>79833.349999997998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163</v>
          </cell>
          <cell r="C25">
            <v>13849</v>
          </cell>
          <cell r="D25">
            <v>2901.4000000000051</v>
          </cell>
          <cell r="E25">
            <v>11429.710000000001</v>
          </cell>
          <cell r="F25">
            <v>12468.480000000009</v>
          </cell>
          <cell r="G25">
            <v>0</v>
          </cell>
          <cell r="H25">
            <v>0</v>
          </cell>
          <cell r="I25">
            <v>1869.9399999999998</v>
          </cell>
          <cell r="J25">
            <v>0</v>
          </cell>
          <cell r="K25">
            <v>1862.6299999999969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6</v>
          </cell>
          <cell r="C27">
            <v>8615</v>
          </cell>
          <cell r="D27">
            <v>220.02000000000004</v>
          </cell>
          <cell r="E27">
            <v>8922.76</v>
          </cell>
          <cell r="F27">
            <v>7954.2200000000012</v>
          </cell>
          <cell r="G27">
            <v>0</v>
          </cell>
          <cell r="H27">
            <v>0</v>
          </cell>
          <cell r="I27">
            <v>1193.1399999999999</v>
          </cell>
          <cell r="J27">
            <v>0</v>
          </cell>
          <cell r="K27">
            <v>1188.56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1154</v>
          </cell>
          <cell r="D28">
            <v>36.67</v>
          </cell>
          <cell r="E28">
            <v>1183.1199999999999</v>
          </cell>
          <cell r="F28">
            <v>1061.22</v>
          </cell>
          <cell r="G28">
            <v>0</v>
          </cell>
          <cell r="H28">
            <v>0</v>
          </cell>
          <cell r="I28">
            <v>159.18</v>
          </cell>
          <cell r="J28">
            <v>0</v>
          </cell>
          <cell r="K28">
            <v>158.57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1</v>
          </cell>
          <cell r="C29">
            <v>552</v>
          </cell>
          <cell r="D29">
            <v>36.67</v>
          </cell>
          <cell r="E29">
            <v>546.79999999999995</v>
          </cell>
          <cell r="F29">
            <v>507.61999999999989</v>
          </cell>
          <cell r="G29">
            <v>0</v>
          </cell>
          <cell r="H29">
            <v>0</v>
          </cell>
          <cell r="I29">
            <v>76.14</v>
          </cell>
          <cell r="J29">
            <v>0</v>
          </cell>
          <cell r="K29">
            <v>75.849999999999994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462</v>
          </cell>
          <cell r="D30">
            <v>110.01</v>
          </cell>
          <cell r="E30">
            <v>394.92999999999995</v>
          </cell>
          <cell r="F30">
            <v>439.29999999999995</v>
          </cell>
          <cell r="G30">
            <v>0</v>
          </cell>
          <cell r="H30">
            <v>0</v>
          </cell>
          <cell r="I30">
            <v>65.900000000000006</v>
          </cell>
          <cell r="J30">
            <v>0</v>
          </cell>
          <cell r="K30">
            <v>65.639999999999986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1001</v>
          </cell>
          <cell r="D31">
            <v>36.67</v>
          </cell>
          <cell r="E31">
            <v>1021.4</v>
          </cell>
          <cell r="F31">
            <v>920.52</v>
          </cell>
          <cell r="G31">
            <v>0</v>
          </cell>
          <cell r="H31">
            <v>0</v>
          </cell>
          <cell r="I31">
            <v>138.08000000000001</v>
          </cell>
          <cell r="J31">
            <v>0</v>
          </cell>
          <cell r="K31">
            <v>137.55000000000001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2</v>
          </cell>
          <cell r="C32">
            <v>899</v>
          </cell>
          <cell r="D32">
            <v>73.34</v>
          </cell>
          <cell r="E32">
            <v>876.92</v>
          </cell>
          <cell r="F32">
            <v>826.73</v>
          </cell>
          <cell r="G32">
            <v>0</v>
          </cell>
          <cell r="H32">
            <v>0</v>
          </cell>
          <cell r="I32">
            <v>124.01</v>
          </cell>
          <cell r="J32">
            <v>0</v>
          </cell>
          <cell r="K32">
            <v>123.53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38</v>
          </cell>
          <cell r="D33">
            <v>36.67</v>
          </cell>
          <cell r="E33">
            <v>8.02</v>
          </cell>
          <cell r="F33">
            <v>38.879999999999995</v>
          </cell>
          <cell r="G33">
            <v>0</v>
          </cell>
          <cell r="H33">
            <v>0</v>
          </cell>
          <cell r="I33">
            <v>5.83</v>
          </cell>
          <cell r="J33">
            <v>0</v>
          </cell>
          <cell r="K33">
            <v>5.81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322</v>
          </cell>
          <cell r="C34">
            <v>473731</v>
          </cell>
          <cell r="D34">
            <v>11807.74000000002</v>
          </cell>
          <cell r="E34">
            <v>490059.22999999957</v>
          </cell>
          <cell r="F34">
            <v>436624.17999999964</v>
          </cell>
          <cell r="G34">
            <v>0</v>
          </cell>
          <cell r="H34">
            <v>42848.300000000068</v>
          </cell>
          <cell r="I34">
            <v>65493.990000000013</v>
          </cell>
          <cell r="J34">
            <v>0</v>
          </cell>
          <cell r="K34">
            <v>65242.789999999986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5</v>
          </cell>
          <cell r="C40">
            <v>10700</v>
          </cell>
          <cell r="D40">
            <v>80.399999999999991</v>
          </cell>
          <cell r="E40">
            <v>6155</v>
          </cell>
          <cell r="F40">
            <v>5424.79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810.6099999999999</v>
          </cell>
          <cell r="L40">
            <v>0</v>
          </cell>
          <cell r="M40">
            <v>0</v>
          </cell>
        </row>
        <row r="41">
          <cell r="A41" t="str">
            <v>DDI</v>
          </cell>
          <cell r="B41">
            <v>17540</v>
          </cell>
          <cell r="C41">
            <v>369882</v>
          </cell>
          <cell r="D41">
            <v>282043.19999992818</v>
          </cell>
          <cell r="E41">
            <v>88825.589999998658</v>
          </cell>
          <cell r="F41">
            <v>332785.35999993002</v>
          </cell>
          <cell r="G41">
            <v>0</v>
          </cell>
          <cell r="H41">
            <v>0</v>
          </cell>
          <cell r="I41">
            <v>48383.479999988158</v>
          </cell>
          <cell r="J41">
            <v>94.929999999999993</v>
          </cell>
          <cell r="K41">
            <v>38083.42999999677</v>
          </cell>
          <cell r="L41">
            <v>0</v>
          </cell>
          <cell r="M41">
            <v>78031.009999989561</v>
          </cell>
        </row>
        <row r="42">
          <cell r="A42" t="str">
            <v>KIL</v>
          </cell>
          <cell r="B42">
            <v>1571</v>
          </cell>
          <cell r="C42">
            <v>28925</v>
          </cell>
          <cell r="D42">
            <v>25261.680000000895</v>
          </cell>
          <cell r="E42">
            <v>6615.84</v>
          </cell>
          <cell r="F42">
            <v>28639.340000000819</v>
          </cell>
          <cell r="G42">
            <v>0</v>
          </cell>
          <cell r="H42">
            <v>0</v>
          </cell>
          <cell r="I42">
            <v>4162.0799999999344</v>
          </cell>
          <cell r="J42">
            <v>9.7399999999999984</v>
          </cell>
          <cell r="K42">
            <v>3238.1800000000758</v>
          </cell>
          <cell r="L42">
            <v>0</v>
          </cell>
          <cell r="M42">
            <v>6977.060000000226</v>
          </cell>
        </row>
        <row r="43">
          <cell r="A43" t="str">
            <v>OCU</v>
          </cell>
          <cell r="B43">
            <v>6346</v>
          </cell>
          <cell r="C43">
            <v>123314</v>
          </cell>
          <cell r="D43">
            <v>102043.68000000923</v>
          </cell>
          <cell r="E43">
            <v>25647.029999999831</v>
          </cell>
          <cell r="F43">
            <v>114795.26000001002</v>
          </cell>
          <cell r="G43">
            <v>0</v>
          </cell>
          <cell r="H43">
            <v>0</v>
          </cell>
          <cell r="I43">
            <v>15418.860000001112</v>
          </cell>
          <cell r="J43">
            <v>0</v>
          </cell>
          <cell r="K43">
            <v>12895.449999999044</v>
          </cell>
          <cell r="L43">
            <v>0</v>
          </cell>
          <cell r="M43">
            <v>28567.030000001731</v>
          </cell>
        </row>
        <row r="44">
          <cell r="A44" t="str">
            <v>POR</v>
          </cell>
          <cell r="B44">
            <v>1179</v>
          </cell>
          <cell r="C44">
            <v>102616</v>
          </cell>
          <cell r="D44">
            <v>18958.320000000211</v>
          </cell>
          <cell r="E44">
            <v>43930.299999999916</v>
          </cell>
          <cell r="F44">
            <v>55284.450000000143</v>
          </cell>
          <cell r="G44">
            <v>0</v>
          </cell>
          <cell r="H44">
            <v>0</v>
          </cell>
          <cell r="I44">
            <v>8207.5300000000279</v>
          </cell>
          <cell r="J44">
            <v>0</v>
          </cell>
          <cell r="K44">
            <v>7604.1699999999828</v>
          </cell>
          <cell r="L44">
            <v>0</v>
          </cell>
          <cell r="M44">
            <v>4398.150000000006</v>
          </cell>
        </row>
        <row r="45">
          <cell r="A45" t="str">
            <v>PUN</v>
          </cell>
          <cell r="B45">
            <v>677</v>
          </cell>
          <cell r="C45">
            <v>6490</v>
          </cell>
          <cell r="D45">
            <v>10886.159999999956</v>
          </cell>
          <cell r="E45">
            <v>829.55</v>
          </cell>
          <cell r="F45">
            <v>10559.079999999947</v>
          </cell>
          <cell r="G45">
            <v>0</v>
          </cell>
          <cell r="H45">
            <v>0</v>
          </cell>
          <cell r="I45">
            <v>1529.9199999999908</v>
          </cell>
          <cell r="J45">
            <v>0</v>
          </cell>
          <cell r="K45">
            <v>1156.6300000000092</v>
          </cell>
          <cell r="L45">
            <v>0</v>
          </cell>
          <cell r="M45">
            <v>2829.0299999999911</v>
          </cell>
        </row>
        <row r="46">
          <cell r="A46" t="str">
            <v>QIR</v>
          </cell>
          <cell r="B46">
            <v>1128</v>
          </cell>
          <cell r="C46">
            <v>27886</v>
          </cell>
          <cell r="D46">
            <v>18138.240000000122</v>
          </cell>
          <cell r="E46">
            <v>8523.5800000000017</v>
          </cell>
          <cell r="F46">
            <v>23838.77000000007</v>
          </cell>
          <cell r="G46">
            <v>0</v>
          </cell>
          <cell r="H46">
            <v>0</v>
          </cell>
          <cell r="I46">
            <v>3480.6199999999531</v>
          </cell>
          <cell r="J46">
            <v>0</v>
          </cell>
          <cell r="K46">
            <v>2823.0500000000534</v>
          </cell>
          <cell r="L46">
            <v>0</v>
          </cell>
          <cell r="M46">
            <v>4958.0200000000759</v>
          </cell>
        </row>
        <row r="47">
          <cell r="A47" t="str">
            <v>SAC</v>
          </cell>
          <cell r="B47">
            <v>3446</v>
          </cell>
          <cell r="C47">
            <v>66768</v>
          </cell>
          <cell r="D47">
            <v>55411.680000004169</v>
          </cell>
          <cell r="E47">
            <v>13796.490000000154</v>
          </cell>
          <cell r="F47">
            <v>62147.200000004654</v>
          </cell>
          <cell r="G47">
            <v>0</v>
          </cell>
          <cell r="H47">
            <v>0</v>
          </cell>
          <cell r="I47">
            <v>8390.6000000004315</v>
          </cell>
          <cell r="J47">
            <v>0</v>
          </cell>
          <cell r="K47">
            <v>7060.9699999996665</v>
          </cell>
          <cell r="L47">
            <v>0</v>
          </cell>
          <cell r="M47">
            <v>14933.830000000744</v>
          </cell>
        </row>
        <row r="48">
          <cell r="A48" t="str">
            <v>SAE</v>
          </cell>
          <cell r="B48">
            <v>594</v>
          </cell>
          <cell r="C48">
            <v>14470</v>
          </cell>
          <cell r="D48">
            <v>9551.5199999999622</v>
          </cell>
          <cell r="E48">
            <v>4032.5699999999997</v>
          </cell>
          <cell r="F48">
            <v>12167.679999999962</v>
          </cell>
          <cell r="G48">
            <v>0</v>
          </cell>
          <cell r="H48">
            <v>0</v>
          </cell>
          <cell r="I48">
            <v>1773.4799999999875</v>
          </cell>
          <cell r="J48">
            <v>6.11</v>
          </cell>
          <cell r="K48">
            <v>1416.4099999999996</v>
          </cell>
          <cell r="L48">
            <v>0</v>
          </cell>
          <cell r="M48">
            <v>2688.3299999999945</v>
          </cell>
        </row>
        <row r="49">
          <cell r="A49" t="str">
            <v>SAQ</v>
          </cell>
          <cell r="B49">
            <v>90</v>
          </cell>
          <cell r="C49">
            <v>4873</v>
          </cell>
          <cell r="D49">
            <v>1447.1999999999989</v>
          </cell>
          <cell r="E49">
            <v>1736.3300000000002</v>
          </cell>
          <cell r="F49">
            <v>2828.3999999999992</v>
          </cell>
          <cell r="G49">
            <v>0</v>
          </cell>
          <cell r="H49">
            <v>0</v>
          </cell>
          <cell r="I49">
            <v>415.50000000000006</v>
          </cell>
          <cell r="J49">
            <v>0</v>
          </cell>
          <cell r="K49">
            <v>355.12999999999977</v>
          </cell>
          <cell r="L49">
            <v>0</v>
          </cell>
          <cell r="M49">
            <v>451.88999999999987</v>
          </cell>
        </row>
        <row r="50">
          <cell r="A50" t="str">
            <v>TEL</v>
          </cell>
          <cell r="B50">
            <v>2660</v>
          </cell>
          <cell r="C50">
            <v>62058</v>
          </cell>
          <cell r="D50">
            <v>42772.800000002797</v>
          </cell>
          <cell r="E50">
            <v>17214.50999999998</v>
          </cell>
          <cell r="F50">
            <v>53690.160000002943</v>
          </cell>
          <cell r="G50">
            <v>0</v>
          </cell>
          <cell r="H50">
            <v>0</v>
          </cell>
          <cell r="I50">
            <v>7831.5700000004326</v>
          </cell>
          <cell r="J50">
            <v>99.11999999999999</v>
          </cell>
          <cell r="K50">
            <v>6297.1499999998323</v>
          </cell>
          <cell r="L50">
            <v>0</v>
          </cell>
          <cell r="M50">
            <v>11478.360000000639</v>
          </cell>
        </row>
        <row r="51">
          <cell r="A51" t="str">
            <v>TUP</v>
          </cell>
          <cell r="B51">
            <v>2580</v>
          </cell>
          <cell r="C51">
            <v>61890</v>
          </cell>
          <cell r="D51">
            <v>41486.400000002657</v>
          </cell>
          <cell r="E51">
            <v>15818.650000000016</v>
          </cell>
          <cell r="F51">
            <v>51384.88000000277</v>
          </cell>
          <cell r="G51">
            <v>0</v>
          </cell>
          <cell r="H51">
            <v>0</v>
          </cell>
          <cell r="I51">
            <v>7380.7000000001926</v>
          </cell>
          <cell r="J51">
            <v>32.1</v>
          </cell>
          <cell r="K51">
            <v>5920.1699999999037</v>
          </cell>
          <cell r="L51">
            <v>0</v>
          </cell>
          <cell r="M51">
            <v>11758.630000000483</v>
          </cell>
        </row>
        <row r="52">
          <cell r="A52" t="str">
            <v>URB</v>
          </cell>
          <cell r="B52">
            <v>29324</v>
          </cell>
          <cell r="C52">
            <v>2457041</v>
          </cell>
          <cell r="D52">
            <v>471529.92000012024</v>
          </cell>
          <cell r="E52">
            <v>1039056.0999999943</v>
          </cell>
          <cell r="F52">
            <v>1328136.8900000893</v>
          </cell>
          <cell r="G52">
            <v>0</v>
          </cell>
          <cell r="H52">
            <v>136121.40000001382</v>
          </cell>
          <cell r="I52">
            <v>197146.31000001964</v>
          </cell>
          <cell r="J52">
            <v>4467.5800000000017</v>
          </cell>
          <cell r="K52">
            <v>182449.13000002527</v>
          </cell>
          <cell r="L52">
            <v>0</v>
          </cell>
          <cell r="M52">
            <v>102746.4200000025</v>
          </cell>
        </row>
        <row r="53">
          <cell r="A53" t="str">
            <v>YOC</v>
          </cell>
          <cell r="B53">
            <v>2531</v>
          </cell>
          <cell r="C53">
            <v>49208</v>
          </cell>
          <cell r="D53">
            <v>40698.480000002572</v>
          </cell>
          <cell r="E53">
            <v>13884.130000000043</v>
          </cell>
          <cell r="F53">
            <v>48941.56000000269</v>
          </cell>
          <cell r="G53">
            <v>0</v>
          </cell>
          <cell r="H53">
            <v>0</v>
          </cell>
          <cell r="I53">
            <v>7126.2000000002236</v>
          </cell>
          <cell r="J53">
            <v>45.690000000000005</v>
          </cell>
          <cell r="K53">
            <v>5641.0499999999201</v>
          </cell>
          <cell r="L53">
            <v>0</v>
          </cell>
          <cell r="M53">
            <v>11178.130000000552</v>
          </cell>
        </row>
      </sheetData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DBF - Industriales-03-10"/>
      <sheetName val="fc_escli_ind_3_10"/>
      <sheetName val="res-cat y sist"/>
      <sheetName val="AP-FACTURADO"/>
    </sheetNames>
    <sheetDataSet>
      <sheetData sheetId="0" refreshError="1"/>
      <sheetData sheetId="1" refreshError="1"/>
      <sheetData sheetId="2" refreshError="1"/>
      <sheetData sheetId="3" refreshError="1">
        <row r="195">
          <cell r="G195" t="str">
            <v>DDI</v>
          </cell>
          <cell r="H195">
            <v>16</v>
          </cell>
          <cell r="I195">
            <v>1180162</v>
          </cell>
          <cell r="J195">
            <v>339851.25</v>
          </cell>
          <cell r="K195">
            <v>754.75</v>
          </cell>
          <cell r="L195">
            <v>50782.369999999995</v>
          </cell>
          <cell r="M195">
            <v>2867</v>
          </cell>
          <cell r="N195">
            <v>157392.20000000007</v>
          </cell>
          <cell r="O195">
            <v>23518.39</v>
          </cell>
          <cell r="P195">
            <v>10646.060000000001</v>
          </cell>
          <cell r="Q195">
            <v>1590.79</v>
          </cell>
        </row>
        <row r="196">
          <cell r="G196" t="str">
            <v>KAR</v>
          </cell>
          <cell r="H196">
            <v>1</v>
          </cell>
          <cell r="I196">
            <v>16421</v>
          </cell>
          <cell r="J196">
            <v>4728.75</v>
          </cell>
          <cell r="K196">
            <v>0</v>
          </cell>
          <cell r="L196">
            <v>706.6</v>
          </cell>
          <cell r="M196">
            <v>116</v>
          </cell>
          <cell r="N196">
            <v>6368.16</v>
          </cell>
          <cell r="O196">
            <v>951.56</v>
          </cell>
          <cell r="P196">
            <v>0</v>
          </cell>
          <cell r="Q196">
            <v>0</v>
          </cell>
        </row>
        <row r="197">
          <cell r="G197" t="str">
            <v>OCU</v>
          </cell>
          <cell r="H197">
            <v>5</v>
          </cell>
          <cell r="I197">
            <v>75023</v>
          </cell>
          <cell r="J197">
            <v>21604.39</v>
          </cell>
          <cell r="K197">
            <v>0</v>
          </cell>
          <cell r="L197">
            <v>3228.23</v>
          </cell>
          <cell r="M197">
            <v>324</v>
          </cell>
          <cell r="N197">
            <v>17786.900000000001</v>
          </cell>
          <cell r="O197">
            <v>2657.8199999999997</v>
          </cell>
          <cell r="P197">
            <v>2614.98</v>
          </cell>
          <cell r="Q197">
            <v>390.74</v>
          </cell>
        </row>
        <row r="198">
          <cell r="G198" t="str">
            <v>PUN</v>
          </cell>
          <cell r="H198">
            <v>3</v>
          </cell>
          <cell r="I198">
            <v>201973</v>
          </cell>
          <cell r="J198">
            <v>58162.159999999996</v>
          </cell>
          <cell r="K198">
            <v>0</v>
          </cell>
          <cell r="L198">
            <v>8690.9</v>
          </cell>
          <cell r="M198">
            <v>584</v>
          </cell>
          <cell r="N198">
            <v>32060.36</v>
          </cell>
          <cell r="O198">
            <v>4790.63</v>
          </cell>
          <cell r="P198">
            <v>0</v>
          </cell>
          <cell r="Q198">
            <v>0</v>
          </cell>
        </row>
        <row r="199">
          <cell r="G199" t="str">
            <v>SAC</v>
          </cell>
          <cell r="H199">
            <v>1</v>
          </cell>
          <cell r="I199">
            <v>1650</v>
          </cell>
          <cell r="J199">
            <v>475.15</v>
          </cell>
          <cell r="K199">
            <v>0</v>
          </cell>
          <cell r="L199">
            <v>71</v>
          </cell>
          <cell r="M199">
            <v>39</v>
          </cell>
          <cell r="N199">
            <v>2141.02</v>
          </cell>
          <cell r="O199">
            <v>319.92</v>
          </cell>
          <cell r="P199">
            <v>0</v>
          </cell>
          <cell r="Q199">
            <v>0</v>
          </cell>
        </row>
        <row r="200">
          <cell r="G200" t="str">
            <v>TUP</v>
          </cell>
          <cell r="H200">
            <v>3</v>
          </cell>
          <cell r="I200">
            <v>297442</v>
          </cell>
          <cell r="J200">
            <v>85654.37</v>
          </cell>
          <cell r="K200">
            <v>0</v>
          </cell>
          <cell r="L200">
            <v>12798.93</v>
          </cell>
          <cell r="M200">
            <v>1076</v>
          </cell>
          <cell r="N200">
            <v>59070.11</v>
          </cell>
          <cell r="O200">
            <v>8826.57</v>
          </cell>
          <cell r="P200">
            <v>2110.59</v>
          </cell>
          <cell r="Q200">
            <v>315.37</v>
          </cell>
        </row>
        <row r="201">
          <cell r="G201" t="str">
            <v>URB</v>
          </cell>
          <cell r="H201">
            <v>152</v>
          </cell>
          <cell r="I201">
            <v>5978436</v>
          </cell>
          <cell r="J201">
            <v>1721610.2400000005</v>
          </cell>
          <cell r="K201">
            <v>190496.77000000005</v>
          </cell>
          <cell r="L201">
            <v>257252.11999999991</v>
          </cell>
          <cell r="M201">
            <v>18149</v>
          </cell>
          <cell r="N201">
            <v>996341.36999999976</v>
          </cell>
          <cell r="O201">
            <v>148878.68</v>
          </cell>
          <cell r="P201">
            <v>87011.45</v>
          </cell>
          <cell r="Q201">
            <v>13001.71</v>
          </cell>
        </row>
      </sheetData>
      <sheetData sheetId="4" refreshError="1">
        <row r="2">
          <cell r="A2" t="str">
            <v>120006</v>
          </cell>
          <cell r="B2" t="str">
            <v>I2</v>
          </cell>
          <cell r="C2" t="str">
            <v>CERUSITA ANDINA LTDA.</v>
          </cell>
          <cell r="D2" t="str">
            <v>SACACA S/N</v>
          </cell>
          <cell r="E2">
            <v>1650</v>
          </cell>
          <cell r="F2">
            <v>726</v>
          </cell>
          <cell r="G2">
            <v>39</v>
          </cell>
          <cell r="H2">
            <v>546.15</v>
          </cell>
          <cell r="I2">
            <v>2460.94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390.92</v>
          </cell>
          <cell r="O2">
            <v>3</v>
          </cell>
          <cell r="P2">
            <v>2010</v>
          </cell>
          <cell r="Q2">
            <v>119</v>
          </cell>
          <cell r="R2">
            <v>26842</v>
          </cell>
          <cell r="S2" t="str">
            <v>POI</v>
          </cell>
          <cell r="T2">
            <v>89</v>
          </cell>
          <cell r="U2">
            <v>0</v>
          </cell>
          <cell r="V2">
            <v>500400287104</v>
          </cell>
          <cell r="W2" t="str">
            <v>3F-30-58-9B</v>
          </cell>
        </row>
        <row r="3">
          <cell r="A3" t="str">
            <v>120934</v>
          </cell>
          <cell r="B3" t="str">
            <v>I1</v>
          </cell>
          <cell r="C3" t="str">
            <v>MAMANI VILLANUEVA WILBER</v>
          </cell>
          <cell r="D3" t="str">
            <v>MINA CONSTANZA S/N</v>
          </cell>
          <cell r="E3">
            <v>239</v>
          </cell>
          <cell r="F3">
            <v>0</v>
          </cell>
          <cell r="G3">
            <v>2</v>
          </cell>
          <cell r="H3">
            <v>79.11</v>
          </cell>
          <cell r="I3">
            <v>126.2</v>
          </cell>
          <cell r="J3">
            <v>0</v>
          </cell>
          <cell r="K3">
            <v>10.32</v>
          </cell>
          <cell r="L3">
            <v>0</v>
          </cell>
          <cell r="M3">
            <v>0</v>
          </cell>
          <cell r="N3">
            <v>26.69</v>
          </cell>
          <cell r="O3">
            <v>3</v>
          </cell>
          <cell r="P3">
            <v>2010</v>
          </cell>
          <cell r="Q3">
            <v>119</v>
          </cell>
          <cell r="R3">
            <v>26509</v>
          </cell>
          <cell r="S3" t="str">
            <v>POI</v>
          </cell>
          <cell r="T3">
            <v>55</v>
          </cell>
          <cell r="U3">
            <v>0</v>
          </cell>
          <cell r="V3">
            <v>500400287104</v>
          </cell>
          <cell r="W3" t="str">
            <v>20-F7-8F-99-3F</v>
          </cell>
        </row>
        <row r="4">
          <cell r="A4" t="str">
            <v>120027</v>
          </cell>
          <cell r="B4" t="str">
            <v>I2</v>
          </cell>
          <cell r="C4" t="str">
            <v>EMCODEP  .</v>
          </cell>
          <cell r="D4" t="str">
            <v>MINA RELAMPAGO S/N</v>
          </cell>
          <cell r="E4">
            <v>116</v>
          </cell>
          <cell r="F4">
            <v>9</v>
          </cell>
          <cell r="G4">
            <v>3</v>
          </cell>
          <cell r="H4">
            <v>38.4</v>
          </cell>
          <cell r="I4">
            <v>189.3</v>
          </cell>
          <cell r="J4">
            <v>0</v>
          </cell>
          <cell r="K4">
            <v>5.01</v>
          </cell>
          <cell r="L4">
            <v>0</v>
          </cell>
          <cell r="M4">
            <v>0</v>
          </cell>
          <cell r="N4">
            <v>29.6</v>
          </cell>
          <cell r="O4">
            <v>3</v>
          </cell>
          <cell r="P4">
            <v>2010</v>
          </cell>
          <cell r="Q4">
            <v>119</v>
          </cell>
          <cell r="R4">
            <v>26510</v>
          </cell>
          <cell r="S4" t="str">
            <v>POI</v>
          </cell>
          <cell r="T4">
            <v>55</v>
          </cell>
          <cell r="U4">
            <v>0</v>
          </cell>
          <cell r="V4">
            <v>500400287104</v>
          </cell>
          <cell r="W4" t="str">
            <v>79-58-73-28-92</v>
          </cell>
        </row>
        <row r="5">
          <cell r="A5" t="str">
            <v>120753.1</v>
          </cell>
          <cell r="B5" t="str">
            <v>I2</v>
          </cell>
          <cell r="C5" t="str">
            <v>CCOP. MINERA UNIFICADA POTOSI LTDA.</v>
          </cell>
          <cell r="D5" t="str">
            <v>AGUA DULCE S/N</v>
          </cell>
          <cell r="E5">
            <v>155520</v>
          </cell>
          <cell r="F5">
            <v>32026</v>
          </cell>
          <cell r="G5">
            <v>309</v>
          </cell>
          <cell r="H5">
            <v>51477.120000000003</v>
          </cell>
          <cell r="I5">
            <v>19498.21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9226.7900000000009</v>
          </cell>
          <cell r="O5">
            <v>3</v>
          </cell>
          <cell r="P5">
            <v>2010</v>
          </cell>
          <cell r="Q5">
            <v>119</v>
          </cell>
          <cell r="R5">
            <v>26511</v>
          </cell>
          <cell r="S5" t="str">
            <v>POI</v>
          </cell>
          <cell r="T5">
            <v>55</v>
          </cell>
          <cell r="U5">
            <v>0</v>
          </cell>
          <cell r="V5">
            <v>500400287104</v>
          </cell>
          <cell r="W5" t="str">
            <v>40-F4-9A-5E</v>
          </cell>
        </row>
        <row r="6">
          <cell r="A6" t="str">
            <v>120729</v>
          </cell>
          <cell r="B6" t="str">
            <v>I2</v>
          </cell>
          <cell r="C6" t="str">
            <v>ESA - AIP  S. A.</v>
          </cell>
          <cell r="D6" t="str">
            <v>SAN ANTONIO S/N</v>
          </cell>
          <cell r="E6">
            <v>46535</v>
          </cell>
          <cell r="F6">
            <v>27850</v>
          </cell>
          <cell r="G6">
            <v>161</v>
          </cell>
          <cell r="H6">
            <v>15403.08</v>
          </cell>
          <cell r="I6">
            <v>10159.26</v>
          </cell>
          <cell r="J6">
            <v>1252.55</v>
          </cell>
          <cell r="K6">
            <v>2010.1</v>
          </cell>
          <cell r="L6">
            <v>0</v>
          </cell>
          <cell r="M6">
            <v>0</v>
          </cell>
          <cell r="N6">
            <v>3485.94</v>
          </cell>
          <cell r="O6">
            <v>3</v>
          </cell>
          <cell r="P6">
            <v>2010</v>
          </cell>
          <cell r="Q6">
            <v>119</v>
          </cell>
          <cell r="R6">
            <v>26512</v>
          </cell>
          <cell r="S6" t="str">
            <v>POI</v>
          </cell>
          <cell r="T6">
            <v>55</v>
          </cell>
          <cell r="U6">
            <v>0</v>
          </cell>
          <cell r="V6">
            <v>500400287104</v>
          </cell>
          <cell r="W6" t="str">
            <v>95-90-CF-03-C7</v>
          </cell>
        </row>
        <row r="7">
          <cell r="A7" t="str">
            <v>120026</v>
          </cell>
          <cell r="B7" t="str">
            <v>I2</v>
          </cell>
          <cell r="C7" t="str">
            <v>DIAZ DE OROPEZA VILLAFUERTE FELIPE</v>
          </cell>
          <cell r="D7" t="str">
            <v>TOROPALCA S/N</v>
          </cell>
          <cell r="E7">
            <v>380</v>
          </cell>
          <cell r="F7">
            <v>32</v>
          </cell>
          <cell r="G7">
            <v>49</v>
          </cell>
          <cell r="H7">
            <v>125.78</v>
          </cell>
          <cell r="I7">
            <v>3091.95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418.3</v>
          </cell>
          <cell r="O7">
            <v>3</v>
          </cell>
          <cell r="P7">
            <v>2010</v>
          </cell>
          <cell r="Q7">
            <v>119</v>
          </cell>
          <cell r="R7">
            <v>26513</v>
          </cell>
          <cell r="S7" t="str">
            <v>POI</v>
          </cell>
          <cell r="T7">
            <v>55</v>
          </cell>
          <cell r="U7">
            <v>0</v>
          </cell>
          <cell r="V7">
            <v>500400287104</v>
          </cell>
          <cell r="W7" t="str">
            <v>11-FA-56-B8</v>
          </cell>
        </row>
        <row r="8">
          <cell r="A8" t="str">
            <v>120750</v>
          </cell>
          <cell r="B8" t="str">
            <v>I2</v>
          </cell>
          <cell r="C8" t="str">
            <v>EMPRESA MINERA THURU  LTDA.</v>
          </cell>
          <cell r="D8" t="str">
            <v>H. VASQUEZ S/N</v>
          </cell>
          <cell r="E8">
            <v>85409</v>
          </cell>
          <cell r="F8">
            <v>12981</v>
          </cell>
          <cell r="G8">
            <v>234</v>
          </cell>
          <cell r="H8">
            <v>28270.38</v>
          </cell>
          <cell r="I8">
            <v>14765.63</v>
          </cell>
          <cell r="J8">
            <v>0</v>
          </cell>
          <cell r="K8">
            <v>3689.28</v>
          </cell>
          <cell r="L8">
            <v>960</v>
          </cell>
          <cell r="M8">
            <v>0</v>
          </cell>
          <cell r="N8">
            <v>5594.68</v>
          </cell>
          <cell r="O8">
            <v>3</v>
          </cell>
          <cell r="P8">
            <v>2010</v>
          </cell>
          <cell r="Q8">
            <v>119</v>
          </cell>
          <cell r="R8">
            <v>26514</v>
          </cell>
          <cell r="S8" t="str">
            <v>POI</v>
          </cell>
          <cell r="T8">
            <v>55</v>
          </cell>
          <cell r="U8">
            <v>0</v>
          </cell>
          <cell r="V8">
            <v>500400287104</v>
          </cell>
          <cell r="W8" t="str">
            <v>00-3B-AA-2B-AE</v>
          </cell>
        </row>
        <row r="9">
          <cell r="A9" t="str">
            <v>121045</v>
          </cell>
          <cell r="B9" t="str">
            <v>I2</v>
          </cell>
          <cell r="C9" t="str">
            <v>C.L.H.B. S. A. .</v>
          </cell>
          <cell r="D9" t="str">
            <v>H.PLAYERS S/N</v>
          </cell>
          <cell r="E9">
            <v>7691</v>
          </cell>
          <cell r="F9">
            <v>5512</v>
          </cell>
          <cell r="G9">
            <v>75</v>
          </cell>
          <cell r="H9">
            <v>2545.7199999999998</v>
          </cell>
          <cell r="I9">
            <v>4732.58</v>
          </cell>
          <cell r="J9">
            <v>778.78</v>
          </cell>
          <cell r="K9">
            <v>332.22</v>
          </cell>
          <cell r="L9">
            <v>960</v>
          </cell>
          <cell r="M9">
            <v>0</v>
          </cell>
          <cell r="N9">
            <v>1047.42</v>
          </cell>
          <cell r="O9">
            <v>3</v>
          </cell>
          <cell r="P9">
            <v>2010</v>
          </cell>
          <cell r="Q9">
            <v>119</v>
          </cell>
          <cell r="R9">
            <v>26515</v>
          </cell>
          <cell r="S9" t="str">
            <v>POI</v>
          </cell>
          <cell r="T9">
            <v>55</v>
          </cell>
          <cell r="U9">
            <v>0</v>
          </cell>
          <cell r="V9">
            <v>500400287104</v>
          </cell>
          <cell r="W9" t="str">
            <v>75-7C-A6-B8</v>
          </cell>
        </row>
        <row r="10">
          <cell r="A10" t="str">
            <v>120069.50</v>
          </cell>
          <cell r="B10" t="str">
            <v>I2</v>
          </cell>
          <cell r="C10" t="str">
            <v>LAMBOL   S.A.</v>
          </cell>
          <cell r="D10" t="str">
            <v>M. SAN LUIS POTOSI S/N</v>
          </cell>
          <cell r="E10">
            <v>2189</v>
          </cell>
          <cell r="F10">
            <v>1008</v>
          </cell>
          <cell r="G10">
            <v>59</v>
          </cell>
          <cell r="H10">
            <v>724.56</v>
          </cell>
          <cell r="I10">
            <v>3722.96</v>
          </cell>
          <cell r="J10">
            <v>0</v>
          </cell>
          <cell r="K10">
            <v>94.56</v>
          </cell>
          <cell r="L10">
            <v>0</v>
          </cell>
          <cell r="M10">
            <v>0</v>
          </cell>
          <cell r="N10">
            <v>578.17999999999995</v>
          </cell>
          <cell r="O10">
            <v>3</v>
          </cell>
          <cell r="P10">
            <v>2010</v>
          </cell>
          <cell r="Q10">
            <v>119</v>
          </cell>
          <cell r="R10">
            <v>26516</v>
          </cell>
          <cell r="S10" t="str">
            <v>POI</v>
          </cell>
          <cell r="T10">
            <v>55</v>
          </cell>
          <cell r="U10">
            <v>0</v>
          </cell>
          <cell r="V10">
            <v>500400287104</v>
          </cell>
          <cell r="W10" t="str">
            <v>13-17-7B-50-C8</v>
          </cell>
        </row>
        <row r="11">
          <cell r="A11" t="str">
            <v>120743.50</v>
          </cell>
          <cell r="B11" t="str">
            <v>I2</v>
          </cell>
          <cell r="C11" t="str">
            <v>EMPRESA MINERA ROLANDO S.R.L.</v>
          </cell>
          <cell r="D11" t="str">
            <v>SAN ANTONIO S/N</v>
          </cell>
          <cell r="E11">
            <v>21377</v>
          </cell>
          <cell r="F11">
            <v>8948</v>
          </cell>
          <cell r="G11">
            <v>67</v>
          </cell>
          <cell r="H11">
            <v>7075.79</v>
          </cell>
          <cell r="I11">
            <v>4227.7700000000004</v>
          </cell>
          <cell r="J11">
            <v>0</v>
          </cell>
          <cell r="K11">
            <v>923.39</v>
          </cell>
          <cell r="L11">
            <v>0</v>
          </cell>
          <cell r="M11">
            <v>0</v>
          </cell>
          <cell r="N11">
            <v>1469.46</v>
          </cell>
          <cell r="O11">
            <v>3</v>
          </cell>
          <cell r="P11">
            <v>2010</v>
          </cell>
          <cell r="Q11">
            <v>119</v>
          </cell>
          <cell r="R11">
            <v>26517</v>
          </cell>
          <cell r="S11" t="str">
            <v>POI</v>
          </cell>
          <cell r="T11">
            <v>55</v>
          </cell>
          <cell r="U11">
            <v>0</v>
          </cell>
          <cell r="V11">
            <v>500400287104</v>
          </cell>
          <cell r="W11" t="str">
            <v>3D-3F-D0-7A-82</v>
          </cell>
        </row>
        <row r="12">
          <cell r="A12" t="str">
            <v>120940</v>
          </cell>
          <cell r="B12" t="str">
            <v>I2</v>
          </cell>
          <cell r="C12" t="str">
            <v>EMPRESA MIN. SANTA CATALINA LTDA.</v>
          </cell>
          <cell r="D12" t="str">
            <v>BETANZOS FINAL S/N</v>
          </cell>
          <cell r="E12">
            <v>87555</v>
          </cell>
          <cell r="F12">
            <v>0</v>
          </cell>
          <cell r="G12">
            <v>237</v>
          </cell>
          <cell r="H12">
            <v>28980.7</v>
          </cell>
          <cell r="I12">
            <v>14954.94</v>
          </cell>
          <cell r="J12">
            <v>0</v>
          </cell>
          <cell r="K12">
            <v>3781.98</v>
          </cell>
          <cell r="L12">
            <v>960</v>
          </cell>
          <cell r="M12">
            <v>0</v>
          </cell>
          <cell r="N12">
            <v>5711.63</v>
          </cell>
          <cell r="O12">
            <v>3</v>
          </cell>
          <cell r="P12">
            <v>2010</v>
          </cell>
          <cell r="Q12">
            <v>119</v>
          </cell>
          <cell r="R12">
            <v>26518</v>
          </cell>
          <cell r="S12" t="str">
            <v>POI</v>
          </cell>
          <cell r="T12">
            <v>55</v>
          </cell>
          <cell r="U12">
            <v>0</v>
          </cell>
          <cell r="V12">
            <v>500400287104</v>
          </cell>
          <cell r="W12" t="str">
            <v>F8-7F-BD-8F-6C</v>
          </cell>
        </row>
        <row r="13">
          <cell r="A13" t="str">
            <v>120734</v>
          </cell>
          <cell r="B13" t="str">
            <v>I2</v>
          </cell>
          <cell r="C13" t="str">
            <v>CHOQUE . JUAN LUIS</v>
          </cell>
          <cell r="D13" t="str">
            <v>CANTUMARCA S/N</v>
          </cell>
          <cell r="E13">
            <v>66138</v>
          </cell>
          <cell r="F13">
            <v>17372</v>
          </cell>
          <cell r="G13">
            <v>131</v>
          </cell>
          <cell r="H13">
            <v>21891.68</v>
          </cell>
          <cell r="I13">
            <v>8266.23</v>
          </cell>
          <cell r="J13">
            <v>0</v>
          </cell>
          <cell r="K13">
            <v>2856.86</v>
          </cell>
          <cell r="L13">
            <v>960</v>
          </cell>
          <cell r="M13">
            <v>0</v>
          </cell>
          <cell r="N13">
            <v>3920.53</v>
          </cell>
          <cell r="O13">
            <v>3</v>
          </cell>
          <cell r="P13">
            <v>2010</v>
          </cell>
          <cell r="Q13">
            <v>119</v>
          </cell>
          <cell r="R13">
            <v>26519</v>
          </cell>
          <cell r="S13" t="str">
            <v>POI</v>
          </cell>
          <cell r="T13">
            <v>55</v>
          </cell>
          <cell r="U13">
            <v>0</v>
          </cell>
          <cell r="V13">
            <v>500400287104</v>
          </cell>
          <cell r="W13" t="str">
            <v>52-7E-AC-5D</v>
          </cell>
        </row>
        <row r="14">
          <cell r="A14" t="str">
            <v>120059.500</v>
          </cell>
          <cell r="B14" t="str">
            <v>I2</v>
          </cell>
          <cell r="C14" t="str">
            <v>MINA LA RIVA (VENANCIO FUENTES)</v>
          </cell>
          <cell r="D14" t="str">
            <v>CERRO RICO S/N</v>
          </cell>
          <cell r="E14">
            <v>23</v>
          </cell>
          <cell r="F14">
            <v>0</v>
          </cell>
          <cell r="G14">
            <v>2</v>
          </cell>
          <cell r="H14">
            <v>7.61</v>
          </cell>
          <cell r="I14">
            <v>126.2</v>
          </cell>
          <cell r="J14">
            <v>0</v>
          </cell>
          <cell r="K14">
            <v>0.99</v>
          </cell>
          <cell r="L14">
            <v>0</v>
          </cell>
          <cell r="M14">
            <v>0</v>
          </cell>
          <cell r="N14">
            <v>17.399999999999999</v>
          </cell>
          <cell r="O14">
            <v>3</v>
          </cell>
          <cell r="P14">
            <v>2010</v>
          </cell>
          <cell r="Q14">
            <v>119</v>
          </cell>
          <cell r="R14">
            <v>26520</v>
          </cell>
          <cell r="S14" t="str">
            <v>POI</v>
          </cell>
          <cell r="T14">
            <v>55</v>
          </cell>
          <cell r="U14">
            <v>0</v>
          </cell>
          <cell r="V14">
            <v>500400287104</v>
          </cell>
          <cell r="W14" t="str">
            <v>3F-B8-E8-8C</v>
          </cell>
        </row>
        <row r="15">
          <cell r="A15" t="str">
            <v>120732</v>
          </cell>
          <cell r="B15" t="str">
            <v>I2</v>
          </cell>
          <cell r="C15" t="str">
            <v>EMPRESA MINERA CRISTO REDENTOR</v>
          </cell>
          <cell r="D15" t="str">
            <v>LA CHACA S/N</v>
          </cell>
          <cell r="E15">
            <v>82300</v>
          </cell>
          <cell r="F15">
            <v>37697</v>
          </cell>
          <cell r="G15">
            <v>184</v>
          </cell>
          <cell r="H15">
            <v>27241.3</v>
          </cell>
          <cell r="I15">
            <v>11610.58</v>
          </cell>
          <cell r="J15">
            <v>0</v>
          </cell>
          <cell r="K15">
            <v>3554.99</v>
          </cell>
          <cell r="L15">
            <v>960</v>
          </cell>
          <cell r="M15">
            <v>0</v>
          </cell>
          <cell r="N15">
            <v>5050.74</v>
          </cell>
          <cell r="O15">
            <v>3</v>
          </cell>
          <cell r="P15">
            <v>2010</v>
          </cell>
          <cell r="Q15">
            <v>119</v>
          </cell>
          <cell r="R15">
            <v>26521</v>
          </cell>
          <cell r="S15" t="str">
            <v>POI</v>
          </cell>
          <cell r="T15">
            <v>55</v>
          </cell>
          <cell r="U15">
            <v>0</v>
          </cell>
          <cell r="V15">
            <v>500400287104</v>
          </cell>
          <cell r="W15" t="str">
            <v>33-55-7D-85-09</v>
          </cell>
        </row>
        <row r="16">
          <cell r="A16" t="str">
            <v>120020-I</v>
          </cell>
          <cell r="B16" t="str">
            <v>I2</v>
          </cell>
          <cell r="C16" t="str">
            <v>EMPRESA MINERA GUTIERREZ LTDA</v>
          </cell>
          <cell r="D16" t="str">
            <v>INGENIO KUMURANA S/N</v>
          </cell>
          <cell r="E16">
            <v>12324</v>
          </cell>
          <cell r="F16">
            <v>19022</v>
          </cell>
          <cell r="G16">
            <v>52</v>
          </cell>
          <cell r="H16">
            <v>4079.24</v>
          </cell>
          <cell r="I16">
            <v>3281.25</v>
          </cell>
          <cell r="J16">
            <v>4821.12</v>
          </cell>
          <cell r="K16">
            <v>0</v>
          </cell>
          <cell r="L16">
            <v>0</v>
          </cell>
          <cell r="M16">
            <v>0</v>
          </cell>
          <cell r="N16">
            <v>1583.61</v>
          </cell>
          <cell r="O16">
            <v>3</v>
          </cell>
          <cell r="P16">
            <v>2010</v>
          </cell>
          <cell r="Q16">
            <v>119</v>
          </cell>
          <cell r="R16">
            <v>26522</v>
          </cell>
          <cell r="S16" t="str">
            <v>POI</v>
          </cell>
          <cell r="T16">
            <v>55</v>
          </cell>
          <cell r="U16">
            <v>0</v>
          </cell>
          <cell r="V16">
            <v>500400287104</v>
          </cell>
          <cell r="W16" t="str">
            <v>A4-CC-B5-DA-BB</v>
          </cell>
        </row>
        <row r="17">
          <cell r="A17" t="str">
            <v>120748</v>
          </cell>
          <cell r="B17" t="str">
            <v>I2</v>
          </cell>
          <cell r="C17" t="str">
            <v>RAMOS CALLAPINO GERMAN</v>
          </cell>
          <cell r="D17" t="str">
            <v>CRUCE LA PALCA S/N</v>
          </cell>
          <cell r="E17">
            <v>400</v>
          </cell>
          <cell r="F17">
            <v>0</v>
          </cell>
          <cell r="G17">
            <v>5</v>
          </cell>
          <cell r="H17">
            <v>132.4</v>
          </cell>
          <cell r="I17">
            <v>315.5</v>
          </cell>
          <cell r="J17">
            <v>0</v>
          </cell>
          <cell r="K17">
            <v>17.28</v>
          </cell>
          <cell r="L17">
            <v>0</v>
          </cell>
          <cell r="M17">
            <v>0</v>
          </cell>
          <cell r="N17">
            <v>58.23</v>
          </cell>
          <cell r="O17">
            <v>3</v>
          </cell>
          <cell r="P17">
            <v>2010</v>
          </cell>
          <cell r="Q17">
            <v>119</v>
          </cell>
          <cell r="R17">
            <v>26523</v>
          </cell>
          <cell r="S17" t="str">
            <v>POI</v>
          </cell>
          <cell r="T17">
            <v>55</v>
          </cell>
          <cell r="U17">
            <v>0</v>
          </cell>
          <cell r="V17">
            <v>500400287104</v>
          </cell>
          <cell r="W17" t="str">
            <v>60-9D-86-ED-13</v>
          </cell>
        </row>
        <row r="18">
          <cell r="A18" t="str">
            <v>120740.50</v>
          </cell>
          <cell r="B18" t="str">
            <v>I2</v>
          </cell>
          <cell r="C18" t="str">
            <v>CRIOGAS  LTDA.</v>
          </cell>
          <cell r="D18" t="str">
            <v>CANTUMARCA S/N</v>
          </cell>
          <cell r="E18">
            <v>20960</v>
          </cell>
          <cell r="F18">
            <v>0</v>
          </cell>
          <cell r="G18">
            <v>86</v>
          </cell>
          <cell r="H18">
            <v>6937.76</v>
          </cell>
          <cell r="I18">
            <v>5426.69</v>
          </cell>
          <cell r="J18">
            <v>0</v>
          </cell>
          <cell r="K18">
            <v>905.38</v>
          </cell>
          <cell r="L18">
            <v>0</v>
          </cell>
          <cell r="M18">
            <v>0</v>
          </cell>
          <cell r="N18">
            <v>1607.38</v>
          </cell>
          <cell r="O18">
            <v>3</v>
          </cell>
          <cell r="P18">
            <v>2010</v>
          </cell>
          <cell r="Q18">
            <v>119</v>
          </cell>
          <cell r="R18">
            <v>26524</v>
          </cell>
          <cell r="S18" t="str">
            <v>POI</v>
          </cell>
          <cell r="T18">
            <v>55</v>
          </cell>
          <cell r="U18">
            <v>0</v>
          </cell>
          <cell r="V18">
            <v>500400287104</v>
          </cell>
          <cell r="W18" t="str">
            <v>34-83-6A-3B</v>
          </cell>
        </row>
        <row r="19">
          <cell r="A19" t="str">
            <v>121020</v>
          </cell>
          <cell r="B19" t="str">
            <v>I1</v>
          </cell>
          <cell r="C19" t="str">
            <v>EMPRESA MINERA CHOQUE S.R.L.</v>
          </cell>
          <cell r="D19" t="str">
            <v>MEJILLONES S/N 134</v>
          </cell>
          <cell r="E19">
            <v>1091</v>
          </cell>
          <cell r="F19">
            <v>0</v>
          </cell>
          <cell r="G19">
            <v>5</v>
          </cell>
          <cell r="H19">
            <v>361.12</v>
          </cell>
          <cell r="I19">
            <v>315.5</v>
          </cell>
          <cell r="J19">
            <v>0</v>
          </cell>
          <cell r="K19">
            <v>47.13</v>
          </cell>
          <cell r="L19">
            <v>0</v>
          </cell>
          <cell r="M19">
            <v>0</v>
          </cell>
          <cell r="N19">
            <v>87.96</v>
          </cell>
          <cell r="O19">
            <v>3</v>
          </cell>
          <cell r="P19">
            <v>2010</v>
          </cell>
          <cell r="Q19">
            <v>119</v>
          </cell>
          <cell r="R19">
            <v>26525</v>
          </cell>
          <cell r="S19" t="str">
            <v>POI</v>
          </cell>
          <cell r="T19">
            <v>55</v>
          </cell>
          <cell r="U19">
            <v>0</v>
          </cell>
          <cell r="V19">
            <v>500400287104</v>
          </cell>
          <cell r="W19" t="str">
            <v>B0-F1-FD-D9</v>
          </cell>
        </row>
        <row r="20">
          <cell r="A20" t="str">
            <v>120733</v>
          </cell>
          <cell r="B20" t="str">
            <v>I2</v>
          </cell>
          <cell r="C20" t="str">
            <v>EMP. MIN.  COMERCIALIZADOR SAN PEDRO POTOSI SRL</v>
          </cell>
          <cell r="D20" t="str">
            <v>CANTUMARCA S/N</v>
          </cell>
          <cell r="E20">
            <v>74868</v>
          </cell>
          <cell r="F20">
            <v>26593</v>
          </cell>
          <cell r="G20">
            <v>168</v>
          </cell>
          <cell r="H20">
            <v>24781.31</v>
          </cell>
          <cell r="I20">
            <v>10600.97</v>
          </cell>
          <cell r="J20">
            <v>0</v>
          </cell>
          <cell r="K20">
            <v>3233.96</v>
          </cell>
          <cell r="L20">
            <v>960</v>
          </cell>
          <cell r="M20">
            <v>0</v>
          </cell>
          <cell r="N20">
            <v>4599.7</v>
          </cell>
          <cell r="O20">
            <v>3</v>
          </cell>
          <cell r="P20">
            <v>2010</v>
          </cell>
          <cell r="Q20">
            <v>119</v>
          </cell>
          <cell r="R20">
            <v>26526</v>
          </cell>
          <cell r="S20" t="str">
            <v>POI</v>
          </cell>
          <cell r="T20">
            <v>55</v>
          </cell>
          <cell r="U20">
            <v>0</v>
          </cell>
          <cell r="V20">
            <v>500400287104</v>
          </cell>
          <cell r="W20" t="str">
            <v>40-E6-F1-73-84</v>
          </cell>
        </row>
        <row r="21">
          <cell r="A21" t="str">
            <v>120746</v>
          </cell>
          <cell r="B21" t="str">
            <v>I2</v>
          </cell>
          <cell r="C21" t="str">
            <v>ESTUQUERA CAYARA .</v>
          </cell>
          <cell r="D21" t="str">
            <v>CRUCE LA PALCA S/N</v>
          </cell>
          <cell r="E21">
            <v>60606</v>
          </cell>
          <cell r="F21">
            <v>14858</v>
          </cell>
          <cell r="G21">
            <v>127</v>
          </cell>
          <cell r="H21">
            <v>20060.59</v>
          </cell>
          <cell r="I21">
            <v>8013.83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3649.67</v>
          </cell>
          <cell r="O21">
            <v>3</v>
          </cell>
          <cell r="P21">
            <v>2010</v>
          </cell>
          <cell r="Q21">
            <v>119</v>
          </cell>
          <cell r="R21">
            <v>26527</v>
          </cell>
          <cell r="S21" t="str">
            <v>POI</v>
          </cell>
          <cell r="T21">
            <v>55</v>
          </cell>
          <cell r="U21">
            <v>0</v>
          </cell>
          <cell r="V21">
            <v>500400287104</v>
          </cell>
          <cell r="W21" t="str">
            <v>8B-93-09-36-D5</v>
          </cell>
        </row>
        <row r="22">
          <cell r="A22" t="str">
            <v>121164</v>
          </cell>
          <cell r="B22" t="str">
            <v>I2</v>
          </cell>
          <cell r="C22" t="str">
            <v>SERVICIO DEPARTAMENTAL DE CAMINOS</v>
          </cell>
          <cell r="D22" t="str">
            <v>CHAQUI S/N</v>
          </cell>
          <cell r="E22">
            <v>5558</v>
          </cell>
          <cell r="F22">
            <v>5743</v>
          </cell>
          <cell r="G22">
            <v>52</v>
          </cell>
          <cell r="H22">
            <v>1839.7</v>
          </cell>
          <cell r="I22">
            <v>3281.25</v>
          </cell>
          <cell r="J22">
            <v>1505.56</v>
          </cell>
          <cell r="K22">
            <v>240.08</v>
          </cell>
          <cell r="L22">
            <v>0</v>
          </cell>
          <cell r="M22">
            <v>0</v>
          </cell>
          <cell r="N22">
            <v>861.45</v>
          </cell>
          <cell r="O22">
            <v>3</v>
          </cell>
          <cell r="P22">
            <v>2010</v>
          </cell>
          <cell r="Q22">
            <v>119</v>
          </cell>
          <cell r="R22">
            <v>26528</v>
          </cell>
          <cell r="S22" t="str">
            <v>POI</v>
          </cell>
          <cell r="T22">
            <v>55</v>
          </cell>
          <cell r="U22">
            <v>0</v>
          </cell>
          <cell r="V22">
            <v>500400287104</v>
          </cell>
          <cell r="W22" t="str">
            <v>1C-7A-5C-3A-AE</v>
          </cell>
        </row>
        <row r="23">
          <cell r="A23" t="str">
            <v>120860</v>
          </cell>
          <cell r="B23" t="str">
            <v>I2</v>
          </cell>
          <cell r="C23" t="str">
            <v>EMPRESA MINERA SANTA ROSA LTDA.</v>
          </cell>
          <cell r="D23" t="str">
            <v>CIRCUNVALACION S/N</v>
          </cell>
          <cell r="E23">
            <v>60244</v>
          </cell>
          <cell r="F23">
            <v>41395</v>
          </cell>
          <cell r="G23">
            <v>217</v>
          </cell>
          <cell r="H23">
            <v>19940.759999999998</v>
          </cell>
          <cell r="I23">
            <v>13692.92</v>
          </cell>
          <cell r="J23">
            <v>3094.3</v>
          </cell>
          <cell r="K23">
            <v>2602.27</v>
          </cell>
          <cell r="L23">
            <v>960</v>
          </cell>
          <cell r="M23">
            <v>0</v>
          </cell>
          <cell r="N23">
            <v>4774.6400000000003</v>
          </cell>
          <cell r="O23">
            <v>3</v>
          </cell>
          <cell r="P23">
            <v>2010</v>
          </cell>
          <cell r="Q23">
            <v>119</v>
          </cell>
          <cell r="R23">
            <v>26529</v>
          </cell>
          <cell r="S23" t="str">
            <v>POI</v>
          </cell>
          <cell r="T23">
            <v>55</v>
          </cell>
          <cell r="U23">
            <v>0</v>
          </cell>
          <cell r="V23">
            <v>500400287104</v>
          </cell>
          <cell r="W23" t="str">
            <v>77-0B-39-23</v>
          </cell>
        </row>
        <row r="24">
          <cell r="A24" t="str">
            <v>120732.50</v>
          </cell>
          <cell r="B24" t="str">
            <v>I2</v>
          </cell>
          <cell r="C24" t="str">
            <v>FLORES CHIPANA FELIPE</v>
          </cell>
          <cell r="D24" t="str">
            <v xml:space="preserve">CANTUMARCA </v>
          </cell>
          <cell r="E24">
            <v>83629</v>
          </cell>
          <cell r="F24">
            <v>0</v>
          </cell>
          <cell r="G24">
            <v>243</v>
          </cell>
          <cell r="H24">
            <v>27681.200000000001</v>
          </cell>
          <cell r="I24">
            <v>15333.54</v>
          </cell>
          <cell r="J24">
            <v>0</v>
          </cell>
          <cell r="K24">
            <v>3612.4</v>
          </cell>
          <cell r="L24">
            <v>960</v>
          </cell>
          <cell r="M24">
            <v>0</v>
          </cell>
          <cell r="N24">
            <v>5591.92</v>
          </cell>
          <cell r="O24">
            <v>3</v>
          </cell>
          <cell r="P24">
            <v>2010</v>
          </cell>
          <cell r="Q24">
            <v>119</v>
          </cell>
          <cell r="R24">
            <v>26530</v>
          </cell>
          <cell r="S24" t="str">
            <v>POI</v>
          </cell>
          <cell r="T24">
            <v>55</v>
          </cell>
          <cell r="U24">
            <v>0</v>
          </cell>
          <cell r="V24">
            <v>500400287104</v>
          </cell>
          <cell r="W24" t="str">
            <v>29-12-80-6F-82</v>
          </cell>
        </row>
        <row r="25">
          <cell r="A25" t="str">
            <v>120057.60</v>
          </cell>
          <cell r="B25" t="str">
            <v>I2</v>
          </cell>
          <cell r="C25" t="str">
            <v>MINA CORTES (JOSE LUIS CORTEZ)</v>
          </cell>
          <cell r="D25" t="str">
            <v>CERRO RICO S/N</v>
          </cell>
          <cell r="E25">
            <v>5363</v>
          </cell>
          <cell r="F25">
            <v>443</v>
          </cell>
          <cell r="G25">
            <v>60</v>
          </cell>
          <cell r="H25">
            <v>1775.15</v>
          </cell>
          <cell r="I25">
            <v>3786.06</v>
          </cell>
          <cell r="J25">
            <v>0</v>
          </cell>
          <cell r="K25">
            <v>231.66</v>
          </cell>
          <cell r="L25">
            <v>0</v>
          </cell>
          <cell r="M25">
            <v>0</v>
          </cell>
          <cell r="N25">
            <v>722.96</v>
          </cell>
          <cell r="O25">
            <v>3</v>
          </cell>
          <cell r="P25">
            <v>2010</v>
          </cell>
          <cell r="Q25">
            <v>119</v>
          </cell>
          <cell r="R25">
            <v>26531</v>
          </cell>
          <cell r="S25" t="str">
            <v>POI</v>
          </cell>
          <cell r="T25">
            <v>55</v>
          </cell>
          <cell r="U25">
            <v>0</v>
          </cell>
          <cell r="V25">
            <v>500400287104</v>
          </cell>
          <cell r="W25" t="str">
            <v>5F-24-3F-02-E2</v>
          </cell>
        </row>
        <row r="26">
          <cell r="A26" t="str">
            <v>120023</v>
          </cell>
          <cell r="B26" t="str">
            <v>I2</v>
          </cell>
          <cell r="C26" t="str">
            <v>GUTIERREZ ZEGARRA FAUSTO</v>
          </cell>
          <cell r="D26" t="str">
            <v>M. B. MEJORA OZIN S/N</v>
          </cell>
          <cell r="E26">
            <v>3207</v>
          </cell>
          <cell r="F26">
            <v>66</v>
          </cell>
          <cell r="G26">
            <v>36</v>
          </cell>
          <cell r="H26">
            <v>1061.52</v>
          </cell>
          <cell r="I26">
            <v>2271.64</v>
          </cell>
          <cell r="J26">
            <v>0</v>
          </cell>
          <cell r="K26">
            <v>138.53</v>
          </cell>
          <cell r="L26">
            <v>0</v>
          </cell>
          <cell r="M26">
            <v>0</v>
          </cell>
          <cell r="N26">
            <v>433.31</v>
          </cell>
          <cell r="O26">
            <v>3</v>
          </cell>
          <cell r="P26">
            <v>2010</v>
          </cell>
          <cell r="Q26">
            <v>119</v>
          </cell>
          <cell r="R26">
            <v>26532</v>
          </cell>
          <cell r="S26" t="str">
            <v>POI</v>
          </cell>
          <cell r="T26">
            <v>55</v>
          </cell>
          <cell r="U26">
            <v>0</v>
          </cell>
          <cell r="V26">
            <v>500400287104</v>
          </cell>
          <cell r="W26" t="str">
            <v>F2-99-F4-21-09</v>
          </cell>
        </row>
        <row r="27">
          <cell r="A27" t="str">
            <v>121175</v>
          </cell>
          <cell r="B27" t="str">
            <v>I2</v>
          </cell>
          <cell r="C27" t="str">
            <v>EMPRESA SILVER  &amp; TIN .</v>
          </cell>
          <cell r="D27" t="str">
            <v>CANUTILLOS S/N</v>
          </cell>
          <cell r="E27">
            <v>38343</v>
          </cell>
          <cell r="F27">
            <v>22311</v>
          </cell>
          <cell r="G27">
            <v>99</v>
          </cell>
          <cell r="H27">
            <v>12691.53</v>
          </cell>
          <cell r="I27">
            <v>6247</v>
          </cell>
          <cell r="J27">
            <v>776.48</v>
          </cell>
          <cell r="K27">
            <v>0</v>
          </cell>
          <cell r="L27">
            <v>0</v>
          </cell>
          <cell r="M27">
            <v>0</v>
          </cell>
          <cell r="N27">
            <v>2562.9499999999998</v>
          </cell>
          <cell r="O27">
            <v>3</v>
          </cell>
          <cell r="P27">
            <v>2010</v>
          </cell>
          <cell r="Q27">
            <v>119</v>
          </cell>
          <cell r="R27">
            <v>26533</v>
          </cell>
          <cell r="S27" t="str">
            <v>POI</v>
          </cell>
          <cell r="T27">
            <v>55</v>
          </cell>
          <cell r="U27">
            <v>0</v>
          </cell>
          <cell r="V27">
            <v>500400287104</v>
          </cell>
          <cell r="W27" t="str">
            <v>BB-03-A5-2C-49</v>
          </cell>
        </row>
        <row r="28">
          <cell r="A28" t="str">
            <v>120053</v>
          </cell>
          <cell r="B28" t="str">
            <v>I2</v>
          </cell>
          <cell r="C28" t="str">
            <v>CONDORI EQUICE NICOLAS</v>
          </cell>
          <cell r="D28" t="str">
            <v>CERRO RICO S/N</v>
          </cell>
          <cell r="E28">
            <v>14790</v>
          </cell>
          <cell r="F28">
            <v>5796</v>
          </cell>
          <cell r="G28">
            <v>81</v>
          </cell>
          <cell r="H28">
            <v>4895.49</v>
          </cell>
          <cell r="I28">
            <v>5111.18</v>
          </cell>
          <cell r="J28">
            <v>0</v>
          </cell>
          <cell r="K28">
            <v>638.86</v>
          </cell>
          <cell r="L28">
            <v>0</v>
          </cell>
          <cell r="M28">
            <v>0</v>
          </cell>
          <cell r="N28">
            <v>1300.8699999999999</v>
          </cell>
          <cell r="O28">
            <v>3</v>
          </cell>
          <cell r="P28">
            <v>2010</v>
          </cell>
          <cell r="Q28">
            <v>119</v>
          </cell>
          <cell r="R28">
            <v>26534</v>
          </cell>
          <cell r="S28" t="str">
            <v>POI</v>
          </cell>
          <cell r="T28">
            <v>55</v>
          </cell>
          <cell r="U28">
            <v>0</v>
          </cell>
          <cell r="V28">
            <v>500400287104</v>
          </cell>
          <cell r="W28" t="str">
            <v>61-87-3D-BF</v>
          </cell>
        </row>
        <row r="29">
          <cell r="A29" t="str">
            <v>120056.50</v>
          </cell>
          <cell r="B29" t="str">
            <v>I1</v>
          </cell>
          <cell r="C29" t="str">
            <v>CONDORI APAZA RENE (LAMBOL)</v>
          </cell>
          <cell r="D29" t="str">
            <v>CERRO RICO S/N</v>
          </cell>
          <cell r="E29">
            <v>19429</v>
          </cell>
          <cell r="F29">
            <v>0</v>
          </cell>
          <cell r="G29">
            <v>160</v>
          </cell>
          <cell r="H29">
            <v>6431</v>
          </cell>
          <cell r="I29">
            <v>10096.16</v>
          </cell>
          <cell r="J29">
            <v>0</v>
          </cell>
          <cell r="K29">
            <v>839.25</v>
          </cell>
          <cell r="L29">
            <v>0</v>
          </cell>
          <cell r="M29">
            <v>0</v>
          </cell>
          <cell r="N29">
            <v>2148.5300000000002</v>
          </cell>
          <cell r="O29">
            <v>3</v>
          </cell>
          <cell r="P29">
            <v>2010</v>
          </cell>
          <cell r="Q29">
            <v>119</v>
          </cell>
          <cell r="R29">
            <v>26535</v>
          </cell>
          <cell r="S29" t="str">
            <v>POI</v>
          </cell>
          <cell r="T29">
            <v>55</v>
          </cell>
          <cell r="U29">
            <v>0</v>
          </cell>
          <cell r="V29">
            <v>500400287104</v>
          </cell>
          <cell r="W29" t="str">
            <v>73-7B-3E-2B</v>
          </cell>
        </row>
        <row r="30">
          <cell r="A30" t="str">
            <v>120052</v>
          </cell>
          <cell r="B30" t="str">
            <v>I2</v>
          </cell>
          <cell r="C30" t="str">
            <v>SOCIEDAD MINERA METAL RESERVA LTDA.</v>
          </cell>
          <cell r="D30" t="str">
            <v>MINA RESERVA S/N</v>
          </cell>
          <cell r="E30">
            <v>71336</v>
          </cell>
          <cell r="F30">
            <v>71821</v>
          </cell>
          <cell r="G30">
            <v>170</v>
          </cell>
          <cell r="H30">
            <v>23612.22</v>
          </cell>
          <cell r="I30">
            <v>10727.17</v>
          </cell>
          <cell r="J30">
            <v>9512.01</v>
          </cell>
          <cell r="K30">
            <v>0</v>
          </cell>
          <cell r="L30">
            <v>0</v>
          </cell>
          <cell r="M30">
            <v>0</v>
          </cell>
          <cell r="N30">
            <v>5700.68</v>
          </cell>
          <cell r="O30">
            <v>3</v>
          </cell>
          <cell r="P30">
            <v>2010</v>
          </cell>
          <cell r="Q30">
            <v>119</v>
          </cell>
          <cell r="R30">
            <v>26536</v>
          </cell>
          <cell r="S30" t="str">
            <v>POI</v>
          </cell>
          <cell r="T30">
            <v>55</v>
          </cell>
          <cell r="U30">
            <v>0</v>
          </cell>
          <cell r="V30">
            <v>500400287104</v>
          </cell>
          <cell r="W30" t="str">
            <v>38-AE-F6-F0-82</v>
          </cell>
        </row>
        <row r="31">
          <cell r="A31" t="str">
            <v>120057</v>
          </cell>
          <cell r="B31" t="str">
            <v>I2</v>
          </cell>
          <cell r="C31" t="str">
            <v>FLORES CHIPANA FELIPE</v>
          </cell>
          <cell r="D31" t="str">
            <v>CERRO RICO S/N</v>
          </cell>
          <cell r="E31">
            <v>4238</v>
          </cell>
          <cell r="F31">
            <v>301</v>
          </cell>
          <cell r="G31">
            <v>66</v>
          </cell>
          <cell r="H31">
            <v>1402.78</v>
          </cell>
          <cell r="I31">
            <v>4164.67</v>
          </cell>
          <cell r="J31">
            <v>0</v>
          </cell>
          <cell r="K31">
            <v>183.06</v>
          </cell>
          <cell r="L31">
            <v>0</v>
          </cell>
          <cell r="M31">
            <v>0</v>
          </cell>
          <cell r="N31">
            <v>723.77</v>
          </cell>
          <cell r="O31">
            <v>3</v>
          </cell>
          <cell r="P31">
            <v>2010</v>
          </cell>
          <cell r="Q31">
            <v>119</v>
          </cell>
          <cell r="R31">
            <v>26537</v>
          </cell>
          <cell r="S31" t="str">
            <v>POI</v>
          </cell>
          <cell r="T31">
            <v>55</v>
          </cell>
          <cell r="U31">
            <v>0</v>
          </cell>
          <cell r="V31">
            <v>500400287104</v>
          </cell>
          <cell r="W31" t="str">
            <v>C6-B8-79-D4-EF</v>
          </cell>
        </row>
        <row r="32">
          <cell r="A32" t="str">
            <v>121000</v>
          </cell>
          <cell r="B32" t="str">
            <v>I2</v>
          </cell>
          <cell r="C32" t="str">
            <v>CALVIMONTE P. HUMBERTO</v>
          </cell>
          <cell r="D32" t="str">
            <v>MEJILLONES 167 167</v>
          </cell>
          <cell r="E32">
            <v>37391</v>
          </cell>
          <cell r="F32">
            <v>15014</v>
          </cell>
          <cell r="G32">
            <v>101</v>
          </cell>
          <cell r="H32">
            <v>12376.42</v>
          </cell>
          <cell r="I32">
            <v>6373.2</v>
          </cell>
          <cell r="J32">
            <v>0</v>
          </cell>
          <cell r="K32">
            <v>1615.12</v>
          </cell>
          <cell r="L32">
            <v>960</v>
          </cell>
          <cell r="M32">
            <v>0</v>
          </cell>
          <cell r="N32">
            <v>2437.4499999999998</v>
          </cell>
          <cell r="O32">
            <v>3</v>
          </cell>
          <cell r="P32">
            <v>2010</v>
          </cell>
          <cell r="Q32">
            <v>119</v>
          </cell>
          <cell r="R32">
            <v>26538</v>
          </cell>
          <cell r="S32" t="str">
            <v>POI</v>
          </cell>
          <cell r="T32">
            <v>55</v>
          </cell>
          <cell r="U32">
            <v>0</v>
          </cell>
          <cell r="V32">
            <v>500400287104</v>
          </cell>
          <cell r="W32" t="str">
            <v>B4-0A-EF-6E-E0</v>
          </cell>
        </row>
        <row r="33">
          <cell r="A33" t="str">
            <v>120900</v>
          </cell>
          <cell r="B33" t="str">
            <v>I2</v>
          </cell>
          <cell r="C33" t="str">
            <v>COOP. MIN. UNIFICADA POTOSI LTDA.</v>
          </cell>
          <cell r="D33" t="str">
            <v>P. INGENIO S/N</v>
          </cell>
          <cell r="E33">
            <v>198</v>
          </cell>
          <cell r="F33">
            <v>0</v>
          </cell>
          <cell r="G33">
            <v>3</v>
          </cell>
          <cell r="H33">
            <v>65.540000000000006</v>
          </cell>
          <cell r="I33">
            <v>189.3</v>
          </cell>
          <cell r="J33">
            <v>0</v>
          </cell>
          <cell r="K33">
            <v>8.5500000000000007</v>
          </cell>
          <cell r="L33">
            <v>0</v>
          </cell>
          <cell r="M33">
            <v>0</v>
          </cell>
          <cell r="N33">
            <v>33.130000000000003</v>
          </cell>
          <cell r="O33">
            <v>3</v>
          </cell>
          <cell r="P33">
            <v>2010</v>
          </cell>
          <cell r="Q33">
            <v>119</v>
          </cell>
          <cell r="R33">
            <v>26539</v>
          </cell>
          <cell r="S33" t="str">
            <v>POI</v>
          </cell>
          <cell r="T33">
            <v>55</v>
          </cell>
          <cell r="U33">
            <v>0</v>
          </cell>
          <cell r="V33">
            <v>500400287104</v>
          </cell>
          <cell r="W33" t="str">
            <v>84-A9-40-BC-43</v>
          </cell>
        </row>
        <row r="34">
          <cell r="A34" t="str">
            <v>120738</v>
          </cell>
          <cell r="B34" t="str">
            <v>I2</v>
          </cell>
          <cell r="C34" t="str">
            <v>EMPRESA MINERA JATHUN ORCKO S.R.L.</v>
          </cell>
          <cell r="D34" t="str">
            <v>CANTUMARCA S/N</v>
          </cell>
          <cell r="E34">
            <v>76195</v>
          </cell>
          <cell r="F34">
            <v>81165</v>
          </cell>
          <cell r="G34">
            <v>227</v>
          </cell>
          <cell r="H34">
            <v>25220.54</v>
          </cell>
          <cell r="I34">
            <v>14323.93</v>
          </cell>
          <cell r="J34">
            <v>12456.51</v>
          </cell>
          <cell r="K34">
            <v>3291.28</v>
          </cell>
          <cell r="L34">
            <v>960</v>
          </cell>
          <cell r="M34">
            <v>0</v>
          </cell>
          <cell r="N34">
            <v>6760.13</v>
          </cell>
          <cell r="O34">
            <v>3</v>
          </cell>
          <cell r="P34">
            <v>2010</v>
          </cell>
          <cell r="Q34">
            <v>119</v>
          </cell>
          <cell r="R34">
            <v>26540</v>
          </cell>
          <cell r="S34" t="str">
            <v>POI</v>
          </cell>
          <cell r="T34">
            <v>55</v>
          </cell>
          <cell r="U34">
            <v>0</v>
          </cell>
          <cell r="V34">
            <v>500400287104</v>
          </cell>
          <cell r="W34" t="str">
            <v>28-B1-C1-2B</v>
          </cell>
        </row>
        <row r="35">
          <cell r="A35" t="str">
            <v>121058</v>
          </cell>
          <cell r="B35" t="str">
            <v>I2</v>
          </cell>
          <cell r="C35" t="str">
            <v>JESUS  VILLEGAS FELIX</v>
          </cell>
          <cell r="D35" t="str">
            <v>KARACHIPAMAPA S/N</v>
          </cell>
          <cell r="E35">
            <v>19845</v>
          </cell>
          <cell r="F35">
            <v>16555</v>
          </cell>
          <cell r="G35">
            <v>82</v>
          </cell>
          <cell r="H35">
            <v>6568.7</v>
          </cell>
          <cell r="I35">
            <v>5174.28</v>
          </cell>
          <cell r="J35">
            <v>2019.79</v>
          </cell>
          <cell r="K35">
            <v>857.22</v>
          </cell>
          <cell r="L35">
            <v>0</v>
          </cell>
          <cell r="M35">
            <v>0</v>
          </cell>
          <cell r="N35">
            <v>1789.16</v>
          </cell>
          <cell r="O35">
            <v>3</v>
          </cell>
          <cell r="P35">
            <v>2010</v>
          </cell>
          <cell r="Q35">
            <v>119</v>
          </cell>
          <cell r="R35">
            <v>26541</v>
          </cell>
          <cell r="S35" t="str">
            <v>POI</v>
          </cell>
          <cell r="T35">
            <v>55</v>
          </cell>
          <cell r="U35">
            <v>0</v>
          </cell>
          <cell r="V35">
            <v>500400287104</v>
          </cell>
          <cell r="W35" t="str">
            <v>FF-DE-48-1F-74</v>
          </cell>
        </row>
        <row r="36">
          <cell r="A36" t="str">
            <v>120924</v>
          </cell>
          <cell r="B36" t="str">
            <v>I2</v>
          </cell>
          <cell r="C36" t="str">
            <v>EMPRESA MINERA EL MOLINO LTDA.</v>
          </cell>
          <cell r="D36" t="str">
            <v>CHUQUISACA S/N S/N</v>
          </cell>
          <cell r="E36">
            <v>708</v>
          </cell>
          <cell r="F36">
            <v>0</v>
          </cell>
          <cell r="G36">
            <v>13</v>
          </cell>
          <cell r="H36">
            <v>234.35</v>
          </cell>
          <cell r="I36">
            <v>820.31</v>
          </cell>
          <cell r="J36">
            <v>0</v>
          </cell>
          <cell r="K36">
            <v>30.58</v>
          </cell>
          <cell r="L36">
            <v>0</v>
          </cell>
          <cell r="M36">
            <v>0</v>
          </cell>
          <cell r="N36">
            <v>137.11000000000001</v>
          </cell>
          <cell r="O36">
            <v>3</v>
          </cell>
          <cell r="P36">
            <v>2010</v>
          </cell>
          <cell r="Q36">
            <v>119</v>
          </cell>
          <cell r="R36">
            <v>26542</v>
          </cell>
          <cell r="S36" t="str">
            <v>POI</v>
          </cell>
          <cell r="T36">
            <v>55</v>
          </cell>
          <cell r="U36">
            <v>0</v>
          </cell>
          <cell r="V36">
            <v>500400287104</v>
          </cell>
          <cell r="W36" t="str">
            <v>AA-7D-F5-2C-1B</v>
          </cell>
        </row>
        <row r="37">
          <cell r="A37" t="str">
            <v>120901</v>
          </cell>
          <cell r="B37" t="str">
            <v>I2</v>
          </cell>
          <cell r="C37" t="str">
            <v>EMP. MINERA SAN SILVESTRE</v>
          </cell>
          <cell r="D37" t="str">
            <v>PAMPA INGENIO S/N</v>
          </cell>
          <cell r="E37">
            <v>84024</v>
          </cell>
          <cell r="F37">
            <v>7</v>
          </cell>
          <cell r="G37">
            <v>166</v>
          </cell>
          <cell r="H37">
            <v>27811.94</v>
          </cell>
          <cell r="I37">
            <v>10474.77</v>
          </cell>
          <cell r="J37">
            <v>0</v>
          </cell>
          <cell r="K37">
            <v>3629.46</v>
          </cell>
          <cell r="L37">
            <v>960</v>
          </cell>
          <cell r="M37">
            <v>0</v>
          </cell>
          <cell r="N37">
            <v>4977.2700000000004</v>
          </cell>
          <cell r="O37">
            <v>3</v>
          </cell>
          <cell r="P37">
            <v>2010</v>
          </cell>
          <cell r="Q37">
            <v>119</v>
          </cell>
          <cell r="R37">
            <v>26543</v>
          </cell>
          <cell r="S37" t="str">
            <v>POI</v>
          </cell>
          <cell r="T37">
            <v>55</v>
          </cell>
          <cell r="U37">
            <v>0</v>
          </cell>
          <cell r="V37">
            <v>500400287104</v>
          </cell>
          <cell r="W37" t="str">
            <v>8D-41-38-1E</v>
          </cell>
        </row>
        <row r="38">
          <cell r="A38" t="str">
            <v>120915</v>
          </cell>
          <cell r="B38" t="str">
            <v>I2</v>
          </cell>
          <cell r="C38" t="str">
            <v>PETRA MINERALS &amp; TRADING</v>
          </cell>
          <cell r="D38" t="str">
            <v>CHUQUISACA S/N S/N</v>
          </cell>
          <cell r="E38">
            <v>61985</v>
          </cell>
          <cell r="F38">
            <v>6542</v>
          </cell>
          <cell r="G38">
            <v>148</v>
          </cell>
          <cell r="H38">
            <v>20517.04</v>
          </cell>
          <cell r="I38">
            <v>9338.9500000000007</v>
          </cell>
          <cell r="J38">
            <v>0</v>
          </cell>
          <cell r="K38">
            <v>2677.47</v>
          </cell>
          <cell r="L38">
            <v>960</v>
          </cell>
          <cell r="M38">
            <v>0</v>
          </cell>
          <cell r="N38">
            <v>3881.28</v>
          </cell>
          <cell r="O38">
            <v>3</v>
          </cell>
          <cell r="P38">
            <v>2010</v>
          </cell>
          <cell r="Q38">
            <v>119</v>
          </cell>
          <cell r="R38">
            <v>26544</v>
          </cell>
          <cell r="S38" t="str">
            <v>POI</v>
          </cell>
          <cell r="T38">
            <v>55</v>
          </cell>
          <cell r="U38">
            <v>0</v>
          </cell>
          <cell r="V38">
            <v>500400287104</v>
          </cell>
          <cell r="W38" t="str">
            <v>A3-6C-4C-AA-11</v>
          </cell>
        </row>
        <row r="39">
          <cell r="A39" t="str">
            <v>121062</v>
          </cell>
          <cell r="B39" t="str">
            <v>I2</v>
          </cell>
          <cell r="C39" t="str">
            <v>CERAMICA COMPOTOSI .</v>
          </cell>
          <cell r="D39" t="str">
            <v xml:space="preserve"> S/N</v>
          </cell>
          <cell r="E39">
            <v>6268</v>
          </cell>
          <cell r="F39">
            <v>1247</v>
          </cell>
          <cell r="G39">
            <v>59</v>
          </cell>
          <cell r="H39">
            <v>2074.71</v>
          </cell>
          <cell r="I39">
            <v>3722.96</v>
          </cell>
          <cell r="J39">
            <v>0</v>
          </cell>
          <cell r="K39">
            <v>270.75</v>
          </cell>
          <cell r="L39">
            <v>0</v>
          </cell>
          <cell r="M39">
            <v>0</v>
          </cell>
          <cell r="N39">
            <v>753.7</v>
          </cell>
          <cell r="O39">
            <v>3</v>
          </cell>
          <cell r="P39">
            <v>2010</v>
          </cell>
          <cell r="Q39">
            <v>119</v>
          </cell>
          <cell r="R39">
            <v>26545</v>
          </cell>
          <cell r="S39" t="str">
            <v>POI</v>
          </cell>
          <cell r="T39">
            <v>55</v>
          </cell>
          <cell r="U39">
            <v>0</v>
          </cell>
          <cell r="V39">
            <v>500400287104</v>
          </cell>
          <cell r="W39" t="str">
            <v>00-EE-06-90-30</v>
          </cell>
        </row>
        <row r="40">
          <cell r="A40" t="str">
            <v>120747</v>
          </cell>
          <cell r="B40" t="str">
            <v>I2</v>
          </cell>
          <cell r="C40" t="str">
            <v>EMPRESA MINERA SANTA LUCIA</v>
          </cell>
          <cell r="D40" t="str">
            <v>SAN ANTONIO S/N</v>
          </cell>
          <cell r="E40">
            <v>230732</v>
          </cell>
          <cell r="F40">
            <v>93927</v>
          </cell>
          <cell r="G40">
            <v>430</v>
          </cell>
          <cell r="H40">
            <v>76372.289999999994</v>
          </cell>
          <cell r="I40">
            <v>27133.43</v>
          </cell>
          <cell r="J40">
            <v>0</v>
          </cell>
          <cell r="K40">
            <v>9966.59</v>
          </cell>
          <cell r="L40">
            <v>960</v>
          </cell>
          <cell r="M40">
            <v>0</v>
          </cell>
          <cell r="N40">
            <v>13455.74</v>
          </cell>
          <cell r="O40">
            <v>3</v>
          </cell>
          <cell r="P40">
            <v>2010</v>
          </cell>
          <cell r="Q40">
            <v>119</v>
          </cell>
          <cell r="R40">
            <v>26546</v>
          </cell>
          <cell r="S40" t="str">
            <v>POI</v>
          </cell>
          <cell r="T40">
            <v>55</v>
          </cell>
          <cell r="U40">
            <v>0</v>
          </cell>
          <cell r="V40">
            <v>500400287104</v>
          </cell>
          <cell r="W40" t="str">
            <v>FF-1C-75-A7-33</v>
          </cell>
        </row>
        <row r="41">
          <cell r="A41" t="str">
            <v>121180</v>
          </cell>
          <cell r="B41" t="str">
            <v>I1</v>
          </cell>
          <cell r="C41" t="str">
            <v>INDUSTRIAS MINERALS TREATMENT</v>
          </cell>
          <cell r="D41" t="str">
            <v>CANUTILLOS S/N</v>
          </cell>
          <cell r="E41">
            <v>33909</v>
          </cell>
          <cell r="F41">
            <v>15143</v>
          </cell>
          <cell r="G41">
            <v>135</v>
          </cell>
          <cell r="H41">
            <v>11223.88</v>
          </cell>
          <cell r="I41">
            <v>8518.64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2566.5300000000002</v>
          </cell>
          <cell r="O41">
            <v>3</v>
          </cell>
          <cell r="P41">
            <v>2010</v>
          </cell>
          <cell r="Q41">
            <v>119</v>
          </cell>
          <cell r="R41">
            <v>26547</v>
          </cell>
          <cell r="S41" t="str">
            <v>POI</v>
          </cell>
          <cell r="T41">
            <v>55</v>
          </cell>
          <cell r="U41">
            <v>0</v>
          </cell>
          <cell r="V41">
            <v>500400287104</v>
          </cell>
          <cell r="W41" t="str">
            <v>A3-25-B2-BB</v>
          </cell>
        </row>
        <row r="42">
          <cell r="A42" t="str">
            <v>605000</v>
          </cell>
          <cell r="B42" t="str">
            <v>I2</v>
          </cell>
          <cell r="C42" t="str">
            <v>G. MIN. STA BAR CANDELARIA E. CORS</v>
          </cell>
          <cell r="D42" t="str">
            <v>COLQUECHACA S/N</v>
          </cell>
          <cell r="E42">
            <v>62747</v>
          </cell>
          <cell r="F42">
            <v>20031</v>
          </cell>
          <cell r="G42">
            <v>157</v>
          </cell>
          <cell r="H42">
            <v>20769.259999999998</v>
          </cell>
          <cell r="I42">
            <v>9906.86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3987.9</v>
          </cell>
          <cell r="O42">
            <v>3</v>
          </cell>
          <cell r="P42">
            <v>2010</v>
          </cell>
          <cell r="Q42">
            <v>119</v>
          </cell>
          <cell r="R42">
            <v>26843</v>
          </cell>
          <cell r="S42" t="str">
            <v>POI</v>
          </cell>
          <cell r="T42">
            <v>89</v>
          </cell>
          <cell r="U42">
            <v>0</v>
          </cell>
          <cell r="V42">
            <v>500400287104</v>
          </cell>
          <cell r="W42" t="str">
            <v>CF-15-E8-41-23</v>
          </cell>
        </row>
        <row r="43">
          <cell r="A43" t="str">
            <v>120010</v>
          </cell>
          <cell r="B43" t="str">
            <v>I2</v>
          </cell>
          <cell r="C43" t="str">
            <v>COOP. . MIN. COLQUECHACA LTDA</v>
          </cell>
          <cell r="D43" t="str">
            <v>MINA SOCAVON S/N</v>
          </cell>
          <cell r="E43">
            <v>282</v>
          </cell>
          <cell r="F43">
            <v>0</v>
          </cell>
          <cell r="G43">
            <v>3</v>
          </cell>
          <cell r="H43">
            <v>93.34</v>
          </cell>
          <cell r="I43">
            <v>189.3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36.74</v>
          </cell>
          <cell r="O43">
            <v>3</v>
          </cell>
          <cell r="P43">
            <v>2010</v>
          </cell>
          <cell r="Q43">
            <v>119</v>
          </cell>
          <cell r="R43">
            <v>26844</v>
          </cell>
          <cell r="S43" t="str">
            <v>POI</v>
          </cell>
          <cell r="T43">
            <v>89</v>
          </cell>
          <cell r="U43">
            <v>0</v>
          </cell>
          <cell r="V43">
            <v>500400287104</v>
          </cell>
          <cell r="W43" t="str">
            <v>17-6F-89-21-51</v>
          </cell>
        </row>
        <row r="44">
          <cell r="A44" t="str">
            <v>121040</v>
          </cell>
          <cell r="B44" t="str">
            <v>I2</v>
          </cell>
          <cell r="C44" t="str">
            <v>INDUSTRIAS POTOSI LTDA.</v>
          </cell>
          <cell r="D44" t="str">
            <v>G. SAN ROQUE S/N</v>
          </cell>
          <cell r="E44">
            <v>66231</v>
          </cell>
          <cell r="F44">
            <v>9223</v>
          </cell>
          <cell r="G44">
            <v>300</v>
          </cell>
          <cell r="H44">
            <v>21922.46</v>
          </cell>
          <cell r="I44">
            <v>18930.3</v>
          </cell>
          <cell r="J44">
            <v>0</v>
          </cell>
          <cell r="K44">
            <v>2860.88</v>
          </cell>
          <cell r="L44">
            <v>960</v>
          </cell>
          <cell r="M44">
            <v>0</v>
          </cell>
          <cell r="N44">
            <v>5310.86</v>
          </cell>
          <cell r="O44">
            <v>3</v>
          </cell>
          <cell r="P44">
            <v>2010</v>
          </cell>
          <cell r="Q44">
            <v>119</v>
          </cell>
          <cell r="R44">
            <v>26845</v>
          </cell>
          <cell r="S44" t="str">
            <v>POI</v>
          </cell>
          <cell r="T44">
            <v>89</v>
          </cell>
          <cell r="U44">
            <v>0</v>
          </cell>
          <cell r="V44">
            <v>500400287104</v>
          </cell>
          <cell r="W44" t="str">
            <v>94-D7-6E-F5</v>
          </cell>
        </row>
        <row r="45">
          <cell r="A45" t="str">
            <v>120703</v>
          </cell>
          <cell r="B45" t="str">
            <v>I2</v>
          </cell>
          <cell r="C45" t="str">
            <v>COMPAÑIA MINERA SALINAS (COMISAL)</v>
          </cell>
          <cell r="D45" t="str">
            <v>PUNUTUMA S/N</v>
          </cell>
          <cell r="E45">
            <v>97522</v>
          </cell>
          <cell r="F45">
            <v>45804</v>
          </cell>
          <cell r="G45">
            <v>370</v>
          </cell>
          <cell r="H45">
            <v>32279.78</v>
          </cell>
          <cell r="I45">
            <v>23347.37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7231.53</v>
          </cell>
          <cell r="O45">
            <v>3</v>
          </cell>
          <cell r="P45">
            <v>2010</v>
          </cell>
          <cell r="Q45">
            <v>119</v>
          </cell>
          <cell r="R45">
            <v>26846</v>
          </cell>
          <cell r="S45" t="str">
            <v>POI</v>
          </cell>
          <cell r="T45">
            <v>89</v>
          </cell>
          <cell r="U45">
            <v>0</v>
          </cell>
          <cell r="V45">
            <v>500400287104</v>
          </cell>
          <cell r="W45" t="str">
            <v>CF-C1-BF-6E</v>
          </cell>
        </row>
        <row r="46">
          <cell r="A46" t="str">
            <v>120705</v>
          </cell>
          <cell r="B46" t="str">
            <v>I2</v>
          </cell>
          <cell r="C46" t="str">
            <v>ENTEL REPETIDORA .</v>
          </cell>
          <cell r="D46" t="str">
            <v>CERRO SAÑO S/N</v>
          </cell>
          <cell r="E46">
            <v>1340</v>
          </cell>
          <cell r="F46">
            <v>0</v>
          </cell>
          <cell r="G46">
            <v>6</v>
          </cell>
          <cell r="H46">
            <v>443.54</v>
          </cell>
          <cell r="I46">
            <v>378.61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106.88</v>
          </cell>
          <cell r="O46">
            <v>3</v>
          </cell>
          <cell r="P46">
            <v>2010</v>
          </cell>
          <cell r="Q46">
            <v>119</v>
          </cell>
          <cell r="R46">
            <v>26847</v>
          </cell>
          <cell r="S46" t="str">
            <v>POI</v>
          </cell>
          <cell r="T46">
            <v>89</v>
          </cell>
          <cell r="U46">
            <v>0</v>
          </cell>
          <cell r="V46">
            <v>500400287104</v>
          </cell>
          <cell r="W46" t="str">
            <v>EB-65-07-A3-17</v>
          </cell>
        </row>
        <row r="47">
          <cell r="A47" t="str">
            <v>120013</v>
          </cell>
          <cell r="B47" t="str">
            <v>I2</v>
          </cell>
          <cell r="C47" t="str">
            <v>COOP. MINERA COLQUECHACA LTDA.</v>
          </cell>
          <cell r="D47" t="str">
            <v>COLQUECHACA S/N</v>
          </cell>
          <cell r="E47">
            <v>1757</v>
          </cell>
          <cell r="F47">
            <v>1733</v>
          </cell>
          <cell r="G47">
            <v>13</v>
          </cell>
          <cell r="H47">
            <v>581.57000000000005</v>
          </cell>
          <cell r="I47">
            <v>820.31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182.24</v>
          </cell>
          <cell r="O47">
            <v>3</v>
          </cell>
          <cell r="P47">
            <v>2010</v>
          </cell>
          <cell r="Q47">
            <v>119</v>
          </cell>
          <cell r="R47">
            <v>26849</v>
          </cell>
          <cell r="S47" t="str">
            <v>POI</v>
          </cell>
          <cell r="T47">
            <v>89</v>
          </cell>
          <cell r="U47">
            <v>0</v>
          </cell>
          <cell r="V47">
            <v>500400287104</v>
          </cell>
          <cell r="W47" t="str">
            <v>E3-6C-D2-75</v>
          </cell>
        </row>
        <row r="48">
          <cell r="A48" t="str">
            <v>120015</v>
          </cell>
          <cell r="B48" t="str">
            <v>I2</v>
          </cell>
          <cell r="C48" t="str">
            <v>GRUPO MINERO CANDELARIA E. CORS</v>
          </cell>
          <cell r="D48" t="str">
            <v>COLQUECHACA S/N</v>
          </cell>
          <cell r="E48">
            <v>0</v>
          </cell>
          <cell r="F48">
            <v>0</v>
          </cell>
          <cell r="G48">
            <v>53</v>
          </cell>
          <cell r="H48">
            <v>0</v>
          </cell>
          <cell r="I48">
            <v>3344.35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434.77</v>
          </cell>
          <cell r="O48">
            <v>3</v>
          </cell>
          <cell r="P48">
            <v>2010</v>
          </cell>
          <cell r="Q48">
            <v>119</v>
          </cell>
          <cell r="R48">
            <v>26850</v>
          </cell>
          <cell r="S48" t="str">
            <v>POI</v>
          </cell>
          <cell r="T48">
            <v>89</v>
          </cell>
          <cell r="U48">
            <v>0</v>
          </cell>
          <cell r="V48">
            <v>500400287104</v>
          </cell>
          <cell r="W48" t="str">
            <v>45-54-79-D7</v>
          </cell>
        </row>
        <row r="49">
          <cell r="A49" t="str">
            <v>120711</v>
          </cell>
          <cell r="B49" t="str">
            <v>I2</v>
          </cell>
          <cell r="C49" t="str">
            <v>COMPAÑIA DE  MINERALES  ESPECIALIZADOS S.A</v>
          </cell>
          <cell r="D49" t="str">
            <v>MINA MORADOS S/N</v>
          </cell>
          <cell r="E49">
            <v>243864</v>
          </cell>
          <cell r="F49">
            <v>93448</v>
          </cell>
          <cell r="G49">
            <v>776</v>
          </cell>
          <cell r="H49">
            <v>80718.98</v>
          </cell>
          <cell r="I49">
            <v>48966.38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16859.099999999999</v>
          </cell>
          <cell r="O49">
            <v>3</v>
          </cell>
          <cell r="P49">
            <v>2010</v>
          </cell>
          <cell r="Q49">
            <v>119</v>
          </cell>
          <cell r="R49">
            <v>26851</v>
          </cell>
          <cell r="S49" t="str">
            <v>POI</v>
          </cell>
          <cell r="T49">
            <v>89</v>
          </cell>
          <cell r="U49">
            <v>0</v>
          </cell>
          <cell r="V49">
            <v>500400287104</v>
          </cell>
          <cell r="W49" t="str">
            <v>FC-01-46-08-F5</v>
          </cell>
        </row>
        <row r="50">
          <cell r="A50" t="str">
            <v>120711.50</v>
          </cell>
          <cell r="B50" t="str">
            <v>I1</v>
          </cell>
          <cell r="C50" t="str">
            <v>EMPRESA MINERA SEGOVIA S.R.L.</v>
          </cell>
          <cell r="D50" t="str">
            <v>TUPIZA S/N</v>
          </cell>
          <cell r="E50">
            <v>48957</v>
          </cell>
          <cell r="F50">
            <v>28119</v>
          </cell>
          <cell r="G50">
            <v>239</v>
          </cell>
          <cell r="H50">
            <v>16204.77</v>
          </cell>
          <cell r="I50">
            <v>15081.14</v>
          </cell>
          <cell r="J50">
            <v>1188.8599999999999</v>
          </cell>
          <cell r="K50">
            <v>0</v>
          </cell>
          <cell r="L50">
            <v>0</v>
          </cell>
          <cell r="M50">
            <v>0</v>
          </cell>
          <cell r="N50">
            <v>4221.72</v>
          </cell>
          <cell r="O50">
            <v>3</v>
          </cell>
          <cell r="P50">
            <v>2010</v>
          </cell>
          <cell r="Q50">
            <v>119</v>
          </cell>
          <cell r="R50">
            <v>26852</v>
          </cell>
          <cell r="S50" t="str">
            <v>POI</v>
          </cell>
          <cell r="T50">
            <v>89</v>
          </cell>
          <cell r="U50">
            <v>0</v>
          </cell>
          <cell r="V50">
            <v>500400287104</v>
          </cell>
          <cell r="W50" t="str">
            <v>5E-44-E7-11-B1</v>
          </cell>
        </row>
        <row r="51">
          <cell r="A51" t="str">
            <v>120700</v>
          </cell>
          <cell r="B51" t="str">
            <v>I2</v>
          </cell>
          <cell r="C51" t="str">
            <v>SINCHI WAYRA S.A.</v>
          </cell>
          <cell r="D51" t="str">
            <v>POTOSI S/N</v>
          </cell>
          <cell r="E51">
            <v>177411</v>
          </cell>
          <cell r="F51">
            <v>0</v>
          </cell>
          <cell r="G51">
            <v>1280</v>
          </cell>
          <cell r="H51">
            <v>58723.040000000001</v>
          </cell>
          <cell r="I51">
            <v>80769.279999999999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18134</v>
          </cell>
          <cell r="O51">
            <v>3</v>
          </cell>
          <cell r="P51">
            <v>2010</v>
          </cell>
          <cell r="Q51">
            <v>119</v>
          </cell>
          <cell r="R51">
            <v>26837</v>
          </cell>
          <cell r="S51" t="str">
            <v>POI</v>
          </cell>
          <cell r="T51">
            <v>90</v>
          </cell>
          <cell r="U51">
            <v>0</v>
          </cell>
          <cell r="V51">
            <v>500400287104</v>
          </cell>
          <cell r="W51" t="str">
            <v>6B-23-52-09-00</v>
          </cell>
        </row>
        <row r="52">
          <cell r="A52" t="str">
            <v>120701</v>
          </cell>
          <cell r="B52" t="str">
            <v>I2</v>
          </cell>
          <cell r="C52" t="str">
            <v>SINCHI . WAYRA S. A.</v>
          </cell>
          <cell r="D52" t="str">
            <v>DON DIEGO S/N</v>
          </cell>
          <cell r="E52">
            <v>1045541</v>
          </cell>
          <cell r="F52">
            <v>0</v>
          </cell>
          <cell r="G52">
            <v>2019</v>
          </cell>
          <cell r="H52">
            <v>346074.07</v>
          </cell>
          <cell r="I52">
            <v>127400.92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61551.75</v>
          </cell>
          <cell r="O52">
            <v>3</v>
          </cell>
          <cell r="P52">
            <v>2010</v>
          </cell>
          <cell r="Q52">
            <v>119</v>
          </cell>
          <cell r="R52">
            <v>26839</v>
          </cell>
          <cell r="S52" t="str">
            <v>POI</v>
          </cell>
          <cell r="T52">
            <v>90</v>
          </cell>
          <cell r="U52">
            <v>0</v>
          </cell>
          <cell r="V52">
            <v>500400287104</v>
          </cell>
          <cell r="W52" t="str">
            <v>A2-E1-1D-D7-BB</v>
          </cell>
        </row>
        <row r="53">
          <cell r="A53" t="str">
            <v>120704</v>
          </cell>
          <cell r="B53" t="str">
            <v>I2</v>
          </cell>
          <cell r="C53" t="str">
            <v>EMP.MIN. UNIFICADA S.A. .</v>
          </cell>
          <cell r="D53" t="str">
            <v>CARACOTA S/N</v>
          </cell>
          <cell r="E53">
            <v>103111</v>
          </cell>
          <cell r="F53">
            <v>0</v>
          </cell>
          <cell r="G53">
            <v>208</v>
          </cell>
          <cell r="H53">
            <v>34129.74</v>
          </cell>
          <cell r="I53">
            <v>13125.01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6143.12</v>
          </cell>
          <cell r="O53">
            <v>3</v>
          </cell>
          <cell r="P53">
            <v>2010</v>
          </cell>
          <cell r="Q53">
            <v>119</v>
          </cell>
          <cell r="R53">
            <v>26840</v>
          </cell>
          <cell r="S53" t="str">
            <v>POI</v>
          </cell>
          <cell r="T53">
            <v>89</v>
          </cell>
          <cell r="U53">
            <v>0</v>
          </cell>
          <cell r="V53">
            <v>500400287104</v>
          </cell>
          <cell r="W53" t="str">
            <v>17-60-4C-F4</v>
          </cell>
        </row>
        <row r="54">
          <cell r="A54" t="str">
            <v>120706</v>
          </cell>
          <cell r="B54" t="str">
            <v>I2</v>
          </cell>
          <cell r="C54" t="str">
            <v>COMIBOL EMP. MET. KARACHIPAMPA</v>
          </cell>
          <cell r="D54" t="str">
            <v>KARACHIPAMPA S/N</v>
          </cell>
          <cell r="E54">
            <v>16421</v>
          </cell>
          <cell r="F54">
            <v>0</v>
          </cell>
          <cell r="G54">
            <v>116</v>
          </cell>
          <cell r="H54">
            <v>5435.35</v>
          </cell>
          <cell r="I54">
            <v>7319.72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1658.16</v>
          </cell>
          <cell r="O54">
            <v>3</v>
          </cell>
          <cell r="P54">
            <v>2010</v>
          </cell>
          <cell r="Q54">
            <v>119</v>
          </cell>
          <cell r="R54">
            <v>26848</v>
          </cell>
          <cell r="S54" t="str">
            <v>POI</v>
          </cell>
          <cell r="T54">
            <v>89</v>
          </cell>
          <cell r="U54">
            <v>0</v>
          </cell>
          <cell r="V54">
            <v>500400287104</v>
          </cell>
          <cell r="W54" t="str">
            <v>45-56-7E-B3-D3</v>
          </cell>
        </row>
        <row r="55">
          <cell r="A55" t="str">
            <v>121200</v>
          </cell>
          <cell r="B55" t="str">
            <v>I2</v>
          </cell>
          <cell r="C55" t="str">
            <v>EMPRESA MINERA MANQUIRI S. A.</v>
          </cell>
          <cell r="D55" t="str">
            <v>EX-PLAHIPO S/N</v>
          </cell>
          <cell r="E55">
            <v>5408467</v>
          </cell>
          <cell r="F55">
            <v>0</v>
          </cell>
          <cell r="G55">
            <v>10500</v>
          </cell>
          <cell r="H55">
            <v>1999994.87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259999.33</v>
          </cell>
          <cell r="O55">
            <v>3</v>
          </cell>
          <cell r="P55">
            <v>2010</v>
          </cell>
          <cell r="Q55">
            <v>119</v>
          </cell>
          <cell r="R55">
            <v>25949</v>
          </cell>
          <cell r="S55" t="str">
            <v>POI</v>
          </cell>
          <cell r="T55">
            <v>87</v>
          </cell>
          <cell r="U55">
            <v>0</v>
          </cell>
          <cell r="V55">
            <v>500400287104</v>
          </cell>
          <cell r="W55" t="str">
            <v>70-FE-B1-7F-E6</v>
          </cell>
        </row>
        <row r="56">
          <cell r="A56" t="str">
            <v>120895</v>
          </cell>
          <cell r="B56" t="str">
            <v>I2</v>
          </cell>
          <cell r="C56" t="str">
            <v>VERA CRUZ . .</v>
          </cell>
          <cell r="D56" t="str">
            <v>PAMPA INGENIO S/N</v>
          </cell>
          <cell r="E56">
            <v>59992</v>
          </cell>
          <cell r="F56">
            <v>13940</v>
          </cell>
          <cell r="G56">
            <v>110</v>
          </cell>
          <cell r="H56">
            <v>19857.349999999999</v>
          </cell>
          <cell r="I56">
            <v>6941.11</v>
          </cell>
          <cell r="J56">
            <v>0</v>
          </cell>
          <cell r="K56">
            <v>2591.38</v>
          </cell>
          <cell r="L56">
            <v>960</v>
          </cell>
          <cell r="M56">
            <v>0</v>
          </cell>
          <cell r="N56">
            <v>3483.8</v>
          </cell>
          <cell r="O56">
            <v>3</v>
          </cell>
          <cell r="P56">
            <v>2010</v>
          </cell>
          <cell r="Q56">
            <v>119</v>
          </cell>
          <cell r="R56">
            <v>26548</v>
          </cell>
          <cell r="S56" t="str">
            <v>POI</v>
          </cell>
          <cell r="T56">
            <v>55</v>
          </cell>
          <cell r="U56">
            <v>0</v>
          </cell>
          <cell r="V56">
            <v>500400287104</v>
          </cell>
          <cell r="W56" t="str">
            <v>29-41-8D-8D-21</v>
          </cell>
        </row>
        <row r="57">
          <cell r="A57" t="str">
            <v>120952.20</v>
          </cell>
          <cell r="B57" t="str">
            <v>I1</v>
          </cell>
          <cell r="C57" t="str">
            <v>EMPRESA MINERA SANTA LUCIA</v>
          </cell>
          <cell r="D57" t="str">
            <v>CIRCUNVALACION S/N</v>
          </cell>
          <cell r="E57">
            <v>1817</v>
          </cell>
          <cell r="F57">
            <v>784</v>
          </cell>
          <cell r="G57">
            <v>32</v>
          </cell>
          <cell r="H57">
            <v>601.42999999999995</v>
          </cell>
          <cell r="I57">
            <v>2019.23</v>
          </cell>
          <cell r="J57">
            <v>0</v>
          </cell>
          <cell r="K57">
            <v>78.489999999999995</v>
          </cell>
          <cell r="L57">
            <v>0</v>
          </cell>
          <cell r="M57">
            <v>0</v>
          </cell>
          <cell r="N57">
            <v>340.69</v>
          </cell>
          <cell r="O57">
            <v>3</v>
          </cell>
          <cell r="P57">
            <v>2010</v>
          </cell>
          <cell r="Q57">
            <v>119</v>
          </cell>
          <cell r="R57">
            <v>26549</v>
          </cell>
          <cell r="S57" t="str">
            <v>POI</v>
          </cell>
          <cell r="T57">
            <v>55</v>
          </cell>
          <cell r="U57">
            <v>0</v>
          </cell>
          <cell r="V57">
            <v>500400287104</v>
          </cell>
          <cell r="W57" t="str">
            <v>1B-59-55-80</v>
          </cell>
        </row>
        <row r="58">
          <cell r="A58" t="str">
            <v>120739</v>
          </cell>
          <cell r="B58" t="str">
            <v>I2</v>
          </cell>
          <cell r="C58" t="str">
            <v>SOMINKOR  .</v>
          </cell>
          <cell r="D58" t="str">
            <v>CANTUMARCA S/N</v>
          </cell>
          <cell r="E58">
            <v>114041</v>
          </cell>
          <cell r="F58">
            <v>36396</v>
          </cell>
          <cell r="G58">
            <v>222</v>
          </cell>
          <cell r="H58">
            <v>37747.57</v>
          </cell>
          <cell r="I58">
            <v>14008.42</v>
          </cell>
          <cell r="J58">
            <v>0</v>
          </cell>
          <cell r="K58">
            <v>4926.0600000000004</v>
          </cell>
          <cell r="L58">
            <v>960</v>
          </cell>
          <cell r="M58">
            <v>0</v>
          </cell>
          <cell r="N58">
            <v>6728.28</v>
          </cell>
          <cell r="O58">
            <v>3</v>
          </cell>
          <cell r="P58">
            <v>2010</v>
          </cell>
          <cell r="Q58">
            <v>119</v>
          </cell>
          <cell r="R58">
            <v>26550</v>
          </cell>
          <cell r="S58" t="str">
            <v>POI</v>
          </cell>
          <cell r="T58">
            <v>55</v>
          </cell>
          <cell r="U58">
            <v>0</v>
          </cell>
          <cell r="V58">
            <v>500400287104</v>
          </cell>
          <cell r="W58" t="str">
            <v>80-47-ED-BF</v>
          </cell>
        </row>
        <row r="59">
          <cell r="A59" t="str">
            <v>120912</v>
          </cell>
          <cell r="B59" t="str">
            <v>I2</v>
          </cell>
          <cell r="C59" t="str">
            <v>EMPRESA MINERA EMLEC</v>
          </cell>
          <cell r="D59" t="str">
            <v>CHUQUISACA FINAL S/N</v>
          </cell>
          <cell r="E59">
            <v>62097</v>
          </cell>
          <cell r="F59">
            <v>18603</v>
          </cell>
          <cell r="G59">
            <v>124</v>
          </cell>
          <cell r="H59">
            <v>20554.11</v>
          </cell>
          <cell r="I59">
            <v>7824.52</v>
          </cell>
          <cell r="J59">
            <v>0</v>
          </cell>
          <cell r="K59">
            <v>2682.31</v>
          </cell>
          <cell r="L59">
            <v>960</v>
          </cell>
          <cell r="M59">
            <v>0</v>
          </cell>
          <cell r="N59">
            <v>3689.22</v>
          </cell>
          <cell r="O59">
            <v>3</v>
          </cell>
          <cell r="P59">
            <v>2010</v>
          </cell>
          <cell r="Q59">
            <v>119</v>
          </cell>
          <cell r="R59">
            <v>26551</v>
          </cell>
          <cell r="S59" t="str">
            <v>POI</v>
          </cell>
          <cell r="T59">
            <v>55</v>
          </cell>
          <cell r="U59">
            <v>0</v>
          </cell>
          <cell r="V59">
            <v>500400287104</v>
          </cell>
          <cell r="W59" t="str">
            <v>51-3E-0D-1D-D4</v>
          </cell>
        </row>
        <row r="60">
          <cell r="A60" t="str">
            <v>120920</v>
          </cell>
          <cell r="B60" t="str">
            <v>I2</v>
          </cell>
          <cell r="C60" t="str">
            <v>SERGEOMIN . .</v>
          </cell>
          <cell r="D60" t="str">
            <v>CHUQUISACA S/N</v>
          </cell>
          <cell r="E60">
            <v>96</v>
          </cell>
          <cell r="F60">
            <v>0</v>
          </cell>
          <cell r="G60">
            <v>3</v>
          </cell>
          <cell r="H60">
            <v>31.78</v>
          </cell>
          <cell r="I60">
            <v>189.3</v>
          </cell>
          <cell r="J60">
            <v>0</v>
          </cell>
          <cell r="K60">
            <v>4.1500000000000004</v>
          </cell>
          <cell r="L60">
            <v>0</v>
          </cell>
          <cell r="M60">
            <v>0</v>
          </cell>
          <cell r="N60">
            <v>28.74</v>
          </cell>
          <cell r="O60">
            <v>3</v>
          </cell>
          <cell r="P60">
            <v>2010</v>
          </cell>
          <cell r="Q60">
            <v>119</v>
          </cell>
          <cell r="R60">
            <v>26552</v>
          </cell>
          <cell r="S60" t="str">
            <v>POI</v>
          </cell>
          <cell r="T60">
            <v>55</v>
          </cell>
          <cell r="U60">
            <v>0</v>
          </cell>
          <cell r="V60">
            <v>500400287104</v>
          </cell>
          <cell r="W60" t="str">
            <v>1D-B5-D8-36-8E</v>
          </cell>
        </row>
        <row r="61">
          <cell r="A61" t="str">
            <v>120743</v>
          </cell>
          <cell r="B61" t="str">
            <v>I2</v>
          </cell>
          <cell r="C61" t="str">
            <v>EMPRESA MINERA ROLANDO S.R.L.</v>
          </cell>
          <cell r="D61" t="str">
            <v>SAN ANTONIO S/N S/N</v>
          </cell>
          <cell r="E61">
            <v>78226</v>
          </cell>
          <cell r="F61">
            <v>44974</v>
          </cell>
          <cell r="G61">
            <v>171</v>
          </cell>
          <cell r="H61">
            <v>25892.81</v>
          </cell>
          <cell r="I61">
            <v>10790.27</v>
          </cell>
          <cell r="J61">
            <v>1393.96</v>
          </cell>
          <cell r="K61">
            <v>3379.01</v>
          </cell>
          <cell r="L61">
            <v>0</v>
          </cell>
          <cell r="M61">
            <v>0</v>
          </cell>
          <cell r="N61">
            <v>4950.0200000000004</v>
          </cell>
          <cell r="O61">
            <v>3</v>
          </cell>
          <cell r="P61">
            <v>2010</v>
          </cell>
          <cell r="Q61">
            <v>119</v>
          </cell>
          <cell r="R61">
            <v>26553</v>
          </cell>
          <cell r="S61" t="str">
            <v>POI</v>
          </cell>
          <cell r="T61">
            <v>55</v>
          </cell>
          <cell r="U61">
            <v>0</v>
          </cell>
          <cell r="V61">
            <v>500400287104</v>
          </cell>
          <cell r="W61" t="str">
            <v>5A-AE-E1-C7-78</v>
          </cell>
        </row>
        <row r="62">
          <cell r="A62" t="str">
            <v>120917</v>
          </cell>
          <cell r="B62" t="str">
            <v>I2</v>
          </cell>
          <cell r="C62" t="str">
            <v>CONSORCIO MINERO S.A.</v>
          </cell>
          <cell r="D62" t="str">
            <v>CIRCUNVALACION S/N</v>
          </cell>
          <cell r="E62">
            <v>111834</v>
          </cell>
          <cell r="F62">
            <v>37801</v>
          </cell>
          <cell r="G62">
            <v>257</v>
          </cell>
          <cell r="H62">
            <v>37017.050000000003</v>
          </cell>
          <cell r="I62">
            <v>16216.96</v>
          </cell>
          <cell r="J62">
            <v>0</v>
          </cell>
          <cell r="K62">
            <v>4830.7299999999996</v>
          </cell>
          <cell r="L62">
            <v>960</v>
          </cell>
          <cell r="M62">
            <v>0</v>
          </cell>
          <cell r="N62">
            <v>6920.42</v>
          </cell>
          <cell r="O62">
            <v>3</v>
          </cell>
          <cell r="P62">
            <v>2010</v>
          </cell>
          <cell r="Q62">
            <v>119</v>
          </cell>
          <cell r="R62">
            <v>26554</v>
          </cell>
          <cell r="S62" t="str">
            <v>POI</v>
          </cell>
          <cell r="T62">
            <v>55</v>
          </cell>
          <cell r="U62">
            <v>0</v>
          </cell>
          <cell r="V62">
            <v>500400287104</v>
          </cell>
          <cell r="W62" t="str">
            <v>FA-1F-D2-AB-AF</v>
          </cell>
        </row>
        <row r="63">
          <cell r="A63" t="str">
            <v>120952</v>
          </cell>
          <cell r="B63" t="str">
            <v>I2</v>
          </cell>
          <cell r="C63" t="str">
            <v>NOGALES GARRON JUAN CARLOS</v>
          </cell>
          <cell r="D63" t="str">
            <v>CIRCUNVALACION S/N</v>
          </cell>
          <cell r="E63">
            <v>216384</v>
          </cell>
          <cell r="F63">
            <v>90272</v>
          </cell>
          <cell r="G63">
            <v>407</v>
          </cell>
          <cell r="H63">
            <v>71623.100000000006</v>
          </cell>
          <cell r="I63">
            <v>25682.11</v>
          </cell>
          <cell r="J63">
            <v>0</v>
          </cell>
          <cell r="K63">
            <v>9346.82</v>
          </cell>
          <cell r="L63">
            <v>960</v>
          </cell>
          <cell r="M63">
            <v>0</v>
          </cell>
          <cell r="N63">
            <v>12649.68</v>
          </cell>
          <cell r="O63">
            <v>3</v>
          </cell>
          <cell r="P63">
            <v>2010</v>
          </cell>
          <cell r="Q63">
            <v>119</v>
          </cell>
          <cell r="R63">
            <v>26555</v>
          </cell>
          <cell r="S63" t="str">
            <v>POI</v>
          </cell>
          <cell r="T63">
            <v>55</v>
          </cell>
          <cell r="U63">
            <v>0</v>
          </cell>
          <cell r="V63">
            <v>500400287104</v>
          </cell>
          <cell r="W63" t="str">
            <v>47-1B-58-FE-F9</v>
          </cell>
        </row>
        <row r="64">
          <cell r="A64" t="str">
            <v>120050.50</v>
          </cell>
          <cell r="B64" t="str">
            <v>I2</v>
          </cell>
          <cell r="C64" t="str">
            <v>VEIZAGA GUZMAN RAYMUNDO</v>
          </cell>
          <cell r="D64" t="str">
            <v>M. ROBERTITO S/N</v>
          </cell>
          <cell r="E64">
            <v>2297</v>
          </cell>
          <cell r="F64">
            <v>80</v>
          </cell>
          <cell r="G64">
            <v>37</v>
          </cell>
          <cell r="H64">
            <v>760.31</v>
          </cell>
          <cell r="I64">
            <v>2334.7399999999998</v>
          </cell>
          <cell r="J64">
            <v>0</v>
          </cell>
          <cell r="K64">
            <v>99.22</v>
          </cell>
          <cell r="L64">
            <v>0</v>
          </cell>
          <cell r="M64">
            <v>0</v>
          </cell>
          <cell r="N64">
            <v>402.36</v>
          </cell>
          <cell r="O64">
            <v>3</v>
          </cell>
          <cell r="P64">
            <v>2010</v>
          </cell>
          <cell r="Q64">
            <v>119</v>
          </cell>
          <cell r="R64">
            <v>26556</v>
          </cell>
          <cell r="S64" t="str">
            <v>POI</v>
          </cell>
          <cell r="T64">
            <v>55</v>
          </cell>
          <cell r="U64">
            <v>0</v>
          </cell>
          <cell r="V64">
            <v>500400287104</v>
          </cell>
          <cell r="W64" t="str">
            <v>1A-E5-9C-98-EE</v>
          </cell>
        </row>
        <row r="65">
          <cell r="A65" t="str">
            <v>120950</v>
          </cell>
          <cell r="B65" t="str">
            <v>I2</v>
          </cell>
          <cell r="C65" t="str">
            <v>EMP. MIN. CAREAGA ALURRALDE</v>
          </cell>
          <cell r="D65" t="str">
            <v>STA. ROSA S/N</v>
          </cell>
          <cell r="E65">
            <v>177132</v>
          </cell>
          <cell r="F65">
            <v>102841</v>
          </cell>
          <cell r="G65">
            <v>323</v>
          </cell>
          <cell r="H65">
            <v>58630.69</v>
          </cell>
          <cell r="I65">
            <v>20381.62</v>
          </cell>
          <cell r="J65">
            <v>3239.5</v>
          </cell>
          <cell r="K65">
            <v>7651.31</v>
          </cell>
          <cell r="L65">
            <v>960</v>
          </cell>
          <cell r="M65">
            <v>0</v>
          </cell>
          <cell r="N65">
            <v>10692.74</v>
          </cell>
          <cell r="O65">
            <v>3</v>
          </cell>
          <cell r="P65">
            <v>2010</v>
          </cell>
          <cell r="Q65">
            <v>119</v>
          </cell>
          <cell r="R65">
            <v>26557</v>
          </cell>
          <cell r="S65" t="str">
            <v>POI</v>
          </cell>
          <cell r="T65">
            <v>55</v>
          </cell>
          <cell r="U65">
            <v>0</v>
          </cell>
          <cell r="V65">
            <v>500400287104</v>
          </cell>
          <cell r="W65" t="str">
            <v>7D-2D-AB-47-84</v>
          </cell>
        </row>
        <row r="66">
          <cell r="A66" t="str">
            <v>120060</v>
          </cell>
          <cell r="B66" t="str">
            <v>I2</v>
          </cell>
          <cell r="C66" t="str">
            <v>ARISUR INC.  .</v>
          </cell>
          <cell r="D66" t="str">
            <v>MINA SAN JUAN S/N</v>
          </cell>
          <cell r="E66">
            <v>553998</v>
          </cell>
          <cell r="F66">
            <v>378550</v>
          </cell>
          <cell r="G66">
            <v>1272</v>
          </cell>
          <cell r="H66">
            <v>183373.34</v>
          </cell>
          <cell r="I66">
            <v>80264.47</v>
          </cell>
          <cell r="J66">
            <v>23727.4</v>
          </cell>
          <cell r="K66">
            <v>0</v>
          </cell>
          <cell r="L66">
            <v>0</v>
          </cell>
          <cell r="M66">
            <v>0</v>
          </cell>
          <cell r="N66">
            <v>37357.480000000003</v>
          </cell>
          <cell r="O66">
            <v>3</v>
          </cell>
          <cell r="P66">
            <v>2010</v>
          </cell>
          <cell r="Q66">
            <v>119</v>
          </cell>
          <cell r="R66">
            <v>26558</v>
          </cell>
          <cell r="S66" t="str">
            <v>POI</v>
          </cell>
          <cell r="T66">
            <v>55</v>
          </cell>
          <cell r="U66">
            <v>0</v>
          </cell>
          <cell r="V66">
            <v>500400287104</v>
          </cell>
          <cell r="W66" t="str">
            <v>72-EE-06-67</v>
          </cell>
        </row>
        <row r="67">
          <cell r="A67" t="str">
            <v>121041</v>
          </cell>
          <cell r="B67" t="str">
            <v>I2</v>
          </cell>
          <cell r="C67" t="str">
            <v>Y.P.F.B. . (P. ENGARRAFADORA)</v>
          </cell>
          <cell r="D67" t="str">
            <v>H.PLAYERS S/N</v>
          </cell>
          <cell r="E67">
            <v>7684</v>
          </cell>
          <cell r="F67">
            <v>0</v>
          </cell>
          <cell r="G67">
            <v>63</v>
          </cell>
          <cell r="H67">
            <v>2543.4</v>
          </cell>
          <cell r="I67">
            <v>3975.36</v>
          </cell>
          <cell r="J67">
            <v>0</v>
          </cell>
          <cell r="K67">
            <v>331.91</v>
          </cell>
          <cell r="L67">
            <v>960</v>
          </cell>
          <cell r="M67">
            <v>0</v>
          </cell>
          <cell r="N67">
            <v>847.44</v>
          </cell>
          <cell r="O67">
            <v>3</v>
          </cell>
          <cell r="P67">
            <v>2010</v>
          </cell>
          <cell r="Q67">
            <v>119</v>
          </cell>
          <cell r="R67">
            <v>26559</v>
          </cell>
          <cell r="S67" t="str">
            <v>POI</v>
          </cell>
          <cell r="T67">
            <v>55</v>
          </cell>
          <cell r="U67">
            <v>0</v>
          </cell>
          <cell r="V67">
            <v>500400287104</v>
          </cell>
          <cell r="W67" t="str">
            <v>92-42-FB-91-D4</v>
          </cell>
        </row>
        <row r="68">
          <cell r="A68" t="str">
            <v>120952.50</v>
          </cell>
          <cell r="B68" t="str">
            <v>I1</v>
          </cell>
          <cell r="C68" t="str">
            <v>LAMBOL  S.A.</v>
          </cell>
          <cell r="D68" t="str">
            <v>CIRCUNVALACION S/N</v>
          </cell>
          <cell r="E68">
            <v>1155</v>
          </cell>
          <cell r="F68">
            <v>0</v>
          </cell>
          <cell r="G68">
            <v>7</v>
          </cell>
          <cell r="H68">
            <v>382.3</v>
          </cell>
          <cell r="I68">
            <v>441.71</v>
          </cell>
          <cell r="J68">
            <v>0</v>
          </cell>
          <cell r="K68">
            <v>49.89</v>
          </cell>
          <cell r="L68">
            <v>0</v>
          </cell>
          <cell r="M68">
            <v>0</v>
          </cell>
          <cell r="N68">
            <v>107.12</v>
          </cell>
          <cell r="O68">
            <v>3</v>
          </cell>
          <cell r="P68">
            <v>2010</v>
          </cell>
          <cell r="Q68">
            <v>119</v>
          </cell>
          <cell r="R68">
            <v>26560</v>
          </cell>
          <cell r="S68" t="str">
            <v>POI</v>
          </cell>
          <cell r="T68">
            <v>55</v>
          </cell>
          <cell r="U68">
            <v>0</v>
          </cell>
          <cell r="V68">
            <v>500400287104</v>
          </cell>
          <cell r="W68" t="str">
            <v>47-8C-58-14</v>
          </cell>
        </row>
        <row r="69">
          <cell r="A69" t="str">
            <v>121030</v>
          </cell>
          <cell r="B69" t="str">
            <v>I2</v>
          </cell>
          <cell r="C69" t="str">
            <v>CERVECERIA NACIONAL POTOSI</v>
          </cell>
          <cell r="D69" t="str">
            <v>LA PAZ  S/N S/N</v>
          </cell>
          <cell r="E69">
            <v>88305</v>
          </cell>
          <cell r="F69">
            <v>5198</v>
          </cell>
          <cell r="G69">
            <v>392</v>
          </cell>
          <cell r="H69">
            <v>29228.959999999999</v>
          </cell>
          <cell r="I69">
            <v>24735.59</v>
          </cell>
          <cell r="J69">
            <v>0</v>
          </cell>
          <cell r="K69">
            <v>3814.38</v>
          </cell>
          <cell r="L69">
            <v>960</v>
          </cell>
          <cell r="M69">
            <v>0</v>
          </cell>
          <cell r="N69">
            <v>7015.39</v>
          </cell>
          <cell r="O69">
            <v>3</v>
          </cell>
          <cell r="P69">
            <v>2010</v>
          </cell>
          <cell r="Q69">
            <v>119</v>
          </cell>
          <cell r="R69">
            <v>26561</v>
          </cell>
          <cell r="S69" t="str">
            <v>POI</v>
          </cell>
          <cell r="T69">
            <v>55</v>
          </cell>
          <cell r="U69">
            <v>0</v>
          </cell>
          <cell r="V69">
            <v>500400287104</v>
          </cell>
          <cell r="W69" t="str">
            <v>63-C7-1E-F7-2B</v>
          </cell>
        </row>
        <row r="70">
          <cell r="A70" t="str">
            <v>120017</v>
          </cell>
          <cell r="B70" t="str">
            <v>I2</v>
          </cell>
          <cell r="C70" t="str">
            <v>MAMANI JANCO LAUREANA</v>
          </cell>
          <cell r="D70" t="str">
            <v>6 DE AGOSTO 204</v>
          </cell>
          <cell r="E70">
            <v>11099</v>
          </cell>
          <cell r="F70">
            <v>4926</v>
          </cell>
          <cell r="G70">
            <v>70</v>
          </cell>
          <cell r="H70">
            <v>3673.77</v>
          </cell>
          <cell r="I70">
            <v>4417.07</v>
          </cell>
          <cell r="J70">
            <v>0</v>
          </cell>
          <cell r="K70">
            <v>479.43</v>
          </cell>
          <cell r="L70">
            <v>0</v>
          </cell>
          <cell r="M70">
            <v>0</v>
          </cell>
          <cell r="N70">
            <v>1051.81</v>
          </cell>
          <cell r="O70">
            <v>3</v>
          </cell>
          <cell r="P70">
            <v>2010</v>
          </cell>
          <cell r="Q70">
            <v>119</v>
          </cell>
          <cell r="R70">
            <v>26562</v>
          </cell>
          <cell r="S70" t="str">
            <v>POI</v>
          </cell>
          <cell r="T70">
            <v>55</v>
          </cell>
          <cell r="U70">
            <v>0</v>
          </cell>
          <cell r="V70">
            <v>500400287104</v>
          </cell>
          <cell r="W70" t="str">
            <v>9D-AD-67-8D</v>
          </cell>
        </row>
        <row r="71">
          <cell r="A71" t="str">
            <v>120935</v>
          </cell>
          <cell r="B71" t="str">
            <v>I2</v>
          </cell>
          <cell r="C71" t="str">
            <v>COOPERATIVA VILLA IMPERIAL</v>
          </cell>
          <cell r="D71" t="str">
            <v>MINA CONSTANZA S/N</v>
          </cell>
          <cell r="E71">
            <v>8897</v>
          </cell>
          <cell r="F71">
            <v>2481</v>
          </cell>
          <cell r="G71">
            <v>64</v>
          </cell>
          <cell r="H71">
            <v>2944.91</v>
          </cell>
          <cell r="I71">
            <v>4038.46</v>
          </cell>
          <cell r="J71">
            <v>0</v>
          </cell>
          <cell r="K71">
            <v>384.31</v>
          </cell>
          <cell r="L71">
            <v>0</v>
          </cell>
          <cell r="M71">
            <v>0</v>
          </cell>
          <cell r="N71">
            <v>907.84</v>
          </cell>
          <cell r="O71">
            <v>3</v>
          </cell>
          <cell r="P71">
            <v>2010</v>
          </cell>
          <cell r="Q71">
            <v>119</v>
          </cell>
          <cell r="R71">
            <v>26563</v>
          </cell>
          <cell r="S71" t="str">
            <v>POI</v>
          </cell>
          <cell r="T71">
            <v>55</v>
          </cell>
          <cell r="U71">
            <v>0</v>
          </cell>
          <cell r="V71">
            <v>500400287104</v>
          </cell>
          <cell r="W71" t="str">
            <v>25-9E-0E-04</v>
          </cell>
        </row>
        <row r="72">
          <cell r="A72" t="str">
            <v>120692</v>
          </cell>
          <cell r="B72" t="str">
            <v>I1</v>
          </cell>
          <cell r="C72" t="str">
            <v>OQUENDO  MARTIN</v>
          </cell>
          <cell r="D72" t="str">
            <v>M. ESPERANZA S/N</v>
          </cell>
          <cell r="E72">
            <v>259</v>
          </cell>
          <cell r="F72">
            <v>0</v>
          </cell>
          <cell r="G72">
            <v>5</v>
          </cell>
          <cell r="H72">
            <v>85.73</v>
          </cell>
          <cell r="I72">
            <v>315.5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52.16</v>
          </cell>
          <cell r="O72">
            <v>3</v>
          </cell>
          <cell r="P72">
            <v>2010</v>
          </cell>
          <cell r="Q72">
            <v>119</v>
          </cell>
          <cell r="R72">
            <v>26564</v>
          </cell>
          <cell r="S72" t="str">
            <v>POI</v>
          </cell>
          <cell r="T72">
            <v>55</v>
          </cell>
          <cell r="U72">
            <v>0</v>
          </cell>
          <cell r="V72">
            <v>500400287104</v>
          </cell>
          <cell r="W72" t="str">
            <v>2E-A7-F0-79</v>
          </cell>
        </row>
        <row r="73">
          <cell r="A73" t="str">
            <v>120951</v>
          </cell>
          <cell r="B73" t="str">
            <v>I2</v>
          </cell>
          <cell r="C73" t="str">
            <v>EMP. MIN. CANALMIN EXPORT SRL.</v>
          </cell>
          <cell r="D73" t="str">
            <v>CIRCUNVALACION 8540 8540</v>
          </cell>
          <cell r="E73">
            <v>151037</v>
          </cell>
          <cell r="F73">
            <v>88274</v>
          </cell>
          <cell r="G73">
            <v>324</v>
          </cell>
          <cell r="H73">
            <v>49993.25</v>
          </cell>
          <cell r="I73">
            <v>20444.72</v>
          </cell>
          <cell r="J73">
            <v>2958.39</v>
          </cell>
          <cell r="K73">
            <v>6524.12</v>
          </cell>
          <cell r="L73">
            <v>960</v>
          </cell>
          <cell r="M73">
            <v>0</v>
          </cell>
          <cell r="N73">
            <v>9541.5300000000007</v>
          </cell>
          <cell r="O73">
            <v>3</v>
          </cell>
          <cell r="P73">
            <v>2010</v>
          </cell>
          <cell r="Q73">
            <v>119</v>
          </cell>
          <cell r="R73">
            <v>26565</v>
          </cell>
          <cell r="S73" t="str">
            <v>POI</v>
          </cell>
          <cell r="T73">
            <v>55</v>
          </cell>
          <cell r="U73">
            <v>0</v>
          </cell>
          <cell r="V73">
            <v>500400287104</v>
          </cell>
          <cell r="W73" t="str">
            <v>80-DE-70-1C-2D</v>
          </cell>
        </row>
        <row r="74">
          <cell r="A74" t="str">
            <v>120949</v>
          </cell>
          <cell r="B74" t="str">
            <v>I2</v>
          </cell>
          <cell r="C74" t="str">
            <v>IMBOL  S.A.</v>
          </cell>
          <cell r="D74" t="str">
            <v>CIRCUNVALACION S/N</v>
          </cell>
          <cell r="E74">
            <v>309953</v>
          </cell>
          <cell r="F74">
            <v>116704</v>
          </cell>
          <cell r="G74">
            <v>482</v>
          </cell>
          <cell r="H74">
            <v>102594.44</v>
          </cell>
          <cell r="I74">
            <v>30414.68</v>
          </cell>
          <cell r="J74">
            <v>0</v>
          </cell>
          <cell r="K74">
            <v>13388.58</v>
          </cell>
          <cell r="L74">
            <v>960</v>
          </cell>
          <cell r="M74">
            <v>0</v>
          </cell>
          <cell r="N74">
            <v>17291.189999999999</v>
          </cell>
          <cell r="O74">
            <v>3</v>
          </cell>
          <cell r="P74">
            <v>2010</v>
          </cell>
          <cell r="Q74">
            <v>119</v>
          </cell>
          <cell r="R74">
            <v>26566</v>
          </cell>
          <cell r="S74" t="str">
            <v>POI</v>
          </cell>
          <cell r="T74">
            <v>55</v>
          </cell>
          <cell r="U74">
            <v>0</v>
          </cell>
          <cell r="V74">
            <v>500400287104</v>
          </cell>
          <cell r="W74" t="str">
            <v>73-61-56-9E-E7</v>
          </cell>
        </row>
        <row r="75">
          <cell r="A75" t="str">
            <v>120702.600</v>
          </cell>
          <cell r="B75" t="str">
            <v>I1</v>
          </cell>
          <cell r="C75" t="str">
            <v>FORZADOS I . .</v>
          </cell>
          <cell r="D75" t="str">
            <v>CERRO RICO S/N</v>
          </cell>
          <cell r="E75">
            <v>58</v>
          </cell>
          <cell r="F75">
            <v>0</v>
          </cell>
          <cell r="G75">
            <v>3</v>
          </cell>
          <cell r="H75">
            <v>19.2</v>
          </cell>
          <cell r="I75">
            <v>189.3</v>
          </cell>
          <cell r="J75">
            <v>0</v>
          </cell>
          <cell r="K75">
            <v>2.5</v>
          </cell>
          <cell r="L75">
            <v>0</v>
          </cell>
          <cell r="M75">
            <v>0</v>
          </cell>
          <cell r="N75">
            <v>27.1</v>
          </cell>
          <cell r="O75">
            <v>3</v>
          </cell>
          <cell r="P75">
            <v>2010</v>
          </cell>
          <cell r="Q75">
            <v>119</v>
          </cell>
          <cell r="R75">
            <v>26567</v>
          </cell>
          <cell r="S75" t="str">
            <v>POI</v>
          </cell>
          <cell r="T75">
            <v>55</v>
          </cell>
          <cell r="U75">
            <v>0</v>
          </cell>
          <cell r="V75">
            <v>500400287104</v>
          </cell>
          <cell r="W75" t="str">
            <v>97-2B-D5-37</v>
          </cell>
        </row>
        <row r="76">
          <cell r="A76" t="str">
            <v>120946.10</v>
          </cell>
          <cell r="B76" t="str">
            <v>I2</v>
          </cell>
          <cell r="C76" t="str">
            <v>CRUZ MAMANI CELESTINO</v>
          </cell>
          <cell r="D76" t="str">
            <v>M. FORZADOS I S/N</v>
          </cell>
          <cell r="E76">
            <v>8876</v>
          </cell>
          <cell r="F76">
            <v>8</v>
          </cell>
          <cell r="G76">
            <v>79</v>
          </cell>
          <cell r="H76">
            <v>2937.96</v>
          </cell>
          <cell r="I76">
            <v>4984.9799999999996</v>
          </cell>
          <cell r="J76">
            <v>0</v>
          </cell>
          <cell r="K76">
            <v>383.4</v>
          </cell>
          <cell r="L76">
            <v>0</v>
          </cell>
          <cell r="M76">
            <v>0</v>
          </cell>
          <cell r="N76">
            <v>1029.98</v>
          </cell>
          <cell r="O76">
            <v>3</v>
          </cell>
          <cell r="P76">
            <v>2010</v>
          </cell>
          <cell r="Q76">
            <v>119</v>
          </cell>
          <cell r="R76">
            <v>26568</v>
          </cell>
          <cell r="S76" t="str">
            <v>POI</v>
          </cell>
          <cell r="T76">
            <v>55</v>
          </cell>
          <cell r="U76">
            <v>0</v>
          </cell>
          <cell r="V76">
            <v>500400287104</v>
          </cell>
          <cell r="W76" t="str">
            <v>46-E9-A0-F9-64</v>
          </cell>
        </row>
        <row r="77">
          <cell r="A77" t="str">
            <v>120921.50</v>
          </cell>
          <cell r="B77" t="str">
            <v>I2</v>
          </cell>
          <cell r="C77" t="str">
            <v>CRUZ TORRES JUAN</v>
          </cell>
          <cell r="D77" t="str">
            <v>MINA PORVENIR S/N</v>
          </cell>
          <cell r="E77">
            <v>88</v>
          </cell>
          <cell r="F77">
            <v>0</v>
          </cell>
          <cell r="G77">
            <v>3</v>
          </cell>
          <cell r="H77">
            <v>29.13</v>
          </cell>
          <cell r="I77">
            <v>189.3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28.4</v>
          </cell>
          <cell r="O77">
            <v>3</v>
          </cell>
          <cell r="P77">
            <v>2010</v>
          </cell>
          <cell r="Q77">
            <v>119</v>
          </cell>
          <cell r="R77">
            <v>26569</v>
          </cell>
          <cell r="S77" t="str">
            <v>POI</v>
          </cell>
          <cell r="T77">
            <v>55</v>
          </cell>
          <cell r="U77">
            <v>0</v>
          </cell>
          <cell r="V77">
            <v>500400287104</v>
          </cell>
          <cell r="W77" t="str">
            <v>43-A4-F9-40</v>
          </cell>
        </row>
        <row r="78">
          <cell r="A78" t="str">
            <v>120057.80</v>
          </cell>
          <cell r="B78" t="str">
            <v>I2</v>
          </cell>
          <cell r="C78" t="str">
            <v>FLORES CORO MARIANO</v>
          </cell>
          <cell r="D78" t="str">
            <v>MINA DON ROBERTO S/N</v>
          </cell>
          <cell r="E78">
            <v>7</v>
          </cell>
          <cell r="F78">
            <v>0</v>
          </cell>
          <cell r="G78">
            <v>3</v>
          </cell>
          <cell r="H78">
            <v>2.3199999999999998</v>
          </cell>
          <cell r="I78">
            <v>189.3</v>
          </cell>
          <cell r="J78">
            <v>0</v>
          </cell>
          <cell r="K78">
            <v>0.3</v>
          </cell>
          <cell r="L78">
            <v>0</v>
          </cell>
          <cell r="M78">
            <v>0</v>
          </cell>
          <cell r="N78">
            <v>24.91</v>
          </cell>
          <cell r="O78">
            <v>3</v>
          </cell>
          <cell r="P78">
            <v>2010</v>
          </cell>
          <cell r="Q78">
            <v>119</v>
          </cell>
          <cell r="R78">
            <v>26570</v>
          </cell>
          <cell r="S78" t="str">
            <v>POI</v>
          </cell>
          <cell r="T78">
            <v>55</v>
          </cell>
          <cell r="U78">
            <v>0</v>
          </cell>
          <cell r="V78">
            <v>500400287104</v>
          </cell>
          <cell r="W78" t="str">
            <v>19-E0-89-4C</v>
          </cell>
        </row>
        <row r="79">
          <cell r="A79" t="str">
            <v>120710</v>
          </cell>
          <cell r="B79" t="str">
            <v>I2</v>
          </cell>
          <cell r="C79" t="str">
            <v>EMPRESA MINERO METALURGICA POTOSI S.A</v>
          </cell>
          <cell r="D79" t="str">
            <v xml:space="preserve">VELARDE I </v>
          </cell>
          <cell r="E79">
            <v>70691</v>
          </cell>
          <cell r="F79">
            <v>55851</v>
          </cell>
          <cell r="G79">
            <v>139</v>
          </cell>
          <cell r="H79">
            <v>23398.720000000001</v>
          </cell>
          <cell r="I79">
            <v>8771.0400000000009</v>
          </cell>
          <cell r="J79">
            <v>4728.95</v>
          </cell>
          <cell r="K79">
            <v>3053.53</v>
          </cell>
          <cell r="L79">
            <v>960</v>
          </cell>
          <cell r="M79">
            <v>0</v>
          </cell>
          <cell r="N79">
            <v>4796.83</v>
          </cell>
          <cell r="O79">
            <v>3</v>
          </cell>
          <cell r="P79">
            <v>2010</v>
          </cell>
          <cell r="Q79">
            <v>119</v>
          </cell>
          <cell r="R79">
            <v>26571</v>
          </cell>
          <cell r="S79" t="str">
            <v>POI</v>
          </cell>
          <cell r="T79">
            <v>55</v>
          </cell>
          <cell r="U79">
            <v>0</v>
          </cell>
          <cell r="V79">
            <v>500400287104</v>
          </cell>
          <cell r="W79" t="str">
            <v>4D-26-C6-C0</v>
          </cell>
        </row>
        <row r="80">
          <cell r="A80" t="str">
            <v>120042</v>
          </cell>
          <cell r="B80" t="str">
            <v>I1</v>
          </cell>
          <cell r="C80" t="str">
            <v>EMP. MINERA STA. CATALINA</v>
          </cell>
          <cell r="D80" t="str">
            <v>MINA CARRASCO S/N</v>
          </cell>
          <cell r="E80">
            <v>5755</v>
          </cell>
          <cell r="F80">
            <v>2870</v>
          </cell>
          <cell r="G80">
            <v>94</v>
          </cell>
          <cell r="H80">
            <v>1904.9</v>
          </cell>
          <cell r="I80">
            <v>5931.49</v>
          </cell>
          <cell r="J80">
            <v>47.02</v>
          </cell>
          <cell r="K80">
            <v>248.59</v>
          </cell>
          <cell r="L80">
            <v>0</v>
          </cell>
          <cell r="M80">
            <v>0</v>
          </cell>
          <cell r="N80">
            <v>1024.8399999999999</v>
          </cell>
          <cell r="O80">
            <v>3</v>
          </cell>
          <cell r="P80">
            <v>2010</v>
          </cell>
          <cell r="Q80">
            <v>119</v>
          </cell>
          <cell r="R80">
            <v>26572</v>
          </cell>
          <cell r="S80" t="str">
            <v>POI</v>
          </cell>
          <cell r="T80">
            <v>55</v>
          </cell>
          <cell r="U80">
            <v>0</v>
          </cell>
          <cell r="V80">
            <v>500400287104</v>
          </cell>
          <cell r="W80" t="str">
            <v>B6-63-61-59</v>
          </cell>
        </row>
        <row r="81">
          <cell r="A81" t="str">
            <v>120918</v>
          </cell>
          <cell r="B81" t="str">
            <v>I1</v>
          </cell>
          <cell r="C81" t="str">
            <v>AAPOS  POTOSI</v>
          </cell>
          <cell r="D81" t="str">
            <v>PUITUCANI S/N</v>
          </cell>
          <cell r="E81">
            <v>230</v>
          </cell>
          <cell r="F81">
            <v>83</v>
          </cell>
          <cell r="G81">
            <v>11</v>
          </cell>
          <cell r="H81">
            <v>76.13</v>
          </cell>
          <cell r="I81">
            <v>694.11</v>
          </cell>
          <cell r="J81">
            <v>0</v>
          </cell>
          <cell r="K81">
            <v>9.94</v>
          </cell>
          <cell r="L81">
            <v>0</v>
          </cell>
          <cell r="M81">
            <v>0</v>
          </cell>
          <cell r="N81">
            <v>100.13</v>
          </cell>
          <cell r="O81">
            <v>3</v>
          </cell>
          <cell r="P81">
            <v>2010</v>
          </cell>
          <cell r="Q81">
            <v>119</v>
          </cell>
          <cell r="R81">
            <v>26573</v>
          </cell>
          <cell r="S81" t="str">
            <v>POI</v>
          </cell>
          <cell r="T81">
            <v>55</v>
          </cell>
          <cell r="U81">
            <v>0</v>
          </cell>
          <cell r="V81">
            <v>500400287104</v>
          </cell>
          <cell r="W81" t="str">
            <v>5F-2A-12-72</v>
          </cell>
        </row>
        <row r="82">
          <cell r="A82" t="str">
            <v>120068</v>
          </cell>
          <cell r="B82" t="str">
            <v>I2</v>
          </cell>
          <cell r="C82" t="str">
            <v>INGENIO MINERO CASA BLANCA SRL.</v>
          </cell>
          <cell r="D82" t="str">
            <v>VILLACOLLO S/N</v>
          </cell>
          <cell r="E82">
            <v>210416</v>
          </cell>
          <cell r="F82">
            <v>61121</v>
          </cell>
          <cell r="G82">
            <v>448</v>
          </cell>
          <cell r="H82">
            <v>69647.7</v>
          </cell>
          <cell r="I82">
            <v>28269.25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12729.2</v>
          </cell>
          <cell r="O82">
            <v>3</v>
          </cell>
          <cell r="P82">
            <v>2010</v>
          </cell>
          <cell r="Q82">
            <v>119</v>
          </cell>
          <cell r="R82">
            <v>26574</v>
          </cell>
          <cell r="S82" t="str">
            <v>POI</v>
          </cell>
          <cell r="T82">
            <v>55</v>
          </cell>
          <cell r="U82">
            <v>0</v>
          </cell>
          <cell r="V82">
            <v>500400287104</v>
          </cell>
          <cell r="W82" t="str">
            <v>38-32-2D-E5</v>
          </cell>
        </row>
        <row r="83">
          <cell r="A83" t="str">
            <v>120919</v>
          </cell>
          <cell r="B83" t="str">
            <v>I2</v>
          </cell>
          <cell r="C83" t="str">
            <v>COOP. MINERA UNIFICADA POTOSI LTDA.</v>
          </cell>
          <cell r="D83" t="str">
            <v>M. COLQUECHACA S/N</v>
          </cell>
          <cell r="E83">
            <v>5776</v>
          </cell>
          <cell r="F83">
            <v>0</v>
          </cell>
          <cell r="G83">
            <v>58</v>
          </cell>
          <cell r="H83">
            <v>1911.86</v>
          </cell>
          <cell r="I83">
            <v>3659.86</v>
          </cell>
          <cell r="J83">
            <v>0</v>
          </cell>
          <cell r="K83">
            <v>249.5</v>
          </cell>
          <cell r="L83">
            <v>0</v>
          </cell>
          <cell r="M83">
            <v>0</v>
          </cell>
          <cell r="N83">
            <v>724.32</v>
          </cell>
          <cell r="O83">
            <v>3</v>
          </cell>
          <cell r="P83">
            <v>2010</v>
          </cell>
          <cell r="Q83">
            <v>119</v>
          </cell>
          <cell r="R83">
            <v>26575</v>
          </cell>
          <cell r="S83" t="str">
            <v>POI</v>
          </cell>
          <cell r="T83">
            <v>55</v>
          </cell>
          <cell r="U83">
            <v>0</v>
          </cell>
          <cell r="V83">
            <v>500400287104</v>
          </cell>
          <cell r="W83" t="str">
            <v>93-47-1C-9E</v>
          </cell>
        </row>
        <row r="84">
          <cell r="A84" t="str">
            <v>120888</v>
          </cell>
          <cell r="B84" t="str">
            <v>I2</v>
          </cell>
          <cell r="C84" t="str">
            <v>COOPERATIVA COMPOTOSI LTDA.</v>
          </cell>
          <cell r="D84" t="str">
            <v>CIRCUNVALACION S/N</v>
          </cell>
          <cell r="E84">
            <v>127</v>
          </cell>
          <cell r="F84">
            <v>0</v>
          </cell>
          <cell r="G84">
            <v>5</v>
          </cell>
          <cell r="H84">
            <v>42.04</v>
          </cell>
          <cell r="I84">
            <v>315.5</v>
          </cell>
          <cell r="J84">
            <v>0</v>
          </cell>
          <cell r="K84">
            <v>5.49</v>
          </cell>
          <cell r="L84">
            <v>0</v>
          </cell>
          <cell r="M84">
            <v>0</v>
          </cell>
          <cell r="N84">
            <v>46.48</v>
          </cell>
          <cell r="O84">
            <v>3</v>
          </cell>
          <cell r="P84">
            <v>2010</v>
          </cell>
          <cell r="Q84">
            <v>119</v>
          </cell>
          <cell r="R84">
            <v>26576</v>
          </cell>
          <cell r="S84" t="str">
            <v>POI</v>
          </cell>
          <cell r="T84">
            <v>55</v>
          </cell>
          <cell r="U84">
            <v>0</v>
          </cell>
          <cell r="V84">
            <v>500400287104</v>
          </cell>
          <cell r="W84" t="str">
            <v>D0-40-E9-D5-B3</v>
          </cell>
        </row>
        <row r="85">
          <cell r="A85" t="str">
            <v>120698</v>
          </cell>
          <cell r="B85" t="str">
            <v>I2</v>
          </cell>
          <cell r="C85" t="str">
            <v>COOPERATIVA HUARI HUARI</v>
          </cell>
          <cell r="D85" t="str">
            <v>MINA ESPERANZA S/N</v>
          </cell>
          <cell r="E85">
            <v>170</v>
          </cell>
          <cell r="F85">
            <v>0</v>
          </cell>
          <cell r="G85">
            <v>5</v>
          </cell>
          <cell r="H85">
            <v>56.27</v>
          </cell>
          <cell r="I85">
            <v>315.5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48.33</v>
          </cell>
          <cell r="O85">
            <v>3</v>
          </cell>
          <cell r="P85">
            <v>2010</v>
          </cell>
          <cell r="Q85">
            <v>119</v>
          </cell>
          <cell r="R85">
            <v>26577</v>
          </cell>
          <cell r="S85" t="str">
            <v>POI</v>
          </cell>
          <cell r="T85">
            <v>55</v>
          </cell>
          <cell r="U85">
            <v>0</v>
          </cell>
          <cell r="V85">
            <v>500400287104</v>
          </cell>
          <cell r="W85" t="str">
            <v>3E-2F-DC-D5</v>
          </cell>
        </row>
        <row r="86">
          <cell r="A86" t="str">
            <v>120753</v>
          </cell>
          <cell r="B86" t="str">
            <v>I2</v>
          </cell>
          <cell r="C86" t="str">
            <v>EMPRESA MINERA SANTA LUCIA</v>
          </cell>
          <cell r="D86" t="str">
            <v>AGUA DULCE S/N</v>
          </cell>
          <cell r="E86">
            <v>15850</v>
          </cell>
          <cell r="F86">
            <v>6322</v>
          </cell>
          <cell r="G86">
            <v>252</v>
          </cell>
          <cell r="H86">
            <v>5246.35</v>
          </cell>
          <cell r="I86">
            <v>15901.45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2749.21</v>
          </cell>
          <cell r="O86">
            <v>3</v>
          </cell>
          <cell r="P86">
            <v>2010</v>
          </cell>
          <cell r="Q86">
            <v>119</v>
          </cell>
          <cell r="R86">
            <v>26578</v>
          </cell>
          <cell r="S86" t="str">
            <v>POI</v>
          </cell>
          <cell r="T86">
            <v>55</v>
          </cell>
          <cell r="U86">
            <v>0</v>
          </cell>
          <cell r="V86">
            <v>500400287104</v>
          </cell>
          <cell r="W86" t="str">
            <v>37-B1-A6-19-47</v>
          </cell>
        </row>
        <row r="87">
          <cell r="A87" t="str">
            <v>120737.500</v>
          </cell>
          <cell r="B87" t="str">
            <v>I2</v>
          </cell>
          <cell r="C87" t="str">
            <v>EMPRESA ROYAL . MINES IMPEX S.R.L.</v>
          </cell>
          <cell r="D87" t="str">
            <v xml:space="preserve">CANTUMARCA </v>
          </cell>
          <cell r="E87">
            <v>89572</v>
          </cell>
          <cell r="F87">
            <v>65143</v>
          </cell>
          <cell r="G87">
            <v>205</v>
          </cell>
          <cell r="H87">
            <v>29648.33</v>
          </cell>
          <cell r="I87">
            <v>12935.7</v>
          </cell>
          <cell r="J87">
            <v>4812</v>
          </cell>
          <cell r="K87">
            <v>3869.11</v>
          </cell>
          <cell r="L87">
            <v>960</v>
          </cell>
          <cell r="M87">
            <v>0</v>
          </cell>
          <cell r="N87">
            <v>6161.48</v>
          </cell>
          <cell r="O87">
            <v>3</v>
          </cell>
          <cell r="P87">
            <v>2010</v>
          </cell>
          <cell r="Q87">
            <v>119</v>
          </cell>
          <cell r="R87">
            <v>26579</v>
          </cell>
          <cell r="S87" t="str">
            <v>POI</v>
          </cell>
          <cell r="T87">
            <v>55</v>
          </cell>
          <cell r="U87">
            <v>0</v>
          </cell>
          <cell r="V87">
            <v>500400287104</v>
          </cell>
          <cell r="W87" t="str">
            <v>8C-34-18-76-72</v>
          </cell>
        </row>
        <row r="88">
          <cell r="A88" t="str">
            <v>120749</v>
          </cell>
          <cell r="B88" t="str">
            <v>I1</v>
          </cell>
          <cell r="C88" t="str">
            <v>COTAP  LTDA.</v>
          </cell>
          <cell r="D88" t="str">
            <v>TARAPAYA S/N</v>
          </cell>
          <cell r="E88">
            <v>151</v>
          </cell>
          <cell r="F88">
            <v>0</v>
          </cell>
          <cell r="G88">
            <v>8</v>
          </cell>
          <cell r="H88">
            <v>49.98</v>
          </cell>
          <cell r="I88">
            <v>504.81</v>
          </cell>
          <cell r="J88">
            <v>0</v>
          </cell>
          <cell r="K88">
            <v>6.52</v>
          </cell>
          <cell r="L88">
            <v>0</v>
          </cell>
          <cell r="M88">
            <v>0</v>
          </cell>
          <cell r="N88">
            <v>72.12</v>
          </cell>
          <cell r="O88">
            <v>3</v>
          </cell>
          <cell r="P88">
            <v>2010</v>
          </cell>
          <cell r="Q88">
            <v>119</v>
          </cell>
          <cell r="R88">
            <v>26580</v>
          </cell>
          <cell r="S88" t="str">
            <v>POI</v>
          </cell>
          <cell r="T88">
            <v>55</v>
          </cell>
          <cell r="U88">
            <v>0</v>
          </cell>
          <cell r="V88">
            <v>500400287104</v>
          </cell>
          <cell r="W88" t="str">
            <v>2B-6E-BF-E4-F1</v>
          </cell>
        </row>
        <row r="89">
          <cell r="A89" t="str">
            <v>120056.60</v>
          </cell>
          <cell r="B89" t="str">
            <v>I2</v>
          </cell>
          <cell r="C89" t="str">
            <v>EQUISE MAMANI JUAN MATEO</v>
          </cell>
          <cell r="D89" t="str">
            <v>MINA HAMBRES S/N</v>
          </cell>
          <cell r="E89">
            <v>3734</v>
          </cell>
          <cell r="F89">
            <v>1666</v>
          </cell>
          <cell r="G89">
            <v>65</v>
          </cell>
          <cell r="H89">
            <v>1235.95</v>
          </cell>
          <cell r="I89">
            <v>4101.5600000000004</v>
          </cell>
          <cell r="J89">
            <v>0</v>
          </cell>
          <cell r="K89">
            <v>161.29</v>
          </cell>
          <cell r="L89">
            <v>0</v>
          </cell>
          <cell r="M89">
            <v>0</v>
          </cell>
          <cell r="N89">
            <v>693.88</v>
          </cell>
          <cell r="O89">
            <v>3</v>
          </cell>
          <cell r="P89">
            <v>2010</v>
          </cell>
          <cell r="Q89">
            <v>119</v>
          </cell>
          <cell r="R89">
            <v>26581</v>
          </cell>
          <cell r="S89" t="str">
            <v>POI</v>
          </cell>
          <cell r="T89">
            <v>55</v>
          </cell>
          <cell r="U89">
            <v>0</v>
          </cell>
          <cell r="V89">
            <v>500400287104</v>
          </cell>
          <cell r="W89" t="str">
            <v>B7-56-47-52</v>
          </cell>
        </row>
        <row r="90">
          <cell r="A90" t="str">
            <v>120751</v>
          </cell>
          <cell r="B90" t="str">
            <v>I2</v>
          </cell>
          <cell r="C90" t="str">
            <v>EMPRESA MINERA LAMBOL</v>
          </cell>
          <cell r="D90" t="str">
            <v>SAN ANTONIO S/N</v>
          </cell>
          <cell r="E90">
            <v>447431</v>
          </cell>
          <cell r="F90">
            <v>145648</v>
          </cell>
          <cell r="G90">
            <v>854</v>
          </cell>
          <cell r="H90">
            <v>148099.66</v>
          </cell>
          <cell r="I90">
            <v>53888.25</v>
          </cell>
          <cell r="J90">
            <v>0</v>
          </cell>
          <cell r="K90">
            <v>19327.009999999998</v>
          </cell>
          <cell r="L90">
            <v>0</v>
          </cell>
          <cell r="M90">
            <v>0</v>
          </cell>
          <cell r="N90">
            <v>26258.43</v>
          </cell>
          <cell r="O90">
            <v>3</v>
          </cell>
          <cell r="P90">
            <v>2010</v>
          </cell>
          <cell r="Q90">
            <v>119</v>
          </cell>
          <cell r="R90">
            <v>26582</v>
          </cell>
          <cell r="S90" t="str">
            <v>POI</v>
          </cell>
          <cell r="T90">
            <v>55</v>
          </cell>
          <cell r="U90">
            <v>0</v>
          </cell>
          <cell r="V90">
            <v>500400287104</v>
          </cell>
          <cell r="W90" t="str">
            <v>9A-06-09-0B</v>
          </cell>
        </row>
        <row r="91">
          <cell r="A91" t="str">
            <v>120058</v>
          </cell>
          <cell r="B91" t="str">
            <v>I2</v>
          </cell>
          <cell r="C91" t="str">
            <v>VEIZAGA GUZMAN RAYMUNDO</v>
          </cell>
          <cell r="D91" t="str">
            <v>SURCO 498</v>
          </cell>
          <cell r="E91">
            <v>18981</v>
          </cell>
          <cell r="F91">
            <v>15504</v>
          </cell>
          <cell r="G91">
            <v>105</v>
          </cell>
          <cell r="H91">
            <v>6282.71</v>
          </cell>
          <cell r="I91">
            <v>6625.6</v>
          </cell>
          <cell r="J91">
            <v>2091.15</v>
          </cell>
          <cell r="K91">
            <v>819.89</v>
          </cell>
          <cell r="L91">
            <v>0</v>
          </cell>
          <cell r="M91">
            <v>0</v>
          </cell>
          <cell r="N91">
            <v>1949.93</v>
          </cell>
          <cell r="O91">
            <v>3</v>
          </cell>
          <cell r="P91">
            <v>2010</v>
          </cell>
          <cell r="Q91">
            <v>119</v>
          </cell>
          <cell r="R91">
            <v>26583</v>
          </cell>
          <cell r="S91" t="str">
            <v>POI</v>
          </cell>
          <cell r="T91">
            <v>55</v>
          </cell>
          <cell r="U91">
            <v>0</v>
          </cell>
          <cell r="V91">
            <v>500400287104</v>
          </cell>
          <cell r="W91" t="str">
            <v>BD-08-DF-9B-8A</v>
          </cell>
        </row>
        <row r="92">
          <cell r="A92" t="str">
            <v>120967.500</v>
          </cell>
          <cell r="B92" t="str">
            <v>I2</v>
          </cell>
          <cell r="C92" t="str">
            <v>COOP. MINERA RESERVA FISCAL LTDA.</v>
          </cell>
          <cell r="D92" t="str">
            <v>MINA SAN NICOLAS S/N</v>
          </cell>
          <cell r="E92">
            <v>2820</v>
          </cell>
          <cell r="F92">
            <v>2680</v>
          </cell>
          <cell r="G92">
            <v>25</v>
          </cell>
          <cell r="H92">
            <v>933.42</v>
          </cell>
          <cell r="I92">
            <v>1577.52</v>
          </cell>
          <cell r="J92">
            <v>0</v>
          </cell>
          <cell r="K92">
            <v>121.81</v>
          </cell>
          <cell r="L92">
            <v>0</v>
          </cell>
          <cell r="M92">
            <v>0</v>
          </cell>
          <cell r="N92">
            <v>326.42</v>
          </cell>
          <cell r="O92">
            <v>3</v>
          </cell>
          <cell r="P92">
            <v>2010</v>
          </cell>
          <cell r="Q92">
            <v>119</v>
          </cell>
          <cell r="R92">
            <v>26584</v>
          </cell>
          <cell r="S92" t="str">
            <v>POI</v>
          </cell>
          <cell r="T92">
            <v>55</v>
          </cell>
          <cell r="U92">
            <v>0</v>
          </cell>
          <cell r="V92">
            <v>500400287104</v>
          </cell>
          <cell r="W92" t="str">
            <v>CE-BD-84-68</v>
          </cell>
        </row>
        <row r="93">
          <cell r="A93" t="str">
            <v>120966</v>
          </cell>
          <cell r="B93" t="str">
            <v>I2</v>
          </cell>
          <cell r="C93" t="str">
            <v>EMPRESA MINERA BOLIVAR</v>
          </cell>
          <cell r="D93" t="str">
            <v>MINA ROBERTO S/N</v>
          </cell>
          <cell r="E93">
            <v>4408</v>
          </cell>
          <cell r="F93">
            <v>0</v>
          </cell>
          <cell r="G93">
            <v>87</v>
          </cell>
          <cell r="H93">
            <v>1459.05</v>
          </cell>
          <cell r="I93">
            <v>5489.79</v>
          </cell>
          <cell r="J93">
            <v>0</v>
          </cell>
          <cell r="K93">
            <v>190.41</v>
          </cell>
          <cell r="L93">
            <v>0</v>
          </cell>
          <cell r="M93">
            <v>0</v>
          </cell>
          <cell r="N93">
            <v>903.35</v>
          </cell>
          <cell r="O93">
            <v>3</v>
          </cell>
          <cell r="P93">
            <v>2010</v>
          </cell>
          <cell r="Q93">
            <v>119</v>
          </cell>
          <cell r="R93">
            <v>26585</v>
          </cell>
          <cell r="S93" t="str">
            <v>POI</v>
          </cell>
          <cell r="T93">
            <v>55</v>
          </cell>
          <cell r="U93">
            <v>0</v>
          </cell>
          <cell r="V93">
            <v>500400287104</v>
          </cell>
          <cell r="W93" t="str">
            <v>6A-06-A8-59-18</v>
          </cell>
        </row>
        <row r="94">
          <cell r="A94" t="str">
            <v>120054.100</v>
          </cell>
          <cell r="B94" t="str">
            <v>I2</v>
          </cell>
          <cell r="C94" t="str">
            <v>EMPRESA MINERA SAN PEDRO POTOSI</v>
          </cell>
          <cell r="D94" t="str">
            <v xml:space="preserve">MINA DON ROBERTO </v>
          </cell>
          <cell r="E94">
            <v>2364</v>
          </cell>
          <cell r="F94">
            <v>631</v>
          </cell>
          <cell r="G94">
            <v>71</v>
          </cell>
          <cell r="H94">
            <v>782.48</v>
          </cell>
          <cell r="I94">
            <v>4480.17</v>
          </cell>
          <cell r="J94">
            <v>0</v>
          </cell>
          <cell r="K94">
            <v>102.11</v>
          </cell>
          <cell r="L94">
            <v>0</v>
          </cell>
          <cell r="M94">
            <v>0</v>
          </cell>
          <cell r="N94">
            <v>684.14</v>
          </cell>
          <cell r="O94">
            <v>3</v>
          </cell>
          <cell r="P94">
            <v>2010</v>
          </cell>
          <cell r="Q94">
            <v>119</v>
          </cell>
          <cell r="R94">
            <v>26586</v>
          </cell>
          <cell r="S94" t="str">
            <v>POI</v>
          </cell>
          <cell r="T94">
            <v>55</v>
          </cell>
          <cell r="U94">
            <v>0</v>
          </cell>
          <cell r="V94">
            <v>500400287104</v>
          </cell>
          <cell r="W94" t="str">
            <v>7D-E5-83-91-74</v>
          </cell>
        </row>
        <row r="95">
          <cell r="A95" t="str">
            <v>120891</v>
          </cell>
          <cell r="B95" t="str">
            <v>I2</v>
          </cell>
          <cell r="C95" t="str">
            <v>EMPRESA MINERA BOLIVAR LIMITADA</v>
          </cell>
          <cell r="D95" t="str">
            <v>PAMPA INGENIO S/N</v>
          </cell>
          <cell r="E95">
            <v>263900</v>
          </cell>
          <cell r="F95">
            <v>128800</v>
          </cell>
          <cell r="G95">
            <v>476</v>
          </cell>
          <cell r="H95">
            <v>87350.9</v>
          </cell>
          <cell r="I95">
            <v>30036.080000000002</v>
          </cell>
          <cell r="J95">
            <v>117.39</v>
          </cell>
          <cell r="K95">
            <v>11399.29</v>
          </cell>
          <cell r="L95">
            <v>960</v>
          </cell>
          <cell r="M95">
            <v>0</v>
          </cell>
          <cell r="N95">
            <v>15275.57</v>
          </cell>
          <cell r="O95">
            <v>3</v>
          </cell>
          <cell r="P95">
            <v>2010</v>
          </cell>
          <cell r="Q95">
            <v>119</v>
          </cell>
          <cell r="R95">
            <v>26587</v>
          </cell>
          <cell r="S95" t="str">
            <v>POI</v>
          </cell>
          <cell r="T95">
            <v>55</v>
          </cell>
          <cell r="U95">
            <v>0</v>
          </cell>
          <cell r="V95">
            <v>500400287104</v>
          </cell>
          <cell r="W95" t="str">
            <v>10-BE-C3-74-70</v>
          </cell>
        </row>
        <row r="96">
          <cell r="A96" t="str">
            <v>120036.50</v>
          </cell>
          <cell r="B96" t="str">
            <v>I2</v>
          </cell>
          <cell r="C96" t="str">
            <v>EMPRESA MINERA BOLIVAR LTDA.</v>
          </cell>
          <cell r="D96" t="str">
            <v>LA ESQUINA S/N</v>
          </cell>
          <cell r="E96">
            <v>18359</v>
          </cell>
          <cell r="F96">
            <v>97</v>
          </cell>
          <cell r="G96">
            <v>66</v>
          </cell>
          <cell r="H96">
            <v>6076.83</v>
          </cell>
          <cell r="I96">
            <v>4164.67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1331.4</v>
          </cell>
          <cell r="O96">
            <v>3</v>
          </cell>
          <cell r="P96">
            <v>2010</v>
          </cell>
          <cell r="Q96">
            <v>119</v>
          </cell>
          <cell r="R96">
            <v>26588</v>
          </cell>
          <cell r="S96" t="str">
            <v>POI</v>
          </cell>
          <cell r="T96">
            <v>55</v>
          </cell>
          <cell r="U96">
            <v>0</v>
          </cell>
          <cell r="V96">
            <v>500400287104</v>
          </cell>
          <cell r="W96" t="str">
            <v>25-67-4E-EA</v>
          </cell>
        </row>
        <row r="97">
          <cell r="A97" t="str">
            <v>120932</v>
          </cell>
          <cell r="B97" t="str">
            <v>I1</v>
          </cell>
          <cell r="C97" t="str">
            <v>ZAMBRANA LLANOS RUBEN</v>
          </cell>
          <cell r="D97" t="str">
            <v>M. CONSTANZA S/N</v>
          </cell>
          <cell r="E97">
            <v>290</v>
          </cell>
          <cell r="F97">
            <v>0</v>
          </cell>
          <cell r="G97">
            <v>2</v>
          </cell>
          <cell r="H97">
            <v>95.99</v>
          </cell>
          <cell r="I97">
            <v>126.2</v>
          </cell>
          <cell r="J97">
            <v>0</v>
          </cell>
          <cell r="K97">
            <v>12.53</v>
          </cell>
          <cell r="L97">
            <v>0</v>
          </cell>
          <cell r="M97">
            <v>0</v>
          </cell>
          <cell r="N97">
            <v>28.88</v>
          </cell>
          <cell r="O97">
            <v>3</v>
          </cell>
          <cell r="P97">
            <v>2010</v>
          </cell>
          <cell r="Q97">
            <v>119</v>
          </cell>
          <cell r="R97">
            <v>26589</v>
          </cell>
          <cell r="S97" t="str">
            <v>POI</v>
          </cell>
          <cell r="T97">
            <v>55</v>
          </cell>
          <cell r="U97">
            <v>0</v>
          </cell>
          <cell r="V97">
            <v>500400287104</v>
          </cell>
          <cell r="W97" t="str">
            <v>4B-3A-08-13</v>
          </cell>
        </row>
        <row r="98">
          <cell r="A98" t="str">
            <v>120682</v>
          </cell>
          <cell r="B98" t="str">
            <v>I2</v>
          </cell>
          <cell r="C98" t="str">
            <v>COOP. MIN. UNIFICADA POTOSI LTDA.</v>
          </cell>
          <cell r="D98" t="str">
            <v>M. FORZADOS I S/N</v>
          </cell>
          <cell r="E98">
            <v>25214</v>
          </cell>
          <cell r="F98">
            <v>6381</v>
          </cell>
          <cell r="G98">
            <v>87</v>
          </cell>
          <cell r="H98">
            <v>8345.83</v>
          </cell>
          <cell r="I98">
            <v>5489.79</v>
          </cell>
          <cell r="J98">
            <v>0</v>
          </cell>
          <cell r="K98">
            <v>1089.1300000000001</v>
          </cell>
          <cell r="L98">
            <v>0</v>
          </cell>
          <cell r="M98">
            <v>0</v>
          </cell>
          <cell r="N98">
            <v>1798.63</v>
          </cell>
          <cell r="O98">
            <v>3</v>
          </cell>
          <cell r="P98">
            <v>2010</v>
          </cell>
          <cell r="Q98">
            <v>119</v>
          </cell>
          <cell r="R98">
            <v>26590</v>
          </cell>
          <cell r="S98" t="str">
            <v>POI</v>
          </cell>
          <cell r="T98">
            <v>55</v>
          </cell>
          <cell r="U98">
            <v>0</v>
          </cell>
          <cell r="V98">
            <v>500400287104</v>
          </cell>
          <cell r="W98" t="str">
            <v>44-E7-97-AC-2C</v>
          </cell>
        </row>
        <row r="99">
          <cell r="A99" t="str">
            <v>120771</v>
          </cell>
          <cell r="B99" t="str">
            <v>I2</v>
          </cell>
          <cell r="C99" t="str">
            <v>MINEXA  SRL</v>
          </cell>
          <cell r="D99" t="str">
            <v>H. VASQUEZ S/N</v>
          </cell>
          <cell r="E99">
            <v>1674</v>
          </cell>
          <cell r="F99">
            <v>109</v>
          </cell>
          <cell r="G99">
            <v>19</v>
          </cell>
          <cell r="H99">
            <v>554.09</v>
          </cell>
          <cell r="I99">
            <v>1198.92</v>
          </cell>
          <cell r="J99">
            <v>0</v>
          </cell>
          <cell r="K99">
            <v>72.31</v>
          </cell>
          <cell r="L99">
            <v>0</v>
          </cell>
          <cell r="M99">
            <v>0</v>
          </cell>
          <cell r="N99">
            <v>227.89</v>
          </cell>
          <cell r="O99">
            <v>3</v>
          </cell>
          <cell r="P99">
            <v>2010</v>
          </cell>
          <cell r="Q99">
            <v>119</v>
          </cell>
          <cell r="R99">
            <v>26591</v>
          </cell>
          <cell r="S99" t="str">
            <v>POI</v>
          </cell>
          <cell r="T99">
            <v>55</v>
          </cell>
          <cell r="U99">
            <v>0</v>
          </cell>
          <cell r="V99">
            <v>500400287104</v>
          </cell>
          <cell r="W99" t="str">
            <v>CD-DE-37-5A</v>
          </cell>
        </row>
        <row r="100">
          <cell r="A100" t="str">
            <v>120068.50</v>
          </cell>
          <cell r="B100" t="str">
            <v>I2</v>
          </cell>
          <cell r="C100" t="str">
            <v>EMP. MINERA COPAGIRA CUMPAS</v>
          </cell>
          <cell r="D100" t="str">
            <v>CACHITAMBO S/N</v>
          </cell>
          <cell r="E100">
            <v>92467</v>
          </cell>
          <cell r="F100">
            <v>95457</v>
          </cell>
          <cell r="G100">
            <v>168</v>
          </cell>
          <cell r="H100">
            <v>30606.58</v>
          </cell>
          <cell r="I100">
            <v>10600.97</v>
          </cell>
          <cell r="J100">
            <v>12073.81</v>
          </cell>
          <cell r="K100">
            <v>0</v>
          </cell>
          <cell r="L100">
            <v>0</v>
          </cell>
          <cell r="M100">
            <v>0</v>
          </cell>
          <cell r="N100">
            <v>6926.58</v>
          </cell>
          <cell r="O100">
            <v>3</v>
          </cell>
          <cell r="P100">
            <v>2010</v>
          </cell>
          <cell r="Q100">
            <v>119</v>
          </cell>
          <cell r="R100">
            <v>26592</v>
          </cell>
          <cell r="S100" t="str">
            <v>POI</v>
          </cell>
          <cell r="T100">
            <v>55</v>
          </cell>
          <cell r="U100">
            <v>0</v>
          </cell>
          <cell r="V100">
            <v>500400287104</v>
          </cell>
          <cell r="W100" t="str">
            <v>49-C9-06-2B-A0</v>
          </cell>
        </row>
        <row r="101">
          <cell r="A101" t="str">
            <v>120696</v>
          </cell>
          <cell r="B101" t="str">
            <v>I2</v>
          </cell>
          <cell r="C101" t="str">
            <v>COOPERATIVA HUARI HUARI</v>
          </cell>
          <cell r="D101" t="str">
            <v>M. ESPERANZA S/N</v>
          </cell>
          <cell r="E101">
            <v>3369</v>
          </cell>
          <cell r="F101">
            <v>0</v>
          </cell>
          <cell r="G101">
            <v>5</v>
          </cell>
          <cell r="H101">
            <v>1115.1400000000001</v>
          </cell>
          <cell r="I101">
            <v>315.5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185.98</v>
          </cell>
          <cell r="O101">
            <v>3</v>
          </cell>
          <cell r="P101">
            <v>2010</v>
          </cell>
          <cell r="Q101">
            <v>119</v>
          </cell>
          <cell r="R101">
            <v>26593</v>
          </cell>
          <cell r="S101" t="str">
            <v>POI</v>
          </cell>
          <cell r="T101">
            <v>55</v>
          </cell>
          <cell r="U101">
            <v>0</v>
          </cell>
          <cell r="V101">
            <v>500400287104</v>
          </cell>
          <cell r="W101" t="str">
            <v>58-CD-18-73</v>
          </cell>
        </row>
        <row r="102">
          <cell r="A102" t="str">
            <v>120036</v>
          </cell>
          <cell r="B102" t="str">
            <v>I2</v>
          </cell>
          <cell r="C102" t="str">
            <v>COPROMIN . .</v>
          </cell>
          <cell r="D102" t="str">
            <v>CHAQUILLA PAMPA S/N</v>
          </cell>
          <cell r="E102">
            <v>516</v>
          </cell>
          <cell r="F102">
            <v>0</v>
          </cell>
          <cell r="G102">
            <v>7</v>
          </cell>
          <cell r="H102">
            <v>170.8</v>
          </cell>
          <cell r="I102">
            <v>441.71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79.63</v>
          </cell>
          <cell r="O102">
            <v>3</v>
          </cell>
          <cell r="P102">
            <v>2010</v>
          </cell>
          <cell r="Q102">
            <v>119</v>
          </cell>
          <cell r="R102">
            <v>26594</v>
          </cell>
          <cell r="S102" t="str">
            <v>POI</v>
          </cell>
          <cell r="T102">
            <v>55</v>
          </cell>
          <cell r="U102">
            <v>0</v>
          </cell>
          <cell r="V102">
            <v>500400287104</v>
          </cell>
          <cell r="W102" t="str">
            <v>0E-0E-D6-19-22</v>
          </cell>
        </row>
        <row r="103">
          <cell r="A103" t="str">
            <v>120758</v>
          </cell>
          <cell r="B103" t="str">
            <v>I2</v>
          </cell>
          <cell r="C103" t="str">
            <v xml:space="preserve">EMCODEP   </v>
          </cell>
          <cell r="D103" t="str">
            <v>AGUA DULCE S/N</v>
          </cell>
          <cell r="E103">
            <v>37414</v>
          </cell>
          <cell r="F103">
            <v>352</v>
          </cell>
          <cell r="G103">
            <v>94</v>
          </cell>
          <cell r="H103">
            <v>12384.03</v>
          </cell>
          <cell r="I103">
            <v>5931.49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2381.02</v>
          </cell>
          <cell r="O103">
            <v>3</v>
          </cell>
          <cell r="P103">
            <v>2010</v>
          </cell>
          <cell r="Q103">
            <v>119</v>
          </cell>
          <cell r="R103">
            <v>26595</v>
          </cell>
          <cell r="S103" t="str">
            <v>POI</v>
          </cell>
          <cell r="T103">
            <v>55</v>
          </cell>
          <cell r="U103">
            <v>0</v>
          </cell>
          <cell r="V103">
            <v>500400287104</v>
          </cell>
          <cell r="W103" t="str">
            <v>73-C1-63-63-B9</v>
          </cell>
        </row>
        <row r="104">
          <cell r="A104" t="str">
            <v>120041</v>
          </cell>
          <cell r="B104" t="str">
            <v>I2</v>
          </cell>
          <cell r="C104" t="str">
            <v>EMPRESA MINERA JATHUN ORCKO S.R.L.</v>
          </cell>
          <cell r="D104" t="str">
            <v>MINA CUYUQUI S/N</v>
          </cell>
          <cell r="E104">
            <v>35318</v>
          </cell>
          <cell r="F104">
            <v>14926</v>
          </cell>
          <cell r="G104">
            <v>116</v>
          </cell>
          <cell r="H104">
            <v>11690.26</v>
          </cell>
          <cell r="I104">
            <v>7319.72</v>
          </cell>
          <cell r="J104">
            <v>0</v>
          </cell>
          <cell r="K104">
            <v>1525.58</v>
          </cell>
          <cell r="L104">
            <v>0</v>
          </cell>
          <cell r="M104">
            <v>0</v>
          </cell>
          <cell r="N104">
            <v>2471.3000000000002</v>
          </cell>
          <cell r="O104">
            <v>3</v>
          </cell>
          <cell r="P104">
            <v>2010</v>
          </cell>
          <cell r="Q104">
            <v>119</v>
          </cell>
          <cell r="R104">
            <v>26596</v>
          </cell>
          <cell r="S104" t="str">
            <v>POI</v>
          </cell>
          <cell r="T104">
            <v>55</v>
          </cell>
          <cell r="U104">
            <v>0</v>
          </cell>
          <cell r="V104">
            <v>500400287104</v>
          </cell>
          <cell r="W104" t="str">
            <v>93-0C-FF-44</v>
          </cell>
        </row>
        <row r="105">
          <cell r="A105" t="str">
            <v>120039</v>
          </cell>
          <cell r="B105" t="str">
            <v>I1</v>
          </cell>
          <cell r="C105" t="str">
            <v>LAMBOL  S.A.</v>
          </cell>
          <cell r="D105" t="str">
            <v>MINA HAMBRES S/N</v>
          </cell>
          <cell r="E105">
            <v>2539</v>
          </cell>
          <cell r="F105">
            <v>105</v>
          </cell>
          <cell r="G105">
            <v>50</v>
          </cell>
          <cell r="H105">
            <v>840.41</v>
          </cell>
          <cell r="I105">
            <v>3155.05</v>
          </cell>
          <cell r="J105">
            <v>0</v>
          </cell>
          <cell r="K105">
            <v>109.67</v>
          </cell>
          <cell r="L105">
            <v>0</v>
          </cell>
          <cell r="M105">
            <v>0</v>
          </cell>
          <cell r="N105">
            <v>519.41</v>
          </cell>
          <cell r="O105">
            <v>3</v>
          </cell>
          <cell r="P105">
            <v>2010</v>
          </cell>
          <cell r="Q105">
            <v>119</v>
          </cell>
          <cell r="R105">
            <v>26597</v>
          </cell>
          <cell r="S105" t="str">
            <v>POI</v>
          </cell>
          <cell r="T105">
            <v>55</v>
          </cell>
          <cell r="U105">
            <v>0</v>
          </cell>
          <cell r="V105">
            <v>500400287104</v>
          </cell>
          <cell r="W105" t="str">
            <v>01-C3-35-3B-65</v>
          </cell>
        </row>
        <row r="106">
          <cell r="A106" t="str">
            <v>120711.40</v>
          </cell>
          <cell r="B106" t="str">
            <v>I1</v>
          </cell>
          <cell r="C106" t="str">
            <v>I.E.S.A.  S.R.L.</v>
          </cell>
          <cell r="D106" t="str">
            <v>SUIPACHA S/N</v>
          </cell>
          <cell r="E106">
            <v>4621</v>
          </cell>
          <cell r="F106">
            <v>4304</v>
          </cell>
          <cell r="G106">
            <v>61</v>
          </cell>
          <cell r="H106">
            <v>1529.55</v>
          </cell>
          <cell r="I106">
            <v>3849.16</v>
          </cell>
          <cell r="J106">
            <v>1237.0999999999999</v>
          </cell>
          <cell r="K106">
            <v>0</v>
          </cell>
          <cell r="L106">
            <v>0</v>
          </cell>
          <cell r="M106">
            <v>0</v>
          </cell>
          <cell r="N106">
            <v>860.06</v>
          </cell>
          <cell r="O106">
            <v>3</v>
          </cell>
          <cell r="P106">
            <v>2010</v>
          </cell>
          <cell r="Q106">
            <v>119</v>
          </cell>
          <cell r="R106">
            <v>26853</v>
          </cell>
          <cell r="S106" t="str">
            <v>POI</v>
          </cell>
          <cell r="T106">
            <v>89</v>
          </cell>
          <cell r="U106">
            <v>0</v>
          </cell>
          <cell r="V106">
            <v>500400287104</v>
          </cell>
          <cell r="W106" t="str">
            <v>5C-1E-D8-57</v>
          </cell>
        </row>
        <row r="107">
          <cell r="A107" t="str">
            <v>120947</v>
          </cell>
          <cell r="B107" t="str">
            <v>I2</v>
          </cell>
          <cell r="C107" t="str">
            <v>NOGALES . JUAN CARLOS</v>
          </cell>
          <cell r="D107" t="str">
            <v>FORZADOS I S/N</v>
          </cell>
          <cell r="E107">
            <v>8852</v>
          </cell>
          <cell r="F107">
            <v>4261</v>
          </cell>
          <cell r="G107">
            <v>111</v>
          </cell>
          <cell r="H107">
            <v>2930.01</v>
          </cell>
          <cell r="I107">
            <v>7004.21</v>
          </cell>
          <cell r="J107">
            <v>0</v>
          </cell>
          <cell r="K107">
            <v>382.37</v>
          </cell>
          <cell r="L107">
            <v>0</v>
          </cell>
          <cell r="M107">
            <v>0</v>
          </cell>
          <cell r="N107">
            <v>1291.45</v>
          </cell>
          <cell r="O107">
            <v>3</v>
          </cell>
          <cell r="P107">
            <v>2010</v>
          </cell>
          <cell r="Q107">
            <v>119</v>
          </cell>
          <cell r="R107">
            <v>26598</v>
          </cell>
          <cell r="S107" t="str">
            <v>POI</v>
          </cell>
          <cell r="T107">
            <v>55</v>
          </cell>
          <cell r="U107">
            <v>0</v>
          </cell>
          <cell r="V107">
            <v>500400287104</v>
          </cell>
          <cell r="W107" t="str">
            <v>A1-95-C2-58-D4</v>
          </cell>
        </row>
        <row r="108">
          <cell r="A108" t="str">
            <v>120021</v>
          </cell>
          <cell r="B108" t="str">
            <v>I2</v>
          </cell>
          <cell r="C108" t="str">
            <v>EMPRESA MINERA BOLSA NEGRA SRL.</v>
          </cell>
          <cell r="D108" t="str">
            <v>TOROPALCA MINA MISION S/N</v>
          </cell>
          <cell r="E108">
            <v>11915</v>
          </cell>
          <cell r="F108">
            <v>8455</v>
          </cell>
          <cell r="G108">
            <v>163</v>
          </cell>
          <cell r="H108">
            <v>3943.86</v>
          </cell>
          <cell r="I108">
            <v>10285.459999999999</v>
          </cell>
          <cell r="J108">
            <v>1479.85</v>
          </cell>
          <cell r="K108">
            <v>514.66999999999996</v>
          </cell>
          <cell r="L108">
            <v>0</v>
          </cell>
          <cell r="M108">
            <v>0</v>
          </cell>
          <cell r="N108">
            <v>2042.19</v>
          </cell>
          <cell r="O108">
            <v>3</v>
          </cell>
          <cell r="P108">
            <v>2010</v>
          </cell>
          <cell r="Q108">
            <v>119</v>
          </cell>
          <cell r="R108">
            <v>26599</v>
          </cell>
          <cell r="S108" t="str">
            <v>POI</v>
          </cell>
          <cell r="T108">
            <v>55</v>
          </cell>
          <cell r="U108">
            <v>0</v>
          </cell>
          <cell r="V108">
            <v>500400287104</v>
          </cell>
          <cell r="W108" t="str">
            <v>1A-CD-7F-71-D9</v>
          </cell>
        </row>
        <row r="109">
          <cell r="A109" t="str">
            <v>120683</v>
          </cell>
          <cell r="B109" t="str">
            <v>I1</v>
          </cell>
          <cell r="C109" t="str">
            <v>MAMANI ORCKO GERSON</v>
          </cell>
          <cell r="D109" t="str">
            <v>SAN JOSE S/N</v>
          </cell>
          <cell r="E109">
            <v>5</v>
          </cell>
          <cell r="F109">
            <v>8</v>
          </cell>
          <cell r="G109">
            <v>2</v>
          </cell>
          <cell r="H109">
            <v>1.66</v>
          </cell>
          <cell r="I109">
            <v>126.2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16.62</v>
          </cell>
          <cell r="O109">
            <v>3</v>
          </cell>
          <cell r="P109">
            <v>2010</v>
          </cell>
          <cell r="Q109">
            <v>119</v>
          </cell>
          <cell r="R109">
            <v>26600</v>
          </cell>
          <cell r="S109" t="str">
            <v>POI</v>
          </cell>
          <cell r="T109">
            <v>55</v>
          </cell>
          <cell r="U109">
            <v>0</v>
          </cell>
          <cell r="V109">
            <v>500400287104</v>
          </cell>
          <cell r="W109" t="str">
            <v>45-73-00-A4-91</v>
          </cell>
        </row>
        <row r="110">
          <cell r="A110" t="str">
            <v>120691</v>
          </cell>
          <cell r="B110" t="str">
            <v>I1</v>
          </cell>
          <cell r="C110" t="str">
            <v>CRUZ CHUQUISEA FORTUNATO</v>
          </cell>
          <cell r="D110" t="str">
            <v>MINA ESPERANZA S/N</v>
          </cell>
          <cell r="E110">
            <v>6058</v>
          </cell>
          <cell r="F110">
            <v>0</v>
          </cell>
          <cell r="G110">
            <v>70</v>
          </cell>
          <cell r="H110">
            <v>2005.2</v>
          </cell>
          <cell r="I110">
            <v>4417.07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834.9</v>
          </cell>
          <cell r="O110">
            <v>3</v>
          </cell>
          <cell r="P110">
            <v>2010</v>
          </cell>
          <cell r="Q110">
            <v>119</v>
          </cell>
          <cell r="R110">
            <v>26601</v>
          </cell>
          <cell r="S110" t="str">
            <v>POI</v>
          </cell>
          <cell r="T110">
            <v>55</v>
          </cell>
          <cell r="U110">
            <v>0</v>
          </cell>
          <cell r="V110">
            <v>500400287104</v>
          </cell>
          <cell r="W110" t="str">
            <v>AE-DC-AA-D2-30</v>
          </cell>
        </row>
        <row r="111">
          <cell r="A111" t="str">
            <v>120729.5</v>
          </cell>
          <cell r="B111" t="str">
            <v>I2</v>
          </cell>
          <cell r="C111" t="str">
            <v>ESA - AIP S.A.</v>
          </cell>
          <cell r="D111" t="str">
            <v>SAN ANTONIO S/N</v>
          </cell>
          <cell r="E111">
            <v>3049</v>
          </cell>
          <cell r="F111">
            <v>2960</v>
          </cell>
          <cell r="G111">
            <v>48</v>
          </cell>
          <cell r="H111">
            <v>1009.22</v>
          </cell>
          <cell r="I111">
            <v>3028.85</v>
          </cell>
          <cell r="J111">
            <v>1025.67</v>
          </cell>
          <cell r="K111">
            <v>131.69999999999999</v>
          </cell>
          <cell r="L111">
            <v>0</v>
          </cell>
          <cell r="M111">
            <v>0</v>
          </cell>
          <cell r="N111">
            <v>658.29</v>
          </cell>
          <cell r="O111">
            <v>3</v>
          </cell>
          <cell r="P111">
            <v>2010</v>
          </cell>
          <cell r="Q111">
            <v>119</v>
          </cell>
          <cell r="R111">
            <v>26602</v>
          </cell>
          <cell r="S111" t="str">
            <v>POI</v>
          </cell>
          <cell r="T111">
            <v>55</v>
          </cell>
          <cell r="U111">
            <v>0</v>
          </cell>
          <cell r="V111">
            <v>500400287104</v>
          </cell>
          <cell r="W111" t="str">
            <v>C7-86-F1-F0-C9</v>
          </cell>
        </row>
        <row r="112">
          <cell r="A112" t="str">
            <v>120751.10</v>
          </cell>
          <cell r="B112" t="str">
            <v>I2</v>
          </cell>
          <cell r="C112" t="str">
            <v>LAMBOL  S.A.</v>
          </cell>
          <cell r="D112" t="str">
            <v>SAN ANTONIO S/N</v>
          </cell>
          <cell r="E112">
            <v>17921</v>
          </cell>
          <cell r="F112">
            <v>0</v>
          </cell>
          <cell r="G112">
            <v>65</v>
          </cell>
          <cell r="H112">
            <v>5931.85</v>
          </cell>
          <cell r="I112">
            <v>4101.5600000000004</v>
          </cell>
          <cell r="J112">
            <v>0</v>
          </cell>
          <cell r="K112">
            <v>774.11</v>
          </cell>
          <cell r="L112">
            <v>0</v>
          </cell>
          <cell r="M112">
            <v>0</v>
          </cell>
          <cell r="N112">
            <v>1304.3399999999999</v>
          </cell>
          <cell r="O112">
            <v>3</v>
          </cell>
          <cell r="P112">
            <v>2010</v>
          </cell>
          <cell r="Q112">
            <v>119</v>
          </cell>
          <cell r="R112">
            <v>26603</v>
          </cell>
          <cell r="S112" t="str">
            <v>POI</v>
          </cell>
          <cell r="T112">
            <v>55</v>
          </cell>
          <cell r="U112">
            <v>0</v>
          </cell>
          <cell r="V112">
            <v>500400287104</v>
          </cell>
          <cell r="W112" t="str">
            <v>89-B1-70-72-75</v>
          </cell>
        </row>
        <row r="113">
          <cell r="A113" t="str">
            <v>120046</v>
          </cell>
          <cell r="B113" t="str">
            <v>I2</v>
          </cell>
          <cell r="C113" t="str">
            <v>EMPRESA MINERA BOLIVAR</v>
          </cell>
          <cell r="D113" t="str">
            <v>MINA SAN MIGUEL S/N</v>
          </cell>
          <cell r="E113">
            <v>16702</v>
          </cell>
          <cell r="F113">
            <v>202</v>
          </cell>
          <cell r="G113">
            <v>61</v>
          </cell>
          <cell r="H113">
            <v>5528.36</v>
          </cell>
          <cell r="I113">
            <v>3849.16</v>
          </cell>
          <cell r="J113">
            <v>0</v>
          </cell>
          <cell r="K113">
            <v>721.45</v>
          </cell>
          <cell r="L113">
            <v>0</v>
          </cell>
          <cell r="M113">
            <v>0</v>
          </cell>
          <cell r="N113">
            <v>1219.08</v>
          </cell>
          <cell r="O113">
            <v>3</v>
          </cell>
          <cell r="P113">
            <v>2010</v>
          </cell>
          <cell r="Q113">
            <v>119</v>
          </cell>
          <cell r="R113">
            <v>26604</v>
          </cell>
          <cell r="S113" t="str">
            <v>POI</v>
          </cell>
          <cell r="T113">
            <v>55</v>
          </cell>
          <cell r="U113">
            <v>0</v>
          </cell>
          <cell r="V113">
            <v>500400287104</v>
          </cell>
          <cell r="W113" t="str">
            <v>00-47-AA-54</v>
          </cell>
        </row>
        <row r="114">
          <cell r="A114" t="str">
            <v>120681</v>
          </cell>
          <cell r="B114" t="str">
            <v>I2</v>
          </cell>
          <cell r="C114" t="str">
            <v>MARTINEZ HUMANIS DAMIAN</v>
          </cell>
          <cell r="D114" t="str">
            <v>HUARI HUARI S/N</v>
          </cell>
          <cell r="E114">
            <v>1516</v>
          </cell>
          <cell r="F114">
            <v>0</v>
          </cell>
          <cell r="G114">
            <v>20</v>
          </cell>
          <cell r="H114">
            <v>501.8</v>
          </cell>
          <cell r="I114">
            <v>1262.02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229.3</v>
          </cell>
          <cell r="O114">
            <v>3</v>
          </cell>
          <cell r="P114">
            <v>2010</v>
          </cell>
          <cell r="Q114">
            <v>119</v>
          </cell>
          <cell r="R114">
            <v>26605</v>
          </cell>
          <cell r="S114" t="str">
            <v>POI</v>
          </cell>
          <cell r="T114">
            <v>55</v>
          </cell>
          <cell r="U114">
            <v>0</v>
          </cell>
          <cell r="V114">
            <v>500400287104</v>
          </cell>
          <cell r="W114" t="str">
            <v>DB-40-5C-63</v>
          </cell>
        </row>
        <row r="115">
          <cell r="A115" t="str">
            <v>120047</v>
          </cell>
          <cell r="B115" t="str">
            <v>I2</v>
          </cell>
          <cell r="C115" t="str">
            <v>CONDORI RUIZ MAX RAMIRO</v>
          </cell>
          <cell r="D115" t="str">
            <v>MINA HAMBRES S/N</v>
          </cell>
          <cell r="E115">
            <v>26677</v>
          </cell>
          <cell r="F115">
            <v>11589</v>
          </cell>
          <cell r="G115">
            <v>139</v>
          </cell>
          <cell r="H115">
            <v>8830.09</v>
          </cell>
          <cell r="I115">
            <v>8771.0400000000009</v>
          </cell>
          <cell r="J115">
            <v>0</v>
          </cell>
          <cell r="K115">
            <v>1152.33</v>
          </cell>
          <cell r="L115">
            <v>0</v>
          </cell>
          <cell r="M115">
            <v>0</v>
          </cell>
          <cell r="N115">
            <v>2288.15</v>
          </cell>
          <cell r="O115">
            <v>3</v>
          </cell>
          <cell r="P115">
            <v>2010</v>
          </cell>
          <cell r="Q115">
            <v>119</v>
          </cell>
          <cell r="R115">
            <v>26606</v>
          </cell>
          <cell r="S115" t="str">
            <v>POI</v>
          </cell>
          <cell r="T115">
            <v>55</v>
          </cell>
          <cell r="U115">
            <v>0</v>
          </cell>
          <cell r="V115">
            <v>500400287104</v>
          </cell>
          <cell r="W115" t="str">
            <v>4B-55-CB-3D-B6</v>
          </cell>
        </row>
        <row r="116">
          <cell r="A116" t="str">
            <v>120031</v>
          </cell>
          <cell r="B116" t="str">
            <v>I2</v>
          </cell>
          <cell r="C116" t="str">
            <v>ISSA  .</v>
          </cell>
          <cell r="D116" t="str">
            <v>CAMINO CANTUMARCA S/N</v>
          </cell>
          <cell r="E116">
            <v>2220</v>
          </cell>
          <cell r="F116">
            <v>1645</v>
          </cell>
          <cell r="G116">
            <v>36</v>
          </cell>
          <cell r="H116">
            <v>734.82</v>
          </cell>
          <cell r="I116">
            <v>2271.64</v>
          </cell>
          <cell r="J116">
            <v>360.78</v>
          </cell>
          <cell r="K116">
            <v>95.89</v>
          </cell>
          <cell r="L116">
            <v>960</v>
          </cell>
          <cell r="M116">
            <v>0</v>
          </cell>
          <cell r="N116">
            <v>437.74</v>
          </cell>
          <cell r="O116">
            <v>3</v>
          </cell>
          <cell r="P116">
            <v>2010</v>
          </cell>
          <cell r="Q116">
            <v>119</v>
          </cell>
          <cell r="R116">
            <v>26607</v>
          </cell>
          <cell r="S116" t="str">
            <v>POI</v>
          </cell>
          <cell r="T116">
            <v>55</v>
          </cell>
          <cell r="U116">
            <v>0</v>
          </cell>
          <cell r="V116">
            <v>500400287104</v>
          </cell>
          <cell r="W116" t="str">
            <v>D0-11-61-16-39</v>
          </cell>
        </row>
        <row r="117">
          <cell r="A117" t="str">
            <v>120049</v>
          </cell>
          <cell r="B117" t="str">
            <v>I2</v>
          </cell>
          <cell r="C117" t="str">
            <v>SOC. MIN. METAL RESERVA LTDA.</v>
          </cell>
          <cell r="D117" t="str">
            <v>MINA 3 AMIGOS S/N</v>
          </cell>
          <cell r="E117">
            <v>21896</v>
          </cell>
          <cell r="F117">
            <v>14575</v>
          </cell>
          <cell r="G117">
            <v>85</v>
          </cell>
          <cell r="H117">
            <v>7247.58</v>
          </cell>
          <cell r="I117">
            <v>5363.58</v>
          </cell>
          <cell r="J117">
            <v>1021.5</v>
          </cell>
          <cell r="K117">
            <v>0</v>
          </cell>
          <cell r="L117">
            <v>0</v>
          </cell>
          <cell r="M117">
            <v>0</v>
          </cell>
          <cell r="N117">
            <v>1772.25</v>
          </cell>
          <cell r="O117">
            <v>3</v>
          </cell>
          <cell r="P117">
            <v>2010</v>
          </cell>
          <cell r="Q117">
            <v>119</v>
          </cell>
          <cell r="R117">
            <v>26608</v>
          </cell>
          <cell r="S117" t="str">
            <v>POI</v>
          </cell>
          <cell r="T117">
            <v>55</v>
          </cell>
          <cell r="U117">
            <v>0</v>
          </cell>
          <cell r="V117">
            <v>500400287104</v>
          </cell>
          <cell r="W117" t="str">
            <v>55-FA-7F-48-8A</v>
          </cell>
        </row>
        <row r="118">
          <cell r="A118" t="str">
            <v>120032</v>
          </cell>
          <cell r="B118" t="str">
            <v>I2</v>
          </cell>
          <cell r="C118" t="str">
            <v>LAMBOL . S. A.</v>
          </cell>
          <cell r="D118" t="str">
            <v>M. LA SALVADORA S/N</v>
          </cell>
          <cell r="E118">
            <v>10561</v>
          </cell>
          <cell r="F118">
            <v>6605</v>
          </cell>
          <cell r="G118">
            <v>52</v>
          </cell>
          <cell r="H118">
            <v>3495.69</v>
          </cell>
          <cell r="I118">
            <v>3281.25</v>
          </cell>
          <cell r="J118">
            <v>420.17</v>
          </cell>
          <cell r="K118">
            <v>456.19</v>
          </cell>
          <cell r="L118">
            <v>0</v>
          </cell>
          <cell r="M118">
            <v>0</v>
          </cell>
          <cell r="N118">
            <v>935.62</v>
          </cell>
          <cell r="O118">
            <v>3</v>
          </cell>
          <cell r="P118">
            <v>2010</v>
          </cell>
          <cell r="Q118">
            <v>119</v>
          </cell>
          <cell r="R118">
            <v>26609</v>
          </cell>
          <cell r="S118" t="str">
            <v>POI</v>
          </cell>
          <cell r="T118">
            <v>55</v>
          </cell>
          <cell r="U118">
            <v>0</v>
          </cell>
          <cell r="V118">
            <v>500400287104</v>
          </cell>
          <cell r="W118" t="str">
            <v>88-4E-D6-27-4D</v>
          </cell>
        </row>
        <row r="119">
          <cell r="A119" t="str">
            <v>120912.50</v>
          </cell>
          <cell r="B119" t="str">
            <v>I2</v>
          </cell>
          <cell r="C119" t="str">
            <v>EM&amp;CONS BOMBORI SRL</v>
          </cell>
          <cell r="D119" t="str">
            <v>CHUQUISACA F S/N</v>
          </cell>
          <cell r="E119">
            <v>67587</v>
          </cell>
          <cell r="F119">
            <v>0</v>
          </cell>
          <cell r="G119">
            <v>128</v>
          </cell>
          <cell r="H119">
            <v>22371.3</v>
          </cell>
          <cell r="I119">
            <v>8076.93</v>
          </cell>
          <cell r="J119">
            <v>0</v>
          </cell>
          <cell r="K119">
            <v>2919.46</v>
          </cell>
          <cell r="L119">
            <v>0</v>
          </cell>
          <cell r="M119">
            <v>0</v>
          </cell>
          <cell r="N119">
            <v>3958.27</v>
          </cell>
          <cell r="O119">
            <v>3</v>
          </cell>
          <cell r="P119">
            <v>2010</v>
          </cell>
          <cell r="Q119">
            <v>119</v>
          </cell>
          <cell r="R119">
            <v>26610</v>
          </cell>
          <cell r="S119" t="str">
            <v>POI</v>
          </cell>
          <cell r="T119">
            <v>55</v>
          </cell>
          <cell r="U119">
            <v>0</v>
          </cell>
          <cell r="V119">
            <v>500400287104</v>
          </cell>
          <cell r="W119" t="str">
            <v>79-15-4E-35-5D</v>
          </cell>
        </row>
        <row r="120">
          <cell r="A120" t="str">
            <v>121171</v>
          </cell>
          <cell r="B120" t="str">
            <v>I1</v>
          </cell>
          <cell r="C120" t="str">
            <v>CUBA  JORGE</v>
          </cell>
          <cell r="D120" t="str">
            <v>COLAVI S/N</v>
          </cell>
          <cell r="E120">
            <v>6696</v>
          </cell>
          <cell r="F120">
            <v>3302</v>
          </cell>
          <cell r="G120">
            <v>40</v>
          </cell>
          <cell r="H120">
            <v>2216.38</v>
          </cell>
          <cell r="I120">
            <v>2524.04</v>
          </cell>
          <cell r="J120">
            <v>14.22</v>
          </cell>
          <cell r="K120">
            <v>0</v>
          </cell>
          <cell r="L120">
            <v>0</v>
          </cell>
          <cell r="M120">
            <v>0</v>
          </cell>
          <cell r="N120">
            <v>618.1</v>
          </cell>
          <cell r="O120">
            <v>3</v>
          </cell>
          <cell r="P120">
            <v>2010</v>
          </cell>
          <cell r="Q120">
            <v>119</v>
          </cell>
          <cell r="R120">
            <v>26611</v>
          </cell>
          <cell r="S120" t="str">
            <v>POI</v>
          </cell>
          <cell r="T120">
            <v>55</v>
          </cell>
          <cell r="U120">
            <v>0</v>
          </cell>
          <cell r="V120">
            <v>500400287104</v>
          </cell>
          <cell r="W120" t="str">
            <v>AB-46-CE-30</v>
          </cell>
        </row>
        <row r="121">
          <cell r="A121" t="str">
            <v>120695</v>
          </cell>
          <cell r="B121" t="str">
            <v>I2</v>
          </cell>
          <cell r="C121" t="str">
            <v>COOP. MIN. RESERVA FISCAL LTDA.</v>
          </cell>
          <cell r="D121" t="str">
            <v>MINA ESPERANZA(HUARI S/N</v>
          </cell>
          <cell r="E121">
            <v>6891</v>
          </cell>
          <cell r="F121">
            <v>1591</v>
          </cell>
          <cell r="G121">
            <v>88</v>
          </cell>
          <cell r="H121">
            <v>2280.92</v>
          </cell>
          <cell r="I121">
            <v>5552.89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1018.4</v>
          </cell>
          <cell r="O121">
            <v>3</v>
          </cell>
          <cell r="P121">
            <v>2010</v>
          </cell>
          <cell r="Q121">
            <v>119</v>
          </cell>
          <cell r="R121">
            <v>26612</v>
          </cell>
          <cell r="S121" t="str">
            <v>POI</v>
          </cell>
          <cell r="T121">
            <v>55</v>
          </cell>
          <cell r="U121">
            <v>0</v>
          </cell>
          <cell r="V121">
            <v>500400287104</v>
          </cell>
          <cell r="W121" t="str">
            <v>19-50-03-41</v>
          </cell>
        </row>
        <row r="122">
          <cell r="A122" t="str">
            <v>120029</v>
          </cell>
          <cell r="B122" t="str">
            <v>I1</v>
          </cell>
          <cell r="C122" t="str">
            <v>GERMANY MOYA MAMANI</v>
          </cell>
          <cell r="D122" t="str">
            <v>MINA DON ROBERTO S/N</v>
          </cell>
          <cell r="E122">
            <v>154</v>
          </cell>
          <cell r="F122">
            <v>0</v>
          </cell>
          <cell r="G122">
            <v>3</v>
          </cell>
          <cell r="H122">
            <v>50.97</v>
          </cell>
          <cell r="I122">
            <v>189.3</v>
          </cell>
          <cell r="J122">
            <v>0</v>
          </cell>
          <cell r="K122">
            <v>6.65</v>
          </cell>
          <cell r="L122">
            <v>0</v>
          </cell>
          <cell r="M122">
            <v>0</v>
          </cell>
          <cell r="N122">
            <v>31.24</v>
          </cell>
          <cell r="O122">
            <v>3</v>
          </cell>
          <cell r="P122">
            <v>2010</v>
          </cell>
          <cell r="Q122">
            <v>119</v>
          </cell>
          <cell r="R122">
            <v>26613</v>
          </cell>
          <cell r="S122" t="str">
            <v>POI</v>
          </cell>
          <cell r="T122">
            <v>55</v>
          </cell>
          <cell r="U122">
            <v>0</v>
          </cell>
          <cell r="V122">
            <v>500400287104</v>
          </cell>
          <cell r="W122" t="str">
            <v>8F-CB-AF-88</v>
          </cell>
        </row>
        <row r="123">
          <cell r="A123" t="str">
            <v>120907</v>
          </cell>
          <cell r="B123" t="str">
            <v>I1</v>
          </cell>
          <cell r="C123" t="str">
            <v>FUNDACION  ACLO</v>
          </cell>
          <cell r="D123" t="str">
            <v>CONDORIRI S/N</v>
          </cell>
          <cell r="E123">
            <v>2817</v>
          </cell>
          <cell r="F123">
            <v>0</v>
          </cell>
          <cell r="G123">
            <v>20</v>
          </cell>
          <cell r="H123">
            <v>932.43</v>
          </cell>
          <cell r="I123">
            <v>1262.02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285.27999999999997</v>
          </cell>
          <cell r="O123">
            <v>3</v>
          </cell>
          <cell r="P123">
            <v>2010</v>
          </cell>
          <cell r="Q123">
            <v>119</v>
          </cell>
          <cell r="R123">
            <v>26614</v>
          </cell>
          <cell r="S123" t="str">
            <v>POI</v>
          </cell>
          <cell r="T123">
            <v>55</v>
          </cell>
          <cell r="U123">
            <v>0</v>
          </cell>
          <cell r="V123">
            <v>500400287104</v>
          </cell>
          <cell r="W123" t="str">
            <v>B4-44-F1-A8</v>
          </cell>
        </row>
        <row r="124">
          <cell r="A124" t="str">
            <v>120721</v>
          </cell>
          <cell r="B124" t="str">
            <v>I2</v>
          </cell>
          <cell r="C124" t="str">
            <v>EMPRESA MINERA SANTA LUCIA</v>
          </cell>
          <cell r="D124" t="str">
            <v>CERRO RICO - MINA HA S/N</v>
          </cell>
          <cell r="E124">
            <v>10500</v>
          </cell>
          <cell r="F124">
            <v>4514</v>
          </cell>
          <cell r="G124">
            <v>85</v>
          </cell>
          <cell r="H124">
            <v>3475.5</v>
          </cell>
          <cell r="I124">
            <v>5363.58</v>
          </cell>
          <cell r="J124">
            <v>0</v>
          </cell>
          <cell r="K124">
            <v>453.55</v>
          </cell>
          <cell r="L124">
            <v>0</v>
          </cell>
          <cell r="M124">
            <v>0</v>
          </cell>
          <cell r="N124">
            <v>1149.08</v>
          </cell>
          <cell r="O124">
            <v>3</v>
          </cell>
          <cell r="P124">
            <v>2010</v>
          </cell>
          <cell r="Q124">
            <v>119</v>
          </cell>
          <cell r="R124">
            <v>26615</v>
          </cell>
          <cell r="S124" t="str">
            <v>POI</v>
          </cell>
          <cell r="T124">
            <v>55</v>
          </cell>
          <cell r="U124">
            <v>0</v>
          </cell>
          <cell r="V124">
            <v>500400287104</v>
          </cell>
          <cell r="W124" t="str">
            <v>3A-B4-4F-29-D6</v>
          </cell>
        </row>
        <row r="125">
          <cell r="A125" t="str">
            <v>120922</v>
          </cell>
          <cell r="B125" t="str">
            <v>I1</v>
          </cell>
          <cell r="C125" t="str">
            <v>GARNICA FERNANDEZ CARMELO</v>
          </cell>
          <cell r="D125" t="str">
            <v>M. PORVENIR S/N</v>
          </cell>
          <cell r="E125">
            <v>380</v>
          </cell>
          <cell r="F125">
            <v>0</v>
          </cell>
          <cell r="G125">
            <v>3</v>
          </cell>
          <cell r="H125">
            <v>125.78</v>
          </cell>
          <cell r="I125">
            <v>189.3</v>
          </cell>
          <cell r="J125">
            <v>0</v>
          </cell>
          <cell r="K125">
            <v>16.41</v>
          </cell>
          <cell r="L125">
            <v>0</v>
          </cell>
          <cell r="M125">
            <v>0</v>
          </cell>
          <cell r="N125">
            <v>40.96</v>
          </cell>
          <cell r="O125">
            <v>3</v>
          </cell>
          <cell r="P125">
            <v>2010</v>
          </cell>
          <cell r="Q125">
            <v>119</v>
          </cell>
          <cell r="R125">
            <v>26616</v>
          </cell>
          <cell r="S125" t="str">
            <v>POI</v>
          </cell>
          <cell r="T125">
            <v>55</v>
          </cell>
          <cell r="U125">
            <v>0</v>
          </cell>
          <cell r="V125">
            <v>500400287104</v>
          </cell>
          <cell r="W125" t="str">
            <v>34-4C-46-0D</v>
          </cell>
        </row>
        <row r="126">
          <cell r="A126" t="str">
            <v>120891.50</v>
          </cell>
          <cell r="B126" t="str">
            <v>I1</v>
          </cell>
          <cell r="C126" t="str">
            <v>EMPRESA MINERA BOLIVAR LTDA</v>
          </cell>
          <cell r="D126" t="str">
            <v>CIRCUNVALACION S/N</v>
          </cell>
          <cell r="E126">
            <v>23</v>
          </cell>
          <cell r="F126">
            <v>42</v>
          </cell>
          <cell r="G126">
            <v>57</v>
          </cell>
          <cell r="H126">
            <v>7.61</v>
          </cell>
          <cell r="I126">
            <v>3596.76</v>
          </cell>
          <cell r="J126">
            <v>0</v>
          </cell>
          <cell r="K126">
            <v>0.99</v>
          </cell>
          <cell r="L126">
            <v>0</v>
          </cell>
          <cell r="M126">
            <v>0</v>
          </cell>
          <cell r="N126">
            <v>468.57</v>
          </cell>
          <cell r="O126">
            <v>3</v>
          </cell>
          <cell r="P126">
            <v>2010</v>
          </cell>
          <cell r="Q126">
            <v>119</v>
          </cell>
          <cell r="R126">
            <v>26617</v>
          </cell>
          <cell r="S126" t="str">
            <v>POI</v>
          </cell>
          <cell r="T126">
            <v>55</v>
          </cell>
          <cell r="U126">
            <v>0</v>
          </cell>
          <cell r="V126">
            <v>500400287104</v>
          </cell>
          <cell r="W126" t="str">
            <v>4A-B3-07-8D</v>
          </cell>
        </row>
        <row r="127">
          <cell r="A127" t="str">
            <v>120741</v>
          </cell>
          <cell r="B127" t="str">
            <v>I2</v>
          </cell>
          <cell r="C127" t="str">
            <v>EMPRESA ROYAL MINES IMPEX S.R.L.</v>
          </cell>
          <cell r="D127" t="str">
            <v>CANTUMARCA S/N</v>
          </cell>
          <cell r="E127">
            <v>2114</v>
          </cell>
          <cell r="F127">
            <v>0</v>
          </cell>
          <cell r="G127">
            <v>5</v>
          </cell>
          <cell r="H127">
            <v>699.73</v>
          </cell>
          <cell r="I127">
            <v>315.5</v>
          </cell>
          <cell r="J127">
            <v>0</v>
          </cell>
          <cell r="K127">
            <v>91.32</v>
          </cell>
          <cell r="L127">
            <v>0</v>
          </cell>
          <cell r="M127">
            <v>0</v>
          </cell>
          <cell r="N127">
            <v>131.97999999999999</v>
          </cell>
          <cell r="O127">
            <v>3</v>
          </cell>
          <cell r="P127">
            <v>2010</v>
          </cell>
          <cell r="Q127">
            <v>119</v>
          </cell>
          <cell r="R127">
            <v>26618</v>
          </cell>
          <cell r="S127" t="str">
            <v>POI</v>
          </cell>
          <cell r="T127">
            <v>55</v>
          </cell>
          <cell r="U127">
            <v>0</v>
          </cell>
          <cell r="V127">
            <v>500400287104</v>
          </cell>
          <cell r="W127" t="str">
            <v>C0-15-7E-BA-09</v>
          </cell>
        </row>
        <row r="128">
          <cell r="A128" t="str">
            <v>120068.05</v>
          </cell>
          <cell r="B128" t="str">
            <v>I1</v>
          </cell>
          <cell r="C128" t="str">
            <v>MINDES  S.R.L.</v>
          </cell>
          <cell r="D128" t="str">
            <v>VILLACOLLO S/N</v>
          </cell>
          <cell r="E128">
            <v>18468</v>
          </cell>
          <cell r="F128">
            <v>10240</v>
          </cell>
          <cell r="G128">
            <v>199</v>
          </cell>
          <cell r="H128">
            <v>6112.91</v>
          </cell>
          <cell r="I128">
            <v>12557.1</v>
          </cell>
          <cell r="J128">
            <v>541.42999999999995</v>
          </cell>
          <cell r="K128">
            <v>797.74</v>
          </cell>
          <cell r="L128">
            <v>0</v>
          </cell>
          <cell r="M128">
            <v>0</v>
          </cell>
          <cell r="N128">
            <v>2497.4899999999998</v>
          </cell>
          <cell r="O128">
            <v>3</v>
          </cell>
          <cell r="P128">
            <v>2010</v>
          </cell>
          <cell r="Q128">
            <v>119</v>
          </cell>
          <cell r="R128">
            <v>26619</v>
          </cell>
          <cell r="S128" t="str">
            <v>POI</v>
          </cell>
          <cell r="T128">
            <v>55</v>
          </cell>
          <cell r="U128">
            <v>0</v>
          </cell>
          <cell r="V128">
            <v>500400287104</v>
          </cell>
          <cell r="W128" t="str">
            <v>42-24-A5-7F-2B</v>
          </cell>
        </row>
        <row r="129">
          <cell r="A129" t="str">
            <v>120967.700</v>
          </cell>
          <cell r="B129" t="str">
            <v>I1</v>
          </cell>
          <cell r="C129" t="str">
            <v>EMP. COMER. SAN PEDRO POTOSI</v>
          </cell>
          <cell r="D129" t="str">
            <v>MINA SAN PEDRO S/N</v>
          </cell>
          <cell r="E129">
            <v>1078</v>
          </cell>
          <cell r="F129">
            <v>0</v>
          </cell>
          <cell r="G129">
            <v>32</v>
          </cell>
          <cell r="H129">
            <v>356.82</v>
          </cell>
          <cell r="I129">
            <v>2019.23</v>
          </cell>
          <cell r="J129">
            <v>0</v>
          </cell>
          <cell r="K129">
            <v>46.56</v>
          </cell>
          <cell r="L129">
            <v>0</v>
          </cell>
          <cell r="M129">
            <v>0</v>
          </cell>
          <cell r="N129">
            <v>308.89</v>
          </cell>
          <cell r="O129">
            <v>3</v>
          </cell>
          <cell r="P129">
            <v>2010</v>
          </cell>
          <cell r="Q129">
            <v>119</v>
          </cell>
          <cell r="R129">
            <v>26620</v>
          </cell>
          <cell r="S129" t="str">
            <v>POI</v>
          </cell>
          <cell r="T129">
            <v>55</v>
          </cell>
          <cell r="U129">
            <v>0</v>
          </cell>
          <cell r="V129">
            <v>500400287104</v>
          </cell>
          <cell r="W129" t="str">
            <v>61-15-1B-80-A2</v>
          </cell>
        </row>
        <row r="130">
          <cell r="A130" t="str">
            <v>120736</v>
          </cell>
          <cell r="B130" t="str">
            <v>I2</v>
          </cell>
          <cell r="C130" t="str">
            <v>CAREAGA ALURRALDE MILTON ADEMAR</v>
          </cell>
          <cell r="D130" t="str">
            <v xml:space="preserve">CANTUMARCA </v>
          </cell>
          <cell r="E130">
            <v>69484</v>
          </cell>
          <cell r="F130">
            <v>21552</v>
          </cell>
          <cell r="G130">
            <v>148</v>
          </cell>
          <cell r="H130">
            <v>22999.200000000001</v>
          </cell>
          <cell r="I130">
            <v>9338.9500000000007</v>
          </cell>
          <cell r="J130">
            <v>0</v>
          </cell>
          <cell r="K130">
            <v>3001.4</v>
          </cell>
          <cell r="L130">
            <v>960</v>
          </cell>
          <cell r="M130">
            <v>0</v>
          </cell>
          <cell r="N130">
            <v>4203.96</v>
          </cell>
          <cell r="O130">
            <v>3</v>
          </cell>
          <cell r="P130">
            <v>2010</v>
          </cell>
          <cell r="Q130">
            <v>119</v>
          </cell>
          <cell r="R130">
            <v>26854</v>
          </cell>
          <cell r="S130" t="str">
            <v>POI</v>
          </cell>
          <cell r="T130">
            <v>89</v>
          </cell>
          <cell r="U130">
            <v>0</v>
          </cell>
          <cell r="V130">
            <v>500400287104</v>
          </cell>
          <cell r="W130" t="str">
            <v>F0-9B-A2-28-0F</v>
          </cell>
        </row>
        <row r="131">
          <cell r="A131" t="str">
            <v>120036.85</v>
          </cell>
          <cell r="B131" t="str">
            <v>I2</v>
          </cell>
          <cell r="C131" t="str">
            <v>COPA MAMANI GREGORIO</v>
          </cell>
          <cell r="D131" t="str">
            <v>M. CALAMARCA (SEC. GUADALUPE) S/N</v>
          </cell>
          <cell r="E131">
            <v>1368</v>
          </cell>
          <cell r="F131">
            <v>0</v>
          </cell>
          <cell r="G131">
            <v>18</v>
          </cell>
          <cell r="H131">
            <v>452.81</v>
          </cell>
          <cell r="I131">
            <v>1135.82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206.52</v>
          </cell>
          <cell r="O131">
            <v>3</v>
          </cell>
          <cell r="P131">
            <v>2010</v>
          </cell>
          <cell r="Q131">
            <v>119</v>
          </cell>
          <cell r="R131">
            <v>26621</v>
          </cell>
          <cell r="S131" t="str">
            <v>POI</v>
          </cell>
          <cell r="T131">
            <v>55</v>
          </cell>
          <cell r="U131">
            <v>0</v>
          </cell>
          <cell r="V131">
            <v>500400287104</v>
          </cell>
          <cell r="W131" t="str">
            <v>B0-9E-DD-1C</v>
          </cell>
        </row>
        <row r="132">
          <cell r="A132" t="str">
            <v>120730</v>
          </cell>
          <cell r="B132" t="str">
            <v>I2</v>
          </cell>
          <cell r="C132" t="str">
            <v>EMPRESA MINERA PATIÑO SRL</v>
          </cell>
          <cell r="D132" t="str">
            <v>LA CHACA S/N</v>
          </cell>
          <cell r="E132">
            <v>133395</v>
          </cell>
          <cell r="F132">
            <v>26464</v>
          </cell>
          <cell r="G132">
            <v>433</v>
          </cell>
          <cell r="H132">
            <v>44153.74</v>
          </cell>
          <cell r="I132">
            <v>27322.73</v>
          </cell>
          <cell r="J132">
            <v>0</v>
          </cell>
          <cell r="K132">
            <v>5762.06</v>
          </cell>
          <cell r="L132">
            <v>960</v>
          </cell>
          <cell r="M132">
            <v>0</v>
          </cell>
          <cell r="N132">
            <v>9291.94</v>
          </cell>
          <cell r="O132">
            <v>3</v>
          </cell>
          <cell r="P132">
            <v>2010</v>
          </cell>
          <cell r="Q132">
            <v>119</v>
          </cell>
          <cell r="R132">
            <v>26855</v>
          </cell>
          <cell r="S132" t="str">
            <v>POI</v>
          </cell>
          <cell r="T132">
            <v>89</v>
          </cell>
          <cell r="U132">
            <v>0</v>
          </cell>
          <cell r="V132">
            <v>500400287104</v>
          </cell>
          <cell r="W132" t="str">
            <v>F6-A7-07-7B</v>
          </cell>
        </row>
        <row r="133">
          <cell r="A133" t="str">
            <v>120768</v>
          </cell>
          <cell r="B133" t="str">
            <v>I2</v>
          </cell>
          <cell r="C133" t="str">
            <v>EMP. MIN. EXPORT L.D.V.J. SRL</v>
          </cell>
          <cell r="D133" t="str">
            <v>AGUA DULCE S/N</v>
          </cell>
          <cell r="E133">
            <v>94199</v>
          </cell>
          <cell r="F133">
            <v>29133</v>
          </cell>
          <cell r="G133">
            <v>223</v>
          </cell>
          <cell r="H133">
            <v>31179.87</v>
          </cell>
          <cell r="I133">
            <v>14071.52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5882.68</v>
          </cell>
          <cell r="O133">
            <v>3</v>
          </cell>
          <cell r="P133">
            <v>2010</v>
          </cell>
          <cell r="Q133">
            <v>119</v>
          </cell>
          <cell r="R133">
            <v>26622</v>
          </cell>
          <cell r="S133" t="str">
            <v>POI</v>
          </cell>
          <cell r="T133">
            <v>55</v>
          </cell>
          <cell r="U133">
            <v>0</v>
          </cell>
          <cell r="V133">
            <v>500400287104</v>
          </cell>
          <cell r="W133" t="str">
            <v>59-BF-E1-64</v>
          </cell>
        </row>
        <row r="134">
          <cell r="A134" t="str">
            <v>120052.50</v>
          </cell>
          <cell r="B134" t="str">
            <v>I2</v>
          </cell>
          <cell r="C134" t="str">
            <v>SOC. MIN. METAL RESERVA LTDA</v>
          </cell>
          <cell r="D134" t="str">
            <v>MINA PORVENIR S/N</v>
          </cell>
          <cell r="E134">
            <v>5139</v>
          </cell>
          <cell r="F134">
            <v>5886</v>
          </cell>
          <cell r="G134">
            <v>76</v>
          </cell>
          <cell r="H134">
            <v>1701.01</v>
          </cell>
          <cell r="I134">
            <v>4795.68</v>
          </cell>
          <cell r="J134">
            <v>2390.7800000000002</v>
          </cell>
          <cell r="K134">
            <v>0</v>
          </cell>
          <cell r="L134">
            <v>0</v>
          </cell>
          <cell r="M134">
            <v>0</v>
          </cell>
          <cell r="N134">
            <v>1155.3699999999999</v>
          </cell>
          <cell r="O134">
            <v>3</v>
          </cell>
          <cell r="P134">
            <v>2010</v>
          </cell>
          <cell r="Q134">
            <v>119</v>
          </cell>
          <cell r="R134">
            <v>26623</v>
          </cell>
          <cell r="S134" t="str">
            <v>POI</v>
          </cell>
          <cell r="T134">
            <v>55</v>
          </cell>
          <cell r="U134">
            <v>0</v>
          </cell>
          <cell r="V134">
            <v>500400287104</v>
          </cell>
          <cell r="W134" t="str">
            <v>F4-C8-A4-B8</v>
          </cell>
        </row>
        <row r="135">
          <cell r="A135" t="str">
            <v>120757</v>
          </cell>
          <cell r="B135" t="str">
            <v>I2</v>
          </cell>
          <cell r="C135" t="str">
            <v>FEDECOMIN  POTOSI</v>
          </cell>
          <cell r="D135" t="str">
            <v>AGUA DULCE S/N</v>
          </cell>
          <cell r="E135">
            <v>37084</v>
          </cell>
          <cell r="F135">
            <v>23223</v>
          </cell>
          <cell r="G135">
            <v>233</v>
          </cell>
          <cell r="H135">
            <v>12274.8</v>
          </cell>
          <cell r="I135">
            <v>14702.53</v>
          </cell>
          <cell r="J135">
            <v>1672.59</v>
          </cell>
          <cell r="K135">
            <v>0</v>
          </cell>
          <cell r="L135">
            <v>0</v>
          </cell>
          <cell r="M135">
            <v>0</v>
          </cell>
          <cell r="N135">
            <v>3724.49</v>
          </cell>
          <cell r="O135">
            <v>3</v>
          </cell>
          <cell r="P135">
            <v>2010</v>
          </cell>
          <cell r="Q135">
            <v>119</v>
          </cell>
          <cell r="R135">
            <v>26624</v>
          </cell>
          <cell r="S135" t="str">
            <v>POI</v>
          </cell>
          <cell r="T135">
            <v>55</v>
          </cell>
          <cell r="U135">
            <v>0</v>
          </cell>
          <cell r="V135">
            <v>500400287104</v>
          </cell>
          <cell r="W135" t="str">
            <v>92-83-99-1C-4B</v>
          </cell>
        </row>
        <row r="136">
          <cell r="A136" t="str">
            <v>120735</v>
          </cell>
          <cell r="B136" t="str">
            <v>I2</v>
          </cell>
          <cell r="C136" t="str">
            <v>VILMIN  S.R.L.</v>
          </cell>
          <cell r="D136" t="str">
            <v>CANTUMARCA S/N</v>
          </cell>
          <cell r="E136">
            <v>51495</v>
          </cell>
          <cell r="F136">
            <v>14257</v>
          </cell>
          <cell r="G136">
            <v>131</v>
          </cell>
          <cell r="H136">
            <v>17044.84</v>
          </cell>
          <cell r="I136">
            <v>8266.23</v>
          </cell>
          <cell r="J136">
            <v>0</v>
          </cell>
          <cell r="K136">
            <v>2224.35</v>
          </cell>
          <cell r="L136">
            <v>960</v>
          </cell>
          <cell r="M136">
            <v>0</v>
          </cell>
          <cell r="N136">
            <v>3290.44</v>
          </cell>
          <cell r="O136">
            <v>3</v>
          </cell>
          <cell r="P136">
            <v>2010</v>
          </cell>
          <cell r="Q136">
            <v>119</v>
          </cell>
          <cell r="R136">
            <v>26856</v>
          </cell>
          <cell r="S136" t="str">
            <v>POI</v>
          </cell>
          <cell r="T136">
            <v>89</v>
          </cell>
          <cell r="U136">
            <v>0</v>
          </cell>
          <cell r="V136">
            <v>500400287104</v>
          </cell>
          <cell r="W136" t="str">
            <v>7B-B5-E2-EC</v>
          </cell>
        </row>
        <row r="137">
          <cell r="A137" t="str">
            <v>120036.60</v>
          </cell>
          <cell r="B137" t="str">
            <v>I2</v>
          </cell>
          <cell r="C137" t="str">
            <v>MAMANI  ISIDRO</v>
          </cell>
          <cell r="D137" t="str">
            <v>M. CALAMARCA (S. ESQUINA) S/N</v>
          </cell>
          <cell r="E137">
            <v>139</v>
          </cell>
          <cell r="F137">
            <v>0</v>
          </cell>
          <cell r="G137">
            <v>4</v>
          </cell>
          <cell r="H137">
            <v>46.01</v>
          </cell>
          <cell r="I137">
            <v>252.4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38.79</v>
          </cell>
          <cell r="O137">
            <v>3</v>
          </cell>
          <cell r="P137">
            <v>2010</v>
          </cell>
          <cell r="Q137">
            <v>119</v>
          </cell>
          <cell r="R137">
            <v>26625</v>
          </cell>
          <cell r="S137" t="str">
            <v>POI</v>
          </cell>
          <cell r="T137">
            <v>55</v>
          </cell>
          <cell r="U137">
            <v>0</v>
          </cell>
          <cell r="V137">
            <v>500400287104</v>
          </cell>
          <cell r="W137" t="str">
            <v>6A-CF-D4-6E</v>
          </cell>
        </row>
        <row r="138">
          <cell r="A138" t="str">
            <v>120688</v>
          </cell>
          <cell r="B138" t="str">
            <v>I2</v>
          </cell>
          <cell r="C138" t="str">
            <v>COOP. MIN. UNIFICADA LTDA.</v>
          </cell>
          <cell r="D138" t="str">
            <v>CHAUPI PLANTA S/N</v>
          </cell>
          <cell r="E138">
            <v>57911</v>
          </cell>
          <cell r="F138">
            <v>0</v>
          </cell>
          <cell r="G138">
            <v>160</v>
          </cell>
          <cell r="H138">
            <v>19168.54</v>
          </cell>
          <cell r="I138">
            <v>10096.16</v>
          </cell>
          <cell r="J138">
            <v>0</v>
          </cell>
          <cell r="K138">
            <v>2501.5</v>
          </cell>
          <cell r="L138">
            <v>0</v>
          </cell>
          <cell r="M138">
            <v>0</v>
          </cell>
          <cell r="N138">
            <v>3804.41</v>
          </cell>
          <cell r="O138">
            <v>3</v>
          </cell>
          <cell r="P138">
            <v>2010</v>
          </cell>
          <cell r="Q138">
            <v>119</v>
          </cell>
          <cell r="R138">
            <v>26626</v>
          </cell>
          <cell r="S138" t="str">
            <v>POI</v>
          </cell>
          <cell r="T138">
            <v>55</v>
          </cell>
          <cell r="U138">
            <v>0</v>
          </cell>
          <cell r="V138">
            <v>500400287104</v>
          </cell>
          <cell r="W138" t="str">
            <v>FF-9E-F7-4B</v>
          </cell>
        </row>
        <row r="139">
          <cell r="A139" t="str">
            <v>121166</v>
          </cell>
          <cell r="B139" t="str">
            <v>I2</v>
          </cell>
          <cell r="C139" t="str">
            <v>SUDAMERICANA DE CONSTRUCCION S.R.L.</v>
          </cell>
          <cell r="D139" t="str">
            <v>BETANZOS S/N</v>
          </cell>
          <cell r="E139">
            <v>8373</v>
          </cell>
          <cell r="F139">
            <v>10899</v>
          </cell>
          <cell r="G139">
            <v>77</v>
          </cell>
          <cell r="H139">
            <v>2771.46</v>
          </cell>
          <cell r="I139">
            <v>4858.78</v>
          </cell>
          <cell r="J139">
            <v>3639.62</v>
          </cell>
          <cell r="K139">
            <v>0</v>
          </cell>
          <cell r="L139">
            <v>0</v>
          </cell>
          <cell r="M139">
            <v>0</v>
          </cell>
          <cell r="N139">
            <v>1465.08</v>
          </cell>
          <cell r="O139">
            <v>3</v>
          </cell>
          <cell r="P139">
            <v>2010</v>
          </cell>
          <cell r="Q139">
            <v>119</v>
          </cell>
          <cell r="R139">
            <v>26627</v>
          </cell>
          <cell r="S139" t="str">
            <v>POI</v>
          </cell>
          <cell r="T139">
            <v>55</v>
          </cell>
          <cell r="U139">
            <v>0</v>
          </cell>
          <cell r="V139">
            <v>500400287104</v>
          </cell>
          <cell r="W139" t="str">
            <v>D7-D0-80-62-DC</v>
          </cell>
        </row>
        <row r="140">
          <cell r="A140" t="str">
            <v>120889</v>
          </cell>
          <cell r="B140" t="str">
            <v>I1</v>
          </cell>
          <cell r="C140" t="str">
            <v>EMPRESA MINERA SANTA ROSA LTDA.</v>
          </cell>
          <cell r="D140" t="str">
            <v>CIRCUNVALACION S/N</v>
          </cell>
          <cell r="E140">
            <v>726</v>
          </cell>
          <cell r="F140">
            <v>0</v>
          </cell>
          <cell r="G140">
            <v>5</v>
          </cell>
          <cell r="H140">
            <v>240.31</v>
          </cell>
          <cell r="I140">
            <v>315.5</v>
          </cell>
          <cell r="J140">
            <v>0</v>
          </cell>
          <cell r="K140">
            <v>31.36</v>
          </cell>
          <cell r="L140">
            <v>0</v>
          </cell>
          <cell r="M140">
            <v>0</v>
          </cell>
          <cell r="N140">
            <v>72.260000000000005</v>
          </cell>
          <cell r="O140">
            <v>3</v>
          </cell>
          <cell r="P140">
            <v>2010</v>
          </cell>
          <cell r="Q140">
            <v>119</v>
          </cell>
          <cell r="R140">
            <v>26628</v>
          </cell>
          <cell r="S140" t="str">
            <v>POI</v>
          </cell>
          <cell r="T140">
            <v>55</v>
          </cell>
          <cell r="U140">
            <v>0</v>
          </cell>
          <cell r="V140">
            <v>500400287104</v>
          </cell>
          <cell r="W140" t="str">
            <v>D2-50-2F-C3</v>
          </cell>
        </row>
        <row r="141">
          <cell r="A141" t="str">
            <v>120066</v>
          </cell>
          <cell r="B141" t="str">
            <v>I2</v>
          </cell>
          <cell r="C141" t="str">
            <v>GONZALES ARANDO FERNANDO</v>
          </cell>
          <cell r="D141" t="str">
            <v>MINA HAMBRES S/N</v>
          </cell>
          <cell r="E141">
            <v>7698</v>
          </cell>
          <cell r="F141">
            <v>5846</v>
          </cell>
          <cell r="G141">
            <v>93</v>
          </cell>
          <cell r="H141">
            <v>2548.04</v>
          </cell>
          <cell r="I141">
            <v>5868.39</v>
          </cell>
          <cell r="J141">
            <v>1094.1400000000001</v>
          </cell>
          <cell r="K141">
            <v>332.52</v>
          </cell>
          <cell r="L141">
            <v>0</v>
          </cell>
          <cell r="M141">
            <v>0</v>
          </cell>
          <cell r="N141">
            <v>1236.3699999999999</v>
          </cell>
          <cell r="O141">
            <v>3</v>
          </cell>
          <cell r="P141">
            <v>2010</v>
          </cell>
          <cell r="Q141">
            <v>119</v>
          </cell>
          <cell r="R141">
            <v>26629</v>
          </cell>
          <cell r="S141" t="str">
            <v>POI</v>
          </cell>
          <cell r="T141">
            <v>55</v>
          </cell>
          <cell r="U141">
            <v>0</v>
          </cell>
          <cell r="V141">
            <v>500400287104</v>
          </cell>
          <cell r="W141" t="str">
            <v>47-4B-8A-AE-79</v>
          </cell>
        </row>
        <row r="142">
          <cell r="A142" t="str">
            <v>121175.50</v>
          </cell>
          <cell r="B142" t="str">
            <v>I1</v>
          </cell>
          <cell r="C142" t="str">
            <v>MINERA TIREX LIMITADA</v>
          </cell>
          <cell r="D142" t="str">
            <v>CANUTILLOS S/N</v>
          </cell>
          <cell r="E142">
            <v>371</v>
          </cell>
          <cell r="F142">
            <v>0</v>
          </cell>
          <cell r="G142">
            <v>6</v>
          </cell>
          <cell r="H142">
            <v>122.8</v>
          </cell>
          <cell r="I142">
            <v>378.61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65.180000000000007</v>
          </cell>
          <cell r="O142">
            <v>3</v>
          </cell>
          <cell r="P142">
            <v>2010</v>
          </cell>
          <cell r="Q142">
            <v>119</v>
          </cell>
          <cell r="R142">
            <v>26630</v>
          </cell>
          <cell r="S142" t="str">
            <v>POI</v>
          </cell>
          <cell r="T142">
            <v>55</v>
          </cell>
          <cell r="U142">
            <v>0</v>
          </cell>
          <cell r="V142">
            <v>500400287104</v>
          </cell>
          <cell r="W142" t="str">
            <v>35-79-A5-55</v>
          </cell>
        </row>
        <row r="143">
          <cell r="A143" t="str">
            <v>120068.10</v>
          </cell>
          <cell r="B143" t="str">
            <v>I2</v>
          </cell>
          <cell r="C143" t="str">
            <v>COOP. MIN. VENEROS  VILLA IMPERIAL  ING.II</v>
          </cell>
          <cell r="D143" t="str">
            <v>VILLACOLLO S/N</v>
          </cell>
          <cell r="E143">
            <v>10081</v>
          </cell>
          <cell r="F143">
            <v>4240</v>
          </cell>
          <cell r="G143">
            <v>166</v>
          </cell>
          <cell r="H143">
            <v>3336.81</v>
          </cell>
          <cell r="I143">
            <v>10474.77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1795.51</v>
          </cell>
          <cell r="O143">
            <v>3</v>
          </cell>
          <cell r="P143">
            <v>2010</v>
          </cell>
          <cell r="Q143">
            <v>119</v>
          </cell>
          <cell r="R143">
            <v>26631</v>
          </cell>
          <cell r="S143" t="str">
            <v>POI</v>
          </cell>
          <cell r="T143">
            <v>55</v>
          </cell>
          <cell r="U143">
            <v>0</v>
          </cell>
          <cell r="V143">
            <v>500400287104</v>
          </cell>
          <cell r="W143" t="str">
            <v>AD-1A-09-96</v>
          </cell>
        </row>
        <row r="144">
          <cell r="A144" t="str">
            <v>120028</v>
          </cell>
          <cell r="B144" t="str">
            <v>I2</v>
          </cell>
          <cell r="C144" t="str">
            <v>EMCODEP  .</v>
          </cell>
          <cell r="D144" t="str">
            <v>MINA SAN PABLO S/N</v>
          </cell>
          <cell r="E144">
            <v>258</v>
          </cell>
          <cell r="F144">
            <v>1</v>
          </cell>
          <cell r="G144">
            <v>39</v>
          </cell>
          <cell r="H144">
            <v>85.4</v>
          </cell>
          <cell r="I144">
            <v>2460.94</v>
          </cell>
          <cell r="J144">
            <v>0</v>
          </cell>
          <cell r="K144">
            <v>11.14</v>
          </cell>
          <cell r="L144">
            <v>0</v>
          </cell>
          <cell r="M144">
            <v>0</v>
          </cell>
          <cell r="N144">
            <v>331.02</v>
          </cell>
          <cell r="O144">
            <v>3</v>
          </cell>
          <cell r="P144">
            <v>2010</v>
          </cell>
          <cell r="Q144">
            <v>119</v>
          </cell>
          <cell r="R144">
            <v>26659</v>
          </cell>
          <cell r="S144" t="str">
            <v>POI</v>
          </cell>
          <cell r="T144">
            <v>90</v>
          </cell>
          <cell r="U144">
            <v>0</v>
          </cell>
          <cell r="V144">
            <v>500400287104</v>
          </cell>
          <cell r="W144" t="str">
            <v>77-AA-35-7E-73</v>
          </cell>
        </row>
        <row r="145">
          <cell r="A145" t="str">
            <v>120008</v>
          </cell>
          <cell r="B145" t="str">
            <v>I2</v>
          </cell>
          <cell r="C145" t="str">
            <v>EMPRESA MINERA COMINUR</v>
          </cell>
          <cell r="D145" t="str">
            <v>COLQUECHACA S/N</v>
          </cell>
          <cell r="E145">
            <v>10237</v>
          </cell>
          <cell r="F145">
            <v>10892</v>
          </cell>
          <cell r="G145">
            <v>98</v>
          </cell>
          <cell r="H145">
            <v>3388.45</v>
          </cell>
          <cell r="I145">
            <v>6183.9</v>
          </cell>
          <cell r="J145">
            <v>3005.72</v>
          </cell>
          <cell r="K145">
            <v>0</v>
          </cell>
          <cell r="L145">
            <v>0</v>
          </cell>
          <cell r="M145">
            <v>0</v>
          </cell>
          <cell r="N145">
            <v>1635.15</v>
          </cell>
          <cell r="O145">
            <v>3</v>
          </cell>
          <cell r="P145">
            <v>2010</v>
          </cell>
          <cell r="Q145">
            <v>119</v>
          </cell>
          <cell r="R145">
            <v>26857</v>
          </cell>
          <cell r="S145" t="str">
            <v>POI</v>
          </cell>
          <cell r="T145">
            <v>89</v>
          </cell>
          <cell r="U145">
            <v>0</v>
          </cell>
          <cell r="V145">
            <v>500400287104</v>
          </cell>
          <cell r="W145" t="str">
            <v>08-B3-91-75-5B</v>
          </cell>
        </row>
        <row r="146">
          <cell r="A146" t="str">
            <v>120956</v>
          </cell>
          <cell r="B146" t="str">
            <v>I1</v>
          </cell>
          <cell r="C146" t="str">
            <v>MARCA MARIN DONATO</v>
          </cell>
          <cell r="D146" t="str">
            <v>R. DE LUNA 171 S/N</v>
          </cell>
          <cell r="E146">
            <v>120</v>
          </cell>
          <cell r="F146">
            <v>0</v>
          </cell>
          <cell r="G146">
            <v>5</v>
          </cell>
          <cell r="H146">
            <v>39.72</v>
          </cell>
          <cell r="I146">
            <v>315.5</v>
          </cell>
          <cell r="J146">
            <v>0</v>
          </cell>
          <cell r="K146">
            <v>5.18</v>
          </cell>
          <cell r="L146">
            <v>0</v>
          </cell>
          <cell r="M146">
            <v>0</v>
          </cell>
          <cell r="N146">
            <v>46.18</v>
          </cell>
          <cell r="O146">
            <v>3</v>
          </cell>
          <cell r="P146">
            <v>2010</v>
          </cell>
          <cell r="Q146">
            <v>119</v>
          </cell>
          <cell r="R146">
            <v>26660</v>
          </cell>
          <cell r="S146" t="str">
            <v>POI</v>
          </cell>
          <cell r="T146">
            <v>90</v>
          </cell>
          <cell r="U146">
            <v>0</v>
          </cell>
          <cell r="V146">
            <v>500400287104</v>
          </cell>
          <cell r="W146" t="str">
            <v>AE-51-84-FD</v>
          </cell>
        </row>
        <row r="147">
          <cell r="A147" t="str">
            <v>120958</v>
          </cell>
          <cell r="B147" t="str">
            <v>I2</v>
          </cell>
          <cell r="C147" t="str">
            <v>EMPRESA ANACLETO ALAVE SRL</v>
          </cell>
          <cell r="D147" t="str">
            <v>MINA ENCINAS S/N</v>
          </cell>
          <cell r="E147">
            <v>63590</v>
          </cell>
          <cell r="F147">
            <v>22062</v>
          </cell>
          <cell r="G147">
            <v>111</v>
          </cell>
          <cell r="H147">
            <v>21048.29</v>
          </cell>
          <cell r="I147">
            <v>7004.21</v>
          </cell>
          <cell r="J147">
            <v>0</v>
          </cell>
          <cell r="K147">
            <v>2746.8</v>
          </cell>
          <cell r="L147">
            <v>0</v>
          </cell>
          <cell r="M147">
            <v>0</v>
          </cell>
          <cell r="N147">
            <v>3646.82</v>
          </cell>
          <cell r="O147">
            <v>3</v>
          </cell>
          <cell r="P147">
            <v>2010</v>
          </cell>
          <cell r="Q147">
            <v>119</v>
          </cell>
          <cell r="R147">
            <v>26661</v>
          </cell>
          <cell r="S147" t="str">
            <v>POI</v>
          </cell>
          <cell r="T147">
            <v>90</v>
          </cell>
          <cell r="U147">
            <v>0</v>
          </cell>
          <cell r="V147">
            <v>500400287104</v>
          </cell>
          <cell r="W147" t="str">
            <v>4F-66-E2-1D</v>
          </cell>
        </row>
        <row r="148">
          <cell r="A148" t="str">
            <v>120702.200</v>
          </cell>
          <cell r="B148" t="str">
            <v>I1</v>
          </cell>
          <cell r="C148" t="str">
            <v>COOP.  23 DE MARZO .</v>
          </cell>
          <cell r="D148" t="str">
            <v>CERRO RICO S/N</v>
          </cell>
          <cell r="E148">
            <v>292</v>
          </cell>
          <cell r="F148">
            <v>0</v>
          </cell>
          <cell r="G148">
            <v>2</v>
          </cell>
          <cell r="H148">
            <v>96.65</v>
          </cell>
          <cell r="I148">
            <v>126.2</v>
          </cell>
          <cell r="J148">
            <v>0</v>
          </cell>
          <cell r="K148">
            <v>12.61</v>
          </cell>
          <cell r="L148">
            <v>0</v>
          </cell>
          <cell r="M148">
            <v>0</v>
          </cell>
          <cell r="N148">
            <v>28.97</v>
          </cell>
          <cell r="O148">
            <v>3</v>
          </cell>
          <cell r="P148">
            <v>2010</v>
          </cell>
          <cell r="Q148">
            <v>119</v>
          </cell>
          <cell r="R148">
            <v>26662</v>
          </cell>
          <cell r="S148" t="str">
            <v>POI</v>
          </cell>
          <cell r="T148">
            <v>90</v>
          </cell>
          <cell r="U148">
            <v>0</v>
          </cell>
          <cell r="V148">
            <v>500400287104</v>
          </cell>
          <cell r="W148" t="str">
            <v>BF-09-43-F5-CC</v>
          </cell>
        </row>
        <row r="149">
          <cell r="A149" t="str">
            <v>120702.800</v>
          </cell>
          <cell r="B149" t="str">
            <v>I1</v>
          </cell>
          <cell r="C149" t="str">
            <v>SANTA . RITA (ESTEBAN VILLCA)</v>
          </cell>
          <cell r="D149" t="str">
            <v>CERRO RICO S/N</v>
          </cell>
          <cell r="E149">
            <v>266</v>
          </cell>
          <cell r="F149">
            <v>0</v>
          </cell>
          <cell r="G149">
            <v>5</v>
          </cell>
          <cell r="H149">
            <v>88.05</v>
          </cell>
          <cell r="I149">
            <v>315.5</v>
          </cell>
          <cell r="J149">
            <v>0</v>
          </cell>
          <cell r="K149">
            <v>11.49</v>
          </cell>
          <cell r="L149">
            <v>0</v>
          </cell>
          <cell r="M149">
            <v>0</v>
          </cell>
          <cell r="N149">
            <v>52.46</v>
          </cell>
          <cell r="O149">
            <v>3</v>
          </cell>
          <cell r="P149">
            <v>2010</v>
          </cell>
          <cell r="Q149">
            <v>119</v>
          </cell>
          <cell r="R149">
            <v>26663</v>
          </cell>
          <cell r="S149" t="str">
            <v>POI</v>
          </cell>
          <cell r="T149">
            <v>90</v>
          </cell>
          <cell r="U149">
            <v>0</v>
          </cell>
          <cell r="V149">
            <v>500400287104</v>
          </cell>
          <cell r="W149" t="str">
            <v>4D-B2-5D-3A-6E</v>
          </cell>
        </row>
        <row r="150">
          <cell r="A150" t="str">
            <v>120957.500</v>
          </cell>
          <cell r="B150" t="str">
            <v>I2</v>
          </cell>
          <cell r="C150" t="str">
            <v>COOPERATIVA . COMIMAN</v>
          </cell>
          <cell r="D150" t="str">
            <v>MINA ENCINAS S/N</v>
          </cell>
          <cell r="E150">
            <v>13348</v>
          </cell>
          <cell r="F150">
            <v>30</v>
          </cell>
          <cell r="G150">
            <v>82</v>
          </cell>
          <cell r="H150">
            <v>4418.1899999999996</v>
          </cell>
          <cell r="I150">
            <v>5174.28</v>
          </cell>
          <cell r="J150">
            <v>0</v>
          </cell>
          <cell r="K150">
            <v>576.57000000000005</v>
          </cell>
          <cell r="L150">
            <v>0</v>
          </cell>
          <cell r="M150">
            <v>0</v>
          </cell>
          <cell r="N150">
            <v>1247.02</v>
          </cell>
          <cell r="O150">
            <v>3</v>
          </cell>
          <cell r="P150">
            <v>2010</v>
          </cell>
          <cell r="Q150">
            <v>119</v>
          </cell>
          <cell r="R150">
            <v>26664</v>
          </cell>
          <cell r="S150" t="str">
            <v>POI</v>
          </cell>
          <cell r="T150">
            <v>90</v>
          </cell>
          <cell r="U150">
            <v>0</v>
          </cell>
          <cell r="V150">
            <v>500400287104</v>
          </cell>
          <cell r="W150" t="str">
            <v>6E-B4-77-A8-0F</v>
          </cell>
        </row>
        <row r="151">
          <cell r="A151" t="str">
            <v>120964</v>
          </cell>
          <cell r="B151" t="str">
            <v>I2</v>
          </cell>
          <cell r="C151" t="str">
            <v>EMPRESA MINERA BOLIVAR</v>
          </cell>
          <cell r="D151" t="str">
            <v>MINA PAILAVIRI S/N</v>
          </cell>
          <cell r="E151">
            <v>8485</v>
          </cell>
          <cell r="F151">
            <v>5099</v>
          </cell>
          <cell r="G151">
            <v>86</v>
          </cell>
          <cell r="H151">
            <v>2808.54</v>
          </cell>
          <cell r="I151">
            <v>5426.69</v>
          </cell>
          <cell r="J151">
            <v>411.76</v>
          </cell>
          <cell r="K151">
            <v>366.51</v>
          </cell>
          <cell r="L151">
            <v>0</v>
          </cell>
          <cell r="M151">
            <v>0</v>
          </cell>
          <cell r="N151">
            <v>1124.1099999999999</v>
          </cell>
          <cell r="O151">
            <v>3</v>
          </cell>
          <cell r="P151">
            <v>2010</v>
          </cell>
          <cell r="Q151">
            <v>119</v>
          </cell>
          <cell r="R151">
            <v>26665</v>
          </cell>
          <cell r="S151" t="str">
            <v>POI</v>
          </cell>
          <cell r="T151">
            <v>90</v>
          </cell>
          <cell r="U151">
            <v>0</v>
          </cell>
          <cell r="V151">
            <v>500400287104</v>
          </cell>
          <cell r="W151" t="str">
            <v>1A-D8-43-16</v>
          </cell>
        </row>
        <row r="152">
          <cell r="A152" t="str">
            <v>120975.50</v>
          </cell>
          <cell r="B152" t="str">
            <v>I1</v>
          </cell>
          <cell r="C152" t="str">
            <v>COOP. MIN. UNIFICADA POTOSI LTDA.</v>
          </cell>
          <cell r="D152" t="str">
            <v>M. SAN GERMAN S/N</v>
          </cell>
          <cell r="E152">
            <v>60</v>
          </cell>
          <cell r="F152">
            <v>0</v>
          </cell>
          <cell r="G152">
            <v>2</v>
          </cell>
          <cell r="H152">
            <v>19.86</v>
          </cell>
          <cell r="I152">
            <v>126.2</v>
          </cell>
          <cell r="J152">
            <v>0</v>
          </cell>
          <cell r="K152">
            <v>2.59</v>
          </cell>
          <cell r="L152">
            <v>0</v>
          </cell>
          <cell r="M152">
            <v>0</v>
          </cell>
          <cell r="N152">
            <v>18.989999999999998</v>
          </cell>
          <cell r="O152">
            <v>3</v>
          </cell>
          <cell r="P152">
            <v>2010</v>
          </cell>
          <cell r="Q152">
            <v>119</v>
          </cell>
          <cell r="R152">
            <v>26666</v>
          </cell>
          <cell r="S152" t="str">
            <v>POI</v>
          </cell>
          <cell r="T152">
            <v>90</v>
          </cell>
          <cell r="U152">
            <v>0</v>
          </cell>
          <cell r="V152">
            <v>500400287104</v>
          </cell>
          <cell r="W152" t="str">
            <v>9C-C3-C5-71</v>
          </cell>
        </row>
        <row r="153">
          <cell r="A153" t="str">
            <v>120969</v>
          </cell>
          <cell r="B153" t="str">
            <v>I2</v>
          </cell>
          <cell r="C153" t="str">
            <v>COOP. MIN. UNIFICADA POTOSÍ LTDA.</v>
          </cell>
          <cell r="D153" t="str">
            <v>CERRO RICO STA.RITA S/N</v>
          </cell>
          <cell r="E153">
            <v>13909</v>
          </cell>
          <cell r="F153">
            <v>10198</v>
          </cell>
          <cell r="G153">
            <v>61</v>
          </cell>
          <cell r="H153">
            <v>4603.88</v>
          </cell>
          <cell r="I153">
            <v>3849.16</v>
          </cell>
          <cell r="J153">
            <v>980.55</v>
          </cell>
          <cell r="K153">
            <v>600.80999999999995</v>
          </cell>
          <cell r="L153">
            <v>0</v>
          </cell>
          <cell r="M153">
            <v>0</v>
          </cell>
          <cell r="N153">
            <v>1226.3699999999999</v>
          </cell>
          <cell r="O153">
            <v>3</v>
          </cell>
          <cell r="P153">
            <v>2010</v>
          </cell>
          <cell r="Q153">
            <v>119</v>
          </cell>
          <cell r="R153">
            <v>26667</v>
          </cell>
          <cell r="S153" t="str">
            <v>POI</v>
          </cell>
          <cell r="T153">
            <v>90</v>
          </cell>
          <cell r="U153">
            <v>0</v>
          </cell>
          <cell r="V153">
            <v>500400287104</v>
          </cell>
          <cell r="W153" t="str">
            <v>EE-4F-E1-C4-B5</v>
          </cell>
        </row>
        <row r="154">
          <cell r="A154" t="str">
            <v>120702.310</v>
          </cell>
          <cell r="B154" t="str">
            <v>I2</v>
          </cell>
          <cell r="C154" t="str">
            <v>EMPRESA  MINERA  METALÚRGICA POTOSÍ S.A.</v>
          </cell>
          <cell r="D154" t="str">
            <v>PAILAVIRI S/N</v>
          </cell>
          <cell r="E154">
            <v>9866</v>
          </cell>
          <cell r="F154">
            <v>73</v>
          </cell>
          <cell r="G154">
            <v>94</v>
          </cell>
          <cell r="H154">
            <v>3265.65</v>
          </cell>
          <cell r="I154">
            <v>5931.49</v>
          </cell>
          <cell r="J154">
            <v>0</v>
          </cell>
          <cell r="K154">
            <v>426.17</v>
          </cell>
          <cell r="L154">
            <v>0</v>
          </cell>
          <cell r="M154">
            <v>0</v>
          </cell>
          <cell r="N154">
            <v>1195.6300000000001</v>
          </cell>
          <cell r="O154">
            <v>3</v>
          </cell>
          <cell r="P154">
            <v>2010</v>
          </cell>
          <cell r="Q154">
            <v>119</v>
          </cell>
          <cell r="R154">
            <v>26668</v>
          </cell>
          <cell r="S154" t="str">
            <v>POI</v>
          </cell>
          <cell r="T154">
            <v>90</v>
          </cell>
          <cell r="U154">
            <v>0</v>
          </cell>
          <cell r="V154">
            <v>500400287104</v>
          </cell>
          <cell r="W154" t="str">
            <v>63-F3-A4-33</v>
          </cell>
        </row>
        <row r="155">
          <cell r="A155" t="str">
            <v>120944</v>
          </cell>
          <cell r="B155" t="str">
            <v>I2</v>
          </cell>
          <cell r="C155" t="str">
            <v>COOPERATIVA  27 DE MARZO</v>
          </cell>
          <cell r="D155" t="str">
            <v>MINA LA NEGRA S/N</v>
          </cell>
          <cell r="E155">
            <v>7518</v>
          </cell>
          <cell r="F155">
            <v>2308</v>
          </cell>
          <cell r="G155">
            <v>82</v>
          </cell>
          <cell r="H155">
            <v>2488.46</v>
          </cell>
          <cell r="I155">
            <v>5174.28</v>
          </cell>
          <cell r="J155">
            <v>0</v>
          </cell>
          <cell r="K155">
            <v>324.74</v>
          </cell>
          <cell r="L155">
            <v>0</v>
          </cell>
          <cell r="M155">
            <v>0</v>
          </cell>
          <cell r="N155">
            <v>996.16</v>
          </cell>
          <cell r="O155">
            <v>3</v>
          </cell>
          <cell r="P155">
            <v>2010</v>
          </cell>
          <cell r="Q155">
            <v>119</v>
          </cell>
          <cell r="R155">
            <v>26669</v>
          </cell>
          <cell r="S155" t="str">
            <v>POI</v>
          </cell>
          <cell r="T155">
            <v>90</v>
          </cell>
          <cell r="U155">
            <v>0</v>
          </cell>
          <cell r="V155">
            <v>500400287104</v>
          </cell>
          <cell r="W155" t="str">
            <v>52-C5-4E-81-C7</v>
          </cell>
        </row>
        <row r="156">
          <cell r="A156" t="str">
            <v>120713</v>
          </cell>
          <cell r="B156" t="str">
            <v>I2</v>
          </cell>
          <cell r="C156" t="str">
            <v>NOGALES . JUAN CARLOS</v>
          </cell>
          <cell r="D156" t="str">
            <v>MINA CARACOLES S/N</v>
          </cell>
          <cell r="E156">
            <v>7662</v>
          </cell>
          <cell r="F156">
            <v>2160</v>
          </cell>
          <cell r="G156">
            <v>81</v>
          </cell>
          <cell r="H156">
            <v>2536.12</v>
          </cell>
          <cell r="I156">
            <v>5111.18</v>
          </cell>
          <cell r="J156">
            <v>0</v>
          </cell>
          <cell r="K156">
            <v>330.96</v>
          </cell>
          <cell r="L156">
            <v>0</v>
          </cell>
          <cell r="M156">
            <v>0</v>
          </cell>
          <cell r="N156">
            <v>994.15</v>
          </cell>
          <cell r="O156">
            <v>3</v>
          </cell>
          <cell r="P156">
            <v>2010</v>
          </cell>
          <cell r="Q156">
            <v>119</v>
          </cell>
          <cell r="R156">
            <v>26670</v>
          </cell>
          <cell r="S156" t="str">
            <v>POI</v>
          </cell>
          <cell r="T156">
            <v>90</v>
          </cell>
          <cell r="U156">
            <v>0</v>
          </cell>
          <cell r="V156">
            <v>500400287104</v>
          </cell>
          <cell r="W156" t="str">
            <v>CB-E6-70-35-E6</v>
          </cell>
        </row>
        <row r="157">
          <cell r="A157" t="str">
            <v>120929</v>
          </cell>
          <cell r="B157" t="str">
            <v>I2</v>
          </cell>
          <cell r="C157" t="str">
            <v>CHOQUE UÑO FABIAN</v>
          </cell>
          <cell r="D157" t="str">
            <v>M. LA PLATA S/N</v>
          </cell>
          <cell r="E157">
            <v>160</v>
          </cell>
          <cell r="F157">
            <v>37</v>
          </cell>
          <cell r="G157">
            <v>5</v>
          </cell>
          <cell r="H157">
            <v>52.96</v>
          </cell>
          <cell r="I157">
            <v>315.5</v>
          </cell>
          <cell r="J157">
            <v>0</v>
          </cell>
          <cell r="K157">
            <v>6.91</v>
          </cell>
          <cell r="L157">
            <v>0</v>
          </cell>
          <cell r="M157">
            <v>0</v>
          </cell>
          <cell r="N157">
            <v>47.9</v>
          </cell>
          <cell r="O157">
            <v>3</v>
          </cell>
          <cell r="P157">
            <v>2010</v>
          </cell>
          <cell r="Q157">
            <v>119</v>
          </cell>
          <cell r="R157">
            <v>26671</v>
          </cell>
          <cell r="S157" t="str">
            <v>POI</v>
          </cell>
          <cell r="T157">
            <v>90</v>
          </cell>
          <cell r="U157">
            <v>0</v>
          </cell>
          <cell r="V157">
            <v>500400287104</v>
          </cell>
          <cell r="W157" t="str">
            <v>92-B0-0F-E6</v>
          </cell>
        </row>
        <row r="158">
          <cell r="A158" t="str">
            <v>120963.50</v>
          </cell>
          <cell r="B158" t="str">
            <v>I2</v>
          </cell>
          <cell r="C158" t="str">
            <v>ARANDO   ROLANDO</v>
          </cell>
          <cell r="D158" t="str">
            <v>M. KORIMAYU S/N</v>
          </cell>
          <cell r="E158">
            <v>12473</v>
          </cell>
          <cell r="F158">
            <v>2424</v>
          </cell>
          <cell r="G158">
            <v>92</v>
          </cell>
          <cell r="H158">
            <v>4128.5600000000004</v>
          </cell>
          <cell r="I158">
            <v>5805.29</v>
          </cell>
          <cell r="J158">
            <v>0</v>
          </cell>
          <cell r="K158">
            <v>538.78</v>
          </cell>
          <cell r="L158">
            <v>0</v>
          </cell>
          <cell r="M158">
            <v>0</v>
          </cell>
          <cell r="N158">
            <v>1291.4000000000001</v>
          </cell>
          <cell r="O158">
            <v>3</v>
          </cell>
          <cell r="P158">
            <v>2010</v>
          </cell>
          <cell r="Q158">
            <v>119</v>
          </cell>
          <cell r="R158">
            <v>26672</v>
          </cell>
          <cell r="S158" t="str">
            <v>POI</v>
          </cell>
          <cell r="T158">
            <v>90</v>
          </cell>
          <cell r="U158">
            <v>0</v>
          </cell>
          <cell r="V158">
            <v>500400287104</v>
          </cell>
          <cell r="W158" t="str">
            <v>A8-6B-A7-36-CB</v>
          </cell>
        </row>
        <row r="159">
          <cell r="A159" t="str">
            <v>120991</v>
          </cell>
          <cell r="B159" t="str">
            <v>I2</v>
          </cell>
          <cell r="C159" t="str">
            <v>MAMANI  SEVERINO</v>
          </cell>
          <cell r="D159" t="str">
            <v>MINA SANTA RITA S/N</v>
          </cell>
          <cell r="E159">
            <v>1036</v>
          </cell>
          <cell r="F159">
            <v>0</v>
          </cell>
          <cell r="G159">
            <v>5</v>
          </cell>
          <cell r="H159">
            <v>342.92</v>
          </cell>
          <cell r="I159">
            <v>315.5</v>
          </cell>
          <cell r="J159">
            <v>0</v>
          </cell>
          <cell r="K159">
            <v>44.75</v>
          </cell>
          <cell r="L159">
            <v>0</v>
          </cell>
          <cell r="M159">
            <v>0</v>
          </cell>
          <cell r="N159">
            <v>85.59</v>
          </cell>
          <cell r="O159">
            <v>3</v>
          </cell>
          <cell r="P159">
            <v>2010</v>
          </cell>
          <cell r="Q159">
            <v>119</v>
          </cell>
          <cell r="R159">
            <v>26673</v>
          </cell>
          <cell r="S159" t="str">
            <v>POI</v>
          </cell>
          <cell r="T159">
            <v>90</v>
          </cell>
          <cell r="U159">
            <v>0</v>
          </cell>
          <cell r="V159">
            <v>500400287104</v>
          </cell>
          <cell r="W159" t="str">
            <v>A5-FE-A3-BB-67</v>
          </cell>
        </row>
        <row r="160">
          <cell r="A160" t="str">
            <v>120709</v>
          </cell>
          <cell r="B160" t="str">
            <v>I2</v>
          </cell>
          <cell r="C160" t="str">
            <v>RAMIREZ BLACUT JOSE AUGUSTO</v>
          </cell>
          <cell r="D160" t="str">
            <v>MINA ANDREA S/N</v>
          </cell>
          <cell r="E160">
            <v>2117</v>
          </cell>
          <cell r="F160">
            <v>374</v>
          </cell>
          <cell r="G160">
            <v>31</v>
          </cell>
          <cell r="H160">
            <v>700.73</v>
          </cell>
          <cell r="I160">
            <v>1956.13</v>
          </cell>
          <cell r="J160">
            <v>0</v>
          </cell>
          <cell r="K160">
            <v>91.44</v>
          </cell>
          <cell r="L160">
            <v>0</v>
          </cell>
          <cell r="M160">
            <v>0</v>
          </cell>
          <cell r="N160">
            <v>345.39</v>
          </cell>
          <cell r="O160">
            <v>3</v>
          </cell>
          <cell r="P160">
            <v>2010</v>
          </cell>
          <cell r="Q160">
            <v>119</v>
          </cell>
          <cell r="R160">
            <v>26674</v>
          </cell>
          <cell r="S160" t="str">
            <v>POI</v>
          </cell>
          <cell r="T160">
            <v>90</v>
          </cell>
          <cell r="U160">
            <v>0</v>
          </cell>
          <cell r="V160">
            <v>500400287104</v>
          </cell>
          <cell r="W160" t="str">
            <v>08-6B-5F-B1-5C</v>
          </cell>
        </row>
        <row r="161">
          <cell r="A161" t="str">
            <v>120939</v>
          </cell>
          <cell r="B161" t="str">
            <v>I2</v>
          </cell>
          <cell r="C161" t="str">
            <v>EMPRESA  MINERA SANTA LUCIA</v>
          </cell>
          <cell r="D161" t="str">
            <v>MINA CONCEBIDA S/N</v>
          </cell>
          <cell r="E161">
            <v>14919</v>
          </cell>
          <cell r="F161">
            <v>5289</v>
          </cell>
          <cell r="G161">
            <v>96</v>
          </cell>
          <cell r="H161">
            <v>4938.1899999999996</v>
          </cell>
          <cell r="I161">
            <v>6057.7</v>
          </cell>
          <cell r="J161">
            <v>0</v>
          </cell>
          <cell r="K161">
            <v>644.42999999999995</v>
          </cell>
          <cell r="L161">
            <v>0</v>
          </cell>
          <cell r="M161">
            <v>0</v>
          </cell>
          <cell r="N161">
            <v>1429.47</v>
          </cell>
          <cell r="O161">
            <v>3</v>
          </cell>
          <cell r="P161">
            <v>2010</v>
          </cell>
          <cell r="Q161">
            <v>119</v>
          </cell>
          <cell r="R161">
            <v>26675</v>
          </cell>
          <cell r="S161" t="str">
            <v>POI</v>
          </cell>
          <cell r="T161">
            <v>90</v>
          </cell>
          <cell r="U161">
            <v>0</v>
          </cell>
          <cell r="V161">
            <v>500400287104</v>
          </cell>
          <cell r="W161" t="str">
            <v>E3-5D-4A-30-50</v>
          </cell>
        </row>
        <row r="162">
          <cell r="A162" t="str">
            <v>120034</v>
          </cell>
          <cell r="B162" t="str">
            <v>I2</v>
          </cell>
          <cell r="C162" t="str">
            <v>EMP. MINERA SANTA LUCIA</v>
          </cell>
          <cell r="D162" t="str">
            <v>MINA PURISIMA S/N</v>
          </cell>
          <cell r="E162">
            <v>406</v>
          </cell>
          <cell r="F162">
            <v>359</v>
          </cell>
          <cell r="G162">
            <v>4</v>
          </cell>
          <cell r="H162">
            <v>134.38999999999999</v>
          </cell>
          <cell r="I162">
            <v>252.4</v>
          </cell>
          <cell r="J162">
            <v>0</v>
          </cell>
          <cell r="K162">
            <v>17.54</v>
          </cell>
          <cell r="L162">
            <v>0</v>
          </cell>
          <cell r="M162">
            <v>0</v>
          </cell>
          <cell r="N162">
            <v>50.28</v>
          </cell>
          <cell r="O162">
            <v>3</v>
          </cell>
          <cell r="P162">
            <v>2010</v>
          </cell>
          <cell r="Q162">
            <v>119</v>
          </cell>
          <cell r="R162">
            <v>26676</v>
          </cell>
          <cell r="S162" t="str">
            <v>POI</v>
          </cell>
          <cell r="T162">
            <v>90</v>
          </cell>
          <cell r="U162">
            <v>0</v>
          </cell>
          <cell r="V162">
            <v>500400287104</v>
          </cell>
          <cell r="W162" t="str">
            <v>FE-CC-21-E3</v>
          </cell>
        </row>
        <row r="163">
          <cell r="A163" t="str">
            <v>120690</v>
          </cell>
          <cell r="B163" t="str">
            <v>I1</v>
          </cell>
          <cell r="C163" t="str">
            <v>EMPRESA  MINERA EMLEC LTDA.</v>
          </cell>
          <cell r="D163" t="str">
            <v>PAILAVIRI S/N</v>
          </cell>
          <cell r="E163">
            <v>300</v>
          </cell>
          <cell r="F163">
            <v>87</v>
          </cell>
          <cell r="G163">
            <v>6</v>
          </cell>
          <cell r="H163">
            <v>99.3</v>
          </cell>
          <cell r="I163">
            <v>378.61</v>
          </cell>
          <cell r="J163">
            <v>0</v>
          </cell>
          <cell r="K163">
            <v>12.96</v>
          </cell>
          <cell r="L163">
            <v>0</v>
          </cell>
          <cell r="M163">
            <v>0</v>
          </cell>
          <cell r="N163">
            <v>62.13</v>
          </cell>
          <cell r="O163">
            <v>3</v>
          </cell>
          <cell r="P163">
            <v>2010</v>
          </cell>
          <cell r="Q163">
            <v>119</v>
          </cell>
          <cell r="R163">
            <v>26677</v>
          </cell>
          <cell r="S163" t="str">
            <v>POI</v>
          </cell>
          <cell r="T163">
            <v>90</v>
          </cell>
          <cell r="U163">
            <v>0</v>
          </cell>
          <cell r="V163">
            <v>500400287104</v>
          </cell>
          <cell r="W163" t="str">
            <v>9F-21-19-9B-58</v>
          </cell>
        </row>
        <row r="164">
          <cell r="A164" t="str">
            <v>120718</v>
          </cell>
          <cell r="B164" t="str">
            <v>I2</v>
          </cell>
          <cell r="C164" t="str">
            <v>NOGALES . JUAN CARLOS</v>
          </cell>
          <cell r="D164" t="str">
            <v>MINA MORENA BAJA S/N</v>
          </cell>
          <cell r="E164">
            <v>6228</v>
          </cell>
          <cell r="F164">
            <v>81</v>
          </cell>
          <cell r="G164">
            <v>57</v>
          </cell>
          <cell r="H164">
            <v>2061.4699999999998</v>
          </cell>
          <cell r="I164">
            <v>3596.76</v>
          </cell>
          <cell r="J164">
            <v>0</v>
          </cell>
          <cell r="K164">
            <v>269.02</v>
          </cell>
          <cell r="L164">
            <v>0</v>
          </cell>
          <cell r="M164">
            <v>0</v>
          </cell>
          <cell r="N164">
            <v>735.57</v>
          </cell>
          <cell r="O164">
            <v>3</v>
          </cell>
          <cell r="P164">
            <v>2010</v>
          </cell>
          <cell r="Q164">
            <v>119</v>
          </cell>
          <cell r="R164">
            <v>26678</v>
          </cell>
          <cell r="S164" t="str">
            <v>POI</v>
          </cell>
          <cell r="T164">
            <v>90</v>
          </cell>
          <cell r="U164">
            <v>0</v>
          </cell>
          <cell r="V164">
            <v>500400287104</v>
          </cell>
          <cell r="W164" t="str">
            <v>9D-90-5D-B7-C4</v>
          </cell>
        </row>
        <row r="165">
          <cell r="A165" t="str">
            <v>120964.50</v>
          </cell>
          <cell r="B165" t="str">
            <v>I2</v>
          </cell>
          <cell r="C165" t="str">
            <v>ZAMBRANA ARACA MARIO</v>
          </cell>
          <cell r="D165" t="str">
            <v>PAILAVIRI (M. S. MIGUEL) S/N</v>
          </cell>
          <cell r="E165">
            <v>81</v>
          </cell>
          <cell r="F165">
            <v>0</v>
          </cell>
          <cell r="G165">
            <v>3</v>
          </cell>
          <cell r="H165">
            <v>26.81</v>
          </cell>
          <cell r="I165">
            <v>189.3</v>
          </cell>
          <cell r="J165">
            <v>0</v>
          </cell>
          <cell r="K165">
            <v>3.5</v>
          </cell>
          <cell r="L165">
            <v>0</v>
          </cell>
          <cell r="M165">
            <v>0</v>
          </cell>
          <cell r="N165">
            <v>28.09</v>
          </cell>
          <cell r="O165">
            <v>3</v>
          </cell>
          <cell r="P165">
            <v>2010</v>
          </cell>
          <cell r="Q165">
            <v>119</v>
          </cell>
          <cell r="R165">
            <v>26679</v>
          </cell>
          <cell r="S165" t="str">
            <v>POI</v>
          </cell>
          <cell r="T165">
            <v>90</v>
          </cell>
          <cell r="U165">
            <v>0</v>
          </cell>
          <cell r="V165">
            <v>500400287104</v>
          </cell>
          <cell r="W165" t="str">
            <v>14-92-A7-D0</v>
          </cell>
        </row>
        <row r="166">
          <cell r="A166" t="str">
            <v>120964.60</v>
          </cell>
          <cell r="B166" t="str">
            <v>I2</v>
          </cell>
          <cell r="C166" t="str">
            <v>JANKO VILLANUEVA NESTOR</v>
          </cell>
          <cell r="D166" t="str">
            <v>PAILAVIRI (M. ACONCAGUA) S/N</v>
          </cell>
          <cell r="E166">
            <v>120</v>
          </cell>
          <cell r="F166">
            <v>0</v>
          </cell>
          <cell r="G166">
            <v>3</v>
          </cell>
          <cell r="H166">
            <v>39.72</v>
          </cell>
          <cell r="I166">
            <v>189.3</v>
          </cell>
          <cell r="J166">
            <v>0</v>
          </cell>
          <cell r="K166">
            <v>5.18</v>
          </cell>
          <cell r="L166">
            <v>0</v>
          </cell>
          <cell r="M166">
            <v>0</v>
          </cell>
          <cell r="N166">
            <v>29.77</v>
          </cell>
          <cell r="O166">
            <v>3</v>
          </cell>
          <cell r="P166">
            <v>2010</v>
          </cell>
          <cell r="Q166">
            <v>119</v>
          </cell>
          <cell r="R166">
            <v>26680</v>
          </cell>
          <cell r="S166" t="str">
            <v>POI</v>
          </cell>
          <cell r="T166">
            <v>90</v>
          </cell>
          <cell r="U166">
            <v>0</v>
          </cell>
          <cell r="V166">
            <v>500400287104</v>
          </cell>
          <cell r="W166" t="str">
            <v>37-3A-CB-50</v>
          </cell>
        </row>
        <row r="167">
          <cell r="A167" t="str">
            <v>120944.50</v>
          </cell>
          <cell r="B167" t="str">
            <v>I1</v>
          </cell>
          <cell r="C167" t="str">
            <v>EMPRESA MINERA SANTA LUCIA LTDA</v>
          </cell>
          <cell r="D167" t="str">
            <v>MINA REAL SOCABON S/N</v>
          </cell>
          <cell r="E167">
            <v>109</v>
          </cell>
          <cell r="F167">
            <v>78</v>
          </cell>
          <cell r="G167">
            <v>3</v>
          </cell>
          <cell r="H167">
            <v>36.08</v>
          </cell>
          <cell r="I167">
            <v>189.3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29.3</v>
          </cell>
          <cell r="O167">
            <v>3</v>
          </cell>
          <cell r="P167">
            <v>2010</v>
          </cell>
          <cell r="Q167">
            <v>119</v>
          </cell>
          <cell r="R167">
            <v>26681</v>
          </cell>
          <cell r="S167" t="str">
            <v>POI</v>
          </cell>
          <cell r="T167">
            <v>90</v>
          </cell>
          <cell r="U167">
            <v>0</v>
          </cell>
          <cell r="V167">
            <v>500400287104</v>
          </cell>
          <cell r="W167" t="str">
            <v>C9-4C-97-85</v>
          </cell>
        </row>
        <row r="168">
          <cell r="A168" t="str">
            <v>120725</v>
          </cell>
          <cell r="B168" t="str">
            <v>I2</v>
          </cell>
          <cell r="C168" t="str">
            <v>COOP. MINERA RESERVA FISCAL LTDA.</v>
          </cell>
          <cell r="D168" t="str">
            <v>MINA CIENEGUILLAS S/N</v>
          </cell>
          <cell r="E168">
            <v>9769</v>
          </cell>
          <cell r="F168">
            <v>5031</v>
          </cell>
          <cell r="G168">
            <v>91</v>
          </cell>
          <cell r="H168">
            <v>3233.54</v>
          </cell>
          <cell r="I168">
            <v>5742.19</v>
          </cell>
          <cell r="J168">
            <v>107.71</v>
          </cell>
          <cell r="K168">
            <v>421.98</v>
          </cell>
          <cell r="L168">
            <v>0</v>
          </cell>
          <cell r="M168">
            <v>0</v>
          </cell>
          <cell r="N168">
            <v>1180.8499999999999</v>
          </cell>
          <cell r="O168">
            <v>3</v>
          </cell>
          <cell r="P168">
            <v>2010</v>
          </cell>
          <cell r="Q168">
            <v>119</v>
          </cell>
          <cell r="R168">
            <v>26682</v>
          </cell>
          <cell r="S168" t="str">
            <v>POI</v>
          </cell>
          <cell r="T168">
            <v>90</v>
          </cell>
          <cell r="U168">
            <v>0</v>
          </cell>
          <cell r="V168">
            <v>500400287104</v>
          </cell>
          <cell r="W168" t="str">
            <v>54-A5-84-5A-80</v>
          </cell>
        </row>
        <row r="169">
          <cell r="A169" t="str">
            <v>120723</v>
          </cell>
          <cell r="B169" t="str">
            <v>I2</v>
          </cell>
          <cell r="C169" t="str">
            <v>MEDINA MOYA JOSE LUIS</v>
          </cell>
          <cell r="D169" t="str">
            <v>MINA SANTA RITA S/N</v>
          </cell>
          <cell r="E169">
            <v>158</v>
          </cell>
          <cell r="F169">
            <v>0</v>
          </cell>
          <cell r="G169">
            <v>5</v>
          </cell>
          <cell r="H169">
            <v>52.3</v>
          </cell>
          <cell r="I169">
            <v>315.5</v>
          </cell>
          <cell r="J169">
            <v>0</v>
          </cell>
          <cell r="K169">
            <v>6.82</v>
          </cell>
          <cell r="L169">
            <v>0</v>
          </cell>
          <cell r="M169">
            <v>0</v>
          </cell>
          <cell r="N169">
            <v>47.81</v>
          </cell>
          <cell r="O169">
            <v>3</v>
          </cell>
          <cell r="P169">
            <v>2010</v>
          </cell>
          <cell r="Q169">
            <v>119</v>
          </cell>
          <cell r="R169">
            <v>26683</v>
          </cell>
          <cell r="S169" t="str">
            <v>POI</v>
          </cell>
          <cell r="T169">
            <v>90</v>
          </cell>
          <cell r="U169">
            <v>0</v>
          </cell>
          <cell r="V169">
            <v>500400287104</v>
          </cell>
          <cell r="W169" t="str">
            <v>40-69-0C-4C</v>
          </cell>
        </row>
        <row r="170">
          <cell r="A170" t="str">
            <v>120724</v>
          </cell>
          <cell r="B170" t="str">
            <v>I2</v>
          </cell>
          <cell r="C170" t="str">
            <v>COOP. MINERA UNIFICADA POTOSI LTDA.</v>
          </cell>
          <cell r="D170" t="str">
            <v>MINA PAILAVIRI S/N</v>
          </cell>
          <cell r="E170">
            <v>10718</v>
          </cell>
          <cell r="F170">
            <v>2966</v>
          </cell>
          <cell r="G170">
            <v>95</v>
          </cell>
          <cell r="H170">
            <v>3547.66</v>
          </cell>
          <cell r="I170">
            <v>5994.6</v>
          </cell>
          <cell r="J170">
            <v>0</v>
          </cell>
          <cell r="K170">
            <v>462.97</v>
          </cell>
          <cell r="L170">
            <v>0</v>
          </cell>
          <cell r="M170">
            <v>0</v>
          </cell>
          <cell r="N170">
            <v>1240.49</v>
          </cell>
          <cell r="O170">
            <v>3</v>
          </cell>
          <cell r="P170">
            <v>2010</v>
          </cell>
          <cell r="Q170">
            <v>119</v>
          </cell>
          <cell r="R170">
            <v>26684</v>
          </cell>
          <cell r="S170" t="str">
            <v>POI</v>
          </cell>
          <cell r="T170">
            <v>90</v>
          </cell>
          <cell r="U170">
            <v>0</v>
          </cell>
          <cell r="V170">
            <v>500400287104</v>
          </cell>
          <cell r="W170" t="str">
            <v>93-14-39-60</v>
          </cell>
        </row>
        <row r="171">
          <cell r="A171" t="str">
            <v>120055.110</v>
          </cell>
          <cell r="B171" t="str">
            <v>I2</v>
          </cell>
          <cell r="C171" t="str">
            <v>EMPRESA MINERA MANQUIRI S.A.</v>
          </cell>
          <cell r="D171" t="str">
            <v>EX-PLAHIPO S/N</v>
          </cell>
          <cell r="E171">
            <v>6540</v>
          </cell>
          <cell r="F171">
            <v>14850</v>
          </cell>
          <cell r="G171">
            <v>28</v>
          </cell>
          <cell r="H171">
            <v>2164.7399999999998</v>
          </cell>
          <cell r="I171">
            <v>1766.83</v>
          </cell>
          <cell r="J171">
            <v>4847.63</v>
          </cell>
          <cell r="K171">
            <v>282.5</v>
          </cell>
          <cell r="L171">
            <v>0</v>
          </cell>
          <cell r="M171">
            <v>0</v>
          </cell>
          <cell r="N171">
            <v>1141.3</v>
          </cell>
          <cell r="O171">
            <v>3</v>
          </cell>
          <cell r="P171">
            <v>2010</v>
          </cell>
          <cell r="Q171">
            <v>119</v>
          </cell>
          <cell r="R171">
            <v>26685</v>
          </cell>
          <cell r="S171" t="str">
            <v>POI</v>
          </cell>
          <cell r="T171">
            <v>90</v>
          </cell>
          <cell r="U171">
            <v>0</v>
          </cell>
          <cell r="V171">
            <v>500400287104</v>
          </cell>
          <cell r="W171" t="str">
            <v>8F-2C-9E-90-AD</v>
          </cell>
        </row>
        <row r="172">
          <cell r="A172" t="str">
            <v>120810</v>
          </cell>
          <cell r="B172" t="str">
            <v>I2</v>
          </cell>
          <cell r="C172" t="str">
            <v>COOP. MIN. UNIFICADA POTOSI LTDA.</v>
          </cell>
          <cell r="D172" t="str">
            <v>SAGARNAGA S/N</v>
          </cell>
          <cell r="E172">
            <v>78</v>
          </cell>
          <cell r="F172">
            <v>0</v>
          </cell>
          <cell r="G172">
            <v>3</v>
          </cell>
          <cell r="H172">
            <v>25.82</v>
          </cell>
          <cell r="I172">
            <v>189.3</v>
          </cell>
          <cell r="J172">
            <v>0</v>
          </cell>
          <cell r="K172">
            <v>3.37</v>
          </cell>
          <cell r="L172">
            <v>0</v>
          </cell>
          <cell r="M172">
            <v>0</v>
          </cell>
          <cell r="N172">
            <v>27.97</v>
          </cell>
          <cell r="O172">
            <v>3</v>
          </cell>
          <cell r="P172">
            <v>2010</v>
          </cell>
          <cell r="Q172">
            <v>119</v>
          </cell>
          <cell r="R172">
            <v>26686</v>
          </cell>
          <cell r="S172" t="str">
            <v>POI</v>
          </cell>
          <cell r="T172">
            <v>90</v>
          </cell>
          <cell r="U172">
            <v>0</v>
          </cell>
          <cell r="V172">
            <v>500400287104</v>
          </cell>
          <cell r="W172" t="str">
            <v>1F-44-9C-B0</v>
          </cell>
        </row>
        <row r="173">
          <cell r="A173" t="str">
            <v>120694</v>
          </cell>
          <cell r="B173" t="str">
            <v>I2</v>
          </cell>
          <cell r="C173" t="str">
            <v>EMP.  MINERA BOLIVAR</v>
          </cell>
          <cell r="D173" t="str">
            <v>MINA FORZADOS I S/N</v>
          </cell>
          <cell r="E173">
            <v>2123</v>
          </cell>
          <cell r="F173">
            <v>640</v>
          </cell>
          <cell r="G173">
            <v>93</v>
          </cell>
          <cell r="H173">
            <v>702.71</v>
          </cell>
          <cell r="I173">
            <v>5868.39</v>
          </cell>
          <cell r="J173">
            <v>0</v>
          </cell>
          <cell r="K173">
            <v>91.7</v>
          </cell>
          <cell r="L173">
            <v>0</v>
          </cell>
          <cell r="M173">
            <v>0</v>
          </cell>
          <cell r="N173">
            <v>854.24</v>
          </cell>
          <cell r="O173">
            <v>3</v>
          </cell>
          <cell r="P173">
            <v>2010</v>
          </cell>
          <cell r="Q173">
            <v>119</v>
          </cell>
          <cell r="R173">
            <v>26687</v>
          </cell>
          <cell r="S173" t="str">
            <v>POI</v>
          </cell>
          <cell r="T173">
            <v>90</v>
          </cell>
          <cell r="U173">
            <v>0</v>
          </cell>
          <cell r="V173">
            <v>500400287104</v>
          </cell>
          <cell r="W173" t="str">
            <v>95-53-11-22-83</v>
          </cell>
        </row>
        <row r="174">
          <cell r="A174" t="str">
            <v>120037.500</v>
          </cell>
          <cell r="B174" t="str">
            <v>I2</v>
          </cell>
          <cell r="C174" t="str">
            <v>FUERTES  DONATO</v>
          </cell>
          <cell r="D174" t="str">
            <v>MINA ADELA S/N</v>
          </cell>
          <cell r="E174">
            <v>8274</v>
          </cell>
          <cell r="F174">
            <v>6552</v>
          </cell>
          <cell r="G174">
            <v>46</v>
          </cell>
          <cell r="H174">
            <v>2738.69</v>
          </cell>
          <cell r="I174">
            <v>2902.65</v>
          </cell>
          <cell r="J174">
            <v>834.92</v>
          </cell>
          <cell r="K174">
            <v>357.4</v>
          </cell>
          <cell r="L174">
            <v>0</v>
          </cell>
          <cell r="M174">
            <v>0</v>
          </cell>
          <cell r="N174">
            <v>841.91</v>
          </cell>
          <cell r="O174">
            <v>3</v>
          </cell>
          <cell r="P174">
            <v>2010</v>
          </cell>
          <cell r="Q174">
            <v>119</v>
          </cell>
          <cell r="R174">
            <v>26688</v>
          </cell>
          <cell r="S174" t="str">
            <v>POI</v>
          </cell>
          <cell r="T174">
            <v>90</v>
          </cell>
          <cell r="U174">
            <v>0</v>
          </cell>
          <cell r="V174">
            <v>500400287104</v>
          </cell>
          <cell r="W174" t="str">
            <v>7F-81-E1-CF-C5</v>
          </cell>
        </row>
        <row r="175">
          <cell r="A175" t="str">
            <v>120965</v>
          </cell>
          <cell r="B175" t="str">
            <v>I2</v>
          </cell>
          <cell r="C175" t="str">
            <v>COOPERATIVA MINERA  27 DE MARZO</v>
          </cell>
          <cell r="D175" t="str">
            <v>CERRO CHICO S/N</v>
          </cell>
          <cell r="E175">
            <v>92</v>
          </cell>
          <cell r="F175">
            <v>0</v>
          </cell>
          <cell r="G175">
            <v>5</v>
          </cell>
          <cell r="H175">
            <v>30.45</v>
          </cell>
          <cell r="I175">
            <v>315.5</v>
          </cell>
          <cell r="J175">
            <v>0</v>
          </cell>
          <cell r="K175">
            <v>3.97</v>
          </cell>
          <cell r="L175">
            <v>0</v>
          </cell>
          <cell r="M175">
            <v>0</v>
          </cell>
          <cell r="N175">
            <v>44.97</v>
          </cell>
          <cell r="O175">
            <v>3</v>
          </cell>
          <cell r="P175">
            <v>2010</v>
          </cell>
          <cell r="Q175">
            <v>119</v>
          </cell>
          <cell r="R175">
            <v>26689</v>
          </cell>
          <cell r="S175" t="str">
            <v>POI</v>
          </cell>
          <cell r="T175">
            <v>90</v>
          </cell>
          <cell r="U175">
            <v>0</v>
          </cell>
          <cell r="V175">
            <v>500400287104</v>
          </cell>
          <cell r="W175" t="str">
            <v>6A-BB-CC-55-69</v>
          </cell>
        </row>
        <row r="176">
          <cell r="A176" t="str">
            <v>120970.50</v>
          </cell>
          <cell r="B176" t="str">
            <v>I2</v>
          </cell>
          <cell r="C176" t="str">
            <v>VINCENTI YEVARA TOMAS</v>
          </cell>
          <cell r="D176" t="str">
            <v>CERRO RICO S/N</v>
          </cell>
          <cell r="E176">
            <v>90</v>
          </cell>
          <cell r="F176">
            <v>0</v>
          </cell>
          <cell r="G176">
            <v>5</v>
          </cell>
          <cell r="H176">
            <v>29.79</v>
          </cell>
          <cell r="I176">
            <v>315.5</v>
          </cell>
          <cell r="J176">
            <v>0</v>
          </cell>
          <cell r="K176">
            <v>3.89</v>
          </cell>
          <cell r="L176">
            <v>0</v>
          </cell>
          <cell r="M176">
            <v>0</v>
          </cell>
          <cell r="N176">
            <v>44.89</v>
          </cell>
          <cell r="O176">
            <v>3</v>
          </cell>
          <cell r="P176">
            <v>2010</v>
          </cell>
          <cell r="Q176">
            <v>119</v>
          </cell>
          <cell r="R176">
            <v>26690</v>
          </cell>
          <cell r="S176" t="str">
            <v>POI</v>
          </cell>
          <cell r="T176">
            <v>90</v>
          </cell>
          <cell r="U176">
            <v>0</v>
          </cell>
          <cell r="V176">
            <v>500400287104</v>
          </cell>
          <cell r="W176" t="str">
            <v>D4-37-77-85-71</v>
          </cell>
        </row>
        <row r="177">
          <cell r="A177" t="str">
            <v>120702.300</v>
          </cell>
          <cell r="B177" t="str">
            <v>I2</v>
          </cell>
          <cell r="C177" t="str">
            <v>EMMPSA . .</v>
          </cell>
          <cell r="D177" t="str">
            <v>CERRO RICO S/N</v>
          </cell>
          <cell r="E177">
            <v>12084</v>
          </cell>
          <cell r="F177">
            <v>3104</v>
          </cell>
          <cell r="G177">
            <v>34</v>
          </cell>
          <cell r="H177">
            <v>3999.8</v>
          </cell>
          <cell r="I177">
            <v>2145.4299999999998</v>
          </cell>
          <cell r="J177">
            <v>0</v>
          </cell>
          <cell r="K177">
            <v>521.97</v>
          </cell>
          <cell r="L177">
            <v>0</v>
          </cell>
          <cell r="M177">
            <v>0</v>
          </cell>
          <cell r="N177">
            <v>798.88</v>
          </cell>
          <cell r="O177">
            <v>3</v>
          </cell>
          <cell r="P177">
            <v>2010</v>
          </cell>
          <cell r="Q177">
            <v>119</v>
          </cell>
          <cell r="R177">
            <v>26691</v>
          </cell>
          <cell r="S177" t="str">
            <v>POI</v>
          </cell>
          <cell r="T177">
            <v>90</v>
          </cell>
          <cell r="U177">
            <v>0</v>
          </cell>
          <cell r="V177">
            <v>500400287104</v>
          </cell>
          <cell r="W177" t="str">
            <v>D4-8A-4B-D5-E7</v>
          </cell>
        </row>
        <row r="178">
          <cell r="A178" t="str">
            <v>120988</v>
          </cell>
          <cell r="B178" t="str">
            <v>I1</v>
          </cell>
          <cell r="C178" t="str">
            <v>COOP. MIN. UNIF. (ROSARIO BAJO)</v>
          </cell>
          <cell r="D178" t="str">
            <v>CERRO RICO S/N</v>
          </cell>
          <cell r="E178">
            <v>3</v>
          </cell>
          <cell r="F178">
            <v>0</v>
          </cell>
          <cell r="G178">
            <v>3</v>
          </cell>
          <cell r="H178">
            <v>0.99</v>
          </cell>
          <cell r="I178">
            <v>189.3</v>
          </cell>
          <cell r="J178">
            <v>0</v>
          </cell>
          <cell r="K178">
            <v>0.13</v>
          </cell>
          <cell r="L178">
            <v>0</v>
          </cell>
          <cell r="M178">
            <v>0</v>
          </cell>
          <cell r="N178">
            <v>24.74</v>
          </cell>
          <cell r="O178">
            <v>3</v>
          </cell>
          <cell r="P178">
            <v>2010</v>
          </cell>
          <cell r="Q178">
            <v>119</v>
          </cell>
          <cell r="R178">
            <v>26692</v>
          </cell>
          <cell r="S178" t="str">
            <v>POI</v>
          </cell>
          <cell r="T178">
            <v>90</v>
          </cell>
          <cell r="U178">
            <v>0</v>
          </cell>
          <cell r="V178">
            <v>500400287104</v>
          </cell>
          <cell r="W178" t="str">
            <v>76-A7-5C-40-E6</v>
          </cell>
        </row>
        <row r="179">
          <cell r="A179" t="str">
            <v>120933</v>
          </cell>
          <cell r="B179" t="str">
            <v>I2</v>
          </cell>
          <cell r="C179" t="str">
            <v>BUSTAMANTE GARCIA RENE</v>
          </cell>
          <cell r="D179" t="str">
            <v>M. ACONCAGUA S/N</v>
          </cell>
          <cell r="E179">
            <v>684</v>
          </cell>
          <cell r="F179">
            <v>303</v>
          </cell>
          <cell r="G179">
            <v>40</v>
          </cell>
          <cell r="H179">
            <v>226.4</v>
          </cell>
          <cell r="I179">
            <v>2524.04</v>
          </cell>
          <cell r="J179">
            <v>0</v>
          </cell>
          <cell r="K179">
            <v>29.55</v>
          </cell>
          <cell r="L179">
            <v>0</v>
          </cell>
          <cell r="M179">
            <v>0</v>
          </cell>
          <cell r="N179">
            <v>357.56</v>
          </cell>
          <cell r="O179">
            <v>3</v>
          </cell>
          <cell r="P179">
            <v>2010</v>
          </cell>
          <cell r="Q179">
            <v>119</v>
          </cell>
          <cell r="R179">
            <v>26632</v>
          </cell>
          <cell r="S179" t="str">
            <v>POI</v>
          </cell>
          <cell r="T179">
            <v>55</v>
          </cell>
          <cell r="U179">
            <v>0</v>
          </cell>
          <cell r="V179">
            <v>500400287104</v>
          </cell>
          <cell r="W179" t="str">
            <v>99-A9-0B-6F</v>
          </cell>
        </row>
        <row r="180">
          <cell r="A180" t="str">
            <v>120987</v>
          </cell>
          <cell r="B180" t="str">
            <v>I2</v>
          </cell>
          <cell r="C180" t="str">
            <v>EMP.  MINERA SANTA LUCIA</v>
          </cell>
          <cell r="D180" t="str">
            <v>CERRO RICO S/N</v>
          </cell>
          <cell r="E180">
            <v>15141</v>
          </cell>
          <cell r="F180">
            <v>5</v>
          </cell>
          <cell r="G180">
            <v>100</v>
          </cell>
          <cell r="H180">
            <v>5011.67</v>
          </cell>
          <cell r="I180">
            <v>6310.1</v>
          </cell>
          <cell r="J180">
            <v>0</v>
          </cell>
          <cell r="K180">
            <v>654.02</v>
          </cell>
          <cell r="L180">
            <v>0</v>
          </cell>
          <cell r="M180">
            <v>0</v>
          </cell>
          <cell r="N180">
            <v>1471.83</v>
          </cell>
          <cell r="O180">
            <v>3</v>
          </cell>
          <cell r="P180">
            <v>2010</v>
          </cell>
          <cell r="Q180">
            <v>119</v>
          </cell>
          <cell r="R180">
            <v>26693</v>
          </cell>
          <cell r="S180" t="str">
            <v>POI</v>
          </cell>
          <cell r="T180">
            <v>90</v>
          </cell>
          <cell r="U180">
            <v>0</v>
          </cell>
          <cell r="V180">
            <v>500400287104</v>
          </cell>
          <cell r="W180" t="str">
            <v>02-C2-4C-EF</v>
          </cell>
        </row>
        <row r="181">
          <cell r="A181" t="str">
            <v>120954</v>
          </cell>
          <cell r="B181" t="str">
            <v>I2</v>
          </cell>
          <cell r="C181" t="str">
            <v>EMPRESA MINERA CANALMIN EXPORT S.R.L.</v>
          </cell>
          <cell r="D181" t="str">
            <v>MINA SAN MARTIN S/N</v>
          </cell>
          <cell r="E181">
            <v>992</v>
          </cell>
          <cell r="F181">
            <v>3</v>
          </cell>
          <cell r="G181">
            <v>51</v>
          </cell>
          <cell r="H181">
            <v>328.35</v>
          </cell>
          <cell r="I181">
            <v>3218.15</v>
          </cell>
          <cell r="J181">
            <v>0</v>
          </cell>
          <cell r="K181">
            <v>42.85</v>
          </cell>
          <cell r="L181">
            <v>0</v>
          </cell>
          <cell r="M181">
            <v>0</v>
          </cell>
          <cell r="N181">
            <v>461.04</v>
          </cell>
          <cell r="O181">
            <v>3</v>
          </cell>
          <cell r="P181">
            <v>2010</v>
          </cell>
          <cell r="Q181">
            <v>119</v>
          </cell>
          <cell r="R181">
            <v>26694</v>
          </cell>
          <cell r="S181" t="str">
            <v>POI</v>
          </cell>
          <cell r="T181">
            <v>90</v>
          </cell>
          <cell r="U181">
            <v>0</v>
          </cell>
          <cell r="V181">
            <v>500400287104</v>
          </cell>
          <cell r="W181" t="str">
            <v>84-DF-7B-67-3A</v>
          </cell>
        </row>
        <row r="182">
          <cell r="A182" t="str">
            <v>120958.50</v>
          </cell>
          <cell r="B182" t="str">
            <v>I2</v>
          </cell>
          <cell r="C182" t="str">
            <v>MINA ARGENTA  .</v>
          </cell>
          <cell r="D182" t="str">
            <v>MINA ENCINAS S/N</v>
          </cell>
          <cell r="E182">
            <v>657</v>
          </cell>
          <cell r="F182">
            <v>152</v>
          </cell>
          <cell r="G182">
            <v>40</v>
          </cell>
          <cell r="H182">
            <v>217.47</v>
          </cell>
          <cell r="I182">
            <v>2524.04</v>
          </cell>
          <cell r="J182">
            <v>0</v>
          </cell>
          <cell r="K182">
            <v>28.38</v>
          </cell>
          <cell r="L182">
            <v>0</v>
          </cell>
          <cell r="M182">
            <v>0</v>
          </cell>
          <cell r="N182">
            <v>356.4</v>
          </cell>
          <cell r="O182">
            <v>3</v>
          </cell>
          <cell r="P182">
            <v>2010</v>
          </cell>
          <cell r="Q182">
            <v>119</v>
          </cell>
          <cell r="R182">
            <v>26695</v>
          </cell>
          <cell r="S182" t="str">
            <v>POI</v>
          </cell>
          <cell r="T182">
            <v>90</v>
          </cell>
          <cell r="U182">
            <v>0</v>
          </cell>
          <cell r="V182">
            <v>500400287104</v>
          </cell>
          <cell r="W182" t="str">
            <v>AB-CC-28-83</v>
          </cell>
        </row>
        <row r="183">
          <cell r="A183" t="str">
            <v>120970</v>
          </cell>
          <cell r="B183" t="str">
            <v>I2</v>
          </cell>
          <cell r="C183" t="str">
            <v>COOPERATIVA  KUNTI .</v>
          </cell>
          <cell r="D183" t="str">
            <v>CERRO CHICO S/N</v>
          </cell>
          <cell r="E183">
            <v>9165</v>
          </cell>
          <cell r="F183">
            <v>4156</v>
          </cell>
          <cell r="G183">
            <v>59</v>
          </cell>
          <cell r="H183">
            <v>3033.62</v>
          </cell>
          <cell r="I183">
            <v>3722.96</v>
          </cell>
          <cell r="J183">
            <v>0</v>
          </cell>
          <cell r="K183">
            <v>395.89</v>
          </cell>
          <cell r="L183">
            <v>0</v>
          </cell>
          <cell r="M183">
            <v>0</v>
          </cell>
          <cell r="N183">
            <v>878.36</v>
          </cell>
          <cell r="O183">
            <v>3</v>
          </cell>
          <cell r="P183">
            <v>2010</v>
          </cell>
          <cell r="Q183">
            <v>119</v>
          </cell>
          <cell r="R183">
            <v>26696</v>
          </cell>
          <cell r="S183" t="str">
            <v>POI</v>
          </cell>
          <cell r="T183">
            <v>90</v>
          </cell>
          <cell r="U183">
            <v>0</v>
          </cell>
          <cell r="V183">
            <v>500400287104</v>
          </cell>
          <cell r="W183" t="str">
            <v>F1-F1-2B-6D-8D</v>
          </cell>
        </row>
        <row r="184">
          <cell r="A184" t="str">
            <v>121190</v>
          </cell>
          <cell r="B184" t="str">
            <v>IA</v>
          </cell>
          <cell r="C184" t="str">
            <v>SINCHI  WAYRA S. A.</v>
          </cell>
          <cell r="D184" t="str">
            <v>LANDARA S/N</v>
          </cell>
          <cell r="E184">
            <v>1613752</v>
          </cell>
          <cell r="F184">
            <v>0</v>
          </cell>
          <cell r="G184">
            <v>4200</v>
          </cell>
          <cell r="H184">
            <v>298544.12</v>
          </cell>
          <cell r="I184">
            <v>417144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93039.46</v>
          </cell>
          <cell r="O184">
            <v>3</v>
          </cell>
          <cell r="P184">
            <v>2010</v>
          </cell>
          <cell r="Q184">
            <v>119</v>
          </cell>
          <cell r="R184">
            <v>26129</v>
          </cell>
          <cell r="S184" t="str">
            <v>POI</v>
          </cell>
          <cell r="T184">
            <v>92</v>
          </cell>
          <cell r="U184">
            <v>0</v>
          </cell>
          <cell r="V184">
            <v>500400287104</v>
          </cell>
          <cell r="W184" t="str">
            <v>0F-FA-CB-F8-D6</v>
          </cell>
        </row>
        <row r="185">
          <cell r="A185" t="str">
            <v>121193</v>
          </cell>
          <cell r="B185" t="str">
            <v>RU</v>
          </cell>
          <cell r="C185" t="str">
            <v>COOP. DE SERVICIOS ELECTRICOS UYUNI</v>
          </cell>
          <cell r="D185" t="str">
            <v>PUNUTUMA S/N</v>
          </cell>
          <cell r="E185">
            <v>626495</v>
          </cell>
          <cell r="F185">
            <v>0</v>
          </cell>
          <cell r="G185">
            <v>1824</v>
          </cell>
          <cell r="H185">
            <v>67034.960000000006</v>
          </cell>
          <cell r="I185">
            <v>175049.28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31470.95</v>
          </cell>
          <cell r="O185">
            <v>3</v>
          </cell>
          <cell r="P185">
            <v>2010</v>
          </cell>
          <cell r="Q185">
            <v>119</v>
          </cell>
          <cell r="R185">
            <v>26130</v>
          </cell>
          <cell r="S185" t="str">
            <v>POI</v>
          </cell>
          <cell r="T185">
            <v>92</v>
          </cell>
          <cell r="U185">
            <v>0</v>
          </cell>
          <cell r="V185">
            <v>500400287104</v>
          </cell>
          <cell r="W185" t="str">
            <v>24-A3-B6-45-C2</v>
          </cell>
        </row>
        <row r="186">
          <cell r="A186" t="str">
            <v>121199</v>
          </cell>
          <cell r="B186" t="str">
            <v>IA</v>
          </cell>
          <cell r="C186" t="str">
            <v>EMPRESA MINERA UNIFICADA S. A.</v>
          </cell>
          <cell r="D186" t="str">
            <v>CHILCOBIJA S/N</v>
          </cell>
          <cell r="E186">
            <v>423649</v>
          </cell>
          <cell r="F186">
            <v>0</v>
          </cell>
          <cell r="G186">
            <v>1144</v>
          </cell>
          <cell r="H186">
            <v>78375.06</v>
          </cell>
          <cell r="I186">
            <v>113622.08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24959.63</v>
          </cell>
          <cell r="O186">
            <v>3</v>
          </cell>
          <cell r="P186">
            <v>2010</v>
          </cell>
          <cell r="Q186">
            <v>119</v>
          </cell>
          <cell r="R186">
            <v>26131</v>
          </cell>
          <cell r="S186" t="str">
            <v>POI</v>
          </cell>
          <cell r="T186">
            <v>92</v>
          </cell>
          <cell r="U186">
            <v>0</v>
          </cell>
          <cell r="V186">
            <v>500400287104</v>
          </cell>
          <cell r="W186" t="str">
            <v>DB-FD-8E-72-84</v>
          </cell>
        </row>
        <row r="187">
          <cell r="A187" t="str">
            <v>121197</v>
          </cell>
          <cell r="B187" t="str">
            <v>RT</v>
          </cell>
          <cell r="C187" t="str">
            <v>COOP. DE SERVICIOS ELECT RICOS TUPIZA LTDA.</v>
          </cell>
          <cell r="D187" t="str">
            <v>TUPIZA S/N</v>
          </cell>
          <cell r="E187">
            <v>426140</v>
          </cell>
          <cell r="F187">
            <v>0</v>
          </cell>
          <cell r="G187">
            <v>1987</v>
          </cell>
          <cell r="H187">
            <v>46449.26</v>
          </cell>
          <cell r="I187">
            <v>227010.78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35549.81</v>
          </cell>
          <cell r="O187">
            <v>3</v>
          </cell>
          <cell r="P187">
            <v>2010</v>
          </cell>
          <cell r="Q187">
            <v>119</v>
          </cell>
          <cell r="R187">
            <v>26132</v>
          </cell>
          <cell r="S187" t="str">
            <v>POI</v>
          </cell>
          <cell r="T187">
            <v>92</v>
          </cell>
          <cell r="U187">
            <v>0</v>
          </cell>
          <cell r="V187">
            <v>500400287104</v>
          </cell>
          <cell r="W187" t="str">
            <v>C3-B5-19-BC-C2</v>
          </cell>
        </row>
        <row r="188">
          <cell r="A188" t="str">
            <v>121195</v>
          </cell>
          <cell r="B188" t="str">
            <v>RA</v>
          </cell>
          <cell r="C188" t="str">
            <v>COOP. DE SERVICIOS  ELECTRICOS ATOCHA</v>
          </cell>
          <cell r="D188" t="str">
            <v>TELAMAYU S/N</v>
          </cell>
          <cell r="E188">
            <v>636266</v>
          </cell>
          <cell r="F188">
            <v>0</v>
          </cell>
          <cell r="G188">
            <v>2810</v>
          </cell>
          <cell r="H188">
            <v>68716.73</v>
          </cell>
          <cell r="I188">
            <v>318198.78000000003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50299.02</v>
          </cell>
          <cell r="O188">
            <v>3</v>
          </cell>
          <cell r="P188">
            <v>2010</v>
          </cell>
          <cell r="Q188">
            <v>119</v>
          </cell>
          <cell r="R188">
            <v>26133</v>
          </cell>
          <cell r="S188" t="str">
            <v>POI</v>
          </cell>
          <cell r="T188">
            <v>92</v>
          </cell>
          <cell r="U188">
            <v>0</v>
          </cell>
          <cell r="V188">
            <v>500400287104</v>
          </cell>
          <cell r="W188" t="str">
            <v>E0-D6-14-27</v>
          </cell>
        </row>
        <row r="189">
          <cell r="A189" t="str">
            <v>121201</v>
          </cell>
          <cell r="B189" t="str">
            <v>IA</v>
          </cell>
          <cell r="C189" t="str">
            <v>PANAMERICAN SILVER BOLIVIAN S.A.</v>
          </cell>
          <cell r="D189" t="str">
            <v>SAN VICENTE S/N</v>
          </cell>
          <cell r="E189">
            <v>1493699</v>
          </cell>
          <cell r="F189">
            <v>0</v>
          </cell>
          <cell r="G189">
            <v>3000</v>
          </cell>
          <cell r="H189">
            <v>276334.32</v>
          </cell>
          <cell r="I189">
            <v>297960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74658.259999999995</v>
          </cell>
          <cell r="O189">
            <v>3</v>
          </cell>
          <cell r="P189">
            <v>2010</v>
          </cell>
          <cell r="Q189">
            <v>119</v>
          </cell>
          <cell r="R189">
            <v>25953</v>
          </cell>
          <cell r="S189" t="str">
            <v>POI</v>
          </cell>
          <cell r="T189">
            <v>92</v>
          </cell>
          <cell r="U189">
            <v>0</v>
          </cell>
          <cell r="V189">
            <v>500400287104</v>
          </cell>
          <cell r="W189" t="str">
            <v>75-CC-8D-56-7F</v>
          </cell>
        </row>
      </sheetData>
      <sheetData sheetId="5" refreshError="1">
        <row r="7">
          <cell r="B7">
            <v>7</v>
          </cell>
        </row>
        <row r="13">
          <cell r="A13" t="str">
            <v>DDI</v>
          </cell>
          <cell r="B13">
            <v>1164</v>
          </cell>
          <cell r="C13">
            <v>79219</v>
          </cell>
          <cell r="D13">
            <v>20730.840000000167</v>
          </cell>
          <cell r="E13">
            <v>59061.88999999997</v>
          </cell>
          <cell r="F13">
            <v>69416.66000000028</v>
          </cell>
          <cell r="G13">
            <v>0</v>
          </cell>
          <cell r="H13">
            <v>0</v>
          </cell>
          <cell r="I13">
            <v>10410.139999999876</v>
          </cell>
          <cell r="J13">
            <v>0</v>
          </cell>
          <cell r="K13">
            <v>10376.06999999986</v>
          </cell>
          <cell r="L13">
            <v>0</v>
          </cell>
          <cell r="M13">
            <v>0</v>
          </cell>
        </row>
        <row r="14">
          <cell r="A14" t="str">
            <v>KIL</v>
          </cell>
          <cell r="B14">
            <v>117</v>
          </cell>
          <cell r="C14">
            <v>6795</v>
          </cell>
          <cell r="D14">
            <v>2083.7699999999954</v>
          </cell>
          <cell r="E14">
            <v>4952.0999999999985</v>
          </cell>
          <cell r="F14">
            <v>6120.8599999999924</v>
          </cell>
          <cell r="G14">
            <v>0</v>
          </cell>
          <cell r="H14">
            <v>0</v>
          </cell>
          <cell r="I14">
            <v>917.86000000000172</v>
          </cell>
          <cell r="J14">
            <v>0</v>
          </cell>
          <cell r="K14">
            <v>915.01000000000124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303</v>
          </cell>
          <cell r="C15">
            <v>34608</v>
          </cell>
          <cell r="D15">
            <v>5396.4300000000185</v>
          </cell>
          <cell r="E15">
            <v>28455.60999999999</v>
          </cell>
          <cell r="F15">
            <v>29450.71</v>
          </cell>
          <cell r="G15">
            <v>0</v>
          </cell>
          <cell r="H15">
            <v>0</v>
          </cell>
          <cell r="I15">
            <v>4322.5800000000108</v>
          </cell>
          <cell r="J15">
            <v>0</v>
          </cell>
          <cell r="K15">
            <v>4401.3300000000099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65</v>
          </cell>
          <cell r="C16">
            <v>11807</v>
          </cell>
          <cell r="D16">
            <v>1157.649999999998</v>
          </cell>
          <cell r="E16">
            <v>10468.82</v>
          </cell>
          <cell r="F16">
            <v>10114.899999999998</v>
          </cell>
          <cell r="G16">
            <v>0</v>
          </cell>
          <cell r="H16">
            <v>0</v>
          </cell>
          <cell r="I16">
            <v>1517.1499999999999</v>
          </cell>
          <cell r="J16">
            <v>0</v>
          </cell>
          <cell r="K16">
            <v>1511.57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42</v>
          </cell>
          <cell r="C17">
            <v>2877</v>
          </cell>
          <cell r="D17">
            <v>748.0199999999993</v>
          </cell>
          <cell r="E17">
            <v>2329.4300000000003</v>
          </cell>
          <cell r="F17">
            <v>2677.23</v>
          </cell>
          <cell r="G17">
            <v>0</v>
          </cell>
          <cell r="H17">
            <v>0</v>
          </cell>
          <cell r="I17">
            <v>401.46999999999974</v>
          </cell>
          <cell r="J17">
            <v>0</v>
          </cell>
          <cell r="K17">
            <v>400.2199999999998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68</v>
          </cell>
          <cell r="C18">
            <v>5883</v>
          </cell>
          <cell r="D18">
            <v>1211.0799999999979</v>
          </cell>
          <cell r="E18">
            <v>4645.0300000000007</v>
          </cell>
          <cell r="F18">
            <v>5094.659999999998</v>
          </cell>
          <cell r="G18">
            <v>0</v>
          </cell>
          <cell r="H18">
            <v>0</v>
          </cell>
          <cell r="I18">
            <v>764.09</v>
          </cell>
          <cell r="J18">
            <v>0</v>
          </cell>
          <cell r="K18">
            <v>761.45000000000027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268</v>
          </cell>
          <cell r="C19">
            <v>23877</v>
          </cell>
          <cell r="D19">
            <v>4773.0800000000045</v>
          </cell>
          <cell r="E19">
            <v>18642.879999999994</v>
          </cell>
          <cell r="F19">
            <v>20371.259999999995</v>
          </cell>
          <cell r="G19">
            <v>0</v>
          </cell>
          <cell r="H19">
            <v>0</v>
          </cell>
          <cell r="I19">
            <v>2998.5500000000025</v>
          </cell>
          <cell r="J19">
            <v>0</v>
          </cell>
          <cell r="K19">
            <v>3044.7000000000025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41</v>
          </cell>
          <cell r="C20">
            <v>5740</v>
          </cell>
          <cell r="D20">
            <v>730.20999999999935</v>
          </cell>
          <cell r="E20">
            <v>4889.97</v>
          </cell>
          <cell r="F20">
            <v>4889.49</v>
          </cell>
          <cell r="G20">
            <v>0</v>
          </cell>
          <cell r="H20">
            <v>0</v>
          </cell>
          <cell r="I20">
            <v>733.37000000000046</v>
          </cell>
          <cell r="J20">
            <v>0</v>
          </cell>
          <cell r="K20">
            <v>730.69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6</v>
          </cell>
          <cell r="C21">
            <v>248</v>
          </cell>
          <cell r="D21">
            <v>106.86</v>
          </cell>
          <cell r="E21">
            <v>152.48000000000002</v>
          </cell>
          <cell r="F21">
            <v>225.61000000000004</v>
          </cell>
          <cell r="G21">
            <v>0</v>
          </cell>
          <cell r="H21">
            <v>0</v>
          </cell>
          <cell r="I21">
            <v>33.83</v>
          </cell>
          <cell r="J21">
            <v>0</v>
          </cell>
          <cell r="K21">
            <v>33.729999999999997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157</v>
          </cell>
          <cell r="C22">
            <v>11621</v>
          </cell>
          <cell r="D22">
            <v>2796.1699999999933</v>
          </cell>
          <cell r="E22">
            <v>8941.61</v>
          </cell>
          <cell r="F22">
            <v>10211.389999999996</v>
          </cell>
          <cell r="G22">
            <v>0</v>
          </cell>
          <cell r="H22">
            <v>0</v>
          </cell>
          <cell r="I22">
            <v>1531.3399999999981</v>
          </cell>
          <cell r="J22">
            <v>0</v>
          </cell>
          <cell r="K22">
            <v>1526.3899999999983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170</v>
          </cell>
          <cell r="C23">
            <v>8411</v>
          </cell>
          <cell r="D23">
            <v>3027.6999999999925</v>
          </cell>
          <cell r="E23">
            <v>6139.2400000000016</v>
          </cell>
          <cell r="F23">
            <v>7974.6599999999944</v>
          </cell>
          <cell r="G23">
            <v>0</v>
          </cell>
          <cell r="H23">
            <v>0</v>
          </cell>
          <cell r="I23">
            <v>1184.3300000000013</v>
          </cell>
          <cell r="J23">
            <v>0</v>
          </cell>
          <cell r="K23">
            <v>1192.2800000000011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5181</v>
          </cell>
          <cell r="C24">
            <v>574189</v>
          </cell>
          <cell r="D24">
            <v>92273.609999993278</v>
          </cell>
          <cell r="E24">
            <v>454458.54</v>
          </cell>
          <cell r="F24">
            <v>475648.05999999266</v>
          </cell>
          <cell r="G24">
            <v>0</v>
          </cell>
          <cell r="H24">
            <v>93575</v>
          </cell>
          <cell r="I24">
            <v>71340.630000000398</v>
          </cell>
          <cell r="J24">
            <v>0</v>
          </cell>
          <cell r="K24">
            <v>71084.090000000622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157</v>
          </cell>
          <cell r="C25">
            <v>8238</v>
          </cell>
          <cell r="D25">
            <v>2796.1699999999933</v>
          </cell>
          <cell r="E25">
            <v>5464.2799999999988</v>
          </cell>
          <cell r="F25">
            <v>7186.1899999999896</v>
          </cell>
          <cell r="G25">
            <v>0</v>
          </cell>
          <cell r="H25">
            <v>0</v>
          </cell>
          <cell r="I25">
            <v>1077.5800000000036</v>
          </cell>
          <cell r="J25">
            <v>0</v>
          </cell>
          <cell r="K25">
            <v>1074.2600000000025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7</v>
          </cell>
          <cell r="C27">
            <v>7387</v>
          </cell>
          <cell r="D27">
            <v>256.76</v>
          </cell>
          <cell r="E27">
            <v>7624.75</v>
          </cell>
          <cell r="F27">
            <v>6856.91</v>
          </cell>
          <cell r="G27">
            <v>0</v>
          </cell>
          <cell r="H27">
            <v>0</v>
          </cell>
          <cell r="I27">
            <v>1028.5500000000002</v>
          </cell>
          <cell r="J27">
            <v>0</v>
          </cell>
          <cell r="K27">
            <v>1024.6000000000001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731</v>
          </cell>
          <cell r="D28">
            <v>36.68</v>
          </cell>
          <cell r="E28">
            <v>736.01</v>
          </cell>
          <cell r="F28">
            <v>672.2399999999999</v>
          </cell>
          <cell r="G28">
            <v>0</v>
          </cell>
          <cell r="H28">
            <v>0</v>
          </cell>
          <cell r="I28">
            <v>100.84</v>
          </cell>
          <cell r="J28">
            <v>0</v>
          </cell>
          <cell r="K28">
            <v>100.45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1</v>
          </cell>
          <cell r="C29">
            <v>867</v>
          </cell>
          <cell r="D29">
            <v>36.68</v>
          </cell>
          <cell r="E29">
            <v>879.76</v>
          </cell>
          <cell r="F29">
            <v>797.3</v>
          </cell>
          <cell r="G29">
            <v>0</v>
          </cell>
          <cell r="H29">
            <v>0</v>
          </cell>
          <cell r="I29">
            <v>119.6</v>
          </cell>
          <cell r="J29">
            <v>0</v>
          </cell>
          <cell r="K29">
            <v>119.14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441</v>
          </cell>
          <cell r="D30">
            <v>110.03999999999999</v>
          </cell>
          <cell r="E30">
            <v>362.17</v>
          </cell>
          <cell r="F30">
            <v>410.82000000000005</v>
          </cell>
          <cell r="G30">
            <v>0</v>
          </cell>
          <cell r="H30">
            <v>0</v>
          </cell>
          <cell r="I30">
            <v>61.63</v>
          </cell>
          <cell r="J30">
            <v>0</v>
          </cell>
          <cell r="K30">
            <v>61.39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904</v>
          </cell>
          <cell r="D31">
            <v>36.68</v>
          </cell>
          <cell r="E31">
            <v>918.87</v>
          </cell>
          <cell r="F31">
            <v>831.32999999999993</v>
          </cell>
          <cell r="G31">
            <v>0</v>
          </cell>
          <cell r="H31">
            <v>0</v>
          </cell>
          <cell r="I31">
            <v>124.7</v>
          </cell>
          <cell r="J31">
            <v>0</v>
          </cell>
          <cell r="K31">
            <v>124.22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2</v>
          </cell>
          <cell r="C32">
            <v>819</v>
          </cell>
          <cell r="D32">
            <v>73.36</v>
          </cell>
          <cell r="E32">
            <v>793.18999999999994</v>
          </cell>
          <cell r="F32">
            <v>753.9</v>
          </cell>
          <cell r="G32">
            <v>0</v>
          </cell>
          <cell r="H32">
            <v>0</v>
          </cell>
          <cell r="I32">
            <v>113.08</v>
          </cell>
          <cell r="J32">
            <v>0</v>
          </cell>
          <cell r="K32">
            <v>112.65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35</v>
          </cell>
          <cell r="D33">
            <v>36.68</v>
          </cell>
          <cell r="E33">
            <v>5.01</v>
          </cell>
          <cell r="F33">
            <v>36.269999999999996</v>
          </cell>
          <cell r="G33">
            <v>0</v>
          </cell>
          <cell r="H33">
            <v>0</v>
          </cell>
          <cell r="I33">
            <v>5.44</v>
          </cell>
          <cell r="J33">
            <v>0</v>
          </cell>
          <cell r="K33">
            <v>5.42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312</v>
          </cell>
          <cell r="C34">
            <v>392931</v>
          </cell>
          <cell r="D34">
            <v>11444.160000000049</v>
          </cell>
          <cell r="E34">
            <v>405177.42000000004</v>
          </cell>
          <cell r="F34">
            <v>362460.66000000003</v>
          </cell>
          <cell r="G34">
            <v>0</v>
          </cell>
          <cell r="H34">
            <v>39800.20000000007</v>
          </cell>
          <cell r="I34">
            <v>54369.430000000058</v>
          </cell>
          <cell r="J34">
            <v>0</v>
          </cell>
          <cell r="K34">
            <v>54160.92000000002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5</v>
          </cell>
          <cell r="C40">
            <v>8781</v>
          </cell>
          <cell r="D40">
            <v>80.45</v>
          </cell>
          <cell r="E40">
            <v>5030.47</v>
          </cell>
          <cell r="F40">
            <v>4446.5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664.42000000000007</v>
          </cell>
          <cell r="L40">
            <v>0</v>
          </cell>
          <cell r="M40">
            <v>0</v>
          </cell>
        </row>
        <row r="41">
          <cell r="A41" t="str">
            <v>DDI</v>
          </cell>
          <cell r="B41">
            <v>17385</v>
          </cell>
          <cell r="C41">
            <v>293106</v>
          </cell>
          <cell r="D41">
            <v>279724.64999997849</v>
          </cell>
          <cell r="E41">
            <v>59991.299999998599</v>
          </cell>
          <cell r="F41">
            <v>305440.45999998052</v>
          </cell>
          <cell r="G41">
            <v>0</v>
          </cell>
          <cell r="H41">
            <v>0</v>
          </cell>
          <cell r="I41">
            <v>44298.869999988885</v>
          </cell>
          <cell r="J41">
            <v>60.46</v>
          </cell>
          <cell r="K41">
            <v>34275.489999996556</v>
          </cell>
          <cell r="L41">
            <v>0</v>
          </cell>
          <cell r="M41">
            <v>76089.149999993402</v>
          </cell>
        </row>
        <row r="42">
          <cell r="A42" t="str">
            <v>KIL</v>
          </cell>
          <cell r="B42">
            <v>1559</v>
          </cell>
          <cell r="C42">
            <v>22412</v>
          </cell>
          <cell r="D42">
            <v>25084.310000000201</v>
          </cell>
          <cell r="E42">
            <v>3546.16</v>
          </cell>
          <cell r="F42">
            <v>25775.510000000166</v>
          </cell>
          <cell r="G42">
            <v>0</v>
          </cell>
          <cell r="H42">
            <v>0</v>
          </cell>
          <cell r="I42">
            <v>3736.6399999999239</v>
          </cell>
          <cell r="J42">
            <v>0</v>
          </cell>
          <cell r="K42">
            <v>2854.9600000000346</v>
          </cell>
          <cell r="L42">
            <v>0</v>
          </cell>
          <cell r="M42">
            <v>6677.9700000001712</v>
          </cell>
        </row>
        <row r="43">
          <cell r="A43" t="str">
            <v>OCU</v>
          </cell>
          <cell r="B43">
            <v>5992</v>
          </cell>
          <cell r="C43">
            <v>92692</v>
          </cell>
          <cell r="D43">
            <v>96411.279999986466</v>
          </cell>
          <cell r="E43">
            <v>16562.860000000077</v>
          </cell>
          <cell r="F43">
            <v>101662.69999998745</v>
          </cell>
          <cell r="G43">
            <v>0</v>
          </cell>
          <cell r="H43">
            <v>0</v>
          </cell>
          <cell r="I43">
            <v>13550.700000001185</v>
          </cell>
          <cell r="J43">
            <v>0</v>
          </cell>
          <cell r="K43">
            <v>11311.43999999908</v>
          </cell>
          <cell r="L43">
            <v>0</v>
          </cell>
          <cell r="M43">
            <v>25995.770000001849</v>
          </cell>
        </row>
        <row r="44">
          <cell r="A44" t="str">
            <v>POR</v>
          </cell>
          <cell r="B44">
            <v>1166</v>
          </cell>
          <cell r="C44">
            <v>81463</v>
          </cell>
          <cell r="D44">
            <v>18760.940000000144</v>
          </cell>
          <cell r="E44">
            <v>32430.809999999983</v>
          </cell>
          <cell r="F44">
            <v>45194.030000000137</v>
          </cell>
          <cell r="G44">
            <v>0</v>
          </cell>
          <cell r="H44">
            <v>0</v>
          </cell>
          <cell r="I44">
            <v>6679.9300000000067</v>
          </cell>
          <cell r="J44">
            <v>0</v>
          </cell>
          <cell r="K44">
            <v>5997.7199999999912</v>
          </cell>
          <cell r="L44">
            <v>0</v>
          </cell>
          <cell r="M44">
            <v>5059.120000000009</v>
          </cell>
        </row>
        <row r="45">
          <cell r="A45" t="str">
            <v>PUN</v>
          </cell>
          <cell r="B45">
            <v>671</v>
          </cell>
          <cell r="C45">
            <v>8166</v>
          </cell>
          <cell r="D45">
            <v>10796.390000000074</v>
          </cell>
          <cell r="E45">
            <v>1192.7200000000003</v>
          </cell>
          <cell r="F45">
            <v>10791.870000000066</v>
          </cell>
          <cell r="G45">
            <v>0</v>
          </cell>
          <cell r="H45">
            <v>0</v>
          </cell>
          <cell r="I45">
            <v>1564.7399999999895</v>
          </cell>
          <cell r="J45">
            <v>0</v>
          </cell>
          <cell r="K45">
            <v>1197.2400000000071</v>
          </cell>
          <cell r="L45">
            <v>0</v>
          </cell>
          <cell r="M45">
            <v>2783.5999999999917</v>
          </cell>
        </row>
        <row r="46">
          <cell r="A46" t="str">
            <v>QIR</v>
          </cell>
          <cell r="B46">
            <v>1125</v>
          </cell>
          <cell r="C46">
            <v>21186</v>
          </cell>
          <cell r="D46">
            <v>18101.250000000138</v>
          </cell>
          <cell r="E46">
            <v>5637.04</v>
          </cell>
          <cell r="F46">
            <v>21300.500000000138</v>
          </cell>
          <cell r="G46">
            <v>0</v>
          </cell>
          <cell r="H46">
            <v>0</v>
          </cell>
          <cell r="I46">
            <v>3097.869999999954</v>
          </cell>
          <cell r="J46">
            <v>0</v>
          </cell>
          <cell r="K46">
            <v>2437.7900000000009</v>
          </cell>
          <cell r="L46">
            <v>0</v>
          </cell>
          <cell r="M46">
            <v>4991.5000000000418</v>
          </cell>
        </row>
        <row r="47">
          <cell r="A47" t="str">
            <v>SAC</v>
          </cell>
          <cell r="B47">
            <v>3350</v>
          </cell>
          <cell r="C47">
            <v>63891</v>
          </cell>
          <cell r="D47">
            <v>53901.499999995685</v>
          </cell>
          <cell r="E47">
            <v>11818.140000000069</v>
          </cell>
          <cell r="F47">
            <v>59050.79999999595</v>
          </cell>
          <cell r="G47">
            <v>0</v>
          </cell>
          <cell r="H47">
            <v>0</v>
          </cell>
          <cell r="I47">
            <v>7859.8800000002793</v>
          </cell>
          <cell r="J47">
            <v>0</v>
          </cell>
          <cell r="K47">
            <v>6668.8399999997991</v>
          </cell>
          <cell r="L47">
            <v>0</v>
          </cell>
          <cell r="M47">
            <v>14434.930000000597</v>
          </cell>
        </row>
        <row r="48">
          <cell r="A48" t="str">
            <v>SAE</v>
          </cell>
          <cell r="B48">
            <v>563</v>
          </cell>
          <cell r="C48">
            <v>10151</v>
          </cell>
          <cell r="D48">
            <v>9058.6700000000583</v>
          </cell>
          <cell r="E48">
            <v>2504.88</v>
          </cell>
          <cell r="F48">
            <v>10379.170000000055</v>
          </cell>
          <cell r="G48">
            <v>0</v>
          </cell>
          <cell r="H48">
            <v>0</v>
          </cell>
          <cell r="I48">
            <v>1509.1399999999901</v>
          </cell>
          <cell r="J48">
            <v>0</v>
          </cell>
          <cell r="K48">
            <v>1184.3800000000024</v>
          </cell>
          <cell r="L48">
            <v>0</v>
          </cell>
          <cell r="M48">
            <v>2455.5899999999938</v>
          </cell>
        </row>
        <row r="49">
          <cell r="A49" t="str">
            <v>SAQ</v>
          </cell>
          <cell r="B49">
            <v>90</v>
          </cell>
          <cell r="C49">
            <v>5619</v>
          </cell>
          <cell r="D49">
            <v>1448.0999999999985</v>
          </cell>
          <cell r="E49">
            <v>2217.7800000000007</v>
          </cell>
          <cell r="F49">
            <v>3240.1899999999996</v>
          </cell>
          <cell r="G49">
            <v>0</v>
          </cell>
          <cell r="H49">
            <v>0</v>
          </cell>
          <cell r="I49">
            <v>478.39000000000021</v>
          </cell>
          <cell r="J49">
            <v>0</v>
          </cell>
          <cell r="K49">
            <v>425.68999999999983</v>
          </cell>
          <cell r="L49">
            <v>0</v>
          </cell>
          <cell r="M49">
            <v>391.71999999999997</v>
          </cell>
        </row>
        <row r="50">
          <cell r="A50" t="str">
            <v>TEL</v>
          </cell>
          <cell r="B50">
            <v>2565</v>
          </cell>
          <cell r="C50">
            <v>57778</v>
          </cell>
          <cell r="D50">
            <v>41270.849999998427</v>
          </cell>
          <cell r="E50">
            <v>16419.24000000002</v>
          </cell>
          <cell r="F50">
            <v>51597.979999998555</v>
          </cell>
          <cell r="G50">
            <v>0</v>
          </cell>
          <cell r="H50">
            <v>0</v>
          </cell>
          <cell r="I50">
            <v>7528.8500000001641</v>
          </cell>
          <cell r="J50">
            <v>68.310000000000016</v>
          </cell>
          <cell r="K50">
            <v>6092.1099999998914</v>
          </cell>
          <cell r="L50">
            <v>0</v>
          </cell>
          <cell r="M50">
            <v>10772.590000000431</v>
          </cell>
        </row>
        <row r="51">
          <cell r="A51" t="str">
            <v>TUP</v>
          </cell>
          <cell r="B51">
            <v>2577</v>
          </cell>
          <cell r="C51">
            <v>61805</v>
          </cell>
          <cell r="D51">
            <v>41463.929999998385</v>
          </cell>
          <cell r="E51">
            <v>16517.72000000003</v>
          </cell>
          <cell r="F51">
            <v>51970.349999998485</v>
          </cell>
          <cell r="G51">
            <v>0</v>
          </cell>
          <cell r="H51">
            <v>0</v>
          </cell>
          <cell r="I51">
            <v>7459.2900000002164</v>
          </cell>
          <cell r="J51">
            <v>36.06</v>
          </cell>
          <cell r="K51">
            <v>6011.2999999999302</v>
          </cell>
          <cell r="L51">
            <v>0</v>
          </cell>
          <cell r="M51">
            <v>11714.57000000046</v>
          </cell>
        </row>
        <row r="52">
          <cell r="A52" t="str">
            <v>URB</v>
          </cell>
          <cell r="B52">
            <v>29069</v>
          </cell>
          <cell r="C52">
            <v>2214121</v>
          </cell>
          <cell r="D52">
            <v>467720.21000027773</v>
          </cell>
          <cell r="E52">
            <v>910788.92</v>
          </cell>
          <cell r="F52">
            <v>1213808.5100002575</v>
          </cell>
          <cell r="G52">
            <v>0</v>
          </cell>
          <cell r="H52">
            <v>126619.30000001668</v>
          </cell>
          <cell r="I52">
            <v>179883.73000001715</v>
          </cell>
          <cell r="J52">
            <v>3722.1499999999965</v>
          </cell>
          <cell r="K52">
            <v>164700.62000002034</v>
          </cell>
          <cell r="L52">
            <v>0</v>
          </cell>
          <cell r="M52">
            <v>107919.63000000217</v>
          </cell>
        </row>
        <row r="53">
          <cell r="A53" t="str">
            <v>YOC</v>
          </cell>
          <cell r="B53">
            <v>2469</v>
          </cell>
          <cell r="C53">
            <v>35028</v>
          </cell>
          <cell r="D53">
            <v>39726.209999998762</v>
          </cell>
          <cell r="E53">
            <v>7211.8799999999965</v>
          </cell>
          <cell r="F53">
            <v>42198.599999998674</v>
          </cell>
          <cell r="G53">
            <v>0</v>
          </cell>
          <cell r="H53">
            <v>0</v>
          </cell>
          <cell r="I53">
            <v>6125.8000000001002</v>
          </cell>
          <cell r="J53">
            <v>30.82</v>
          </cell>
          <cell r="K53">
            <v>4739.4900000000853</v>
          </cell>
          <cell r="L53">
            <v>0</v>
          </cell>
          <cell r="M53">
            <v>10464.490000000547</v>
          </cell>
        </row>
      </sheetData>
      <sheetData sheetId="6" refreshError="1">
        <row r="6">
          <cell r="A6" t="str">
            <v>QIR</v>
          </cell>
          <cell r="B6">
            <v>1</v>
          </cell>
          <cell r="C6" t="str">
            <v>AP</v>
          </cell>
          <cell r="D6" t="str">
            <v>400110</v>
          </cell>
          <cell r="E6" t="str">
            <v>SISTEMA  LLICA</v>
          </cell>
          <cell r="F6">
            <v>4082</v>
          </cell>
          <cell r="G6">
            <v>0</v>
          </cell>
          <cell r="H6">
            <v>3861.57</v>
          </cell>
          <cell r="I6">
            <v>3359.57</v>
          </cell>
          <cell r="J6">
            <v>502</v>
          </cell>
          <cell r="K6" t="str">
            <v>POTOSI</v>
          </cell>
          <cell r="L6" t="str">
            <v>POTOSI</v>
          </cell>
          <cell r="M6" t="str">
            <v>POTOSI</v>
          </cell>
          <cell r="N6" t="str">
            <v>POTOSI</v>
          </cell>
        </row>
        <row r="7">
          <cell r="A7" t="str">
            <v>OCU</v>
          </cell>
          <cell r="B7">
            <v>1</v>
          </cell>
          <cell r="C7" t="str">
            <v>AP</v>
          </cell>
          <cell r="D7" t="str">
            <v>400050</v>
          </cell>
          <cell r="E7" t="str">
            <v>SISTEMA . OCURI</v>
          </cell>
          <cell r="F7">
            <v>19020</v>
          </cell>
          <cell r="G7">
            <v>0</v>
          </cell>
          <cell r="H7">
            <v>17992.919999999998</v>
          </cell>
          <cell r="I7">
            <v>15653.839999999998</v>
          </cell>
          <cell r="J7">
            <v>2339.08</v>
          </cell>
          <cell r="K7" t="str">
            <v>POTOSI</v>
          </cell>
          <cell r="L7" t="str">
            <v>POTOSI</v>
          </cell>
          <cell r="M7" t="str">
            <v>POTOSI</v>
          </cell>
          <cell r="N7" t="str">
            <v>POTOSI</v>
          </cell>
        </row>
        <row r="8">
          <cell r="A8" t="str">
            <v>PUN</v>
          </cell>
          <cell r="B8">
            <v>1</v>
          </cell>
          <cell r="C8" t="str">
            <v>AP</v>
          </cell>
          <cell r="D8" t="str">
            <v>400060</v>
          </cell>
          <cell r="E8" t="str">
            <v>SISTEMA . PUNUTUMA</v>
          </cell>
          <cell r="F8">
            <v>2210</v>
          </cell>
          <cell r="G8">
            <v>0</v>
          </cell>
          <cell r="H8">
            <v>2090.66</v>
          </cell>
          <cell r="I8">
            <v>1818.87</v>
          </cell>
          <cell r="J8">
            <v>271.79000000000002</v>
          </cell>
          <cell r="K8" t="str">
            <v>POTOSI</v>
          </cell>
          <cell r="L8" t="str">
            <v>POTOSI</v>
          </cell>
          <cell r="M8" t="str">
            <v>POTOSI</v>
          </cell>
          <cell r="N8" t="str">
            <v>POTOSI</v>
          </cell>
        </row>
        <row r="9">
          <cell r="A9" t="str">
            <v>SAE</v>
          </cell>
          <cell r="B9">
            <v>1</v>
          </cell>
          <cell r="C9" t="str">
            <v>AP</v>
          </cell>
          <cell r="D9" t="str">
            <v>400080</v>
          </cell>
          <cell r="E9" t="str">
            <v>SISTEMA TORO TORO</v>
          </cell>
          <cell r="F9">
            <v>2371</v>
          </cell>
          <cell r="G9">
            <v>0</v>
          </cell>
          <cell r="H9">
            <v>2242.9699999999998</v>
          </cell>
          <cell r="I9">
            <v>1951.3799999999999</v>
          </cell>
          <cell r="J9">
            <v>291.58999999999997</v>
          </cell>
          <cell r="K9" t="str">
            <v>POTOSI</v>
          </cell>
          <cell r="L9" t="str">
            <v>POTOSI</v>
          </cell>
          <cell r="M9" t="str">
            <v>POTOSI</v>
          </cell>
          <cell r="N9" t="str">
            <v>POTOSI</v>
          </cell>
        </row>
        <row r="10">
          <cell r="A10" t="str">
            <v>POR</v>
          </cell>
          <cell r="B10">
            <v>1</v>
          </cell>
          <cell r="C10" t="str">
            <v>AP</v>
          </cell>
          <cell r="D10" t="str">
            <v>400020</v>
          </cell>
          <cell r="E10" t="str">
            <v>SISTEMA PORCO AGUA DE CASTILLA</v>
          </cell>
          <cell r="F10">
            <v>8730</v>
          </cell>
          <cell r="G10">
            <v>0</v>
          </cell>
          <cell r="H10">
            <v>8258.58</v>
          </cell>
          <cell r="I10">
            <v>7184.96</v>
          </cell>
          <cell r="J10">
            <v>1073.6199999999999</v>
          </cell>
          <cell r="K10" t="str">
            <v>POTOSI</v>
          </cell>
          <cell r="L10" t="str">
            <v>POTOSI</v>
          </cell>
          <cell r="M10" t="str">
            <v>POTOSI</v>
          </cell>
          <cell r="N10" t="str">
            <v>POTOSI</v>
          </cell>
        </row>
        <row r="11">
          <cell r="A11" t="str">
            <v>URB</v>
          </cell>
          <cell r="B11">
            <v>1</v>
          </cell>
          <cell r="C11" t="str">
            <v>AP</v>
          </cell>
          <cell r="D11" t="str">
            <v>400000</v>
          </cell>
          <cell r="E11" t="str">
            <v>HONORABLE GOBIERNO  MUNICIPAL POTOSI</v>
          </cell>
          <cell r="F11">
            <v>501190</v>
          </cell>
          <cell r="G11">
            <v>0</v>
          </cell>
          <cell r="H11">
            <v>474125.74</v>
          </cell>
          <cell r="I11">
            <v>412489.39</v>
          </cell>
          <cell r="J11">
            <v>61636.35</v>
          </cell>
          <cell r="K11" t="str">
            <v>POTOSI</v>
          </cell>
          <cell r="L11" t="str">
            <v>POTOSI</v>
          </cell>
          <cell r="M11" t="str">
            <v>POTOSI</v>
          </cell>
          <cell r="N11" t="str">
            <v>POTOSI</v>
          </cell>
        </row>
        <row r="12">
          <cell r="A12" t="str">
            <v>SAQ</v>
          </cell>
          <cell r="B12">
            <v>1</v>
          </cell>
          <cell r="C12" t="str">
            <v>AP</v>
          </cell>
          <cell r="D12" t="str">
            <v>400120</v>
          </cell>
          <cell r="E12" t="str">
            <v>SISTEMA . QUETENA</v>
          </cell>
          <cell r="F12">
            <v>541</v>
          </cell>
          <cell r="G12">
            <v>0</v>
          </cell>
          <cell r="H12">
            <v>511.79</v>
          </cell>
          <cell r="I12">
            <v>445.26</v>
          </cell>
          <cell r="J12">
            <v>66.53</v>
          </cell>
          <cell r="K12" t="str">
            <v>POTOSI</v>
          </cell>
          <cell r="L12" t="str">
            <v>POTOSI</v>
          </cell>
          <cell r="M12" t="str">
            <v>POTOSI</v>
          </cell>
          <cell r="N12" t="str">
            <v>POTOSI</v>
          </cell>
        </row>
        <row r="13">
          <cell r="A13" t="str">
            <v>TEL</v>
          </cell>
          <cell r="B13">
            <v>1</v>
          </cell>
          <cell r="C13" t="str">
            <v>AP</v>
          </cell>
          <cell r="D13" t="str">
            <v>400100</v>
          </cell>
          <cell r="E13" t="str">
            <v>SISTEMA . TELAMAYU</v>
          </cell>
          <cell r="F13">
            <v>9583</v>
          </cell>
          <cell r="G13">
            <v>0</v>
          </cell>
          <cell r="H13">
            <v>9065.52</v>
          </cell>
          <cell r="I13">
            <v>7887</v>
          </cell>
          <cell r="J13">
            <v>1178.52</v>
          </cell>
          <cell r="K13" t="str">
            <v>POTOSI</v>
          </cell>
          <cell r="L13" t="str">
            <v>POTOSI</v>
          </cell>
          <cell r="M13" t="str">
            <v>POTOSI</v>
          </cell>
          <cell r="N13" t="str">
            <v>POTOSI</v>
          </cell>
        </row>
        <row r="14">
          <cell r="A14" t="str">
            <v>SAC</v>
          </cell>
          <cell r="B14">
            <v>1</v>
          </cell>
          <cell r="C14" t="str">
            <v>AP</v>
          </cell>
          <cell r="D14" t="str">
            <v>400030</v>
          </cell>
          <cell r="E14" t="str">
            <v>SISTEMA . SACACA</v>
          </cell>
          <cell r="F14">
            <v>11598</v>
          </cell>
          <cell r="G14">
            <v>0</v>
          </cell>
          <cell r="H14">
            <v>10971.71</v>
          </cell>
          <cell r="I14">
            <v>9545.39</v>
          </cell>
          <cell r="J14">
            <v>1426.32</v>
          </cell>
          <cell r="K14" t="str">
            <v>POTOSI</v>
          </cell>
          <cell r="L14" t="str">
            <v>POTOSI</v>
          </cell>
          <cell r="M14" t="str">
            <v>POTOSI</v>
          </cell>
          <cell r="N14" t="str">
            <v>POTOSI</v>
          </cell>
        </row>
        <row r="15">
          <cell r="A15" t="str">
            <v>YOC</v>
          </cell>
          <cell r="B15">
            <v>1</v>
          </cell>
          <cell r="C15" t="str">
            <v>AP</v>
          </cell>
          <cell r="D15" t="str">
            <v>400040</v>
          </cell>
          <cell r="E15" t="str">
            <v>SISTEMA . YOCALLA</v>
          </cell>
          <cell r="F15">
            <v>7615</v>
          </cell>
          <cell r="G15">
            <v>0</v>
          </cell>
          <cell r="H15">
            <v>7203.79</v>
          </cell>
          <cell r="I15">
            <v>6267.3</v>
          </cell>
          <cell r="J15">
            <v>936.49</v>
          </cell>
          <cell r="K15" t="str">
            <v>POTOSI</v>
          </cell>
          <cell r="L15" t="str">
            <v>POTOSI</v>
          </cell>
          <cell r="M15" t="str">
            <v>POTOSI</v>
          </cell>
          <cell r="N15" t="str">
            <v>POTOSI</v>
          </cell>
        </row>
        <row r="16">
          <cell r="A16" t="str">
            <v>DDI</v>
          </cell>
          <cell r="B16">
            <v>1</v>
          </cell>
          <cell r="C16" t="str">
            <v>AP</v>
          </cell>
          <cell r="D16" t="str">
            <v>400010</v>
          </cell>
          <cell r="E16" t="str">
            <v>SISTEMA DON DIEGO</v>
          </cell>
          <cell r="F16">
            <v>59717</v>
          </cell>
          <cell r="G16">
            <v>0</v>
          </cell>
          <cell r="H16">
            <v>56492.28</v>
          </cell>
          <cell r="I16">
            <v>49148.28</v>
          </cell>
          <cell r="J16">
            <v>7344</v>
          </cell>
          <cell r="K16" t="str">
            <v>POTOSI</v>
          </cell>
          <cell r="L16" t="str">
            <v>POTOSI</v>
          </cell>
          <cell r="M16" t="str">
            <v>POTOSI</v>
          </cell>
          <cell r="N16" t="str">
            <v>POTOSI</v>
          </cell>
        </row>
        <row r="17">
          <cell r="A17" t="str">
            <v>KIL</v>
          </cell>
          <cell r="B17">
            <v>1</v>
          </cell>
          <cell r="C17" t="str">
            <v>AP</v>
          </cell>
          <cell r="D17" t="str">
            <v>400070</v>
          </cell>
          <cell r="E17" t="str">
            <v>SISTEMA . KILPANI</v>
          </cell>
          <cell r="F17">
            <v>5027</v>
          </cell>
          <cell r="G17">
            <v>0</v>
          </cell>
          <cell r="H17">
            <v>4755.54</v>
          </cell>
          <cell r="I17">
            <v>4137.32</v>
          </cell>
          <cell r="J17">
            <v>618.22</v>
          </cell>
          <cell r="K17" t="str">
            <v>POTOSI</v>
          </cell>
          <cell r="L17" t="str">
            <v>POTOSI</v>
          </cell>
          <cell r="M17" t="str">
            <v>POTOSI</v>
          </cell>
          <cell r="N17" t="str">
            <v>POTOSI</v>
          </cell>
        </row>
        <row r="18">
          <cell r="A18" t="str">
            <v>TUP</v>
          </cell>
          <cell r="B18">
            <v>1</v>
          </cell>
          <cell r="C18" t="str">
            <v>AP</v>
          </cell>
          <cell r="D18" t="str">
            <v>400090</v>
          </cell>
          <cell r="E18" t="str">
            <v>SISTEMA . TUPIZA</v>
          </cell>
          <cell r="F18">
            <v>9137</v>
          </cell>
          <cell r="G18">
            <v>0</v>
          </cell>
          <cell r="H18">
            <v>8643.6</v>
          </cell>
          <cell r="I18">
            <v>7519.93</v>
          </cell>
          <cell r="J18">
            <v>1123.67</v>
          </cell>
          <cell r="K18" t="str">
            <v>POTOSI</v>
          </cell>
          <cell r="L18" t="str">
            <v>POTOSI</v>
          </cell>
          <cell r="M18" t="str">
            <v>POTOSI</v>
          </cell>
          <cell r="N18" t="str">
            <v>POTOSI</v>
          </cell>
        </row>
        <row r="19">
          <cell r="A19" t="str">
            <v>VIL</v>
          </cell>
          <cell r="B19">
            <v>1</v>
          </cell>
          <cell r="C19" t="str">
            <v>AV</v>
          </cell>
          <cell r="D19" t="str">
            <v>60030700</v>
          </cell>
          <cell r="E19" t="str">
            <v>HONORABLE ALCALDIA MUNICIPAL</v>
          </cell>
          <cell r="F19">
            <v>67944</v>
          </cell>
          <cell r="G19">
            <v>0</v>
          </cell>
          <cell r="H19">
            <v>64003.25</v>
          </cell>
          <cell r="I19">
            <v>55682.83</v>
          </cell>
          <cell r="J19">
            <v>8320.42</v>
          </cell>
          <cell r="K19" t="str">
            <v>TUPIZA</v>
          </cell>
          <cell r="L19" t="str">
            <v>POTOSI</v>
          </cell>
          <cell r="M19" t="str">
            <v>SUD CHICHAS</v>
          </cell>
          <cell r="N19" t="str">
            <v>POTOSI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AP_FACTURADO"/>
      <sheetName val="DBF - Industriales-04-10"/>
      <sheetName val="esclifac_ind_abril_2010"/>
      <sheetName val="ResumenCatySist"/>
    </sheetNames>
    <sheetDataSet>
      <sheetData sheetId="0"/>
      <sheetData sheetId="1"/>
      <sheetData sheetId="2"/>
      <sheetData sheetId="3">
        <row r="2">
          <cell r="A2" t="str">
            <v>VIL</v>
          </cell>
          <cell r="B2">
            <v>1</v>
          </cell>
          <cell r="C2" t="str">
            <v>AV</v>
          </cell>
          <cell r="D2" t="str">
            <v>60030700</v>
          </cell>
          <cell r="E2" t="str">
            <v>HONORABLE ALCALDIA MUNICIPAL</v>
          </cell>
          <cell r="F2">
            <v>65751</v>
          </cell>
          <cell r="G2">
            <v>0</v>
          </cell>
          <cell r="H2">
            <v>61937.440000000002</v>
          </cell>
          <cell r="I2">
            <v>53885.57</v>
          </cell>
          <cell r="J2">
            <v>8051.87</v>
          </cell>
        </row>
        <row r="3">
          <cell r="A3" t="str">
            <v>DDI</v>
          </cell>
          <cell r="B3">
            <v>1</v>
          </cell>
          <cell r="C3" t="str">
            <v>AP</v>
          </cell>
          <cell r="D3" t="str">
            <v>400010</v>
          </cell>
          <cell r="E3" t="str">
            <v>SISTEMA DON DIEGO</v>
          </cell>
          <cell r="F3">
            <v>63132</v>
          </cell>
          <cell r="G3">
            <v>0</v>
          </cell>
          <cell r="H3">
            <v>59722.87</v>
          </cell>
          <cell r="I3">
            <v>51958.9</v>
          </cell>
          <cell r="J3">
            <v>7763.97</v>
          </cell>
        </row>
        <row r="4">
          <cell r="A4" t="str">
            <v>TEL</v>
          </cell>
          <cell r="B4">
            <v>1</v>
          </cell>
          <cell r="C4" t="str">
            <v>AP</v>
          </cell>
          <cell r="D4" t="str">
            <v>400100</v>
          </cell>
          <cell r="E4" t="str">
            <v>SISTEMA . TELAMAYU</v>
          </cell>
          <cell r="F4">
            <v>9976</v>
          </cell>
          <cell r="G4">
            <v>0</v>
          </cell>
          <cell r="H4">
            <v>9437.2999999999993</v>
          </cell>
          <cell r="I4">
            <v>8210.4499999999989</v>
          </cell>
          <cell r="J4">
            <v>1226.8499999999999</v>
          </cell>
        </row>
        <row r="5">
          <cell r="A5" t="str">
            <v>SAC</v>
          </cell>
          <cell r="B5">
            <v>1</v>
          </cell>
          <cell r="C5" t="str">
            <v>AP</v>
          </cell>
          <cell r="D5" t="str">
            <v>400030</v>
          </cell>
          <cell r="E5" t="str">
            <v>SISTEMA . SACACA</v>
          </cell>
          <cell r="F5">
            <v>11846</v>
          </cell>
          <cell r="G5">
            <v>0</v>
          </cell>
          <cell r="H5">
            <v>11206.32</v>
          </cell>
          <cell r="I5">
            <v>9749.5</v>
          </cell>
          <cell r="J5">
            <v>1456.82</v>
          </cell>
        </row>
        <row r="6">
          <cell r="A6" t="str">
            <v>YOC</v>
          </cell>
          <cell r="B6">
            <v>1</v>
          </cell>
          <cell r="C6" t="str">
            <v>AP</v>
          </cell>
          <cell r="D6" t="str">
            <v>400040</v>
          </cell>
          <cell r="E6" t="str">
            <v>SISTEMA . YOCALLA</v>
          </cell>
          <cell r="F6">
            <v>8187</v>
          </cell>
          <cell r="G6">
            <v>0</v>
          </cell>
          <cell r="H6">
            <v>7744.9</v>
          </cell>
          <cell r="I6">
            <v>6738.0599999999995</v>
          </cell>
          <cell r="J6">
            <v>1006.84</v>
          </cell>
        </row>
        <row r="7">
          <cell r="A7" t="str">
            <v>KIL</v>
          </cell>
          <cell r="B7">
            <v>1</v>
          </cell>
          <cell r="C7" t="str">
            <v>AP</v>
          </cell>
          <cell r="D7" t="str">
            <v>400070</v>
          </cell>
          <cell r="E7" t="str">
            <v>SISTEMA . KILPANI</v>
          </cell>
          <cell r="F7">
            <v>5339</v>
          </cell>
          <cell r="G7">
            <v>0</v>
          </cell>
          <cell r="H7">
            <v>5050.6899999999996</v>
          </cell>
          <cell r="I7">
            <v>4394.0999999999995</v>
          </cell>
          <cell r="J7">
            <v>656.59</v>
          </cell>
        </row>
        <row r="8">
          <cell r="A8" t="str">
            <v>TUP</v>
          </cell>
          <cell r="B8">
            <v>1</v>
          </cell>
          <cell r="C8" t="str">
            <v>AP</v>
          </cell>
          <cell r="D8" t="str">
            <v>400090</v>
          </cell>
          <cell r="E8" t="str">
            <v>SISTEMA . TUPIZA</v>
          </cell>
          <cell r="F8">
            <v>8879</v>
          </cell>
          <cell r="G8">
            <v>0</v>
          </cell>
          <cell r="H8">
            <v>8399.5300000000007</v>
          </cell>
          <cell r="I8">
            <v>7307.59</v>
          </cell>
          <cell r="J8">
            <v>1091.94</v>
          </cell>
        </row>
        <row r="9">
          <cell r="A9" t="str">
            <v>QIR</v>
          </cell>
          <cell r="B9">
            <v>1</v>
          </cell>
          <cell r="C9" t="str">
            <v>AP</v>
          </cell>
          <cell r="D9" t="str">
            <v>400110</v>
          </cell>
          <cell r="E9" t="str">
            <v>SISTEMA  LLICA</v>
          </cell>
          <cell r="F9">
            <v>4598</v>
          </cell>
          <cell r="G9">
            <v>0</v>
          </cell>
          <cell r="H9">
            <v>4349.71</v>
          </cell>
          <cell r="I9">
            <v>3784.25</v>
          </cell>
          <cell r="J9">
            <v>565.46</v>
          </cell>
        </row>
        <row r="10">
          <cell r="A10" t="str">
            <v>OCU</v>
          </cell>
          <cell r="B10">
            <v>1</v>
          </cell>
          <cell r="C10" t="str">
            <v>AP</v>
          </cell>
          <cell r="D10" t="str">
            <v>400050</v>
          </cell>
          <cell r="E10" t="str">
            <v>SISTEMA . OCURI</v>
          </cell>
          <cell r="F10">
            <v>20595</v>
          </cell>
          <cell r="G10">
            <v>0</v>
          </cell>
          <cell r="H10">
            <v>19482.87</v>
          </cell>
          <cell r="I10">
            <v>16950.099999999999</v>
          </cell>
          <cell r="J10">
            <v>2532.77</v>
          </cell>
        </row>
        <row r="11">
          <cell r="A11" t="str">
            <v>URB</v>
          </cell>
          <cell r="B11">
            <v>1</v>
          </cell>
          <cell r="C11" t="str">
            <v>AP</v>
          </cell>
          <cell r="D11" t="str">
            <v>400000</v>
          </cell>
          <cell r="E11" t="str">
            <v>HONORABLE GOBIERNO  MUNICIPAL POTOSI</v>
          </cell>
          <cell r="F11">
            <v>530010</v>
          </cell>
          <cell r="G11">
            <v>0</v>
          </cell>
          <cell r="H11">
            <v>501389.46</v>
          </cell>
          <cell r="I11">
            <v>436208.83</v>
          </cell>
          <cell r="J11">
            <v>65180.63</v>
          </cell>
        </row>
        <row r="12">
          <cell r="A12" t="str">
            <v>PUN</v>
          </cell>
          <cell r="B12">
            <v>1</v>
          </cell>
          <cell r="C12" t="str">
            <v>AP</v>
          </cell>
          <cell r="D12" t="str">
            <v>400060</v>
          </cell>
          <cell r="E12" t="str">
            <v>SISTEMA . PUNUTUMA</v>
          </cell>
          <cell r="F12">
            <v>2373</v>
          </cell>
          <cell r="G12">
            <v>0</v>
          </cell>
          <cell r="H12">
            <v>2244.86</v>
          </cell>
          <cell r="I12">
            <v>1953.0300000000002</v>
          </cell>
          <cell r="J12">
            <v>291.83</v>
          </cell>
        </row>
        <row r="13">
          <cell r="A13" t="str">
            <v>POR</v>
          </cell>
          <cell r="B13">
            <v>1</v>
          </cell>
          <cell r="C13" t="str">
            <v>AP</v>
          </cell>
          <cell r="D13" t="str">
            <v>400020</v>
          </cell>
          <cell r="E13" t="str">
            <v>SISTEMA PORCO AGUA DE CASTILLA</v>
          </cell>
          <cell r="F13">
            <v>10660</v>
          </cell>
          <cell r="G13">
            <v>0</v>
          </cell>
          <cell r="H13">
            <v>10084.36</v>
          </cell>
          <cell r="I13">
            <v>8773.3900000000012</v>
          </cell>
          <cell r="J13">
            <v>1310.97</v>
          </cell>
        </row>
        <row r="14">
          <cell r="A14" t="str">
            <v>SAE</v>
          </cell>
          <cell r="B14">
            <v>1</v>
          </cell>
          <cell r="C14" t="str">
            <v>AP</v>
          </cell>
          <cell r="D14" t="str">
            <v>400080</v>
          </cell>
          <cell r="E14" t="str">
            <v>SISTEMA TORO TORO</v>
          </cell>
          <cell r="F14">
            <v>2474</v>
          </cell>
          <cell r="G14">
            <v>0</v>
          </cell>
          <cell r="H14">
            <v>2340.4</v>
          </cell>
          <cell r="I14">
            <v>2036.15</v>
          </cell>
          <cell r="J14">
            <v>304.25</v>
          </cell>
        </row>
        <row r="15">
          <cell r="A15" t="str">
            <v>VIL</v>
          </cell>
          <cell r="B15">
            <v>1</v>
          </cell>
          <cell r="C15" t="str">
            <v>AV</v>
          </cell>
          <cell r="D15" t="str">
            <v>60030700</v>
          </cell>
          <cell r="E15" t="str">
            <v>HONORABLE ALCALDIA MUNICIPAL</v>
          </cell>
          <cell r="F15">
            <v>65751</v>
          </cell>
          <cell r="G15">
            <v>0</v>
          </cell>
          <cell r="H15">
            <v>61937.440000000002</v>
          </cell>
          <cell r="I15">
            <v>53885.57</v>
          </cell>
          <cell r="J15">
            <v>8051.87</v>
          </cell>
        </row>
        <row r="16">
          <cell r="A16" t="str">
            <v>SAQ</v>
          </cell>
          <cell r="B16">
            <v>1</v>
          </cell>
          <cell r="C16" t="str">
            <v>AP</v>
          </cell>
          <cell r="D16" t="str">
            <v>400120</v>
          </cell>
          <cell r="E16" t="str">
            <v>SISTEMA . QUETENA</v>
          </cell>
          <cell r="F16">
            <v>579</v>
          </cell>
          <cell r="G16">
            <v>0</v>
          </cell>
          <cell r="H16">
            <v>547.73</v>
          </cell>
          <cell r="I16">
            <v>476.53000000000003</v>
          </cell>
          <cell r="J16">
            <v>71.2</v>
          </cell>
        </row>
      </sheetData>
      <sheetData sheetId="4">
        <row r="213">
          <cell r="F213" t="str">
            <v>DDI</v>
          </cell>
          <cell r="G213">
            <v>16</v>
          </cell>
          <cell r="H213">
            <v>1147983</v>
          </cell>
          <cell r="I213">
            <v>329585.93</v>
          </cell>
          <cell r="J213">
            <v>672.68000000000006</v>
          </cell>
          <cell r="K213">
            <v>49248.46</v>
          </cell>
          <cell r="L213">
            <v>2876</v>
          </cell>
          <cell r="M213">
            <v>157846.26999999996</v>
          </cell>
          <cell r="N213">
            <v>23586.179999999997</v>
          </cell>
          <cell r="O213">
            <v>11486.490000000002</v>
          </cell>
          <cell r="P213">
            <v>1716.3700000000001</v>
          </cell>
        </row>
        <row r="214">
          <cell r="F214" t="str">
            <v>KAR</v>
          </cell>
          <cell r="G214">
            <v>1</v>
          </cell>
          <cell r="H214">
            <v>21037</v>
          </cell>
          <cell r="I214">
            <v>6039.72</v>
          </cell>
          <cell r="J214">
            <v>0</v>
          </cell>
          <cell r="K214">
            <v>902.49</v>
          </cell>
          <cell r="L214">
            <v>98</v>
          </cell>
          <cell r="M214">
            <v>5378.63</v>
          </cell>
          <cell r="N214">
            <v>803.7</v>
          </cell>
          <cell r="O214">
            <v>0</v>
          </cell>
          <cell r="P214">
            <v>0</v>
          </cell>
        </row>
        <row r="215">
          <cell r="F215" t="str">
            <v>OCU</v>
          </cell>
          <cell r="G215">
            <v>5</v>
          </cell>
          <cell r="H215">
            <v>78895</v>
          </cell>
          <cell r="I215">
            <v>22650.75</v>
          </cell>
          <cell r="J215">
            <v>0</v>
          </cell>
          <cell r="K215">
            <v>3384.6000000000004</v>
          </cell>
          <cell r="L215">
            <v>324</v>
          </cell>
          <cell r="M215">
            <v>17782.41</v>
          </cell>
          <cell r="N215">
            <v>2657.13</v>
          </cell>
          <cell r="O215">
            <v>3177.77</v>
          </cell>
          <cell r="P215">
            <v>474.84</v>
          </cell>
        </row>
        <row r="216">
          <cell r="F216" t="str">
            <v>PUN</v>
          </cell>
          <cell r="G216">
            <v>3</v>
          </cell>
          <cell r="H216">
            <v>219805</v>
          </cell>
          <cell r="I216">
            <v>63106.020000000004</v>
          </cell>
          <cell r="J216">
            <v>0</v>
          </cell>
          <cell r="K216">
            <v>9429.64</v>
          </cell>
          <cell r="L216">
            <v>584</v>
          </cell>
          <cell r="M216">
            <v>32052.22</v>
          </cell>
          <cell r="N216">
            <v>4789.42</v>
          </cell>
          <cell r="O216">
            <v>0</v>
          </cell>
          <cell r="P216">
            <v>0</v>
          </cell>
        </row>
        <row r="217">
          <cell r="F217" t="str">
            <v>SAC</v>
          </cell>
          <cell r="G217">
            <v>1</v>
          </cell>
          <cell r="H217">
            <v>1179</v>
          </cell>
          <cell r="I217">
            <v>338.49</v>
          </cell>
          <cell r="J217">
            <v>0</v>
          </cell>
          <cell r="K217">
            <v>50.58</v>
          </cell>
          <cell r="L217">
            <v>39</v>
          </cell>
          <cell r="M217">
            <v>2140.48</v>
          </cell>
          <cell r="N217">
            <v>319.83999999999997</v>
          </cell>
          <cell r="O217">
            <v>0</v>
          </cell>
          <cell r="P217">
            <v>0</v>
          </cell>
        </row>
        <row r="218">
          <cell r="F218" t="str">
            <v>TUP</v>
          </cell>
          <cell r="G218">
            <v>3</v>
          </cell>
          <cell r="H218">
            <v>277797</v>
          </cell>
          <cell r="I218">
            <v>79755.520000000004</v>
          </cell>
          <cell r="J218">
            <v>0</v>
          </cell>
          <cell r="K218">
            <v>11917.490000000002</v>
          </cell>
          <cell r="L218">
            <v>1076</v>
          </cell>
          <cell r="M218">
            <v>59055.14</v>
          </cell>
          <cell r="N218">
            <v>8824.32</v>
          </cell>
          <cell r="O218">
            <v>2233.69</v>
          </cell>
          <cell r="P218">
            <v>333.77</v>
          </cell>
        </row>
        <row r="219">
          <cell r="F219" t="str">
            <v>URB</v>
          </cell>
          <cell r="G219">
            <v>160</v>
          </cell>
          <cell r="H219">
            <v>6321370</v>
          </cell>
          <cell r="I219">
            <v>1814865.3199999998</v>
          </cell>
          <cell r="J219">
            <v>193872.54</v>
          </cell>
          <cell r="K219">
            <v>271186.80999999976</v>
          </cell>
          <cell r="L219">
            <v>18534</v>
          </cell>
          <cell r="M219">
            <v>1017219.3300000008</v>
          </cell>
          <cell r="N219">
            <v>151998.13999999996</v>
          </cell>
          <cell r="O219">
            <v>103870.29999999997</v>
          </cell>
          <cell r="P219">
            <v>15520.849999999999</v>
          </cell>
        </row>
      </sheetData>
      <sheetData sheetId="5"/>
      <sheetData sheetId="6">
        <row r="13">
          <cell r="A13" t="str">
            <v>DDI</v>
          </cell>
          <cell r="B13">
            <v>1173</v>
          </cell>
          <cell r="C13">
            <v>89142</v>
          </cell>
          <cell r="D13">
            <v>20879.399999999543</v>
          </cell>
          <cell r="E13">
            <v>68053.809999999896</v>
          </cell>
          <cell r="F13">
            <v>77374.519999999495</v>
          </cell>
          <cell r="G13">
            <v>0</v>
          </cell>
          <cell r="H13">
            <v>0</v>
          </cell>
          <cell r="I13">
            <v>11604.319999999923</v>
          </cell>
          <cell r="J13">
            <v>0</v>
          </cell>
          <cell r="K13">
            <v>11558.689999999944</v>
          </cell>
          <cell r="L13">
            <v>0</v>
          </cell>
          <cell r="M13">
            <v>0</v>
          </cell>
        </row>
        <row r="14">
          <cell r="A14" t="str">
            <v>KIL</v>
          </cell>
          <cell r="B14">
            <v>117</v>
          </cell>
          <cell r="C14">
            <v>7375</v>
          </cell>
          <cell r="D14">
            <v>2082.5999999999967</v>
          </cell>
          <cell r="E14">
            <v>5237.2300000000005</v>
          </cell>
          <cell r="F14">
            <v>6368.5099999999993</v>
          </cell>
          <cell r="G14">
            <v>0</v>
          </cell>
          <cell r="H14">
            <v>0</v>
          </cell>
          <cell r="I14">
            <v>955.06000000000165</v>
          </cell>
          <cell r="J14">
            <v>0</v>
          </cell>
          <cell r="K14">
            <v>951.31999999999755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305</v>
          </cell>
          <cell r="C15">
            <v>39702</v>
          </cell>
          <cell r="D15">
            <v>5429.0000000000309</v>
          </cell>
          <cell r="E15">
            <v>33279.390000000007</v>
          </cell>
          <cell r="F15">
            <v>33676.830000000031</v>
          </cell>
          <cell r="G15">
            <v>0</v>
          </cell>
          <cell r="H15">
            <v>0</v>
          </cell>
          <cell r="I15">
            <v>4902.4800000000077</v>
          </cell>
          <cell r="J15">
            <v>0</v>
          </cell>
          <cell r="K15">
            <v>5031.5600000000077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63</v>
          </cell>
          <cell r="C16">
            <v>19186</v>
          </cell>
          <cell r="D16">
            <v>1121.3999999999987</v>
          </cell>
          <cell r="E16">
            <v>17958.020000000004</v>
          </cell>
          <cell r="F16">
            <v>16599.210000000003</v>
          </cell>
          <cell r="G16">
            <v>0</v>
          </cell>
          <cell r="H16">
            <v>0</v>
          </cell>
          <cell r="I16">
            <v>2489.85</v>
          </cell>
          <cell r="J16">
            <v>0</v>
          </cell>
          <cell r="K16">
            <v>2480.2099999999991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42</v>
          </cell>
          <cell r="C17">
            <v>2979</v>
          </cell>
          <cell r="D17">
            <v>747.59999999999957</v>
          </cell>
          <cell r="E17">
            <v>2290.1799999999998</v>
          </cell>
          <cell r="F17">
            <v>2642.9799999999991</v>
          </cell>
          <cell r="G17">
            <v>0</v>
          </cell>
          <cell r="H17">
            <v>0</v>
          </cell>
          <cell r="I17">
            <v>396.35999999999984</v>
          </cell>
          <cell r="J17">
            <v>0</v>
          </cell>
          <cell r="K17">
            <v>394.80000000000007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68</v>
          </cell>
          <cell r="C18">
            <v>6346</v>
          </cell>
          <cell r="D18">
            <v>1210.3999999999985</v>
          </cell>
          <cell r="E18">
            <v>5129.46</v>
          </cell>
          <cell r="F18">
            <v>5515.8399999999992</v>
          </cell>
          <cell r="G18">
            <v>0</v>
          </cell>
          <cell r="H18">
            <v>0</v>
          </cell>
          <cell r="I18">
            <v>827.2600000000001</v>
          </cell>
          <cell r="J18">
            <v>0</v>
          </cell>
          <cell r="K18">
            <v>824.01999999999941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270</v>
          </cell>
          <cell r="C19">
            <v>23914</v>
          </cell>
          <cell r="D19">
            <v>4806.0000000000246</v>
          </cell>
          <cell r="E19">
            <v>18261</v>
          </cell>
          <cell r="F19">
            <v>20068.780000000024</v>
          </cell>
          <cell r="G19">
            <v>0</v>
          </cell>
          <cell r="H19">
            <v>0</v>
          </cell>
          <cell r="I19">
            <v>2953.8700000000094</v>
          </cell>
          <cell r="J19">
            <v>0</v>
          </cell>
          <cell r="K19">
            <v>2998.22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58</v>
          </cell>
          <cell r="C20">
            <v>5663</v>
          </cell>
          <cell r="D20">
            <v>1032.399999999999</v>
          </cell>
          <cell r="E20">
            <v>4474.4599999999991</v>
          </cell>
          <cell r="F20">
            <v>4791.0999999999985</v>
          </cell>
          <cell r="G20">
            <v>0</v>
          </cell>
          <cell r="H20">
            <v>0</v>
          </cell>
          <cell r="I20">
            <v>718.60000000000059</v>
          </cell>
          <cell r="J20">
            <v>0</v>
          </cell>
          <cell r="K20">
            <v>715.7599999999992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6</v>
          </cell>
          <cell r="C21">
            <v>475</v>
          </cell>
          <cell r="D21">
            <v>106.8</v>
          </cell>
          <cell r="E21">
            <v>357.3</v>
          </cell>
          <cell r="F21">
            <v>403.78000000000003</v>
          </cell>
          <cell r="G21">
            <v>0</v>
          </cell>
          <cell r="H21">
            <v>0</v>
          </cell>
          <cell r="I21">
            <v>60.550000000000004</v>
          </cell>
          <cell r="J21">
            <v>0</v>
          </cell>
          <cell r="K21">
            <v>60.320000000000007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157</v>
          </cell>
          <cell r="C22">
            <v>12039</v>
          </cell>
          <cell r="D22">
            <v>2794.600000000004</v>
          </cell>
          <cell r="E22">
            <v>9331.2300000000032</v>
          </cell>
          <cell r="F22">
            <v>10549.80000000001</v>
          </cell>
          <cell r="G22">
            <v>0</v>
          </cell>
          <cell r="H22">
            <v>0</v>
          </cell>
          <cell r="I22">
            <v>1582.1999999999962</v>
          </cell>
          <cell r="J22">
            <v>0</v>
          </cell>
          <cell r="K22">
            <v>1576.0299999999963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173</v>
          </cell>
          <cell r="C23">
            <v>7900</v>
          </cell>
          <cell r="D23">
            <v>3079.4000000000069</v>
          </cell>
          <cell r="E23">
            <v>5477.7599999999993</v>
          </cell>
          <cell r="F23">
            <v>7445.2200000000121</v>
          </cell>
          <cell r="G23">
            <v>0</v>
          </cell>
          <cell r="H23">
            <v>0</v>
          </cell>
          <cell r="I23">
            <v>1107.0800000000031</v>
          </cell>
          <cell r="J23">
            <v>0</v>
          </cell>
          <cell r="K23">
            <v>1111.9399999999948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5207</v>
          </cell>
          <cell r="C24">
            <v>590359</v>
          </cell>
          <cell r="D24">
            <v>92684.600000008853</v>
          </cell>
          <cell r="E24">
            <v>470384.27999999945</v>
          </cell>
          <cell r="F24">
            <v>489877.93000001035</v>
          </cell>
          <cell r="G24">
            <v>0</v>
          </cell>
          <cell r="H24">
            <v>94835</v>
          </cell>
          <cell r="I24">
            <v>73477.180000000779</v>
          </cell>
          <cell r="J24">
            <v>0</v>
          </cell>
          <cell r="K24">
            <v>73190.949999997931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162</v>
          </cell>
          <cell r="C25">
            <v>8810</v>
          </cell>
          <cell r="D25">
            <v>2883.6000000000049</v>
          </cell>
          <cell r="E25">
            <v>6236.9400000000005</v>
          </cell>
          <cell r="F25">
            <v>7935.3100000000077</v>
          </cell>
          <cell r="G25">
            <v>0</v>
          </cell>
          <cell r="H25">
            <v>0</v>
          </cell>
          <cell r="I25">
            <v>1189.9700000000005</v>
          </cell>
          <cell r="J25">
            <v>0</v>
          </cell>
          <cell r="K25">
            <v>1185.2299999999971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6</v>
          </cell>
          <cell r="C27">
            <v>7369</v>
          </cell>
          <cell r="D27">
            <v>220.02000000000004</v>
          </cell>
          <cell r="E27">
            <v>7605.73</v>
          </cell>
          <cell r="F27">
            <v>6808.4</v>
          </cell>
          <cell r="G27">
            <v>0</v>
          </cell>
          <cell r="H27">
            <v>0</v>
          </cell>
          <cell r="I27">
            <v>1021.2700000000001</v>
          </cell>
          <cell r="J27">
            <v>0</v>
          </cell>
          <cell r="K27">
            <v>1017.35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989</v>
          </cell>
          <cell r="D28">
            <v>36.67</v>
          </cell>
          <cell r="E28">
            <v>1008.71</v>
          </cell>
          <cell r="F28">
            <v>909.48000000000013</v>
          </cell>
          <cell r="G28">
            <v>0</v>
          </cell>
          <cell r="H28">
            <v>0</v>
          </cell>
          <cell r="I28">
            <v>136.41999999999999</v>
          </cell>
          <cell r="J28">
            <v>0</v>
          </cell>
          <cell r="K28">
            <v>135.9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1</v>
          </cell>
          <cell r="C29">
            <v>782</v>
          </cell>
          <cell r="D29">
            <v>36.67</v>
          </cell>
          <cell r="E29">
            <v>789.91</v>
          </cell>
          <cell r="F29">
            <v>719.11999999999989</v>
          </cell>
          <cell r="G29">
            <v>0</v>
          </cell>
          <cell r="H29">
            <v>0</v>
          </cell>
          <cell r="I29">
            <v>107.87</v>
          </cell>
          <cell r="J29">
            <v>0</v>
          </cell>
          <cell r="K29">
            <v>107.46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397</v>
          </cell>
          <cell r="D30">
            <v>110.01</v>
          </cell>
          <cell r="E30">
            <v>343.20000000000005</v>
          </cell>
          <cell r="F30">
            <v>394.29</v>
          </cell>
          <cell r="G30">
            <v>0</v>
          </cell>
          <cell r="H30">
            <v>0</v>
          </cell>
          <cell r="I30">
            <v>59.15</v>
          </cell>
          <cell r="J30">
            <v>0</v>
          </cell>
          <cell r="K30">
            <v>58.92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912</v>
          </cell>
          <cell r="D31">
            <v>36.67</v>
          </cell>
          <cell r="E31">
            <v>927.32</v>
          </cell>
          <cell r="F31">
            <v>838.67000000000007</v>
          </cell>
          <cell r="G31">
            <v>0</v>
          </cell>
          <cell r="H31">
            <v>0</v>
          </cell>
          <cell r="I31">
            <v>125.8</v>
          </cell>
          <cell r="J31">
            <v>0</v>
          </cell>
          <cell r="K31">
            <v>125.32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2</v>
          </cell>
          <cell r="C32">
            <v>823</v>
          </cell>
          <cell r="D32">
            <v>73.34</v>
          </cell>
          <cell r="E32">
            <v>797.58</v>
          </cell>
          <cell r="F32">
            <v>757.7</v>
          </cell>
          <cell r="G32">
            <v>0</v>
          </cell>
          <cell r="H32">
            <v>0</v>
          </cell>
          <cell r="I32">
            <v>113.66</v>
          </cell>
          <cell r="J32">
            <v>0</v>
          </cell>
          <cell r="K32">
            <v>113.22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47</v>
          </cell>
          <cell r="D33">
            <v>36.67</v>
          </cell>
          <cell r="E33">
            <v>17.03</v>
          </cell>
          <cell r="F33">
            <v>46.72</v>
          </cell>
          <cell r="G33">
            <v>0</v>
          </cell>
          <cell r="H33">
            <v>0</v>
          </cell>
          <cell r="I33">
            <v>7.01</v>
          </cell>
          <cell r="J33">
            <v>0</v>
          </cell>
          <cell r="K33">
            <v>6.98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319</v>
          </cell>
          <cell r="C34">
            <v>440197</v>
          </cell>
          <cell r="D34">
            <v>11697.73000000002</v>
          </cell>
          <cell r="E34">
            <v>454798.57</v>
          </cell>
          <cell r="F34">
            <v>405851.67000000004</v>
          </cell>
          <cell r="G34">
            <v>0</v>
          </cell>
          <cell r="H34">
            <v>41453.70000000007</v>
          </cell>
          <cell r="I34">
            <v>60878.130000000034</v>
          </cell>
          <cell r="J34">
            <v>0</v>
          </cell>
          <cell r="K34">
            <v>60644.63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5</v>
          </cell>
          <cell r="C40">
            <v>11912</v>
          </cell>
          <cell r="D40">
            <v>80.399999999999991</v>
          </cell>
          <cell r="E40">
            <v>6865.22</v>
          </cell>
          <cell r="F40">
            <v>6042.68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902.94</v>
          </cell>
          <cell r="L40">
            <v>0</v>
          </cell>
          <cell r="M40">
            <v>0</v>
          </cell>
        </row>
        <row r="41">
          <cell r="A41" t="str">
            <v>DDI</v>
          </cell>
          <cell r="B41">
            <v>17441</v>
          </cell>
          <cell r="C41">
            <v>333890</v>
          </cell>
          <cell r="D41">
            <v>280451.27999992657</v>
          </cell>
          <cell r="E41">
            <v>75393.099999998987</v>
          </cell>
          <cell r="F41">
            <v>319511.74999992875</v>
          </cell>
          <cell r="G41">
            <v>0</v>
          </cell>
          <cell r="H41">
            <v>0</v>
          </cell>
          <cell r="I41">
            <v>46424.39999998956</v>
          </cell>
          <cell r="J41">
            <v>66.14</v>
          </cell>
          <cell r="K41">
            <v>36332.629999996781</v>
          </cell>
          <cell r="L41">
            <v>0</v>
          </cell>
          <cell r="M41">
            <v>76505.239999992365</v>
          </cell>
        </row>
        <row r="42">
          <cell r="A42" t="str">
            <v>KIL</v>
          </cell>
          <cell r="B42">
            <v>1569</v>
          </cell>
          <cell r="C42">
            <v>26046</v>
          </cell>
          <cell r="D42">
            <v>25229.520000000892</v>
          </cell>
          <cell r="E42">
            <v>5094.0700000000015</v>
          </cell>
          <cell r="F42">
            <v>27273.970000000845</v>
          </cell>
          <cell r="G42">
            <v>0</v>
          </cell>
          <cell r="H42">
            <v>0</v>
          </cell>
          <cell r="I42">
            <v>3959.4199999999232</v>
          </cell>
          <cell r="J42">
            <v>0</v>
          </cell>
          <cell r="K42">
            <v>3049.6200000000463</v>
          </cell>
          <cell r="L42">
            <v>0</v>
          </cell>
          <cell r="M42">
            <v>6884.4300000001986</v>
          </cell>
        </row>
        <row r="43">
          <cell r="A43" t="str">
            <v>OCU</v>
          </cell>
          <cell r="B43">
            <v>6151</v>
          </cell>
          <cell r="C43">
            <v>111587</v>
          </cell>
          <cell r="D43">
            <v>98908.080000008893</v>
          </cell>
          <cell r="E43">
            <v>21604.76999999996</v>
          </cell>
          <cell r="F43">
            <v>108357.39000000984</v>
          </cell>
          <cell r="G43">
            <v>0</v>
          </cell>
          <cell r="H43">
            <v>0</v>
          </cell>
          <cell r="I43">
            <v>14472.590000001197</v>
          </cell>
          <cell r="J43">
            <v>0</v>
          </cell>
          <cell r="K43">
            <v>12155.459999999021</v>
          </cell>
          <cell r="L43">
            <v>0</v>
          </cell>
          <cell r="M43">
            <v>27084.000000001783</v>
          </cell>
        </row>
        <row r="44">
          <cell r="A44" t="str">
            <v>POR</v>
          </cell>
          <cell r="B44">
            <v>1177</v>
          </cell>
          <cell r="C44">
            <v>93292</v>
          </cell>
          <cell r="D44">
            <v>18926.160000000207</v>
          </cell>
          <cell r="E44">
            <v>38809.589999999946</v>
          </cell>
          <cell r="F44">
            <v>50794.520000000164</v>
          </cell>
          <cell r="G44">
            <v>0</v>
          </cell>
          <cell r="H44">
            <v>0</v>
          </cell>
          <cell r="I44">
            <v>7535.160000000008</v>
          </cell>
          <cell r="J44">
            <v>0</v>
          </cell>
          <cell r="K44">
            <v>6941.2299999999868</v>
          </cell>
          <cell r="L44">
            <v>0</v>
          </cell>
          <cell r="M44">
            <v>4345.9800000000068</v>
          </cell>
        </row>
        <row r="45">
          <cell r="A45" t="str">
            <v>PUN</v>
          </cell>
          <cell r="B45">
            <v>675</v>
          </cell>
          <cell r="C45">
            <v>10868</v>
          </cell>
          <cell r="D45">
            <v>10853.999999999956</v>
          </cell>
          <cell r="E45">
            <v>2340.469999999998</v>
          </cell>
          <cell r="F45">
            <v>11853.439999999953</v>
          </cell>
          <cell r="G45">
            <v>0</v>
          </cell>
          <cell r="H45">
            <v>0</v>
          </cell>
          <cell r="I45">
            <v>1722.8199999999815</v>
          </cell>
          <cell r="J45">
            <v>0</v>
          </cell>
          <cell r="K45">
            <v>1341.0300000000009</v>
          </cell>
          <cell r="L45">
            <v>0</v>
          </cell>
          <cell r="M45">
            <v>2887.4099999999917</v>
          </cell>
        </row>
        <row r="46">
          <cell r="A46" t="str">
            <v>QIR</v>
          </cell>
          <cell r="B46">
            <v>1129</v>
          </cell>
          <cell r="C46">
            <v>27638</v>
          </cell>
          <cell r="D46">
            <v>18154.320000000123</v>
          </cell>
          <cell r="E46">
            <v>8823.8800000000028</v>
          </cell>
          <cell r="F46">
            <v>24084.190000000119</v>
          </cell>
          <cell r="G46">
            <v>0</v>
          </cell>
          <cell r="H46">
            <v>0</v>
          </cell>
          <cell r="I46">
            <v>3522.0099999999543</v>
          </cell>
          <cell r="J46">
            <v>0</v>
          </cell>
          <cell r="K46">
            <v>2894.0100000000098</v>
          </cell>
          <cell r="L46">
            <v>0</v>
          </cell>
          <cell r="M46">
            <v>4728.3700000000144</v>
          </cell>
        </row>
        <row r="47">
          <cell r="A47" t="str">
            <v>SAC</v>
          </cell>
          <cell r="B47">
            <v>3409</v>
          </cell>
          <cell r="C47">
            <v>65416</v>
          </cell>
          <cell r="D47">
            <v>54816.720000004105</v>
          </cell>
          <cell r="E47">
            <v>13276.340000000084</v>
          </cell>
          <cell r="F47">
            <v>61156.310000004494</v>
          </cell>
          <cell r="G47">
            <v>0</v>
          </cell>
          <cell r="H47">
            <v>0</v>
          </cell>
          <cell r="I47">
            <v>8138.3400000004294</v>
          </cell>
          <cell r="J47">
            <v>0</v>
          </cell>
          <cell r="K47">
            <v>6936.7499999996944</v>
          </cell>
          <cell r="L47">
            <v>0</v>
          </cell>
          <cell r="M47">
            <v>14776.53000000073</v>
          </cell>
        </row>
        <row r="48">
          <cell r="A48" t="str">
            <v>SAE</v>
          </cell>
          <cell r="B48">
            <v>567</v>
          </cell>
          <cell r="C48">
            <v>12196</v>
          </cell>
          <cell r="D48">
            <v>9117.3599999999642</v>
          </cell>
          <cell r="E48">
            <v>3302.7399999999993</v>
          </cell>
          <cell r="F48">
            <v>11134.549999999965</v>
          </cell>
          <cell r="G48">
            <v>0</v>
          </cell>
          <cell r="H48">
            <v>0</v>
          </cell>
          <cell r="I48">
            <v>1621.4999999999864</v>
          </cell>
          <cell r="J48">
            <v>6.64</v>
          </cell>
          <cell r="K48">
            <v>1285.5499999999997</v>
          </cell>
          <cell r="L48">
            <v>0</v>
          </cell>
          <cell r="M48">
            <v>2530.7099999999946</v>
          </cell>
        </row>
        <row r="49">
          <cell r="A49" t="str">
            <v>SAQ</v>
          </cell>
          <cell r="B49">
            <v>90</v>
          </cell>
          <cell r="C49">
            <v>5827</v>
          </cell>
          <cell r="D49">
            <v>1447.1999999999989</v>
          </cell>
          <cell r="E49">
            <v>2287.0000000000009</v>
          </cell>
          <cell r="F49">
            <v>3301.46</v>
          </cell>
          <cell r="G49">
            <v>0</v>
          </cell>
          <cell r="H49">
            <v>0</v>
          </cell>
          <cell r="I49">
            <v>487.37000000000023</v>
          </cell>
          <cell r="J49">
            <v>0</v>
          </cell>
          <cell r="K49">
            <v>432.73999999999978</v>
          </cell>
          <cell r="L49">
            <v>0</v>
          </cell>
          <cell r="M49">
            <v>405.64999999999992</v>
          </cell>
        </row>
        <row r="50">
          <cell r="A50" t="str">
            <v>TEL</v>
          </cell>
          <cell r="B50">
            <v>2598</v>
          </cell>
          <cell r="C50">
            <v>63730</v>
          </cell>
          <cell r="D50">
            <v>41775.840000002689</v>
          </cell>
          <cell r="E50">
            <v>18335.650000000001</v>
          </cell>
          <cell r="F50">
            <v>53754.230000002921</v>
          </cell>
          <cell r="G50">
            <v>0</v>
          </cell>
          <cell r="H50">
            <v>0</v>
          </cell>
          <cell r="I50">
            <v>7847.7300000004234</v>
          </cell>
          <cell r="J50">
            <v>64.350000000000009</v>
          </cell>
          <cell r="K50">
            <v>6357.2599999997692</v>
          </cell>
          <cell r="L50">
            <v>0</v>
          </cell>
          <cell r="M50">
            <v>11174.560000000594</v>
          </cell>
        </row>
        <row r="51">
          <cell r="A51" t="str">
            <v>TUP</v>
          </cell>
          <cell r="B51">
            <v>2585</v>
          </cell>
          <cell r="C51">
            <v>55973</v>
          </cell>
          <cell r="D51">
            <v>41566.800000002666</v>
          </cell>
          <cell r="E51">
            <v>15010.840000000022</v>
          </cell>
          <cell r="F51">
            <v>50689.920000002792</v>
          </cell>
          <cell r="G51">
            <v>0</v>
          </cell>
          <cell r="H51">
            <v>0</v>
          </cell>
          <cell r="I51">
            <v>7292.1500000002543</v>
          </cell>
          <cell r="J51">
            <v>29.11</v>
          </cell>
          <cell r="K51">
            <v>5887.7199999998975</v>
          </cell>
          <cell r="L51">
            <v>0</v>
          </cell>
          <cell r="M51">
            <v>11286.120000000479</v>
          </cell>
        </row>
        <row r="52">
          <cell r="A52" t="str">
            <v>URB</v>
          </cell>
          <cell r="B52">
            <v>29242</v>
          </cell>
          <cell r="C52">
            <v>2337561</v>
          </cell>
          <cell r="D52">
            <v>470211.3600001189</v>
          </cell>
          <cell r="E52">
            <v>976005.86999999941</v>
          </cell>
          <cell r="F52">
            <v>1272429.3200000948</v>
          </cell>
          <cell r="G52">
            <v>0</v>
          </cell>
          <cell r="H52">
            <v>131619.80000001701</v>
          </cell>
          <cell r="I52">
            <v>188747.37000001559</v>
          </cell>
          <cell r="J52">
            <v>4161.3799999999974</v>
          </cell>
          <cell r="K52">
            <v>173787.91000002346</v>
          </cell>
          <cell r="L52">
            <v>0</v>
          </cell>
          <cell r="M52">
            <v>105317.64000000351</v>
          </cell>
        </row>
        <row r="53">
          <cell r="A53" t="str">
            <v>YOC</v>
          </cell>
          <cell r="B53">
            <v>2481</v>
          </cell>
          <cell r="C53">
            <v>42215</v>
          </cell>
          <cell r="D53">
            <v>39894.480000002484</v>
          </cell>
          <cell r="E53">
            <v>10310.970000000001</v>
          </cell>
          <cell r="F53">
            <v>45036.98000000247</v>
          </cell>
          <cell r="G53">
            <v>0</v>
          </cell>
          <cell r="H53">
            <v>0</v>
          </cell>
          <cell r="I53">
            <v>6555.1500000001624</v>
          </cell>
          <cell r="J53">
            <v>32.85</v>
          </cell>
          <cell r="K53">
            <v>5168.4700000000175</v>
          </cell>
          <cell r="L53">
            <v>0</v>
          </cell>
          <cell r="M53">
            <v>10449.070000000533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1_2011"/>
      <sheetName val="escli_ind_1_2011"/>
      <sheetName val="AP_FACTURADO"/>
      <sheetName val="ise_210_POTOSI"/>
      <sheetName val="ise_210_SUR"/>
      <sheetName val="ise_210_VILLAZON"/>
      <sheetName val="ise_210_SANBARTO"/>
      <sheetName val="Resumen"/>
      <sheetName val="ResCatSist"/>
      <sheetName val="RUTAS"/>
    </sheetNames>
    <sheetDataSet>
      <sheetData sheetId="0"/>
      <sheetData sheetId="1">
        <row r="229">
          <cell r="A229" t="str">
            <v>DDI</v>
          </cell>
          <cell r="B229">
            <v>21</v>
          </cell>
          <cell r="C229">
            <v>1076366</v>
          </cell>
          <cell r="D229">
            <v>312770.42000000004</v>
          </cell>
          <cell r="E229">
            <v>599.36</v>
          </cell>
          <cell r="F229">
            <v>46735.810000000005</v>
          </cell>
          <cell r="G229">
            <v>3026</v>
          </cell>
          <cell r="H229">
            <v>168055.92</v>
          </cell>
          <cell r="I229">
            <v>25111.820000000011</v>
          </cell>
          <cell r="J229">
            <v>10632.600000000002</v>
          </cell>
          <cell r="K229">
            <v>1588.78</v>
          </cell>
        </row>
        <row r="230">
          <cell r="A230" t="str">
            <v>KAR</v>
          </cell>
          <cell r="B230">
            <v>1</v>
          </cell>
          <cell r="C230">
            <v>8420</v>
          </cell>
          <cell r="D230">
            <v>2446.6799999999998</v>
          </cell>
          <cell r="E230">
            <v>0</v>
          </cell>
          <cell r="F230">
            <v>365.6</v>
          </cell>
          <cell r="G230">
            <v>30</v>
          </cell>
          <cell r="H230">
            <v>1666.12</v>
          </cell>
          <cell r="I230">
            <v>248.96</v>
          </cell>
          <cell r="J230">
            <v>0</v>
          </cell>
          <cell r="K230">
            <v>0</v>
          </cell>
        </row>
        <row r="231">
          <cell r="A231" t="str">
            <v>KIL</v>
          </cell>
          <cell r="B231">
            <v>1</v>
          </cell>
          <cell r="C231">
            <v>1858</v>
          </cell>
          <cell r="D231">
            <v>539.9</v>
          </cell>
          <cell r="E231">
            <v>0</v>
          </cell>
          <cell r="F231">
            <v>80.67</v>
          </cell>
          <cell r="G231">
            <v>134</v>
          </cell>
          <cell r="H231">
            <v>7442</v>
          </cell>
          <cell r="I231">
            <v>1112.02</v>
          </cell>
          <cell r="J231">
            <v>0</v>
          </cell>
          <cell r="K231">
            <v>0</v>
          </cell>
        </row>
        <row r="232">
          <cell r="A232" t="str">
            <v>OCU</v>
          </cell>
          <cell r="B232">
            <v>7</v>
          </cell>
          <cell r="C232">
            <v>99517</v>
          </cell>
          <cell r="D232">
            <v>28917.64</v>
          </cell>
          <cell r="E232">
            <v>0</v>
          </cell>
          <cell r="F232">
            <v>4321.0400000000009</v>
          </cell>
          <cell r="G232">
            <v>364</v>
          </cell>
          <cell r="H232">
            <v>20215.59</v>
          </cell>
          <cell r="I232">
            <v>3020.71</v>
          </cell>
          <cell r="J232">
            <v>4049.5099999999998</v>
          </cell>
          <cell r="K232">
            <v>605.1</v>
          </cell>
        </row>
        <row r="233">
          <cell r="A233" t="str">
            <v>PUN</v>
          </cell>
          <cell r="B233">
            <v>4</v>
          </cell>
          <cell r="C233">
            <v>225401</v>
          </cell>
          <cell r="D233">
            <v>65497.009999999995</v>
          </cell>
          <cell r="E233">
            <v>0</v>
          </cell>
          <cell r="F233">
            <v>9786.92</v>
          </cell>
          <cell r="G233">
            <v>693</v>
          </cell>
          <cell r="H233">
            <v>38487.370000000003</v>
          </cell>
          <cell r="I233">
            <v>5750.9800000000005</v>
          </cell>
          <cell r="J233">
            <v>3248.66</v>
          </cell>
          <cell r="K233">
            <v>485.43</v>
          </cell>
        </row>
        <row r="234">
          <cell r="A234" t="str">
            <v>SAC</v>
          </cell>
          <cell r="B234">
            <v>1</v>
          </cell>
          <cell r="C234">
            <v>2023</v>
          </cell>
          <cell r="D234">
            <v>587.84</v>
          </cell>
          <cell r="E234">
            <v>0</v>
          </cell>
          <cell r="F234">
            <v>87.84</v>
          </cell>
          <cell r="G234">
            <v>47</v>
          </cell>
          <cell r="H234">
            <v>2610.25</v>
          </cell>
          <cell r="I234">
            <v>390.04</v>
          </cell>
          <cell r="J234">
            <v>0</v>
          </cell>
          <cell r="K234">
            <v>0</v>
          </cell>
        </row>
        <row r="235">
          <cell r="A235" t="str">
            <v>TEL</v>
          </cell>
          <cell r="B235">
            <v>1</v>
          </cell>
          <cell r="C235">
            <v>1982</v>
          </cell>
          <cell r="D235">
            <v>575.92999999999995</v>
          </cell>
          <cell r="E235">
            <v>0</v>
          </cell>
          <cell r="F235">
            <v>86.06</v>
          </cell>
          <cell r="G235">
            <v>89</v>
          </cell>
          <cell r="H235">
            <v>4942.82</v>
          </cell>
          <cell r="I235">
            <v>738.58</v>
          </cell>
          <cell r="J235">
            <v>0</v>
          </cell>
          <cell r="K235">
            <v>0</v>
          </cell>
        </row>
        <row r="236">
          <cell r="A236" t="str">
            <v>TUP</v>
          </cell>
          <cell r="B236">
            <v>2</v>
          </cell>
          <cell r="C236">
            <v>292312</v>
          </cell>
          <cell r="D236">
            <v>84940.03</v>
          </cell>
          <cell r="E236">
            <v>0</v>
          </cell>
          <cell r="F236">
            <v>12692.18</v>
          </cell>
          <cell r="G236">
            <v>997</v>
          </cell>
          <cell r="H236">
            <v>55370.71</v>
          </cell>
          <cell r="I236">
            <v>8273.7800000000007</v>
          </cell>
          <cell r="J236">
            <v>0</v>
          </cell>
          <cell r="K236">
            <v>0</v>
          </cell>
        </row>
        <row r="237">
          <cell r="A237" t="str">
            <v>URB</v>
          </cell>
          <cell r="B237">
            <v>177</v>
          </cell>
          <cell r="C237">
            <v>6953800</v>
          </cell>
          <cell r="D237">
            <v>2020635.09</v>
          </cell>
          <cell r="E237">
            <v>205540.66</v>
          </cell>
          <cell r="F237">
            <v>301934.01999999996</v>
          </cell>
          <cell r="G237">
            <v>21299</v>
          </cell>
          <cell r="H237">
            <v>1182889.3599999996</v>
          </cell>
          <cell r="I237">
            <v>176753.62000000011</v>
          </cell>
          <cell r="J237">
            <v>150352.24000000002</v>
          </cell>
          <cell r="K237">
            <v>22466.390000000003</v>
          </cell>
        </row>
        <row r="241">
          <cell r="A241" t="str">
            <v>121190</v>
          </cell>
          <cell r="B241">
            <v>1</v>
          </cell>
          <cell r="C241">
            <v>1755720</v>
          </cell>
          <cell r="D241">
            <v>302440.33</v>
          </cell>
          <cell r="E241">
            <v>0</v>
          </cell>
          <cell r="F241">
            <v>45192.23</v>
          </cell>
          <cell r="G241">
            <v>4025</v>
          </cell>
          <cell r="H241">
            <v>370901.86</v>
          </cell>
          <cell r="I241">
            <v>55422.12</v>
          </cell>
          <cell r="J241">
            <v>0</v>
          </cell>
          <cell r="K241">
            <v>0</v>
          </cell>
        </row>
        <row r="242">
          <cell r="A242" t="str">
            <v>121193</v>
          </cell>
          <cell r="B242">
            <v>1</v>
          </cell>
          <cell r="C242">
            <v>703709</v>
          </cell>
          <cell r="D242">
            <v>67344.95</v>
          </cell>
          <cell r="E242">
            <v>0</v>
          </cell>
          <cell r="F242">
            <v>10063.040000000001</v>
          </cell>
          <cell r="G242">
            <v>1807</v>
          </cell>
          <cell r="H242">
            <v>154967.20000000001</v>
          </cell>
          <cell r="I242">
            <v>23156.02</v>
          </cell>
          <cell r="J242">
            <v>0</v>
          </cell>
          <cell r="K242">
            <v>0</v>
          </cell>
        </row>
        <row r="243">
          <cell r="A243" t="str">
            <v>121195</v>
          </cell>
          <cell r="B243">
            <v>1</v>
          </cell>
          <cell r="C243">
            <v>344815</v>
          </cell>
          <cell r="D243">
            <v>33298.78</v>
          </cell>
          <cell r="E243">
            <v>0</v>
          </cell>
          <cell r="F243">
            <v>4975.68</v>
          </cell>
          <cell r="G243">
            <v>1346</v>
          </cell>
          <cell r="H243">
            <v>136202.51</v>
          </cell>
          <cell r="I243">
            <v>20352.099999999999</v>
          </cell>
          <cell r="J243">
            <v>0</v>
          </cell>
          <cell r="K243">
            <v>0</v>
          </cell>
        </row>
        <row r="244">
          <cell r="A244" t="str">
            <v>121197</v>
          </cell>
          <cell r="B244">
            <v>1</v>
          </cell>
          <cell r="C244">
            <v>988387</v>
          </cell>
          <cell r="D244">
            <v>96308.43</v>
          </cell>
          <cell r="E244">
            <v>0</v>
          </cell>
          <cell r="F244">
            <v>14390.91</v>
          </cell>
          <cell r="G244">
            <v>2199</v>
          </cell>
          <cell r="H244">
            <v>224503.89</v>
          </cell>
          <cell r="I244">
            <v>33546.559999999998</v>
          </cell>
          <cell r="J244">
            <v>0</v>
          </cell>
          <cell r="K244">
            <v>0</v>
          </cell>
        </row>
        <row r="245">
          <cell r="A245" t="str">
            <v>121199</v>
          </cell>
          <cell r="B245">
            <v>1</v>
          </cell>
          <cell r="C245">
            <v>299944</v>
          </cell>
          <cell r="D245">
            <v>51668.35</v>
          </cell>
          <cell r="E245">
            <v>0</v>
          </cell>
          <cell r="F245">
            <v>7720.56</v>
          </cell>
          <cell r="G245">
            <v>1090</v>
          </cell>
          <cell r="H245">
            <v>100442.99</v>
          </cell>
          <cell r="I245">
            <v>15008.72</v>
          </cell>
          <cell r="J245">
            <v>0</v>
          </cell>
          <cell r="K245">
            <v>0</v>
          </cell>
        </row>
        <row r="246">
          <cell r="A246" t="str">
            <v>121201</v>
          </cell>
          <cell r="B246">
            <v>1</v>
          </cell>
          <cell r="C246">
            <v>1225061</v>
          </cell>
          <cell r="D246">
            <v>211029.01</v>
          </cell>
          <cell r="E246">
            <v>0</v>
          </cell>
          <cell r="F246">
            <v>31533.07</v>
          </cell>
          <cell r="G246">
            <v>2916</v>
          </cell>
          <cell r="H246">
            <v>268708.03000000003</v>
          </cell>
          <cell r="I246">
            <v>40151.769999999997</v>
          </cell>
          <cell r="J246">
            <v>0</v>
          </cell>
          <cell r="K246">
            <v>0</v>
          </cell>
        </row>
        <row r="250">
          <cell r="A250" t="str">
            <v>121200</v>
          </cell>
          <cell r="B250">
            <v>1</v>
          </cell>
          <cell r="C250">
            <v>5253599</v>
          </cell>
          <cell r="D250">
            <v>1859431.78</v>
          </cell>
          <cell r="E250">
            <v>0</v>
          </cell>
          <cell r="F250">
            <v>277846.13</v>
          </cell>
          <cell r="G250">
            <v>10500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</sheetData>
      <sheetData sheetId="2">
        <row r="2">
          <cell r="A2" t="str">
            <v>URB</v>
          </cell>
          <cell r="B2">
            <v>1</v>
          </cell>
          <cell r="C2" t="str">
            <v>AP</v>
          </cell>
          <cell r="D2" t="str">
            <v>HONORABLE GOBIERNO  MUNICIPAL POTOSI</v>
          </cell>
          <cell r="E2" t="str">
            <v>POTOSI S/N</v>
          </cell>
          <cell r="F2">
            <v>532773</v>
          </cell>
          <cell r="G2">
            <v>0</v>
          </cell>
          <cell r="H2">
            <v>509863.76</v>
          </cell>
          <cell r="I2">
            <v>443581.47000000003</v>
          </cell>
          <cell r="J2">
            <v>66282.289999999994</v>
          </cell>
        </row>
        <row r="3">
          <cell r="A3" t="str">
            <v>DDI</v>
          </cell>
          <cell r="B3">
            <v>1</v>
          </cell>
          <cell r="C3" t="str">
            <v>AP</v>
          </cell>
          <cell r="D3" t="str">
            <v>SISTEMA DON DIEGO</v>
          </cell>
          <cell r="E3" t="str">
            <v>DON DIEGO S/N</v>
          </cell>
          <cell r="F3">
            <v>67363</v>
          </cell>
          <cell r="G3">
            <v>0</v>
          </cell>
          <cell r="H3">
            <v>64466.39</v>
          </cell>
          <cell r="I3">
            <v>56085.760000000002</v>
          </cell>
          <cell r="J3">
            <v>8380.6299999999992</v>
          </cell>
        </row>
        <row r="4">
          <cell r="A4" t="str">
            <v>POR</v>
          </cell>
          <cell r="B4">
            <v>1</v>
          </cell>
          <cell r="C4" t="str">
            <v>AP</v>
          </cell>
          <cell r="D4" t="str">
            <v>SISTEMA PORCO AGUA DE CASTILLA</v>
          </cell>
          <cell r="E4" t="str">
            <v>AGUA DE CASTILLA S/N</v>
          </cell>
          <cell r="F4">
            <v>8179</v>
          </cell>
          <cell r="G4">
            <v>0</v>
          </cell>
          <cell r="H4">
            <v>7827.3</v>
          </cell>
          <cell r="I4">
            <v>6809.75</v>
          </cell>
          <cell r="J4">
            <v>1017.55</v>
          </cell>
        </row>
        <row r="5">
          <cell r="A5" t="str">
            <v>SAC</v>
          </cell>
          <cell r="B5">
            <v>1</v>
          </cell>
          <cell r="C5" t="str">
            <v>AP</v>
          </cell>
          <cell r="D5" t="str">
            <v>SISTEMA . SACACA</v>
          </cell>
          <cell r="E5" t="str">
            <v>SACACA S/N</v>
          </cell>
          <cell r="F5">
            <v>14155</v>
          </cell>
          <cell r="G5">
            <v>0</v>
          </cell>
          <cell r="H5">
            <v>13546.34</v>
          </cell>
          <cell r="I5">
            <v>11785.32</v>
          </cell>
          <cell r="J5">
            <v>1761.02</v>
          </cell>
        </row>
        <row r="6">
          <cell r="A6" t="str">
            <v>YOC</v>
          </cell>
          <cell r="B6">
            <v>1</v>
          </cell>
          <cell r="C6" t="str">
            <v>AP</v>
          </cell>
          <cell r="D6" t="str">
            <v>SISTEMA . YOCALLA</v>
          </cell>
          <cell r="E6" t="str">
            <v>YOCALLA S/N</v>
          </cell>
          <cell r="F6">
            <v>8321</v>
          </cell>
          <cell r="G6">
            <v>0</v>
          </cell>
          <cell r="H6">
            <v>7963.2</v>
          </cell>
          <cell r="I6">
            <v>6927.98</v>
          </cell>
          <cell r="J6">
            <v>1035.22</v>
          </cell>
        </row>
        <row r="7">
          <cell r="A7" t="str">
            <v>OCU</v>
          </cell>
          <cell r="B7">
            <v>1</v>
          </cell>
          <cell r="C7" t="str">
            <v>AP</v>
          </cell>
          <cell r="D7" t="str">
            <v>SISTEMA . OCURI</v>
          </cell>
          <cell r="E7" t="str">
            <v>OCURI S/N</v>
          </cell>
          <cell r="F7">
            <v>23291</v>
          </cell>
          <cell r="G7">
            <v>0</v>
          </cell>
          <cell r="H7">
            <v>22289.49</v>
          </cell>
          <cell r="I7">
            <v>19391.86</v>
          </cell>
          <cell r="J7">
            <v>2897.63</v>
          </cell>
        </row>
        <row r="8">
          <cell r="A8" t="str">
            <v>PUN</v>
          </cell>
          <cell r="B8">
            <v>1</v>
          </cell>
          <cell r="C8" t="str">
            <v>AP</v>
          </cell>
          <cell r="D8" t="str">
            <v>SISTEMA . PUNUTUMA</v>
          </cell>
          <cell r="E8" t="str">
            <v>PUNUTUMA S/N</v>
          </cell>
          <cell r="F8">
            <v>2597</v>
          </cell>
          <cell r="G8">
            <v>0</v>
          </cell>
          <cell r="H8">
            <v>2485.33</v>
          </cell>
          <cell r="I8">
            <v>2162.2399999999998</v>
          </cell>
          <cell r="J8">
            <v>323.08999999999997</v>
          </cell>
        </row>
        <row r="9">
          <cell r="A9" t="str">
            <v>KIL</v>
          </cell>
          <cell r="B9">
            <v>1</v>
          </cell>
          <cell r="C9" t="str">
            <v>AP</v>
          </cell>
          <cell r="D9" t="str">
            <v>SISTEMA . KILPANI</v>
          </cell>
          <cell r="E9" t="str">
            <v>KILPANI S/N</v>
          </cell>
          <cell r="F9">
            <v>5607</v>
          </cell>
          <cell r="G9">
            <v>0</v>
          </cell>
          <cell r="H9">
            <v>5365.9</v>
          </cell>
          <cell r="I9">
            <v>4668.33</v>
          </cell>
          <cell r="J9">
            <v>697.57</v>
          </cell>
        </row>
        <row r="10">
          <cell r="A10" t="str">
            <v>SAE</v>
          </cell>
          <cell r="B10">
            <v>1</v>
          </cell>
          <cell r="C10" t="str">
            <v>AP</v>
          </cell>
          <cell r="D10" t="str">
            <v>SISTEMA TORO TORO</v>
          </cell>
          <cell r="E10" t="str">
            <v>TORO TORO S/N</v>
          </cell>
          <cell r="F10">
            <v>2951</v>
          </cell>
          <cell r="G10">
            <v>0</v>
          </cell>
          <cell r="H10">
            <v>2824.11</v>
          </cell>
          <cell r="I10">
            <v>2456.98</v>
          </cell>
          <cell r="J10">
            <v>367.13</v>
          </cell>
        </row>
        <row r="11">
          <cell r="A11" t="str">
            <v>TUP</v>
          </cell>
          <cell r="B11">
            <v>1</v>
          </cell>
          <cell r="C11" t="str">
            <v>AP</v>
          </cell>
          <cell r="D11" t="str">
            <v>SISTEMA . TUPIZA</v>
          </cell>
          <cell r="E11" t="str">
            <v>TUPIZA S/N</v>
          </cell>
          <cell r="F11">
            <v>9713</v>
          </cell>
          <cell r="G11">
            <v>0</v>
          </cell>
          <cell r="H11">
            <v>9295.34</v>
          </cell>
          <cell r="I11">
            <v>8086.95</v>
          </cell>
          <cell r="J11">
            <v>1208.3900000000001</v>
          </cell>
        </row>
        <row r="12">
          <cell r="A12" t="str">
            <v>TEL</v>
          </cell>
          <cell r="B12">
            <v>1</v>
          </cell>
          <cell r="C12" t="str">
            <v>AP</v>
          </cell>
          <cell r="D12" t="str">
            <v>SISTEMA . TELAMAYU</v>
          </cell>
          <cell r="E12" t="str">
            <v>TELAMAYU S/N</v>
          </cell>
          <cell r="F12">
            <v>15422</v>
          </cell>
          <cell r="G12">
            <v>0</v>
          </cell>
          <cell r="H12">
            <v>14758.85</v>
          </cell>
          <cell r="I12">
            <v>12840.2</v>
          </cell>
          <cell r="J12">
            <v>1918.65</v>
          </cell>
        </row>
        <row r="13">
          <cell r="A13" t="str">
            <v>QIR</v>
          </cell>
          <cell r="B13">
            <v>1</v>
          </cell>
          <cell r="C13" t="str">
            <v>AP</v>
          </cell>
          <cell r="D13" t="str">
            <v>SISTEMA  LLICA</v>
          </cell>
          <cell r="E13" t="str">
            <v>KARACHIPAMPA S/N</v>
          </cell>
          <cell r="F13">
            <v>4022</v>
          </cell>
          <cell r="G13">
            <v>0</v>
          </cell>
          <cell r="H13">
            <v>3849.05</v>
          </cell>
          <cell r="I13">
            <v>3348.67</v>
          </cell>
          <cell r="J13">
            <v>500.38</v>
          </cell>
        </row>
        <row r="14">
          <cell r="A14" t="str">
            <v>SAQ</v>
          </cell>
          <cell r="B14">
            <v>1</v>
          </cell>
          <cell r="C14" t="str">
            <v>AP</v>
          </cell>
          <cell r="D14" t="str">
            <v>SISTEMA . QUETENA</v>
          </cell>
          <cell r="E14" t="str">
            <v>QUETENA S/N</v>
          </cell>
          <cell r="F14">
            <v>304</v>
          </cell>
          <cell r="G14">
            <v>0</v>
          </cell>
          <cell r="H14">
            <v>290.93</v>
          </cell>
          <cell r="I14">
            <v>253.11</v>
          </cell>
          <cell r="J14">
            <v>37.82</v>
          </cell>
        </row>
        <row r="15">
          <cell r="A15" t="str">
            <v>CHA</v>
          </cell>
          <cell r="B15">
            <v>1</v>
          </cell>
          <cell r="C15" t="str">
            <v>AP</v>
          </cell>
          <cell r="D15" t="str">
            <v>SISTEMA . CHAYANTA</v>
          </cell>
          <cell r="E15" t="str">
            <v>CHAYANTA S/N</v>
          </cell>
          <cell r="F15">
            <v>1630</v>
          </cell>
          <cell r="G15">
            <v>0</v>
          </cell>
          <cell r="H15">
            <v>1559.91</v>
          </cell>
          <cell r="I15">
            <v>1357.1200000000001</v>
          </cell>
          <cell r="J15">
            <v>202.79</v>
          </cell>
        </row>
        <row r="16">
          <cell r="A16" t="str">
            <v>LP2</v>
          </cell>
          <cell r="B16">
            <v>1</v>
          </cell>
          <cell r="C16" t="str">
            <v>AP</v>
          </cell>
          <cell r="D16" t="str">
            <v>SISTEMA . LIPEZ II</v>
          </cell>
          <cell r="E16" t="str">
            <v>LIPEZ II S/N</v>
          </cell>
          <cell r="F16">
            <v>1116</v>
          </cell>
          <cell r="G16">
            <v>0</v>
          </cell>
          <cell r="H16">
            <v>1068.01</v>
          </cell>
          <cell r="I16">
            <v>929.17</v>
          </cell>
          <cell r="J16">
            <v>138.84</v>
          </cell>
        </row>
        <row r="17">
          <cell r="A17" t="str">
            <v>VIL</v>
          </cell>
          <cell r="B17">
            <v>1</v>
          </cell>
          <cell r="C17" t="str">
            <v>AV</v>
          </cell>
          <cell r="D17" t="str">
            <v>HONORABLE ALCALDIA MUNICIPAL</v>
          </cell>
          <cell r="E17" t="str">
            <v>Villaz?n S/N</v>
          </cell>
          <cell r="F17">
            <v>74445</v>
          </cell>
          <cell r="G17">
            <v>0</v>
          </cell>
          <cell r="H17">
            <v>73700.55</v>
          </cell>
          <cell r="I17">
            <v>64119.48</v>
          </cell>
          <cell r="J17">
            <v>9581.07</v>
          </cell>
        </row>
      </sheetData>
      <sheetData sheetId="3"/>
      <sheetData sheetId="4"/>
      <sheetData sheetId="5"/>
      <sheetData sheetId="6"/>
      <sheetData sheetId="7">
        <row r="10">
          <cell r="A10" t="str">
            <v>CHA</v>
          </cell>
          <cell r="B10">
            <v>9</v>
          </cell>
          <cell r="C10">
            <v>109</v>
          </cell>
          <cell r="D10">
            <v>162.18</v>
          </cell>
          <cell r="E10">
            <v>26.03</v>
          </cell>
          <cell r="F10">
            <v>163.76000000000002</v>
          </cell>
          <cell r="G10">
            <v>0</v>
          </cell>
          <cell r="H10">
            <v>0</v>
          </cell>
          <cell r="I10">
            <v>24.55</v>
          </cell>
          <cell r="J10">
            <v>0</v>
          </cell>
          <cell r="K10">
            <v>24.45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1231</v>
          </cell>
          <cell r="C11">
            <v>90610</v>
          </cell>
          <cell r="D11">
            <v>22182.620000000432</v>
          </cell>
          <cell r="E11">
            <v>70271.789999999819</v>
          </cell>
          <cell r="F11">
            <v>80437.280000000173</v>
          </cell>
          <cell r="G11">
            <v>0</v>
          </cell>
          <cell r="H11">
            <v>0</v>
          </cell>
          <cell r="I11">
            <v>12063.97000000017</v>
          </cell>
          <cell r="J11">
            <v>0</v>
          </cell>
          <cell r="K11">
            <v>12017.130000000081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128</v>
          </cell>
          <cell r="C12">
            <v>5168</v>
          </cell>
          <cell r="D12">
            <v>2306.5599999999981</v>
          </cell>
          <cell r="E12">
            <v>3293.4500000000003</v>
          </cell>
          <cell r="F12">
            <v>4872.2499999999982</v>
          </cell>
          <cell r="G12">
            <v>0</v>
          </cell>
          <cell r="H12">
            <v>0</v>
          </cell>
          <cell r="I12">
            <v>730.66000000000111</v>
          </cell>
          <cell r="J12">
            <v>0</v>
          </cell>
          <cell r="K12">
            <v>727.76000000000033</v>
          </cell>
          <cell r="L12">
            <v>0</v>
          </cell>
          <cell r="M12">
            <v>0</v>
          </cell>
        </row>
        <row r="13">
          <cell r="A13" t="str">
            <v>LP2</v>
          </cell>
          <cell r="B13">
            <v>3</v>
          </cell>
          <cell r="C13">
            <v>3</v>
          </cell>
          <cell r="D13">
            <v>54.06</v>
          </cell>
          <cell r="E13">
            <v>0</v>
          </cell>
          <cell r="F13">
            <v>47.040000000000006</v>
          </cell>
          <cell r="G13">
            <v>0</v>
          </cell>
          <cell r="H13">
            <v>0</v>
          </cell>
          <cell r="I13">
            <v>7.0500000000000007</v>
          </cell>
          <cell r="J13">
            <v>0</v>
          </cell>
          <cell r="K13">
            <v>7.02</v>
          </cell>
          <cell r="L13">
            <v>0</v>
          </cell>
          <cell r="M13">
            <v>0</v>
          </cell>
        </row>
        <row r="14">
          <cell r="A14" t="str">
            <v>OCU</v>
          </cell>
          <cell r="B14">
            <v>341</v>
          </cell>
          <cell r="C14">
            <v>38932</v>
          </cell>
          <cell r="D14">
            <v>6144.8200000000461</v>
          </cell>
          <cell r="E14">
            <v>33018.969999999987</v>
          </cell>
          <cell r="F14">
            <v>34072.900000000016</v>
          </cell>
          <cell r="G14">
            <v>0</v>
          </cell>
          <cell r="H14">
            <v>0</v>
          </cell>
          <cell r="I14">
            <v>5060.96</v>
          </cell>
          <cell r="J14">
            <v>0</v>
          </cell>
          <cell r="K14">
            <v>5090.890000000014</v>
          </cell>
          <cell r="L14">
            <v>0</v>
          </cell>
          <cell r="M14">
            <v>0</v>
          </cell>
        </row>
        <row r="15">
          <cell r="A15" t="str">
            <v>POR</v>
          </cell>
          <cell r="B15">
            <v>60</v>
          </cell>
          <cell r="C15">
            <v>8674</v>
          </cell>
          <cell r="D15">
            <v>1081.1999999999994</v>
          </cell>
          <cell r="E15">
            <v>7628.4400000000014</v>
          </cell>
          <cell r="F15">
            <v>7577.4900000000007</v>
          </cell>
          <cell r="G15">
            <v>0</v>
          </cell>
          <cell r="H15">
            <v>0</v>
          </cell>
          <cell r="I15">
            <v>1136.5600000000004</v>
          </cell>
          <cell r="J15">
            <v>0</v>
          </cell>
          <cell r="K15">
            <v>1132.1500000000008</v>
          </cell>
          <cell r="L15">
            <v>0</v>
          </cell>
          <cell r="M15">
            <v>0</v>
          </cell>
        </row>
        <row r="16">
          <cell r="A16" t="str">
            <v>PUN</v>
          </cell>
          <cell r="B16">
            <v>43</v>
          </cell>
          <cell r="C16">
            <v>1858</v>
          </cell>
          <cell r="D16">
            <v>774.85999999999956</v>
          </cell>
          <cell r="E16">
            <v>1213.99</v>
          </cell>
          <cell r="F16">
            <v>1730.3799999999994</v>
          </cell>
          <cell r="G16">
            <v>0</v>
          </cell>
          <cell r="H16">
            <v>0</v>
          </cell>
          <cell r="I16">
            <v>259.5</v>
          </cell>
          <cell r="J16">
            <v>0</v>
          </cell>
          <cell r="K16">
            <v>258.47000000000003</v>
          </cell>
          <cell r="L16">
            <v>0</v>
          </cell>
          <cell r="M16">
            <v>0</v>
          </cell>
        </row>
        <row r="17">
          <cell r="A17" t="str">
            <v>QIR</v>
          </cell>
          <cell r="B17">
            <v>69</v>
          </cell>
          <cell r="C17">
            <v>5779</v>
          </cell>
          <cell r="D17">
            <v>1243.3799999999992</v>
          </cell>
          <cell r="E17">
            <v>4667.1899999999996</v>
          </cell>
          <cell r="F17">
            <v>5142.2899999999981</v>
          </cell>
          <cell r="G17">
            <v>0</v>
          </cell>
          <cell r="H17">
            <v>0</v>
          </cell>
          <cell r="I17">
            <v>771.26000000000022</v>
          </cell>
          <cell r="J17">
            <v>0</v>
          </cell>
          <cell r="K17">
            <v>768.28000000000043</v>
          </cell>
          <cell r="L17">
            <v>0</v>
          </cell>
          <cell r="M17">
            <v>0</v>
          </cell>
        </row>
        <row r="18">
          <cell r="A18" t="str">
            <v>SAC</v>
          </cell>
          <cell r="B18">
            <v>320</v>
          </cell>
          <cell r="C18">
            <v>21381</v>
          </cell>
          <cell r="D18">
            <v>5766.4000000000369</v>
          </cell>
          <cell r="E18">
            <v>15999.739999999991</v>
          </cell>
          <cell r="F18">
            <v>18937.050000000025</v>
          </cell>
          <cell r="G18">
            <v>0</v>
          </cell>
          <cell r="H18">
            <v>0</v>
          </cell>
          <cell r="I18">
            <v>2789.639999999989</v>
          </cell>
          <cell r="J18">
            <v>0</v>
          </cell>
          <cell r="K18">
            <v>2829.0900000000033</v>
          </cell>
          <cell r="L18">
            <v>0</v>
          </cell>
          <cell r="M18">
            <v>0</v>
          </cell>
        </row>
        <row r="19">
          <cell r="A19" t="str">
            <v>SAE</v>
          </cell>
          <cell r="B19">
            <v>76</v>
          </cell>
          <cell r="C19">
            <v>6332</v>
          </cell>
          <cell r="D19">
            <v>1369.5199999999991</v>
          </cell>
          <cell r="E19">
            <v>4950.1500000000005</v>
          </cell>
          <cell r="F19">
            <v>5498.25</v>
          </cell>
          <cell r="G19">
            <v>0</v>
          </cell>
          <cell r="H19">
            <v>0</v>
          </cell>
          <cell r="I19">
            <v>824.64000000000021</v>
          </cell>
          <cell r="J19">
            <v>0</v>
          </cell>
          <cell r="K19">
            <v>821.42000000000053</v>
          </cell>
          <cell r="L19">
            <v>0</v>
          </cell>
          <cell r="M19">
            <v>0</v>
          </cell>
        </row>
        <row r="20">
          <cell r="A20" t="str">
            <v>SAQ</v>
          </cell>
          <cell r="B20">
            <v>9</v>
          </cell>
          <cell r="C20">
            <v>282</v>
          </cell>
          <cell r="D20">
            <v>162.18</v>
          </cell>
          <cell r="E20">
            <v>165.26</v>
          </cell>
          <cell r="F20">
            <v>284.89</v>
          </cell>
          <cell r="G20">
            <v>0</v>
          </cell>
          <cell r="H20">
            <v>0</v>
          </cell>
          <cell r="I20">
            <v>42.72</v>
          </cell>
          <cell r="J20">
            <v>0</v>
          </cell>
          <cell r="K20">
            <v>42.55</v>
          </cell>
          <cell r="L20">
            <v>0</v>
          </cell>
          <cell r="M20">
            <v>0</v>
          </cell>
        </row>
        <row r="21">
          <cell r="A21" t="str">
            <v>TEL</v>
          </cell>
          <cell r="B21">
            <v>226</v>
          </cell>
          <cell r="C21">
            <v>45137</v>
          </cell>
          <cell r="D21">
            <v>4072.5199999999963</v>
          </cell>
          <cell r="E21">
            <v>42307.930000000008</v>
          </cell>
          <cell r="F21">
            <v>40351.349999999991</v>
          </cell>
          <cell r="G21">
            <v>0</v>
          </cell>
          <cell r="H21">
            <v>0</v>
          </cell>
          <cell r="I21">
            <v>6052.3800000000429</v>
          </cell>
          <cell r="J21">
            <v>0</v>
          </cell>
          <cell r="K21">
            <v>6029.1000000000131</v>
          </cell>
          <cell r="L21">
            <v>0</v>
          </cell>
          <cell r="M21">
            <v>0</v>
          </cell>
        </row>
        <row r="22">
          <cell r="A22" t="str">
            <v>TUP</v>
          </cell>
          <cell r="B22">
            <v>195</v>
          </cell>
          <cell r="C22">
            <v>6676</v>
          </cell>
          <cell r="D22">
            <v>3513.8999999999969</v>
          </cell>
          <cell r="E22">
            <v>4205.329999999999</v>
          </cell>
          <cell r="F22">
            <v>6716.1099999999942</v>
          </cell>
          <cell r="G22">
            <v>0</v>
          </cell>
          <cell r="H22">
            <v>0</v>
          </cell>
          <cell r="I22">
            <v>995.39000000000169</v>
          </cell>
          <cell r="J22">
            <v>0</v>
          </cell>
          <cell r="K22">
            <v>1003.1200000000019</v>
          </cell>
          <cell r="L22">
            <v>0</v>
          </cell>
          <cell r="M22">
            <v>0</v>
          </cell>
        </row>
        <row r="23">
          <cell r="A23" t="str">
            <v>URB</v>
          </cell>
          <cell r="B23">
            <v>5311</v>
          </cell>
          <cell r="C23">
            <v>624761</v>
          </cell>
          <cell r="D23">
            <v>95704.220000001689</v>
          </cell>
          <cell r="E23">
            <v>506723.15000000317</v>
          </cell>
          <cell r="F23">
            <v>524117.10000000789</v>
          </cell>
          <cell r="G23">
            <v>0</v>
          </cell>
          <cell r="H23">
            <v>101493</v>
          </cell>
          <cell r="I23">
            <v>78610.899999999689</v>
          </cell>
          <cell r="J23">
            <v>0</v>
          </cell>
          <cell r="K23">
            <v>78310.269999996963</v>
          </cell>
          <cell r="L23">
            <v>0</v>
          </cell>
          <cell r="M23">
            <v>0</v>
          </cell>
        </row>
        <row r="24">
          <cell r="A24" t="str">
            <v>YOC</v>
          </cell>
          <cell r="B24">
            <v>178</v>
          </cell>
          <cell r="C24">
            <v>11454</v>
          </cell>
          <cell r="D24">
            <v>3207.5599999999972</v>
          </cell>
          <cell r="E24">
            <v>8648.08</v>
          </cell>
          <cell r="F24">
            <v>10314.770000000004</v>
          </cell>
          <cell r="G24">
            <v>0</v>
          </cell>
          <cell r="H24">
            <v>0</v>
          </cell>
          <cell r="I24">
            <v>1546.9199999999933</v>
          </cell>
          <cell r="J24">
            <v>0</v>
          </cell>
          <cell r="K24">
            <v>1540.8699999999938</v>
          </cell>
          <cell r="L24">
            <v>0</v>
          </cell>
          <cell r="M24">
            <v>0</v>
          </cell>
        </row>
        <row r="26">
          <cell r="A26" t="str">
            <v>DDI</v>
          </cell>
          <cell r="B26">
            <v>9</v>
          </cell>
          <cell r="C26">
            <v>14041</v>
          </cell>
          <cell r="D26">
            <v>333.99000000000007</v>
          </cell>
          <cell r="E26">
            <v>14676.72</v>
          </cell>
          <cell r="F26">
            <v>13059.31</v>
          </cell>
          <cell r="G26">
            <v>0</v>
          </cell>
          <cell r="H26">
            <v>0</v>
          </cell>
          <cell r="I26">
            <v>1958.9</v>
          </cell>
          <cell r="J26">
            <v>0</v>
          </cell>
          <cell r="K26">
            <v>1951.3999999999999</v>
          </cell>
          <cell r="L26">
            <v>0</v>
          </cell>
          <cell r="M26">
            <v>0</v>
          </cell>
        </row>
        <row r="27">
          <cell r="A27" t="str">
            <v>KIL</v>
          </cell>
          <cell r="B27">
            <v>1</v>
          </cell>
          <cell r="C27">
            <v>504</v>
          </cell>
          <cell r="D27">
            <v>37.11</v>
          </cell>
          <cell r="E27">
            <v>501.76</v>
          </cell>
          <cell r="F27">
            <v>468.82</v>
          </cell>
          <cell r="G27">
            <v>0</v>
          </cell>
          <cell r="H27">
            <v>0</v>
          </cell>
          <cell r="I27">
            <v>70.319999999999993</v>
          </cell>
          <cell r="J27">
            <v>0</v>
          </cell>
          <cell r="K27">
            <v>70.05</v>
          </cell>
          <cell r="L27">
            <v>0</v>
          </cell>
          <cell r="M27">
            <v>0</v>
          </cell>
        </row>
        <row r="28">
          <cell r="A28" t="str">
            <v>OCU</v>
          </cell>
          <cell r="B28">
            <v>1</v>
          </cell>
          <cell r="C28">
            <v>639</v>
          </cell>
          <cell r="D28">
            <v>37.11</v>
          </cell>
          <cell r="E28">
            <v>646.07000000000005</v>
          </cell>
          <cell r="F28">
            <v>594.37000000000012</v>
          </cell>
          <cell r="G28">
            <v>0</v>
          </cell>
          <cell r="H28">
            <v>0</v>
          </cell>
          <cell r="I28">
            <v>89.16</v>
          </cell>
          <cell r="J28">
            <v>0</v>
          </cell>
          <cell r="K28">
            <v>88.81</v>
          </cell>
          <cell r="L28">
            <v>0</v>
          </cell>
          <cell r="M28">
            <v>0</v>
          </cell>
        </row>
        <row r="29">
          <cell r="A29" t="str">
            <v>POR</v>
          </cell>
          <cell r="B29">
            <v>3</v>
          </cell>
          <cell r="C29">
            <v>1316</v>
          </cell>
          <cell r="D29">
            <v>111.33</v>
          </cell>
          <cell r="E29">
            <v>1295.74</v>
          </cell>
          <cell r="F29">
            <v>1224.1499999999999</v>
          </cell>
          <cell r="G29">
            <v>0</v>
          </cell>
          <cell r="H29">
            <v>0</v>
          </cell>
          <cell r="I29">
            <v>183.62</v>
          </cell>
          <cell r="J29">
            <v>0</v>
          </cell>
          <cell r="K29">
            <v>182.92</v>
          </cell>
          <cell r="L29">
            <v>0</v>
          </cell>
          <cell r="M29">
            <v>0</v>
          </cell>
        </row>
        <row r="30">
          <cell r="A30" t="str">
            <v>PUN</v>
          </cell>
          <cell r="B30">
            <v>1</v>
          </cell>
          <cell r="C30">
            <v>2447</v>
          </cell>
          <cell r="D30">
            <v>37.11</v>
          </cell>
          <cell r="E30">
            <v>2578.8200000000002</v>
          </cell>
          <cell r="F30">
            <v>2275.86</v>
          </cell>
          <cell r="G30">
            <v>0</v>
          </cell>
          <cell r="H30">
            <v>0</v>
          </cell>
          <cell r="I30">
            <v>341.38</v>
          </cell>
          <cell r="J30">
            <v>0</v>
          </cell>
          <cell r="K30">
            <v>340.07</v>
          </cell>
          <cell r="L30">
            <v>0</v>
          </cell>
          <cell r="M30">
            <v>0</v>
          </cell>
        </row>
        <row r="31">
          <cell r="A31" t="str">
            <v>SAC</v>
          </cell>
          <cell r="B31">
            <v>2</v>
          </cell>
          <cell r="C31">
            <v>2172</v>
          </cell>
          <cell r="D31">
            <v>74.22</v>
          </cell>
          <cell r="E31">
            <v>2247.83</v>
          </cell>
          <cell r="F31">
            <v>2020.1799999999998</v>
          </cell>
          <cell r="G31">
            <v>0</v>
          </cell>
          <cell r="H31">
            <v>0</v>
          </cell>
          <cell r="I31">
            <v>303.02999999999997</v>
          </cell>
          <cell r="J31">
            <v>0</v>
          </cell>
          <cell r="K31">
            <v>301.87</v>
          </cell>
          <cell r="L31">
            <v>0</v>
          </cell>
          <cell r="M31">
            <v>0</v>
          </cell>
        </row>
        <row r="32">
          <cell r="A32" t="str">
            <v>SAE</v>
          </cell>
          <cell r="B32">
            <v>1</v>
          </cell>
          <cell r="C32">
            <v>362</v>
          </cell>
          <cell r="D32">
            <v>37.11</v>
          </cell>
          <cell r="E32">
            <v>349.96</v>
          </cell>
          <cell r="F32">
            <v>336.75</v>
          </cell>
          <cell r="G32">
            <v>0</v>
          </cell>
          <cell r="H32">
            <v>0</v>
          </cell>
          <cell r="I32">
            <v>50.51</v>
          </cell>
          <cell r="J32">
            <v>0</v>
          </cell>
          <cell r="K32">
            <v>50.32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26</v>
          </cell>
          <cell r="D33">
            <v>37.11</v>
          </cell>
          <cell r="E33">
            <v>0</v>
          </cell>
          <cell r="F33">
            <v>32.29</v>
          </cell>
          <cell r="G33">
            <v>0</v>
          </cell>
          <cell r="H33">
            <v>0</v>
          </cell>
          <cell r="I33">
            <v>4.84</v>
          </cell>
          <cell r="J33">
            <v>0</v>
          </cell>
          <cell r="K33">
            <v>4.82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326</v>
          </cell>
          <cell r="C34">
            <v>595342</v>
          </cell>
          <cell r="D34">
            <v>12097.86000000003</v>
          </cell>
          <cell r="E34">
            <v>625842.63999999932</v>
          </cell>
          <cell r="F34">
            <v>555008.42999999924</v>
          </cell>
          <cell r="G34">
            <v>0</v>
          </cell>
          <cell r="H34">
            <v>42854.400000000045</v>
          </cell>
          <cell r="I34">
            <v>83249.35999999987</v>
          </cell>
          <cell r="J34">
            <v>0</v>
          </cell>
          <cell r="K34">
            <v>82932.07000000008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719</v>
          </cell>
          <cell r="C40">
            <v>13068</v>
          </cell>
          <cell r="D40">
            <v>11698.130000000199</v>
          </cell>
          <cell r="E40">
            <v>3983.3399999999988</v>
          </cell>
          <cell r="F40">
            <v>14023.400000000222</v>
          </cell>
          <cell r="G40">
            <v>0</v>
          </cell>
          <cell r="H40">
            <v>0</v>
          </cell>
          <cell r="I40">
            <v>1535.3699999999762</v>
          </cell>
          <cell r="J40">
            <v>0</v>
          </cell>
          <cell r="K40">
            <v>1658.0699999999767</v>
          </cell>
          <cell r="L40">
            <v>0</v>
          </cell>
          <cell r="M40">
            <v>2946.8200000000247</v>
          </cell>
        </row>
        <row r="41">
          <cell r="A41" t="str">
            <v>DDI</v>
          </cell>
          <cell r="B41">
            <v>18478</v>
          </cell>
          <cell r="C41">
            <v>358536</v>
          </cell>
          <cell r="D41">
            <v>300637.05999997037</v>
          </cell>
          <cell r="E41">
            <v>81956.300000000221</v>
          </cell>
          <cell r="F41">
            <v>343567.56999997608</v>
          </cell>
          <cell r="G41">
            <v>0</v>
          </cell>
          <cell r="H41">
            <v>0</v>
          </cell>
          <cell r="I41">
            <v>49844.040000009212</v>
          </cell>
          <cell r="J41">
            <v>38.54</v>
          </cell>
          <cell r="K41">
            <v>39025.789999994508</v>
          </cell>
          <cell r="L41">
            <v>0</v>
          </cell>
          <cell r="M41">
            <v>82762.740000013437</v>
          </cell>
        </row>
        <row r="42">
          <cell r="A42" t="str">
            <v>KIL</v>
          </cell>
          <cell r="B42">
            <v>1811</v>
          </cell>
          <cell r="C42">
            <v>28357</v>
          </cell>
          <cell r="D42">
            <v>29464.970000000674</v>
          </cell>
          <cell r="E42">
            <v>5547.9999999999945</v>
          </cell>
          <cell r="F42">
            <v>31478.050000000614</v>
          </cell>
          <cell r="G42">
            <v>0</v>
          </cell>
          <cell r="H42">
            <v>0</v>
          </cell>
          <cell r="I42">
            <v>4565.0999999998858</v>
          </cell>
          <cell r="J42">
            <v>6.5</v>
          </cell>
          <cell r="K42">
            <v>3534.9200000000556</v>
          </cell>
          <cell r="L42">
            <v>0</v>
          </cell>
          <cell r="M42">
            <v>7856.8599999998478</v>
          </cell>
        </row>
        <row r="43">
          <cell r="A43" t="str">
            <v>LP2</v>
          </cell>
          <cell r="B43">
            <v>453</v>
          </cell>
          <cell r="C43">
            <v>3785</v>
          </cell>
          <cell r="D43">
            <v>7370.3100000000841</v>
          </cell>
          <cell r="E43">
            <v>766.01999999999987</v>
          </cell>
          <cell r="F43">
            <v>7322.2800000000807</v>
          </cell>
          <cell r="G43">
            <v>0</v>
          </cell>
          <cell r="H43">
            <v>0</v>
          </cell>
          <cell r="I43">
            <v>1060.5299999999995</v>
          </cell>
          <cell r="J43">
            <v>0</v>
          </cell>
          <cell r="K43">
            <v>814.0500000000028</v>
          </cell>
          <cell r="L43">
            <v>0</v>
          </cell>
          <cell r="M43">
            <v>1887.1499999999921</v>
          </cell>
        </row>
        <row r="44">
          <cell r="A44" t="str">
            <v>OCU</v>
          </cell>
          <cell r="B44">
            <v>7220</v>
          </cell>
          <cell r="C44">
            <v>124337</v>
          </cell>
          <cell r="D44">
            <v>117469.40000000731</v>
          </cell>
          <cell r="E44">
            <v>23845.900000000365</v>
          </cell>
          <cell r="F44">
            <v>127050.34000000698</v>
          </cell>
          <cell r="G44">
            <v>0</v>
          </cell>
          <cell r="H44">
            <v>0</v>
          </cell>
          <cell r="I44">
            <v>17139.200000001911</v>
          </cell>
          <cell r="J44">
            <v>0</v>
          </cell>
          <cell r="K44">
            <v>14264.960000000698</v>
          </cell>
          <cell r="L44">
            <v>0</v>
          </cell>
          <cell r="M44">
            <v>31751.519999998742</v>
          </cell>
        </row>
        <row r="45">
          <cell r="A45" t="str">
            <v>POR</v>
          </cell>
          <cell r="B45">
            <v>1154</v>
          </cell>
          <cell r="C45">
            <v>76618</v>
          </cell>
          <cell r="D45">
            <v>18775.580000000387</v>
          </cell>
          <cell r="E45">
            <v>31092.660000000029</v>
          </cell>
          <cell r="F45">
            <v>43980.26000000038</v>
          </cell>
          <cell r="G45">
            <v>0</v>
          </cell>
          <cell r="H45">
            <v>0</v>
          </cell>
          <cell r="I45">
            <v>6507.409999999978</v>
          </cell>
          <cell r="J45">
            <v>0</v>
          </cell>
          <cell r="K45">
            <v>5887.980000000035</v>
          </cell>
          <cell r="L45">
            <v>0</v>
          </cell>
          <cell r="M45">
            <v>4585.3800000000037</v>
          </cell>
        </row>
        <row r="46">
          <cell r="A46" t="str">
            <v>PUN</v>
          </cell>
          <cell r="B46">
            <v>782</v>
          </cell>
          <cell r="C46">
            <v>11696</v>
          </cell>
          <cell r="D46">
            <v>12723.140000000227</v>
          </cell>
          <cell r="E46">
            <v>1734.7100000000003</v>
          </cell>
          <cell r="F46">
            <v>13015.740000000236</v>
          </cell>
          <cell r="G46">
            <v>0</v>
          </cell>
          <cell r="H46">
            <v>0</v>
          </cell>
          <cell r="I46">
            <v>1884.8599999999774</v>
          </cell>
          <cell r="J46">
            <v>3.25</v>
          </cell>
          <cell r="K46">
            <v>1442.1099999999922</v>
          </cell>
          <cell r="L46">
            <v>0</v>
          </cell>
          <cell r="M46">
            <v>3380.5400000000282</v>
          </cell>
        </row>
        <row r="47">
          <cell r="A47" t="str">
            <v>QIR</v>
          </cell>
          <cell r="B47">
            <v>1132</v>
          </cell>
          <cell r="C47">
            <v>19646</v>
          </cell>
          <cell r="D47">
            <v>18417.640000000378</v>
          </cell>
          <cell r="E47">
            <v>5184.1699999999955</v>
          </cell>
          <cell r="F47">
            <v>21200.210000000367</v>
          </cell>
          <cell r="G47">
            <v>0</v>
          </cell>
          <cell r="H47">
            <v>0</v>
          </cell>
          <cell r="I47">
            <v>3077.6499999999505</v>
          </cell>
          <cell r="J47">
            <v>0</v>
          </cell>
          <cell r="K47">
            <v>2401.6000000000045</v>
          </cell>
          <cell r="L47">
            <v>0</v>
          </cell>
          <cell r="M47">
            <v>5152.5199999999813</v>
          </cell>
        </row>
        <row r="48">
          <cell r="A48" t="str">
            <v>SAC</v>
          </cell>
          <cell r="B48">
            <v>4648</v>
          </cell>
          <cell r="C48">
            <v>75845</v>
          </cell>
          <cell r="D48">
            <v>75622.959999996834</v>
          </cell>
          <cell r="E48">
            <v>9396.900000000267</v>
          </cell>
          <cell r="F48">
            <v>76529.389999996667</v>
          </cell>
          <cell r="G48">
            <v>0</v>
          </cell>
          <cell r="H48">
            <v>27.5</v>
          </cell>
          <cell r="I48">
            <v>10454.080000000406</v>
          </cell>
          <cell r="J48">
            <v>0</v>
          </cell>
          <cell r="K48">
            <v>8490.4700000004341</v>
          </cell>
          <cell r="L48">
            <v>0</v>
          </cell>
          <cell r="M48">
            <v>19816.229999999639</v>
          </cell>
        </row>
        <row r="49">
          <cell r="A49" t="str">
            <v>SAE</v>
          </cell>
          <cell r="B49">
            <v>630</v>
          </cell>
          <cell r="C49">
            <v>15666</v>
          </cell>
          <cell r="D49">
            <v>10250.10000000016</v>
          </cell>
          <cell r="E49">
            <v>4692.6399999999967</v>
          </cell>
          <cell r="F49">
            <v>13364.790000000165</v>
          </cell>
          <cell r="G49">
            <v>0</v>
          </cell>
          <cell r="H49">
            <v>0</v>
          </cell>
          <cell r="I49">
            <v>1948.9499999999825</v>
          </cell>
          <cell r="J49">
            <v>8.44</v>
          </cell>
          <cell r="K49">
            <v>1577.9499999999925</v>
          </cell>
          <cell r="L49">
            <v>0</v>
          </cell>
          <cell r="M49">
            <v>2808.5100000000111</v>
          </cell>
        </row>
        <row r="50">
          <cell r="A50" t="str">
            <v>SAQ</v>
          </cell>
          <cell r="B50">
            <v>93</v>
          </cell>
          <cell r="C50">
            <v>1622</v>
          </cell>
          <cell r="D50">
            <v>1513.1099999999988</v>
          </cell>
          <cell r="E50">
            <v>392.58</v>
          </cell>
          <cell r="F50">
            <v>1711.0299999999984</v>
          </cell>
          <cell r="G50">
            <v>0</v>
          </cell>
          <cell r="H50">
            <v>0</v>
          </cell>
          <cell r="I50">
            <v>248.51000000000013</v>
          </cell>
          <cell r="J50">
            <v>0</v>
          </cell>
          <cell r="K50">
            <v>194.6600000000002</v>
          </cell>
          <cell r="L50">
            <v>0</v>
          </cell>
          <cell r="M50">
            <v>410.43999999999971</v>
          </cell>
        </row>
        <row r="51">
          <cell r="A51" t="str">
            <v>TEL</v>
          </cell>
          <cell r="B51">
            <v>2826</v>
          </cell>
          <cell r="C51">
            <v>71304</v>
          </cell>
          <cell r="D51">
            <v>45979.019999998163</v>
          </cell>
          <cell r="E51">
            <v>20740.800000000101</v>
          </cell>
          <cell r="F51">
            <v>59584.129999998026</v>
          </cell>
          <cell r="G51">
            <v>0</v>
          </cell>
          <cell r="H51">
            <v>0</v>
          </cell>
          <cell r="I51">
            <v>8701.2199999999848</v>
          </cell>
          <cell r="J51">
            <v>142.57</v>
          </cell>
          <cell r="K51">
            <v>7135.6900000002361</v>
          </cell>
          <cell r="L51">
            <v>0</v>
          </cell>
          <cell r="M51">
            <v>11748.589999999595</v>
          </cell>
        </row>
        <row r="52">
          <cell r="A52" t="str">
            <v>TUP</v>
          </cell>
          <cell r="B52">
            <v>2782</v>
          </cell>
          <cell r="C52">
            <v>65128</v>
          </cell>
          <cell r="D52">
            <v>45263.139999998304</v>
          </cell>
          <cell r="E52">
            <v>19162.020000000022</v>
          </cell>
          <cell r="F52">
            <v>57645.739999998143</v>
          </cell>
          <cell r="G52">
            <v>0</v>
          </cell>
          <cell r="H52">
            <v>0</v>
          </cell>
          <cell r="I52">
            <v>8299.9299999998548</v>
          </cell>
          <cell r="J52">
            <v>25.13</v>
          </cell>
          <cell r="K52">
            <v>6779.4200000001892</v>
          </cell>
          <cell r="L52">
            <v>0</v>
          </cell>
          <cell r="M52">
            <v>12306.859999999653</v>
          </cell>
        </row>
        <row r="53">
          <cell r="A53" t="str">
            <v>URB</v>
          </cell>
          <cell r="B53">
            <v>30222</v>
          </cell>
          <cell r="C53">
            <v>2573139</v>
          </cell>
          <cell r="D53">
            <v>491711.94000018912</v>
          </cell>
          <cell r="E53">
            <v>1103090.2700000098</v>
          </cell>
          <cell r="F53">
            <v>1401330.6100002094</v>
          </cell>
          <cell r="G53">
            <v>0</v>
          </cell>
          <cell r="H53">
            <v>145699.70000000711</v>
          </cell>
          <cell r="I53">
            <v>208045.48999998573</v>
          </cell>
          <cell r="J53">
            <v>2619.150000000001</v>
          </cell>
          <cell r="K53">
            <v>193471.59999998927</v>
          </cell>
          <cell r="L53">
            <v>0</v>
          </cell>
          <cell r="M53">
            <v>104100.19000000966</v>
          </cell>
        </row>
        <row r="54">
          <cell r="A54" t="str">
            <v>YOC</v>
          </cell>
          <cell r="B54">
            <v>2661</v>
          </cell>
          <cell r="C54">
            <v>38314</v>
          </cell>
          <cell r="D54">
            <v>43294.469999998691</v>
          </cell>
          <cell r="E54">
            <v>5925.639999999994</v>
          </cell>
          <cell r="F54">
            <v>44294.249999998545</v>
          </cell>
          <cell r="G54">
            <v>0</v>
          </cell>
          <cell r="H54">
            <v>0</v>
          </cell>
          <cell r="I54">
            <v>6415.9499999997761</v>
          </cell>
          <cell r="J54">
            <v>9.75</v>
          </cell>
          <cell r="K54">
            <v>4925.8600000001352</v>
          </cell>
          <cell r="L54">
            <v>0</v>
          </cell>
          <cell r="M54">
            <v>11390.259999999655</v>
          </cell>
        </row>
      </sheetData>
      <sheetData sheetId="8"/>
      <sheetData sheetId="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DBF - Industriales"/>
      <sheetName val="IND"/>
      <sheetName val="IND-ACTIVOS"/>
      <sheetName val="sISTEMA sur"/>
      <sheetName val="res cat-sisPOTOSI"/>
      <sheetName val="res cat-sisVilazon"/>
      <sheetName val="Alum-PublicoTotal"/>
    </sheetNames>
    <sheetDataSet>
      <sheetData sheetId="0"/>
      <sheetData sheetId="1"/>
      <sheetData sheetId="2"/>
      <sheetData sheetId="3"/>
      <sheetData sheetId="4">
        <row r="2">
          <cell r="A2" t="str">
            <v>120915</v>
          </cell>
          <cell r="B2" t="str">
            <v>I2</v>
          </cell>
          <cell r="C2" t="str">
            <v>PETRA MINERALS &amp; TRADING</v>
          </cell>
          <cell r="D2" t="str">
            <v>CHUQUISACA S/N S/N</v>
          </cell>
          <cell r="E2">
            <v>56613</v>
          </cell>
          <cell r="F2">
            <v>4133</v>
          </cell>
          <cell r="G2">
            <v>147</v>
          </cell>
          <cell r="H2">
            <v>18682.29</v>
          </cell>
          <cell r="I2">
            <v>9272.91</v>
          </cell>
          <cell r="J2">
            <v>0</v>
          </cell>
          <cell r="K2">
            <v>2438.04</v>
          </cell>
          <cell r="L2">
            <v>960</v>
          </cell>
          <cell r="M2">
            <v>0</v>
          </cell>
          <cell r="N2">
            <v>3634.18</v>
          </cell>
          <cell r="O2">
            <v>2</v>
          </cell>
          <cell r="P2">
            <v>2010</v>
          </cell>
          <cell r="Q2">
            <v>107</v>
          </cell>
          <cell r="R2">
            <v>186270</v>
          </cell>
          <cell r="S2" t="str">
            <v>POI</v>
          </cell>
          <cell r="T2">
            <v>55</v>
          </cell>
          <cell r="U2">
            <v>0</v>
          </cell>
          <cell r="V2">
            <v>500400241479</v>
          </cell>
          <cell r="W2" t="str">
            <v>2C-33-24-37</v>
          </cell>
        </row>
        <row r="3">
          <cell r="A3" t="str">
            <v>121062</v>
          </cell>
          <cell r="B3" t="str">
            <v>I2</v>
          </cell>
          <cell r="C3" t="str">
            <v>CERAMICA COMPOTOSI .</v>
          </cell>
          <cell r="D3" t="str">
            <v xml:space="preserve"> S/N</v>
          </cell>
          <cell r="E3">
            <v>5004</v>
          </cell>
          <cell r="F3">
            <v>1651</v>
          </cell>
          <cell r="G3">
            <v>59</v>
          </cell>
          <cell r="H3">
            <v>1651.32</v>
          </cell>
          <cell r="I3">
            <v>3721.78</v>
          </cell>
          <cell r="J3">
            <v>0</v>
          </cell>
          <cell r="K3">
            <v>215.5</v>
          </cell>
          <cell r="L3">
            <v>0</v>
          </cell>
          <cell r="M3">
            <v>0</v>
          </cell>
          <cell r="N3">
            <v>698.5</v>
          </cell>
          <cell r="O3">
            <v>2</v>
          </cell>
          <cell r="P3">
            <v>2010</v>
          </cell>
          <cell r="Q3">
            <v>107</v>
          </cell>
          <cell r="R3">
            <v>186271</v>
          </cell>
          <cell r="S3" t="str">
            <v>POI</v>
          </cell>
          <cell r="T3">
            <v>55</v>
          </cell>
          <cell r="U3">
            <v>0</v>
          </cell>
          <cell r="V3">
            <v>500400241479</v>
          </cell>
          <cell r="W3" t="str">
            <v>DB-98-6F-61-44</v>
          </cell>
        </row>
        <row r="4">
          <cell r="A4" t="str">
            <v>120747</v>
          </cell>
          <cell r="B4" t="str">
            <v>I2</v>
          </cell>
          <cell r="C4" t="str">
            <v>EMPRESA MINERA SANTA LUCIA</v>
          </cell>
          <cell r="D4" t="str">
            <v>SAN ANTONIO S/N</v>
          </cell>
          <cell r="E4">
            <v>231959</v>
          </cell>
          <cell r="F4">
            <v>88100</v>
          </cell>
          <cell r="G4">
            <v>430</v>
          </cell>
          <cell r="H4">
            <v>76546.47</v>
          </cell>
          <cell r="I4">
            <v>27124.83</v>
          </cell>
          <cell r="J4">
            <v>0</v>
          </cell>
          <cell r="K4">
            <v>9989.32</v>
          </cell>
          <cell r="L4">
            <v>960</v>
          </cell>
          <cell r="M4">
            <v>0</v>
          </cell>
          <cell r="N4">
            <v>13477.27</v>
          </cell>
          <cell r="O4">
            <v>2</v>
          </cell>
          <cell r="P4">
            <v>2010</v>
          </cell>
          <cell r="Q4">
            <v>107</v>
          </cell>
          <cell r="R4">
            <v>186272</v>
          </cell>
          <cell r="S4" t="str">
            <v>POI</v>
          </cell>
          <cell r="T4">
            <v>55</v>
          </cell>
          <cell r="U4">
            <v>0</v>
          </cell>
          <cell r="V4">
            <v>500400241479</v>
          </cell>
          <cell r="W4" t="str">
            <v>0D-BC-68-B4-11</v>
          </cell>
        </row>
        <row r="5">
          <cell r="A5" t="str">
            <v>121180</v>
          </cell>
          <cell r="B5" t="str">
            <v>I1</v>
          </cell>
          <cell r="C5" t="str">
            <v>INDUSTRIAS MINERALS TREATMENT</v>
          </cell>
          <cell r="D5" t="str">
            <v>CANUTILLOS S/N</v>
          </cell>
          <cell r="E5">
            <v>2473</v>
          </cell>
          <cell r="F5">
            <v>1050</v>
          </cell>
          <cell r="G5">
            <v>135</v>
          </cell>
          <cell r="H5">
            <v>816.09</v>
          </cell>
          <cell r="I5">
            <v>8515.94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1213.1600000000001</v>
          </cell>
          <cell r="O5">
            <v>2</v>
          </cell>
          <cell r="P5">
            <v>2010</v>
          </cell>
          <cell r="Q5">
            <v>107</v>
          </cell>
          <cell r="R5">
            <v>186273</v>
          </cell>
          <cell r="S5" t="str">
            <v>POI</v>
          </cell>
          <cell r="T5">
            <v>55</v>
          </cell>
          <cell r="U5">
            <v>0</v>
          </cell>
          <cell r="V5">
            <v>500400241479</v>
          </cell>
          <cell r="W5" t="str">
            <v>03-A2-5C-09-AA</v>
          </cell>
        </row>
        <row r="6">
          <cell r="A6" t="str">
            <v>120895</v>
          </cell>
          <cell r="B6" t="str">
            <v>I2</v>
          </cell>
          <cell r="C6" t="str">
            <v>VERA CRUZ . .</v>
          </cell>
          <cell r="D6" t="str">
            <v>PAMPA INGENIO S/N</v>
          </cell>
          <cell r="E6">
            <v>58469</v>
          </cell>
          <cell r="F6">
            <v>11643</v>
          </cell>
          <cell r="G6">
            <v>110</v>
          </cell>
          <cell r="H6">
            <v>19294.77</v>
          </cell>
          <cell r="I6">
            <v>6938.91</v>
          </cell>
          <cell r="J6">
            <v>0</v>
          </cell>
          <cell r="K6">
            <v>2517.9699999999998</v>
          </cell>
          <cell r="L6">
            <v>960</v>
          </cell>
          <cell r="M6">
            <v>0</v>
          </cell>
          <cell r="N6">
            <v>3410.38</v>
          </cell>
          <cell r="O6">
            <v>2</v>
          </cell>
          <cell r="P6">
            <v>2010</v>
          </cell>
          <cell r="Q6">
            <v>107</v>
          </cell>
          <cell r="R6">
            <v>186274</v>
          </cell>
          <cell r="S6" t="str">
            <v>POI</v>
          </cell>
          <cell r="T6">
            <v>55</v>
          </cell>
          <cell r="U6">
            <v>0</v>
          </cell>
          <cell r="V6">
            <v>500400241479</v>
          </cell>
          <cell r="W6" t="str">
            <v>3B-32-5B-82-9F</v>
          </cell>
        </row>
        <row r="7">
          <cell r="A7" t="str">
            <v>120952.20</v>
          </cell>
          <cell r="B7" t="str">
            <v>I1</v>
          </cell>
          <cell r="C7" t="str">
            <v>EMPRESA MINERA SANTA LUCIA</v>
          </cell>
          <cell r="D7" t="str">
            <v>CIRCUNVALACION S/N</v>
          </cell>
          <cell r="E7">
            <v>1869</v>
          </cell>
          <cell r="F7">
            <v>855</v>
          </cell>
          <cell r="G7">
            <v>32</v>
          </cell>
          <cell r="H7">
            <v>616.77</v>
          </cell>
          <cell r="I7">
            <v>2018.59</v>
          </cell>
          <cell r="J7">
            <v>0</v>
          </cell>
          <cell r="K7">
            <v>80.489999999999995</v>
          </cell>
          <cell r="L7">
            <v>0</v>
          </cell>
          <cell r="M7">
            <v>0</v>
          </cell>
          <cell r="N7">
            <v>342.6</v>
          </cell>
          <cell r="O7">
            <v>2</v>
          </cell>
          <cell r="P7">
            <v>2010</v>
          </cell>
          <cell r="Q7">
            <v>107</v>
          </cell>
          <cell r="R7">
            <v>186275</v>
          </cell>
          <cell r="S7" t="str">
            <v>POI</v>
          </cell>
          <cell r="T7">
            <v>55</v>
          </cell>
          <cell r="U7">
            <v>0</v>
          </cell>
          <cell r="V7">
            <v>500400241479</v>
          </cell>
          <cell r="W7" t="str">
            <v>79-83-E8-4A</v>
          </cell>
        </row>
        <row r="8">
          <cell r="A8" t="str">
            <v>120739</v>
          </cell>
          <cell r="B8" t="str">
            <v>I2</v>
          </cell>
          <cell r="C8" t="str">
            <v>SOMINKOR  .</v>
          </cell>
          <cell r="D8" t="str">
            <v>CANTUMARCA S/N</v>
          </cell>
          <cell r="E8">
            <v>95115</v>
          </cell>
          <cell r="F8">
            <v>21838</v>
          </cell>
          <cell r="G8">
            <v>221</v>
          </cell>
          <cell r="H8">
            <v>31387.95</v>
          </cell>
          <cell r="I8">
            <v>13940.9</v>
          </cell>
          <cell r="J8">
            <v>0</v>
          </cell>
          <cell r="K8">
            <v>4096.13</v>
          </cell>
          <cell r="L8">
            <v>960</v>
          </cell>
          <cell r="M8">
            <v>0</v>
          </cell>
          <cell r="N8">
            <v>5892.75</v>
          </cell>
          <cell r="O8">
            <v>2</v>
          </cell>
          <cell r="P8">
            <v>2010</v>
          </cell>
          <cell r="Q8">
            <v>107</v>
          </cell>
          <cell r="R8">
            <v>186276</v>
          </cell>
          <cell r="S8" t="str">
            <v>POI</v>
          </cell>
          <cell r="T8">
            <v>55</v>
          </cell>
          <cell r="U8">
            <v>0</v>
          </cell>
          <cell r="V8">
            <v>500400241479</v>
          </cell>
          <cell r="W8" t="str">
            <v>28-C4-56-F1-56</v>
          </cell>
        </row>
        <row r="9">
          <cell r="A9" t="str">
            <v>120912</v>
          </cell>
          <cell r="B9" t="str">
            <v>I2</v>
          </cell>
          <cell r="C9" t="str">
            <v>EM&amp;CONS BOMBORI SRL</v>
          </cell>
          <cell r="D9" t="str">
            <v>CHUQUISACA FINAL S/N</v>
          </cell>
          <cell r="E9">
            <v>72516</v>
          </cell>
          <cell r="F9">
            <v>31281</v>
          </cell>
          <cell r="G9">
            <v>119</v>
          </cell>
          <cell r="H9">
            <v>23930.28</v>
          </cell>
          <cell r="I9">
            <v>7506.64</v>
          </cell>
          <cell r="J9">
            <v>0</v>
          </cell>
          <cell r="K9">
            <v>3122.9</v>
          </cell>
          <cell r="L9">
            <v>960</v>
          </cell>
          <cell r="M9">
            <v>0</v>
          </cell>
          <cell r="N9">
            <v>4086.8</v>
          </cell>
          <cell r="O9">
            <v>2</v>
          </cell>
          <cell r="P9">
            <v>2010</v>
          </cell>
          <cell r="Q9">
            <v>107</v>
          </cell>
          <cell r="R9">
            <v>186277</v>
          </cell>
          <cell r="S9" t="str">
            <v>POI</v>
          </cell>
          <cell r="T9">
            <v>55</v>
          </cell>
          <cell r="U9">
            <v>0</v>
          </cell>
          <cell r="V9">
            <v>500400241479</v>
          </cell>
          <cell r="W9" t="str">
            <v>6D-1B-8C-7B-21</v>
          </cell>
        </row>
        <row r="10">
          <cell r="A10" t="str">
            <v>120920</v>
          </cell>
          <cell r="B10" t="str">
            <v>I2</v>
          </cell>
          <cell r="C10" t="str">
            <v>SERGEOMIN . .</v>
          </cell>
          <cell r="D10" t="str">
            <v>CHUQUISACA S/N</v>
          </cell>
          <cell r="E10">
            <v>87</v>
          </cell>
          <cell r="F10">
            <v>0</v>
          </cell>
          <cell r="G10">
            <v>3</v>
          </cell>
          <cell r="H10">
            <v>28.71</v>
          </cell>
          <cell r="I10">
            <v>189.24</v>
          </cell>
          <cell r="J10">
            <v>0</v>
          </cell>
          <cell r="K10">
            <v>3.75</v>
          </cell>
          <cell r="L10">
            <v>0</v>
          </cell>
          <cell r="M10">
            <v>0</v>
          </cell>
          <cell r="N10">
            <v>28.33</v>
          </cell>
          <cell r="O10">
            <v>2</v>
          </cell>
          <cell r="P10">
            <v>2010</v>
          </cell>
          <cell r="Q10">
            <v>107</v>
          </cell>
          <cell r="R10">
            <v>186278</v>
          </cell>
          <cell r="S10" t="str">
            <v>POI</v>
          </cell>
          <cell r="T10">
            <v>55</v>
          </cell>
          <cell r="U10">
            <v>0</v>
          </cell>
          <cell r="V10">
            <v>500400241479</v>
          </cell>
          <cell r="W10" t="str">
            <v>AF-6F-E4-8E-D5</v>
          </cell>
        </row>
        <row r="11">
          <cell r="A11" t="str">
            <v>120743</v>
          </cell>
          <cell r="B11" t="str">
            <v>I2</v>
          </cell>
          <cell r="C11" t="str">
            <v>EMPRESA MINERA ROLANDO S.R.L.</v>
          </cell>
          <cell r="D11" t="str">
            <v>SAN ANTONIO S/N S/N</v>
          </cell>
          <cell r="E11">
            <v>55849</v>
          </cell>
          <cell r="F11">
            <v>29419</v>
          </cell>
          <cell r="G11">
            <v>171</v>
          </cell>
          <cell r="H11">
            <v>18430.169999999998</v>
          </cell>
          <cell r="I11">
            <v>10786.85</v>
          </cell>
          <cell r="J11">
            <v>496.69</v>
          </cell>
          <cell r="K11">
            <v>2405.14</v>
          </cell>
          <cell r="L11">
            <v>0</v>
          </cell>
          <cell r="M11">
            <v>0</v>
          </cell>
          <cell r="N11">
            <v>3862.78</v>
          </cell>
          <cell r="O11">
            <v>2</v>
          </cell>
          <cell r="P11">
            <v>2010</v>
          </cell>
          <cell r="Q11">
            <v>107</v>
          </cell>
          <cell r="R11">
            <v>186279</v>
          </cell>
          <cell r="S11" t="str">
            <v>POI</v>
          </cell>
          <cell r="T11">
            <v>55</v>
          </cell>
          <cell r="U11">
            <v>0</v>
          </cell>
          <cell r="V11">
            <v>500400241479</v>
          </cell>
          <cell r="W11" t="str">
            <v>8B-8C-FD-8A</v>
          </cell>
        </row>
        <row r="12">
          <cell r="A12" t="str">
            <v>120917</v>
          </cell>
          <cell r="B12" t="str">
            <v>I2</v>
          </cell>
          <cell r="C12" t="str">
            <v>CONSORCIO MINERO S.A.</v>
          </cell>
          <cell r="D12" t="str">
            <v>CIRCUNVALACION S/N</v>
          </cell>
          <cell r="E12">
            <v>113463</v>
          </cell>
          <cell r="F12">
            <v>40396</v>
          </cell>
          <cell r="G12">
            <v>257</v>
          </cell>
          <cell r="H12">
            <v>37442.79</v>
          </cell>
          <cell r="I12">
            <v>16211.82</v>
          </cell>
          <cell r="J12">
            <v>0</v>
          </cell>
          <cell r="K12">
            <v>4886.29</v>
          </cell>
          <cell r="L12">
            <v>960</v>
          </cell>
          <cell r="M12">
            <v>0</v>
          </cell>
          <cell r="N12">
            <v>6975.1</v>
          </cell>
          <cell r="O12">
            <v>2</v>
          </cell>
          <cell r="P12">
            <v>2010</v>
          </cell>
          <cell r="Q12">
            <v>107</v>
          </cell>
          <cell r="R12">
            <v>186280</v>
          </cell>
          <cell r="S12" t="str">
            <v>POI</v>
          </cell>
          <cell r="T12">
            <v>55</v>
          </cell>
          <cell r="U12">
            <v>0</v>
          </cell>
          <cell r="V12">
            <v>500400241479</v>
          </cell>
          <cell r="W12" t="str">
            <v>97-AE-96-44-69</v>
          </cell>
        </row>
        <row r="13">
          <cell r="A13" t="str">
            <v>120952</v>
          </cell>
          <cell r="B13" t="str">
            <v>I2</v>
          </cell>
          <cell r="C13" t="str">
            <v>NOGALES GARRON JUAN CARLOS</v>
          </cell>
          <cell r="D13" t="str">
            <v>CIRCUNVALACION S/N</v>
          </cell>
          <cell r="E13">
            <v>223790</v>
          </cell>
          <cell r="F13">
            <v>92554</v>
          </cell>
          <cell r="G13">
            <v>407</v>
          </cell>
          <cell r="H13">
            <v>73850.7</v>
          </cell>
          <cell r="I13">
            <v>25673.97</v>
          </cell>
          <cell r="J13">
            <v>0</v>
          </cell>
          <cell r="K13">
            <v>9637.52</v>
          </cell>
          <cell r="L13">
            <v>960</v>
          </cell>
          <cell r="M13">
            <v>0</v>
          </cell>
          <cell r="N13">
            <v>12938.21</v>
          </cell>
          <cell r="O13">
            <v>2</v>
          </cell>
          <cell r="P13">
            <v>2010</v>
          </cell>
          <cell r="Q13">
            <v>107</v>
          </cell>
          <cell r="R13">
            <v>186281</v>
          </cell>
          <cell r="S13" t="str">
            <v>POI</v>
          </cell>
          <cell r="T13">
            <v>55</v>
          </cell>
          <cell r="U13">
            <v>0</v>
          </cell>
          <cell r="V13">
            <v>500400241479</v>
          </cell>
          <cell r="W13" t="str">
            <v>3F-45-F8-3A</v>
          </cell>
        </row>
        <row r="14">
          <cell r="A14" t="str">
            <v>120050.50</v>
          </cell>
          <cell r="B14" t="str">
            <v>I2</v>
          </cell>
          <cell r="C14" t="str">
            <v>VEIZAGA GUZMAN RAYMUNDO</v>
          </cell>
          <cell r="D14" t="str">
            <v>M. ROBERTITO S/N</v>
          </cell>
          <cell r="E14">
            <v>3076</v>
          </cell>
          <cell r="F14">
            <v>173</v>
          </cell>
          <cell r="G14">
            <v>37</v>
          </cell>
          <cell r="H14">
            <v>1015.08</v>
          </cell>
          <cell r="I14">
            <v>2334</v>
          </cell>
          <cell r="J14">
            <v>0</v>
          </cell>
          <cell r="K14">
            <v>132.47</v>
          </cell>
          <cell r="L14">
            <v>0</v>
          </cell>
          <cell r="M14">
            <v>0</v>
          </cell>
          <cell r="N14">
            <v>435.38</v>
          </cell>
          <cell r="O14">
            <v>2</v>
          </cell>
          <cell r="P14">
            <v>2010</v>
          </cell>
          <cell r="Q14">
            <v>107</v>
          </cell>
          <cell r="R14">
            <v>186282</v>
          </cell>
          <cell r="S14" t="str">
            <v>POI</v>
          </cell>
          <cell r="T14">
            <v>55</v>
          </cell>
          <cell r="U14">
            <v>0</v>
          </cell>
          <cell r="V14">
            <v>500400241479</v>
          </cell>
          <cell r="W14" t="str">
            <v>13-F4-5D-E7-A7</v>
          </cell>
        </row>
        <row r="15">
          <cell r="A15" t="str">
            <v>120950</v>
          </cell>
          <cell r="B15" t="str">
            <v>I2</v>
          </cell>
          <cell r="C15" t="str">
            <v>EMP. MIN. CAREAGA ALURRALDE</v>
          </cell>
          <cell r="D15" t="str">
            <v>STA. ROSA S/N</v>
          </cell>
          <cell r="E15">
            <v>146086</v>
          </cell>
          <cell r="F15">
            <v>73564</v>
          </cell>
          <cell r="G15">
            <v>323</v>
          </cell>
          <cell r="H15">
            <v>48208.38</v>
          </cell>
          <cell r="I15">
            <v>20375.16</v>
          </cell>
          <cell r="J15">
            <v>548.66999999999996</v>
          </cell>
          <cell r="K15">
            <v>6291.19</v>
          </cell>
          <cell r="L15">
            <v>960</v>
          </cell>
          <cell r="M15">
            <v>0</v>
          </cell>
          <cell r="N15">
            <v>8987.19</v>
          </cell>
          <cell r="O15">
            <v>2</v>
          </cell>
          <cell r="P15">
            <v>2010</v>
          </cell>
          <cell r="Q15">
            <v>107</v>
          </cell>
          <cell r="R15">
            <v>186283</v>
          </cell>
          <cell r="S15" t="str">
            <v>POI</v>
          </cell>
          <cell r="T15">
            <v>55</v>
          </cell>
          <cell r="U15">
            <v>0</v>
          </cell>
          <cell r="V15">
            <v>500400241479</v>
          </cell>
          <cell r="W15" t="str">
            <v>92-19-D1-46-14</v>
          </cell>
        </row>
        <row r="16">
          <cell r="A16" t="str">
            <v>120060</v>
          </cell>
          <cell r="B16" t="str">
            <v>I2</v>
          </cell>
          <cell r="C16" t="str">
            <v>ARISUR INC.  .</v>
          </cell>
          <cell r="D16" t="str">
            <v>MINA SAN JUAN S/N</v>
          </cell>
          <cell r="E16">
            <v>511240</v>
          </cell>
          <cell r="F16">
            <v>338263</v>
          </cell>
          <cell r="G16">
            <v>1260</v>
          </cell>
          <cell r="H16">
            <v>168709.2</v>
          </cell>
          <cell r="I16">
            <v>79482.06</v>
          </cell>
          <cell r="J16">
            <v>19607.11</v>
          </cell>
          <cell r="K16">
            <v>0</v>
          </cell>
          <cell r="L16">
            <v>0</v>
          </cell>
          <cell r="M16">
            <v>0</v>
          </cell>
          <cell r="N16">
            <v>34813.79</v>
          </cell>
          <cell r="O16">
            <v>2</v>
          </cell>
          <cell r="P16">
            <v>2010</v>
          </cell>
          <cell r="Q16">
            <v>107</v>
          </cell>
          <cell r="R16">
            <v>186284</v>
          </cell>
          <cell r="S16" t="str">
            <v>POI</v>
          </cell>
          <cell r="T16">
            <v>55</v>
          </cell>
          <cell r="U16">
            <v>0</v>
          </cell>
          <cell r="V16">
            <v>500400241479</v>
          </cell>
          <cell r="W16" t="str">
            <v>DB-CE-A0-80-5B</v>
          </cell>
        </row>
        <row r="17">
          <cell r="A17" t="str">
            <v>121041</v>
          </cell>
          <cell r="B17" t="str">
            <v>I2</v>
          </cell>
          <cell r="C17" t="str">
            <v>Y.P.F.B. . (P. ENGARRAFADORA)</v>
          </cell>
          <cell r="D17" t="str">
            <v>H.PLAYERS S/N</v>
          </cell>
          <cell r="E17">
            <v>6774</v>
          </cell>
          <cell r="F17">
            <v>0</v>
          </cell>
          <cell r="G17">
            <v>63</v>
          </cell>
          <cell r="H17">
            <v>2235.42</v>
          </cell>
          <cell r="I17">
            <v>3974.1</v>
          </cell>
          <cell r="J17">
            <v>0</v>
          </cell>
          <cell r="K17">
            <v>291.72000000000003</v>
          </cell>
          <cell r="L17">
            <v>960</v>
          </cell>
          <cell r="M17">
            <v>0</v>
          </cell>
          <cell r="N17">
            <v>807.24</v>
          </cell>
          <cell r="O17">
            <v>2</v>
          </cell>
          <cell r="P17">
            <v>2010</v>
          </cell>
          <cell r="Q17">
            <v>107</v>
          </cell>
          <cell r="R17">
            <v>186285</v>
          </cell>
          <cell r="S17" t="str">
            <v>POI</v>
          </cell>
          <cell r="T17">
            <v>55</v>
          </cell>
          <cell r="U17">
            <v>0</v>
          </cell>
          <cell r="V17">
            <v>500400241479</v>
          </cell>
          <cell r="W17" t="str">
            <v>3B-F5-57-DC-D4</v>
          </cell>
        </row>
        <row r="18">
          <cell r="A18" t="str">
            <v>120952.50</v>
          </cell>
          <cell r="B18" t="str">
            <v>I1</v>
          </cell>
          <cell r="C18" t="str">
            <v>LAMBOL  S.A.</v>
          </cell>
          <cell r="D18" t="str">
            <v>CIRCUNVALACION S/N</v>
          </cell>
          <cell r="E18">
            <v>987</v>
          </cell>
          <cell r="F18">
            <v>0</v>
          </cell>
          <cell r="G18">
            <v>7</v>
          </cell>
          <cell r="H18">
            <v>325.70999999999998</v>
          </cell>
          <cell r="I18">
            <v>441.57</v>
          </cell>
          <cell r="J18">
            <v>0</v>
          </cell>
          <cell r="K18">
            <v>42.5</v>
          </cell>
          <cell r="L18">
            <v>0</v>
          </cell>
          <cell r="M18">
            <v>0</v>
          </cell>
          <cell r="N18">
            <v>99.75</v>
          </cell>
          <cell r="O18">
            <v>2</v>
          </cell>
          <cell r="P18">
            <v>2010</v>
          </cell>
          <cell r="Q18">
            <v>107</v>
          </cell>
          <cell r="R18">
            <v>186286</v>
          </cell>
          <cell r="S18" t="str">
            <v>POI</v>
          </cell>
          <cell r="T18">
            <v>55</v>
          </cell>
          <cell r="U18">
            <v>0</v>
          </cell>
          <cell r="V18">
            <v>500400241479</v>
          </cell>
          <cell r="W18" t="str">
            <v>1C-64-CD-B0-65</v>
          </cell>
        </row>
        <row r="19">
          <cell r="A19" t="str">
            <v>121030</v>
          </cell>
          <cell r="B19" t="str">
            <v>I2</v>
          </cell>
          <cell r="C19" t="str">
            <v>CERVECERIA NACIONAL POTOSI</v>
          </cell>
          <cell r="D19" t="str">
            <v>LA PAZ  S/N S/N</v>
          </cell>
          <cell r="E19">
            <v>103259</v>
          </cell>
          <cell r="F19">
            <v>9249</v>
          </cell>
          <cell r="G19">
            <v>392</v>
          </cell>
          <cell r="H19">
            <v>34075.47</v>
          </cell>
          <cell r="I19">
            <v>24727.75</v>
          </cell>
          <cell r="J19">
            <v>0</v>
          </cell>
          <cell r="K19">
            <v>4446.8500000000004</v>
          </cell>
          <cell r="L19">
            <v>960</v>
          </cell>
          <cell r="M19">
            <v>0</v>
          </cell>
          <cell r="N19">
            <v>7644.42</v>
          </cell>
          <cell r="O19">
            <v>2</v>
          </cell>
          <cell r="P19">
            <v>2010</v>
          </cell>
          <cell r="Q19">
            <v>107</v>
          </cell>
          <cell r="R19">
            <v>186287</v>
          </cell>
          <cell r="S19" t="str">
            <v>POI</v>
          </cell>
          <cell r="T19">
            <v>55</v>
          </cell>
          <cell r="U19">
            <v>0</v>
          </cell>
          <cell r="V19">
            <v>500400241479</v>
          </cell>
          <cell r="W19" t="str">
            <v>49-CB-1B-FE-AF</v>
          </cell>
        </row>
        <row r="20">
          <cell r="A20" t="str">
            <v>120017</v>
          </cell>
          <cell r="B20" t="str">
            <v>I2</v>
          </cell>
          <cell r="C20" t="str">
            <v>MAMANI JANCO LAUREANA</v>
          </cell>
          <cell r="D20" t="str">
            <v>6 DE AGOSTO 204</v>
          </cell>
          <cell r="E20">
            <v>11637</v>
          </cell>
          <cell r="F20">
            <v>11191</v>
          </cell>
          <cell r="G20">
            <v>70</v>
          </cell>
          <cell r="H20">
            <v>3840.21</v>
          </cell>
          <cell r="I20">
            <v>4415.67</v>
          </cell>
          <cell r="J20">
            <v>2055.71</v>
          </cell>
          <cell r="K20">
            <v>501.15</v>
          </cell>
          <cell r="L20">
            <v>0</v>
          </cell>
          <cell r="M20">
            <v>0</v>
          </cell>
          <cell r="N20">
            <v>1340.51</v>
          </cell>
          <cell r="O20">
            <v>2</v>
          </cell>
          <cell r="P20">
            <v>2010</v>
          </cell>
          <cell r="Q20">
            <v>107</v>
          </cell>
          <cell r="R20">
            <v>186288</v>
          </cell>
          <cell r="S20" t="str">
            <v>POI</v>
          </cell>
          <cell r="T20">
            <v>55</v>
          </cell>
          <cell r="U20">
            <v>0</v>
          </cell>
          <cell r="V20">
            <v>500400241479</v>
          </cell>
          <cell r="W20" t="str">
            <v>65-DF-92-A5</v>
          </cell>
        </row>
        <row r="21">
          <cell r="A21" t="str">
            <v>120935</v>
          </cell>
          <cell r="B21" t="str">
            <v>I2</v>
          </cell>
          <cell r="C21" t="str">
            <v>COOPERATIVA VILLA IMPERIAL</v>
          </cell>
          <cell r="D21" t="str">
            <v>MINA CONSTANZA S/N</v>
          </cell>
          <cell r="E21">
            <v>6199</v>
          </cell>
          <cell r="F21">
            <v>1236</v>
          </cell>
          <cell r="G21">
            <v>61</v>
          </cell>
          <cell r="H21">
            <v>2045.67</v>
          </cell>
          <cell r="I21">
            <v>3847.94</v>
          </cell>
          <cell r="J21">
            <v>0</v>
          </cell>
          <cell r="K21">
            <v>266.95999999999998</v>
          </cell>
          <cell r="L21">
            <v>0</v>
          </cell>
          <cell r="M21">
            <v>0</v>
          </cell>
          <cell r="N21">
            <v>766.17</v>
          </cell>
          <cell r="O21">
            <v>2</v>
          </cell>
          <cell r="P21">
            <v>2010</v>
          </cell>
          <cell r="Q21">
            <v>107</v>
          </cell>
          <cell r="R21">
            <v>186289</v>
          </cell>
          <cell r="S21" t="str">
            <v>POI</v>
          </cell>
          <cell r="T21">
            <v>55</v>
          </cell>
          <cell r="U21">
            <v>0</v>
          </cell>
          <cell r="V21">
            <v>500400241479</v>
          </cell>
          <cell r="W21" t="str">
            <v>BF-2F-EE-99-F6</v>
          </cell>
        </row>
        <row r="22">
          <cell r="A22" t="str">
            <v>120692</v>
          </cell>
          <cell r="B22" t="str">
            <v>I1</v>
          </cell>
          <cell r="C22" t="str">
            <v>OQUENDO  MARTIN</v>
          </cell>
          <cell r="D22" t="str">
            <v>M. ESPERANZA S/N</v>
          </cell>
          <cell r="E22">
            <v>175</v>
          </cell>
          <cell r="F22">
            <v>0</v>
          </cell>
          <cell r="G22">
            <v>5</v>
          </cell>
          <cell r="H22">
            <v>57.75</v>
          </cell>
          <cell r="I22">
            <v>315.39999999999998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48.51</v>
          </cell>
          <cell r="O22">
            <v>2</v>
          </cell>
          <cell r="P22">
            <v>2010</v>
          </cell>
          <cell r="Q22">
            <v>107</v>
          </cell>
          <cell r="R22">
            <v>186290</v>
          </cell>
          <cell r="S22" t="str">
            <v>POI</v>
          </cell>
          <cell r="T22">
            <v>55</v>
          </cell>
          <cell r="U22">
            <v>0</v>
          </cell>
          <cell r="V22">
            <v>500400241479</v>
          </cell>
          <cell r="W22" t="str">
            <v>EA-34-A2-81</v>
          </cell>
        </row>
        <row r="23">
          <cell r="A23" t="str">
            <v>120951</v>
          </cell>
          <cell r="B23" t="str">
            <v>I2</v>
          </cell>
          <cell r="C23" t="str">
            <v>EMP. MIN. CANALMIN EXPORT SRL.</v>
          </cell>
          <cell r="D23" t="str">
            <v>CIRCUNVALACION 8540 8540</v>
          </cell>
          <cell r="E23">
            <v>132980</v>
          </cell>
          <cell r="F23">
            <v>86244</v>
          </cell>
          <cell r="G23">
            <v>324</v>
          </cell>
          <cell r="H23">
            <v>43883.4</v>
          </cell>
          <cell r="I23">
            <v>20438.240000000002</v>
          </cell>
          <cell r="J23">
            <v>4695.4799999999996</v>
          </cell>
          <cell r="K23">
            <v>5726.79</v>
          </cell>
          <cell r="L23">
            <v>960</v>
          </cell>
          <cell r="M23">
            <v>0</v>
          </cell>
          <cell r="N23">
            <v>8972.23</v>
          </cell>
          <cell r="O23">
            <v>2</v>
          </cell>
          <cell r="P23">
            <v>2010</v>
          </cell>
          <cell r="Q23">
            <v>107</v>
          </cell>
          <cell r="R23">
            <v>186291</v>
          </cell>
          <cell r="S23" t="str">
            <v>POI</v>
          </cell>
          <cell r="T23">
            <v>55</v>
          </cell>
          <cell r="U23">
            <v>0</v>
          </cell>
          <cell r="V23">
            <v>500400241479</v>
          </cell>
          <cell r="W23" t="str">
            <v>D8-53-34-71-D5</v>
          </cell>
        </row>
        <row r="24">
          <cell r="A24" t="str">
            <v>120949</v>
          </cell>
          <cell r="B24" t="str">
            <v>I2</v>
          </cell>
          <cell r="C24" t="str">
            <v>IMBOL  S.A.</v>
          </cell>
          <cell r="D24" t="str">
            <v>CIRCUNVALACION S/N</v>
          </cell>
          <cell r="E24">
            <v>224455</v>
          </cell>
          <cell r="F24">
            <v>77770</v>
          </cell>
          <cell r="G24">
            <v>479</v>
          </cell>
          <cell r="H24">
            <v>74070.149999999994</v>
          </cell>
          <cell r="I24">
            <v>30215.8</v>
          </cell>
          <cell r="J24">
            <v>0</v>
          </cell>
          <cell r="K24">
            <v>9666.16</v>
          </cell>
          <cell r="L24">
            <v>960</v>
          </cell>
          <cell r="M24">
            <v>0</v>
          </cell>
          <cell r="N24">
            <v>13557.17</v>
          </cell>
          <cell r="O24">
            <v>2</v>
          </cell>
          <cell r="P24">
            <v>2010</v>
          </cell>
          <cell r="Q24">
            <v>107</v>
          </cell>
          <cell r="R24">
            <v>186292</v>
          </cell>
          <cell r="S24" t="str">
            <v>POI</v>
          </cell>
          <cell r="T24">
            <v>55</v>
          </cell>
          <cell r="U24">
            <v>0</v>
          </cell>
          <cell r="V24">
            <v>500400241479</v>
          </cell>
          <cell r="W24" t="str">
            <v>BF-3D-9B-C2-14</v>
          </cell>
        </row>
        <row r="25">
          <cell r="A25" t="str">
            <v>120702.600</v>
          </cell>
          <cell r="B25" t="str">
            <v>I1</v>
          </cell>
          <cell r="C25" t="str">
            <v>FORZADOS I . .</v>
          </cell>
          <cell r="D25" t="str">
            <v>CERRO RICO S/N</v>
          </cell>
          <cell r="E25">
            <v>30</v>
          </cell>
          <cell r="F25">
            <v>0</v>
          </cell>
          <cell r="G25">
            <v>3</v>
          </cell>
          <cell r="H25">
            <v>9.9</v>
          </cell>
          <cell r="I25">
            <v>189.24</v>
          </cell>
          <cell r="J25">
            <v>0</v>
          </cell>
          <cell r="K25">
            <v>1.29</v>
          </cell>
          <cell r="L25">
            <v>0</v>
          </cell>
          <cell r="M25">
            <v>0</v>
          </cell>
          <cell r="N25">
            <v>25.89</v>
          </cell>
          <cell r="O25">
            <v>2</v>
          </cell>
          <cell r="P25">
            <v>2010</v>
          </cell>
          <cell r="Q25">
            <v>107</v>
          </cell>
          <cell r="R25">
            <v>186293</v>
          </cell>
          <cell r="S25" t="str">
            <v>POI</v>
          </cell>
          <cell r="T25">
            <v>55</v>
          </cell>
          <cell r="U25">
            <v>0</v>
          </cell>
          <cell r="V25">
            <v>500400241479</v>
          </cell>
          <cell r="W25" t="str">
            <v>71-C5-70-24-69</v>
          </cell>
        </row>
        <row r="26">
          <cell r="A26" t="str">
            <v>120946.10</v>
          </cell>
          <cell r="B26" t="str">
            <v>I2</v>
          </cell>
          <cell r="C26" t="str">
            <v>CRUZ MAMANI CELESTINO</v>
          </cell>
          <cell r="D26" t="str">
            <v>M. FORZADOS I S/N</v>
          </cell>
          <cell r="E26">
            <v>11770</v>
          </cell>
          <cell r="F26">
            <v>18</v>
          </cell>
          <cell r="G26">
            <v>79</v>
          </cell>
          <cell r="H26">
            <v>3884.1</v>
          </cell>
          <cell r="I26">
            <v>4983.3999999999996</v>
          </cell>
          <cell r="J26">
            <v>0</v>
          </cell>
          <cell r="K26">
            <v>506.88</v>
          </cell>
          <cell r="L26">
            <v>0</v>
          </cell>
          <cell r="M26">
            <v>0</v>
          </cell>
          <cell r="N26">
            <v>1152.78</v>
          </cell>
          <cell r="O26">
            <v>2</v>
          </cell>
          <cell r="P26">
            <v>2010</v>
          </cell>
          <cell r="Q26">
            <v>107</v>
          </cell>
          <cell r="R26">
            <v>186294</v>
          </cell>
          <cell r="S26" t="str">
            <v>POI</v>
          </cell>
          <cell r="T26">
            <v>55</v>
          </cell>
          <cell r="U26">
            <v>0</v>
          </cell>
          <cell r="V26">
            <v>500400241479</v>
          </cell>
          <cell r="W26" t="str">
            <v>D2-0E-EF-EF-2C</v>
          </cell>
        </row>
        <row r="27">
          <cell r="A27" t="str">
            <v>120921.50</v>
          </cell>
          <cell r="B27" t="str">
            <v>I2</v>
          </cell>
          <cell r="C27" t="str">
            <v>CRUZ TORRES JUAN</v>
          </cell>
          <cell r="D27" t="str">
            <v>MINA PORVENIR S/N</v>
          </cell>
          <cell r="E27">
            <v>53</v>
          </cell>
          <cell r="F27">
            <v>0</v>
          </cell>
          <cell r="G27">
            <v>3</v>
          </cell>
          <cell r="H27">
            <v>17.489999999999998</v>
          </cell>
          <cell r="I27">
            <v>189.24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26.87</v>
          </cell>
          <cell r="O27">
            <v>2</v>
          </cell>
          <cell r="P27">
            <v>2010</v>
          </cell>
          <cell r="Q27">
            <v>107</v>
          </cell>
          <cell r="R27">
            <v>186295</v>
          </cell>
          <cell r="S27" t="str">
            <v>POI</v>
          </cell>
          <cell r="T27">
            <v>55</v>
          </cell>
          <cell r="U27">
            <v>0</v>
          </cell>
          <cell r="V27">
            <v>500400241479</v>
          </cell>
          <cell r="W27" t="str">
            <v>28-6B-77-CC-DF</v>
          </cell>
        </row>
        <row r="28">
          <cell r="A28" t="str">
            <v>120057.80</v>
          </cell>
          <cell r="B28" t="str">
            <v>I2</v>
          </cell>
          <cell r="C28" t="str">
            <v>FLORES CORO MARIANO</v>
          </cell>
          <cell r="D28" t="str">
            <v>MINA DON ROBERTO S/N</v>
          </cell>
          <cell r="E28">
            <v>2</v>
          </cell>
          <cell r="F28">
            <v>0</v>
          </cell>
          <cell r="G28">
            <v>3</v>
          </cell>
          <cell r="H28">
            <v>0.66</v>
          </cell>
          <cell r="I28">
            <v>189.24</v>
          </cell>
          <cell r="J28">
            <v>0</v>
          </cell>
          <cell r="K28">
            <v>0.09</v>
          </cell>
          <cell r="L28">
            <v>0</v>
          </cell>
          <cell r="M28">
            <v>0</v>
          </cell>
          <cell r="N28">
            <v>24.69</v>
          </cell>
          <cell r="O28">
            <v>2</v>
          </cell>
          <cell r="P28">
            <v>2010</v>
          </cell>
          <cell r="Q28">
            <v>107</v>
          </cell>
          <cell r="R28">
            <v>186296</v>
          </cell>
          <cell r="S28" t="str">
            <v>POI</v>
          </cell>
          <cell r="T28">
            <v>55</v>
          </cell>
          <cell r="U28">
            <v>0</v>
          </cell>
          <cell r="V28">
            <v>500400241479</v>
          </cell>
          <cell r="W28" t="str">
            <v>68-A3-0B-2E</v>
          </cell>
        </row>
        <row r="29">
          <cell r="A29" t="str">
            <v>120710</v>
          </cell>
          <cell r="B29" t="str">
            <v>I2</v>
          </cell>
          <cell r="C29" t="str">
            <v>EMPRESA MINERO METALURGICA POTOSI S.A</v>
          </cell>
          <cell r="D29" t="str">
            <v xml:space="preserve">VELARDE I </v>
          </cell>
          <cell r="E29">
            <v>50724</v>
          </cell>
          <cell r="F29">
            <v>22715</v>
          </cell>
          <cell r="G29">
            <v>124</v>
          </cell>
          <cell r="H29">
            <v>16738.919999999998</v>
          </cell>
          <cell r="I29">
            <v>7822.04</v>
          </cell>
          <cell r="J29">
            <v>0</v>
          </cell>
          <cell r="K29">
            <v>2184.4299999999998</v>
          </cell>
          <cell r="L29">
            <v>960</v>
          </cell>
          <cell r="M29">
            <v>0</v>
          </cell>
          <cell r="N29">
            <v>3192.92</v>
          </cell>
          <cell r="O29">
            <v>2</v>
          </cell>
          <cell r="P29">
            <v>2010</v>
          </cell>
          <cell r="Q29">
            <v>107</v>
          </cell>
          <cell r="R29">
            <v>186297</v>
          </cell>
          <cell r="S29" t="str">
            <v>POI</v>
          </cell>
          <cell r="T29">
            <v>55</v>
          </cell>
          <cell r="U29">
            <v>0</v>
          </cell>
          <cell r="V29">
            <v>500400241479</v>
          </cell>
          <cell r="W29" t="str">
            <v>66-42-71-BD-70</v>
          </cell>
        </row>
        <row r="30">
          <cell r="A30" t="str">
            <v>120042</v>
          </cell>
          <cell r="B30" t="str">
            <v>I1</v>
          </cell>
          <cell r="C30" t="str">
            <v>EMP. MINERA STA. CATALINA</v>
          </cell>
          <cell r="D30" t="str">
            <v>MINA CARRASCO S/N</v>
          </cell>
          <cell r="E30">
            <v>6482</v>
          </cell>
          <cell r="F30">
            <v>3041</v>
          </cell>
          <cell r="G30">
            <v>94</v>
          </cell>
          <cell r="H30">
            <v>2139.06</v>
          </cell>
          <cell r="I30">
            <v>5929.61</v>
          </cell>
          <cell r="J30">
            <v>0</v>
          </cell>
          <cell r="K30">
            <v>279.14999999999998</v>
          </cell>
          <cell r="L30">
            <v>0</v>
          </cell>
          <cell r="M30">
            <v>0</v>
          </cell>
          <cell r="N30">
            <v>1048.93</v>
          </cell>
          <cell r="O30">
            <v>2</v>
          </cell>
          <cell r="P30">
            <v>2010</v>
          </cell>
          <cell r="Q30">
            <v>107</v>
          </cell>
          <cell r="R30">
            <v>186298</v>
          </cell>
          <cell r="S30" t="str">
            <v>POI</v>
          </cell>
          <cell r="T30">
            <v>55</v>
          </cell>
          <cell r="U30">
            <v>0</v>
          </cell>
          <cell r="V30">
            <v>500400241479</v>
          </cell>
          <cell r="W30" t="str">
            <v>4A-1B-44-F5-16</v>
          </cell>
        </row>
        <row r="31">
          <cell r="A31" t="str">
            <v>120918</v>
          </cell>
          <cell r="B31" t="str">
            <v>I1</v>
          </cell>
          <cell r="C31" t="str">
            <v>AAPOS  POTOSI</v>
          </cell>
          <cell r="D31" t="str">
            <v>PUITUCANI S/N</v>
          </cell>
          <cell r="E31">
            <v>204</v>
          </cell>
          <cell r="F31">
            <v>80</v>
          </cell>
          <cell r="G31">
            <v>11</v>
          </cell>
          <cell r="H31">
            <v>67.319999999999993</v>
          </cell>
          <cell r="I31">
            <v>693.89</v>
          </cell>
          <cell r="J31">
            <v>0</v>
          </cell>
          <cell r="K31">
            <v>8.7799999999999994</v>
          </cell>
          <cell r="L31">
            <v>0</v>
          </cell>
          <cell r="M31">
            <v>0</v>
          </cell>
          <cell r="N31">
            <v>98.96</v>
          </cell>
          <cell r="O31">
            <v>2</v>
          </cell>
          <cell r="P31">
            <v>2010</v>
          </cell>
          <cell r="Q31">
            <v>107</v>
          </cell>
          <cell r="R31">
            <v>186299</v>
          </cell>
          <cell r="S31" t="str">
            <v>POI</v>
          </cell>
          <cell r="T31">
            <v>55</v>
          </cell>
          <cell r="U31">
            <v>0</v>
          </cell>
          <cell r="V31">
            <v>500400241479</v>
          </cell>
          <cell r="W31" t="str">
            <v>E2-9B-0A-83</v>
          </cell>
        </row>
        <row r="32">
          <cell r="A32" t="str">
            <v>120068</v>
          </cell>
          <cell r="B32" t="str">
            <v>I2</v>
          </cell>
          <cell r="C32" t="str">
            <v>INGENIO MINERO CASA BLANCA SRL.</v>
          </cell>
          <cell r="D32" t="str">
            <v>VILLACOLLO S/N</v>
          </cell>
          <cell r="E32">
            <v>182866</v>
          </cell>
          <cell r="F32">
            <v>56714</v>
          </cell>
          <cell r="G32">
            <v>448</v>
          </cell>
          <cell r="H32">
            <v>60345.78</v>
          </cell>
          <cell r="I32">
            <v>28260.29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11518.79</v>
          </cell>
          <cell r="O32">
            <v>2</v>
          </cell>
          <cell r="P32">
            <v>2010</v>
          </cell>
          <cell r="Q32">
            <v>107</v>
          </cell>
          <cell r="R32">
            <v>186300</v>
          </cell>
          <cell r="S32" t="str">
            <v>POI</v>
          </cell>
          <cell r="T32">
            <v>55</v>
          </cell>
          <cell r="U32">
            <v>0</v>
          </cell>
          <cell r="V32">
            <v>500400241479</v>
          </cell>
          <cell r="W32" t="str">
            <v>AB-8D-C0-A0-77</v>
          </cell>
        </row>
        <row r="33">
          <cell r="A33" t="str">
            <v>120919</v>
          </cell>
          <cell r="B33" t="str">
            <v>I2</v>
          </cell>
          <cell r="C33" t="str">
            <v>COOP. MINERA UNIFICADA POTOSI LTDA.</v>
          </cell>
          <cell r="D33" t="str">
            <v>M. COLQUECHACA S/N</v>
          </cell>
          <cell r="E33">
            <v>6376</v>
          </cell>
          <cell r="F33">
            <v>0</v>
          </cell>
          <cell r="G33">
            <v>57</v>
          </cell>
          <cell r="H33">
            <v>2104.08</v>
          </cell>
          <cell r="I33">
            <v>3595.62</v>
          </cell>
          <cell r="J33">
            <v>0</v>
          </cell>
          <cell r="K33">
            <v>274.58</v>
          </cell>
          <cell r="L33">
            <v>0</v>
          </cell>
          <cell r="M33">
            <v>0</v>
          </cell>
          <cell r="N33">
            <v>740.96</v>
          </cell>
          <cell r="O33">
            <v>2</v>
          </cell>
          <cell r="P33">
            <v>2010</v>
          </cell>
          <cell r="Q33">
            <v>107</v>
          </cell>
          <cell r="R33">
            <v>186301</v>
          </cell>
          <cell r="S33" t="str">
            <v>POI</v>
          </cell>
          <cell r="T33">
            <v>55</v>
          </cell>
          <cell r="U33">
            <v>0</v>
          </cell>
          <cell r="V33">
            <v>500400241479</v>
          </cell>
          <cell r="W33" t="str">
            <v>C5-AE-98-D7-6A</v>
          </cell>
        </row>
        <row r="34">
          <cell r="A34" t="str">
            <v>121040</v>
          </cell>
          <cell r="B34" t="str">
            <v>I2</v>
          </cell>
          <cell r="C34" t="str">
            <v>INDUSTRIAS POTOSI LTDA.</v>
          </cell>
          <cell r="D34" t="str">
            <v>G. SAN ROQUE S/N</v>
          </cell>
          <cell r="E34">
            <v>47527</v>
          </cell>
          <cell r="F34">
            <v>4252</v>
          </cell>
          <cell r="G34">
            <v>300</v>
          </cell>
          <cell r="H34">
            <v>15683.91</v>
          </cell>
          <cell r="I34">
            <v>18924.3</v>
          </cell>
          <cell r="J34">
            <v>0</v>
          </cell>
          <cell r="K34">
            <v>2046.75</v>
          </cell>
          <cell r="L34">
            <v>960</v>
          </cell>
          <cell r="M34">
            <v>0</v>
          </cell>
          <cell r="N34">
            <v>4499.07</v>
          </cell>
          <cell r="O34">
            <v>2</v>
          </cell>
          <cell r="P34">
            <v>2010</v>
          </cell>
          <cell r="Q34">
            <v>107</v>
          </cell>
          <cell r="R34">
            <v>186527</v>
          </cell>
          <cell r="S34" t="str">
            <v>POI</v>
          </cell>
          <cell r="T34">
            <v>89</v>
          </cell>
          <cell r="U34">
            <v>0</v>
          </cell>
          <cell r="V34">
            <v>500400241479</v>
          </cell>
          <cell r="W34" t="str">
            <v>18-BF-9C-F5-05</v>
          </cell>
        </row>
        <row r="35">
          <cell r="A35" t="str">
            <v>120888</v>
          </cell>
          <cell r="B35" t="str">
            <v>I2</v>
          </cell>
          <cell r="C35" t="str">
            <v>COOPERATIVA COMPOTOSI LTDA.</v>
          </cell>
          <cell r="D35" t="str">
            <v>CIRCUNVALACION S/N</v>
          </cell>
          <cell r="E35">
            <v>25</v>
          </cell>
          <cell r="F35">
            <v>0</v>
          </cell>
          <cell r="G35">
            <v>5</v>
          </cell>
          <cell r="H35">
            <v>8.25</v>
          </cell>
          <cell r="I35">
            <v>315.39999999999998</v>
          </cell>
          <cell r="J35">
            <v>0</v>
          </cell>
          <cell r="K35">
            <v>1.08</v>
          </cell>
          <cell r="L35">
            <v>0</v>
          </cell>
          <cell r="M35">
            <v>0</v>
          </cell>
          <cell r="N35">
            <v>42.07</v>
          </cell>
          <cell r="O35">
            <v>2</v>
          </cell>
          <cell r="P35">
            <v>2010</v>
          </cell>
          <cell r="Q35">
            <v>107</v>
          </cell>
          <cell r="R35">
            <v>186302</v>
          </cell>
          <cell r="S35" t="str">
            <v>POI</v>
          </cell>
          <cell r="T35">
            <v>55</v>
          </cell>
          <cell r="U35">
            <v>0</v>
          </cell>
          <cell r="V35">
            <v>500400241479</v>
          </cell>
          <cell r="W35" t="str">
            <v>F1-E1-25-67-FC</v>
          </cell>
        </row>
        <row r="36">
          <cell r="A36" t="str">
            <v>120698</v>
          </cell>
          <cell r="B36" t="str">
            <v>I2</v>
          </cell>
          <cell r="C36" t="str">
            <v>COOPERATIVA HUARI HUARI</v>
          </cell>
          <cell r="D36" t="str">
            <v>MINA ESPERANZA S/N</v>
          </cell>
          <cell r="E36">
            <v>107</v>
          </cell>
          <cell r="F36">
            <v>0</v>
          </cell>
          <cell r="G36">
            <v>5</v>
          </cell>
          <cell r="H36">
            <v>35.31</v>
          </cell>
          <cell r="I36">
            <v>315.39999999999998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45.59</v>
          </cell>
          <cell r="O36">
            <v>2</v>
          </cell>
          <cell r="P36">
            <v>2010</v>
          </cell>
          <cell r="Q36">
            <v>107</v>
          </cell>
          <cell r="R36">
            <v>186303</v>
          </cell>
          <cell r="S36" t="str">
            <v>POI</v>
          </cell>
          <cell r="T36">
            <v>55</v>
          </cell>
          <cell r="U36">
            <v>0</v>
          </cell>
          <cell r="V36">
            <v>500400241479</v>
          </cell>
          <cell r="W36" t="str">
            <v>15-BF-BA-E2</v>
          </cell>
        </row>
        <row r="37">
          <cell r="A37" t="str">
            <v>120753</v>
          </cell>
          <cell r="B37" t="str">
            <v>I2</v>
          </cell>
          <cell r="C37" t="str">
            <v>EMPRESA MINERA SANTA LUCIA</v>
          </cell>
          <cell r="D37" t="str">
            <v>AGUA DULCE S/N</v>
          </cell>
          <cell r="E37">
            <v>26501</v>
          </cell>
          <cell r="F37">
            <v>6062</v>
          </cell>
          <cell r="G37">
            <v>252</v>
          </cell>
          <cell r="H37">
            <v>8745.33</v>
          </cell>
          <cell r="I37">
            <v>15896.41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3203.43</v>
          </cell>
          <cell r="O37">
            <v>2</v>
          </cell>
          <cell r="P37">
            <v>2010</v>
          </cell>
          <cell r="Q37">
            <v>107</v>
          </cell>
          <cell r="R37">
            <v>186304</v>
          </cell>
          <cell r="S37" t="str">
            <v>POI</v>
          </cell>
          <cell r="T37">
            <v>55</v>
          </cell>
          <cell r="U37">
            <v>0</v>
          </cell>
          <cell r="V37">
            <v>500400241479</v>
          </cell>
          <cell r="W37" t="str">
            <v>89-06-1E-DD-99</v>
          </cell>
        </row>
        <row r="38">
          <cell r="A38" t="str">
            <v>120737.500</v>
          </cell>
          <cell r="B38" t="str">
            <v>I2</v>
          </cell>
          <cell r="C38" t="str">
            <v>EMPRESA ROYAL . MINES IMPEX S.R.L.</v>
          </cell>
          <cell r="D38" t="str">
            <v xml:space="preserve">CANTUMARCA </v>
          </cell>
          <cell r="E38">
            <v>88072</v>
          </cell>
          <cell r="F38">
            <v>30472</v>
          </cell>
          <cell r="G38">
            <v>163</v>
          </cell>
          <cell r="H38">
            <v>29063.759999999998</v>
          </cell>
          <cell r="I38">
            <v>10282.200000000001</v>
          </cell>
          <cell r="J38">
            <v>0</v>
          </cell>
          <cell r="K38">
            <v>3792.82</v>
          </cell>
          <cell r="L38">
            <v>960</v>
          </cell>
          <cell r="M38">
            <v>0</v>
          </cell>
          <cell r="N38">
            <v>5114.97</v>
          </cell>
          <cell r="O38">
            <v>2</v>
          </cell>
          <cell r="P38">
            <v>2010</v>
          </cell>
          <cell r="Q38">
            <v>107</v>
          </cell>
          <cell r="R38">
            <v>186305</v>
          </cell>
          <cell r="S38" t="str">
            <v>POI</v>
          </cell>
          <cell r="T38">
            <v>55</v>
          </cell>
          <cell r="U38">
            <v>0</v>
          </cell>
          <cell r="V38">
            <v>500400241479</v>
          </cell>
          <cell r="W38" t="str">
            <v>D7-0B-89-DD</v>
          </cell>
        </row>
        <row r="39">
          <cell r="A39" t="str">
            <v>120749</v>
          </cell>
          <cell r="B39" t="str">
            <v>I1</v>
          </cell>
          <cell r="C39" t="str">
            <v>COTAP  LTDA.</v>
          </cell>
          <cell r="D39" t="str">
            <v>TARAPAYA S/N</v>
          </cell>
          <cell r="E39">
            <v>166</v>
          </cell>
          <cell r="F39">
            <v>0</v>
          </cell>
          <cell r="G39">
            <v>8</v>
          </cell>
          <cell r="H39">
            <v>54.78</v>
          </cell>
          <cell r="I39">
            <v>504.65</v>
          </cell>
          <cell r="J39">
            <v>0</v>
          </cell>
          <cell r="K39">
            <v>7.15</v>
          </cell>
          <cell r="L39">
            <v>0</v>
          </cell>
          <cell r="M39">
            <v>0</v>
          </cell>
          <cell r="N39">
            <v>72.73</v>
          </cell>
          <cell r="O39">
            <v>2</v>
          </cell>
          <cell r="P39">
            <v>2010</v>
          </cell>
          <cell r="Q39">
            <v>107</v>
          </cell>
          <cell r="R39">
            <v>186306</v>
          </cell>
          <cell r="S39" t="str">
            <v>POI</v>
          </cell>
          <cell r="T39">
            <v>55</v>
          </cell>
          <cell r="U39">
            <v>0</v>
          </cell>
          <cell r="V39">
            <v>500400241479</v>
          </cell>
          <cell r="W39" t="str">
            <v>FB-93-79-7D-B8</v>
          </cell>
        </row>
        <row r="40">
          <cell r="A40" t="str">
            <v>120019</v>
          </cell>
          <cell r="B40" t="str">
            <v>I2</v>
          </cell>
          <cell r="C40" t="str">
            <v>CAMPOS FLORES ROBERTO</v>
          </cell>
          <cell r="D40" t="str">
            <v>M. PETROGRADO S/N</v>
          </cell>
          <cell r="E40">
            <v>2726</v>
          </cell>
          <cell r="F40">
            <v>2470</v>
          </cell>
          <cell r="G40">
            <v>37</v>
          </cell>
          <cell r="H40">
            <v>899.58</v>
          </cell>
          <cell r="I40">
            <v>2334</v>
          </cell>
          <cell r="J40">
            <v>695.22</v>
          </cell>
          <cell r="K40">
            <v>117.4</v>
          </cell>
          <cell r="L40">
            <v>0</v>
          </cell>
          <cell r="M40">
            <v>0</v>
          </cell>
          <cell r="N40">
            <v>510.74</v>
          </cell>
          <cell r="O40">
            <v>2</v>
          </cell>
          <cell r="P40">
            <v>2010</v>
          </cell>
          <cell r="Q40">
            <v>107</v>
          </cell>
          <cell r="R40">
            <v>186307</v>
          </cell>
          <cell r="S40" t="str">
            <v>POI</v>
          </cell>
          <cell r="T40">
            <v>55</v>
          </cell>
          <cell r="U40">
            <v>0</v>
          </cell>
          <cell r="V40">
            <v>500400241479</v>
          </cell>
          <cell r="W40" t="str">
            <v>0B-35-03-03</v>
          </cell>
        </row>
        <row r="41">
          <cell r="A41" t="str">
            <v>120751</v>
          </cell>
          <cell r="B41" t="str">
            <v>I2</v>
          </cell>
          <cell r="C41" t="str">
            <v>EMPRESA MINERA LAMBOL</v>
          </cell>
          <cell r="D41" t="str">
            <v>SAN ANTONIO S/N</v>
          </cell>
          <cell r="E41">
            <v>432259</v>
          </cell>
          <cell r="F41">
            <v>165244</v>
          </cell>
          <cell r="G41">
            <v>831</v>
          </cell>
          <cell r="H41">
            <v>142645.47</v>
          </cell>
          <cell r="I41">
            <v>52420.31</v>
          </cell>
          <cell r="J41">
            <v>0</v>
          </cell>
          <cell r="K41">
            <v>18615.240000000002</v>
          </cell>
          <cell r="L41">
            <v>0</v>
          </cell>
          <cell r="M41">
            <v>0</v>
          </cell>
          <cell r="N41">
            <v>25358.55</v>
          </cell>
          <cell r="O41">
            <v>2</v>
          </cell>
          <cell r="P41">
            <v>2010</v>
          </cell>
          <cell r="Q41">
            <v>107</v>
          </cell>
          <cell r="R41">
            <v>186308</v>
          </cell>
          <cell r="S41" t="str">
            <v>POI</v>
          </cell>
          <cell r="T41">
            <v>55</v>
          </cell>
          <cell r="U41">
            <v>0</v>
          </cell>
          <cell r="V41">
            <v>500400241479</v>
          </cell>
          <cell r="W41" t="str">
            <v>8F-2A-D7-4E-EF</v>
          </cell>
        </row>
        <row r="42">
          <cell r="A42" t="str">
            <v>120058</v>
          </cell>
          <cell r="B42" t="str">
            <v>I2</v>
          </cell>
          <cell r="C42" t="str">
            <v>VEIZAGA GUZMAN RAYMUNDO</v>
          </cell>
          <cell r="D42" t="str">
            <v>SURCO 498</v>
          </cell>
          <cell r="E42">
            <v>21090</v>
          </cell>
          <cell r="F42">
            <v>13719</v>
          </cell>
          <cell r="G42">
            <v>105</v>
          </cell>
          <cell r="H42">
            <v>6959.7</v>
          </cell>
          <cell r="I42">
            <v>6623.5</v>
          </cell>
          <cell r="J42">
            <v>1005.16</v>
          </cell>
          <cell r="K42">
            <v>908.24</v>
          </cell>
          <cell r="L42">
            <v>0</v>
          </cell>
          <cell r="M42">
            <v>0</v>
          </cell>
          <cell r="N42">
            <v>1896.49</v>
          </cell>
          <cell r="O42">
            <v>2</v>
          </cell>
          <cell r="P42">
            <v>2010</v>
          </cell>
          <cell r="Q42">
            <v>107</v>
          </cell>
          <cell r="R42">
            <v>186309</v>
          </cell>
          <cell r="S42" t="str">
            <v>POI</v>
          </cell>
          <cell r="T42">
            <v>55</v>
          </cell>
          <cell r="U42">
            <v>0</v>
          </cell>
          <cell r="V42">
            <v>500400241479</v>
          </cell>
          <cell r="W42" t="str">
            <v>E8-C3-8E-98-AF</v>
          </cell>
        </row>
        <row r="43">
          <cell r="A43" t="str">
            <v>120967.500</v>
          </cell>
          <cell r="B43" t="str">
            <v>I2</v>
          </cell>
          <cell r="C43" t="str">
            <v>COOP. MINERA RESERVA FISCAL LTDA.</v>
          </cell>
          <cell r="D43" t="str">
            <v>MINA SAN NICOLAS S/N</v>
          </cell>
          <cell r="E43">
            <v>2418</v>
          </cell>
          <cell r="F43">
            <v>2319</v>
          </cell>
          <cell r="G43">
            <v>24</v>
          </cell>
          <cell r="H43">
            <v>797.94</v>
          </cell>
          <cell r="I43">
            <v>1513.94</v>
          </cell>
          <cell r="J43">
            <v>0</v>
          </cell>
          <cell r="K43">
            <v>104.13</v>
          </cell>
          <cell r="L43">
            <v>0</v>
          </cell>
          <cell r="M43">
            <v>0</v>
          </cell>
          <cell r="N43">
            <v>300.54000000000002</v>
          </cell>
          <cell r="O43">
            <v>2</v>
          </cell>
          <cell r="P43">
            <v>2010</v>
          </cell>
          <cell r="Q43">
            <v>107</v>
          </cell>
          <cell r="R43">
            <v>186310</v>
          </cell>
          <cell r="S43" t="str">
            <v>POI</v>
          </cell>
          <cell r="T43">
            <v>55</v>
          </cell>
          <cell r="U43">
            <v>0</v>
          </cell>
          <cell r="V43">
            <v>500400241479</v>
          </cell>
          <cell r="W43" t="str">
            <v>D5-95-05-03</v>
          </cell>
        </row>
        <row r="44">
          <cell r="A44" t="str">
            <v>120966</v>
          </cell>
          <cell r="B44" t="str">
            <v>I2</v>
          </cell>
          <cell r="C44" t="str">
            <v>EMPRESA MINERA BOLIVAR</v>
          </cell>
          <cell r="D44" t="str">
            <v>MINA ROBERTO S/N</v>
          </cell>
          <cell r="E44">
            <v>4079</v>
          </cell>
          <cell r="F44">
            <v>0</v>
          </cell>
          <cell r="G44">
            <v>87</v>
          </cell>
          <cell r="H44">
            <v>1346.07</v>
          </cell>
          <cell r="I44">
            <v>5488.05</v>
          </cell>
          <cell r="J44">
            <v>0</v>
          </cell>
          <cell r="K44">
            <v>175.66</v>
          </cell>
          <cell r="L44">
            <v>0</v>
          </cell>
          <cell r="M44">
            <v>0</v>
          </cell>
          <cell r="N44">
            <v>888.44</v>
          </cell>
          <cell r="O44">
            <v>2</v>
          </cell>
          <cell r="P44">
            <v>2010</v>
          </cell>
          <cell r="Q44">
            <v>107</v>
          </cell>
          <cell r="R44">
            <v>186311</v>
          </cell>
          <cell r="S44" t="str">
            <v>POI</v>
          </cell>
          <cell r="T44">
            <v>55</v>
          </cell>
          <cell r="U44">
            <v>0</v>
          </cell>
          <cell r="V44">
            <v>500400241479</v>
          </cell>
          <cell r="W44" t="str">
            <v>2A-DD-AF-11-84</v>
          </cell>
        </row>
        <row r="45">
          <cell r="A45" t="str">
            <v>120054.100</v>
          </cell>
          <cell r="B45" t="str">
            <v>I2</v>
          </cell>
          <cell r="C45" t="str">
            <v>EMPRESA MINERA SAN PEDRO POTOSI</v>
          </cell>
          <cell r="D45" t="str">
            <v xml:space="preserve">MINA DON ROBERTO </v>
          </cell>
          <cell r="E45">
            <v>3169</v>
          </cell>
          <cell r="F45">
            <v>790</v>
          </cell>
          <cell r="G45">
            <v>71</v>
          </cell>
          <cell r="H45">
            <v>1045.77</v>
          </cell>
          <cell r="I45">
            <v>4478.75</v>
          </cell>
          <cell r="J45">
            <v>0</v>
          </cell>
          <cell r="K45">
            <v>136.47</v>
          </cell>
          <cell r="L45">
            <v>0</v>
          </cell>
          <cell r="M45">
            <v>0</v>
          </cell>
          <cell r="N45">
            <v>718.19</v>
          </cell>
          <cell r="O45">
            <v>2</v>
          </cell>
          <cell r="P45">
            <v>2010</v>
          </cell>
          <cell r="Q45">
            <v>107</v>
          </cell>
          <cell r="R45">
            <v>186312</v>
          </cell>
          <cell r="S45" t="str">
            <v>POI</v>
          </cell>
          <cell r="T45">
            <v>55</v>
          </cell>
          <cell r="U45">
            <v>0</v>
          </cell>
          <cell r="V45">
            <v>500400241479</v>
          </cell>
          <cell r="W45" t="str">
            <v>27-A7-D5-94-67</v>
          </cell>
        </row>
        <row r="46">
          <cell r="A46" t="str">
            <v>120891</v>
          </cell>
          <cell r="B46" t="str">
            <v>I2</v>
          </cell>
          <cell r="C46" t="str">
            <v>EMPRESA MINERA BOLIVAR LIMITADA</v>
          </cell>
          <cell r="D46" t="str">
            <v>PAMPA INGENIO S/N</v>
          </cell>
          <cell r="E46">
            <v>267400</v>
          </cell>
          <cell r="F46">
            <v>153300</v>
          </cell>
          <cell r="G46">
            <v>476</v>
          </cell>
          <cell r="H46">
            <v>88242</v>
          </cell>
          <cell r="I46">
            <v>30026.560000000001</v>
          </cell>
          <cell r="J46">
            <v>4375.9399999999996</v>
          </cell>
          <cell r="K46">
            <v>11515.58</v>
          </cell>
          <cell r="L46">
            <v>960</v>
          </cell>
          <cell r="M46">
            <v>0</v>
          </cell>
          <cell r="N46">
            <v>15943.78</v>
          </cell>
          <cell r="O46">
            <v>2</v>
          </cell>
          <cell r="P46">
            <v>2010</v>
          </cell>
          <cell r="Q46">
            <v>107</v>
          </cell>
          <cell r="R46">
            <v>186313</v>
          </cell>
          <cell r="S46" t="str">
            <v>POI</v>
          </cell>
          <cell r="T46">
            <v>55</v>
          </cell>
          <cell r="U46">
            <v>0</v>
          </cell>
          <cell r="V46">
            <v>500400241479</v>
          </cell>
          <cell r="W46" t="str">
            <v>C5-A8-87-BC-6F</v>
          </cell>
        </row>
        <row r="47">
          <cell r="A47" t="str">
            <v>120036.50</v>
          </cell>
          <cell r="B47" t="str">
            <v>I2</v>
          </cell>
          <cell r="C47" t="str">
            <v>EMPRESA MINERA BOLIVAR LTDA.</v>
          </cell>
          <cell r="D47" t="str">
            <v>LA ESQUINA S/N</v>
          </cell>
          <cell r="E47">
            <v>23178</v>
          </cell>
          <cell r="F47">
            <v>1743</v>
          </cell>
          <cell r="G47">
            <v>66</v>
          </cell>
          <cell r="H47">
            <v>7648.74</v>
          </cell>
          <cell r="I47">
            <v>4163.3500000000004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1535.57</v>
          </cell>
          <cell r="O47">
            <v>2</v>
          </cell>
          <cell r="P47">
            <v>2010</v>
          </cell>
          <cell r="Q47">
            <v>107</v>
          </cell>
          <cell r="R47">
            <v>186314</v>
          </cell>
          <cell r="S47" t="str">
            <v>POI</v>
          </cell>
          <cell r="T47">
            <v>55</v>
          </cell>
          <cell r="U47">
            <v>0</v>
          </cell>
          <cell r="V47">
            <v>500400241479</v>
          </cell>
          <cell r="W47" t="str">
            <v>83-1A-93-C7-70</v>
          </cell>
        </row>
        <row r="48">
          <cell r="A48" t="str">
            <v>120932</v>
          </cell>
          <cell r="B48" t="str">
            <v>I1</v>
          </cell>
          <cell r="C48" t="str">
            <v>ZAMBRANA LLANOS RUBEN</v>
          </cell>
          <cell r="D48" t="str">
            <v>M. CONSTANZA S/N</v>
          </cell>
          <cell r="E48">
            <v>415</v>
          </cell>
          <cell r="F48">
            <v>0</v>
          </cell>
          <cell r="G48">
            <v>2</v>
          </cell>
          <cell r="H48">
            <v>136.94999999999999</v>
          </cell>
          <cell r="I48">
            <v>126.16</v>
          </cell>
          <cell r="J48">
            <v>0</v>
          </cell>
          <cell r="K48">
            <v>17.87</v>
          </cell>
          <cell r="L48">
            <v>0</v>
          </cell>
          <cell r="M48">
            <v>0</v>
          </cell>
          <cell r="N48">
            <v>34.200000000000003</v>
          </cell>
          <cell r="O48">
            <v>2</v>
          </cell>
          <cell r="P48">
            <v>2010</v>
          </cell>
          <cell r="Q48">
            <v>107</v>
          </cell>
          <cell r="R48">
            <v>186315</v>
          </cell>
          <cell r="S48" t="str">
            <v>POI</v>
          </cell>
          <cell r="T48">
            <v>55</v>
          </cell>
          <cell r="U48">
            <v>0</v>
          </cell>
          <cell r="V48">
            <v>500400241479</v>
          </cell>
          <cell r="W48" t="str">
            <v>09-D5-13-F9</v>
          </cell>
        </row>
        <row r="49">
          <cell r="A49" t="str">
            <v>120682</v>
          </cell>
          <cell r="B49" t="str">
            <v>I2</v>
          </cell>
          <cell r="C49" t="str">
            <v>COOP. MIN. UNIFICADA POTOSI LTDA.</v>
          </cell>
          <cell r="D49" t="str">
            <v>M. FORZADOS I S/N</v>
          </cell>
          <cell r="E49">
            <v>18775</v>
          </cell>
          <cell r="F49">
            <v>4989</v>
          </cell>
          <cell r="G49">
            <v>84</v>
          </cell>
          <cell r="H49">
            <v>6195.75</v>
          </cell>
          <cell r="I49">
            <v>5298.8</v>
          </cell>
          <cell r="J49">
            <v>0</v>
          </cell>
          <cell r="K49">
            <v>808.55</v>
          </cell>
          <cell r="L49">
            <v>0</v>
          </cell>
          <cell r="M49">
            <v>0</v>
          </cell>
          <cell r="N49">
            <v>1494.29</v>
          </cell>
          <cell r="O49">
            <v>2</v>
          </cell>
          <cell r="P49">
            <v>2010</v>
          </cell>
          <cell r="Q49">
            <v>107</v>
          </cell>
          <cell r="R49">
            <v>186316</v>
          </cell>
          <cell r="S49" t="str">
            <v>POI</v>
          </cell>
          <cell r="T49">
            <v>55</v>
          </cell>
          <cell r="U49">
            <v>0</v>
          </cell>
          <cell r="V49">
            <v>500400241479</v>
          </cell>
          <cell r="W49" t="str">
            <v>89-1B-36-D8</v>
          </cell>
        </row>
        <row r="50">
          <cell r="A50" t="str">
            <v>120771</v>
          </cell>
          <cell r="B50" t="str">
            <v>I2</v>
          </cell>
          <cell r="C50" t="str">
            <v>MINEXA  SRL</v>
          </cell>
          <cell r="D50" t="str">
            <v>H. VASQUEZ S/N</v>
          </cell>
          <cell r="E50">
            <v>2094</v>
          </cell>
          <cell r="F50">
            <v>215</v>
          </cell>
          <cell r="G50">
            <v>19</v>
          </cell>
          <cell r="H50">
            <v>691.02</v>
          </cell>
          <cell r="I50">
            <v>1198.54</v>
          </cell>
          <cell r="J50">
            <v>0</v>
          </cell>
          <cell r="K50">
            <v>90.18</v>
          </cell>
          <cell r="L50">
            <v>0</v>
          </cell>
          <cell r="M50">
            <v>0</v>
          </cell>
          <cell r="N50">
            <v>245.64</v>
          </cell>
          <cell r="O50">
            <v>2</v>
          </cell>
          <cell r="P50">
            <v>2010</v>
          </cell>
          <cell r="Q50">
            <v>107</v>
          </cell>
          <cell r="R50">
            <v>186317</v>
          </cell>
          <cell r="S50" t="str">
            <v>POI</v>
          </cell>
          <cell r="T50">
            <v>55</v>
          </cell>
          <cell r="U50">
            <v>0</v>
          </cell>
          <cell r="V50">
            <v>500400241479</v>
          </cell>
          <cell r="W50" t="str">
            <v>F0-D7-C1-D0-BB</v>
          </cell>
        </row>
        <row r="51">
          <cell r="A51" t="str">
            <v>120068.50</v>
          </cell>
          <cell r="B51" t="str">
            <v>I2</v>
          </cell>
          <cell r="C51" t="str">
            <v>EMP. MINERA COPAGIRA CUMPAS</v>
          </cell>
          <cell r="D51" t="str">
            <v>CACHITAMBO S/N</v>
          </cell>
          <cell r="E51">
            <v>10813</v>
          </cell>
          <cell r="F51">
            <v>10956</v>
          </cell>
          <cell r="G51">
            <v>167</v>
          </cell>
          <cell r="H51">
            <v>3568.29</v>
          </cell>
          <cell r="I51">
            <v>10534.53</v>
          </cell>
          <cell r="J51">
            <v>3962.89</v>
          </cell>
          <cell r="K51">
            <v>0</v>
          </cell>
          <cell r="L51">
            <v>0</v>
          </cell>
          <cell r="M51">
            <v>0</v>
          </cell>
          <cell r="N51">
            <v>2348.54</v>
          </cell>
          <cell r="O51">
            <v>2</v>
          </cell>
          <cell r="P51">
            <v>2010</v>
          </cell>
          <cell r="Q51">
            <v>107</v>
          </cell>
          <cell r="R51">
            <v>186318</v>
          </cell>
          <cell r="S51" t="str">
            <v>POI</v>
          </cell>
          <cell r="T51">
            <v>55</v>
          </cell>
          <cell r="U51">
            <v>0</v>
          </cell>
          <cell r="V51">
            <v>500400241479</v>
          </cell>
          <cell r="W51" t="str">
            <v>3E-FD-FB-A0-64</v>
          </cell>
        </row>
        <row r="52">
          <cell r="A52" t="str">
            <v>120696</v>
          </cell>
          <cell r="B52" t="str">
            <v>I2</v>
          </cell>
          <cell r="C52" t="str">
            <v>COOPERATIVA HUARI HUARI</v>
          </cell>
          <cell r="D52" t="str">
            <v>M. ESPERANZA S/N</v>
          </cell>
          <cell r="E52">
            <v>891</v>
          </cell>
          <cell r="F52">
            <v>0</v>
          </cell>
          <cell r="G52">
            <v>5</v>
          </cell>
          <cell r="H52">
            <v>294.02999999999997</v>
          </cell>
          <cell r="I52">
            <v>315.39999999999998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79.23</v>
          </cell>
          <cell r="O52">
            <v>2</v>
          </cell>
          <cell r="P52">
            <v>2010</v>
          </cell>
          <cell r="Q52">
            <v>107</v>
          </cell>
          <cell r="R52">
            <v>186319</v>
          </cell>
          <cell r="S52" t="str">
            <v>POI</v>
          </cell>
          <cell r="T52">
            <v>55</v>
          </cell>
          <cell r="U52">
            <v>0</v>
          </cell>
          <cell r="V52">
            <v>500400241479</v>
          </cell>
          <cell r="W52" t="str">
            <v>DB-AF-61-30-5F</v>
          </cell>
        </row>
        <row r="53">
          <cell r="A53" t="str">
            <v>120036</v>
          </cell>
          <cell r="B53" t="str">
            <v>I2</v>
          </cell>
          <cell r="C53" t="str">
            <v>COPROMIN . .</v>
          </cell>
          <cell r="D53" t="str">
            <v>CHAQUILLA PAMPA S/N</v>
          </cell>
          <cell r="E53">
            <v>182</v>
          </cell>
          <cell r="F53">
            <v>0</v>
          </cell>
          <cell r="G53">
            <v>7</v>
          </cell>
          <cell r="H53">
            <v>60.06</v>
          </cell>
          <cell r="I53">
            <v>441.57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65.209999999999994</v>
          </cell>
          <cell r="O53">
            <v>2</v>
          </cell>
          <cell r="P53">
            <v>2010</v>
          </cell>
          <cell r="Q53">
            <v>107</v>
          </cell>
          <cell r="R53">
            <v>186320</v>
          </cell>
          <cell r="S53" t="str">
            <v>POI</v>
          </cell>
          <cell r="T53">
            <v>55</v>
          </cell>
          <cell r="U53">
            <v>0</v>
          </cell>
          <cell r="V53">
            <v>500400241479</v>
          </cell>
          <cell r="W53" t="str">
            <v>1C-B4-D3-50-E1</v>
          </cell>
        </row>
        <row r="54">
          <cell r="A54" t="str">
            <v>120758</v>
          </cell>
          <cell r="B54" t="str">
            <v>I2</v>
          </cell>
          <cell r="C54" t="str">
            <v xml:space="preserve">EMCODEP   </v>
          </cell>
          <cell r="D54" t="str">
            <v>AGUA DULCE S/N</v>
          </cell>
          <cell r="E54">
            <v>33425</v>
          </cell>
          <cell r="F54">
            <v>391</v>
          </cell>
          <cell r="G54">
            <v>94</v>
          </cell>
          <cell r="H54">
            <v>11030.25</v>
          </cell>
          <cell r="I54">
            <v>5929.61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2204.7800000000002</v>
          </cell>
          <cell r="O54">
            <v>2</v>
          </cell>
          <cell r="P54">
            <v>2010</v>
          </cell>
          <cell r="Q54">
            <v>107</v>
          </cell>
          <cell r="R54">
            <v>186321</v>
          </cell>
          <cell r="S54" t="str">
            <v>POI</v>
          </cell>
          <cell r="T54">
            <v>55</v>
          </cell>
          <cell r="U54">
            <v>0</v>
          </cell>
          <cell r="V54">
            <v>500400241479</v>
          </cell>
          <cell r="W54" t="str">
            <v>19-1D-07-E7-F5</v>
          </cell>
        </row>
        <row r="55">
          <cell r="A55" t="str">
            <v>120041</v>
          </cell>
          <cell r="B55" t="str">
            <v>I2</v>
          </cell>
          <cell r="C55" t="str">
            <v>EMPRESA MINERA JATHUN ORCKO S.R.L.</v>
          </cell>
          <cell r="D55" t="str">
            <v>MINA CUYUQUI S/N</v>
          </cell>
          <cell r="E55">
            <v>43007</v>
          </cell>
          <cell r="F55">
            <v>29573</v>
          </cell>
          <cell r="G55">
            <v>116</v>
          </cell>
          <cell r="H55">
            <v>14192.31</v>
          </cell>
          <cell r="I55">
            <v>7317.4</v>
          </cell>
          <cell r="J55">
            <v>1978.89</v>
          </cell>
          <cell r="K55">
            <v>1852.1</v>
          </cell>
          <cell r="L55">
            <v>0</v>
          </cell>
          <cell r="M55">
            <v>0</v>
          </cell>
          <cell r="N55">
            <v>3053.52</v>
          </cell>
          <cell r="O55">
            <v>2</v>
          </cell>
          <cell r="P55">
            <v>2010</v>
          </cell>
          <cell r="Q55">
            <v>107</v>
          </cell>
          <cell r="R55">
            <v>186322</v>
          </cell>
          <cell r="S55" t="str">
            <v>POI</v>
          </cell>
          <cell r="T55">
            <v>55</v>
          </cell>
          <cell r="U55">
            <v>0</v>
          </cell>
          <cell r="V55">
            <v>500400241479</v>
          </cell>
          <cell r="W55" t="str">
            <v>E6-D0-5A-16</v>
          </cell>
        </row>
        <row r="56">
          <cell r="A56" t="str">
            <v>120039</v>
          </cell>
          <cell r="B56" t="str">
            <v>I1</v>
          </cell>
          <cell r="C56" t="str">
            <v>LAMBOL  S.A.</v>
          </cell>
          <cell r="D56" t="str">
            <v>MINA HAMBRES S/N</v>
          </cell>
          <cell r="E56">
            <v>2756</v>
          </cell>
          <cell r="F56">
            <v>94</v>
          </cell>
          <cell r="G56">
            <v>50</v>
          </cell>
          <cell r="H56">
            <v>909.48</v>
          </cell>
          <cell r="I56">
            <v>3154.05</v>
          </cell>
          <cell r="J56">
            <v>0</v>
          </cell>
          <cell r="K56">
            <v>118.69</v>
          </cell>
          <cell r="L56">
            <v>0</v>
          </cell>
          <cell r="M56">
            <v>0</v>
          </cell>
          <cell r="N56">
            <v>528.26</v>
          </cell>
          <cell r="O56">
            <v>2</v>
          </cell>
          <cell r="P56">
            <v>2010</v>
          </cell>
          <cell r="Q56">
            <v>107</v>
          </cell>
          <cell r="R56">
            <v>186323</v>
          </cell>
          <cell r="S56" t="str">
            <v>POI</v>
          </cell>
          <cell r="T56">
            <v>55</v>
          </cell>
          <cell r="U56">
            <v>0</v>
          </cell>
          <cell r="V56">
            <v>500400241479</v>
          </cell>
          <cell r="W56" t="str">
            <v>93-42-DF-8B</v>
          </cell>
        </row>
        <row r="57">
          <cell r="A57" t="str">
            <v>120947</v>
          </cell>
          <cell r="B57" t="str">
            <v>I2</v>
          </cell>
          <cell r="C57" t="str">
            <v>NOGALES . JUAN CARLOS</v>
          </cell>
          <cell r="D57" t="str">
            <v>FORZADOS I S/N</v>
          </cell>
          <cell r="E57">
            <v>9603</v>
          </cell>
          <cell r="F57">
            <v>4709</v>
          </cell>
          <cell r="G57">
            <v>111</v>
          </cell>
          <cell r="H57">
            <v>3168.99</v>
          </cell>
          <cell r="I57">
            <v>7001.99</v>
          </cell>
          <cell r="J57">
            <v>20.34</v>
          </cell>
          <cell r="K57">
            <v>413.55</v>
          </cell>
          <cell r="L57">
            <v>0</v>
          </cell>
          <cell r="M57">
            <v>0</v>
          </cell>
          <cell r="N57">
            <v>1324.87</v>
          </cell>
          <cell r="O57">
            <v>2</v>
          </cell>
          <cell r="P57">
            <v>2010</v>
          </cell>
          <cell r="Q57">
            <v>107</v>
          </cell>
          <cell r="R57">
            <v>186325</v>
          </cell>
          <cell r="S57" t="str">
            <v>POI</v>
          </cell>
          <cell r="T57">
            <v>55</v>
          </cell>
          <cell r="U57">
            <v>0</v>
          </cell>
          <cell r="V57">
            <v>500400241479</v>
          </cell>
          <cell r="W57" t="str">
            <v>2C-FD-04-46-0B</v>
          </cell>
        </row>
        <row r="58">
          <cell r="A58" t="str">
            <v>120021</v>
          </cell>
          <cell r="B58" t="str">
            <v>I2</v>
          </cell>
          <cell r="C58" t="str">
            <v>EMPRESA MINERA BOLSA NEGRA SRL.</v>
          </cell>
          <cell r="D58" t="str">
            <v>TOROPALCA MINA MISION S/N</v>
          </cell>
          <cell r="E58">
            <v>8796</v>
          </cell>
          <cell r="F58">
            <v>6002</v>
          </cell>
          <cell r="G58">
            <v>163</v>
          </cell>
          <cell r="H58">
            <v>2902.68</v>
          </cell>
          <cell r="I58">
            <v>10282.200000000001</v>
          </cell>
          <cell r="J58">
            <v>1186.6400000000001</v>
          </cell>
          <cell r="K58">
            <v>378.8</v>
          </cell>
          <cell r="L58">
            <v>0</v>
          </cell>
          <cell r="M58">
            <v>0</v>
          </cell>
          <cell r="N58">
            <v>1868.3</v>
          </cell>
          <cell r="O58">
            <v>2</v>
          </cell>
          <cell r="P58">
            <v>2010</v>
          </cell>
          <cell r="Q58">
            <v>107</v>
          </cell>
          <cell r="R58">
            <v>186326</v>
          </cell>
          <cell r="S58" t="str">
            <v>POI</v>
          </cell>
          <cell r="T58">
            <v>55</v>
          </cell>
          <cell r="U58">
            <v>0</v>
          </cell>
          <cell r="V58">
            <v>500400241479</v>
          </cell>
          <cell r="W58" t="str">
            <v>15-8D-C1-B1-A9</v>
          </cell>
        </row>
        <row r="59">
          <cell r="A59" t="str">
            <v>120683</v>
          </cell>
          <cell r="B59" t="str">
            <v>I1</v>
          </cell>
          <cell r="C59" t="str">
            <v>MAMANI ORCKO GERSON</v>
          </cell>
          <cell r="D59" t="str">
            <v>SAN JOSE S/N</v>
          </cell>
          <cell r="E59">
            <v>0</v>
          </cell>
          <cell r="F59">
            <v>1</v>
          </cell>
          <cell r="G59">
            <v>2</v>
          </cell>
          <cell r="H59">
            <v>0</v>
          </cell>
          <cell r="I59">
            <v>126.16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16.399999999999999</v>
          </cell>
          <cell r="O59">
            <v>2</v>
          </cell>
          <cell r="P59">
            <v>2010</v>
          </cell>
          <cell r="Q59">
            <v>107</v>
          </cell>
          <cell r="R59">
            <v>186327</v>
          </cell>
          <cell r="S59" t="str">
            <v>POI</v>
          </cell>
          <cell r="T59">
            <v>55</v>
          </cell>
          <cell r="U59">
            <v>0</v>
          </cell>
          <cell r="V59">
            <v>500400241479</v>
          </cell>
          <cell r="W59" t="str">
            <v>1D-0A-E4-A4</v>
          </cell>
        </row>
        <row r="60">
          <cell r="A60" t="str">
            <v>120691</v>
          </cell>
          <cell r="B60" t="str">
            <v>I1</v>
          </cell>
          <cell r="C60" t="str">
            <v>CRUZ CHUQUISEA FORTUNATO</v>
          </cell>
          <cell r="D60" t="str">
            <v>MINA ESPERANZA S/N</v>
          </cell>
          <cell r="E60">
            <v>2228</v>
          </cell>
          <cell r="F60">
            <v>0</v>
          </cell>
          <cell r="G60">
            <v>67</v>
          </cell>
          <cell r="H60">
            <v>735.24</v>
          </cell>
          <cell r="I60">
            <v>4226.43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645.02</v>
          </cell>
          <cell r="O60">
            <v>2</v>
          </cell>
          <cell r="P60">
            <v>2010</v>
          </cell>
          <cell r="Q60">
            <v>107</v>
          </cell>
          <cell r="R60">
            <v>186328</v>
          </cell>
          <cell r="S60" t="str">
            <v>POI</v>
          </cell>
          <cell r="T60">
            <v>55</v>
          </cell>
          <cell r="U60">
            <v>0</v>
          </cell>
          <cell r="V60">
            <v>500400241479</v>
          </cell>
          <cell r="W60" t="str">
            <v>8E-91-53-6D-A9</v>
          </cell>
        </row>
        <row r="61">
          <cell r="A61" t="str">
            <v>120729.5</v>
          </cell>
          <cell r="B61" t="str">
            <v>I2</v>
          </cell>
          <cell r="C61" t="str">
            <v>ESA - AIP S.A.</v>
          </cell>
          <cell r="D61" t="str">
            <v>SAN ANTONIO S/N</v>
          </cell>
          <cell r="E61">
            <v>7886</v>
          </cell>
          <cell r="F61">
            <v>6768</v>
          </cell>
          <cell r="G61">
            <v>48</v>
          </cell>
          <cell r="H61">
            <v>2602.38</v>
          </cell>
          <cell r="I61">
            <v>3027.89</v>
          </cell>
          <cell r="J61">
            <v>1047.23</v>
          </cell>
          <cell r="K61">
            <v>339.61</v>
          </cell>
          <cell r="L61">
            <v>0</v>
          </cell>
          <cell r="M61">
            <v>0</v>
          </cell>
          <cell r="N61">
            <v>868.08</v>
          </cell>
          <cell r="O61">
            <v>2</v>
          </cell>
          <cell r="P61">
            <v>2010</v>
          </cell>
          <cell r="Q61">
            <v>107</v>
          </cell>
          <cell r="R61">
            <v>186329</v>
          </cell>
          <cell r="S61" t="str">
            <v>POI</v>
          </cell>
          <cell r="T61">
            <v>55</v>
          </cell>
          <cell r="U61">
            <v>0</v>
          </cell>
          <cell r="V61">
            <v>500400241479</v>
          </cell>
          <cell r="W61" t="str">
            <v>DE-E8-BE-E6-D6</v>
          </cell>
        </row>
        <row r="62">
          <cell r="A62" t="str">
            <v>120751.10</v>
          </cell>
          <cell r="B62" t="str">
            <v>I2</v>
          </cell>
          <cell r="C62" t="str">
            <v>LAMBOL  S.A.</v>
          </cell>
          <cell r="D62" t="str">
            <v>SAN ANTONIO S/N</v>
          </cell>
          <cell r="E62">
            <v>35704</v>
          </cell>
          <cell r="F62">
            <v>5</v>
          </cell>
          <cell r="G62">
            <v>65</v>
          </cell>
          <cell r="H62">
            <v>11782.32</v>
          </cell>
          <cell r="I62">
            <v>4100.26</v>
          </cell>
          <cell r="J62">
            <v>0</v>
          </cell>
          <cell r="K62">
            <v>1537.59</v>
          </cell>
          <cell r="L62">
            <v>0</v>
          </cell>
          <cell r="M62">
            <v>0</v>
          </cell>
          <cell r="N62">
            <v>2064.7399999999998</v>
          </cell>
          <cell r="O62">
            <v>2</v>
          </cell>
          <cell r="P62">
            <v>2010</v>
          </cell>
          <cell r="Q62">
            <v>107</v>
          </cell>
          <cell r="R62">
            <v>186330</v>
          </cell>
          <cell r="S62" t="str">
            <v>POI</v>
          </cell>
          <cell r="T62">
            <v>55</v>
          </cell>
          <cell r="U62">
            <v>0</v>
          </cell>
          <cell r="V62">
            <v>500400241479</v>
          </cell>
          <cell r="W62" t="str">
            <v>15-CC-46-07</v>
          </cell>
        </row>
        <row r="63">
          <cell r="A63" t="str">
            <v>120046</v>
          </cell>
          <cell r="B63" t="str">
            <v>I2</v>
          </cell>
          <cell r="C63" t="str">
            <v>EMPRESA MINERA BOLIVAR</v>
          </cell>
          <cell r="D63" t="str">
            <v>MINA SAN MIGUEL S/N</v>
          </cell>
          <cell r="E63">
            <v>14841</v>
          </cell>
          <cell r="F63">
            <v>0</v>
          </cell>
          <cell r="G63">
            <v>61</v>
          </cell>
          <cell r="H63">
            <v>4897.53</v>
          </cell>
          <cell r="I63">
            <v>3847.94</v>
          </cell>
          <cell r="J63">
            <v>0</v>
          </cell>
          <cell r="K63">
            <v>639.13</v>
          </cell>
          <cell r="L63">
            <v>0</v>
          </cell>
          <cell r="M63">
            <v>0</v>
          </cell>
          <cell r="N63">
            <v>1136.9100000000001</v>
          </cell>
          <cell r="O63">
            <v>2</v>
          </cell>
          <cell r="P63">
            <v>2010</v>
          </cell>
          <cell r="Q63">
            <v>107</v>
          </cell>
          <cell r="R63">
            <v>186331</v>
          </cell>
          <cell r="S63" t="str">
            <v>POI</v>
          </cell>
          <cell r="T63">
            <v>55</v>
          </cell>
          <cell r="U63">
            <v>0</v>
          </cell>
          <cell r="V63">
            <v>500400241479</v>
          </cell>
          <cell r="W63" t="str">
            <v>9D-2F-7B-EF-49</v>
          </cell>
        </row>
        <row r="64">
          <cell r="A64" t="str">
            <v>120047</v>
          </cell>
          <cell r="B64" t="str">
            <v>I2</v>
          </cell>
          <cell r="C64" t="str">
            <v>CONDORI RUIZ MAX RAMIRO</v>
          </cell>
          <cell r="D64" t="str">
            <v>MINA HAMBRES S/N</v>
          </cell>
          <cell r="E64">
            <v>24390</v>
          </cell>
          <cell r="F64">
            <v>10500</v>
          </cell>
          <cell r="G64">
            <v>139</v>
          </cell>
          <cell r="H64">
            <v>8048.7</v>
          </cell>
          <cell r="I64">
            <v>8768.26</v>
          </cell>
          <cell r="J64">
            <v>0</v>
          </cell>
          <cell r="K64">
            <v>1050.3599999999999</v>
          </cell>
          <cell r="L64">
            <v>0</v>
          </cell>
          <cell r="M64">
            <v>0</v>
          </cell>
          <cell r="N64">
            <v>2186.1999999999998</v>
          </cell>
          <cell r="O64">
            <v>2</v>
          </cell>
          <cell r="P64">
            <v>2010</v>
          </cell>
          <cell r="Q64">
            <v>107</v>
          </cell>
          <cell r="R64">
            <v>186332</v>
          </cell>
          <cell r="S64" t="str">
            <v>POI</v>
          </cell>
          <cell r="T64">
            <v>55</v>
          </cell>
          <cell r="U64">
            <v>0</v>
          </cell>
          <cell r="V64">
            <v>500400241479</v>
          </cell>
          <cell r="W64" t="str">
            <v>C2-A0-B4-0A-19</v>
          </cell>
        </row>
        <row r="65">
          <cell r="A65" t="str">
            <v>120031</v>
          </cell>
          <cell r="B65" t="str">
            <v>I2</v>
          </cell>
          <cell r="C65" t="str">
            <v>ISSA  .</v>
          </cell>
          <cell r="D65" t="str">
            <v>CAMINO CANTUMARCA S/N</v>
          </cell>
          <cell r="E65">
            <v>2539</v>
          </cell>
          <cell r="F65">
            <v>1639</v>
          </cell>
          <cell r="G65">
            <v>36</v>
          </cell>
          <cell r="H65">
            <v>837.87</v>
          </cell>
          <cell r="I65">
            <v>2270.92</v>
          </cell>
          <cell r="J65">
            <v>220.72</v>
          </cell>
          <cell r="K65">
            <v>109.34</v>
          </cell>
          <cell r="L65">
            <v>960</v>
          </cell>
          <cell r="M65">
            <v>0</v>
          </cell>
          <cell r="N65">
            <v>432.84</v>
          </cell>
          <cell r="O65">
            <v>2</v>
          </cell>
          <cell r="P65">
            <v>2010</v>
          </cell>
          <cell r="Q65">
            <v>107</v>
          </cell>
          <cell r="R65">
            <v>186333</v>
          </cell>
          <cell r="S65" t="str">
            <v>POI</v>
          </cell>
          <cell r="T65">
            <v>55</v>
          </cell>
          <cell r="U65">
            <v>0</v>
          </cell>
          <cell r="V65">
            <v>500400241479</v>
          </cell>
          <cell r="W65" t="str">
            <v>25-03-80-D6-45</v>
          </cell>
        </row>
        <row r="66">
          <cell r="A66" t="str">
            <v>120049</v>
          </cell>
          <cell r="B66" t="str">
            <v>I2</v>
          </cell>
          <cell r="C66" t="str">
            <v>SOC. MIN. METAL RESERVA LTDA.</v>
          </cell>
          <cell r="D66" t="str">
            <v>MINA 3 AMIGOS S/N</v>
          </cell>
          <cell r="E66">
            <v>18052</v>
          </cell>
          <cell r="F66">
            <v>12178</v>
          </cell>
          <cell r="G66">
            <v>83</v>
          </cell>
          <cell r="H66">
            <v>5957.16</v>
          </cell>
          <cell r="I66">
            <v>5235.72</v>
          </cell>
          <cell r="J66">
            <v>962.59</v>
          </cell>
          <cell r="K66">
            <v>0</v>
          </cell>
          <cell r="L66">
            <v>0</v>
          </cell>
          <cell r="M66">
            <v>0</v>
          </cell>
          <cell r="N66">
            <v>1580.21</v>
          </cell>
          <cell r="O66">
            <v>2</v>
          </cell>
          <cell r="P66">
            <v>2010</v>
          </cell>
          <cell r="Q66">
            <v>107</v>
          </cell>
          <cell r="R66">
            <v>186334</v>
          </cell>
          <cell r="S66" t="str">
            <v>POI</v>
          </cell>
          <cell r="T66">
            <v>55</v>
          </cell>
          <cell r="U66">
            <v>0</v>
          </cell>
          <cell r="V66">
            <v>500400241479</v>
          </cell>
          <cell r="W66" t="str">
            <v>A8-60-6E-59</v>
          </cell>
        </row>
        <row r="67">
          <cell r="A67" t="str">
            <v>120032</v>
          </cell>
          <cell r="B67" t="str">
            <v>I2</v>
          </cell>
          <cell r="C67" t="str">
            <v>LAMBOL . S. A.</v>
          </cell>
          <cell r="D67" t="str">
            <v>M. LA SALVADORA S/N</v>
          </cell>
          <cell r="E67">
            <v>8390</v>
          </cell>
          <cell r="F67">
            <v>5269</v>
          </cell>
          <cell r="G67">
            <v>52</v>
          </cell>
          <cell r="H67">
            <v>2768.7</v>
          </cell>
          <cell r="I67">
            <v>3280.21</v>
          </cell>
          <cell r="J67">
            <v>381.08</v>
          </cell>
          <cell r="K67">
            <v>361.32</v>
          </cell>
          <cell r="L67">
            <v>0</v>
          </cell>
          <cell r="M67">
            <v>0</v>
          </cell>
          <cell r="N67">
            <v>835.9</v>
          </cell>
          <cell r="O67">
            <v>2</v>
          </cell>
          <cell r="P67">
            <v>2010</v>
          </cell>
          <cell r="Q67">
            <v>107</v>
          </cell>
          <cell r="R67">
            <v>186335</v>
          </cell>
          <cell r="S67" t="str">
            <v>POI</v>
          </cell>
          <cell r="T67">
            <v>55</v>
          </cell>
          <cell r="U67">
            <v>0</v>
          </cell>
          <cell r="V67">
            <v>500400241479</v>
          </cell>
          <cell r="W67" t="str">
            <v>99-02-C3-31-10</v>
          </cell>
        </row>
        <row r="68">
          <cell r="A68" t="str">
            <v>120912.50</v>
          </cell>
          <cell r="B68" t="str">
            <v>I2</v>
          </cell>
          <cell r="C68" t="str">
            <v>EM&amp;CONS BOMBORI SRL</v>
          </cell>
          <cell r="D68" t="str">
            <v>CHUQUISACA F S/N</v>
          </cell>
          <cell r="E68">
            <v>64535</v>
          </cell>
          <cell r="F68">
            <v>0</v>
          </cell>
          <cell r="G68">
            <v>122</v>
          </cell>
          <cell r="H68">
            <v>21296.55</v>
          </cell>
          <cell r="I68">
            <v>7695.88</v>
          </cell>
          <cell r="J68">
            <v>0</v>
          </cell>
          <cell r="K68">
            <v>2779.2</v>
          </cell>
          <cell r="L68">
            <v>0</v>
          </cell>
          <cell r="M68">
            <v>0</v>
          </cell>
          <cell r="N68">
            <v>3769.02</v>
          </cell>
          <cell r="O68">
            <v>2</v>
          </cell>
          <cell r="P68">
            <v>2010</v>
          </cell>
          <cell r="Q68">
            <v>107</v>
          </cell>
          <cell r="R68">
            <v>186336</v>
          </cell>
          <cell r="S68" t="str">
            <v>POI</v>
          </cell>
          <cell r="T68">
            <v>55</v>
          </cell>
          <cell r="U68">
            <v>0</v>
          </cell>
          <cell r="V68">
            <v>500400241479</v>
          </cell>
          <cell r="W68" t="str">
            <v>F1-6E-08-D2-A3</v>
          </cell>
        </row>
        <row r="69">
          <cell r="A69" t="str">
            <v>120941</v>
          </cell>
          <cell r="B69" t="str">
            <v>I2</v>
          </cell>
          <cell r="C69" t="str">
            <v>COOPERATIVA MINERA UNIFICADA POTOSI</v>
          </cell>
          <cell r="D69" t="str">
            <v>CERRO RICO - MINA SA S/N</v>
          </cell>
          <cell r="E69">
            <v>4042</v>
          </cell>
          <cell r="F69">
            <v>154</v>
          </cell>
          <cell r="G69">
            <v>61</v>
          </cell>
          <cell r="H69">
            <v>1333.86</v>
          </cell>
          <cell r="I69">
            <v>3847.94</v>
          </cell>
          <cell r="J69">
            <v>0</v>
          </cell>
          <cell r="K69">
            <v>174.07</v>
          </cell>
          <cell r="L69">
            <v>0</v>
          </cell>
          <cell r="M69">
            <v>0</v>
          </cell>
          <cell r="N69">
            <v>673.63</v>
          </cell>
          <cell r="O69">
            <v>2</v>
          </cell>
          <cell r="P69">
            <v>2010</v>
          </cell>
          <cell r="Q69">
            <v>107</v>
          </cell>
          <cell r="R69">
            <v>186337</v>
          </cell>
          <cell r="S69" t="str">
            <v>POI</v>
          </cell>
          <cell r="T69">
            <v>55</v>
          </cell>
          <cell r="U69">
            <v>0</v>
          </cell>
          <cell r="V69">
            <v>500400241479</v>
          </cell>
          <cell r="W69" t="str">
            <v>19-C3-1E-CF-5A</v>
          </cell>
        </row>
        <row r="70">
          <cell r="A70" t="str">
            <v>120695</v>
          </cell>
          <cell r="B70" t="str">
            <v>I2</v>
          </cell>
          <cell r="C70" t="str">
            <v>COOP. MIN. RESERVA FISCAL LTDA.</v>
          </cell>
          <cell r="D70" t="str">
            <v>MINA ESPERANZA(HUARI S/N</v>
          </cell>
          <cell r="E70">
            <v>3292</v>
          </cell>
          <cell r="F70">
            <v>1022</v>
          </cell>
          <cell r="G70">
            <v>84</v>
          </cell>
          <cell r="H70">
            <v>1086.3599999999999</v>
          </cell>
          <cell r="I70">
            <v>5298.8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830.07</v>
          </cell>
          <cell r="O70">
            <v>2</v>
          </cell>
          <cell r="P70">
            <v>2010</v>
          </cell>
          <cell r="Q70">
            <v>107</v>
          </cell>
          <cell r="R70">
            <v>186338</v>
          </cell>
          <cell r="S70" t="str">
            <v>POI</v>
          </cell>
          <cell r="T70">
            <v>55</v>
          </cell>
          <cell r="U70">
            <v>0</v>
          </cell>
          <cell r="V70">
            <v>500400241479</v>
          </cell>
          <cell r="W70" t="str">
            <v>F8-04-B3-1A-8C</v>
          </cell>
        </row>
        <row r="71">
          <cell r="A71" t="str">
            <v>120029</v>
          </cell>
          <cell r="B71" t="str">
            <v>I1</v>
          </cell>
          <cell r="C71" t="str">
            <v>GERMANY MOYA MAMANI</v>
          </cell>
          <cell r="D71" t="str">
            <v>MINA DON ROBERTO S/N</v>
          </cell>
          <cell r="E71">
            <v>254</v>
          </cell>
          <cell r="F71">
            <v>0</v>
          </cell>
          <cell r="G71">
            <v>3</v>
          </cell>
          <cell r="H71">
            <v>83.82</v>
          </cell>
          <cell r="I71">
            <v>189.24</v>
          </cell>
          <cell r="J71">
            <v>0</v>
          </cell>
          <cell r="K71">
            <v>10.94</v>
          </cell>
          <cell r="L71">
            <v>0</v>
          </cell>
          <cell r="M71">
            <v>0</v>
          </cell>
          <cell r="N71">
            <v>35.5</v>
          </cell>
          <cell r="O71">
            <v>2</v>
          </cell>
          <cell r="P71">
            <v>2010</v>
          </cell>
          <cell r="Q71">
            <v>107</v>
          </cell>
          <cell r="R71">
            <v>186339</v>
          </cell>
          <cell r="S71" t="str">
            <v>POI</v>
          </cell>
          <cell r="T71">
            <v>55</v>
          </cell>
          <cell r="U71">
            <v>0</v>
          </cell>
          <cell r="V71">
            <v>500400241479</v>
          </cell>
          <cell r="W71" t="str">
            <v>3E-2F-C0-20-AD</v>
          </cell>
        </row>
        <row r="72">
          <cell r="A72" t="str">
            <v>120907</v>
          </cell>
          <cell r="B72" t="str">
            <v>I1</v>
          </cell>
          <cell r="C72" t="str">
            <v>FUNDACION  ACLO</v>
          </cell>
          <cell r="D72" t="str">
            <v>CONDORIRI S/N</v>
          </cell>
          <cell r="E72">
            <v>4376</v>
          </cell>
          <cell r="F72">
            <v>0</v>
          </cell>
          <cell r="G72">
            <v>20</v>
          </cell>
          <cell r="H72">
            <v>1444.08</v>
          </cell>
          <cell r="I72">
            <v>1261.6199999999999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351.74</v>
          </cell>
          <cell r="O72">
            <v>2</v>
          </cell>
          <cell r="P72">
            <v>2010</v>
          </cell>
          <cell r="Q72">
            <v>107</v>
          </cell>
          <cell r="R72">
            <v>186340</v>
          </cell>
          <cell r="S72" t="str">
            <v>POI</v>
          </cell>
          <cell r="T72">
            <v>55</v>
          </cell>
          <cell r="U72">
            <v>0</v>
          </cell>
          <cell r="V72">
            <v>500400241479</v>
          </cell>
          <cell r="W72" t="str">
            <v>D0-15-67-FA-F7</v>
          </cell>
        </row>
        <row r="73">
          <cell r="A73" t="str">
            <v>120721</v>
          </cell>
          <cell r="B73" t="str">
            <v>I2</v>
          </cell>
          <cell r="C73" t="str">
            <v>EMPRESA MINERA SANTA LUCIA</v>
          </cell>
          <cell r="D73" t="str">
            <v>CERRO RICO - MINA HA S/N</v>
          </cell>
          <cell r="E73">
            <v>8987</v>
          </cell>
          <cell r="F73">
            <v>3892</v>
          </cell>
          <cell r="G73">
            <v>85</v>
          </cell>
          <cell r="H73">
            <v>2965.71</v>
          </cell>
          <cell r="I73">
            <v>5361.88</v>
          </cell>
          <cell r="J73">
            <v>0</v>
          </cell>
          <cell r="K73">
            <v>387.02</v>
          </cell>
          <cell r="L73">
            <v>0</v>
          </cell>
          <cell r="M73">
            <v>0</v>
          </cell>
          <cell r="N73">
            <v>1082.5899999999999</v>
          </cell>
          <cell r="O73">
            <v>2</v>
          </cell>
          <cell r="P73">
            <v>2010</v>
          </cell>
          <cell r="Q73">
            <v>107</v>
          </cell>
          <cell r="R73">
            <v>186341</v>
          </cell>
          <cell r="S73" t="str">
            <v>POI</v>
          </cell>
          <cell r="T73">
            <v>55</v>
          </cell>
          <cell r="U73">
            <v>0</v>
          </cell>
          <cell r="V73">
            <v>500400241479</v>
          </cell>
          <cell r="W73" t="str">
            <v>E1-74-80-16</v>
          </cell>
        </row>
        <row r="74">
          <cell r="A74" t="str">
            <v>120922</v>
          </cell>
          <cell r="B74" t="str">
            <v>I1</v>
          </cell>
          <cell r="C74" t="str">
            <v>GARNICA FERNANDEZ CARMELO</v>
          </cell>
          <cell r="D74" t="str">
            <v>M. PORVENIR S/N</v>
          </cell>
          <cell r="E74">
            <v>384</v>
          </cell>
          <cell r="F74">
            <v>0</v>
          </cell>
          <cell r="G74">
            <v>3</v>
          </cell>
          <cell r="H74">
            <v>126.72</v>
          </cell>
          <cell r="I74">
            <v>189.24</v>
          </cell>
          <cell r="J74">
            <v>0</v>
          </cell>
          <cell r="K74">
            <v>16.54</v>
          </cell>
          <cell r="L74">
            <v>0</v>
          </cell>
          <cell r="M74">
            <v>0</v>
          </cell>
          <cell r="N74">
            <v>41.07</v>
          </cell>
          <cell r="O74">
            <v>2</v>
          </cell>
          <cell r="P74">
            <v>2010</v>
          </cell>
          <cell r="Q74">
            <v>107</v>
          </cell>
          <cell r="R74">
            <v>186342</v>
          </cell>
          <cell r="S74" t="str">
            <v>POI</v>
          </cell>
          <cell r="T74">
            <v>55</v>
          </cell>
          <cell r="U74">
            <v>0</v>
          </cell>
          <cell r="V74">
            <v>500400241479</v>
          </cell>
          <cell r="W74" t="str">
            <v>E6-2A-00-46</v>
          </cell>
        </row>
        <row r="75">
          <cell r="A75" t="str">
            <v>120891.50</v>
          </cell>
          <cell r="B75" t="str">
            <v>I1</v>
          </cell>
          <cell r="C75" t="str">
            <v>EMPRESA MINERA BOLIVAR LTDA</v>
          </cell>
          <cell r="D75" t="str">
            <v>CIRCUNVALACION S/N</v>
          </cell>
          <cell r="E75">
            <v>2254</v>
          </cell>
          <cell r="F75">
            <v>3390</v>
          </cell>
          <cell r="G75">
            <v>57</v>
          </cell>
          <cell r="H75">
            <v>743.82</v>
          </cell>
          <cell r="I75">
            <v>3595.62</v>
          </cell>
          <cell r="J75">
            <v>2712.15</v>
          </cell>
          <cell r="K75">
            <v>97.07</v>
          </cell>
          <cell r="L75">
            <v>0</v>
          </cell>
          <cell r="M75">
            <v>0</v>
          </cell>
          <cell r="N75">
            <v>916.71</v>
          </cell>
          <cell r="O75">
            <v>2</v>
          </cell>
          <cell r="P75">
            <v>2010</v>
          </cell>
          <cell r="Q75">
            <v>107</v>
          </cell>
          <cell r="R75">
            <v>186343</v>
          </cell>
          <cell r="S75" t="str">
            <v>POI</v>
          </cell>
          <cell r="T75">
            <v>55</v>
          </cell>
          <cell r="U75">
            <v>0</v>
          </cell>
          <cell r="V75">
            <v>500400241479</v>
          </cell>
          <cell r="W75" t="str">
            <v>8F-5C-81-FF-5A</v>
          </cell>
        </row>
        <row r="76">
          <cell r="A76" t="str">
            <v>120741</v>
          </cell>
          <cell r="B76" t="str">
            <v>I2</v>
          </cell>
          <cell r="C76" t="str">
            <v>EMPRESA ROYAL MINES IMPEX S.R.L.</v>
          </cell>
          <cell r="D76" t="str">
            <v>CANTUMARCA S/N</v>
          </cell>
          <cell r="E76">
            <v>2027</v>
          </cell>
          <cell r="F76">
            <v>0</v>
          </cell>
          <cell r="G76">
            <v>5</v>
          </cell>
          <cell r="H76">
            <v>668.91</v>
          </cell>
          <cell r="I76">
            <v>315.39999999999998</v>
          </cell>
          <cell r="J76">
            <v>0</v>
          </cell>
          <cell r="K76">
            <v>87.29</v>
          </cell>
          <cell r="L76">
            <v>0</v>
          </cell>
          <cell r="M76">
            <v>0</v>
          </cell>
          <cell r="N76">
            <v>127.96</v>
          </cell>
          <cell r="O76">
            <v>2</v>
          </cell>
          <cell r="P76">
            <v>2010</v>
          </cell>
          <cell r="Q76">
            <v>107</v>
          </cell>
          <cell r="R76">
            <v>186344</v>
          </cell>
          <cell r="S76" t="str">
            <v>POI</v>
          </cell>
          <cell r="T76">
            <v>55</v>
          </cell>
          <cell r="U76">
            <v>0</v>
          </cell>
          <cell r="V76">
            <v>500400241479</v>
          </cell>
          <cell r="W76" t="str">
            <v>D1-67-12-C1-7D</v>
          </cell>
        </row>
        <row r="77">
          <cell r="A77" t="str">
            <v>120068.05</v>
          </cell>
          <cell r="B77" t="str">
            <v>I1</v>
          </cell>
          <cell r="C77" t="str">
            <v>MINDES  S.R.L.</v>
          </cell>
          <cell r="D77" t="str">
            <v>VILLACOLLO S/N</v>
          </cell>
          <cell r="E77">
            <v>2760</v>
          </cell>
          <cell r="F77">
            <v>1204</v>
          </cell>
          <cell r="G77">
            <v>64</v>
          </cell>
          <cell r="H77">
            <v>910.8</v>
          </cell>
          <cell r="I77">
            <v>4037.18</v>
          </cell>
          <cell r="J77">
            <v>0</v>
          </cell>
          <cell r="K77">
            <v>118.86</v>
          </cell>
          <cell r="L77">
            <v>0</v>
          </cell>
          <cell r="M77">
            <v>0</v>
          </cell>
          <cell r="N77">
            <v>643.24</v>
          </cell>
          <cell r="O77">
            <v>2</v>
          </cell>
          <cell r="P77">
            <v>2010</v>
          </cell>
          <cell r="Q77">
            <v>107</v>
          </cell>
          <cell r="R77">
            <v>186345</v>
          </cell>
          <cell r="S77" t="str">
            <v>POI</v>
          </cell>
          <cell r="T77">
            <v>55</v>
          </cell>
          <cell r="U77">
            <v>0</v>
          </cell>
          <cell r="V77">
            <v>500400241479</v>
          </cell>
          <cell r="W77" t="str">
            <v>F4-3C-13-42</v>
          </cell>
        </row>
        <row r="78">
          <cell r="A78" t="str">
            <v>120967.700</v>
          </cell>
          <cell r="B78" t="str">
            <v>I1</v>
          </cell>
          <cell r="C78" t="str">
            <v>EMP. COMER. SAN PEDRO POTOSI</v>
          </cell>
          <cell r="D78" t="str">
            <v>MINA SAN PEDRO S/N</v>
          </cell>
          <cell r="E78">
            <v>2737</v>
          </cell>
          <cell r="F78">
            <v>21</v>
          </cell>
          <cell r="G78">
            <v>31</v>
          </cell>
          <cell r="H78">
            <v>903.21</v>
          </cell>
          <cell r="I78">
            <v>1955.51</v>
          </cell>
          <cell r="J78">
            <v>0</v>
          </cell>
          <cell r="K78">
            <v>117.87</v>
          </cell>
          <cell r="L78">
            <v>0</v>
          </cell>
          <cell r="M78">
            <v>0</v>
          </cell>
          <cell r="N78">
            <v>371.63</v>
          </cell>
          <cell r="O78">
            <v>2</v>
          </cell>
          <cell r="P78">
            <v>2010</v>
          </cell>
          <cell r="Q78">
            <v>107</v>
          </cell>
          <cell r="R78">
            <v>186346</v>
          </cell>
          <cell r="S78" t="str">
            <v>POI</v>
          </cell>
          <cell r="T78">
            <v>55</v>
          </cell>
          <cell r="U78">
            <v>0</v>
          </cell>
          <cell r="V78">
            <v>500400241479</v>
          </cell>
          <cell r="W78" t="str">
            <v>A4-39-94-66</v>
          </cell>
        </row>
        <row r="79">
          <cell r="A79" t="str">
            <v>120036.85</v>
          </cell>
          <cell r="B79" t="str">
            <v>I2</v>
          </cell>
          <cell r="C79" t="str">
            <v>COPA MAMANI GREGORIO</v>
          </cell>
          <cell r="D79" t="str">
            <v>M. CALAMARCA (SEC. GUADALUPE) S/N</v>
          </cell>
          <cell r="E79">
            <v>1518</v>
          </cell>
          <cell r="F79">
            <v>0</v>
          </cell>
          <cell r="G79">
            <v>18</v>
          </cell>
          <cell r="H79">
            <v>500.94</v>
          </cell>
          <cell r="I79">
            <v>1135.46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212.73</v>
          </cell>
          <cell r="O79">
            <v>2</v>
          </cell>
          <cell r="P79">
            <v>2010</v>
          </cell>
          <cell r="Q79">
            <v>107</v>
          </cell>
          <cell r="R79">
            <v>186347</v>
          </cell>
          <cell r="S79" t="str">
            <v>POI</v>
          </cell>
          <cell r="T79">
            <v>55</v>
          </cell>
          <cell r="U79">
            <v>0</v>
          </cell>
          <cell r="V79">
            <v>500400241479</v>
          </cell>
          <cell r="W79" t="str">
            <v>A1-0C-42-16-9C</v>
          </cell>
        </row>
        <row r="80">
          <cell r="A80" t="str">
            <v>120036.80</v>
          </cell>
          <cell r="B80" t="str">
            <v>I2</v>
          </cell>
          <cell r="C80" t="str">
            <v>COPA MAMANI GREGORIO</v>
          </cell>
          <cell r="D80" t="str">
            <v>M. CALAMARCA (SEC. BARRENOS) S/N</v>
          </cell>
          <cell r="E80">
            <v>4</v>
          </cell>
          <cell r="F80">
            <v>0</v>
          </cell>
          <cell r="G80">
            <v>6</v>
          </cell>
          <cell r="H80">
            <v>1.32</v>
          </cell>
          <cell r="I80">
            <v>378.49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49.38</v>
          </cell>
          <cell r="O80">
            <v>2</v>
          </cell>
          <cell r="P80">
            <v>2010</v>
          </cell>
          <cell r="Q80">
            <v>107</v>
          </cell>
          <cell r="R80">
            <v>186348</v>
          </cell>
          <cell r="S80" t="str">
            <v>POI</v>
          </cell>
          <cell r="T80">
            <v>55</v>
          </cell>
          <cell r="U80">
            <v>0</v>
          </cell>
          <cell r="V80">
            <v>500400241479</v>
          </cell>
          <cell r="W80" t="str">
            <v>74-4D-24-B7</v>
          </cell>
        </row>
        <row r="81">
          <cell r="A81" t="str">
            <v>120768</v>
          </cell>
          <cell r="B81" t="str">
            <v>I2</v>
          </cell>
          <cell r="C81" t="str">
            <v>EMP. MIN. EXPORT L.D.V.J. SRL</v>
          </cell>
          <cell r="D81" t="str">
            <v>AGUA DULCE S/N</v>
          </cell>
          <cell r="E81">
            <v>99950</v>
          </cell>
          <cell r="F81">
            <v>28090</v>
          </cell>
          <cell r="G81">
            <v>188</v>
          </cell>
          <cell r="H81">
            <v>32983.5</v>
          </cell>
          <cell r="I81">
            <v>11859.23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5829.55</v>
          </cell>
          <cell r="O81">
            <v>2</v>
          </cell>
          <cell r="P81">
            <v>2010</v>
          </cell>
          <cell r="Q81">
            <v>107</v>
          </cell>
          <cell r="R81">
            <v>186349</v>
          </cell>
          <cell r="S81" t="str">
            <v>POI</v>
          </cell>
          <cell r="T81">
            <v>55</v>
          </cell>
          <cell r="U81">
            <v>0</v>
          </cell>
          <cell r="V81">
            <v>500400241479</v>
          </cell>
          <cell r="W81" t="str">
            <v>9F-F0-B2-F7</v>
          </cell>
        </row>
        <row r="82">
          <cell r="A82" t="str">
            <v>120052.50</v>
          </cell>
          <cell r="B82" t="str">
            <v>I2</v>
          </cell>
          <cell r="C82" t="str">
            <v>SOC. MIN. METAL RESERVA LTDA</v>
          </cell>
          <cell r="D82" t="str">
            <v>MINA PORVENIR S/N</v>
          </cell>
          <cell r="E82">
            <v>8481</v>
          </cell>
          <cell r="F82">
            <v>9936</v>
          </cell>
          <cell r="G82">
            <v>76</v>
          </cell>
          <cell r="H82">
            <v>2798.73</v>
          </cell>
          <cell r="I82">
            <v>4794.16</v>
          </cell>
          <cell r="J82">
            <v>2930.86</v>
          </cell>
          <cell r="K82">
            <v>0</v>
          </cell>
          <cell r="L82">
            <v>0</v>
          </cell>
          <cell r="M82">
            <v>0</v>
          </cell>
          <cell r="N82">
            <v>1368.09</v>
          </cell>
          <cell r="O82">
            <v>2</v>
          </cell>
          <cell r="P82">
            <v>2010</v>
          </cell>
          <cell r="Q82">
            <v>107</v>
          </cell>
          <cell r="R82">
            <v>186350</v>
          </cell>
          <cell r="S82" t="str">
            <v>POI</v>
          </cell>
          <cell r="T82">
            <v>55</v>
          </cell>
          <cell r="U82">
            <v>0</v>
          </cell>
          <cell r="V82">
            <v>500400241479</v>
          </cell>
          <cell r="W82" t="str">
            <v>3C-B2-43-68-4F</v>
          </cell>
        </row>
        <row r="83">
          <cell r="A83" t="str">
            <v>120757</v>
          </cell>
          <cell r="B83" t="str">
            <v>I2</v>
          </cell>
          <cell r="C83" t="str">
            <v>FEDECOMIN  POTOSI</v>
          </cell>
          <cell r="D83" t="str">
            <v>AGUA DULCE S/N</v>
          </cell>
          <cell r="E83">
            <v>36024</v>
          </cell>
          <cell r="F83">
            <v>15337</v>
          </cell>
          <cell r="G83">
            <v>233</v>
          </cell>
          <cell r="H83">
            <v>11887.92</v>
          </cell>
          <cell r="I83">
            <v>14697.87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3456.15</v>
          </cell>
          <cell r="O83">
            <v>2</v>
          </cell>
          <cell r="P83">
            <v>2010</v>
          </cell>
          <cell r="Q83">
            <v>107</v>
          </cell>
          <cell r="R83">
            <v>186351</v>
          </cell>
          <cell r="S83" t="str">
            <v>POI</v>
          </cell>
          <cell r="T83">
            <v>55</v>
          </cell>
          <cell r="U83">
            <v>0</v>
          </cell>
          <cell r="V83">
            <v>500400241479</v>
          </cell>
          <cell r="W83" t="str">
            <v>2A-3D-B4-A0</v>
          </cell>
        </row>
        <row r="84">
          <cell r="A84" t="str">
            <v>120036.70</v>
          </cell>
          <cell r="B84" t="str">
            <v>I2</v>
          </cell>
          <cell r="C84" t="str">
            <v>MAMANI COPA BASILIO</v>
          </cell>
          <cell r="D84" t="str">
            <v>M. CALAMARCA (SEC. S. MIGUEL) S/N</v>
          </cell>
          <cell r="E84">
            <v>181</v>
          </cell>
          <cell r="F84">
            <v>0</v>
          </cell>
          <cell r="G84">
            <v>9</v>
          </cell>
          <cell r="H84">
            <v>59.73</v>
          </cell>
          <cell r="I84">
            <v>567.73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81.569999999999993</v>
          </cell>
          <cell r="O84">
            <v>2</v>
          </cell>
          <cell r="P84">
            <v>2010</v>
          </cell>
          <cell r="Q84">
            <v>107</v>
          </cell>
          <cell r="R84">
            <v>186352</v>
          </cell>
          <cell r="S84" t="str">
            <v>POI</v>
          </cell>
          <cell r="T84">
            <v>55</v>
          </cell>
          <cell r="U84">
            <v>0</v>
          </cell>
          <cell r="V84">
            <v>500400241479</v>
          </cell>
          <cell r="W84" t="str">
            <v>7B-B9-EB-CB</v>
          </cell>
        </row>
        <row r="85">
          <cell r="A85" t="str">
            <v>120036.60</v>
          </cell>
          <cell r="B85" t="str">
            <v>I2</v>
          </cell>
          <cell r="C85" t="str">
            <v>MAMANI  ISIDRO</v>
          </cell>
          <cell r="D85" t="str">
            <v>M. CALAMARCA (S. ESQUINA) S/N</v>
          </cell>
          <cell r="E85">
            <v>296</v>
          </cell>
          <cell r="F85">
            <v>0</v>
          </cell>
          <cell r="G85">
            <v>4</v>
          </cell>
          <cell r="H85">
            <v>97.68</v>
          </cell>
          <cell r="I85">
            <v>252.32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45.5</v>
          </cell>
          <cell r="O85">
            <v>2</v>
          </cell>
          <cell r="P85">
            <v>2010</v>
          </cell>
          <cell r="Q85">
            <v>107</v>
          </cell>
          <cell r="R85">
            <v>186353</v>
          </cell>
          <cell r="S85" t="str">
            <v>POI</v>
          </cell>
          <cell r="T85">
            <v>55</v>
          </cell>
          <cell r="U85">
            <v>0</v>
          </cell>
          <cell r="V85">
            <v>500400241479</v>
          </cell>
          <cell r="W85" t="str">
            <v>4E-B3-87-B2-C5</v>
          </cell>
        </row>
        <row r="86">
          <cell r="A86" t="str">
            <v>120688</v>
          </cell>
          <cell r="B86" t="str">
            <v>I2</v>
          </cell>
          <cell r="C86" t="str">
            <v>COOP. MIN. UNIFICADA LTDA.</v>
          </cell>
          <cell r="D86" t="str">
            <v>CHAUPI PLANTA S/N</v>
          </cell>
          <cell r="E86">
            <v>78578</v>
          </cell>
          <cell r="F86">
            <v>0</v>
          </cell>
          <cell r="G86">
            <v>160</v>
          </cell>
          <cell r="H86">
            <v>25930.74</v>
          </cell>
          <cell r="I86">
            <v>10092.959999999999</v>
          </cell>
          <cell r="J86">
            <v>0</v>
          </cell>
          <cell r="K86">
            <v>3383.96</v>
          </cell>
          <cell r="L86">
            <v>0</v>
          </cell>
          <cell r="M86">
            <v>0</v>
          </cell>
          <cell r="N86">
            <v>4683.08</v>
          </cell>
          <cell r="O86">
            <v>2</v>
          </cell>
          <cell r="P86">
            <v>2010</v>
          </cell>
          <cell r="Q86">
            <v>107</v>
          </cell>
          <cell r="R86">
            <v>186354</v>
          </cell>
          <cell r="S86" t="str">
            <v>POI</v>
          </cell>
          <cell r="T86">
            <v>55</v>
          </cell>
          <cell r="U86">
            <v>0</v>
          </cell>
          <cell r="V86">
            <v>500400241479</v>
          </cell>
          <cell r="W86" t="str">
            <v>B3-04-13-87</v>
          </cell>
        </row>
        <row r="87">
          <cell r="A87" t="str">
            <v>121166</v>
          </cell>
          <cell r="B87" t="str">
            <v>I2</v>
          </cell>
          <cell r="C87" t="str">
            <v>SUDAMERICANA DE CONSTRUCCION S.R.L.</v>
          </cell>
          <cell r="D87" t="str">
            <v>BETANZOS S/N</v>
          </cell>
          <cell r="E87">
            <v>5655</v>
          </cell>
          <cell r="F87">
            <v>7508</v>
          </cell>
          <cell r="G87">
            <v>77</v>
          </cell>
          <cell r="H87">
            <v>1866.15</v>
          </cell>
          <cell r="I87">
            <v>4857.24</v>
          </cell>
          <cell r="J87">
            <v>3334.8</v>
          </cell>
          <cell r="K87">
            <v>0</v>
          </cell>
          <cell r="L87">
            <v>0</v>
          </cell>
          <cell r="M87">
            <v>0</v>
          </cell>
          <cell r="N87">
            <v>1307.56</v>
          </cell>
          <cell r="O87">
            <v>2</v>
          </cell>
          <cell r="P87">
            <v>2010</v>
          </cell>
          <cell r="Q87">
            <v>107</v>
          </cell>
          <cell r="R87">
            <v>186355</v>
          </cell>
          <cell r="S87" t="str">
            <v>POI</v>
          </cell>
          <cell r="T87">
            <v>55</v>
          </cell>
          <cell r="U87">
            <v>0</v>
          </cell>
          <cell r="V87">
            <v>500400241479</v>
          </cell>
          <cell r="W87" t="str">
            <v>0D-71-B5-D7-BC</v>
          </cell>
        </row>
        <row r="88">
          <cell r="A88" t="str">
            <v>120889</v>
          </cell>
          <cell r="B88" t="str">
            <v>I1</v>
          </cell>
          <cell r="C88" t="str">
            <v>EMPRESA MINERA SANTA ROSA LTDA.</v>
          </cell>
          <cell r="D88" t="str">
            <v>CIRCUNVALACION S/N</v>
          </cell>
          <cell r="E88">
            <v>818</v>
          </cell>
          <cell r="F88">
            <v>0</v>
          </cell>
          <cell r="G88">
            <v>5</v>
          </cell>
          <cell r="H88">
            <v>269.94</v>
          </cell>
          <cell r="I88">
            <v>315.39999999999998</v>
          </cell>
          <cell r="J88">
            <v>0</v>
          </cell>
          <cell r="K88">
            <v>32.229999999999997</v>
          </cell>
          <cell r="L88">
            <v>0</v>
          </cell>
          <cell r="M88">
            <v>0</v>
          </cell>
          <cell r="N88">
            <v>76.09</v>
          </cell>
          <cell r="O88">
            <v>2</v>
          </cell>
          <cell r="P88">
            <v>2010</v>
          </cell>
          <cell r="Q88">
            <v>107</v>
          </cell>
          <cell r="R88">
            <v>186356</v>
          </cell>
          <cell r="S88" t="str">
            <v>POI</v>
          </cell>
          <cell r="T88">
            <v>55</v>
          </cell>
          <cell r="U88">
            <v>0</v>
          </cell>
          <cell r="V88">
            <v>500400241479</v>
          </cell>
          <cell r="W88" t="str">
            <v>2E-03-A9-54</v>
          </cell>
        </row>
        <row r="89">
          <cell r="A89" t="str">
            <v>120066</v>
          </cell>
          <cell r="B89" t="str">
            <v>I2</v>
          </cell>
          <cell r="C89" t="str">
            <v>GONZALES ARANDO FERNANDO</v>
          </cell>
          <cell r="D89" t="str">
            <v>MINA HAMBRES S/N</v>
          </cell>
          <cell r="E89">
            <v>13568</v>
          </cell>
          <cell r="F89">
            <v>12853</v>
          </cell>
          <cell r="G89">
            <v>93</v>
          </cell>
          <cell r="H89">
            <v>4477.4399999999996</v>
          </cell>
          <cell r="I89">
            <v>5866.53</v>
          </cell>
          <cell r="J89">
            <v>2482.5500000000002</v>
          </cell>
          <cell r="K89">
            <v>584.30999999999995</v>
          </cell>
          <cell r="L89">
            <v>0</v>
          </cell>
          <cell r="M89">
            <v>0</v>
          </cell>
          <cell r="N89">
            <v>1667.45</v>
          </cell>
          <cell r="O89">
            <v>2</v>
          </cell>
          <cell r="P89">
            <v>2010</v>
          </cell>
          <cell r="Q89">
            <v>107</v>
          </cell>
          <cell r="R89">
            <v>186357</v>
          </cell>
          <cell r="S89" t="str">
            <v>POI</v>
          </cell>
          <cell r="T89">
            <v>55</v>
          </cell>
          <cell r="U89">
            <v>0</v>
          </cell>
          <cell r="V89">
            <v>500400241479</v>
          </cell>
          <cell r="W89" t="str">
            <v>82-3E-E5-0F</v>
          </cell>
        </row>
        <row r="90">
          <cell r="A90" t="str">
            <v>121175.50</v>
          </cell>
          <cell r="B90" t="str">
            <v>I1</v>
          </cell>
          <cell r="C90" t="str">
            <v>MINERA TIREX LIMITADA</v>
          </cell>
          <cell r="D90" t="str">
            <v>CANUTILLOS S/N</v>
          </cell>
          <cell r="E90">
            <v>318</v>
          </cell>
          <cell r="F90">
            <v>0</v>
          </cell>
          <cell r="G90">
            <v>5</v>
          </cell>
          <cell r="H90">
            <v>104.94</v>
          </cell>
          <cell r="I90">
            <v>315.39999999999998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54.64</v>
          </cell>
          <cell r="O90">
            <v>2</v>
          </cell>
          <cell r="P90">
            <v>2010</v>
          </cell>
          <cell r="Q90">
            <v>107</v>
          </cell>
          <cell r="R90">
            <v>186358</v>
          </cell>
          <cell r="S90" t="str">
            <v>POI</v>
          </cell>
          <cell r="T90">
            <v>55</v>
          </cell>
          <cell r="U90">
            <v>0</v>
          </cell>
          <cell r="V90">
            <v>500400241479</v>
          </cell>
          <cell r="W90" t="str">
            <v>4B-70-6D-41-65</v>
          </cell>
        </row>
        <row r="91">
          <cell r="A91" t="str">
            <v>120068.10</v>
          </cell>
          <cell r="B91" t="str">
            <v>I2</v>
          </cell>
          <cell r="C91" t="str">
            <v>COOP. MIN. VENEROS  VILLA IMPERIAL  ING.II</v>
          </cell>
          <cell r="D91" t="str">
            <v>VILLACOLLO S/N</v>
          </cell>
          <cell r="E91">
            <v>10398</v>
          </cell>
          <cell r="F91">
            <v>4447</v>
          </cell>
          <cell r="G91">
            <v>100</v>
          </cell>
          <cell r="H91">
            <v>3431.34</v>
          </cell>
          <cell r="I91">
            <v>6308.1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1266.1300000000001</v>
          </cell>
          <cell r="O91">
            <v>2</v>
          </cell>
          <cell r="P91">
            <v>2010</v>
          </cell>
          <cell r="Q91">
            <v>107</v>
          </cell>
          <cell r="R91">
            <v>186359</v>
          </cell>
          <cell r="S91" t="str">
            <v>POI</v>
          </cell>
          <cell r="T91">
            <v>55</v>
          </cell>
          <cell r="U91">
            <v>0</v>
          </cell>
          <cell r="V91">
            <v>500400241479</v>
          </cell>
          <cell r="W91" t="str">
            <v>5D-32-0E-35-83</v>
          </cell>
        </row>
        <row r="92">
          <cell r="A92" t="str">
            <v>120753.1</v>
          </cell>
          <cell r="B92" t="str">
            <v>I2</v>
          </cell>
          <cell r="C92" t="str">
            <v>CCOP. MINERA UNIFICADA POTOSI LTDA.</v>
          </cell>
          <cell r="D92" t="str">
            <v>AGUA DULCE S/N</v>
          </cell>
          <cell r="E92">
            <v>123490</v>
          </cell>
          <cell r="F92">
            <v>55858</v>
          </cell>
          <cell r="G92">
            <v>309</v>
          </cell>
          <cell r="H92">
            <v>40751.699999999997</v>
          </cell>
          <cell r="I92">
            <v>19492.03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7831.68</v>
          </cell>
          <cell r="O92">
            <v>2</v>
          </cell>
          <cell r="P92">
            <v>2010</v>
          </cell>
          <cell r="Q92">
            <v>107</v>
          </cell>
          <cell r="R92">
            <v>186360</v>
          </cell>
          <cell r="S92" t="str">
            <v>POI</v>
          </cell>
          <cell r="T92">
            <v>55</v>
          </cell>
          <cell r="U92">
            <v>0</v>
          </cell>
          <cell r="V92">
            <v>500400241479</v>
          </cell>
          <cell r="W92" t="str">
            <v>33-73-FD-02</v>
          </cell>
        </row>
        <row r="93">
          <cell r="A93" t="str">
            <v>120006</v>
          </cell>
          <cell r="B93" t="str">
            <v>I2</v>
          </cell>
          <cell r="C93" t="str">
            <v>CERUSITA ANDINA LTDA.</v>
          </cell>
          <cell r="D93" t="str">
            <v>SACACA S/N</v>
          </cell>
          <cell r="E93">
            <v>1598</v>
          </cell>
          <cell r="F93">
            <v>508</v>
          </cell>
          <cell r="G93">
            <v>39</v>
          </cell>
          <cell r="H93">
            <v>527.34</v>
          </cell>
          <cell r="I93">
            <v>2460.16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388.38</v>
          </cell>
          <cell r="O93">
            <v>2</v>
          </cell>
          <cell r="P93">
            <v>2010</v>
          </cell>
          <cell r="Q93">
            <v>107</v>
          </cell>
          <cell r="R93">
            <v>186528</v>
          </cell>
          <cell r="S93" t="str">
            <v>POI</v>
          </cell>
          <cell r="T93">
            <v>89</v>
          </cell>
          <cell r="U93">
            <v>0</v>
          </cell>
          <cell r="V93">
            <v>500400241479</v>
          </cell>
          <cell r="W93" t="str">
            <v>6F-48-8A-D2-17</v>
          </cell>
        </row>
        <row r="94">
          <cell r="A94" t="str">
            <v>120736</v>
          </cell>
          <cell r="B94" t="str">
            <v>I2</v>
          </cell>
          <cell r="C94" t="str">
            <v>CAREAGA ALURRALDE MILTON ADEMAR</v>
          </cell>
          <cell r="D94" t="str">
            <v xml:space="preserve">CANTUMARCA </v>
          </cell>
          <cell r="E94">
            <v>61178</v>
          </cell>
          <cell r="F94">
            <v>21343</v>
          </cell>
          <cell r="G94">
            <v>148</v>
          </cell>
          <cell r="H94">
            <v>20188.740000000002</v>
          </cell>
          <cell r="I94">
            <v>9335.99</v>
          </cell>
          <cell r="J94">
            <v>0</v>
          </cell>
          <cell r="K94">
            <v>2634.63</v>
          </cell>
          <cell r="L94">
            <v>960</v>
          </cell>
          <cell r="M94">
            <v>0</v>
          </cell>
          <cell r="N94">
            <v>3838.21</v>
          </cell>
          <cell r="O94">
            <v>2</v>
          </cell>
          <cell r="P94">
            <v>2010</v>
          </cell>
          <cell r="Q94">
            <v>107</v>
          </cell>
          <cell r="R94">
            <v>186530</v>
          </cell>
          <cell r="S94" t="str">
            <v>POI</v>
          </cell>
          <cell r="T94">
            <v>89</v>
          </cell>
          <cell r="U94">
            <v>0</v>
          </cell>
          <cell r="V94">
            <v>500400241479</v>
          </cell>
          <cell r="W94" t="str">
            <v>82-7D-AB-E2</v>
          </cell>
        </row>
        <row r="95">
          <cell r="A95" t="str">
            <v>120730</v>
          </cell>
          <cell r="B95" t="str">
            <v>I2</v>
          </cell>
          <cell r="C95" t="str">
            <v>EMPRESA MINERA PATIÑO SRL</v>
          </cell>
          <cell r="D95" t="str">
            <v>LA CHACA S/N</v>
          </cell>
          <cell r="E95">
            <v>121950</v>
          </cell>
          <cell r="F95">
            <v>20923</v>
          </cell>
          <cell r="G95">
            <v>431</v>
          </cell>
          <cell r="H95">
            <v>40243.5</v>
          </cell>
          <cell r="I95">
            <v>27187.91</v>
          </cell>
          <cell r="J95">
            <v>0</v>
          </cell>
          <cell r="K95">
            <v>5251.78</v>
          </cell>
          <cell r="L95">
            <v>960</v>
          </cell>
          <cell r="M95">
            <v>0</v>
          </cell>
          <cell r="N95">
            <v>8766.08</v>
          </cell>
          <cell r="O95">
            <v>2</v>
          </cell>
          <cell r="P95">
            <v>2010</v>
          </cell>
          <cell r="Q95">
            <v>107</v>
          </cell>
          <cell r="R95">
            <v>186531</v>
          </cell>
          <cell r="S95" t="str">
            <v>POI</v>
          </cell>
          <cell r="T95">
            <v>89</v>
          </cell>
          <cell r="U95">
            <v>0</v>
          </cell>
          <cell r="V95">
            <v>500400241479</v>
          </cell>
          <cell r="W95" t="str">
            <v>52-5F-79-F5-7A</v>
          </cell>
        </row>
        <row r="96">
          <cell r="A96" t="str">
            <v>120735</v>
          </cell>
          <cell r="B96" t="str">
            <v>I2</v>
          </cell>
          <cell r="C96" t="str">
            <v>VILMIN  S.R.L.</v>
          </cell>
          <cell r="D96" t="str">
            <v>CANTUMARCA S/N</v>
          </cell>
          <cell r="E96">
            <v>48616</v>
          </cell>
          <cell r="F96">
            <v>23028</v>
          </cell>
          <cell r="G96">
            <v>131</v>
          </cell>
          <cell r="H96">
            <v>16043.28</v>
          </cell>
          <cell r="I96">
            <v>8263.61</v>
          </cell>
          <cell r="J96">
            <v>0</v>
          </cell>
          <cell r="K96">
            <v>2093.65</v>
          </cell>
          <cell r="L96">
            <v>960</v>
          </cell>
          <cell r="M96">
            <v>0</v>
          </cell>
          <cell r="N96">
            <v>3159.9</v>
          </cell>
          <cell r="O96">
            <v>2</v>
          </cell>
          <cell r="P96">
            <v>2010</v>
          </cell>
          <cell r="Q96">
            <v>107</v>
          </cell>
          <cell r="R96">
            <v>186532</v>
          </cell>
          <cell r="S96" t="str">
            <v>POI</v>
          </cell>
          <cell r="T96">
            <v>89</v>
          </cell>
          <cell r="U96">
            <v>0</v>
          </cell>
          <cell r="V96">
            <v>500400241479</v>
          </cell>
          <cell r="W96" t="str">
            <v>1A-09-91-7F</v>
          </cell>
        </row>
        <row r="97">
          <cell r="A97" t="str">
            <v>120008</v>
          </cell>
          <cell r="B97" t="str">
            <v>I2</v>
          </cell>
          <cell r="C97" t="str">
            <v>EMPRESA MINERA COMINUR</v>
          </cell>
          <cell r="D97" t="str">
            <v>COLQUECHACA S/N</v>
          </cell>
          <cell r="E97">
            <v>10100</v>
          </cell>
          <cell r="F97">
            <v>10587</v>
          </cell>
          <cell r="G97">
            <v>98</v>
          </cell>
          <cell r="H97">
            <v>3333</v>
          </cell>
          <cell r="I97">
            <v>6181.94</v>
          </cell>
          <cell r="J97">
            <v>2892.54</v>
          </cell>
          <cell r="K97">
            <v>0</v>
          </cell>
          <cell r="L97">
            <v>0</v>
          </cell>
          <cell r="M97">
            <v>0</v>
          </cell>
          <cell r="N97">
            <v>1612.97</v>
          </cell>
          <cell r="O97">
            <v>2</v>
          </cell>
          <cell r="P97">
            <v>2010</v>
          </cell>
          <cell r="Q97">
            <v>107</v>
          </cell>
          <cell r="R97">
            <v>186533</v>
          </cell>
          <cell r="S97" t="str">
            <v>POI</v>
          </cell>
          <cell r="T97">
            <v>89</v>
          </cell>
          <cell r="U97">
            <v>0</v>
          </cell>
          <cell r="V97">
            <v>500400241479</v>
          </cell>
          <cell r="W97" t="str">
            <v>B1-38-FE-26-13</v>
          </cell>
        </row>
        <row r="98">
          <cell r="A98" t="str">
            <v>605000</v>
          </cell>
          <cell r="B98" t="str">
            <v>I2</v>
          </cell>
          <cell r="C98" t="str">
            <v>G. MIN. STA BAR CANDELARIA E. CORS</v>
          </cell>
          <cell r="D98" t="str">
            <v>COLQUECHACA S/N</v>
          </cell>
          <cell r="E98">
            <v>23628</v>
          </cell>
          <cell r="F98">
            <v>3471</v>
          </cell>
          <cell r="G98">
            <v>154</v>
          </cell>
          <cell r="H98">
            <v>7797.24</v>
          </cell>
          <cell r="I98">
            <v>9714.4699999999993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2276.52</v>
          </cell>
          <cell r="O98">
            <v>2</v>
          </cell>
          <cell r="P98">
            <v>2010</v>
          </cell>
          <cell r="Q98">
            <v>107</v>
          </cell>
          <cell r="R98">
            <v>186534</v>
          </cell>
          <cell r="S98" t="str">
            <v>POI</v>
          </cell>
          <cell r="T98">
            <v>89</v>
          </cell>
          <cell r="U98">
            <v>0</v>
          </cell>
          <cell r="V98">
            <v>500400241479</v>
          </cell>
          <cell r="W98" t="str">
            <v>7A-6E-E0-E1-6F</v>
          </cell>
        </row>
        <row r="99">
          <cell r="A99" t="str">
            <v>120010</v>
          </cell>
          <cell r="B99" t="str">
            <v>I2</v>
          </cell>
          <cell r="C99" t="str">
            <v>COOP. . MIN. COLQUECHACA LTDA</v>
          </cell>
          <cell r="D99" t="str">
            <v>MINA SOCAVON S/N</v>
          </cell>
          <cell r="E99">
            <v>270</v>
          </cell>
          <cell r="F99">
            <v>0</v>
          </cell>
          <cell r="G99">
            <v>3</v>
          </cell>
          <cell r="H99">
            <v>89.1</v>
          </cell>
          <cell r="I99">
            <v>189.24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36.18</v>
          </cell>
          <cell r="O99">
            <v>2</v>
          </cell>
          <cell r="P99">
            <v>2010</v>
          </cell>
          <cell r="Q99">
            <v>107</v>
          </cell>
          <cell r="R99">
            <v>186535</v>
          </cell>
          <cell r="S99" t="str">
            <v>POI</v>
          </cell>
          <cell r="T99">
            <v>89</v>
          </cell>
          <cell r="U99">
            <v>0</v>
          </cell>
          <cell r="V99">
            <v>500400241479</v>
          </cell>
          <cell r="W99" t="str">
            <v>FD-B0-4F-FC-88</v>
          </cell>
        </row>
        <row r="100">
          <cell r="A100" t="str">
            <v>120681</v>
          </cell>
          <cell r="B100" t="str">
            <v>I2</v>
          </cell>
          <cell r="C100" t="str">
            <v>MARTINEZ HUMANIS DAMIAN</v>
          </cell>
          <cell r="D100" t="str">
            <v>HUARI HUARI S/N</v>
          </cell>
          <cell r="E100">
            <v>5702</v>
          </cell>
          <cell r="F100">
            <v>5399</v>
          </cell>
          <cell r="G100">
            <v>20</v>
          </cell>
          <cell r="H100">
            <v>1881.66</v>
          </cell>
          <cell r="I100">
            <v>1261.6199999999999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408.63</v>
          </cell>
          <cell r="O100">
            <v>2</v>
          </cell>
          <cell r="P100">
            <v>2010</v>
          </cell>
          <cell r="Q100">
            <v>107</v>
          </cell>
          <cell r="R100">
            <v>186362</v>
          </cell>
          <cell r="S100" t="str">
            <v>POI</v>
          </cell>
          <cell r="T100">
            <v>55</v>
          </cell>
          <cell r="U100">
            <v>0</v>
          </cell>
          <cell r="V100">
            <v>500400241479</v>
          </cell>
          <cell r="W100" t="str">
            <v>2A-36-93-92</v>
          </cell>
        </row>
        <row r="101">
          <cell r="A101" t="str">
            <v>120693</v>
          </cell>
          <cell r="B101" t="str">
            <v>I1</v>
          </cell>
          <cell r="C101" t="str">
            <v>EMPRESA  MINERA EMLEC LTDA.</v>
          </cell>
          <cell r="D101" t="str">
            <v>HUARI HUARI S/N</v>
          </cell>
          <cell r="E101">
            <v>86</v>
          </cell>
          <cell r="F101">
            <v>0</v>
          </cell>
          <cell r="G101">
            <v>5</v>
          </cell>
          <cell r="H101">
            <v>28.38</v>
          </cell>
          <cell r="I101">
            <v>315.39999999999998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44.69</v>
          </cell>
          <cell r="O101">
            <v>2</v>
          </cell>
          <cell r="P101">
            <v>2010</v>
          </cell>
          <cell r="Q101">
            <v>107</v>
          </cell>
          <cell r="R101">
            <v>186363</v>
          </cell>
          <cell r="S101" t="str">
            <v>POI</v>
          </cell>
          <cell r="T101">
            <v>55</v>
          </cell>
          <cell r="U101">
            <v>0</v>
          </cell>
          <cell r="V101">
            <v>500400241479</v>
          </cell>
          <cell r="W101" t="str">
            <v>B3-5D-7C-D8-B7</v>
          </cell>
        </row>
        <row r="102">
          <cell r="A102" t="str">
            <v>120703</v>
          </cell>
          <cell r="B102" t="str">
            <v>I2</v>
          </cell>
          <cell r="C102" t="str">
            <v>COMPAÑIA MINERA SALINAS (COMISAL)</v>
          </cell>
          <cell r="D102" t="str">
            <v>PUNUTUMA S/N</v>
          </cell>
          <cell r="E102">
            <v>97293</v>
          </cell>
          <cell r="F102">
            <v>46716</v>
          </cell>
          <cell r="G102">
            <v>370</v>
          </cell>
          <cell r="H102">
            <v>32106.69</v>
          </cell>
          <cell r="I102">
            <v>23339.97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7208.07</v>
          </cell>
          <cell r="O102">
            <v>2</v>
          </cell>
          <cell r="P102">
            <v>2010</v>
          </cell>
          <cell r="Q102">
            <v>107</v>
          </cell>
          <cell r="R102">
            <v>186536</v>
          </cell>
          <cell r="S102" t="str">
            <v>POI</v>
          </cell>
          <cell r="T102">
            <v>89</v>
          </cell>
          <cell r="U102">
            <v>0</v>
          </cell>
          <cell r="V102">
            <v>500400241479</v>
          </cell>
          <cell r="W102" t="str">
            <v>E5-7A-3E-11-25</v>
          </cell>
        </row>
        <row r="103">
          <cell r="A103" t="str">
            <v>120705</v>
          </cell>
          <cell r="B103" t="str">
            <v>I2</v>
          </cell>
          <cell r="C103" t="str">
            <v>ENTEL REPETIDORA .</v>
          </cell>
          <cell r="D103" t="str">
            <v>CERRO SAÑO S/N</v>
          </cell>
          <cell r="E103">
            <v>1188</v>
          </cell>
          <cell r="F103">
            <v>0</v>
          </cell>
          <cell r="G103">
            <v>6</v>
          </cell>
          <cell r="H103">
            <v>392.04</v>
          </cell>
          <cell r="I103">
            <v>378.49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100.17</v>
          </cell>
          <cell r="O103">
            <v>2</v>
          </cell>
          <cell r="P103">
            <v>2010</v>
          </cell>
          <cell r="Q103">
            <v>107</v>
          </cell>
          <cell r="R103">
            <v>186537</v>
          </cell>
          <cell r="S103" t="str">
            <v>POI</v>
          </cell>
          <cell r="T103">
            <v>89</v>
          </cell>
          <cell r="U103">
            <v>0</v>
          </cell>
          <cell r="V103">
            <v>500400241479</v>
          </cell>
          <cell r="W103" t="str">
            <v>D4-E7-4E-A7</v>
          </cell>
        </row>
        <row r="104">
          <cell r="A104" t="str">
            <v>120013</v>
          </cell>
          <cell r="B104" t="str">
            <v>I2</v>
          </cell>
          <cell r="C104" t="str">
            <v>COOP. MINERA COLQUECHACA LTDA.</v>
          </cell>
          <cell r="D104" t="str">
            <v>COLQUECHACA S/N</v>
          </cell>
          <cell r="E104">
            <v>1349</v>
          </cell>
          <cell r="F104">
            <v>1235</v>
          </cell>
          <cell r="G104">
            <v>13</v>
          </cell>
          <cell r="H104">
            <v>445.17</v>
          </cell>
          <cell r="I104">
            <v>820.05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164.48</v>
          </cell>
          <cell r="O104">
            <v>2</v>
          </cell>
          <cell r="P104">
            <v>2010</v>
          </cell>
          <cell r="Q104">
            <v>107</v>
          </cell>
          <cell r="R104">
            <v>186539</v>
          </cell>
          <cell r="S104" t="str">
            <v>POI</v>
          </cell>
          <cell r="T104">
            <v>89</v>
          </cell>
          <cell r="U104">
            <v>0</v>
          </cell>
          <cell r="V104">
            <v>500400241479</v>
          </cell>
          <cell r="W104" t="str">
            <v>DA-B1-CD-D2</v>
          </cell>
        </row>
        <row r="105">
          <cell r="A105" t="str">
            <v>120015</v>
          </cell>
          <cell r="B105" t="str">
            <v>I2</v>
          </cell>
          <cell r="C105" t="str">
            <v>GRUPO MINERO CANDELARIA E. CORS</v>
          </cell>
          <cell r="D105" t="str">
            <v>COLQUECHACA S/N</v>
          </cell>
          <cell r="E105">
            <v>303</v>
          </cell>
          <cell r="F105">
            <v>152</v>
          </cell>
          <cell r="G105">
            <v>53</v>
          </cell>
          <cell r="H105">
            <v>99.99</v>
          </cell>
          <cell r="I105">
            <v>3343.29</v>
          </cell>
          <cell r="J105">
            <v>24.1</v>
          </cell>
          <cell r="K105">
            <v>0</v>
          </cell>
          <cell r="L105">
            <v>0</v>
          </cell>
          <cell r="M105">
            <v>0</v>
          </cell>
          <cell r="N105">
            <v>450.76</v>
          </cell>
          <cell r="O105">
            <v>2</v>
          </cell>
          <cell r="P105">
            <v>2010</v>
          </cell>
          <cell r="Q105">
            <v>107</v>
          </cell>
          <cell r="R105">
            <v>186540</v>
          </cell>
          <cell r="S105" t="str">
            <v>POI</v>
          </cell>
          <cell r="T105">
            <v>89</v>
          </cell>
          <cell r="U105">
            <v>0</v>
          </cell>
          <cell r="V105">
            <v>500400241479</v>
          </cell>
          <cell r="W105" t="str">
            <v>48-2B-C9-5D-8F</v>
          </cell>
        </row>
        <row r="106">
          <cell r="A106" t="str">
            <v>120711</v>
          </cell>
          <cell r="B106" t="str">
            <v>I2</v>
          </cell>
          <cell r="C106" t="str">
            <v>COMPAÑIA DE  MINERALES  ESPECIALIZADOS S.A</v>
          </cell>
          <cell r="D106" t="str">
            <v>MINA MORADOS S/N</v>
          </cell>
          <cell r="E106">
            <v>204946</v>
          </cell>
          <cell r="F106">
            <v>53413</v>
          </cell>
          <cell r="G106">
            <v>731</v>
          </cell>
          <cell r="H106">
            <v>67632.179999999993</v>
          </cell>
          <cell r="I106">
            <v>46112.21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14786.77</v>
          </cell>
          <cell r="O106">
            <v>2</v>
          </cell>
          <cell r="P106">
            <v>2010</v>
          </cell>
          <cell r="Q106">
            <v>107</v>
          </cell>
          <cell r="R106">
            <v>186541</v>
          </cell>
          <cell r="S106" t="str">
            <v>POI</v>
          </cell>
          <cell r="T106">
            <v>89</v>
          </cell>
          <cell r="U106">
            <v>0</v>
          </cell>
          <cell r="V106">
            <v>500400241479</v>
          </cell>
          <cell r="W106" t="str">
            <v>42-82-FA-79</v>
          </cell>
        </row>
        <row r="107">
          <cell r="A107" t="str">
            <v>120711.50</v>
          </cell>
          <cell r="B107" t="str">
            <v>I1</v>
          </cell>
          <cell r="C107" t="str">
            <v>EMPRESA MINERA SEGOVIA S.R.L.</v>
          </cell>
          <cell r="D107" t="str">
            <v>TUPIZA S/N</v>
          </cell>
          <cell r="E107">
            <v>29009</v>
          </cell>
          <cell r="F107">
            <v>20275</v>
          </cell>
          <cell r="G107">
            <v>239</v>
          </cell>
          <cell r="H107">
            <v>9572.9699999999993</v>
          </cell>
          <cell r="I107">
            <v>15076.36</v>
          </cell>
          <cell r="J107">
            <v>2415.63</v>
          </cell>
          <cell r="K107">
            <v>0</v>
          </cell>
          <cell r="L107">
            <v>0</v>
          </cell>
          <cell r="M107">
            <v>0</v>
          </cell>
          <cell r="N107">
            <v>3518.44</v>
          </cell>
          <cell r="O107">
            <v>2</v>
          </cell>
          <cell r="P107">
            <v>2010</v>
          </cell>
          <cell r="Q107">
            <v>107</v>
          </cell>
          <cell r="R107">
            <v>186542</v>
          </cell>
          <cell r="S107" t="str">
            <v>POI</v>
          </cell>
          <cell r="T107">
            <v>89</v>
          </cell>
          <cell r="U107">
            <v>0</v>
          </cell>
          <cell r="V107">
            <v>500400241479</v>
          </cell>
          <cell r="W107" t="str">
            <v>D3-35-56-08-96</v>
          </cell>
        </row>
        <row r="108">
          <cell r="A108" t="str">
            <v>120706</v>
          </cell>
          <cell r="B108" t="str">
            <v>I2</v>
          </cell>
          <cell r="C108" t="str">
            <v>COMIBOL EMP. MET. KARACHIPAMPA</v>
          </cell>
          <cell r="D108" t="str">
            <v>KARACHIPAMPA S/N</v>
          </cell>
          <cell r="E108">
            <v>17024</v>
          </cell>
          <cell r="F108">
            <v>0</v>
          </cell>
          <cell r="G108">
            <v>111</v>
          </cell>
          <cell r="H108">
            <v>5617.92</v>
          </cell>
          <cell r="I108">
            <v>7001.99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1640.59</v>
          </cell>
          <cell r="O108">
            <v>2</v>
          </cell>
          <cell r="P108">
            <v>2010</v>
          </cell>
          <cell r="Q108">
            <v>107</v>
          </cell>
          <cell r="R108">
            <v>186538</v>
          </cell>
          <cell r="S108" t="str">
            <v>POI</v>
          </cell>
          <cell r="T108">
            <v>89</v>
          </cell>
          <cell r="U108">
            <v>0</v>
          </cell>
          <cell r="V108">
            <v>500400241479</v>
          </cell>
          <cell r="W108" t="str">
            <v>75-90-B5-09-BE</v>
          </cell>
        </row>
        <row r="109">
          <cell r="A109" t="str">
            <v>120860</v>
          </cell>
          <cell r="B109" t="str">
            <v>I2</v>
          </cell>
          <cell r="C109" t="str">
            <v>EMPRESA MINERA SANTA ROSA LTDA.</v>
          </cell>
          <cell r="D109" t="str">
            <v>CIRCUNVALACION S/N</v>
          </cell>
          <cell r="E109">
            <v>884</v>
          </cell>
          <cell r="F109">
            <v>3978</v>
          </cell>
          <cell r="G109">
            <v>5</v>
          </cell>
          <cell r="H109">
            <v>291.72000000000003</v>
          </cell>
          <cell r="I109">
            <v>315.39999999999998</v>
          </cell>
          <cell r="J109">
            <v>0</v>
          </cell>
          <cell r="K109">
            <v>38.07</v>
          </cell>
          <cell r="L109">
            <v>960</v>
          </cell>
          <cell r="M109">
            <v>0</v>
          </cell>
          <cell r="N109">
            <v>78.930000000000007</v>
          </cell>
          <cell r="O109">
            <v>2</v>
          </cell>
          <cell r="P109">
            <v>2010</v>
          </cell>
          <cell r="Q109">
            <v>107</v>
          </cell>
          <cell r="R109">
            <v>186361</v>
          </cell>
          <cell r="S109" t="str">
            <v>POI</v>
          </cell>
          <cell r="T109">
            <v>55</v>
          </cell>
          <cell r="U109">
            <v>0</v>
          </cell>
          <cell r="V109">
            <v>500400241479</v>
          </cell>
          <cell r="W109" t="str">
            <v>41-31-62-E1-A2</v>
          </cell>
        </row>
        <row r="110">
          <cell r="A110" t="str">
            <v>120701</v>
          </cell>
          <cell r="B110" t="str">
            <v>I2</v>
          </cell>
          <cell r="C110" t="str">
            <v>SINCHI . WAYRA S. A.</v>
          </cell>
          <cell r="D110" t="str">
            <v>DON DIEGO S/N</v>
          </cell>
          <cell r="E110">
            <v>798499</v>
          </cell>
          <cell r="F110">
            <v>0</v>
          </cell>
          <cell r="G110">
            <v>1973</v>
          </cell>
          <cell r="H110">
            <v>263504.67</v>
          </cell>
          <cell r="I110">
            <v>124458.81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50435.25</v>
          </cell>
          <cell r="O110">
            <v>2</v>
          </cell>
          <cell r="P110">
            <v>2010</v>
          </cell>
          <cell r="Q110">
            <v>107</v>
          </cell>
          <cell r="R110">
            <v>186428</v>
          </cell>
          <cell r="S110" t="str">
            <v>POI</v>
          </cell>
          <cell r="T110">
            <v>90</v>
          </cell>
          <cell r="U110">
            <v>0</v>
          </cell>
          <cell r="V110">
            <v>500400241479</v>
          </cell>
          <cell r="W110" t="str">
            <v>48-EE-A9-2A-50</v>
          </cell>
        </row>
        <row r="111">
          <cell r="A111" t="str">
            <v>120700</v>
          </cell>
          <cell r="B111" t="str">
            <v>I2</v>
          </cell>
          <cell r="C111" t="str">
            <v>SINCHI WAYRA S.A.</v>
          </cell>
          <cell r="D111" t="str">
            <v>POTOSI S/N</v>
          </cell>
          <cell r="E111">
            <v>65735</v>
          </cell>
          <cell r="F111">
            <v>0</v>
          </cell>
          <cell r="G111">
            <v>1280</v>
          </cell>
          <cell r="H111">
            <v>21692.55</v>
          </cell>
          <cell r="I111">
            <v>80743.679999999993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13316.71</v>
          </cell>
          <cell r="O111">
            <v>2</v>
          </cell>
          <cell r="P111">
            <v>2010</v>
          </cell>
          <cell r="Q111">
            <v>107</v>
          </cell>
          <cell r="R111">
            <v>186430</v>
          </cell>
          <cell r="S111" t="str">
            <v>POI</v>
          </cell>
          <cell r="T111">
            <v>90</v>
          </cell>
          <cell r="U111">
            <v>0</v>
          </cell>
          <cell r="V111">
            <v>500400241479</v>
          </cell>
          <cell r="W111" t="str">
            <v>36-BF-9F-42</v>
          </cell>
        </row>
        <row r="112">
          <cell r="A112" t="str">
            <v>120704</v>
          </cell>
          <cell r="B112" t="str">
            <v>I2</v>
          </cell>
          <cell r="C112" t="str">
            <v>EMP.MIN. UNIFICADA S.A. .</v>
          </cell>
          <cell r="D112" t="str">
            <v>CARACOTA S/N</v>
          </cell>
          <cell r="E112">
            <v>67499</v>
          </cell>
          <cell r="F112">
            <v>0</v>
          </cell>
          <cell r="G112">
            <v>208</v>
          </cell>
          <cell r="H112">
            <v>22274.67</v>
          </cell>
          <cell r="I112">
            <v>13120.85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4601.42</v>
          </cell>
          <cell r="O112">
            <v>2</v>
          </cell>
          <cell r="P112">
            <v>2010</v>
          </cell>
          <cell r="Q112">
            <v>107</v>
          </cell>
          <cell r="R112">
            <v>186490</v>
          </cell>
          <cell r="S112" t="str">
            <v>POI</v>
          </cell>
          <cell r="T112">
            <v>89</v>
          </cell>
          <cell r="U112">
            <v>0</v>
          </cell>
          <cell r="V112">
            <v>500400241479</v>
          </cell>
          <cell r="W112" t="str">
            <v>EE-C1-A9-59</v>
          </cell>
        </row>
        <row r="113">
          <cell r="A113" t="str">
            <v>121181</v>
          </cell>
          <cell r="B113" t="str">
            <v>I2</v>
          </cell>
          <cell r="C113" t="str">
            <v>ESPAÑA  CARLOS</v>
          </cell>
          <cell r="D113" t="str">
            <v>MINA SECTOR COLAVI S/N</v>
          </cell>
          <cell r="E113">
            <v>717</v>
          </cell>
          <cell r="F113">
            <v>0</v>
          </cell>
          <cell r="G113">
            <v>13</v>
          </cell>
          <cell r="H113">
            <v>236.61</v>
          </cell>
          <cell r="I113">
            <v>820.05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137.37</v>
          </cell>
          <cell r="O113">
            <v>2</v>
          </cell>
          <cell r="P113">
            <v>2010</v>
          </cell>
          <cell r="Q113">
            <v>107</v>
          </cell>
          <cell r="R113">
            <v>186324</v>
          </cell>
          <cell r="S113" t="str">
            <v>POI</v>
          </cell>
          <cell r="T113">
            <v>55</v>
          </cell>
          <cell r="U113">
            <v>0</v>
          </cell>
          <cell r="V113">
            <v>500400241479</v>
          </cell>
          <cell r="W113" t="str">
            <v>2E-46-C4-26</v>
          </cell>
        </row>
        <row r="114">
          <cell r="A114" t="str">
            <v>120711.40</v>
          </cell>
          <cell r="B114" t="str">
            <v>I1</v>
          </cell>
          <cell r="C114" t="str">
            <v>I.E.S.A.  S.R.L.</v>
          </cell>
          <cell r="D114" t="str">
            <v>SUIPACHA S/N</v>
          </cell>
          <cell r="E114">
            <v>14235</v>
          </cell>
          <cell r="F114">
            <v>13972</v>
          </cell>
          <cell r="G114">
            <v>122</v>
          </cell>
          <cell r="H114">
            <v>4697.55</v>
          </cell>
          <cell r="I114">
            <v>7695.88</v>
          </cell>
          <cell r="J114">
            <v>3234.69</v>
          </cell>
          <cell r="K114">
            <v>0</v>
          </cell>
          <cell r="L114">
            <v>0</v>
          </cell>
          <cell r="M114">
            <v>0</v>
          </cell>
          <cell r="N114">
            <v>2031.66</v>
          </cell>
          <cell r="O114">
            <v>2</v>
          </cell>
          <cell r="P114">
            <v>2010</v>
          </cell>
          <cell r="Q114">
            <v>107</v>
          </cell>
          <cell r="R114">
            <v>186529</v>
          </cell>
          <cell r="S114" t="str">
            <v>POI</v>
          </cell>
          <cell r="T114">
            <v>89</v>
          </cell>
          <cell r="U114">
            <v>0</v>
          </cell>
          <cell r="V114">
            <v>500400241479</v>
          </cell>
          <cell r="W114" t="str">
            <v>FD-95-21-05-18</v>
          </cell>
        </row>
        <row r="115">
          <cell r="A115" t="str">
            <v>120970.50</v>
          </cell>
          <cell r="B115" t="str">
            <v>I2</v>
          </cell>
          <cell r="C115" t="str">
            <v>VINCENTI YEVARA TOMAS</v>
          </cell>
          <cell r="D115" t="str">
            <v>CERRO RICO S/N</v>
          </cell>
          <cell r="E115">
            <v>147</v>
          </cell>
          <cell r="F115">
            <v>0</v>
          </cell>
          <cell r="G115">
            <v>5</v>
          </cell>
          <cell r="H115">
            <v>48.51</v>
          </cell>
          <cell r="I115">
            <v>315.39999999999998</v>
          </cell>
          <cell r="J115">
            <v>0</v>
          </cell>
          <cell r="K115">
            <v>6.33</v>
          </cell>
          <cell r="L115">
            <v>0</v>
          </cell>
          <cell r="M115">
            <v>0</v>
          </cell>
          <cell r="N115">
            <v>47.31</v>
          </cell>
          <cell r="O115">
            <v>2</v>
          </cell>
          <cell r="P115">
            <v>2010</v>
          </cell>
          <cell r="Q115">
            <v>107</v>
          </cell>
          <cell r="R115">
            <v>186471</v>
          </cell>
          <cell r="S115" t="str">
            <v>POI</v>
          </cell>
          <cell r="T115">
            <v>90</v>
          </cell>
          <cell r="U115">
            <v>0</v>
          </cell>
          <cell r="V115">
            <v>500400241479</v>
          </cell>
          <cell r="W115" t="str">
            <v>30-CD-D0-B8</v>
          </cell>
        </row>
        <row r="116">
          <cell r="A116" t="str">
            <v>120702.300</v>
          </cell>
          <cell r="B116" t="str">
            <v>I2</v>
          </cell>
          <cell r="C116" t="str">
            <v>EMMPSA . .</v>
          </cell>
          <cell r="D116" t="str">
            <v>CERRO RICO S/N</v>
          </cell>
          <cell r="E116">
            <v>3208</v>
          </cell>
          <cell r="F116">
            <v>212</v>
          </cell>
          <cell r="G116">
            <v>27</v>
          </cell>
          <cell r="H116">
            <v>1058.6400000000001</v>
          </cell>
          <cell r="I116">
            <v>1703.19</v>
          </cell>
          <cell r="J116">
            <v>0</v>
          </cell>
          <cell r="K116">
            <v>138.15</v>
          </cell>
          <cell r="L116">
            <v>0</v>
          </cell>
          <cell r="M116">
            <v>0</v>
          </cell>
          <cell r="N116">
            <v>359.04</v>
          </cell>
          <cell r="O116">
            <v>2</v>
          </cell>
          <cell r="P116">
            <v>2010</v>
          </cell>
          <cell r="Q116">
            <v>107</v>
          </cell>
          <cell r="R116">
            <v>186472</v>
          </cell>
          <cell r="S116" t="str">
            <v>POI</v>
          </cell>
          <cell r="T116">
            <v>90</v>
          </cell>
          <cell r="U116">
            <v>0</v>
          </cell>
          <cell r="V116">
            <v>500400241479</v>
          </cell>
          <cell r="W116" t="str">
            <v>5B-FF-53-BD-0C</v>
          </cell>
        </row>
        <row r="117">
          <cell r="A117" t="str">
            <v>120988</v>
          </cell>
          <cell r="B117" t="str">
            <v>I1</v>
          </cell>
          <cell r="C117" t="str">
            <v>COOP. MIN. UNIF. (ROSARIO BAJO)</v>
          </cell>
          <cell r="D117" t="str">
            <v>CERRO RICO S/N</v>
          </cell>
          <cell r="E117">
            <v>20</v>
          </cell>
          <cell r="F117">
            <v>0</v>
          </cell>
          <cell r="G117">
            <v>3</v>
          </cell>
          <cell r="H117">
            <v>6.6</v>
          </cell>
          <cell r="I117">
            <v>189.24</v>
          </cell>
          <cell r="J117">
            <v>0</v>
          </cell>
          <cell r="K117">
            <v>0.86</v>
          </cell>
          <cell r="L117">
            <v>0</v>
          </cell>
          <cell r="M117">
            <v>0</v>
          </cell>
          <cell r="N117">
            <v>25.46</v>
          </cell>
          <cell r="O117">
            <v>2</v>
          </cell>
          <cell r="P117">
            <v>2010</v>
          </cell>
          <cell r="Q117">
            <v>107</v>
          </cell>
          <cell r="R117">
            <v>186473</v>
          </cell>
          <cell r="S117" t="str">
            <v>POI</v>
          </cell>
          <cell r="T117">
            <v>90</v>
          </cell>
          <cell r="U117">
            <v>0</v>
          </cell>
          <cell r="V117">
            <v>500400241479</v>
          </cell>
          <cell r="W117" t="str">
            <v>FB-C5-8C-FE-DF</v>
          </cell>
        </row>
        <row r="118">
          <cell r="A118" t="str">
            <v>120974</v>
          </cell>
          <cell r="B118" t="str">
            <v>I2</v>
          </cell>
          <cell r="C118" t="str">
            <v>LIMACHI MARTINEZ TIMOTEO</v>
          </cell>
          <cell r="D118" t="str">
            <v>URB. 27 DE DICIEMBRE S/N</v>
          </cell>
          <cell r="E118">
            <v>115</v>
          </cell>
          <cell r="F118">
            <v>0</v>
          </cell>
          <cell r="G118">
            <v>5</v>
          </cell>
          <cell r="H118">
            <v>37.950000000000003</v>
          </cell>
          <cell r="I118">
            <v>315.39999999999998</v>
          </cell>
          <cell r="J118">
            <v>0</v>
          </cell>
          <cell r="K118">
            <v>4.95</v>
          </cell>
          <cell r="L118">
            <v>0</v>
          </cell>
          <cell r="M118">
            <v>0</v>
          </cell>
          <cell r="N118">
            <v>45.94</v>
          </cell>
          <cell r="O118">
            <v>2</v>
          </cell>
          <cell r="P118">
            <v>2010</v>
          </cell>
          <cell r="Q118">
            <v>107</v>
          </cell>
          <cell r="R118">
            <v>186474</v>
          </cell>
          <cell r="S118" t="str">
            <v>POI</v>
          </cell>
          <cell r="T118">
            <v>90</v>
          </cell>
          <cell r="U118">
            <v>0</v>
          </cell>
          <cell r="V118">
            <v>500400241479</v>
          </cell>
          <cell r="W118" t="str">
            <v>FE-5F-AE-39-B7</v>
          </cell>
        </row>
        <row r="119">
          <cell r="A119" t="str">
            <v>120987</v>
          </cell>
          <cell r="B119" t="str">
            <v>I2</v>
          </cell>
          <cell r="C119" t="str">
            <v>EMP.  MINERA SANTA LUCIA</v>
          </cell>
          <cell r="D119" t="str">
            <v>CERRO RICO S/N</v>
          </cell>
          <cell r="E119">
            <v>15627</v>
          </cell>
          <cell r="F119">
            <v>510</v>
          </cell>
          <cell r="G119">
            <v>100</v>
          </cell>
          <cell r="H119">
            <v>5156.91</v>
          </cell>
          <cell r="I119">
            <v>6308.1</v>
          </cell>
          <cell r="J119">
            <v>0</v>
          </cell>
          <cell r="K119">
            <v>672.98</v>
          </cell>
          <cell r="L119">
            <v>0</v>
          </cell>
          <cell r="M119">
            <v>0</v>
          </cell>
          <cell r="N119">
            <v>1490.45</v>
          </cell>
          <cell r="O119">
            <v>2</v>
          </cell>
          <cell r="P119">
            <v>2010</v>
          </cell>
          <cell r="Q119">
            <v>107</v>
          </cell>
          <cell r="R119">
            <v>186475</v>
          </cell>
          <cell r="S119" t="str">
            <v>POI</v>
          </cell>
          <cell r="T119">
            <v>90</v>
          </cell>
          <cell r="U119">
            <v>0</v>
          </cell>
          <cell r="V119">
            <v>500400241479</v>
          </cell>
          <cell r="W119" t="str">
            <v>40-79-BC-49-BF</v>
          </cell>
        </row>
        <row r="120">
          <cell r="A120" t="str">
            <v>120954</v>
          </cell>
          <cell r="B120" t="str">
            <v>I2</v>
          </cell>
          <cell r="C120" t="str">
            <v>EMPRESA MINERA CANALMIN EXPORT S.R.L.</v>
          </cell>
          <cell r="D120" t="str">
            <v>MINA SAN MARTIN S/N</v>
          </cell>
          <cell r="E120">
            <v>146</v>
          </cell>
          <cell r="F120">
            <v>12</v>
          </cell>
          <cell r="G120">
            <v>51</v>
          </cell>
          <cell r="H120">
            <v>48.18</v>
          </cell>
          <cell r="I120">
            <v>3217.13</v>
          </cell>
          <cell r="J120">
            <v>0</v>
          </cell>
          <cell r="K120">
            <v>6.29</v>
          </cell>
          <cell r="L120">
            <v>0</v>
          </cell>
          <cell r="M120">
            <v>0</v>
          </cell>
          <cell r="N120">
            <v>424.49</v>
          </cell>
          <cell r="O120">
            <v>2</v>
          </cell>
          <cell r="P120">
            <v>2010</v>
          </cell>
          <cell r="Q120">
            <v>107</v>
          </cell>
          <cell r="R120">
            <v>186476</v>
          </cell>
          <cell r="S120" t="str">
            <v>POI</v>
          </cell>
          <cell r="T120">
            <v>90</v>
          </cell>
          <cell r="U120">
            <v>0</v>
          </cell>
          <cell r="V120">
            <v>500400241479</v>
          </cell>
          <cell r="W120" t="str">
            <v>79-B6-F7-EF</v>
          </cell>
        </row>
        <row r="121">
          <cell r="A121" t="str">
            <v>120958.50</v>
          </cell>
          <cell r="B121" t="str">
            <v>I2</v>
          </cell>
          <cell r="C121" t="str">
            <v>MINA ARGENTA  .</v>
          </cell>
          <cell r="D121" t="str">
            <v>MINA ENCINAS S/N</v>
          </cell>
          <cell r="E121">
            <v>253</v>
          </cell>
          <cell r="F121">
            <v>51</v>
          </cell>
          <cell r="G121">
            <v>40</v>
          </cell>
          <cell r="H121">
            <v>83.49</v>
          </cell>
          <cell r="I121">
            <v>2523.2399999999998</v>
          </cell>
          <cell r="J121">
            <v>0</v>
          </cell>
          <cell r="K121">
            <v>10.9</v>
          </cell>
          <cell r="L121">
            <v>0</v>
          </cell>
          <cell r="M121">
            <v>0</v>
          </cell>
          <cell r="N121">
            <v>338.87</v>
          </cell>
          <cell r="O121">
            <v>2</v>
          </cell>
          <cell r="P121">
            <v>2010</v>
          </cell>
          <cell r="Q121">
            <v>107</v>
          </cell>
          <cell r="R121">
            <v>186477</v>
          </cell>
          <cell r="S121" t="str">
            <v>POI</v>
          </cell>
          <cell r="T121">
            <v>90</v>
          </cell>
          <cell r="U121">
            <v>0</v>
          </cell>
          <cell r="V121">
            <v>500400241479</v>
          </cell>
          <cell r="W121" t="str">
            <v>C5-47-71-4E</v>
          </cell>
        </row>
        <row r="122">
          <cell r="A122" t="str">
            <v>120970</v>
          </cell>
          <cell r="B122" t="str">
            <v>I2</v>
          </cell>
          <cell r="C122" t="str">
            <v>COOPERATIVA  KUNTI .</v>
          </cell>
          <cell r="D122" t="str">
            <v>CERRO CHICO S/N</v>
          </cell>
          <cell r="E122">
            <v>8880</v>
          </cell>
          <cell r="F122">
            <v>4094</v>
          </cell>
          <cell r="G122">
            <v>59</v>
          </cell>
          <cell r="H122">
            <v>2930.4</v>
          </cell>
          <cell r="I122">
            <v>3721.78</v>
          </cell>
          <cell r="J122">
            <v>0</v>
          </cell>
          <cell r="K122">
            <v>382.42</v>
          </cell>
          <cell r="L122">
            <v>0</v>
          </cell>
          <cell r="M122">
            <v>0</v>
          </cell>
          <cell r="N122">
            <v>864.78</v>
          </cell>
          <cell r="O122">
            <v>2</v>
          </cell>
          <cell r="P122">
            <v>2010</v>
          </cell>
          <cell r="Q122">
            <v>107</v>
          </cell>
          <cell r="R122">
            <v>186478</v>
          </cell>
          <cell r="S122" t="str">
            <v>POI</v>
          </cell>
          <cell r="T122">
            <v>90</v>
          </cell>
          <cell r="U122">
            <v>0</v>
          </cell>
          <cell r="V122">
            <v>500400241479</v>
          </cell>
          <cell r="W122" t="str">
            <v>51-45-2D-67-70</v>
          </cell>
        </row>
        <row r="123">
          <cell r="A123" t="str">
            <v>120027</v>
          </cell>
          <cell r="B123" t="str">
            <v>I2</v>
          </cell>
          <cell r="C123" t="str">
            <v>EMCODEP  .</v>
          </cell>
          <cell r="D123" t="str">
            <v>MINA RELAMPAGO S/N</v>
          </cell>
          <cell r="E123">
            <v>228</v>
          </cell>
          <cell r="F123">
            <v>10</v>
          </cell>
          <cell r="G123">
            <v>3</v>
          </cell>
          <cell r="H123">
            <v>75.239999999999995</v>
          </cell>
          <cell r="I123">
            <v>189.24</v>
          </cell>
          <cell r="J123">
            <v>0</v>
          </cell>
          <cell r="K123">
            <v>9.82</v>
          </cell>
          <cell r="L123">
            <v>0</v>
          </cell>
          <cell r="M123">
            <v>0</v>
          </cell>
          <cell r="N123">
            <v>34.380000000000003</v>
          </cell>
          <cell r="O123">
            <v>2</v>
          </cell>
          <cell r="P123">
            <v>2010</v>
          </cell>
          <cell r="Q123">
            <v>107</v>
          </cell>
          <cell r="R123">
            <v>186238</v>
          </cell>
          <cell r="S123" t="str">
            <v>POI</v>
          </cell>
          <cell r="T123">
            <v>55</v>
          </cell>
          <cell r="U123">
            <v>0</v>
          </cell>
          <cell r="V123">
            <v>500400241479</v>
          </cell>
          <cell r="W123" t="str">
            <v>A6-67-98-0C-0A</v>
          </cell>
        </row>
        <row r="124">
          <cell r="A124" t="str">
            <v>120729</v>
          </cell>
          <cell r="B124" t="str">
            <v>I2</v>
          </cell>
          <cell r="C124" t="str">
            <v>ESA - AIP  S. A.</v>
          </cell>
          <cell r="D124" t="str">
            <v>SAN ANTONIO S/N</v>
          </cell>
          <cell r="E124">
            <v>48393</v>
          </cell>
          <cell r="F124">
            <v>27207</v>
          </cell>
          <cell r="G124">
            <v>161</v>
          </cell>
          <cell r="H124">
            <v>15969.69</v>
          </cell>
          <cell r="I124">
            <v>10156.040000000001</v>
          </cell>
          <cell r="J124">
            <v>836.02</v>
          </cell>
          <cell r="K124">
            <v>2084.04</v>
          </cell>
          <cell r="L124">
            <v>0</v>
          </cell>
          <cell r="M124">
            <v>0</v>
          </cell>
          <cell r="N124">
            <v>3505.03</v>
          </cell>
          <cell r="O124">
            <v>2</v>
          </cell>
          <cell r="P124">
            <v>2010</v>
          </cell>
          <cell r="Q124">
            <v>107</v>
          </cell>
          <cell r="R124">
            <v>186239</v>
          </cell>
          <cell r="S124" t="str">
            <v>POI</v>
          </cell>
          <cell r="T124">
            <v>55</v>
          </cell>
          <cell r="U124">
            <v>0</v>
          </cell>
          <cell r="V124">
            <v>500400241479</v>
          </cell>
          <cell r="W124" t="str">
            <v>9B-1C-52-7F-C0</v>
          </cell>
        </row>
        <row r="125">
          <cell r="A125" t="str">
            <v>120026</v>
          </cell>
          <cell r="B125" t="str">
            <v>I2</v>
          </cell>
          <cell r="C125" t="str">
            <v>DIAZ DE OROPEZA VILLAFUERTE FELIPE</v>
          </cell>
          <cell r="D125" t="str">
            <v>TOROPALCA S/N</v>
          </cell>
          <cell r="E125">
            <v>406</v>
          </cell>
          <cell r="F125">
            <v>29</v>
          </cell>
          <cell r="G125">
            <v>49</v>
          </cell>
          <cell r="H125">
            <v>133.97999999999999</v>
          </cell>
          <cell r="I125">
            <v>3090.97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419.24</v>
          </cell>
          <cell r="O125">
            <v>2</v>
          </cell>
          <cell r="P125">
            <v>2010</v>
          </cell>
          <cell r="Q125">
            <v>107</v>
          </cell>
          <cell r="R125">
            <v>186240</v>
          </cell>
          <cell r="S125" t="str">
            <v>POI</v>
          </cell>
          <cell r="T125">
            <v>55</v>
          </cell>
          <cell r="U125">
            <v>0</v>
          </cell>
          <cell r="V125">
            <v>500400241479</v>
          </cell>
          <cell r="W125" t="str">
            <v>8E-AA-FB-BD-B5</v>
          </cell>
        </row>
        <row r="126">
          <cell r="A126" t="str">
            <v>120750</v>
          </cell>
          <cell r="B126" t="str">
            <v>I2</v>
          </cell>
          <cell r="C126" t="str">
            <v>EMPRESA MINERA THURU  LTDA.</v>
          </cell>
          <cell r="D126" t="str">
            <v>H. VASQUEZ S/N</v>
          </cell>
          <cell r="E126">
            <v>95236</v>
          </cell>
          <cell r="F126">
            <v>16257</v>
          </cell>
          <cell r="G126">
            <v>234</v>
          </cell>
          <cell r="H126">
            <v>31427.88</v>
          </cell>
          <cell r="I126">
            <v>14760.95</v>
          </cell>
          <cell r="J126">
            <v>0</v>
          </cell>
          <cell r="K126">
            <v>4101.34</v>
          </cell>
          <cell r="L126">
            <v>960</v>
          </cell>
          <cell r="M126">
            <v>0</v>
          </cell>
          <cell r="N126">
            <v>6004.55</v>
          </cell>
          <cell r="O126">
            <v>2</v>
          </cell>
          <cell r="P126">
            <v>2010</v>
          </cell>
          <cell r="Q126">
            <v>107</v>
          </cell>
          <cell r="R126">
            <v>186241</v>
          </cell>
          <cell r="S126" t="str">
            <v>POI</v>
          </cell>
          <cell r="T126">
            <v>55</v>
          </cell>
          <cell r="U126">
            <v>0</v>
          </cell>
          <cell r="V126">
            <v>500400241479</v>
          </cell>
          <cell r="W126" t="str">
            <v>2A-83-E0-F6</v>
          </cell>
        </row>
        <row r="127">
          <cell r="A127" t="str">
            <v>121045</v>
          </cell>
          <cell r="B127" t="str">
            <v>I2</v>
          </cell>
          <cell r="C127" t="str">
            <v>C.L.H.B. S. A. .</v>
          </cell>
          <cell r="D127" t="str">
            <v>H.PLAYERS S/N</v>
          </cell>
          <cell r="E127">
            <v>7741</v>
          </cell>
          <cell r="F127">
            <v>5522</v>
          </cell>
          <cell r="G127">
            <v>69</v>
          </cell>
          <cell r="H127">
            <v>2554.5300000000002</v>
          </cell>
          <cell r="I127">
            <v>4352.59</v>
          </cell>
          <cell r="J127">
            <v>732.15</v>
          </cell>
          <cell r="K127">
            <v>333.37</v>
          </cell>
          <cell r="L127">
            <v>960</v>
          </cell>
          <cell r="M127">
            <v>0</v>
          </cell>
          <cell r="N127">
            <v>993.11</v>
          </cell>
          <cell r="O127">
            <v>2</v>
          </cell>
          <cell r="P127">
            <v>2010</v>
          </cell>
          <cell r="Q127">
            <v>107</v>
          </cell>
          <cell r="R127">
            <v>186242</v>
          </cell>
          <cell r="S127" t="str">
            <v>POI</v>
          </cell>
          <cell r="T127">
            <v>55</v>
          </cell>
          <cell r="U127">
            <v>0</v>
          </cell>
          <cell r="V127">
            <v>500400241479</v>
          </cell>
          <cell r="W127" t="str">
            <v>B3-7C-79-6D-8F</v>
          </cell>
        </row>
        <row r="128">
          <cell r="A128" t="str">
            <v>120069.50</v>
          </cell>
          <cell r="B128" t="str">
            <v>I2</v>
          </cell>
          <cell r="C128" t="str">
            <v>LAMBOL   S.A.</v>
          </cell>
          <cell r="D128" t="str">
            <v>M. SAN LUIS POTOSI S/N</v>
          </cell>
          <cell r="E128">
            <v>2042</v>
          </cell>
          <cell r="F128">
            <v>964</v>
          </cell>
          <cell r="G128">
            <v>59</v>
          </cell>
          <cell r="H128">
            <v>673.86</v>
          </cell>
          <cell r="I128">
            <v>3721.78</v>
          </cell>
          <cell r="J128">
            <v>0</v>
          </cell>
          <cell r="K128">
            <v>87.94</v>
          </cell>
          <cell r="L128">
            <v>0</v>
          </cell>
          <cell r="M128">
            <v>0</v>
          </cell>
          <cell r="N128">
            <v>571.42999999999995</v>
          </cell>
          <cell r="O128">
            <v>2</v>
          </cell>
          <cell r="P128">
            <v>2010</v>
          </cell>
          <cell r="Q128">
            <v>107</v>
          </cell>
          <cell r="R128">
            <v>186243</v>
          </cell>
          <cell r="S128" t="str">
            <v>POI</v>
          </cell>
          <cell r="T128">
            <v>55</v>
          </cell>
          <cell r="U128">
            <v>0</v>
          </cell>
          <cell r="V128">
            <v>500400241479</v>
          </cell>
          <cell r="W128" t="str">
            <v>3E-E3-92-DF</v>
          </cell>
        </row>
        <row r="129">
          <cell r="A129" t="str">
            <v>120743.50</v>
          </cell>
          <cell r="B129" t="str">
            <v>I2</v>
          </cell>
          <cell r="C129" t="str">
            <v>EMPRESA MINERA ROLANDO S.R.L.</v>
          </cell>
          <cell r="D129" t="str">
            <v>SAN ANTONIO S/N</v>
          </cell>
          <cell r="E129">
            <v>211</v>
          </cell>
          <cell r="F129">
            <v>163</v>
          </cell>
          <cell r="G129">
            <v>50</v>
          </cell>
          <cell r="H129">
            <v>69.63</v>
          </cell>
          <cell r="I129">
            <v>3154.05</v>
          </cell>
          <cell r="J129">
            <v>441.64</v>
          </cell>
          <cell r="K129">
            <v>9.09</v>
          </cell>
          <cell r="L129">
            <v>0</v>
          </cell>
          <cell r="M129">
            <v>0</v>
          </cell>
          <cell r="N129">
            <v>476.49</v>
          </cell>
          <cell r="O129">
            <v>2</v>
          </cell>
          <cell r="P129">
            <v>2010</v>
          </cell>
          <cell r="Q129">
            <v>107</v>
          </cell>
          <cell r="R129">
            <v>186244</v>
          </cell>
          <cell r="S129" t="str">
            <v>POI</v>
          </cell>
          <cell r="T129">
            <v>55</v>
          </cell>
          <cell r="U129">
            <v>0</v>
          </cell>
          <cell r="V129">
            <v>500400241479</v>
          </cell>
          <cell r="W129" t="str">
            <v>BA-DA-DE-33-9A</v>
          </cell>
        </row>
        <row r="130">
          <cell r="A130" t="str">
            <v>120940</v>
          </cell>
          <cell r="B130" t="str">
            <v>I2</v>
          </cell>
          <cell r="C130" t="str">
            <v>EMPRESA MIN. SANTA CATALINA LTDA.</v>
          </cell>
          <cell r="D130" t="str">
            <v>BETANZOS FINAL S/N</v>
          </cell>
          <cell r="E130">
            <v>105685</v>
          </cell>
          <cell r="F130">
            <v>0</v>
          </cell>
          <cell r="G130">
            <v>237</v>
          </cell>
          <cell r="H130">
            <v>34876.050000000003</v>
          </cell>
          <cell r="I130">
            <v>14950.2</v>
          </cell>
          <cell r="J130">
            <v>0</v>
          </cell>
          <cell r="K130">
            <v>4551.33</v>
          </cell>
          <cell r="L130">
            <v>960</v>
          </cell>
          <cell r="M130">
            <v>0</v>
          </cell>
          <cell r="N130">
            <v>6477.41</v>
          </cell>
          <cell r="O130">
            <v>2</v>
          </cell>
          <cell r="P130">
            <v>2010</v>
          </cell>
          <cell r="Q130">
            <v>107</v>
          </cell>
          <cell r="R130">
            <v>186245</v>
          </cell>
          <cell r="S130" t="str">
            <v>POI</v>
          </cell>
          <cell r="T130">
            <v>55</v>
          </cell>
          <cell r="U130">
            <v>0</v>
          </cell>
          <cell r="V130">
            <v>500400241479</v>
          </cell>
          <cell r="W130" t="str">
            <v>A5-D7-23-A0-80</v>
          </cell>
        </row>
        <row r="131">
          <cell r="A131" t="str">
            <v>120734</v>
          </cell>
          <cell r="B131" t="str">
            <v>I2</v>
          </cell>
          <cell r="C131" t="str">
            <v>CHOQUE . JUAN LUIS</v>
          </cell>
          <cell r="D131" t="str">
            <v>CANTUMARCA S/N</v>
          </cell>
          <cell r="E131">
            <v>39758</v>
          </cell>
          <cell r="F131">
            <v>8447</v>
          </cell>
          <cell r="G131">
            <v>131</v>
          </cell>
          <cell r="H131">
            <v>13120.14</v>
          </cell>
          <cell r="I131">
            <v>8263.61</v>
          </cell>
          <cell r="J131">
            <v>0</v>
          </cell>
          <cell r="K131">
            <v>1712.18</v>
          </cell>
          <cell r="L131">
            <v>960</v>
          </cell>
          <cell r="M131">
            <v>0</v>
          </cell>
          <cell r="N131">
            <v>2779.89</v>
          </cell>
          <cell r="O131">
            <v>2</v>
          </cell>
          <cell r="P131">
            <v>2010</v>
          </cell>
          <cell r="Q131">
            <v>107</v>
          </cell>
          <cell r="R131">
            <v>186246</v>
          </cell>
          <cell r="S131" t="str">
            <v>POI</v>
          </cell>
          <cell r="T131">
            <v>55</v>
          </cell>
          <cell r="U131">
            <v>0</v>
          </cell>
          <cell r="V131">
            <v>500400241479</v>
          </cell>
          <cell r="W131" t="str">
            <v>B3-E0-A6-50-62</v>
          </cell>
        </row>
        <row r="132">
          <cell r="A132" t="str">
            <v>120059.500</v>
          </cell>
          <cell r="B132" t="str">
            <v>I2</v>
          </cell>
          <cell r="C132" t="str">
            <v>MINA LA RIVA (VENANCIO FUENTES)</v>
          </cell>
          <cell r="D132" t="str">
            <v>CERRO RICO S/N</v>
          </cell>
          <cell r="E132">
            <v>28</v>
          </cell>
          <cell r="F132">
            <v>0</v>
          </cell>
          <cell r="G132">
            <v>2</v>
          </cell>
          <cell r="H132">
            <v>9.24</v>
          </cell>
          <cell r="I132">
            <v>126.16</v>
          </cell>
          <cell r="J132">
            <v>0</v>
          </cell>
          <cell r="K132">
            <v>1.21</v>
          </cell>
          <cell r="L132">
            <v>0</v>
          </cell>
          <cell r="M132">
            <v>0</v>
          </cell>
          <cell r="N132">
            <v>17.600000000000001</v>
          </cell>
          <cell r="O132">
            <v>2</v>
          </cell>
          <cell r="P132">
            <v>2010</v>
          </cell>
          <cell r="Q132">
            <v>107</v>
          </cell>
          <cell r="R132">
            <v>186247</v>
          </cell>
          <cell r="S132" t="str">
            <v>POI</v>
          </cell>
          <cell r="T132">
            <v>55</v>
          </cell>
          <cell r="U132">
            <v>0</v>
          </cell>
          <cell r="V132">
            <v>500400241479</v>
          </cell>
          <cell r="W132" t="str">
            <v>66-EC-4E-D1</v>
          </cell>
        </row>
        <row r="133">
          <cell r="A133" t="str">
            <v>120732</v>
          </cell>
          <cell r="B133" t="str">
            <v>I2</v>
          </cell>
          <cell r="C133" t="str">
            <v>EMPRESA MINERA CRISTO REDENTOR</v>
          </cell>
          <cell r="D133" t="str">
            <v>LA CHACA S/N</v>
          </cell>
          <cell r="E133">
            <v>86138</v>
          </cell>
          <cell r="F133">
            <v>45319</v>
          </cell>
          <cell r="G133">
            <v>184</v>
          </cell>
          <cell r="H133">
            <v>28425.54</v>
          </cell>
          <cell r="I133">
            <v>11606.9</v>
          </cell>
          <cell r="J133">
            <v>680.55</v>
          </cell>
          <cell r="K133">
            <v>3709.53</v>
          </cell>
          <cell r="L133">
            <v>960</v>
          </cell>
          <cell r="M133">
            <v>0</v>
          </cell>
          <cell r="N133">
            <v>5292.69</v>
          </cell>
          <cell r="O133">
            <v>2</v>
          </cell>
          <cell r="P133">
            <v>2010</v>
          </cell>
          <cell r="Q133">
            <v>107</v>
          </cell>
          <cell r="R133">
            <v>186248</v>
          </cell>
          <cell r="S133" t="str">
            <v>POI</v>
          </cell>
          <cell r="T133">
            <v>55</v>
          </cell>
          <cell r="U133">
            <v>0</v>
          </cell>
          <cell r="V133">
            <v>500400241479</v>
          </cell>
          <cell r="W133" t="str">
            <v>B4-6D-A8-43</v>
          </cell>
        </row>
        <row r="134">
          <cell r="A134" t="str">
            <v>120020-I</v>
          </cell>
          <cell r="B134" t="str">
            <v>I2</v>
          </cell>
          <cell r="C134" t="str">
            <v>EMPRESA MINERA GUTIERREZ LTDA</v>
          </cell>
          <cell r="D134" t="str">
            <v>INGENIO KUMURANA S/N</v>
          </cell>
          <cell r="E134">
            <v>16618</v>
          </cell>
          <cell r="F134">
            <v>29506</v>
          </cell>
          <cell r="G134">
            <v>52</v>
          </cell>
          <cell r="H134">
            <v>5483.94</v>
          </cell>
          <cell r="I134">
            <v>3280.21</v>
          </cell>
          <cell r="J134">
            <v>7309.3</v>
          </cell>
          <cell r="K134">
            <v>0</v>
          </cell>
          <cell r="L134">
            <v>0</v>
          </cell>
          <cell r="M134">
            <v>0</v>
          </cell>
          <cell r="N134">
            <v>2089.5500000000002</v>
          </cell>
          <cell r="O134">
            <v>2</v>
          </cell>
          <cell r="P134">
            <v>2010</v>
          </cell>
          <cell r="Q134">
            <v>107</v>
          </cell>
          <cell r="R134">
            <v>186249</v>
          </cell>
          <cell r="S134" t="str">
            <v>POI</v>
          </cell>
          <cell r="T134">
            <v>55</v>
          </cell>
          <cell r="U134">
            <v>0</v>
          </cell>
          <cell r="V134">
            <v>500400241479</v>
          </cell>
          <cell r="W134" t="str">
            <v>77-34-20-BF</v>
          </cell>
        </row>
        <row r="135">
          <cell r="A135" t="str">
            <v>120748</v>
          </cell>
          <cell r="B135" t="str">
            <v>I2</v>
          </cell>
          <cell r="C135" t="str">
            <v>RAMOS CALLAPINO GERMAN</v>
          </cell>
          <cell r="D135" t="str">
            <v>CRUCE LA PALCA S/N</v>
          </cell>
          <cell r="E135">
            <v>250</v>
          </cell>
          <cell r="F135">
            <v>0</v>
          </cell>
          <cell r="G135">
            <v>5</v>
          </cell>
          <cell r="H135">
            <v>82.5</v>
          </cell>
          <cell r="I135">
            <v>315.39999999999998</v>
          </cell>
          <cell r="J135">
            <v>0</v>
          </cell>
          <cell r="K135">
            <v>10.77</v>
          </cell>
          <cell r="L135">
            <v>0</v>
          </cell>
          <cell r="M135">
            <v>0</v>
          </cell>
          <cell r="N135">
            <v>51.73</v>
          </cell>
          <cell r="O135">
            <v>2</v>
          </cell>
          <cell r="P135">
            <v>2010</v>
          </cell>
          <cell r="Q135">
            <v>107</v>
          </cell>
          <cell r="R135">
            <v>186250</v>
          </cell>
          <cell r="S135" t="str">
            <v>POI</v>
          </cell>
          <cell r="T135">
            <v>55</v>
          </cell>
          <cell r="U135">
            <v>0</v>
          </cell>
          <cell r="V135">
            <v>500400241479</v>
          </cell>
          <cell r="W135" t="str">
            <v>C2-44-DA-59-C9</v>
          </cell>
        </row>
        <row r="136">
          <cell r="A136" t="str">
            <v>120740.50</v>
          </cell>
          <cell r="B136" t="str">
            <v>I2</v>
          </cell>
          <cell r="C136" t="str">
            <v>CRIOGAS  LTDA.</v>
          </cell>
          <cell r="D136" t="str">
            <v>CANTUMARCA S/N</v>
          </cell>
          <cell r="E136">
            <v>22005</v>
          </cell>
          <cell r="F136">
            <v>0</v>
          </cell>
          <cell r="G136">
            <v>86</v>
          </cell>
          <cell r="H136">
            <v>7261.65</v>
          </cell>
          <cell r="I136">
            <v>5424.97</v>
          </cell>
          <cell r="J136">
            <v>0</v>
          </cell>
          <cell r="K136">
            <v>947.65</v>
          </cell>
          <cell r="L136">
            <v>0</v>
          </cell>
          <cell r="M136">
            <v>0</v>
          </cell>
          <cell r="N136">
            <v>1649.26</v>
          </cell>
          <cell r="O136">
            <v>2</v>
          </cell>
          <cell r="P136">
            <v>2010</v>
          </cell>
          <cell r="Q136">
            <v>107</v>
          </cell>
          <cell r="R136">
            <v>186251</v>
          </cell>
          <cell r="S136" t="str">
            <v>POI</v>
          </cell>
          <cell r="T136">
            <v>55</v>
          </cell>
          <cell r="U136">
            <v>0</v>
          </cell>
          <cell r="V136">
            <v>500400241479</v>
          </cell>
          <cell r="W136" t="str">
            <v>02-04-1A-8D-4E</v>
          </cell>
        </row>
        <row r="137">
          <cell r="A137" t="str">
            <v>121020</v>
          </cell>
          <cell r="B137" t="str">
            <v>I1</v>
          </cell>
          <cell r="C137" t="str">
            <v>EMPRESA MINERA CHOQUE S.R.L.</v>
          </cell>
          <cell r="D137" t="str">
            <v>MEJILLONES S/N 134</v>
          </cell>
          <cell r="E137">
            <v>182</v>
          </cell>
          <cell r="F137">
            <v>0</v>
          </cell>
          <cell r="G137">
            <v>5</v>
          </cell>
          <cell r="H137">
            <v>60.06</v>
          </cell>
          <cell r="I137">
            <v>315.39999999999998</v>
          </cell>
          <cell r="J137">
            <v>0</v>
          </cell>
          <cell r="K137">
            <v>7.84</v>
          </cell>
          <cell r="L137">
            <v>0</v>
          </cell>
          <cell r="M137">
            <v>0</v>
          </cell>
          <cell r="N137">
            <v>48.81</v>
          </cell>
          <cell r="O137">
            <v>2</v>
          </cell>
          <cell r="P137">
            <v>2010</v>
          </cell>
          <cell r="Q137">
            <v>107</v>
          </cell>
          <cell r="R137">
            <v>186252</v>
          </cell>
          <cell r="S137" t="str">
            <v>POI</v>
          </cell>
          <cell r="T137">
            <v>55</v>
          </cell>
          <cell r="U137">
            <v>0</v>
          </cell>
          <cell r="V137">
            <v>500400241479</v>
          </cell>
          <cell r="W137" t="str">
            <v>4C-8E-91-5C-4E</v>
          </cell>
        </row>
        <row r="138">
          <cell r="A138" t="str">
            <v>120733</v>
          </cell>
          <cell r="B138" t="str">
            <v>I2</v>
          </cell>
          <cell r="C138" t="str">
            <v>EMP. MIN.  COMERCIALIZADOR SAN PEDRO POTOSI SRL</v>
          </cell>
          <cell r="D138" t="str">
            <v>CANTUMARCA S/N</v>
          </cell>
          <cell r="E138">
            <v>66938</v>
          </cell>
          <cell r="F138">
            <v>24636</v>
          </cell>
          <cell r="G138">
            <v>165</v>
          </cell>
          <cell r="H138">
            <v>22089.54</v>
          </cell>
          <cell r="I138">
            <v>10408.36</v>
          </cell>
          <cell r="J138">
            <v>0</v>
          </cell>
          <cell r="K138">
            <v>2882.69</v>
          </cell>
          <cell r="L138">
            <v>960</v>
          </cell>
          <cell r="M138">
            <v>0</v>
          </cell>
          <cell r="N138">
            <v>4224.7299999999996</v>
          </cell>
          <cell r="O138">
            <v>2</v>
          </cell>
          <cell r="P138">
            <v>2010</v>
          </cell>
          <cell r="Q138">
            <v>107</v>
          </cell>
          <cell r="R138">
            <v>186253</v>
          </cell>
          <cell r="S138" t="str">
            <v>POI</v>
          </cell>
          <cell r="T138">
            <v>55</v>
          </cell>
          <cell r="U138">
            <v>0</v>
          </cell>
          <cell r="V138">
            <v>500400241479</v>
          </cell>
          <cell r="W138" t="str">
            <v>6F-E2-B7-AC</v>
          </cell>
        </row>
        <row r="139">
          <cell r="A139" t="str">
            <v>120746</v>
          </cell>
          <cell r="B139" t="str">
            <v>I2</v>
          </cell>
          <cell r="C139" t="str">
            <v>ESTUQUERA CAYARA .</v>
          </cell>
          <cell r="D139" t="str">
            <v>CRUCE LA PALCA S/N</v>
          </cell>
          <cell r="E139">
            <v>59658</v>
          </cell>
          <cell r="F139">
            <v>12772</v>
          </cell>
          <cell r="G139">
            <v>125</v>
          </cell>
          <cell r="H139">
            <v>19687.14</v>
          </cell>
          <cell r="I139">
            <v>7885.12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3584.39</v>
          </cell>
          <cell r="O139">
            <v>2</v>
          </cell>
          <cell r="P139">
            <v>2010</v>
          </cell>
          <cell r="Q139">
            <v>107</v>
          </cell>
          <cell r="R139">
            <v>186254</v>
          </cell>
          <cell r="S139" t="str">
            <v>POI</v>
          </cell>
          <cell r="T139">
            <v>55</v>
          </cell>
          <cell r="U139">
            <v>0</v>
          </cell>
          <cell r="V139">
            <v>500400241479</v>
          </cell>
          <cell r="W139" t="str">
            <v>50-C0-DE-16-8D</v>
          </cell>
        </row>
        <row r="140">
          <cell r="A140" t="str">
            <v>121164</v>
          </cell>
          <cell r="B140" t="str">
            <v>I2</v>
          </cell>
          <cell r="C140" t="str">
            <v>SERVICIO DEPARTAMENTAL DE CAMINOS</v>
          </cell>
          <cell r="D140" t="str">
            <v>CHAQUI S/N</v>
          </cell>
          <cell r="E140">
            <v>6396</v>
          </cell>
          <cell r="F140">
            <v>6605</v>
          </cell>
          <cell r="G140">
            <v>52</v>
          </cell>
          <cell r="H140">
            <v>2110.6799999999998</v>
          </cell>
          <cell r="I140">
            <v>3280.21</v>
          </cell>
          <cell r="J140">
            <v>1584.92</v>
          </cell>
          <cell r="K140">
            <v>275.44</v>
          </cell>
          <cell r="L140">
            <v>0</v>
          </cell>
          <cell r="M140">
            <v>0</v>
          </cell>
          <cell r="N140">
            <v>906.86</v>
          </cell>
          <cell r="O140">
            <v>2</v>
          </cell>
          <cell r="P140">
            <v>2010</v>
          </cell>
          <cell r="Q140">
            <v>107</v>
          </cell>
          <cell r="R140">
            <v>186255</v>
          </cell>
          <cell r="S140" t="str">
            <v>POI</v>
          </cell>
          <cell r="T140">
            <v>55</v>
          </cell>
          <cell r="U140">
            <v>0</v>
          </cell>
          <cell r="V140">
            <v>500400241479</v>
          </cell>
          <cell r="W140" t="str">
            <v>5C-ED-D0-6F</v>
          </cell>
        </row>
        <row r="141">
          <cell r="A141" t="str">
            <v>120732.50</v>
          </cell>
          <cell r="B141" t="str">
            <v>I2</v>
          </cell>
          <cell r="C141" t="str">
            <v>FLORES CHIPANA FELIPE</v>
          </cell>
          <cell r="D141" t="str">
            <v xml:space="preserve">CANTUMARCA </v>
          </cell>
          <cell r="E141">
            <v>110973</v>
          </cell>
          <cell r="F141">
            <v>47242</v>
          </cell>
          <cell r="G141">
            <v>243</v>
          </cell>
          <cell r="H141">
            <v>36621.089999999997</v>
          </cell>
          <cell r="I141">
            <v>15328.68</v>
          </cell>
          <cell r="J141">
            <v>0</v>
          </cell>
          <cell r="K141">
            <v>4779.05</v>
          </cell>
          <cell r="L141">
            <v>960</v>
          </cell>
          <cell r="M141">
            <v>0</v>
          </cell>
          <cell r="N141">
            <v>6753.47</v>
          </cell>
          <cell r="O141">
            <v>2</v>
          </cell>
          <cell r="P141">
            <v>2010</v>
          </cell>
          <cell r="Q141">
            <v>107</v>
          </cell>
          <cell r="R141">
            <v>186256</v>
          </cell>
          <cell r="S141" t="str">
            <v>POI</v>
          </cell>
          <cell r="T141">
            <v>55</v>
          </cell>
          <cell r="U141">
            <v>0</v>
          </cell>
          <cell r="V141">
            <v>500400241479</v>
          </cell>
          <cell r="W141" t="str">
            <v>85-53-6F-8B</v>
          </cell>
        </row>
        <row r="142">
          <cell r="A142" t="str">
            <v>120057.60</v>
          </cell>
          <cell r="B142" t="str">
            <v>I2</v>
          </cell>
          <cell r="C142" t="str">
            <v>MINA CORTES (JOSE LUIS CORTEZ)</v>
          </cell>
          <cell r="D142" t="str">
            <v>CERRO RICO S/N</v>
          </cell>
          <cell r="E142">
            <v>3298</v>
          </cell>
          <cell r="F142">
            <v>248</v>
          </cell>
          <cell r="G142">
            <v>60</v>
          </cell>
          <cell r="H142">
            <v>1088.3399999999999</v>
          </cell>
          <cell r="I142">
            <v>3784.86</v>
          </cell>
          <cell r="J142">
            <v>0</v>
          </cell>
          <cell r="K142">
            <v>142.03</v>
          </cell>
          <cell r="L142">
            <v>0</v>
          </cell>
          <cell r="M142">
            <v>0</v>
          </cell>
          <cell r="N142">
            <v>633.52</v>
          </cell>
          <cell r="O142">
            <v>2</v>
          </cell>
          <cell r="P142">
            <v>2010</v>
          </cell>
          <cell r="Q142">
            <v>107</v>
          </cell>
          <cell r="R142">
            <v>186257</v>
          </cell>
          <cell r="S142" t="str">
            <v>POI</v>
          </cell>
          <cell r="T142">
            <v>55</v>
          </cell>
          <cell r="U142">
            <v>0</v>
          </cell>
          <cell r="V142">
            <v>500400241479</v>
          </cell>
          <cell r="W142" t="str">
            <v>7E-FC-13-52-D1</v>
          </cell>
        </row>
        <row r="143">
          <cell r="A143" t="str">
            <v>120023</v>
          </cell>
          <cell r="B143" t="str">
            <v>I2</v>
          </cell>
          <cell r="C143" t="str">
            <v>GUTIERREZ ZEGARRA FAUSTO</v>
          </cell>
          <cell r="D143" t="str">
            <v>M. B. MEJORA OZIN S/N</v>
          </cell>
          <cell r="E143">
            <v>1257</v>
          </cell>
          <cell r="F143">
            <v>35</v>
          </cell>
          <cell r="G143">
            <v>36</v>
          </cell>
          <cell r="H143">
            <v>414.81</v>
          </cell>
          <cell r="I143">
            <v>2270.92</v>
          </cell>
          <cell r="J143">
            <v>0</v>
          </cell>
          <cell r="K143">
            <v>54.13</v>
          </cell>
          <cell r="L143">
            <v>0</v>
          </cell>
          <cell r="M143">
            <v>0</v>
          </cell>
          <cell r="N143">
            <v>349.14</v>
          </cell>
          <cell r="O143">
            <v>2</v>
          </cell>
          <cell r="P143">
            <v>2010</v>
          </cell>
          <cell r="Q143">
            <v>107</v>
          </cell>
          <cell r="R143">
            <v>186258</v>
          </cell>
          <cell r="S143" t="str">
            <v>POI</v>
          </cell>
          <cell r="T143">
            <v>55</v>
          </cell>
          <cell r="U143">
            <v>0</v>
          </cell>
          <cell r="V143">
            <v>500400241479</v>
          </cell>
          <cell r="W143" t="str">
            <v>5B-6D-AA-A5-3E</v>
          </cell>
        </row>
        <row r="144">
          <cell r="A144" t="str">
            <v>121175</v>
          </cell>
          <cell r="B144" t="str">
            <v>I2</v>
          </cell>
          <cell r="C144" t="str">
            <v>EMPRESA SILVER  &amp; TIN .</v>
          </cell>
          <cell r="D144" t="str">
            <v>CANUTILLOS S/N</v>
          </cell>
          <cell r="E144">
            <v>25068</v>
          </cell>
          <cell r="F144">
            <v>20521</v>
          </cell>
          <cell r="G144">
            <v>99</v>
          </cell>
          <cell r="H144">
            <v>8272.44</v>
          </cell>
          <cell r="I144">
            <v>6245.02</v>
          </cell>
          <cell r="J144">
            <v>2366.35</v>
          </cell>
          <cell r="K144">
            <v>0</v>
          </cell>
          <cell r="L144">
            <v>0</v>
          </cell>
          <cell r="M144">
            <v>0</v>
          </cell>
          <cell r="N144">
            <v>2194.9</v>
          </cell>
          <cell r="O144">
            <v>2</v>
          </cell>
          <cell r="P144">
            <v>2010</v>
          </cell>
          <cell r="Q144">
            <v>107</v>
          </cell>
          <cell r="R144">
            <v>186259</v>
          </cell>
          <cell r="S144" t="str">
            <v>POI</v>
          </cell>
          <cell r="T144">
            <v>55</v>
          </cell>
          <cell r="U144">
            <v>0</v>
          </cell>
          <cell r="V144">
            <v>500400241479</v>
          </cell>
          <cell r="W144" t="str">
            <v>86-85-86-94-E1</v>
          </cell>
        </row>
        <row r="145">
          <cell r="A145" t="str">
            <v>120053</v>
          </cell>
          <cell r="B145" t="str">
            <v>I2</v>
          </cell>
          <cell r="C145" t="str">
            <v>CONDORI EQUICE NICOLAS</v>
          </cell>
          <cell r="D145" t="str">
            <v>CERRO RICO S/N</v>
          </cell>
          <cell r="E145">
            <v>9251</v>
          </cell>
          <cell r="F145">
            <v>4314</v>
          </cell>
          <cell r="G145">
            <v>81</v>
          </cell>
          <cell r="H145">
            <v>3052.83</v>
          </cell>
          <cell r="I145">
            <v>5109.5600000000004</v>
          </cell>
          <cell r="J145">
            <v>0</v>
          </cell>
          <cell r="K145">
            <v>398.39</v>
          </cell>
          <cell r="L145">
            <v>0</v>
          </cell>
          <cell r="M145">
            <v>0</v>
          </cell>
          <cell r="N145">
            <v>1061.1099999999999</v>
          </cell>
          <cell r="O145">
            <v>2</v>
          </cell>
          <cell r="P145">
            <v>2010</v>
          </cell>
          <cell r="Q145">
            <v>107</v>
          </cell>
          <cell r="R145">
            <v>186260</v>
          </cell>
          <cell r="S145" t="str">
            <v>POI</v>
          </cell>
          <cell r="T145">
            <v>55</v>
          </cell>
          <cell r="U145">
            <v>0</v>
          </cell>
          <cell r="V145">
            <v>500400241479</v>
          </cell>
          <cell r="W145" t="str">
            <v>09-2F-54-12</v>
          </cell>
        </row>
        <row r="146">
          <cell r="A146" t="str">
            <v>120056.50</v>
          </cell>
          <cell r="B146" t="str">
            <v>I1</v>
          </cell>
          <cell r="C146" t="str">
            <v>CONDORI APAZA RENE (LAMBOL)</v>
          </cell>
          <cell r="D146" t="str">
            <v>CERRO RICO S/N</v>
          </cell>
          <cell r="E146">
            <v>14653</v>
          </cell>
          <cell r="F146">
            <v>6</v>
          </cell>
          <cell r="G146">
            <v>160</v>
          </cell>
          <cell r="H146">
            <v>4835.49</v>
          </cell>
          <cell r="I146">
            <v>10092.959999999999</v>
          </cell>
          <cell r="J146">
            <v>0</v>
          </cell>
          <cell r="K146">
            <v>631.03</v>
          </cell>
          <cell r="L146">
            <v>0</v>
          </cell>
          <cell r="M146">
            <v>0</v>
          </cell>
          <cell r="N146">
            <v>1940.7</v>
          </cell>
          <cell r="O146">
            <v>2</v>
          </cell>
          <cell r="P146">
            <v>2010</v>
          </cell>
          <cell r="Q146">
            <v>107</v>
          </cell>
          <cell r="R146">
            <v>186261</v>
          </cell>
          <cell r="S146" t="str">
            <v>POI</v>
          </cell>
          <cell r="T146">
            <v>55</v>
          </cell>
          <cell r="U146">
            <v>0</v>
          </cell>
          <cell r="V146">
            <v>500400241479</v>
          </cell>
          <cell r="W146" t="str">
            <v>65-CB-5B-E2</v>
          </cell>
        </row>
        <row r="147">
          <cell r="A147" t="str">
            <v>120052</v>
          </cell>
          <cell r="B147" t="str">
            <v>I2</v>
          </cell>
          <cell r="C147" t="str">
            <v>SOCIEDAD MINERA METAL RESERVA LTDA.</v>
          </cell>
          <cell r="D147" t="str">
            <v>MINA RESERVA S/N</v>
          </cell>
          <cell r="E147">
            <v>74571</v>
          </cell>
          <cell r="F147">
            <v>87512</v>
          </cell>
          <cell r="G147">
            <v>170</v>
          </cell>
          <cell r="H147">
            <v>24608.43</v>
          </cell>
          <cell r="I147">
            <v>10723.77</v>
          </cell>
          <cell r="J147">
            <v>13708.89</v>
          </cell>
          <cell r="K147">
            <v>0</v>
          </cell>
          <cell r="L147">
            <v>0</v>
          </cell>
          <cell r="M147">
            <v>0</v>
          </cell>
          <cell r="N147">
            <v>6375.34</v>
          </cell>
          <cell r="O147">
            <v>2</v>
          </cell>
          <cell r="P147">
            <v>2010</v>
          </cell>
          <cell r="Q147">
            <v>107</v>
          </cell>
          <cell r="R147">
            <v>186262</v>
          </cell>
          <cell r="S147" t="str">
            <v>POI</v>
          </cell>
          <cell r="T147">
            <v>55</v>
          </cell>
          <cell r="U147">
            <v>0</v>
          </cell>
          <cell r="V147">
            <v>500400241479</v>
          </cell>
          <cell r="W147" t="str">
            <v>FD-BC-53-6F-2D</v>
          </cell>
        </row>
        <row r="148">
          <cell r="A148" t="str">
            <v>120057</v>
          </cell>
          <cell r="B148" t="str">
            <v>I2</v>
          </cell>
          <cell r="C148" t="str">
            <v>FLORES CHIPANA FELIPE</v>
          </cell>
          <cell r="D148" t="str">
            <v>CERRO RICO S/N</v>
          </cell>
          <cell r="E148">
            <v>2341</v>
          </cell>
          <cell r="F148">
            <v>143</v>
          </cell>
          <cell r="G148">
            <v>66</v>
          </cell>
          <cell r="H148">
            <v>772.53</v>
          </cell>
          <cell r="I148">
            <v>4163.3500000000004</v>
          </cell>
          <cell r="J148">
            <v>0</v>
          </cell>
          <cell r="K148">
            <v>100.82</v>
          </cell>
          <cell r="L148">
            <v>0</v>
          </cell>
          <cell r="M148">
            <v>0</v>
          </cell>
          <cell r="N148">
            <v>641.66</v>
          </cell>
          <cell r="O148">
            <v>2</v>
          </cell>
          <cell r="P148">
            <v>2010</v>
          </cell>
          <cell r="Q148">
            <v>107</v>
          </cell>
          <cell r="R148">
            <v>186263</v>
          </cell>
          <cell r="S148" t="str">
            <v>POI</v>
          </cell>
          <cell r="T148">
            <v>55</v>
          </cell>
          <cell r="U148">
            <v>0</v>
          </cell>
          <cell r="V148">
            <v>500400241479</v>
          </cell>
          <cell r="W148" t="str">
            <v>E7-74-CA-19</v>
          </cell>
        </row>
        <row r="149">
          <cell r="A149" t="str">
            <v>121000</v>
          </cell>
          <cell r="B149" t="str">
            <v>I2</v>
          </cell>
          <cell r="C149" t="str">
            <v>CALVIMONTE P. HUMBERTO</v>
          </cell>
          <cell r="D149" t="str">
            <v>MEJILLONES 167 167</v>
          </cell>
          <cell r="E149">
            <v>39750</v>
          </cell>
          <cell r="F149">
            <v>16888</v>
          </cell>
          <cell r="G149">
            <v>92</v>
          </cell>
          <cell r="H149">
            <v>13117.5</v>
          </cell>
          <cell r="I149">
            <v>5803.45</v>
          </cell>
          <cell r="J149">
            <v>0</v>
          </cell>
          <cell r="K149">
            <v>1711.86</v>
          </cell>
          <cell r="L149">
            <v>960</v>
          </cell>
          <cell r="M149">
            <v>0</v>
          </cell>
          <cell r="N149">
            <v>2459.7199999999998</v>
          </cell>
          <cell r="O149">
            <v>2</v>
          </cell>
          <cell r="P149">
            <v>2010</v>
          </cell>
          <cell r="Q149">
            <v>107</v>
          </cell>
          <cell r="R149">
            <v>186264</v>
          </cell>
          <cell r="S149" t="str">
            <v>POI</v>
          </cell>
          <cell r="T149">
            <v>55</v>
          </cell>
          <cell r="U149">
            <v>0</v>
          </cell>
          <cell r="V149">
            <v>500400241479</v>
          </cell>
          <cell r="W149" t="str">
            <v>F9-BC-1C-27</v>
          </cell>
        </row>
        <row r="150">
          <cell r="A150" t="str">
            <v>120900</v>
          </cell>
          <cell r="B150" t="str">
            <v>I2</v>
          </cell>
          <cell r="C150" t="str">
            <v>COOP. MIN. UNIFICADA POTOSI LTDA.</v>
          </cell>
          <cell r="D150" t="str">
            <v>P. INGENIO S/N</v>
          </cell>
          <cell r="E150">
            <v>157</v>
          </cell>
          <cell r="F150">
            <v>0</v>
          </cell>
          <cell r="G150">
            <v>3</v>
          </cell>
          <cell r="H150">
            <v>51.81</v>
          </cell>
          <cell r="I150">
            <v>189.24</v>
          </cell>
          <cell r="J150">
            <v>0</v>
          </cell>
          <cell r="K150">
            <v>6.76</v>
          </cell>
          <cell r="L150">
            <v>0</v>
          </cell>
          <cell r="M150">
            <v>0</v>
          </cell>
          <cell r="N150">
            <v>31.34</v>
          </cell>
          <cell r="O150">
            <v>2</v>
          </cell>
          <cell r="P150">
            <v>2010</v>
          </cell>
          <cell r="Q150">
            <v>107</v>
          </cell>
          <cell r="R150">
            <v>186265</v>
          </cell>
          <cell r="S150" t="str">
            <v>POI</v>
          </cell>
          <cell r="T150">
            <v>55</v>
          </cell>
          <cell r="U150">
            <v>0</v>
          </cell>
          <cell r="V150">
            <v>500400241479</v>
          </cell>
          <cell r="W150" t="str">
            <v>20-DA-07-F9-CA</v>
          </cell>
        </row>
        <row r="151">
          <cell r="A151" t="str">
            <v>120738</v>
          </cell>
          <cell r="B151" t="str">
            <v>I2</v>
          </cell>
          <cell r="C151" t="str">
            <v>EMPRESA MINERA JATHUN ORCKO S.R.L.</v>
          </cell>
          <cell r="D151" t="str">
            <v>CANTUMARCA S/N</v>
          </cell>
          <cell r="E151">
            <v>124845</v>
          </cell>
          <cell r="F151">
            <v>118038</v>
          </cell>
          <cell r="G151">
            <v>227</v>
          </cell>
          <cell r="H151">
            <v>41198.85</v>
          </cell>
          <cell r="I151">
            <v>14319.39</v>
          </cell>
          <cell r="J151">
            <v>13268.86</v>
          </cell>
          <cell r="K151">
            <v>5376.45</v>
          </cell>
          <cell r="L151">
            <v>960</v>
          </cell>
          <cell r="M151">
            <v>0</v>
          </cell>
          <cell r="N151">
            <v>8942.32</v>
          </cell>
          <cell r="O151">
            <v>2</v>
          </cell>
          <cell r="P151">
            <v>2010</v>
          </cell>
          <cell r="Q151">
            <v>107</v>
          </cell>
          <cell r="R151">
            <v>186266</v>
          </cell>
          <cell r="S151" t="str">
            <v>POI</v>
          </cell>
          <cell r="T151">
            <v>55</v>
          </cell>
          <cell r="U151">
            <v>0</v>
          </cell>
          <cell r="V151">
            <v>500400241479</v>
          </cell>
          <cell r="W151" t="str">
            <v>F1-B0-47-D3-91</v>
          </cell>
        </row>
        <row r="152">
          <cell r="A152" t="str">
            <v>121058</v>
          </cell>
          <cell r="B152" t="str">
            <v>I2</v>
          </cell>
          <cell r="C152" t="str">
            <v>JESUS  VILLEGAS FELIX</v>
          </cell>
          <cell r="D152" t="str">
            <v>KARACHIPAMAPA S/N</v>
          </cell>
          <cell r="E152">
            <v>12056</v>
          </cell>
          <cell r="F152">
            <v>5614</v>
          </cell>
          <cell r="G152">
            <v>82</v>
          </cell>
          <cell r="H152">
            <v>3978.48</v>
          </cell>
          <cell r="I152">
            <v>5172.6400000000003</v>
          </cell>
          <cell r="J152">
            <v>0</v>
          </cell>
          <cell r="K152">
            <v>519.19000000000005</v>
          </cell>
          <cell r="L152">
            <v>0</v>
          </cell>
          <cell r="M152">
            <v>0</v>
          </cell>
          <cell r="N152">
            <v>1189.6500000000001</v>
          </cell>
          <cell r="O152">
            <v>2</v>
          </cell>
          <cell r="P152">
            <v>2010</v>
          </cell>
          <cell r="Q152">
            <v>107</v>
          </cell>
          <cell r="R152">
            <v>186267</v>
          </cell>
          <cell r="S152" t="str">
            <v>POI</v>
          </cell>
          <cell r="T152">
            <v>55</v>
          </cell>
          <cell r="U152">
            <v>0</v>
          </cell>
          <cell r="V152">
            <v>500400241479</v>
          </cell>
          <cell r="W152" t="str">
            <v>29-06-9A-94-B5</v>
          </cell>
        </row>
        <row r="153">
          <cell r="A153" t="str">
            <v>120924</v>
          </cell>
          <cell r="B153" t="str">
            <v>I2</v>
          </cell>
          <cell r="C153" t="str">
            <v>EMPRESA MINERA EL MOLINO LTDA.</v>
          </cell>
          <cell r="D153" t="str">
            <v>CHUQUISACA S/N S/N</v>
          </cell>
          <cell r="E153">
            <v>637</v>
          </cell>
          <cell r="F153">
            <v>0</v>
          </cell>
          <cell r="G153">
            <v>13</v>
          </cell>
          <cell r="H153">
            <v>210.21</v>
          </cell>
          <cell r="I153">
            <v>820.05</v>
          </cell>
          <cell r="J153">
            <v>0</v>
          </cell>
          <cell r="K153">
            <v>27.43</v>
          </cell>
          <cell r="L153">
            <v>0</v>
          </cell>
          <cell r="M153">
            <v>0</v>
          </cell>
          <cell r="N153">
            <v>133.93</v>
          </cell>
          <cell r="O153">
            <v>2</v>
          </cell>
          <cell r="P153">
            <v>2010</v>
          </cell>
          <cell r="Q153">
            <v>107</v>
          </cell>
          <cell r="R153">
            <v>186268</v>
          </cell>
          <cell r="S153" t="str">
            <v>POI</v>
          </cell>
          <cell r="T153">
            <v>55</v>
          </cell>
          <cell r="U153">
            <v>0</v>
          </cell>
          <cell r="V153">
            <v>500400241479</v>
          </cell>
          <cell r="W153" t="str">
            <v>CB-62-88-F1-91</v>
          </cell>
        </row>
        <row r="154">
          <cell r="A154" t="str">
            <v>120901</v>
          </cell>
          <cell r="B154" t="str">
            <v>I2</v>
          </cell>
          <cell r="C154" t="str">
            <v>EMP. MINERA SAN SILVESTRE</v>
          </cell>
          <cell r="D154" t="str">
            <v>PAMPA INGENIO S/N</v>
          </cell>
          <cell r="E154">
            <v>81125</v>
          </cell>
          <cell r="F154">
            <v>6</v>
          </cell>
          <cell r="G154">
            <v>166</v>
          </cell>
          <cell r="H154">
            <v>26771.25</v>
          </cell>
          <cell r="I154">
            <v>10471.450000000001</v>
          </cell>
          <cell r="J154">
            <v>0</v>
          </cell>
          <cell r="K154">
            <v>3493.65</v>
          </cell>
          <cell r="L154">
            <v>960</v>
          </cell>
          <cell r="M154">
            <v>0</v>
          </cell>
          <cell r="N154">
            <v>4841.55</v>
          </cell>
          <cell r="O154">
            <v>2</v>
          </cell>
          <cell r="P154">
            <v>2010</v>
          </cell>
          <cell r="Q154">
            <v>107</v>
          </cell>
          <cell r="R154">
            <v>186269</v>
          </cell>
          <cell r="S154" t="str">
            <v>POI</v>
          </cell>
          <cell r="T154">
            <v>55</v>
          </cell>
          <cell r="U154">
            <v>0</v>
          </cell>
          <cell r="V154">
            <v>500400241479</v>
          </cell>
          <cell r="W154" t="str">
            <v>96-34-18-CC</v>
          </cell>
        </row>
        <row r="155">
          <cell r="A155" t="str">
            <v>121200</v>
          </cell>
          <cell r="B155" t="str">
            <v>I2</v>
          </cell>
          <cell r="C155" t="str">
            <v>EMPRESA MINERA MANQUIRI S. A.</v>
          </cell>
          <cell r="D155" t="str">
            <v>EX-PLAHIPO S/N</v>
          </cell>
          <cell r="E155">
            <v>3958631</v>
          </cell>
          <cell r="F155">
            <v>0</v>
          </cell>
          <cell r="G155">
            <v>10500</v>
          </cell>
          <cell r="H155">
            <v>1764728.22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229414.67</v>
          </cell>
          <cell r="O155">
            <v>2</v>
          </cell>
          <cell r="P155">
            <v>2010</v>
          </cell>
          <cell r="Q155">
            <v>107</v>
          </cell>
          <cell r="R155">
            <v>185653</v>
          </cell>
          <cell r="S155" t="str">
            <v>POI</v>
          </cell>
          <cell r="T155">
            <v>87</v>
          </cell>
          <cell r="U155">
            <v>0</v>
          </cell>
          <cell r="V155">
            <v>500400241479</v>
          </cell>
          <cell r="W155" t="str">
            <v>A3-D8-DA-F6-8F</v>
          </cell>
        </row>
        <row r="156">
          <cell r="A156" t="str">
            <v>121190</v>
          </cell>
          <cell r="B156" t="str">
            <v>IA</v>
          </cell>
          <cell r="C156" t="str">
            <v>SINCHI  WAYRA S. A.</v>
          </cell>
          <cell r="D156" t="str">
            <v>LANDARA S/N</v>
          </cell>
          <cell r="E156">
            <v>1280828</v>
          </cell>
          <cell r="F156">
            <v>0</v>
          </cell>
          <cell r="G156">
            <v>4200</v>
          </cell>
          <cell r="H156">
            <v>236953.18</v>
          </cell>
          <cell r="I156">
            <v>417022.2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85016.8</v>
          </cell>
          <cell r="O156">
            <v>2</v>
          </cell>
          <cell r="P156">
            <v>2010</v>
          </cell>
          <cell r="Q156">
            <v>107</v>
          </cell>
          <cell r="R156">
            <v>185634</v>
          </cell>
          <cell r="S156" t="str">
            <v>POI</v>
          </cell>
          <cell r="T156">
            <v>92</v>
          </cell>
          <cell r="U156">
            <v>0</v>
          </cell>
          <cell r="V156">
            <v>500400241479</v>
          </cell>
          <cell r="W156" t="str">
            <v>C5-D5-94-75-E1</v>
          </cell>
        </row>
        <row r="157">
          <cell r="A157" t="str">
            <v>121193</v>
          </cell>
          <cell r="B157" t="str">
            <v>RU</v>
          </cell>
          <cell r="C157" t="str">
            <v>COOP. DE SERVICIOS ELECTRICOS UYUNI</v>
          </cell>
          <cell r="D157" t="str">
            <v>PUNUTUMA S/N</v>
          </cell>
          <cell r="E157">
            <v>535891</v>
          </cell>
          <cell r="F157">
            <v>0</v>
          </cell>
          <cell r="G157">
            <v>1824</v>
          </cell>
          <cell r="H157">
            <v>57340.34</v>
          </cell>
          <cell r="I157">
            <v>174998.21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30204.01</v>
          </cell>
          <cell r="O157">
            <v>2</v>
          </cell>
          <cell r="P157">
            <v>2010</v>
          </cell>
          <cell r="Q157">
            <v>107</v>
          </cell>
          <cell r="R157">
            <v>185635</v>
          </cell>
          <cell r="S157" t="str">
            <v>POI</v>
          </cell>
          <cell r="T157">
            <v>92</v>
          </cell>
          <cell r="U157">
            <v>0</v>
          </cell>
          <cell r="V157">
            <v>500400241479</v>
          </cell>
          <cell r="W157" t="str">
            <v>22-E4-F4-1D-32</v>
          </cell>
        </row>
        <row r="158">
          <cell r="A158" t="str">
            <v>121199</v>
          </cell>
          <cell r="B158" t="str">
            <v>IA</v>
          </cell>
          <cell r="C158" t="str">
            <v>EMPRESA MINERA UNIFICADA S. A.</v>
          </cell>
          <cell r="D158" t="str">
            <v>CHILCOBIJA S/N</v>
          </cell>
          <cell r="E158">
            <v>324715</v>
          </cell>
          <cell r="F158">
            <v>0</v>
          </cell>
          <cell r="G158">
            <v>1144</v>
          </cell>
          <cell r="H158">
            <v>60072.28</v>
          </cell>
          <cell r="I158">
            <v>113588.9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22575.95</v>
          </cell>
          <cell r="O158">
            <v>2</v>
          </cell>
          <cell r="P158">
            <v>2010</v>
          </cell>
          <cell r="Q158">
            <v>107</v>
          </cell>
          <cell r="R158">
            <v>185636</v>
          </cell>
          <cell r="S158" t="str">
            <v>POI</v>
          </cell>
          <cell r="T158">
            <v>92</v>
          </cell>
          <cell r="U158">
            <v>0</v>
          </cell>
          <cell r="V158">
            <v>500400241479</v>
          </cell>
          <cell r="W158" t="str">
            <v>BE-C1-23-EC-BA</v>
          </cell>
        </row>
        <row r="159">
          <cell r="A159" t="str">
            <v>121197</v>
          </cell>
          <cell r="B159" t="str">
            <v>RT</v>
          </cell>
          <cell r="C159" t="str">
            <v>COOP. DE SERVICIOS ELECT RICOS TUPIZA LTDA.</v>
          </cell>
          <cell r="D159" t="str">
            <v>TUPIZA S/N</v>
          </cell>
          <cell r="E159">
            <v>791492</v>
          </cell>
          <cell r="F159">
            <v>0</v>
          </cell>
          <cell r="G159">
            <v>1987</v>
          </cell>
          <cell r="H159">
            <v>86272.63</v>
          </cell>
          <cell r="I159">
            <v>226945.2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40718.32</v>
          </cell>
          <cell r="O159">
            <v>2</v>
          </cell>
          <cell r="P159">
            <v>2010</v>
          </cell>
          <cell r="Q159">
            <v>107</v>
          </cell>
          <cell r="R159">
            <v>185637</v>
          </cell>
          <cell r="S159" t="str">
            <v>POI</v>
          </cell>
          <cell r="T159">
            <v>92</v>
          </cell>
          <cell r="U159">
            <v>0</v>
          </cell>
          <cell r="V159">
            <v>500400241479</v>
          </cell>
          <cell r="W159" t="str">
            <v>D7-29-6A-9B-D3</v>
          </cell>
        </row>
        <row r="160">
          <cell r="A160" t="str">
            <v>121195</v>
          </cell>
          <cell r="B160" t="str">
            <v>RA</v>
          </cell>
          <cell r="C160" t="str">
            <v>COOP. DE SERVICIOS  ELECTRICOS ATOCHA</v>
          </cell>
          <cell r="D160" t="str">
            <v>TELAMAYU S/N</v>
          </cell>
          <cell r="E160">
            <v>396360</v>
          </cell>
          <cell r="F160">
            <v>0</v>
          </cell>
          <cell r="G160">
            <v>2810</v>
          </cell>
          <cell r="H160">
            <v>42806.879999999997</v>
          </cell>
          <cell r="I160">
            <v>318106.05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46918.68</v>
          </cell>
          <cell r="O160">
            <v>2</v>
          </cell>
          <cell r="P160">
            <v>2010</v>
          </cell>
          <cell r="Q160">
            <v>107</v>
          </cell>
          <cell r="R160">
            <v>185638</v>
          </cell>
          <cell r="S160" t="str">
            <v>POI</v>
          </cell>
          <cell r="T160">
            <v>92</v>
          </cell>
          <cell r="U160">
            <v>0</v>
          </cell>
          <cell r="V160">
            <v>500400241479</v>
          </cell>
          <cell r="W160" t="str">
            <v>82-5B-88-86-59</v>
          </cell>
        </row>
        <row r="161">
          <cell r="A161" t="str">
            <v>121201</v>
          </cell>
          <cell r="B161" t="str">
            <v>IA</v>
          </cell>
          <cell r="C161" t="str">
            <v>PANAMERICAN SILVER BOLIVIAN S.A.</v>
          </cell>
          <cell r="D161" t="str">
            <v>SAN VICENTE S/N</v>
          </cell>
          <cell r="E161">
            <v>1220667</v>
          </cell>
          <cell r="F161">
            <v>0</v>
          </cell>
          <cell r="G161">
            <v>2500</v>
          </cell>
          <cell r="H161">
            <v>225823.4</v>
          </cell>
          <cell r="I161">
            <v>248227.5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61626.62</v>
          </cell>
          <cell r="O161">
            <v>2</v>
          </cell>
          <cell r="P161">
            <v>2010</v>
          </cell>
          <cell r="Q161">
            <v>107</v>
          </cell>
          <cell r="R161">
            <v>185639</v>
          </cell>
          <cell r="S161" t="str">
            <v>POI</v>
          </cell>
          <cell r="T161">
            <v>92</v>
          </cell>
          <cell r="U161">
            <v>0</v>
          </cell>
          <cell r="V161">
            <v>500400241479</v>
          </cell>
          <cell r="W161" t="str">
            <v>06-09-50-B5-82</v>
          </cell>
        </row>
        <row r="162">
          <cell r="A162" t="str">
            <v>120028</v>
          </cell>
          <cell r="B162" t="str">
            <v>I2</v>
          </cell>
          <cell r="C162" t="str">
            <v>EMCODEP  .</v>
          </cell>
          <cell r="D162" t="str">
            <v>MINA SAN PABLO S/N</v>
          </cell>
          <cell r="E162">
            <v>401</v>
          </cell>
          <cell r="F162">
            <v>1</v>
          </cell>
          <cell r="G162">
            <v>39</v>
          </cell>
          <cell r="H162">
            <v>132.33000000000001</v>
          </cell>
          <cell r="I162">
            <v>2460.16</v>
          </cell>
          <cell r="J162">
            <v>0</v>
          </cell>
          <cell r="K162">
            <v>17.27</v>
          </cell>
          <cell r="L162">
            <v>0</v>
          </cell>
          <cell r="M162">
            <v>0</v>
          </cell>
          <cell r="N162">
            <v>337.02</v>
          </cell>
          <cell r="O162">
            <v>2</v>
          </cell>
          <cell r="P162">
            <v>2010</v>
          </cell>
          <cell r="Q162">
            <v>107</v>
          </cell>
          <cell r="R162">
            <v>186439</v>
          </cell>
          <cell r="S162" t="str">
            <v>POI</v>
          </cell>
          <cell r="T162">
            <v>90</v>
          </cell>
          <cell r="U162">
            <v>0</v>
          </cell>
          <cell r="V162">
            <v>500400241479</v>
          </cell>
          <cell r="W162" t="str">
            <v>A2-0A-7D-12-C2</v>
          </cell>
        </row>
        <row r="163">
          <cell r="A163" t="str">
            <v>120714</v>
          </cell>
          <cell r="B163" t="str">
            <v>I2</v>
          </cell>
          <cell r="C163" t="str">
            <v>COOP. MIN.  UNIFICADA POTOSI LTDA.</v>
          </cell>
          <cell r="D163" t="str">
            <v>MINA CARACOLES S/N</v>
          </cell>
          <cell r="E163">
            <v>14352</v>
          </cell>
          <cell r="F163">
            <v>11529</v>
          </cell>
          <cell r="G163">
            <v>102</v>
          </cell>
          <cell r="H163">
            <v>4736.16</v>
          </cell>
          <cell r="I163">
            <v>6434.26</v>
          </cell>
          <cell r="J163">
            <v>1720.24</v>
          </cell>
          <cell r="K163">
            <v>618.07000000000005</v>
          </cell>
          <cell r="L163">
            <v>0</v>
          </cell>
          <cell r="M163">
            <v>0</v>
          </cell>
          <cell r="N163">
            <v>1675.79</v>
          </cell>
          <cell r="O163">
            <v>2</v>
          </cell>
          <cell r="P163">
            <v>2010</v>
          </cell>
          <cell r="Q163">
            <v>107</v>
          </cell>
          <cell r="R163">
            <v>186440</v>
          </cell>
          <cell r="S163" t="str">
            <v>POI</v>
          </cell>
          <cell r="T163">
            <v>90</v>
          </cell>
          <cell r="U163">
            <v>0</v>
          </cell>
          <cell r="V163">
            <v>500400241479</v>
          </cell>
          <cell r="W163" t="str">
            <v>06-0B-DF-F5</v>
          </cell>
        </row>
        <row r="164">
          <cell r="A164" t="str">
            <v>120956</v>
          </cell>
          <cell r="B164" t="str">
            <v>I1</v>
          </cell>
          <cell r="C164" t="str">
            <v>MARCA MARIN DONATO</v>
          </cell>
          <cell r="D164" t="str">
            <v>R. DE LUNA 171 S/N</v>
          </cell>
          <cell r="E164">
            <v>122</v>
          </cell>
          <cell r="F164">
            <v>0</v>
          </cell>
          <cell r="G164">
            <v>5</v>
          </cell>
          <cell r="H164">
            <v>40.26</v>
          </cell>
          <cell r="I164">
            <v>315.39999999999998</v>
          </cell>
          <cell r="J164">
            <v>0</v>
          </cell>
          <cell r="K164">
            <v>5.25</v>
          </cell>
          <cell r="L164">
            <v>0</v>
          </cell>
          <cell r="M164">
            <v>0</v>
          </cell>
          <cell r="N164">
            <v>46.24</v>
          </cell>
          <cell r="O164">
            <v>2</v>
          </cell>
          <cell r="P164">
            <v>2010</v>
          </cell>
          <cell r="Q164">
            <v>107</v>
          </cell>
          <cell r="R164">
            <v>186441</v>
          </cell>
          <cell r="S164" t="str">
            <v>POI</v>
          </cell>
          <cell r="T164">
            <v>90</v>
          </cell>
          <cell r="U164">
            <v>0</v>
          </cell>
          <cell r="V164">
            <v>500400241479</v>
          </cell>
          <cell r="W164" t="str">
            <v>ED-5B-95-9A</v>
          </cell>
        </row>
        <row r="165">
          <cell r="A165" t="str">
            <v>120958</v>
          </cell>
          <cell r="B165" t="str">
            <v>I2</v>
          </cell>
          <cell r="C165" t="str">
            <v>EMPRESA ANACLETO ALAVE SRL</v>
          </cell>
          <cell r="D165" t="str">
            <v>MINA ENCINAS S/N</v>
          </cell>
          <cell r="E165">
            <v>61154</v>
          </cell>
          <cell r="F165">
            <v>15793</v>
          </cell>
          <cell r="G165">
            <v>111</v>
          </cell>
          <cell r="H165">
            <v>20180.82</v>
          </cell>
          <cell r="I165">
            <v>7001.99</v>
          </cell>
          <cell r="J165">
            <v>0</v>
          </cell>
          <cell r="K165">
            <v>2633.6</v>
          </cell>
          <cell r="L165">
            <v>0</v>
          </cell>
          <cell r="M165">
            <v>0</v>
          </cell>
          <cell r="N165">
            <v>3533.77</v>
          </cell>
          <cell r="O165">
            <v>2</v>
          </cell>
          <cell r="P165">
            <v>2010</v>
          </cell>
          <cell r="Q165">
            <v>107</v>
          </cell>
          <cell r="R165">
            <v>186442</v>
          </cell>
          <cell r="S165" t="str">
            <v>POI</v>
          </cell>
          <cell r="T165">
            <v>90</v>
          </cell>
          <cell r="U165">
            <v>0</v>
          </cell>
          <cell r="V165">
            <v>500400241479</v>
          </cell>
          <cell r="W165" t="str">
            <v>F1-04-B6-3B-E3</v>
          </cell>
        </row>
        <row r="166">
          <cell r="A166" t="str">
            <v>120702.200</v>
          </cell>
          <cell r="B166" t="str">
            <v>I1</v>
          </cell>
          <cell r="C166" t="str">
            <v>COOP.  23 DE MARZO .</v>
          </cell>
          <cell r="D166" t="str">
            <v>CERRO RICO S/N</v>
          </cell>
          <cell r="E166">
            <v>314</v>
          </cell>
          <cell r="F166">
            <v>0</v>
          </cell>
          <cell r="G166">
            <v>2</v>
          </cell>
          <cell r="H166">
            <v>103.62</v>
          </cell>
          <cell r="I166">
            <v>126.16</v>
          </cell>
          <cell r="J166">
            <v>0</v>
          </cell>
          <cell r="K166">
            <v>13.52</v>
          </cell>
          <cell r="L166">
            <v>0</v>
          </cell>
          <cell r="M166">
            <v>0</v>
          </cell>
          <cell r="N166">
            <v>29.87</v>
          </cell>
          <cell r="O166">
            <v>2</v>
          </cell>
          <cell r="P166">
            <v>2010</v>
          </cell>
          <cell r="Q166">
            <v>107</v>
          </cell>
          <cell r="R166">
            <v>186443</v>
          </cell>
          <cell r="S166" t="str">
            <v>POI</v>
          </cell>
          <cell r="T166">
            <v>90</v>
          </cell>
          <cell r="U166">
            <v>0</v>
          </cell>
          <cell r="V166">
            <v>500400241479</v>
          </cell>
          <cell r="W166" t="str">
            <v>1D-D1-CD-E7-06</v>
          </cell>
        </row>
        <row r="167">
          <cell r="A167" t="str">
            <v>120702.800</v>
          </cell>
          <cell r="B167" t="str">
            <v>I1</v>
          </cell>
          <cell r="C167" t="str">
            <v>SANTA . RITA (ESTEBAN VILLCA)</v>
          </cell>
          <cell r="D167" t="str">
            <v>CERRO RICO S/N</v>
          </cell>
          <cell r="E167">
            <v>345</v>
          </cell>
          <cell r="F167">
            <v>0</v>
          </cell>
          <cell r="G167">
            <v>5</v>
          </cell>
          <cell r="H167">
            <v>113.85</v>
          </cell>
          <cell r="I167">
            <v>315.39999999999998</v>
          </cell>
          <cell r="J167">
            <v>0</v>
          </cell>
          <cell r="K167">
            <v>14.86</v>
          </cell>
          <cell r="L167">
            <v>0</v>
          </cell>
          <cell r="M167">
            <v>0</v>
          </cell>
          <cell r="N167">
            <v>55.8</v>
          </cell>
          <cell r="O167">
            <v>2</v>
          </cell>
          <cell r="P167">
            <v>2010</v>
          </cell>
          <cell r="Q167">
            <v>107</v>
          </cell>
          <cell r="R167">
            <v>186444</v>
          </cell>
          <cell r="S167" t="str">
            <v>POI</v>
          </cell>
          <cell r="T167">
            <v>90</v>
          </cell>
          <cell r="U167">
            <v>0</v>
          </cell>
          <cell r="V167">
            <v>500400241479</v>
          </cell>
          <cell r="W167" t="str">
            <v>59-BB-37-1A-6D</v>
          </cell>
        </row>
        <row r="168">
          <cell r="A168" t="str">
            <v>120957.500</v>
          </cell>
          <cell r="B168" t="str">
            <v>I2</v>
          </cell>
          <cell r="C168" t="str">
            <v>COOPERATIVA . COMIMAN</v>
          </cell>
          <cell r="D168" t="str">
            <v>MINA ENCINAS S/N</v>
          </cell>
          <cell r="E168">
            <v>6559</v>
          </cell>
          <cell r="F168">
            <v>16</v>
          </cell>
          <cell r="G168">
            <v>82</v>
          </cell>
          <cell r="H168">
            <v>2164.4699999999998</v>
          </cell>
          <cell r="I168">
            <v>5172.6400000000003</v>
          </cell>
          <cell r="J168">
            <v>0</v>
          </cell>
          <cell r="K168">
            <v>282.45999999999998</v>
          </cell>
          <cell r="L168">
            <v>0</v>
          </cell>
          <cell r="M168">
            <v>0</v>
          </cell>
          <cell r="N168">
            <v>953.82</v>
          </cell>
          <cell r="O168">
            <v>2</v>
          </cell>
          <cell r="P168">
            <v>2010</v>
          </cell>
          <cell r="Q168">
            <v>107</v>
          </cell>
          <cell r="R168">
            <v>186445</v>
          </cell>
          <cell r="S168" t="str">
            <v>POI</v>
          </cell>
          <cell r="T168">
            <v>90</v>
          </cell>
          <cell r="U168">
            <v>0</v>
          </cell>
          <cell r="V168">
            <v>500400241479</v>
          </cell>
          <cell r="W168" t="str">
            <v>16-8E-91-18-CF</v>
          </cell>
        </row>
        <row r="169">
          <cell r="A169" t="str">
            <v>120964</v>
          </cell>
          <cell r="B169" t="str">
            <v>I2</v>
          </cell>
          <cell r="C169" t="str">
            <v>EMPRESA MINERA BOLIVAR</v>
          </cell>
          <cell r="D169" t="str">
            <v>MINA PAILAVIRI S/N</v>
          </cell>
          <cell r="E169">
            <v>10460</v>
          </cell>
          <cell r="F169">
            <v>6573</v>
          </cell>
          <cell r="G169">
            <v>86</v>
          </cell>
          <cell r="H169">
            <v>3451.8</v>
          </cell>
          <cell r="I169">
            <v>5424.97</v>
          </cell>
          <cell r="J169">
            <v>559.24</v>
          </cell>
          <cell r="K169">
            <v>450.46</v>
          </cell>
          <cell r="L169">
            <v>0</v>
          </cell>
          <cell r="M169">
            <v>0</v>
          </cell>
          <cell r="N169">
            <v>1226.68</v>
          </cell>
          <cell r="O169">
            <v>2</v>
          </cell>
          <cell r="P169">
            <v>2010</v>
          </cell>
          <cell r="Q169">
            <v>107</v>
          </cell>
          <cell r="R169">
            <v>186446</v>
          </cell>
          <cell r="S169" t="str">
            <v>POI</v>
          </cell>
          <cell r="T169">
            <v>90</v>
          </cell>
          <cell r="U169">
            <v>0</v>
          </cell>
          <cell r="V169">
            <v>500400241479</v>
          </cell>
          <cell r="W169" t="str">
            <v>50-13-63-F8-F5</v>
          </cell>
        </row>
        <row r="170">
          <cell r="A170" t="str">
            <v>120975.50</v>
          </cell>
          <cell r="B170" t="str">
            <v>I1</v>
          </cell>
          <cell r="C170" t="str">
            <v>COOP. MIN. UNIFICADA POTOSI LTDA.</v>
          </cell>
          <cell r="D170" t="str">
            <v>M. SAN GERMAN S/N</v>
          </cell>
          <cell r="E170">
            <v>61</v>
          </cell>
          <cell r="F170">
            <v>0</v>
          </cell>
          <cell r="G170">
            <v>2</v>
          </cell>
          <cell r="H170">
            <v>20.13</v>
          </cell>
          <cell r="I170">
            <v>126.16</v>
          </cell>
          <cell r="J170">
            <v>0</v>
          </cell>
          <cell r="K170">
            <v>2.63</v>
          </cell>
          <cell r="L170">
            <v>0</v>
          </cell>
          <cell r="M170">
            <v>0</v>
          </cell>
          <cell r="N170">
            <v>19.02</v>
          </cell>
          <cell r="O170">
            <v>2</v>
          </cell>
          <cell r="P170">
            <v>2010</v>
          </cell>
          <cell r="Q170">
            <v>107</v>
          </cell>
          <cell r="R170">
            <v>186447</v>
          </cell>
          <cell r="S170" t="str">
            <v>POI</v>
          </cell>
          <cell r="T170">
            <v>90</v>
          </cell>
          <cell r="U170">
            <v>0</v>
          </cell>
          <cell r="V170">
            <v>500400241479</v>
          </cell>
          <cell r="W170" t="str">
            <v>AC-28-68-AE</v>
          </cell>
        </row>
        <row r="171">
          <cell r="A171" t="str">
            <v>120969</v>
          </cell>
          <cell r="B171" t="str">
            <v>I2</v>
          </cell>
          <cell r="C171" t="str">
            <v>COOP. MIN. UNIFICADA POTOSÍ LTDA.</v>
          </cell>
          <cell r="D171" t="str">
            <v>CERRO RICO STA.RITA S/N</v>
          </cell>
          <cell r="E171">
            <v>10846</v>
          </cell>
          <cell r="F171">
            <v>8130</v>
          </cell>
          <cell r="G171">
            <v>61</v>
          </cell>
          <cell r="H171">
            <v>3579.18</v>
          </cell>
          <cell r="I171">
            <v>3847.94</v>
          </cell>
          <cell r="J171">
            <v>928.39</v>
          </cell>
          <cell r="K171">
            <v>467.08</v>
          </cell>
          <cell r="L171">
            <v>0</v>
          </cell>
          <cell r="M171">
            <v>0</v>
          </cell>
          <cell r="N171">
            <v>1086.22</v>
          </cell>
          <cell r="O171">
            <v>2</v>
          </cell>
          <cell r="P171">
            <v>2010</v>
          </cell>
          <cell r="Q171">
            <v>107</v>
          </cell>
          <cell r="R171">
            <v>186448</v>
          </cell>
          <cell r="S171" t="str">
            <v>POI</v>
          </cell>
          <cell r="T171">
            <v>90</v>
          </cell>
          <cell r="U171">
            <v>0</v>
          </cell>
          <cell r="V171">
            <v>500400241479</v>
          </cell>
          <cell r="W171" t="str">
            <v>5F-67-E1-99-95</v>
          </cell>
        </row>
        <row r="172">
          <cell r="A172" t="str">
            <v>120702.310</v>
          </cell>
          <cell r="B172" t="str">
            <v>I2</v>
          </cell>
          <cell r="C172" t="str">
            <v>EMPRESA  MINERA  METALÚRGICA POTOSÍ S.A.</v>
          </cell>
          <cell r="D172" t="str">
            <v>PAILAVIRI S/N</v>
          </cell>
          <cell r="E172">
            <v>11250</v>
          </cell>
          <cell r="F172">
            <v>45</v>
          </cell>
          <cell r="G172">
            <v>94</v>
          </cell>
          <cell r="H172">
            <v>3712.5</v>
          </cell>
          <cell r="I172">
            <v>5929.61</v>
          </cell>
          <cell r="J172">
            <v>0</v>
          </cell>
          <cell r="K172">
            <v>484.48</v>
          </cell>
          <cell r="L172">
            <v>0</v>
          </cell>
          <cell r="M172">
            <v>0</v>
          </cell>
          <cell r="N172">
            <v>1253.47</v>
          </cell>
          <cell r="O172">
            <v>2</v>
          </cell>
          <cell r="P172">
            <v>2010</v>
          </cell>
          <cell r="Q172">
            <v>107</v>
          </cell>
          <cell r="R172">
            <v>186449</v>
          </cell>
          <cell r="S172" t="str">
            <v>POI</v>
          </cell>
          <cell r="T172">
            <v>90</v>
          </cell>
          <cell r="U172">
            <v>0</v>
          </cell>
          <cell r="V172">
            <v>500400241479</v>
          </cell>
          <cell r="W172" t="str">
            <v>7A-43-F7-D7-C3</v>
          </cell>
        </row>
        <row r="173">
          <cell r="A173" t="str">
            <v>120944</v>
          </cell>
          <cell r="B173" t="str">
            <v>I2</v>
          </cell>
          <cell r="C173" t="str">
            <v>COOPERATIVA  27 DE MARZO</v>
          </cell>
          <cell r="D173" t="str">
            <v>MINA LA NEGRA S/N</v>
          </cell>
          <cell r="E173">
            <v>9873</v>
          </cell>
          <cell r="F173">
            <v>122</v>
          </cell>
          <cell r="G173">
            <v>82</v>
          </cell>
          <cell r="H173">
            <v>3258.09</v>
          </cell>
          <cell r="I173">
            <v>5172.6400000000003</v>
          </cell>
          <cell r="J173">
            <v>0</v>
          </cell>
          <cell r="K173">
            <v>425.18</v>
          </cell>
          <cell r="L173">
            <v>0</v>
          </cell>
          <cell r="M173">
            <v>0</v>
          </cell>
          <cell r="N173">
            <v>1095.99</v>
          </cell>
          <cell r="O173">
            <v>2</v>
          </cell>
          <cell r="P173">
            <v>2010</v>
          </cell>
          <cell r="Q173">
            <v>107</v>
          </cell>
          <cell r="R173">
            <v>186450</v>
          </cell>
          <cell r="S173" t="str">
            <v>POI</v>
          </cell>
          <cell r="T173">
            <v>90</v>
          </cell>
          <cell r="U173">
            <v>0</v>
          </cell>
          <cell r="V173">
            <v>500400241479</v>
          </cell>
          <cell r="W173" t="str">
            <v>C4-0C-DE-49</v>
          </cell>
        </row>
        <row r="174">
          <cell r="A174" t="str">
            <v>120713</v>
          </cell>
          <cell r="B174" t="str">
            <v>I2</v>
          </cell>
          <cell r="C174" t="str">
            <v>NOGALES . JUAN CARLOS</v>
          </cell>
          <cell r="D174" t="str">
            <v>MINA CARACOLES S/N</v>
          </cell>
          <cell r="E174">
            <v>1927</v>
          </cell>
          <cell r="F174">
            <v>618</v>
          </cell>
          <cell r="G174">
            <v>79</v>
          </cell>
          <cell r="H174">
            <v>635.91</v>
          </cell>
          <cell r="I174">
            <v>4983.3999999999996</v>
          </cell>
          <cell r="J174">
            <v>0</v>
          </cell>
          <cell r="K174">
            <v>82.99</v>
          </cell>
          <cell r="L174">
            <v>0</v>
          </cell>
          <cell r="M174">
            <v>0</v>
          </cell>
          <cell r="N174">
            <v>730.51</v>
          </cell>
          <cell r="O174">
            <v>2</v>
          </cell>
          <cell r="P174">
            <v>2010</v>
          </cell>
          <cell r="Q174">
            <v>107</v>
          </cell>
          <cell r="R174">
            <v>186451</v>
          </cell>
          <cell r="S174" t="str">
            <v>POI</v>
          </cell>
          <cell r="T174">
            <v>90</v>
          </cell>
          <cell r="U174">
            <v>0</v>
          </cell>
          <cell r="V174">
            <v>500400241479</v>
          </cell>
          <cell r="W174" t="str">
            <v>6B-86-E5-66</v>
          </cell>
        </row>
        <row r="175">
          <cell r="A175" t="str">
            <v>120929</v>
          </cell>
          <cell r="B175" t="str">
            <v>I2</v>
          </cell>
          <cell r="C175" t="str">
            <v>CHOQUE UÑO FABIAN</v>
          </cell>
          <cell r="D175" t="str">
            <v>M. LA PLATA S/N</v>
          </cell>
          <cell r="E175">
            <v>174</v>
          </cell>
          <cell r="F175">
            <v>45</v>
          </cell>
          <cell r="G175">
            <v>5</v>
          </cell>
          <cell r="H175">
            <v>57.42</v>
          </cell>
          <cell r="I175">
            <v>315.39999999999998</v>
          </cell>
          <cell r="J175">
            <v>0</v>
          </cell>
          <cell r="K175">
            <v>7.49</v>
          </cell>
          <cell r="L175">
            <v>0</v>
          </cell>
          <cell r="M175">
            <v>0</v>
          </cell>
          <cell r="N175">
            <v>48.47</v>
          </cell>
          <cell r="O175">
            <v>2</v>
          </cell>
          <cell r="P175">
            <v>2010</v>
          </cell>
          <cell r="Q175">
            <v>107</v>
          </cell>
          <cell r="R175">
            <v>186452</v>
          </cell>
          <cell r="S175" t="str">
            <v>POI</v>
          </cell>
          <cell r="T175">
            <v>90</v>
          </cell>
          <cell r="U175">
            <v>0</v>
          </cell>
          <cell r="V175">
            <v>500400241479</v>
          </cell>
          <cell r="W175" t="str">
            <v>D3-95-F9-C1</v>
          </cell>
        </row>
        <row r="176">
          <cell r="A176" t="str">
            <v>120963.50</v>
          </cell>
          <cell r="B176" t="str">
            <v>I2</v>
          </cell>
          <cell r="C176" t="str">
            <v>ARANDO   ROLANDO</v>
          </cell>
          <cell r="D176" t="str">
            <v>M. KORIMAYU S/N</v>
          </cell>
          <cell r="E176">
            <v>10487</v>
          </cell>
          <cell r="F176">
            <v>1064</v>
          </cell>
          <cell r="G176">
            <v>92</v>
          </cell>
          <cell r="H176">
            <v>3460.71</v>
          </cell>
          <cell r="I176">
            <v>5803.45</v>
          </cell>
          <cell r="J176">
            <v>0</v>
          </cell>
          <cell r="K176">
            <v>451.62</v>
          </cell>
          <cell r="L176">
            <v>0</v>
          </cell>
          <cell r="M176">
            <v>0</v>
          </cell>
          <cell r="N176">
            <v>1204.3399999999999</v>
          </cell>
          <cell r="O176">
            <v>2</v>
          </cell>
          <cell r="P176">
            <v>2010</v>
          </cell>
          <cell r="Q176">
            <v>107</v>
          </cell>
          <cell r="R176">
            <v>186453</v>
          </cell>
          <cell r="S176" t="str">
            <v>POI</v>
          </cell>
          <cell r="T176">
            <v>90</v>
          </cell>
          <cell r="U176">
            <v>0</v>
          </cell>
          <cell r="V176">
            <v>500400241479</v>
          </cell>
          <cell r="W176" t="str">
            <v>B1-DA-9C-56</v>
          </cell>
        </row>
        <row r="177">
          <cell r="A177" t="str">
            <v>120991</v>
          </cell>
          <cell r="B177" t="str">
            <v>I2</v>
          </cell>
          <cell r="C177" t="str">
            <v>MAMANI  SEVERINO</v>
          </cell>
          <cell r="D177" t="str">
            <v>MINA SANTA RITA S/N</v>
          </cell>
          <cell r="E177">
            <v>943</v>
          </cell>
          <cell r="F177">
            <v>0</v>
          </cell>
          <cell r="G177">
            <v>5</v>
          </cell>
          <cell r="H177">
            <v>311.19</v>
          </cell>
          <cell r="I177">
            <v>315.39999999999998</v>
          </cell>
          <cell r="J177">
            <v>0</v>
          </cell>
          <cell r="K177">
            <v>40.61</v>
          </cell>
          <cell r="L177">
            <v>0</v>
          </cell>
          <cell r="M177">
            <v>0</v>
          </cell>
          <cell r="N177">
            <v>81.459999999999994</v>
          </cell>
          <cell r="O177">
            <v>2</v>
          </cell>
          <cell r="P177">
            <v>2010</v>
          </cell>
          <cell r="Q177">
            <v>107</v>
          </cell>
          <cell r="R177">
            <v>186454</v>
          </cell>
          <cell r="S177" t="str">
            <v>POI</v>
          </cell>
          <cell r="T177">
            <v>90</v>
          </cell>
          <cell r="U177">
            <v>0</v>
          </cell>
          <cell r="V177">
            <v>500400241479</v>
          </cell>
          <cell r="W177" t="str">
            <v>E0-27-9F-47-6F</v>
          </cell>
        </row>
        <row r="178">
          <cell r="A178" t="str">
            <v>120709</v>
          </cell>
          <cell r="B178" t="str">
            <v>I2</v>
          </cell>
          <cell r="C178" t="str">
            <v>RAMIREZ BLACUT JOSE AUGUSTO</v>
          </cell>
          <cell r="D178" t="str">
            <v>MINA ANDREA S/N</v>
          </cell>
          <cell r="E178">
            <v>2079</v>
          </cell>
          <cell r="F178">
            <v>1197</v>
          </cell>
          <cell r="G178">
            <v>31</v>
          </cell>
          <cell r="H178">
            <v>686.07</v>
          </cell>
          <cell r="I178">
            <v>1955.51</v>
          </cell>
          <cell r="J178">
            <v>103.02</v>
          </cell>
          <cell r="K178">
            <v>89.53</v>
          </cell>
          <cell r="L178">
            <v>0</v>
          </cell>
          <cell r="M178">
            <v>0</v>
          </cell>
          <cell r="N178">
            <v>356.8</v>
          </cell>
          <cell r="O178">
            <v>2</v>
          </cell>
          <cell r="P178">
            <v>2010</v>
          </cell>
          <cell r="Q178">
            <v>107</v>
          </cell>
          <cell r="R178">
            <v>186455</v>
          </cell>
          <cell r="S178" t="str">
            <v>POI</v>
          </cell>
          <cell r="T178">
            <v>90</v>
          </cell>
          <cell r="U178">
            <v>0</v>
          </cell>
          <cell r="V178">
            <v>500400241479</v>
          </cell>
          <cell r="W178" t="str">
            <v>2C-B5-6F-56</v>
          </cell>
        </row>
        <row r="179">
          <cell r="A179" t="str">
            <v>120939</v>
          </cell>
          <cell r="B179" t="str">
            <v>I2</v>
          </cell>
          <cell r="C179" t="str">
            <v>EMPRESA  MINERA SANTA LUCIA</v>
          </cell>
          <cell r="D179" t="str">
            <v>MINA CONCEBIDA S/N</v>
          </cell>
          <cell r="E179">
            <v>13114</v>
          </cell>
          <cell r="F179">
            <v>5086</v>
          </cell>
          <cell r="G179">
            <v>96</v>
          </cell>
          <cell r="H179">
            <v>4327.62</v>
          </cell>
          <cell r="I179">
            <v>6055.78</v>
          </cell>
          <cell r="J179">
            <v>0</v>
          </cell>
          <cell r="K179">
            <v>564.76</v>
          </cell>
          <cell r="L179">
            <v>0</v>
          </cell>
          <cell r="M179">
            <v>0</v>
          </cell>
          <cell r="N179">
            <v>1349.84</v>
          </cell>
          <cell r="O179">
            <v>2</v>
          </cell>
          <cell r="P179">
            <v>2010</v>
          </cell>
          <cell r="Q179">
            <v>107</v>
          </cell>
          <cell r="R179">
            <v>186456</v>
          </cell>
          <cell r="S179" t="str">
            <v>POI</v>
          </cell>
          <cell r="T179">
            <v>90</v>
          </cell>
          <cell r="U179">
            <v>0</v>
          </cell>
          <cell r="V179">
            <v>500400241479</v>
          </cell>
          <cell r="W179" t="str">
            <v>C3-BB-CA-00-62</v>
          </cell>
        </row>
        <row r="180">
          <cell r="A180" t="str">
            <v>120934</v>
          </cell>
          <cell r="B180" t="str">
            <v>I1</v>
          </cell>
          <cell r="C180" t="str">
            <v>MAMANI VILLANUEVA WILBER</v>
          </cell>
          <cell r="D180" t="str">
            <v>MINA CONSTANZA S/N</v>
          </cell>
          <cell r="E180">
            <v>86</v>
          </cell>
          <cell r="F180">
            <v>0</v>
          </cell>
          <cell r="G180">
            <v>2</v>
          </cell>
          <cell r="H180">
            <v>28.38</v>
          </cell>
          <cell r="I180">
            <v>126.16</v>
          </cell>
          <cell r="J180">
            <v>0</v>
          </cell>
          <cell r="K180">
            <v>3.7</v>
          </cell>
          <cell r="L180">
            <v>0</v>
          </cell>
          <cell r="M180">
            <v>0</v>
          </cell>
          <cell r="N180">
            <v>20.09</v>
          </cell>
          <cell r="O180">
            <v>2</v>
          </cell>
          <cell r="P180">
            <v>2010</v>
          </cell>
          <cell r="Q180">
            <v>107</v>
          </cell>
          <cell r="R180">
            <v>186237</v>
          </cell>
          <cell r="S180" t="str">
            <v>POI</v>
          </cell>
          <cell r="T180">
            <v>55</v>
          </cell>
          <cell r="U180">
            <v>0</v>
          </cell>
          <cell r="V180">
            <v>500400241479</v>
          </cell>
          <cell r="W180" t="str">
            <v>4C-E7-EA-5E</v>
          </cell>
        </row>
        <row r="181">
          <cell r="A181" t="str">
            <v>120034</v>
          </cell>
          <cell r="B181" t="str">
            <v>I2</v>
          </cell>
          <cell r="C181" t="str">
            <v>EMP. MINERA SANTA LUCIA</v>
          </cell>
          <cell r="D181" t="str">
            <v>MINA PURISIMA S/N</v>
          </cell>
          <cell r="E181">
            <v>531</v>
          </cell>
          <cell r="F181">
            <v>280</v>
          </cell>
          <cell r="G181">
            <v>4</v>
          </cell>
          <cell r="H181">
            <v>175.23</v>
          </cell>
          <cell r="I181">
            <v>252.32</v>
          </cell>
          <cell r="J181">
            <v>0</v>
          </cell>
          <cell r="K181">
            <v>22.87</v>
          </cell>
          <cell r="L181">
            <v>0</v>
          </cell>
          <cell r="M181">
            <v>0</v>
          </cell>
          <cell r="N181">
            <v>55.58</v>
          </cell>
          <cell r="O181">
            <v>2</v>
          </cell>
          <cell r="P181">
            <v>2010</v>
          </cell>
          <cell r="Q181">
            <v>107</v>
          </cell>
          <cell r="R181">
            <v>186457</v>
          </cell>
          <cell r="S181" t="str">
            <v>POI</v>
          </cell>
          <cell r="T181">
            <v>90</v>
          </cell>
          <cell r="U181">
            <v>0</v>
          </cell>
          <cell r="V181">
            <v>500400241479</v>
          </cell>
          <cell r="W181" t="str">
            <v>A2-7E-D4-DC</v>
          </cell>
        </row>
        <row r="182">
          <cell r="A182" t="str">
            <v>120690</v>
          </cell>
          <cell r="B182" t="str">
            <v>I1</v>
          </cell>
          <cell r="C182" t="str">
            <v>EMPRESA  MINERA EMLEC LTDA.</v>
          </cell>
          <cell r="D182" t="str">
            <v>PAILAVIRI S/N</v>
          </cell>
          <cell r="E182">
            <v>348</v>
          </cell>
          <cell r="F182">
            <v>80</v>
          </cell>
          <cell r="G182">
            <v>6</v>
          </cell>
          <cell r="H182">
            <v>114.84</v>
          </cell>
          <cell r="I182">
            <v>378.49</v>
          </cell>
          <cell r="J182">
            <v>0</v>
          </cell>
          <cell r="K182">
            <v>14.99</v>
          </cell>
          <cell r="L182">
            <v>0</v>
          </cell>
          <cell r="M182">
            <v>0</v>
          </cell>
          <cell r="N182">
            <v>64.13</v>
          </cell>
          <cell r="O182">
            <v>2</v>
          </cell>
          <cell r="P182">
            <v>2010</v>
          </cell>
          <cell r="Q182">
            <v>107</v>
          </cell>
          <cell r="R182">
            <v>186458</v>
          </cell>
          <cell r="S182" t="str">
            <v>POI</v>
          </cell>
          <cell r="T182">
            <v>90</v>
          </cell>
          <cell r="U182">
            <v>0</v>
          </cell>
          <cell r="V182">
            <v>500400241479</v>
          </cell>
          <cell r="W182" t="str">
            <v>B6-D6-CC-B3</v>
          </cell>
        </row>
        <row r="183">
          <cell r="A183" t="str">
            <v>120718</v>
          </cell>
          <cell r="B183" t="str">
            <v>I2</v>
          </cell>
          <cell r="C183" t="str">
            <v>NOGALES . JUAN CARLOS</v>
          </cell>
          <cell r="D183" t="str">
            <v>MINA MORENA BAJA S/N</v>
          </cell>
          <cell r="E183">
            <v>5459</v>
          </cell>
          <cell r="F183">
            <v>40</v>
          </cell>
          <cell r="G183">
            <v>57</v>
          </cell>
          <cell r="H183">
            <v>1801.47</v>
          </cell>
          <cell r="I183">
            <v>3595.62</v>
          </cell>
          <cell r="J183">
            <v>0</v>
          </cell>
          <cell r="K183">
            <v>235.09</v>
          </cell>
          <cell r="L183">
            <v>0</v>
          </cell>
          <cell r="M183">
            <v>0</v>
          </cell>
          <cell r="N183">
            <v>701.62</v>
          </cell>
          <cell r="O183">
            <v>2</v>
          </cell>
          <cell r="P183">
            <v>2010</v>
          </cell>
          <cell r="Q183">
            <v>107</v>
          </cell>
          <cell r="R183">
            <v>186459</v>
          </cell>
          <cell r="S183" t="str">
            <v>POI</v>
          </cell>
          <cell r="T183">
            <v>90</v>
          </cell>
          <cell r="U183">
            <v>0</v>
          </cell>
          <cell r="V183">
            <v>500400241479</v>
          </cell>
          <cell r="W183" t="str">
            <v>31-78-8D-CE</v>
          </cell>
        </row>
        <row r="184">
          <cell r="A184" t="str">
            <v>120964.50</v>
          </cell>
          <cell r="B184" t="str">
            <v>I2</v>
          </cell>
          <cell r="C184" t="str">
            <v>ZAMBRANA ARACA MARIO</v>
          </cell>
          <cell r="D184" t="str">
            <v>PAILAVIRI (M. S. MIGUEL) S/N</v>
          </cell>
          <cell r="E184">
            <v>108</v>
          </cell>
          <cell r="F184">
            <v>0</v>
          </cell>
          <cell r="G184">
            <v>3</v>
          </cell>
          <cell r="H184">
            <v>35.64</v>
          </cell>
          <cell r="I184">
            <v>189.24</v>
          </cell>
          <cell r="J184">
            <v>0</v>
          </cell>
          <cell r="K184">
            <v>4.6500000000000004</v>
          </cell>
          <cell r="L184">
            <v>0</v>
          </cell>
          <cell r="M184">
            <v>0</v>
          </cell>
          <cell r="N184">
            <v>29.23</v>
          </cell>
          <cell r="O184">
            <v>2</v>
          </cell>
          <cell r="P184">
            <v>2010</v>
          </cell>
          <cell r="Q184">
            <v>107</v>
          </cell>
          <cell r="R184">
            <v>186460</v>
          </cell>
          <cell r="S184" t="str">
            <v>POI</v>
          </cell>
          <cell r="T184">
            <v>90</v>
          </cell>
          <cell r="U184">
            <v>0</v>
          </cell>
          <cell r="V184">
            <v>500400241479</v>
          </cell>
          <cell r="W184" t="str">
            <v>24-81-BD-FC</v>
          </cell>
        </row>
        <row r="185">
          <cell r="A185" t="str">
            <v>120964.60</v>
          </cell>
          <cell r="B185" t="str">
            <v>I2</v>
          </cell>
          <cell r="C185" t="str">
            <v>JANKO VILLANUEVA NESTOR</v>
          </cell>
          <cell r="D185" t="str">
            <v>PAILAVIRI (M. ACONCAGUA) S/N</v>
          </cell>
          <cell r="E185">
            <v>113</v>
          </cell>
          <cell r="F185">
            <v>0</v>
          </cell>
          <cell r="G185">
            <v>3</v>
          </cell>
          <cell r="H185">
            <v>37.29</v>
          </cell>
          <cell r="I185">
            <v>189.24</v>
          </cell>
          <cell r="J185">
            <v>0</v>
          </cell>
          <cell r="K185">
            <v>4.87</v>
          </cell>
          <cell r="L185">
            <v>0</v>
          </cell>
          <cell r="M185">
            <v>0</v>
          </cell>
          <cell r="N185">
            <v>29.45</v>
          </cell>
          <cell r="O185">
            <v>2</v>
          </cell>
          <cell r="P185">
            <v>2010</v>
          </cell>
          <cell r="Q185">
            <v>107</v>
          </cell>
          <cell r="R185">
            <v>186461</v>
          </cell>
          <cell r="S185" t="str">
            <v>POI</v>
          </cell>
          <cell r="T185">
            <v>90</v>
          </cell>
          <cell r="U185">
            <v>0</v>
          </cell>
          <cell r="V185">
            <v>500400241479</v>
          </cell>
          <cell r="W185" t="str">
            <v>E7-54-9A-24</v>
          </cell>
        </row>
        <row r="186">
          <cell r="A186" t="str">
            <v>120944.50</v>
          </cell>
          <cell r="B186" t="str">
            <v>I1</v>
          </cell>
          <cell r="C186" t="str">
            <v>EMPRESA MINERA SANTA LUCIA LTDA</v>
          </cell>
          <cell r="D186" t="str">
            <v>MINA REAL SOCABON S/N</v>
          </cell>
          <cell r="E186">
            <v>106</v>
          </cell>
          <cell r="F186">
            <v>71</v>
          </cell>
          <cell r="G186">
            <v>3</v>
          </cell>
          <cell r="H186">
            <v>34.979999999999997</v>
          </cell>
          <cell r="I186">
            <v>189.24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29.15</v>
          </cell>
          <cell r="O186">
            <v>2</v>
          </cell>
          <cell r="P186">
            <v>2010</v>
          </cell>
          <cell r="Q186">
            <v>107</v>
          </cell>
          <cell r="R186">
            <v>186462</v>
          </cell>
          <cell r="S186" t="str">
            <v>POI</v>
          </cell>
          <cell r="T186">
            <v>90</v>
          </cell>
          <cell r="U186">
            <v>0</v>
          </cell>
          <cell r="V186">
            <v>500400241479</v>
          </cell>
          <cell r="W186" t="str">
            <v>C4-07-C1-ED</v>
          </cell>
        </row>
        <row r="187">
          <cell r="A187" t="str">
            <v>120725</v>
          </cell>
          <cell r="B187" t="str">
            <v>I2</v>
          </cell>
          <cell r="C187" t="str">
            <v>COOP. MINERA RESERVA FISCAL LTDA.</v>
          </cell>
          <cell r="D187" t="str">
            <v>MINA CIENEGUILLAS S/N</v>
          </cell>
          <cell r="E187">
            <v>7645</v>
          </cell>
          <cell r="F187">
            <v>4059</v>
          </cell>
          <cell r="G187">
            <v>91</v>
          </cell>
          <cell r="H187">
            <v>2522.85</v>
          </cell>
          <cell r="I187">
            <v>5740.37</v>
          </cell>
          <cell r="J187">
            <v>157</v>
          </cell>
          <cell r="K187">
            <v>329.23</v>
          </cell>
          <cell r="L187">
            <v>0</v>
          </cell>
          <cell r="M187">
            <v>0</v>
          </cell>
          <cell r="N187">
            <v>1094.6300000000001</v>
          </cell>
          <cell r="O187">
            <v>2</v>
          </cell>
          <cell r="P187">
            <v>2010</v>
          </cell>
          <cell r="Q187">
            <v>107</v>
          </cell>
          <cell r="R187">
            <v>186463</v>
          </cell>
          <cell r="S187" t="str">
            <v>POI</v>
          </cell>
          <cell r="T187">
            <v>90</v>
          </cell>
          <cell r="U187">
            <v>0</v>
          </cell>
          <cell r="V187">
            <v>500400241479</v>
          </cell>
          <cell r="W187" t="str">
            <v>85-6C-12-87</v>
          </cell>
        </row>
        <row r="188">
          <cell r="A188" t="str">
            <v>120723</v>
          </cell>
          <cell r="B188" t="str">
            <v>I2</v>
          </cell>
          <cell r="C188" t="str">
            <v>MEDINA MOYA JOSE LUIS</v>
          </cell>
          <cell r="D188" t="str">
            <v>MINA SANTA RITA S/N</v>
          </cell>
          <cell r="E188">
            <v>275</v>
          </cell>
          <cell r="F188">
            <v>0</v>
          </cell>
          <cell r="G188">
            <v>5</v>
          </cell>
          <cell r="H188">
            <v>90.75</v>
          </cell>
          <cell r="I188">
            <v>315.39999999999998</v>
          </cell>
          <cell r="J188">
            <v>0</v>
          </cell>
          <cell r="K188">
            <v>11.84</v>
          </cell>
          <cell r="L188">
            <v>0</v>
          </cell>
          <cell r="M188">
            <v>0</v>
          </cell>
          <cell r="N188">
            <v>52.8</v>
          </cell>
          <cell r="O188">
            <v>2</v>
          </cell>
          <cell r="P188">
            <v>2010</v>
          </cell>
          <cell r="Q188">
            <v>107</v>
          </cell>
          <cell r="R188">
            <v>186464</v>
          </cell>
          <cell r="S188" t="str">
            <v>POI</v>
          </cell>
          <cell r="T188">
            <v>90</v>
          </cell>
          <cell r="U188">
            <v>0</v>
          </cell>
          <cell r="V188">
            <v>500400241479</v>
          </cell>
          <cell r="W188" t="str">
            <v>66-99-D4-01</v>
          </cell>
        </row>
        <row r="189">
          <cell r="A189" t="str">
            <v>120724</v>
          </cell>
          <cell r="B189" t="str">
            <v>I2</v>
          </cell>
          <cell r="C189" t="str">
            <v>COOP. MINERA UNIFICADA POTOSI LTDA.</v>
          </cell>
          <cell r="D189" t="str">
            <v>MINA PAILAVIRI S/N</v>
          </cell>
          <cell r="E189">
            <v>15237</v>
          </cell>
          <cell r="F189">
            <v>4398</v>
          </cell>
          <cell r="G189">
            <v>95</v>
          </cell>
          <cell r="H189">
            <v>5028.21</v>
          </cell>
          <cell r="I189">
            <v>5992.7</v>
          </cell>
          <cell r="J189">
            <v>0</v>
          </cell>
          <cell r="K189">
            <v>656.18</v>
          </cell>
          <cell r="L189">
            <v>0</v>
          </cell>
          <cell r="M189">
            <v>0</v>
          </cell>
          <cell r="N189">
            <v>1432.72</v>
          </cell>
          <cell r="O189">
            <v>2</v>
          </cell>
          <cell r="P189">
            <v>2010</v>
          </cell>
          <cell r="Q189">
            <v>107</v>
          </cell>
          <cell r="R189">
            <v>186465</v>
          </cell>
          <cell r="S189" t="str">
            <v>POI</v>
          </cell>
          <cell r="T189">
            <v>90</v>
          </cell>
          <cell r="U189">
            <v>0</v>
          </cell>
          <cell r="V189">
            <v>500400241479</v>
          </cell>
          <cell r="W189" t="str">
            <v>70-DD-75-E1</v>
          </cell>
        </row>
        <row r="190">
          <cell r="A190" t="str">
            <v>120055.110</v>
          </cell>
          <cell r="B190" t="str">
            <v>I2</v>
          </cell>
          <cell r="C190" t="str">
            <v>EMPRESA MINERA MANQUIRI S.A.</v>
          </cell>
          <cell r="D190" t="str">
            <v>EX-PLAHIPO S/N</v>
          </cell>
          <cell r="E190">
            <v>7560</v>
          </cell>
          <cell r="F190">
            <v>17580</v>
          </cell>
          <cell r="G190">
            <v>28</v>
          </cell>
          <cell r="H190">
            <v>2494.8000000000002</v>
          </cell>
          <cell r="I190">
            <v>1766.27</v>
          </cell>
          <cell r="J190">
            <v>0</v>
          </cell>
          <cell r="K190">
            <v>325.57</v>
          </cell>
          <cell r="L190">
            <v>0</v>
          </cell>
          <cell r="M190">
            <v>0</v>
          </cell>
          <cell r="N190">
            <v>553.94000000000005</v>
          </cell>
          <cell r="O190">
            <v>2</v>
          </cell>
          <cell r="P190">
            <v>2010</v>
          </cell>
          <cell r="Q190">
            <v>107</v>
          </cell>
          <cell r="R190">
            <v>186466</v>
          </cell>
          <cell r="S190" t="str">
            <v>POI</v>
          </cell>
          <cell r="T190">
            <v>90</v>
          </cell>
          <cell r="U190">
            <v>0</v>
          </cell>
          <cell r="V190">
            <v>500400241479</v>
          </cell>
          <cell r="W190" t="str">
            <v>E1-17-E8-54-F6</v>
          </cell>
        </row>
        <row r="191">
          <cell r="A191" t="str">
            <v>120810</v>
          </cell>
          <cell r="B191" t="str">
            <v>I2</v>
          </cell>
          <cell r="C191" t="str">
            <v>COOP. MIN. UNIFICADA POTOSI LTDA.</v>
          </cell>
          <cell r="D191" t="str">
            <v>SAGARNAGA S/N</v>
          </cell>
          <cell r="E191">
            <v>105</v>
          </cell>
          <cell r="F191">
            <v>0</v>
          </cell>
          <cell r="G191">
            <v>3</v>
          </cell>
          <cell r="H191">
            <v>34.65</v>
          </cell>
          <cell r="I191">
            <v>189.24</v>
          </cell>
          <cell r="J191">
            <v>0</v>
          </cell>
          <cell r="K191">
            <v>4.5199999999999996</v>
          </cell>
          <cell r="L191">
            <v>0</v>
          </cell>
          <cell r="M191">
            <v>0</v>
          </cell>
          <cell r="N191">
            <v>29.11</v>
          </cell>
          <cell r="O191">
            <v>2</v>
          </cell>
          <cell r="P191">
            <v>2010</v>
          </cell>
          <cell r="Q191">
            <v>107</v>
          </cell>
          <cell r="R191">
            <v>186467</v>
          </cell>
          <cell r="S191" t="str">
            <v>POI</v>
          </cell>
          <cell r="T191">
            <v>90</v>
          </cell>
          <cell r="U191">
            <v>0</v>
          </cell>
          <cell r="V191">
            <v>500400241479</v>
          </cell>
          <cell r="W191" t="str">
            <v>36-9D-F0-C5</v>
          </cell>
        </row>
        <row r="192">
          <cell r="A192" t="str">
            <v>120694</v>
          </cell>
          <cell r="B192" t="str">
            <v>I2</v>
          </cell>
          <cell r="C192" t="str">
            <v>EMP.  MINERA BOLIVAR</v>
          </cell>
          <cell r="D192" t="str">
            <v>MINA FORZADOS I S/N</v>
          </cell>
          <cell r="E192">
            <v>2342</v>
          </cell>
          <cell r="F192">
            <v>722</v>
          </cell>
          <cell r="G192">
            <v>93</v>
          </cell>
          <cell r="H192">
            <v>772.86</v>
          </cell>
          <cell r="I192">
            <v>5866.53</v>
          </cell>
          <cell r="J192">
            <v>0</v>
          </cell>
          <cell r="K192">
            <v>100.86</v>
          </cell>
          <cell r="L192">
            <v>0</v>
          </cell>
          <cell r="M192">
            <v>0</v>
          </cell>
          <cell r="N192">
            <v>863.12</v>
          </cell>
          <cell r="O192">
            <v>2</v>
          </cell>
          <cell r="P192">
            <v>2010</v>
          </cell>
          <cell r="Q192">
            <v>107</v>
          </cell>
          <cell r="R192">
            <v>186468</v>
          </cell>
          <cell r="S192" t="str">
            <v>POI</v>
          </cell>
          <cell r="T192">
            <v>90</v>
          </cell>
          <cell r="U192">
            <v>0</v>
          </cell>
          <cell r="V192">
            <v>500400241479</v>
          </cell>
          <cell r="W192" t="str">
            <v>58-4C-60-8C-44</v>
          </cell>
        </row>
        <row r="193">
          <cell r="A193" t="str">
            <v>120037.500</v>
          </cell>
          <cell r="B193" t="str">
            <v>I2</v>
          </cell>
          <cell r="C193" t="str">
            <v>FUERTES  DONATO</v>
          </cell>
          <cell r="D193" t="str">
            <v>MINA ADELA S/N</v>
          </cell>
          <cell r="E193">
            <v>7005</v>
          </cell>
          <cell r="F193">
            <v>5628</v>
          </cell>
          <cell r="G193">
            <v>46</v>
          </cell>
          <cell r="H193">
            <v>2311.65</v>
          </cell>
          <cell r="I193">
            <v>2901.73</v>
          </cell>
          <cell r="J193">
            <v>802.86</v>
          </cell>
          <cell r="K193">
            <v>301.67</v>
          </cell>
          <cell r="L193">
            <v>0</v>
          </cell>
          <cell r="M193">
            <v>0</v>
          </cell>
          <cell r="N193">
            <v>782.11</v>
          </cell>
          <cell r="O193">
            <v>2</v>
          </cell>
          <cell r="P193">
            <v>2010</v>
          </cell>
          <cell r="Q193">
            <v>107</v>
          </cell>
          <cell r="R193">
            <v>186469</v>
          </cell>
          <cell r="S193" t="str">
            <v>POI</v>
          </cell>
          <cell r="T193">
            <v>90</v>
          </cell>
          <cell r="U193">
            <v>0</v>
          </cell>
          <cell r="V193">
            <v>500400241479</v>
          </cell>
          <cell r="W193" t="str">
            <v>C8-08-84-67-98</v>
          </cell>
        </row>
        <row r="194">
          <cell r="A194" t="str">
            <v>120965</v>
          </cell>
          <cell r="B194" t="str">
            <v>I2</v>
          </cell>
          <cell r="C194" t="str">
            <v>COOPERATIVA MINERA  27 DE MARZO</v>
          </cell>
          <cell r="D194" t="str">
            <v>CERRO CHICO S/N</v>
          </cell>
          <cell r="E194">
            <v>76</v>
          </cell>
          <cell r="F194">
            <v>0</v>
          </cell>
          <cell r="G194">
            <v>5</v>
          </cell>
          <cell r="H194">
            <v>25.08</v>
          </cell>
          <cell r="I194">
            <v>315.39999999999998</v>
          </cell>
          <cell r="J194">
            <v>0</v>
          </cell>
          <cell r="K194">
            <v>3.27</v>
          </cell>
          <cell r="L194">
            <v>0</v>
          </cell>
          <cell r="M194">
            <v>0</v>
          </cell>
          <cell r="N194">
            <v>44.26</v>
          </cell>
          <cell r="O194">
            <v>2</v>
          </cell>
          <cell r="P194">
            <v>2010</v>
          </cell>
          <cell r="Q194">
            <v>107</v>
          </cell>
          <cell r="R194">
            <v>186470</v>
          </cell>
          <cell r="S194" t="str">
            <v>POI</v>
          </cell>
          <cell r="T194">
            <v>90</v>
          </cell>
          <cell r="U194">
            <v>0</v>
          </cell>
          <cell r="V194">
            <v>500400241479</v>
          </cell>
          <cell r="W194" t="str">
            <v>7C-5E-15-18</v>
          </cell>
        </row>
      </sheetData>
      <sheetData sheetId="5">
        <row r="200">
          <cell r="D200" t="str">
            <v>DDI</v>
          </cell>
          <cell r="E200" t="str">
            <v>Don Diego</v>
          </cell>
          <cell r="H200">
            <v>17</v>
          </cell>
          <cell r="I200">
            <v>871725</v>
          </cell>
          <cell r="J200">
            <v>250272.23999999996</v>
          </cell>
          <cell r="K200">
            <v>654.24</v>
          </cell>
          <cell r="L200">
            <v>37397.009999999995</v>
          </cell>
          <cell r="M200">
            <v>2791</v>
          </cell>
          <cell r="N200">
            <v>153171.36000000002</v>
          </cell>
          <cell r="O200">
            <v>22887.679999999997</v>
          </cell>
          <cell r="P200">
            <v>13730.35</v>
          </cell>
          <cell r="Q200">
            <v>2051.66</v>
          </cell>
        </row>
        <row r="201">
          <cell r="D201" t="str">
            <v>KAR</v>
          </cell>
          <cell r="E201" t="str">
            <v>Karachipampa</v>
          </cell>
          <cell r="H201">
            <v>1</v>
          </cell>
          <cell r="I201">
            <v>17024</v>
          </cell>
          <cell r="J201">
            <v>4887.59</v>
          </cell>
          <cell r="K201">
            <v>0</v>
          </cell>
          <cell r="L201">
            <v>730.33</v>
          </cell>
          <cell r="M201">
            <v>111</v>
          </cell>
          <cell r="N201">
            <v>6091.73</v>
          </cell>
          <cell r="O201">
            <v>910.26</v>
          </cell>
          <cell r="P201">
            <v>0</v>
          </cell>
          <cell r="Q201">
            <v>0</v>
          </cell>
        </row>
        <row r="202">
          <cell r="D202" t="str">
            <v>OCU</v>
          </cell>
          <cell r="E202" t="str">
            <v>Ocuri-Colquechaca</v>
          </cell>
          <cell r="H202">
            <v>5</v>
          </cell>
          <cell r="I202">
            <v>35650</v>
          </cell>
          <cell r="J202">
            <v>10235.120000000001</v>
          </cell>
          <cell r="K202">
            <v>0</v>
          </cell>
          <cell r="L202">
            <v>1529.38</v>
          </cell>
          <cell r="M202">
            <v>321</v>
          </cell>
          <cell r="N202">
            <v>17616.620000000003</v>
          </cell>
          <cell r="O202">
            <v>2632.37</v>
          </cell>
          <cell r="P202">
            <v>2537.48</v>
          </cell>
          <cell r="Q202">
            <v>379.15999999999997</v>
          </cell>
        </row>
        <row r="203">
          <cell r="D203" t="str">
            <v>PUN</v>
          </cell>
          <cell r="E203" t="str">
            <v>Punutuma</v>
          </cell>
          <cell r="H203">
            <v>3</v>
          </cell>
          <cell r="I203">
            <v>165980</v>
          </cell>
          <cell r="J203">
            <v>47652.85</v>
          </cell>
          <cell r="K203">
            <v>0</v>
          </cell>
          <cell r="L203">
            <v>7120.55</v>
          </cell>
          <cell r="M203">
            <v>584</v>
          </cell>
          <cell r="N203">
            <v>32050.2</v>
          </cell>
          <cell r="O203">
            <v>4789.1099999999997</v>
          </cell>
          <cell r="P203">
            <v>0</v>
          </cell>
          <cell r="Q203">
            <v>0</v>
          </cell>
        </row>
        <row r="204">
          <cell r="D204" t="str">
            <v>SAC</v>
          </cell>
          <cell r="E204" t="str">
            <v>Sacaca</v>
          </cell>
          <cell r="H204">
            <v>1</v>
          </cell>
          <cell r="I204">
            <v>1598</v>
          </cell>
          <cell r="J204">
            <v>458.79</v>
          </cell>
          <cell r="K204">
            <v>0</v>
          </cell>
          <cell r="L204">
            <v>68.55</v>
          </cell>
          <cell r="M204">
            <v>39</v>
          </cell>
          <cell r="N204">
            <v>2140.34</v>
          </cell>
          <cell r="O204">
            <v>319.82</v>
          </cell>
          <cell r="P204">
            <v>0</v>
          </cell>
          <cell r="Q204">
            <v>0</v>
          </cell>
        </row>
        <row r="205">
          <cell r="D205" t="str">
            <v>TUP</v>
          </cell>
          <cell r="E205" t="str">
            <v>Tupiza</v>
          </cell>
          <cell r="H205">
            <v>3</v>
          </cell>
          <cell r="I205">
            <v>248190</v>
          </cell>
          <cell r="J205">
            <v>71255.350000000006</v>
          </cell>
          <cell r="K205">
            <v>0</v>
          </cell>
          <cell r="L205">
            <v>10647.35</v>
          </cell>
          <cell r="M205">
            <v>1092</v>
          </cell>
          <cell r="N205">
            <v>59929.47</v>
          </cell>
          <cell r="O205">
            <v>8954.98</v>
          </cell>
          <cell r="P205">
            <v>4915.78</v>
          </cell>
          <cell r="Q205">
            <v>734.54</v>
          </cell>
        </row>
        <row r="206">
          <cell r="D206" t="str">
            <v>URB</v>
          </cell>
          <cell r="E206" t="str">
            <v>Urbano-Potosí</v>
          </cell>
          <cell r="H206">
            <v>156</v>
          </cell>
          <cell r="I206">
            <v>5480403</v>
          </cell>
          <cell r="J206">
            <v>1573423.7900000003</v>
          </cell>
          <cell r="K206">
            <v>180163.97999999986</v>
          </cell>
          <cell r="L206">
            <v>235109.25000000003</v>
          </cell>
          <cell r="M206">
            <v>17648</v>
          </cell>
          <cell r="N206">
            <v>968530.49000000057</v>
          </cell>
          <cell r="O206">
            <v>144722.88</v>
          </cell>
          <cell r="P206">
            <v>73182.799999999988</v>
          </cell>
          <cell r="Q206">
            <v>10935.340000000004</v>
          </cell>
        </row>
      </sheetData>
      <sheetData sheetId="6"/>
      <sheetData sheetId="7">
        <row r="4">
          <cell r="A4" t="str">
            <v>CHA</v>
          </cell>
          <cell r="B4">
            <v>5</v>
          </cell>
          <cell r="C4">
            <v>7272</v>
          </cell>
          <cell r="D4">
            <v>80.399999999999991</v>
          </cell>
          <cell r="E4">
            <v>4146.1899999999996</v>
          </cell>
          <cell r="F4">
            <v>3677.1299999999992</v>
          </cell>
          <cell r="G4">
            <v>0</v>
          </cell>
          <cell r="H4">
            <v>549.45999999999992</v>
          </cell>
          <cell r="I4">
            <v>0</v>
          </cell>
          <cell r="J4">
            <v>0</v>
          </cell>
          <cell r="K4">
            <v>0</v>
          </cell>
        </row>
        <row r="5">
          <cell r="A5" t="str">
            <v>COT</v>
          </cell>
          <cell r="B5">
            <v>2565</v>
          </cell>
          <cell r="C5">
            <v>62679</v>
          </cell>
          <cell r="D5">
            <v>41245.200000002631</v>
          </cell>
          <cell r="E5">
            <v>16523.230000000021</v>
          </cell>
          <cell r="F5">
            <v>51655.60000000272</v>
          </cell>
          <cell r="G5">
            <v>7541.9900000002681</v>
          </cell>
          <cell r="H5">
            <v>6112.8299999999344</v>
          </cell>
          <cell r="I5">
            <v>10.809999999999999</v>
          </cell>
          <cell r="J5">
            <v>0</v>
          </cell>
          <cell r="K5">
            <v>10767.680000000542</v>
          </cell>
        </row>
        <row r="6">
          <cell r="A6" t="str">
            <v>DDI</v>
          </cell>
          <cell r="B6">
            <v>17260</v>
          </cell>
          <cell r="C6">
            <v>320182</v>
          </cell>
          <cell r="D6">
            <v>277540.79999992362</v>
          </cell>
          <cell r="E6">
            <v>70855.939999998489</v>
          </cell>
          <cell r="F6">
            <v>312965.95999992546</v>
          </cell>
          <cell r="G6">
            <v>45452.939999988208</v>
          </cell>
          <cell r="H6">
            <v>35430.779999996652</v>
          </cell>
          <cell r="I6">
            <v>54.780000000000008</v>
          </cell>
          <cell r="J6">
            <v>0</v>
          </cell>
          <cell r="K6">
            <v>76005.409999992669</v>
          </cell>
        </row>
        <row r="7">
          <cell r="A7" t="str">
            <v>KIL</v>
          </cell>
          <cell r="B7">
            <v>1551</v>
          </cell>
          <cell r="C7">
            <v>23235</v>
          </cell>
          <cell r="D7">
            <v>24940.08000000086</v>
          </cell>
          <cell r="E7">
            <v>3809.7399999999966</v>
          </cell>
          <cell r="F7">
            <v>25889.500000000829</v>
          </cell>
          <cell r="G7">
            <v>3754.1399999999248</v>
          </cell>
          <cell r="H7">
            <v>2860.3200000000293</v>
          </cell>
          <cell r="I7">
            <v>0</v>
          </cell>
          <cell r="J7">
            <v>0</v>
          </cell>
          <cell r="K7">
            <v>6767.2400000001517</v>
          </cell>
        </row>
        <row r="8">
          <cell r="A8" t="str">
            <v>OCU</v>
          </cell>
          <cell r="B8">
            <v>5938</v>
          </cell>
          <cell r="C8">
            <v>93780</v>
          </cell>
          <cell r="D8">
            <v>95483.040000008521</v>
          </cell>
          <cell r="E8">
            <v>17936.260000000024</v>
          </cell>
          <cell r="F8">
            <v>102013.32000000938</v>
          </cell>
          <cell r="G8">
            <v>13599.160000000933</v>
          </cell>
          <cell r="H8">
            <v>11405.979999999163</v>
          </cell>
          <cell r="I8">
            <v>0</v>
          </cell>
          <cell r="J8">
            <v>0</v>
          </cell>
          <cell r="K8">
            <v>25755.980000001713</v>
          </cell>
        </row>
        <row r="9">
          <cell r="A9" t="str">
            <v>POR</v>
          </cell>
          <cell r="B9">
            <v>1163</v>
          </cell>
          <cell r="C9">
            <v>82949</v>
          </cell>
          <cell r="D9">
            <v>18701.040000000183</v>
          </cell>
          <cell r="E9">
            <v>33380.069999999985</v>
          </cell>
          <cell r="F9">
            <v>45956.720000000176</v>
          </cell>
          <cell r="G9">
            <v>6796.9500000000207</v>
          </cell>
          <cell r="H9">
            <v>6124.3899999999885</v>
          </cell>
          <cell r="I9">
            <v>0</v>
          </cell>
          <cell r="J9">
            <v>0</v>
          </cell>
          <cell r="K9">
            <v>4974.3800000000156</v>
          </cell>
        </row>
        <row r="10">
          <cell r="A10" t="str">
            <v>PUN</v>
          </cell>
          <cell r="B10">
            <v>653</v>
          </cell>
          <cell r="C10">
            <v>7311</v>
          </cell>
          <cell r="D10">
            <v>10500.239999999958</v>
          </cell>
          <cell r="E10">
            <v>363.64999999999992</v>
          </cell>
          <cell r="F10">
            <v>9802.0199999999477</v>
          </cell>
          <cell r="G10">
            <v>1418.7599999999918</v>
          </cell>
          <cell r="H10">
            <v>1061.8700000000099</v>
          </cell>
          <cell r="I10">
            <v>0</v>
          </cell>
          <cell r="J10">
            <v>0</v>
          </cell>
          <cell r="K10">
            <v>2705.0899999999911</v>
          </cell>
        </row>
        <row r="11">
          <cell r="A11" t="str">
            <v>QIR</v>
          </cell>
          <cell r="B11">
            <v>1126</v>
          </cell>
          <cell r="C11">
            <v>20732</v>
          </cell>
          <cell r="D11">
            <v>18106.080000000118</v>
          </cell>
          <cell r="E11">
            <v>5168.0099999999993</v>
          </cell>
          <cell r="F11">
            <v>20904.960000000108</v>
          </cell>
          <cell r="G11">
            <v>3038.6599999999562</v>
          </cell>
          <cell r="H11">
            <v>2369.1300000000101</v>
          </cell>
          <cell r="I11">
            <v>0</v>
          </cell>
          <cell r="J11">
            <v>0</v>
          </cell>
          <cell r="K11">
            <v>5063.0000000000637</v>
          </cell>
        </row>
        <row r="12">
          <cell r="A12" t="str">
            <v>SAC</v>
          </cell>
          <cell r="B12">
            <v>3355</v>
          </cell>
          <cell r="C12">
            <v>58475</v>
          </cell>
          <cell r="D12">
            <v>53948.400000004011</v>
          </cell>
          <cell r="E12">
            <v>9070.9499999999734</v>
          </cell>
          <cell r="F12">
            <v>56678.250000004162</v>
          </cell>
          <cell r="G12">
            <v>7500.1300000002639</v>
          </cell>
          <cell r="H12">
            <v>6341.0999999998212</v>
          </cell>
          <cell r="I12">
            <v>0</v>
          </cell>
          <cell r="J12">
            <v>0</v>
          </cell>
          <cell r="K12">
            <v>14282.110000000597</v>
          </cell>
        </row>
        <row r="13">
          <cell r="A13" t="str">
            <v>SAE</v>
          </cell>
          <cell r="B13">
            <v>559</v>
          </cell>
          <cell r="C13">
            <v>11260</v>
          </cell>
          <cell r="D13">
            <v>8988.7199999999648</v>
          </cell>
          <cell r="E13">
            <v>3211.9699999999993</v>
          </cell>
          <cell r="F13">
            <v>10930.119999999964</v>
          </cell>
          <cell r="G13">
            <v>1592.8199999999899</v>
          </cell>
          <cell r="H13">
            <v>1270.5700000000004</v>
          </cell>
          <cell r="I13">
            <v>0</v>
          </cell>
          <cell r="J13">
            <v>0</v>
          </cell>
          <cell r="K13">
            <v>2433.4199999999933</v>
          </cell>
        </row>
        <row r="14">
          <cell r="A14" t="str">
            <v>SAQ</v>
          </cell>
          <cell r="B14">
            <v>81</v>
          </cell>
          <cell r="C14">
            <v>4693</v>
          </cell>
          <cell r="D14">
            <v>1302.4799999999996</v>
          </cell>
          <cell r="E14">
            <v>1815.1999999999998</v>
          </cell>
          <cell r="F14">
            <v>2770.5999999999995</v>
          </cell>
          <cell r="G14">
            <v>406.88000000000017</v>
          </cell>
          <cell r="H14">
            <v>347.07999999999987</v>
          </cell>
          <cell r="I14">
            <v>0</v>
          </cell>
          <cell r="J14">
            <v>0</v>
          </cell>
          <cell r="K14">
            <v>448.11999999999966</v>
          </cell>
        </row>
        <row r="15">
          <cell r="A15" t="str">
            <v>TUP</v>
          </cell>
          <cell r="B15">
            <v>2519</v>
          </cell>
          <cell r="C15">
            <v>65433</v>
          </cell>
          <cell r="D15">
            <v>40505.520000002551</v>
          </cell>
          <cell r="E15">
            <v>19121.200000000033</v>
          </cell>
          <cell r="F15">
            <v>53311.750000002685</v>
          </cell>
          <cell r="G15">
            <v>7661.4700000001949</v>
          </cell>
          <cell r="H15">
            <v>6314.9699999998975</v>
          </cell>
          <cell r="I15">
            <v>25.47</v>
          </cell>
          <cell r="J15">
            <v>0</v>
          </cell>
          <cell r="K15">
            <v>11049.000000000409</v>
          </cell>
        </row>
        <row r="16">
          <cell r="A16" t="str">
            <v>URB</v>
          </cell>
          <cell r="B16">
            <v>28960</v>
          </cell>
          <cell r="C16">
            <v>2555946</v>
          </cell>
          <cell r="D16">
            <v>465676.80000011431</v>
          </cell>
          <cell r="E16">
            <v>1095013.9300000023</v>
          </cell>
          <cell r="F16">
            <v>1370677.0200000943</v>
          </cell>
          <cell r="G16">
            <v>203679.32000001613</v>
          </cell>
          <cell r="H16">
            <v>190013.7100000224</v>
          </cell>
          <cell r="I16">
            <v>3163.8699999999944</v>
          </cell>
          <cell r="J16">
            <v>0</v>
          </cell>
          <cell r="K16">
            <v>95963.830000000235</v>
          </cell>
        </row>
        <row r="17">
          <cell r="A17" t="str">
            <v>YOC</v>
          </cell>
          <cell r="B17">
            <v>2465</v>
          </cell>
          <cell r="C17">
            <v>27621</v>
          </cell>
          <cell r="D17">
            <v>39637.200000002456</v>
          </cell>
          <cell r="E17">
            <v>3025.780000000002</v>
          </cell>
          <cell r="F17">
            <v>38411.490000002348</v>
          </cell>
          <cell r="G17">
            <v>5571.300000000113</v>
          </cell>
          <cell r="H17">
            <v>4251.4900000001107</v>
          </cell>
          <cell r="I17">
            <v>24.820000000000004</v>
          </cell>
          <cell r="J17">
            <v>0</v>
          </cell>
          <cell r="K17">
            <v>9973.290000000572</v>
          </cell>
        </row>
        <row r="19">
          <cell r="A19" t="str">
            <v>COT</v>
          </cell>
          <cell r="B19">
            <v>158</v>
          </cell>
          <cell r="C19">
            <v>11437</v>
          </cell>
          <cell r="D19">
            <v>2812.4000000000042</v>
          </cell>
          <cell r="E19">
            <v>8662.0600000000013</v>
          </cell>
          <cell r="F19">
            <v>9983.1700000000092</v>
          </cell>
          <cell r="G19">
            <v>1497.1699999999987</v>
          </cell>
          <cell r="H19">
            <v>1491.2899999999966</v>
          </cell>
          <cell r="I19">
            <v>0</v>
          </cell>
          <cell r="J19">
            <v>0</v>
          </cell>
          <cell r="K19">
            <v>0</v>
          </cell>
        </row>
        <row r="20">
          <cell r="A20" t="str">
            <v>DDI</v>
          </cell>
          <cell r="B20">
            <v>1157</v>
          </cell>
          <cell r="C20">
            <v>80705</v>
          </cell>
          <cell r="D20">
            <v>20594.599999999555</v>
          </cell>
          <cell r="E20">
            <v>60263.09000000004</v>
          </cell>
          <cell r="F20">
            <v>70348.81999999957</v>
          </cell>
          <cell r="G20">
            <v>10550.239999999856</v>
          </cell>
          <cell r="H20">
            <v>10508.870000000021</v>
          </cell>
          <cell r="I20">
            <v>0</v>
          </cell>
          <cell r="J20">
            <v>0</v>
          </cell>
          <cell r="K20">
            <v>0</v>
          </cell>
        </row>
        <row r="21">
          <cell r="A21" t="str">
            <v>KIL</v>
          </cell>
          <cell r="B21">
            <v>117</v>
          </cell>
          <cell r="C21">
            <v>7284</v>
          </cell>
          <cell r="D21">
            <v>2082.5999999999967</v>
          </cell>
          <cell r="E21">
            <v>5491.8100000000013</v>
          </cell>
          <cell r="F21">
            <v>6590.08</v>
          </cell>
          <cell r="G21">
            <v>988.21000000000174</v>
          </cell>
          <cell r="H21">
            <v>984.32999999999765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OCU</v>
          </cell>
          <cell r="B22">
            <v>298</v>
          </cell>
          <cell r="C22">
            <v>31908</v>
          </cell>
          <cell r="D22">
            <v>5304.4000000000296</v>
          </cell>
          <cell r="E22">
            <v>25979.909999999985</v>
          </cell>
          <cell r="F22">
            <v>27218.01000000002</v>
          </cell>
          <cell r="G22">
            <v>4014.490000000013</v>
          </cell>
          <cell r="H22">
            <v>4066.2999999999947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POR</v>
          </cell>
          <cell r="B23">
            <v>65</v>
          </cell>
          <cell r="C23">
            <v>12088</v>
          </cell>
          <cell r="D23">
            <v>1156.9999999999986</v>
          </cell>
          <cell r="E23">
            <v>10809.960000000001</v>
          </cell>
          <cell r="F23">
            <v>10411.36</v>
          </cell>
          <cell r="G23">
            <v>1561.6099999999988</v>
          </cell>
          <cell r="H23">
            <v>1555.5999999999988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PUN</v>
          </cell>
          <cell r="B24">
            <v>42</v>
          </cell>
          <cell r="C24">
            <v>1543</v>
          </cell>
          <cell r="D24">
            <v>747.59999999999957</v>
          </cell>
          <cell r="E24">
            <v>977.29</v>
          </cell>
          <cell r="F24">
            <v>1500.7899999999993</v>
          </cell>
          <cell r="G24">
            <v>224.98999999999992</v>
          </cell>
          <cell r="H24">
            <v>224.10000000000005</v>
          </cell>
          <cell r="I24">
            <v>0</v>
          </cell>
          <cell r="J24">
            <v>0</v>
          </cell>
          <cell r="K24">
            <v>0</v>
          </cell>
        </row>
        <row r="25">
          <cell r="A25" t="str">
            <v>QIR</v>
          </cell>
          <cell r="B25">
            <v>68</v>
          </cell>
          <cell r="C25">
            <v>5752</v>
          </cell>
          <cell r="D25">
            <v>1210.3999999999985</v>
          </cell>
          <cell r="E25">
            <v>4414.6099999999997</v>
          </cell>
          <cell r="F25">
            <v>4893.8499999999995</v>
          </cell>
          <cell r="G25">
            <v>733.9900000000008</v>
          </cell>
          <cell r="H25">
            <v>731.15999999999872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>SAC</v>
          </cell>
          <cell r="B26">
            <v>265</v>
          </cell>
          <cell r="C26">
            <v>17978</v>
          </cell>
          <cell r="D26">
            <v>4717.0000000000236</v>
          </cell>
          <cell r="E26">
            <v>12554.569999999996</v>
          </cell>
          <cell r="F26">
            <v>15026.790000000026</v>
          </cell>
          <cell r="G26">
            <v>2191.9400000000014</v>
          </cell>
          <cell r="H26">
            <v>2244.7799999999961</v>
          </cell>
          <cell r="I26">
            <v>0</v>
          </cell>
          <cell r="J26">
            <v>0</v>
          </cell>
          <cell r="K26">
            <v>0</v>
          </cell>
        </row>
        <row r="27">
          <cell r="A27" t="str">
            <v>SAE</v>
          </cell>
          <cell r="B27">
            <v>38</v>
          </cell>
          <cell r="C27">
            <v>3453</v>
          </cell>
          <cell r="D27">
            <v>676.39999999999975</v>
          </cell>
          <cell r="E27">
            <v>2725.69</v>
          </cell>
          <cell r="F27">
            <v>2959.91</v>
          </cell>
          <cell r="G27">
            <v>443.93999999999988</v>
          </cell>
          <cell r="H27">
            <v>442.18000000000006</v>
          </cell>
          <cell r="I27">
            <v>0</v>
          </cell>
          <cell r="J27">
            <v>0</v>
          </cell>
          <cell r="K27">
            <v>0</v>
          </cell>
        </row>
        <row r="28">
          <cell r="A28" t="str">
            <v>SAQ</v>
          </cell>
          <cell r="B28">
            <v>5</v>
          </cell>
          <cell r="C28">
            <v>128</v>
          </cell>
          <cell r="D28">
            <v>89</v>
          </cell>
          <cell r="E28">
            <v>78.150000000000006</v>
          </cell>
          <cell r="F28">
            <v>145.44</v>
          </cell>
          <cell r="G28">
            <v>21.8</v>
          </cell>
          <cell r="H28">
            <v>21.709999999999997</v>
          </cell>
          <cell r="I28">
            <v>0</v>
          </cell>
          <cell r="J28">
            <v>0</v>
          </cell>
          <cell r="K28">
            <v>0</v>
          </cell>
        </row>
        <row r="29">
          <cell r="A29" t="str">
            <v>TUP</v>
          </cell>
          <cell r="B29">
            <v>169</v>
          </cell>
          <cell r="C29">
            <v>9313</v>
          </cell>
          <cell r="D29">
            <v>3008.2000000000062</v>
          </cell>
          <cell r="E29">
            <v>7017.5200000000013</v>
          </cell>
          <cell r="F29">
            <v>8722.8600000000097</v>
          </cell>
          <cell r="G29">
            <v>1298.7900000000002</v>
          </cell>
          <cell r="H29">
            <v>1302.8599999999983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URB</v>
          </cell>
          <cell r="B30">
            <v>5176</v>
          </cell>
          <cell r="C30">
            <v>649787</v>
          </cell>
          <cell r="D30">
            <v>92132.800000008763</v>
          </cell>
          <cell r="E30">
            <v>528383.30999999947</v>
          </cell>
          <cell r="F30">
            <v>539855.89000001061</v>
          </cell>
          <cell r="G30">
            <v>80974.130000002144</v>
          </cell>
          <cell r="H30">
            <v>80660.219999997615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YOC</v>
          </cell>
          <cell r="B31">
            <v>154</v>
          </cell>
          <cell r="C31">
            <v>6525</v>
          </cell>
          <cell r="D31">
            <v>2741.2000000000035</v>
          </cell>
          <cell r="E31">
            <v>3576.5899999999997</v>
          </cell>
          <cell r="F31">
            <v>5496.9200000000046</v>
          </cell>
          <cell r="G31">
            <v>824.16000000000145</v>
          </cell>
          <cell r="H31">
            <v>820.8699999999983</v>
          </cell>
          <cell r="I31">
            <v>0</v>
          </cell>
          <cell r="J31">
            <v>0</v>
          </cell>
          <cell r="K31">
            <v>0</v>
          </cell>
        </row>
        <row r="33">
          <cell r="A33" t="str">
            <v>COT</v>
          </cell>
          <cell r="B33">
            <v>1</v>
          </cell>
          <cell r="C33">
            <v>41</v>
          </cell>
          <cell r="D33">
            <v>36.67</v>
          </cell>
          <cell r="E33">
            <v>11.02</v>
          </cell>
          <cell r="F33">
            <v>41.489999999999995</v>
          </cell>
          <cell r="G33">
            <v>6.22</v>
          </cell>
          <cell r="H33">
            <v>6.2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DDI</v>
          </cell>
          <cell r="B34">
            <v>6</v>
          </cell>
          <cell r="C34">
            <v>6869</v>
          </cell>
          <cell r="D34">
            <v>220.02000000000004</v>
          </cell>
          <cell r="E34">
            <v>7077.2400000000007</v>
          </cell>
          <cell r="F34">
            <v>6348.6100000000015</v>
          </cell>
          <cell r="G34">
            <v>952.29</v>
          </cell>
          <cell r="H34">
            <v>948.65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KIL</v>
          </cell>
          <cell r="B35">
            <v>1</v>
          </cell>
          <cell r="C35">
            <v>659</v>
          </cell>
          <cell r="D35">
            <v>36.67</v>
          </cell>
          <cell r="E35">
            <v>659.9</v>
          </cell>
          <cell r="F35">
            <v>606.02</v>
          </cell>
          <cell r="G35">
            <v>90.9</v>
          </cell>
          <cell r="H35">
            <v>90.55</v>
          </cell>
          <cell r="I35">
            <v>0</v>
          </cell>
          <cell r="J35">
            <v>0</v>
          </cell>
          <cell r="K35">
            <v>0</v>
          </cell>
        </row>
        <row r="36">
          <cell r="A36" t="str">
            <v>OCU</v>
          </cell>
          <cell r="B36">
            <v>1</v>
          </cell>
          <cell r="C36">
            <v>856</v>
          </cell>
          <cell r="D36">
            <v>36.67</v>
          </cell>
          <cell r="E36">
            <v>868.13</v>
          </cell>
          <cell r="F36">
            <v>787.18</v>
          </cell>
          <cell r="G36">
            <v>118.08</v>
          </cell>
          <cell r="H36">
            <v>117.62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POR</v>
          </cell>
          <cell r="B37">
            <v>3</v>
          </cell>
          <cell r="C37">
            <v>564</v>
          </cell>
          <cell r="D37">
            <v>110.01</v>
          </cell>
          <cell r="E37">
            <v>491.11</v>
          </cell>
          <cell r="F37">
            <v>522.97</v>
          </cell>
          <cell r="G37">
            <v>78.45</v>
          </cell>
          <cell r="H37">
            <v>78.149999999999991</v>
          </cell>
          <cell r="I37">
            <v>0</v>
          </cell>
          <cell r="J37">
            <v>0</v>
          </cell>
          <cell r="K37">
            <v>0</v>
          </cell>
        </row>
        <row r="38">
          <cell r="A38" t="str">
            <v>PUN</v>
          </cell>
          <cell r="B38">
            <v>1</v>
          </cell>
          <cell r="C38">
            <v>1283</v>
          </cell>
          <cell r="D38">
            <v>36.67</v>
          </cell>
          <cell r="E38">
            <v>1319.47</v>
          </cell>
          <cell r="F38">
            <v>1179.8400000000001</v>
          </cell>
          <cell r="G38">
            <v>176.98</v>
          </cell>
          <cell r="H38">
            <v>176.3</v>
          </cell>
          <cell r="I38">
            <v>0</v>
          </cell>
          <cell r="J38">
            <v>0</v>
          </cell>
          <cell r="K38">
            <v>0</v>
          </cell>
        </row>
        <row r="39">
          <cell r="A39" t="str">
            <v>SAC</v>
          </cell>
          <cell r="B39">
            <v>2</v>
          </cell>
          <cell r="C39">
            <v>1205</v>
          </cell>
          <cell r="D39">
            <v>73.34</v>
          </cell>
          <cell r="E39">
            <v>1200.42</v>
          </cell>
          <cell r="F39">
            <v>1108.17</v>
          </cell>
          <cell r="G39">
            <v>166.22000000000003</v>
          </cell>
          <cell r="H39">
            <v>165.58999999999997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URB</v>
          </cell>
          <cell r="B40">
            <v>315</v>
          </cell>
          <cell r="C40">
            <v>479234</v>
          </cell>
          <cell r="D40">
            <v>11551.050000000019</v>
          </cell>
          <cell r="E40">
            <v>496386.44999999984</v>
          </cell>
          <cell r="F40">
            <v>441905.47999999986</v>
          </cell>
          <cell r="G40">
            <v>66286.160000000018</v>
          </cell>
          <cell r="H40">
            <v>66032.02</v>
          </cell>
          <cell r="I40">
            <v>0</v>
          </cell>
          <cell r="J40">
            <v>0</v>
          </cell>
          <cell r="K40">
            <v>0</v>
          </cell>
        </row>
      </sheetData>
      <sheetData sheetId="8"/>
      <sheetData sheetId="9">
        <row r="2">
          <cell r="A2" t="str">
            <v>CHA</v>
          </cell>
          <cell r="B2" t="str">
            <v>Chayanta</v>
          </cell>
          <cell r="C2">
            <v>5</v>
          </cell>
          <cell r="D2">
            <v>7272</v>
          </cell>
          <cell r="E2">
            <v>80.399999999999991</v>
          </cell>
          <cell r="F2">
            <v>4146.1899999999996</v>
          </cell>
          <cell r="G2">
            <v>0</v>
          </cell>
          <cell r="H2">
            <v>0</v>
          </cell>
          <cell r="I2">
            <v>0</v>
          </cell>
          <cell r="J2">
            <v>549.45999999999992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 t="str">
            <v>COT</v>
          </cell>
          <cell r="B3" t="str">
            <v>Telamayu</v>
          </cell>
          <cell r="C3">
            <v>2724</v>
          </cell>
          <cell r="D3">
            <v>74157</v>
          </cell>
          <cell r="E3">
            <v>44094.270000002813</v>
          </cell>
          <cell r="F3">
            <v>25196.30999999995</v>
          </cell>
          <cell r="G3">
            <v>0</v>
          </cell>
          <cell r="H3">
            <v>9045.3800000003885</v>
          </cell>
          <cell r="I3">
            <v>10.809999999999999</v>
          </cell>
          <cell r="J3">
            <v>7610.3199999997823</v>
          </cell>
          <cell r="K3">
            <v>0</v>
          </cell>
          <cell r="L3">
            <v>10767.680000000542</v>
          </cell>
          <cell r="M3">
            <v>9045.3799999999992</v>
          </cell>
          <cell r="N3">
            <v>9561.7124735729376</v>
          </cell>
          <cell r="O3">
            <v>9.5617124735729373</v>
          </cell>
        </row>
        <row r="4">
          <cell r="A4" t="str">
            <v>DDI</v>
          </cell>
          <cell r="B4" t="str">
            <v>Don Diego</v>
          </cell>
          <cell r="C4">
            <v>18423</v>
          </cell>
          <cell r="D4">
            <v>407756</v>
          </cell>
          <cell r="E4">
            <v>298355.41999994242</v>
          </cell>
          <cell r="F4">
            <v>138196.27000000136</v>
          </cell>
          <cell r="G4">
            <v>0</v>
          </cell>
          <cell r="H4">
            <v>56955.469999985617</v>
          </cell>
          <cell r="I4">
            <v>54.780000000000008</v>
          </cell>
          <cell r="J4">
            <v>46888.299999996401</v>
          </cell>
          <cell r="K4">
            <v>0</v>
          </cell>
          <cell r="L4">
            <v>76005.409999992669</v>
          </cell>
          <cell r="M4">
            <v>57609.71</v>
          </cell>
          <cell r="N4">
            <v>60898.21353065539</v>
          </cell>
          <cell r="O4">
            <v>60.89821353065539</v>
          </cell>
        </row>
        <row r="5">
          <cell r="A5" t="str">
            <v>KIL</v>
          </cell>
          <cell r="B5" t="str">
            <v>Kilpani</v>
          </cell>
          <cell r="C5">
            <v>1669</v>
          </cell>
          <cell r="D5">
            <v>31178</v>
          </cell>
          <cell r="E5">
            <v>27059.350000000963</v>
          </cell>
          <cell r="F5">
            <v>9961.4500000000098</v>
          </cell>
          <cell r="G5">
            <v>0</v>
          </cell>
          <cell r="H5">
            <v>4833.2500000000055</v>
          </cell>
          <cell r="I5">
            <v>0</v>
          </cell>
          <cell r="J5">
            <v>3935.2000000000717</v>
          </cell>
          <cell r="K5">
            <v>0</v>
          </cell>
          <cell r="L5">
            <v>6767.2400000001517</v>
          </cell>
          <cell r="M5">
            <v>4833.25</v>
          </cell>
          <cell r="N5">
            <v>5109.1437632135312</v>
          </cell>
          <cell r="O5">
            <v>5.109143763213531</v>
          </cell>
        </row>
        <row r="6">
          <cell r="A6" t="str">
            <v>OCU</v>
          </cell>
          <cell r="B6" t="str">
            <v>Ocuri-Colquechaca</v>
          </cell>
          <cell r="C6">
            <v>6237</v>
          </cell>
          <cell r="D6">
            <v>126544</v>
          </cell>
          <cell r="E6">
            <v>100824.1100000091</v>
          </cell>
          <cell r="F6">
            <v>44784.299999999595</v>
          </cell>
          <cell r="G6">
            <v>0</v>
          </cell>
          <cell r="H6">
            <v>17731.730000000221</v>
          </cell>
          <cell r="I6">
            <v>0</v>
          </cell>
          <cell r="J6">
            <v>15589.899999999057</v>
          </cell>
          <cell r="K6">
            <v>0</v>
          </cell>
          <cell r="L6">
            <v>25755.980000001713</v>
          </cell>
          <cell r="M6">
            <v>17731.73</v>
          </cell>
          <cell r="N6">
            <v>18743.900634249472</v>
          </cell>
          <cell r="O6">
            <v>18.743900634249471</v>
          </cell>
        </row>
        <row r="7">
          <cell r="A7" t="str">
            <v>POR</v>
          </cell>
          <cell r="B7" t="str">
            <v>Porco-Agua de Castilla</v>
          </cell>
          <cell r="C7">
            <v>1231</v>
          </cell>
          <cell r="D7">
            <v>95601</v>
          </cell>
          <cell r="E7">
            <v>19968.05000000025</v>
          </cell>
          <cell r="F7">
            <v>44681.139999999963</v>
          </cell>
          <cell r="G7">
            <v>0</v>
          </cell>
          <cell r="H7">
            <v>8437.0100000000257</v>
          </cell>
          <cell r="I7">
            <v>0</v>
          </cell>
          <cell r="J7">
            <v>7758.139999999994</v>
          </cell>
          <cell r="K7">
            <v>0</v>
          </cell>
          <cell r="L7">
            <v>4974.3800000000156</v>
          </cell>
          <cell r="M7">
            <v>8437.01</v>
          </cell>
          <cell r="N7">
            <v>8918.6152219873165</v>
          </cell>
          <cell r="O7">
            <v>8.9186152219873165</v>
          </cell>
        </row>
        <row r="8">
          <cell r="A8" t="str">
            <v>PUN</v>
          </cell>
          <cell r="B8" t="str">
            <v>Punutuma</v>
          </cell>
          <cell r="C8">
            <v>696</v>
          </cell>
          <cell r="D8">
            <v>10137</v>
          </cell>
          <cell r="E8">
            <v>11284.509999999955</v>
          </cell>
          <cell r="F8">
            <v>2660.4099999999989</v>
          </cell>
          <cell r="G8">
            <v>0</v>
          </cell>
          <cell r="H8">
            <v>1820.7299999999834</v>
          </cell>
          <cell r="I8">
            <v>0</v>
          </cell>
          <cell r="J8">
            <v>1462.2700000000002</v>
          </cell>
          <cell r="K8">
            <v>0</v>
          </cell>
          <cell r="L8">
            <v>2705.0899999999911</v>
          </cell>
          <cell r="M8">
            <v>1820.73</v>
          </cell>
          <cell r="N8">
            <v>1924.6617336152221</v>
          </cell>
          <cell r="O8">
            <v>1.9246617336152221</v>
          </cell>
        </row>
        <row r="9">
          <cell r="A9" t="str">
            <v>QIR</v>
          </cell>
          <cell r="B9" t="str">
            <v>Quillacas-Irpani</v>
          </cell>
          <cell r="C9">
            <v>1194</v>
          </cell>
          <cell r="D9">
            <v>26484</v>
          </cell>
          <cell r="E9">
            <v>19316.480000000221</v>
          </cell>
          <cell r="F9">
            <v>9582.6200000000063</v>
          </cell>
          <cell r="G9">
            <v>0</v>
          </cell>
          <cell r="H9">
            <v>3772.6499999999473</v>
          </cell>
          <cell r="I9">
            <v>0</v>
          </cell>
          <cell r="J9">
            <v>3100.2900000000427</v>
          </cell>
          <cell r="K9">
            <v>0</v>
          </cell>
          <cell r="L9">
            <v>5063.0000000000637</v>
          </cell>
          <cell r="M9">
            <v>3772.65</v>
          </cell>
          <cell r="N9">
            <v>3988.0021141649054</v>
          </cell>
          <cell r="O9">
            <v>3.9880021141649054</v>
          </cell>
        </row>
        <row r="10">
          <cell r="A10" t="str">
            <v>SAC</v>
          </cell>
          <cell r="B10" t="str">
            <v>Sacaca</v>
          </cell>
          <cell r="C10">
            <v>3622</v>
          </cell>
          <cell r="D10">
            <v>77658</v>
          </cell>
          <cell r="E10">
            <v>58738.740000004422</v>
          </cell>
          <cell r="F10">
            <v>22825.93999999985</v>
          </cell>
          <cell r="G10">
            <v>0</v>
          </cell>
          <cell r="H10">
            <v>9858.2900000003265</v>
          </cell>
          <cell r="I10">
            <v>0</v>
          </cell>
          <cell r="J10">
            <v>8751.469999999732</v>
          </cell>
          <cell r="K10">
            <v>0</v>
          </cell>
          <cell r="L10">
            <v>14282.110000000597</v>
          </cell>
          <cell r="M10">
            <v>9858.2900000000009</v>
          </cell>
          <cell r="N10">
            <v>10421.025369978859</v>
          </cell>
          <cell r="O10">
            <v>10.421025369978858</v>
          </cell>
        </row>
        <row r="11">
          <cell r="A11" t="str">
            <v>SAE</v>
          </cell>
          <cell r="B11" t="str">
            <v>Toro Toro</v>
          </cell>
          <cell r="C11">
            <v>597</v>
          </cell>
          <cell r="D11">
            <v>14713</v>
          </cell>
          <cell r="E11">
            <v>9665.1199999999662</v>
          </cell>
          <cell r="F11">
            <v>5937.6599999999971</v>
          </cell>
          <cell r="G11">
            <v>0</v>
          </cell>
          <cell r="H11">
            <v>2036.7599999999861</v>
          </cell>
          <cell r="I11">
            <v>0</v>
          </cell>
          <cell r="J11">
            <v>1712.7499999999945</v>
          </cell>
          <cell r="K11">
            <v>0</v>
          </cell>
          <cell r="L11">
            <v>2433.4199999999933</v>
          </cell>
          <cell r="M11">
            <v>2036.76</v>
          </cell>
          <cell r="N11">
            <v>2153.0232558139537</v>
          </cell>
          <cell r="O11">
            <v>2.1530232558139537</v>
          </cell>
        </row>
        <row r="12">
          <cell r="A12" t="str">
            <v>SAQ</v>
          </cell>
          <cell r="B12" t="str">
            <v>Quetena</v>
          </cell>
          <cell r="C12">
            <v>86</v>
          </cell>
          <cell r="D12">
            <v>4821</v>
          </cell>
          <cell r="E12">
            <v>1391.4799999999993</v>
          </cell>
          <cell r="F12">
            <v>1893.35</v>
          </cell>
          <cell r="G12">
            <v>0</v>
          </cell>
          <cell r="H12">
            <v>428.68000000000012</v>
          </cell>
          <cell r="I12">
            <v>0</v>
          </cell>
          <cell r="J12">
            <v>368.78999999999991</v>
          </cell>
          <cell r="K12">
            <v>0</v>
          </cell>
          <cell r="L12">
            <v>448.11999999999966</v>
          </cell>
          <cell r="M12">
            <v>428.68</v>
          </cell>
          <cell r="N12">
            <v>453.15010570824529</v>
          </cell>
          <cell r="O12">
            <v>0.45315010570824527</v>
          </cell>
        </row>
        <row r="13">
          <cell r="A13" t="str">
            <v>TUP</v>
          </cell>
          <cell r="B13" t="str">
            <v>Tupiza</v>
          </cell>
          <cell r="C13">
            <v>2688</v>
          </cell>
          <cell r="D13">
            <v>74746</v>
          </cell>
          <cell r="E13">
            <v>43513.720000002781</v>
          </cell>
          <cell r="F13">
            <v>26138.720000000005</v>
          </cell>
          <cell r="G13">
            <v>0</v>
          </cell>
          <cell r="H13">
            <v>8960.2600000002149</v>
          </cell>
          <cell r="I13">
            <v>25.47</v>
          </cell>
          <cell r="J13">
            <v>7617.829999999879</v>
          </cell>
          <cell r="K13">
            <v>0</v>
          </cell>
          <cell r="L13">
            <v>11049.000000000409</v>
          </cell>
          <cell r="M13">
            <v>8960.26</v>
          </cell>
          <cell r="N13">
            <v>9471.7336152219887</v>
          </cell>
          <cell r="O13">
            <v>9.4717336152219893</v>
          </cell>
        </row>
        <row r="14">
          <cell r="A14" t="str">
            <v>URB</v>
          </cell>
          <cell r="B14" t="str">
            <v>Urbano-Potosi</v>
          </cell>
          <cell r="C14">
            <v>34451</v>
          </cell>
          <cell r="D14">
            <v>3684967</v>
          </cell>
          <cell r="E14">
            <v>569360.65000003646</v>
          </cell>
          <cell r="F14">
            <v>2119783.6900000279</v>
          </cell>
          <cell r="G14">
            <v>282030.09999995027</v>
          </cell>
          <cell r="H14">
            <v>350939.60999999638</v>
          </cell>
          <cell r="I14">
            <v>3163.8699999999944</v>
          </cell>
          <cell r="J14">
            <v>336705.95000002545</v>
          </cell>
          <cell r="K14">
            <v>0</v>
          </cell>
          <cell r="L14">
            <v>95963.830000000235</v>
          </cell>
          <cell r="M14">
            <v>531103.59</v>
          </cell>
          <cell r="N14">
            <v>561420.28541226219</v>
          </cell>
          <cell r="O14">
            <v>561.42028541226216</v>
          </cell>
        </row>
        <row r="15">
          <cell r="A15" t="str">
            <v>VIL</v>
          </cell>
          <cell r="B15" t="str">
            <v>Villazón</v>
          </cell>
          <cell r="C15">
            <v>8136</v>
          </cell>
          <cell r="D15">
            <v>496458</v>
          </cell>
          <cell r="E15">
            <v>82674.000000001572</v>
          </cell>
          <cell r="F15">
            <v>398132.17000000365</v>
          </cell>
          <cell r="G15">
            <v>0</v>
          </cell>
          <cell r="H15">
            <v>59138.789999998888</v>
          </cell>
          <cell r="I15">
            <v>1829.2300000000012</v>
          </cell>
          <cell r="J15">
            <v>57976.699999998309</v>
          </cell>
          <cell r="K15">
            <v>0</v>
          </cell>
          <cell r="L15">
            <v>32971.009999999478</v>
          </cell>
          <cell r="M15">
            <v>59138.79</v>
          </cell>
          <cell r="N15">
            <v>62514.57716701903</v>
          </cell>
          <cell r="O15">
            <v>62.514577167019027</v>
          </cell>
        </row>
        <row r="16">
          <cell r="A16" t="str">
            <v>YOC</v>
          </cell>
          <cell r="B16" t="str">
            <v>Yocalla</v>
          </cell>
          <cell r="C16">
            <v>2619</v>
          </cell>
          <cell r="D16">
            <v>34146</v>
          </cell>
          <cell r="E16">
            <v>42378.400000002628</v>
          </cell>
          <cell r="F16">
            <v>6602.3700000000026</v>
          </cell>
          <cell r="G16">
            <v>0</v>
          </cell>
          <cell r="H16">
            <v>6395.4600000001792</v>
          </cell>
          <cell r="I16">
            <v>24.820000000000004</v>
          </cell>
          <cell r="J16">
            <v>5072.3600000000115</v>
          </cell>
          <cell r="K16">
            <v>0</v>
          </cell>
          <cell r="L16">
            <v>9973.290000000572</v>
          </cell>
          <cell r="M16">
            <v>6395.46</v>
          </cell>
          <cell r="N16">
            <v>6760.5285412262165</v>
          </cell>
          <cell r="O16">
            <v>6.7605285412262166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BDD"/>
      <sheetName val="CODIGOS"/>
      <sheetName val="COMPRAS"/>
      <sheetName val="MWh"/>
      <sheetName val="BDD_COMPRAS"/>
      <sheetName val="SIN AJUSTES"/>
      <sheetName val="CONSOLIDADO CON AJUSTES"/>
    </sheetNames>
    <sheetDataSet>
      <sheetData sheetId="0"/>
      <sheetData sheetId="1"/>
      <sheetData sheetId="2">
        <row r="2">
          <cell r="A2" t="str">
            <v>D2-PD-BT</v>
          </cell>
          <cell r="C2" t="str">
            <v>aDomiciliario</v>
          </cell>
        </row>
        <row r="3">
          <cell r="A3" t="str">
            <v>D3-PD-BT</v>
          </cell>
          <cell r="C3" t="str">
            <v>aDomiciliario</v>
          </cell>
        </row>
        <row r="4">
          <cell r="A4" t="str">
            <v>D4-PD-BT</v>
          </cell>
          <cell r="C4" t="str">
            <v>aDomiciliario</v>
          </cell>
        </row>
        <row r="5">
          <cell r="A5" t="str">
            <v>D5-PD-BT</v>
          </cell>
          <cell r="C5" t="str">
            <v>aDomiciliario</v>
          </cell>
        </row>
        <row r="6">
          <cell r="A6" t="str">
            <v>D2-PD-MT</v>
          </cell>
          <cell r="C6" t="str">
            <v>aDomiciliario</v>
          </cell>
        </row>
        <row r="7">
          <cell r="A7" t="str">
            <v>D5-PD-MT</v>
          </cell>
          <cell r="C7" t="str">
            <v>aDomiciliario</v>
          </cell>
        </row>
        <row r="8">
          <cell r="A8" t="str">
            <v>D2h-PD-BT</v>
          </cell>
          <cell r="C8" t="str">
            <v>gTransporte Masivo</v>
          </cell>
        </row>
        <row r="9">
          <cell r="A9" t="str">
            <v>G-PD-BT</v>
          </cell>
          <cell r="C9" t="str">
            <v>bGeneral</v>
          </cell>
        </row>
        <row r="10">
          <cell r="A10" t="str">
            <v>G-PD-MT</v>
          </cell>
          <cell r="C10" t="str">
            <v>bGeneral</v>
          </cell>
        </row>
        <row r="11">
          <cell r="A11" t="str">
            <v>I-PD-BT</v>
          </cell>
          <cell r="C11" t="str">
            <v>cIndustrial</v>
          </cell>
        </row>
        <row r="12">
          <cell r="A12" t="str">
            <v>I-PD-MT</v>
          </cell>
          <cell r="B12">
            <v>0</v>
          </cell>
          <cell r="C12" t="str">
            <v>cIndustrial</v>
          </cell>
        </row>
        <row r="13">
          <cell r="A13" t="str">
            <v>MI-PD-BT</v>
          </cell>
          <cell r="B13">
            <v>0</v>
          </cell>
          <cell r="C13" t="str">
            <v>dMineria</v>
          </cell>
        </row>
        <row r="14">
          <cell r="A14" t="str">
            <v>MI-PD-MT</v>
          </cell>
          <cell r="B14">
            <v>0</v>
          </cell>
          <cell r="C14" t="str">
            <v>dMineria</v>
          </cell>
        </row>
        <row r="15">
          <cell r="A15" t="str">
            <v>C-PD-BT</v>
          </cell>
          <cell r="B15">
            <v>0</v>
          </cell>
          <cell r="C15" t="str">
            <v>fComercial</v>
          </cell>
        </row>
        <row r="16">
          <cell r="A16" t="str">
            <v>C-PD-MT</v>
          </cell>
          <cell r="B16">
            <v>0</v>
          </cell>
          <cell r="C16" t="str">
            <v>fComercial</v>
          </cell>
        </row>
        <row r="17">
          <cell r="A17" t="str">
            <v>D2-MD-BT</v>
          </cell>
          <cell r="B17">
            <v>0</v>
          </cell>
          <cell r="C17" t="str">
            <v>aDomiciliario</v>
          </cell>
        </row>
        <row r="18">
          <cell r="A18" t="str">
            <v>D4-MD-BT</v>
          </cell>
          <cell r="B18">
            <v>0</v>
          </cell>
          <cell r="C18" t="str">
            <v>aDomiciliario</v>
          </cell>
        </row>
        <row r="19">
          <cell r="A19" t="str">
            <v>D4-MD-MT</v>
          </cell>
          <cell r="B19">
            <v>0</v>
          </cell>
          <cell r="C19" t="str">
            <v>aDomiciliario</v>
          </cell>
        </row>
        <row r="20">
          <cell r="A20" t="str">
            <v>D5-MD-BT</v>
          </cell>
          <cell r="B20">
            <v>0</v>
          </cell>
          <cell r="C20" t="str">
            <v>aDomiciliario</v>
          </cell>
        </row>
        <row r="21">
          <cell r="A21" t="str">
            <v>D5-MD-MT</v>
          </cell>
          <cell r="B21">
            <v>0</v>
          </cell>
          <cell r="C21" t="str">
            <v>aDomiciliario</v>
          </cell>
        </row>
        <row r="22">
          <cell r="A22" t="str">
            <v>G1-MD-BT</v>
          </cell>
          <cell r="B22">
            <v>0</v>
          </cell>
          <cell r="C22" t="str">
            <v>bGeneral</v>
          </cell>
        </row>
        <row r="23">
          <cell r="A23" t="str">
            <v>G1-MD-MT</v>
          </cell>
          <cell r="B23">
            <v>0</v>
          </cell>
          <cell r="C23" t="str">
            <v>bGeneral</v>
          </cell>
        </row>
        <row r="24">
          <cell r="A24" t="str">
            <v>G-MD-BT</v>
          </cell>
          <cell r="B24">
            <v>0</v>
          </cell>
          <cell r="C24" t="str">
            <v>bGeneral</v>
          </cell>
        </row>
        <row r="25">
          <cell r="A25" t="str">
            <v>G-MD-MT</v>
          </cell>
          <cell r="B25">
            <v>0</v>
          </cell>
          <cell r="C25" t="str">
            <v>bGeneral</v>
          </cell>
        </row>
        <row r="26">
          <cell r="A26" t="str">
            <v>I-MD-BT</v>
          </cell>
          <cell r="B26">
            <v>0</v>
          </cell>
          <cell r="C26" t="str">
            <v>cIndustrial</v>
          </cell>
        </row>
        <row r="27">
          <cell r="A27" t="str">
            <v>I-MD-MT</v>
          </cell>
          <cell r="B27">
            <v>0</v>
          </cell>
          <cell r="C27" t="str">
            <v>cIndustrial</v>
          </cell>
        </row>
        <row r="28">
          <cell r="A28" t="str">
            <v>MI-MD-BT</v>
          </cell>
          <cell r="B28">
            <v>0</v>
          </cell>
          <cell r="C28" t="str">
            <v>dMineria</v>
          </cell>
        </row>
        <row r="29">
          <cell r="A29" t="str">
            <v>MI-MD-MT</v>
          </cell>
          <cell r="B29">
            <v>0</v>
          </cell>
          <cell r="C29" t="str">
            <v>dMineria</v>
          </cell>
        </row>
        <row r="30">
          <cell r="A30" t="str">
            <v>C-MD-BT</v>
          </cell>
          <cell r="B30">
            <v>0</v>
          </cell>
          <cell r="C30" t="str">
            <v>fComercial</v>
          </cell>
        </row>
        <row r="31">
          <cell r="A31" t="str">
            <v>C-MD-MT</v>
          </cell>
          <cell r="B31">
            <v>0</v>
          </cell>
          <cell r="C31" t="str">
            <v>fComercial</v>
          </cell>
        </row>
        <row r="32">
          <cell r="A32" t="str">
            <v>TM-MD-BT</v>
          </cell>
          <cell r="B32">
            <v>0</v>
          </cell>
          <cell r="C32" t="str">
            <v>gTransporte</v>
          </cell>
        </row>
        <row r="33">
          <cell r="A33" t="str">
            <v>ED-MD-MT</v>
          </cell>
          <cell r="B33">
            <v>0</v>
          </cell>
          <cell r="C33" t="str">
            <v>hEmpresas De Distribución</v>
          </cell>
        </row>
        <row r="34">
          <cell r="A34" t="str">
            <v>D5-GD-BT</v>
          </cell>
          <cell r="B34">
            <v>0</v>
          </cell>
          <cell r="C34" t="str">
            <v>aDomiciliario</v>
          </cell>
        </row>
        <row r="35">
          <cell r="A35" t="str">
            <v>D5-GD-MT</v>
          </cell>
          <cell r="B35">
            <v>0</v>
          </cell>
          <cell r="C35" t="str">
            <v>aDomiciliario</v>
          </cell>
        </row>
        <row r="36">
          <cell r="A36" t="str">
            <v>G-GD-BT</v>
          </cell>
          <cell r="B36">
            <v>0</v>
          </cell>
          <cell r="C36" t="str">
            <v>bGeneral</v>
          </cell>
        </row>
        <row r="37">
          <cell r="A37" t="str">
            <v>G-GD-MT</v>
          </cell>
          <cell r="B37">
            <v>0</v>
          </cell>
          <cell r="C37" t="str">
            <v>bGeneral</v>
          </cell>
        </row>
        <row r="38">
          <cell r="A38" t="str">
            <v>G-GD-AT</v>
          </cell>
          <cell r="B38">
            <v>0</v>
          </cell>
          <cell r="C38" t="str">
            <v>bGeneral</v>
          </cell>
        </row>
        <row r="39">
          <cell r="A39" t="str">
            <v>I-GD-BT</v>
          </cell>
          <cell r="B39">
            <v>0</v>
          </cell>
          <cell r="C39" t="str">
            <v>cIndustrial</v>
          </cell>
        </row>
        <row r="40">
          <cell r="A40" t="str">
            <v>I-GD-MT</v>
          </cell>
          <cell r="B40">
            <v>0</v>
          </cell>
          <cell r="C40" t="str">
            <v>cIndustrial</v>
          </cell>
        </row>
        <row r="41">
          <cell r="A41" t="str">
            <v>I-GD-AT</v>
          </cell>
          <cell r="B41">
            <v>0</v>
          </cell>
          <cell r="C41" t="str">
            <v>cIndustrial</v>
          </cell>
        </row>
        <row r="42">
          <cell r="A42" t="str">
            <v>MI-GD-BT</v>
          </cell>
          <cell r="B42">
            <v>0</v>
          </cell>
          <cell r="C42" t="str">
            <v>dMineria</v>
          </cell>
        </row>
        <row r="43">
          <cell r="A43" t="str">
            <v>MI-GD-MT</v>
          </cell>
          <cell r="B43">
            <v>0</v>
          </cell>
          <cell r="C43" t="str">
            <v>dMineria</v>
          </cell>
        </row>
        <row r="44">
          <cell r="A44" t="str">
            <v>C-BD-BT</v>
          </cell>
          <cell r="B44">
            <v>0</v>
          </cell>
          <cell r="C44" t="str">
            <v>dMineria</v>
          </cell>
        </row>
        <row r="45">
          <cell r="A45" t="str">
            <v>C-GD-MT</v>
          </cell>
          <cell r="B45">
            <v>0</v>
          </cell>
          <cell r="C45" t="str">
            <v>dMineria</v>
          </cell>
        </row>
        <row r="46">
          <cell r="A46" t="str">
            <v>TM-GD-BT</v>
          </cell>
          <cell r="B46">
            <v>0</v>
          </cell>
          <cell r="C46" t="str">
            <v>gTransporte</v>
          </cell>
        </row>
        <row r="47">
          <cell r="A47" t="str">
            <v>TM-GD-MT</v>
          </cell>
          <cell r="C47" t="str">
            <v>gTransporte</v>
          </cell>
        </row>
        <row r="48">
          <cell r="A48" t="str">
            <v>ED-GD-MT</v>
          </cell>
          <cell r="C48" t="str">
            <v>hEmpresas De Distribución</v>
          </cell>
        </row>
        <row r="49">
          <cell r="A49" t="str">
            <v>AP-PD-BT</v>
          </cell>
          <cell r="C49" t="str">
            <v>eAlumbrado Público</v>
          </cell>
        </row>
        <row r="50">
          <cell r="A50" t="str">
            <v>AP-PD-BT-AH</v>
          </cell>
          <cell r="C50" t="str">
            <v>eAlumbrado Público</v>
          </cell>
        </row>
        <row r="51">
          <cell r="A51" t="str">
            <v>AP-PD-BT-AC</v>
          </cell>
          <cell r="C51" t="str">
            <v>eAlumbrado Público</v>
          </cell>
        </row>
        <row r="52">
          <cell r="A52" t="str">
            <v>SC</v>
          </cell>
          <cell r="C52" t="str">
            <v>jSeguridad Ciudadana</v>
          </cell>
        </row>
        <row r="53">
          <cell r="A53" t="str">
            <v>AP-PD-BT-SN</v>
          </cell>
          <cell r="C53" t="str">
            <v>eAlumbrado Público</v>
          </cell>
        </row>
        <row r="54">
          <cell r="A54" t="str">
            <v>D2-PD-BT-ARO</v>
          </cell>
          <cell r="C54" t="str">
            <v>aDomiciliario</v>
          </cell>
        </row>
        <row r="55">
          <cell r="A55" t="str">
            <v>ESP-ARO</v>
          </cell>
          <cell r="C55" t="str">
            <v>iOtros</v>
          </cell>
        </row>
        <row r="56">
          <cell r="A56" t="str">
            <v>AP-PD-BT-ARO</v>
          </cell>
          <cell r="C56" t="str">
            <v>eAlumbrado Público</v>
          </cell>
        </row>
        <row r="57">
          <cell r="A57" t="str">
            <v>D2-PD-BT-NOR</v>
          </cell>
          <cell r="C57" t="str">
            <v>aDomiciliario</v>
          </cell>
        </row>
        <row r="58">
          <cell r="A58" t="str">
            <v>G-PD-BT-NOR</v>
          </cell>
          <cell r="C58" t="str">
            <v>bGeneral</v>
          </cell>
        </row>
        <row r="59">
          <cell r="A59" t="str">
            <v>D2-PD-BT-ITU</v>
          </cell>
          <cell r="C59" t="str">
            <v>aDomiciliario</v>
          </cell>
        </row>
        <row r="60">
          <cell r="A60" t="str">
            <v>AP-PD-BT-EA</v>
          </cell>
          <cell r="B60">
            <v>0</v>
          </cell>
          <cell r="C60" t="str">
            <v>eAlumbrado Público</v>
          </cell>
        </row>
        <row r="61">
          <cell r="A61" t="str">
            <v>AP-PD-BT-LP</v>
          </cell>
          <cell r="B61">
            <v>0</v>
          </cell>
          <cell r="C61" t="str">
            <v>eAlumbrado Público</v>
          </cell>
        </row>
        <row r="62">
          <cell r="A62" t="str">
            <v>AP-PD-BT-PA</v>
          </cell>
          <cell r="B62">
            <v>0</v>
          </cell>
          <cell r="C62" t="str">
            <v>eAlumbrado Público</v>
          </cell>
        </row>
        <row r="63">
          <cell r="A63" t="str">
            <v>AP-PD-BT-VI</v>
          </cell>
          <cell r="B63">
            <v>0</v>
          </cell>
          <cell r="C63" t="str">
            <v>eAlumbrado Público</v>
          </cell>
        </row>
        <row r="64">
          <cell r="A64">
            <v>0</v>
          </cell>
        </row>
        <row r="65">
          <cell r="A65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7">
          <cell r="A77">
            <v>0</v>
          </cell>
        </row>
        <row r="80">
          <cell r="A80">
            <v>0</v>
          </cell>
        </row>
        <row r="83">
          <cell r="A83">
            <v>0</v>
          </cell>
        </row>
        <row r="87">
          <cell r="A87">
            <v>0</v>
          </cell>
        </row>
        <row r="88">
          <cell r="A88">
            <v>0</v>
          </cell>
        </row>
        <row r="92">
          <cell r="A92">
            <v>0</v>
          </cell>
          <cell r="B92">
            <v>0</v>
          </cell>
          <cell r="C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</row>
        <row r="163">
          <cell r="A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</row>
        <row r="183">
          <cell r="A183">
            <v>0</v>
          </cell>
        </row>
      </sheetData>
      <sheetData sheetId="3">
        <row r="2">
          <cell r="A2" t="str">
            <v>D2-PD-BT</v>
          </cell>
        </row>
      </sheetData>
      <sheetData sheetId="4"/>
      <sheetData sheetId="5"/>
      <sheetData sheetId="6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AP-PD-BT-ARO</v>
          </cell>
          <cell r="B183" t="str">
            <v>e-Alumbrado Público</v>
          </cell>
          <cell r="C183" t="str">
            <v>eAlumbrado Publico</v>
          </cell>
        </row>
      </sheetData>
      <sheetData sheetId="4"/>
      <sheetData sheetId="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AP-PD-BT-ARO</v>
          </cell>
          <cell r="B183" t="str">
            <v>e-Alumbrado Público</v>
          </cell>
          <cell r="C183" t="str">
            <v>eAlumbrado Publico</v>
          </cell>
        </row>
      </sheetData>
      <sheetData sheetId="4"/>
      <sheetData sheetId="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kwsin"/>
      <sheetName val="retiros"/>
      <sheetName val="retiros_potosi"/>
    </sheetNames>
    <sheetDataSet>
      <sheetData sheetId="0">
        <row r="1">
          <cell r="A1" t="str">
            <v>FECHA</v>
          </cell>
          <cell r="B1" t="str">
            <v>HORA</v>
          </cell>
          <cell r="C1" t="str">
            <v>CCOR</v>
          </cell>
          <cell r="D1" t="str">
            <v>CSIS</v>
          </cell>
          <cell r="E1" t="str">
            <v>CGCH</v>
          </cell>
          <cell r="F1" t="str">
            <v>CVHE</v>
          </cell>
          <cell r="G1" t="str">
            <v>CCAR</v>
          </cell>
          <cell r="H1" t="str">
            <v>CKAR</v>
          </cell>
          <cell r="I1" t="str">
            <v>TAQUESI</v>
          </cell>
          <cell r="J1" t="str">
            <v>CARJ</v>
          </cell>
          <cell r="K1" t="str">
            <v>YURA</v>
          </cell>
          <cell r="L1" t="str">
            <v>MIGUILLA</v>
          </cell>
          <cell r="M1" t="str">
            <v>KANATA</v>
          </cell>
          <cell r="N1" t="str">
            <v>CBUL</v>
          </cell>
          <cell r="O1" t="str">
            <v>CKEN</v>
          </cell>
          <cell r="P1" t="str">
            <v>ZONGO</v>
          </cell>
          <cell r="Q1" t="str">
            <v>KEN</v>
          </cell>
          <cell r="R1" t="str">
            <v>COBEPZ</v>
          </cell>
          <cell r="S1" t="str">
            <v>VIN115</v>
          </cell>
          <cell r="T1" t="str">
            <v>VIN0691</v>
          </cell>
          <cell r="U1" t="str">
            <v>COBEFO</v>
          </cell>
          <cell r="V1" t="str">
            <v>IRPAIRPA</v>
          </cell>
          <cell r="W1" t="str">
            <v>CAT</v>
          </cell>
          <cell r="X1" t="str">
            <v>OCU</v>
          </cell>
          <cell r="Y1" t="str">
            <v>POT</v>
          </cell>
          <cell r="Z1" t="str">
            <v>PUN</v>
          </cell>
          <cell r="AA1" t="str">
            <v>KAR</v>
          </cell>
          <cell r="AB1" t="str">
            <v>DDI</v>
          </cell>
          <cell r="AC1" t="str">
            <v>ARJ</v>
          </cell>
          <cell r="AD1" t="str">
            <v>MAR</v>
          </cell>
          <cell r="AE1" t="str">
            <v>VHE</v>
          </cell>
          <cell r="AF1" t="str">
            <v>SAC</v>
          </cell>
          <cell r="AG1" t="str">
            <v>CBC</v>
          </cell>
          <cell r="AH1" t="str">
            <v>ARO</v>
          </cell>
          <cell r="AI1" t="str">
            <v>CHI</v>
          </cell>
          <cell r="AJ1" t="str">
            <v>GCH</v>
          </cell>
          <cell r="AK1" t="str">
            <v>VIN0692</v>
          </cell>
          <cell r="AL1" t="str">
            <v>RURU</v>
          </cell>
        </row>
        <row r="2">
          <cell r="A2">
            <v>38899</v>
          </cell>
          <cell r="B2" t="str">
            <v>00:15</v>
          </cell>
          <cell r="C2">
            <v>40700.199999999997</v>
          </cell>
          <cell r="D2">
            <v>71491.520000000004</v>
          </cell>
          <cell r="E2">
            <v>136604.85999999999</v>
          </cell>
          <cell r="F2">
            <v>-172.8</v>
          </cell>
          <cell r="G2">
            <v>94261.63</v>
          </cell>
          <cell r="H2">
            <v>-53.23</v>
          </cell>
          <cell r="I2">
            <v>-106.52</v>
          </cell>
          <cell r="J2">
            <v>-110.54</v>
          </cell>
          <cell r="K2">
            <v>8246.2999999999993</v>
          </cell>
          <cell r="L2">
            <v>10501.2</v>
          </cell>
          <cell r="M2">
            <v>0</v>
          </cell>
          <cell r="N2">
            <v>36984</v>
          </cell>
          <cell r="O2">
            <v>-103.13</v>
          </cell>
          <cell r="P2">
            <v>38313.81</v>
          </cell>
          <cell r="Q2">
            <v>75146.52</v>
          </cell>
          <cell r="R2">
            <v>38210.68</v>
          </cell>
          <cell r="S2">
            <v>2376</v>
          </cell>
          <cell r="T2">
            <v>12204</v>
          </cell>
          <cell r="U2">
            <v>10501.2</v>
          </cell>
          <cell r="V2">
            <v>687</v>
          </cell>
          <cell r="W2">
            <v>9532.7999999999993</v>
          </cell>
          <cell r="X2">
            <v>175.5</v>
          </cell>
          <cell r="Y2">
            <v>12720.42</v>
          </cell>
          <cell r="Z2">
            <v>7246.58</v>
          </cell>
          <cell r="AA2">
            <v>18.760000000000002</v>
          </cell>
          <cell r="AB2">
            <v>2283</v>
          </cell>
          <cell r="AC2">
            <v>14895.92</v>
          </cell>
          <cell r="AD2">
            <v>7.5</v>
          </cell>
          <cell r="AE2">
            <v>18162</v>
          </cell>
          <cell r="AF2">
            <v>58.33</v>
          </cell>
          <cell r="AG2">
            <v>4763.2700000000004</v>
          </cell>
          <cell r="AH2">
            <v>53718</v>
          </cell>
          <cell r="AI2">
            <v>2210.4</v>
          </cell>
          <cell r="AJ2">
            <v>145005.23000000001</v>
          </cell>
          <cell r="AK2">
            <v>4509</v>
          </cell>
          <cell r="AL2">
            <v>9956.74</v>
          </cell>
        </row>
        <row r="3">
          <cell r="A3">
            <v>38899</v>
          </cell>
          <cell r="B3" t="str">
            <v>00:30</v>
          </cell>
          <cell r="C3">
            <v>40975.47</v>
          </cell>
          <cell r="D3">
            <v>74892.179999999993</v>
          </cell>
          <cell r="E3">
            <v>125885.61</v>
          </cell>
          <cell r="F3">
            <v>-86.4</v>
          </cell>
          <cell r="G3">
            <v>92306.64</v>
          </cell>
          <cell r="H3">
            <v>-29.24</v>
          </cell>
          <cell r="I3">
            <v>-102.21</v>
          </cell>
          <cell r="J3">
            <v>-91.71</v>
          </cell>
          <cell r="K3">
            <v>5999.68</v>
          </cell>
          <cell r="L3">
            <v>9661.68</v>
          </cell>
          <cell r="M3">
            <v>0</v>
          </cell>
          <cell r="N3">
            <v>36432</v>
          </cell>
          <cell r="O3">
            <v>-90.99</v>
          </cell>
          <cell r="P3">
            <v>36706.080000000002</v>
          </cell>
          <cell r="Q3">
            <v>70630.210000000006</v>
          </cell>
          <cell r="R3">
            <v>36615.089999999997</v>
          </cell>
          <cell r="S3">
            <v>2376</v>
          </cell>
          <cell r="T3">
            <v>12693.6</v>
          </cell>
          <cell r="U3">
            <v>9661.68</v>
          </cell>
          <cell r="V3">
            <v>675</v>
          </cell>
          <cell r="W3">
            <v>8956.7999999999993</v>
          </cell>
          <cell r="X3">
            <v>168.75</v>
          </cell>
          <cell r="Y3">
            <v>12554.14</v>
          </cell>
          <cell r="Z3">
            <v>7014.1</v>
          </cell>
          <cell r="AA3">
            <v>18.760000000000002</v>
          </cell>
          <cell r="AB3">
            <v>2279.8000000000002</v>
          </cell>
          <cell r="AC3">
            <v>14409.76</v>
          </cell>
          <cell r="AD3">
            <v>7.91</v>
          </cell>
          <cell r="AE3">
            <v>17568</v>
          </cell>
          <cell r="AF3">
            <v>58.33</v>
          </cell>
          <cell r="AG3">
            <v>4805.91</v>
          </cell>
          <cell r="AH3">
            <v>51714</v>
          </cell>
          <cell r="AI3">
            <v>2145.6</v>
          </cell>
          <cell r="AJ3">
            <v>137982.15</v>
          </cell>
          <cell r="AK3">
            <v>4509</v>
          </cell>
          <cell r="AL3">
            <v>13076.53</v>
          </cell>
        </row>
        <row r="4">
          <cell r="A4">
            <v>38899</v>
          </cell>
          <cell r="B4" t="str">
            <v>00:45</v>
          </cell>
          <cell r="C4">
            <v>41313.15</v>
          </cell>
          <cell r="D4">
            <v>78692.160000000003</v>
          </cell>
          <cell r="E4">
            <v>116486.72</v>
          </cell>
          <cell r="F4">
            <v>-172.8</v>
          </cell>
          <cell r="G4">
            <v>90428.3</v>
          </cell>
          <cell r="H4">
            <v>-53.23</v>
          </cell>
          <cell r="I4">
            <v>-96.17</v>
          </cell>
          <cell r="J4">
            <v>-91.71</v>
          </cell>
          <cell r="K4">
            <v>5611.01</v>
          </cell>
          <cell r="L4">
            <v>9666.93</v>
          </cell>
          <cell r="M4">
            <v>0</v>
          </cell>
          <cell r="N4">
            <v>34776</v>
          </cell>
          <cell r="O4">
            <v>-97.06</v>
          </cell>
          <cell r="P4">
            <v>32965.199999999997</v>
          </cell>
          <cell r="Q4">
            <v>69408.17</v>
          </cell>
          <cell r="R4">
            <v>32868.14</v>
          </cell>
          <cell r="S4">
            <v>2268</v>
          </cell>
          <cell r="T4">
            <v>12142.8</v>
          </cell>
          <cell r="U4">
            <v>9666.93</v>
          </cell>
          <cell r="V4">
            <v>693</v>
          </cell>
          <cell r="W4">
            <v>8553.6</v>
          </cell>
          <cell r="X4">
            <v>155.25</v>
          </cell>
          <cell r="Y4">
            <v>12138.44</v>
          </cell>
          <cell r="Z4">
            <v>6923.26</v>
          </cell>
          <cell r="AA4">
            <v>18.760000000000002</v>
          </cell>
          <cell r="AB4">
            <v>2295.6999999999998</v>
          </cell>
          <cell r="AC4">
            <v>14003.75</v>
          </cell>
          <cell r="AD4">
            <v>8.39</v>
          </cell>
          <cell r="AE4">
            <v>17028</v>
          </cell>
          <cell r="AF4">
            <v>56.25</v>
          </cell>
          <cell r="AG4">
            <v>5019.99</v>
          </cell>
          <cell r="AH4">
            <v>50013</v>
          </cell>
          <cell r="AI4">
            <v>2080.8000000000002</v>
          </cell>
          <cell r="AJ4">
            <v>132430.92000000001</v>
          </cell>
          <cell r="AK4">
            <v>4394.8500000000004</v>
          </cell>
          <cell r="AL4">
            <v>15829.29</v>
          </cell>
        </row>
        <row r="5">
          <cell r="A5">
            <v>38899</v>
          </cell>
          <cell r="B5" t="str">
            <v>01:00</v>
          </cell>
          <cell r="C5">
            <v>40775.42</v>
          </cell>
          <cell r="D5">
            <v>70090.44</v>
          </cell>
          <cell r="E5">
            <v>119848.2</v>
          </cell>
          <cell r="F5">
            <v>-172.8</v>
          </cell>
          <cell r="G5">
            <v>90351.64</v>
          </cell>
          <cell r="H5">
            <v>-27.36</v>
          </cell>
          <cell r="I5">
            <v>-92.44</v>
          </cell>
          <cell r="J5">
            <v>-92.51</v>
          </cell>
          <cell r="K5">
            <v>5516.08</v>
          </cell>
          <cell r="L5">
            <v>9123.44</v>
          </cell>
          <cell r="M5">
            <v>0</v>
          </cell>
          <cell r="N5">
            <v>35328</v>
          </cell>
          <cell r="O5">
            <v>-97.06</v>
          </cell>
          <cell r="P5">
            <v>28027.99</v>
          </cell>
          <cell r="Q5">
            <v>68956.44</v>
          </cell>
          <cell r="R5">
            <v>27930.93</v>
          </cell>
          <cell r="S5">
            <v>2268</v>
          </cell>
          <cell r="T5">
            <v>12574.8</v>
          </cell>
          <cell r="U5">
            <v>9123.44</v>
          </cell>
          <cell r="V5">
            <v>732</v>
          </cell>
          <cell r="W5">
            <v>8928</v>
          </cell>
          <cell r="X5">
            <v>144.75</v>
          </cell>
          <cell r="Y5">
            <v>11889.02</v>
          </cell>
          <cell r="Z5">
            <v>6967.45</v>
          </cell>
          <cell r="AA5">
            <v>20.64</v>
          </cell>
          <cell r="AB5">
            <v>2289.4</v>
          </cell>
          <cell r="AC5">
            <v>13602.96</v>
          </cell>
          <cell r="AD5">
            <v>7.45</v>
          </cell>
          <cell r="AE5">
            <v>16686</v>
          </cell>
          <cell r="AF5">
            <v>55.21</v>
          </cell>
          <cell r="AG5">
            <v>5001.95</v>
          </cell>
          <cell r="AH5">
            <v>48444</v>
          </cell>
          <cell r="AI5">
            <v>2023.2</v>
          </cell>
          <cell r="AJ5">
            <v>131854.89000000001</v>
          </cell>
          <cell r="AK5">
            <v>4394.8500000000004</v>
          </cell>
          <cell r="AL5">
            <v>12953.78</v>
          </cell>
        </row>
        <row r="6">
          <cell r="A6">
            <v>38899</v>
          </cell>
          <cell r="B6" t="str">
            <v>01:15</v>
          </cell>
          <cell r="C6">
            <v>40207.279999999999</v>
          </cell>
          <cell r="D6">
            <v>63369.62</v>
          </cell>
          <cell r="E6">
            <v>120087.8</v>
          </cell>
          <cell r="F6">
            <v>-86.4</v>
          </cell>
          <cell r="G6">
            <v>90351.64</v>
          </cell>
          <cell r="H6">
            <v>-29.24</v>
          </cell>
          <cell r="I6">
            <v>-90.14</v>
          </cell>
          <cell r="J6">
            <v>-92.11</v>
          </cell>
          <cell r="K6">
            <v>5124.76</v>
          </cell>
          <cell r="L6">
            <v>9479.39</v>
          </cell>
          <cell r="M6">
            <v>0</v>
          </cell>
          <cell r="N6">
            <v>35328</v>
          </cell>
          <cell r="O6">
            <v>-97.06</v>
          </cell>
          <cell r="P6">
            <v>26557.89</v>
          </cell>
          <cell r="Q6">
            <v>66650.14</v>
          </cell>
          <cell r="R6">
            <v>26460.83</v>
          </cell>
          <cell r="S6">
            <v>2268</v>
          </cell>
          <cell r="T6">
            <v>12236.4</v>
          </cell>
          <cell r="U6">
            <v>9479.39</v>
          </cell>
          <cell r="V6">
            <v>735</v>
          </cell>
          <cell r="W6">
            <v>8812.7999999999993</v>
          </cell>
          <cell r="X6">
            <v>134.25</v>
          </cell>
          <cell r="Y6">
            <v>11889.02</v>
          </cell>
          <cell r="Z6">
            <v>7150.09</v>
          </cell>
          <cell r="AA6">
            <v>18.760000000000002</v>
          </cell>
          <cell r="AB6">
            <v>2284.6</v>
          </cell>
          <cell r="AC6">
            <v>13316.74</v>
          </cell>
          <cell r="AD6">
            <v>8.94</v>
          </cell>
          <cell r="AE6">
            <v>16110</v>
          </cell>
          <cell r="AF6">
            <v>55.21</v>
          </cell>
          <cell r="AG6">
            <v>5108.0200000000004</v>
          </cell>
          <cell r="AH6">
            <v>47610</v>
          </cell>
          <cell r="AI6">
            <v>1972.8</v>
          </cell>
          <cell r="AJ6">
            <v>130191.03999999999</v>
          </cell>
          <cell r="AK6">
            <v>4566.08</v>
          </cell>
          <cell r="AL6">
            <v>11372.26</v>
          </cell>
        </row>
        <row r="7">
          <cell r="A7">
            <v>38899</v>
          </cell>
          <cell r="B7" t="str">
            <v>01:30</v>
          </cell>
          <cell r="C7">
            <v>40175.269999999997</v>
          </cell>
          <cell r="D7">
            <v>55688.34</v>
          </cell>
          <cell r="E7">
            <v>120412.63</v>
          </cell>
          <cell r="F7">
            <v>-172.8</v>
          </cell>
          <cell r="G7">
            <v>90313.3</v>
          </cell>
          <cell r="H7">
            <v>-31.11</v>
          </cell>
          <cell r="I7">
            <v>-84.67</v>
          </cell>
          <cell r="J7">
            <v>-79.709999999999994</v>
          </cell>
          <cell r="K7">
            <v>5166.9799999999996</v>
          </cell>
          <cell r="L7">
            <v>9641.2000000000007</v>
          </cell>
          <cell r="M7">
            <v>0</v>
          </cell>
          <cell r="N7">
            <v>34776</v>
          </cell>
          <cell r="O7">
            <v>-54.6</v>
          </cell>
          <cell r="P7">
            <v>25048.93</v>
          </cell>
          <cell r="Q7">
            <v>64180.67</v>
          </cell>
          <cell r="R7">
            <v>24994.33</v>
          </cell>
          <cell r="S7">
            <v>2160</v>
          </cell>
          <cell r="T7">
            <v>11840.4</v>
          </cell>
          <cell r="U7">
            <v>9641.2000000000007</v>
          </cell>
          <cell r="V7">
            <v>732</v>
          </cell>
          <cell r="W7">
            <v>8784</v>
          </cell>
          <cell r="X7">
            <v>122.25</v>
          </cell>
          <cell r="Y7">
            <v>11556.46</v>
          </cell>
          <cell r="Z7">
            <v>7172.08</v>
          </cell>
          <cell r="AA7">
            <v>16.88</v>
          </cell>
          <cell r="AB7">
            <v>2291</v>
          </cell>
          <cell r="AC7">
            <v>13021.09</v>
          </cell>
          <cell r="AD7">
            <v>7.42</v>
          </cell>
          <cell r="AE7">
            <v>15804</v>
          </cell>
          <cell r="AF7">
            <v>53.12</v>
          </cell>
          <cell r="AG7">
            <v>5150.01</v>
          </cell>
          <cell r="AH7">
            <v>46578</v>
          </cell>
          <cell r="AI7">
            <v>1951.2</v>
          </cell>
          <cell r="AJ7">
            <v>129215.08</v>
          </cell>
          <cell r="AK7">
            <v>4509</v>
          </cell>
          <cell r="AL7">
            <v>10333.09</v>
          </cell>
        </row>
        <row r="8">
          <cell r="A8">
            <v>38899</v>
          </cell>
          <cell r="B8" t="str">
            <v>01:45</v>
          </cell>
          <cell r="C8">
            <v>40270.1</v>
          </cell>
          <cell r="D8">
            <v>48846.97</v>
          </cell>
          <cell r="E8">
            <v>120011.8</v>
          </cell>
          <cell r="F8">
            <v>-172.8</v>
          </cell>
          <cell r="G8">
            <v>90351.64</v>
          </cell>
          <cell r="H8">
            <v>-29.24</v>
          </cell>
          <cell r="I8">
            <v>-82.8</v>
          </cell>
          <cell r="J8">
            <v>-80.510000000000005</v>
          </cell>
          <cell r="K8">
            <v>5082.1000000000004</v>
          </cell>
          <cell r="L8">
            <v>9577.8700000000008</v>
          </cell>
          <cell r="M8">
            <v>0</v>
          </cell>
          <cell r="N8">
            <v>35328</v>
          </cell>
          <cell r="O8">
            <v>-42.46</v>
          </cell>
          <cell r="P8">
            <v>24537.59</v>
          </cell>
          <cell r="Q8">
            <v>62354.8</v>
          </cell>
          <cell r="R8">
            <v>24495.13</v>
          </cell>
          <cell r="S8">
            <v>2052</v>
          </cell>
          <cell r="T8">
            <v>11527.2</v>
          </cell>
          <cell r="U8">
            <v>9577.8700000000008</v>
          </cell>
          <cell r="V8">
            <v>741</v>
          </cell>
          <cell r="W8">
            <v>8697.6</v>
          </cell>
          <cell r="X8">
            <v>119.25</v>
          </cell>
          <cell r="Y8">
            <v>10974.48</v>
          </cell>
          <cell r="Z8">
            <v>7067.9</v>
          </cell>
          <cell r="AA8">
            <v>18.760000000000002</v>
          </cell>
          <cell r="AB8">
            <v>2238.4</v>
          </cell>
          <cell r="AC8">
            <v>12690.49</v>
          </cell>
          <cell r="AD8">
            <v>8.75</v>
          </cell>
          <cell r="AE8">
            <v>15462</v>
          </cell>
          <cell r="AF8">
            <v>53.12</v>
          </cell>
          <cell r="AG8">
            <v>5141.42</v>
          </cell>
          <cell r="AH8">
            <v>46029</v>
          </cell>
          <cell r="AI8">
            <v>1922.4</v>
          </cell>
          <cell r="AJ8">
            <v>128015.19</v>
          </cell>
          <cell r="AK8">
            <v>4509</v>
          </cell>
          <cell r="AL8">
            <v>9588.5</v>
          </cell>
        </row>
        <row r="9">
          <cell r="A9">
            <v>38899</v>
          </cell>
          <cell r="B9" t="str">
            <v>02:00</v>
          </cell>
          <cell r="C9">
            <v>39860</v>
          </cell>
          <cell r="D9">
            <v>45246.83</v>
          </cell>
          <cell r="E9">
            <v>119499.75</v>
          </cell>
          <cell r="F9">
            <v>-86.4</v>
          </cell>
          <cell r="G9">
            <v>90274.97</v>
          </cell>
          <cell r="H9">
            <v>-29.24</v>
          </cell>
          <cell r="I9">
            <v>-82.8</v>
          </cell>
          <cell r="J9">
            <v>-92.51</v>
          </cell>
          <cell r="K9">
            <v>5062.1499999999996</v>
          </cell>
          <cell r="L9">
            <v>9677.17</v>
          </cell>
          <cell r="M9">
            <v>0</v>
          </cell>
          <cell r="N9">
            <v>34776</v>
          </cell>
          <cell r="O9">
            <v>-36.4</v>
          </cell>
          <cell r="P9">
            <v>23956.44</v>
          </cell>
          <cell r="Q9">
            <v>61202.8</v>
          </cell>
          <cell r="R9">
            <v>23920.04</v>
          </cell>
          <cell r="S9">
            <v>2052</v>
          </cell>
          <cell r="T9">
            <v>11131.2</v>
          </cell>
          <cell r="U9">
            <v>9677.17</v>
          </cell>
          <cell r="V9">
            <v>732</v>
          </cell>
          <cell r="W9">
            <v>8380.7999999999993</v>
          </cell>
          <cell r="X9">
            <v>114</v>
          </cell>
          <cell r="Y9">
            <v>10974.48</v>
          </cell>
          <cell r="Z9">
            <v>7027.72</v>
          </cell>
          <cell r="AA9">
            <v>18.760000000000002</v>
          </cell>
          <cell r="AB9">
            <v>2233.6</v>
          </cell>
          <cell r="AC9">
            <v>12480.3</v>
          </cell>
          <cell r="AD9">
            <v>7.42</v>
          </cell>
          <cell r="AE9">
            <v>15264</v>
          </cell>
          <cell r="AF9">
            <v>53.12</v>
          </cell>
          <cell r="AG9">
            <v>5175.26</v>
          </cell>
          <cell r="AH9">
            <v>45618</v>
          </cell>
          <cell r="AI9">
            <v>1893.6</v>
          </cell>
          <cell r="AJ9">
            <v>126815.29</v>
          </cell>
          <cell r="AK9">
            <v>4509</v>
          </cell>
          <cell r="AL9">
            <v>9039.11</v>
          </cell>
        </row>
        <row r="10">
          <cell r="A10">
            <v>38899</v>
          </cell>
          <cell r="B10" t="str">
            <v>02:15</v>
          </cell>
          <cell r="C10">
            <v>39467.9</v>
          </cell>
          <cell r="D10">
            <v>40766.53</v>
          </cell>
          <cell r="E10">
            <v>119502.94</v>
          </cell>
          <cell r="F10">
            <v>-172.8</v>
          </cell>
          <cell r="G10">
            <v>90236.64</v>
          </cell>
          <cell r="H10">
            <v>-7.11</v>
          </cell>
          <cell r="I10">
            <v>-89.13</v>
          </cell>
          <cell r="J10">
            <v>-80.510000000000005</v>
          </cell>
          <cell r="K10">
            <v>5120.3100000000004</v>
          </cell>
          <cell r="L10">
            <v>9719.66</v>
          </cell>
          <cell r="M10">
            <v>0</v>
          </cell>
          <cell r="N10">
            <v>35328</v>
          </cell>
          <cell r="O10">
            <v>-42.46</v>
          </cell>
          <cell r="P10">
            <v>23866.92</v>
          </cell>
          <cell r="Q10">
            <v>59257.13</v>
          </cell>
          <cell r="R10">
            <v>23824.46</v>
          </cell>
          <cell r="S10">
            <v>1944</v>
          </cell>
          <cell r="T10">
            <v>11307.6</v>
          </cell>
          <cell r="U10">
            <v>9719.66</v>
          </cell>
          <cell r="V10">
            <v>705</v>
          </cell>
          <cell r="W10">
            <v>8409.6</v>
          </cell>
          <cell r="X10">
            <v>109.5</v>
          </cell>
          <cell r="Y10">
            <v>11057.62</v>
          </cell>
          <cell r="Z10">
            <v>7323.46</v>
          </cell>
          <cell r="AA10">
            <v>16.88</v>
          </cell>
          <cell r="AB10">
            <v>2244.8000000000002</v>
          </cell>
          <cell r="AC10">
            <v>12394.7</v>
          </cell>
          <cell r="AD10">
            <v>7.46</v>
          </cell>
          <cell r="AE10">
            <v>15210</v>
          </cell>
          <cell r="AF10">
            <v>53.12</v>
          </cell>
          <cell r="AG10">
            <v>5143.7299999999996</v>
          </cell>
          <cell r="AH10">
            <v>44955</v>
          </cell>
          <cell r="AI10">
            <v>1886.4</v>
          </cell>
          <cell r="AJ10">
            <v>125551.47</v>
          </cell>
          <cell r="AK10">
            <v>4451.93</v>
          </cell>
          <cell r="AL10">
            <v>7967.23</v>
          </cell>
        </row>
        <row r="11">
          <cell r="A11">
            <v>38899</v>
          </cell>
          <cell r="B11" t="str">
            <v>02:30</v>
          </cell>
          <cell r="C11">
            <v>39345.07</v>
          </cell>
          <cell r="D11">
            <v>38046.400000000001</v>
          </cell>
          <cell r="E11">
            <v>119104.53</v>
          </cell>
          <cell r="F11">
            <v>-172.8</v>
          </cell>
          <cell r="G11">
            <v>90236.64</v>
          </cell>
          <cell r="H11">
            <v>-29.24</v>
          </cell>
          <cell r="I11">
            <v>-88.99</v>
          </cell>
          <cell r="J11">
            <v>-79.31</v>
          </cell>
          <cell r="K11">
            <v>5166.01</v>
          </cell>
          <cell r="L11">
            <v>9645.39</v>
          </cell>
          <cell r="M11">
            <v>0</v>
          </cell>
          <cell r="N11">
            <v>35328</v>
          </cell>
          <cell r="O11">
            <v>-36.4</v>
          </cell>
          <cell r="P11">
            <v>23614.34</v>
          </cell>
          <cell r="Q11">
            <v>58040.99</v>
          </cell>
          <cell r="R11">
            <v>23577.94</v>
          </cell>
          <cell r="S11">
            <v>2052</v>
          </cell>
          <cell r="T11">
            <v>11426.4</v>
          </cell>
          <cell r="U11">
            <v>9645.39</v>
          </cell>
          <cell r="V11">
            <v>708</v>
          </cell>
          <cell r="W11">
            <v>8524.7999999999993</v>
          </cell>
          <cell r="X11">
            <v>108</v>
          </cell>
          <cell r="Y11">
            <v>11057.62</v>
          </cell>
          <cell r="Z11">
            <v>7290.15</v>
          </cell>
          <cell r="AA11">
            <v>18.760000000000002</v>
          </cell>
          <cell r="AB11">
            <v>2251.1999999999998</v>
          </cell>
          <cell r="AC11">
            <v>12319.62</v>
          </cell>
          <cell r="AD11">
            <v>8.2799999999999994</v>
          </cell>
          <cell r="AE11">
            <v>15084</v>
          </cell>
          <cell r="AF11">
            <v>55.21</v>
          </cell>
          <cell r="AG11">
            <v>5214.07</v>
          </cell>
          <cell r="AH11">
            <v>44601</v>
          </cell>
          <cell r="AI11">
            <v>1857.6</v>
          </cell>
          <cell r="AJ11">
            <v>124863.53</v>
          </cell>
          <cell r="AK11">
            <v>4566.08</v>
          </cell>
          <cell r="AL11">
            <v>7537.08</v>
          </cell>
        </row>
        <row r="12">
          <cell r="A12">
            <v>38899</v>
          </cell>
          <cell r="B12" t="str">
            <v>02:45</v>
          </cell>
          <cell r="C12">
            <v>38979.79</v>
          </cell>
          <cell r="D12">
            <v>36606.120000000003</v>
          </cell>
          <cell r="E12">
            <v>118624.48</v>
          </cell>
          <cell r="F12">
            <v>-86.4</v>
          </cell>
          <cell r="G12">
            <v>90236.64</v>
          </cell>
          <cell r="H12">
            <v>-31.11</v>
          </cell>
          <cell r="I12">
            <v>-91.72</v>
          </cell>
          <cell r="J12">
            <v>-86.54</v>
          </cell>
          <cell r="K12">
            <v>5151.3</v>
          </cell>
          <cell r="L12">
            <v>9654.86</v>
          </cell>
          <cell r="M12">
            <v>0</v>
          </cell>
          <cell r="N12">
            <v>35328</v>
          </cell>
          <cell r="O12">
            <v>-42.46</v>
          </cell>
          <cell r="P12">
            <v>23381.69</v>
          </cell>
          <cell r="Q12">
            <v>57179.72</v>
          </cell>
          <cell r="R12">
            <v>23339.23</v>
          </cell>
          <cell r="S12">
            <v>2052</v>
          </cell>
          <cell r="T12">
            <v>11426.4</v>
          </cell>
          <cell r="U12">
            <v>9654.86</v>
          </cell>
          <cell r="V12">
            <v>711</v>
          </cell>
          <cell r="W12">
            <v>8409.6</v>
          </cell>
          <cell r="X12">
            <v>106.5</v>
          </cell>
          <cell r="Y12">
            <v>10974.48</v>
          </cell>
          <cell r="Z12">
            <v>7057.78</v>
          </cell>
          <cell r="AA12">
            <v>16.88</v>
          </cell>
          <cell r="AB12">
            <v>2254.4</v>
          </cell>
          <cell r="AC12">
            <v>12163.96</v>
          </cell>
          <cell r="AD12">
            <v>6.94</v>
          </cell>
          <cell r="AE12">
            <v>14994</v>
          </cell>
          <cell r="AF12">
            <v>54.16</v>
          </cell>
          <cell r="AG12">
            <v>5259.38</v>
          </cell>
          <cell r="AH12">
            <v>44115</v>
          </cell>
          <cell r="AI12">
            <v>1843.2</v>
          </cell>
          <cell r="AJ12">
            <v>124047.63</v>
          </cell>
          <cell r="AK12">
            <v>4623.16</v>
          </cell>
          <cell r="AL12">
            <v>7533.56</v>
          </cell>
        </row>
        <row r="13">
          <cell r="A13">
            <v>38899</v>
          </cell>
          <cell r="B13" t="str">
            <v>03:00</v>
          </cell>
          <cell r="C13">
            <v>38698.519999999997</v>
          </cell>
          <cell r="D13">
            <v>34605.71</v>
          </cell>
          <cell r="E13">
            <v>118023.22</v>
          </cell>
          <cell r="F13">
            <v>-172.8</v>
          </cell>
          <cell r="G13">
            <v>90159.97</v>
          </cell>
          <cell r="H13">
            <v>-29.24</v>
          </cell>
          <cell r="I13">
            <v>-92.44</v>
          </cell>
          <cell r="J13">
            <v>-80.91</v>
          </cell>
          <cell r="K13">
            <v>5190.54</v>
          </cell>
          <cell r="L13">
            <v>9719.68</v>
          </cell>
          <cell r="M13">
            <v>0</v>
          </cell>
          <cell r="N13">
            <v>34776</v>
          </cell>
          <cell r="O13">
            <v>-42.46</v>
          </cell>
          <cell r="P13">
            <v>23665.26</v>
          </cell>
          <cell r="Q13">
            <v>56060.44</v>
          </cell>
          <cell r="R13">
            <v>23622.799999999999</v>
          </cell>
          <cell r="S13">
            <v>2052</v>
          </cell>
          <cell r="T13">
            <v>11365.2</v>
          </cell>
          <cell r="U13">
            <v>9719.68</v>
          </cell>
          <cell r="V13">
            <v>708</v>
          </cell>
          <cell r="W13">
            <v>8236.7999999999993</v>
          </cell>
          <cell r="X13">
            <v>105.75</v>
          </cell>
          <cell r="Y13">
            <v>10974.48</v>
          </cell>
          <cell r="Z13">
            <v>7275.16</v>
          </cell>
          <cell r="AA13">
            <v>18.760000000000002</v>
          </cell>
          <cell r="AB13">
            <v>2244.8000000000002</v>
          </cell>
          <cell r="AC13">
            <v>12108.58</v>
          </cell>
          <cell r="AD13">
            <v>6.94</v>
          </cell>
          <cell r="AE13">
            <v>14850</v>
          </cell>
          <cell r="AF13">
            <v>53.12</v>
          </cell>
          <cell r="AG13">
            <v>5249.19</v>
          </cell>
          <cell r="AH13">
            <v>43443</v>
          </cell>
          <cell r="AI13">
            <v>1828.8</v>
          </cell>
          <cell r="AJ13">
            <v>123455.71</v>
          </cell>
          <cell r="AK13">
            <v>4566.08</v>
          </cell>
          <cell r="AL13">
            <v>7298.61</v>
          </cell>
        </row>
        <row r="14">
          <cell r="A14">
            <v>38899</v>
          </cell>
          <cell r="B14" t="str">
            <v>03:15</v>
          </cell>
          <cell r="C14">
            <v>38577.69</v>
          </cell>
          <cell r="D14">
            <v>33645.53</v>
          </cell>
          <cell r="E14">
            <v>116743.95</v>
          </cell>
          <cell r="F14">
            <v>-172.8</v>
          </cell>
          <cell r="G14">
            <v>90198.3</v>
          </cell>
          <cell r="H14">
            <v>-5.24</v>
          </cell>
          <cell r="I14">
            <v>-94.31</v>
          </cell>
          <cell r="J14">
            <v>-92.51</v>
          </cell>
          <cell r="K14">
            <v>5140.42</v>
          </cell>
          <cell r="L14">
            <v>9683.2800000000007</v>
          </cell>
          <cell r="M14">
            <v>0</v>
          </cell>
          <cell r="N14">
            <v>34776</v>
          </cell>
          <cell r="O14">
            <v>-36.4</v>
          </cell>
          <cell r="P14">
            <v>23932</v>
          </cell>
          <cell r="Q14">
            <v>55070.31</v>
          </cell>
          <cell r="R14">
            <v>23895.599999999999</v>
          </cell>
          <cell r="S14">
            <v>1944</v>
          </cell>
          <cell r="T14">
            <v>11246.4</v>
          </cell>
          <cell r="U14">
            <v>9683.2800000000007</v>
          </cell>
          <cell r="V14">
            <v>729</v>
          </cell>
          <cell r="W14">
            <v>8064</v>
          </cell>
          <cell r="X14">
            <v>99</v>
          </cell>
          <cell r="Y14">
            <v>11140.76</v>
          </cell>
          <cell r="Z14">
            <v>7383.07</v>
          </cell>
          <cell r="AA14">
            <v>18.760000000000002</v>
          </cell>
          <cell r="AB14">
            <v>2256</v>
          </cell>
          <cell r="AC14">
            <v>12053.13</v>
          </cell>
          <cell r="AD14">
            <v>6.84</v>
          </cell>
          <cell r="AE14">
            <v>14778</v>
          </cell>
          <cell r="AF14">
            <v>54.16</v>
          </cell>
          <cell r="AG14">
            <v>5291.84</v>
          </cell>
          <cell r="AH14">
            <v>43227</v>
          </cell>
          <cell r="AI14">
            <v>1814.4</v>
          </cell>
          <cell r="AJ14">
            <v>122335.84</v>
          </cell>
          <cell r="AK14">
            <v>4566.08</v>
          </cell>
          <cell r="AL14">
            <v>7454.07</v>
          </cell>
        </row>
        <row r="15">
          <cell r="A15">
            <v>38899</v>
          </cell>
          <cell r="B15" t="str">
            <v>03:30</v>
          </cell>
          <cell r="C15">
            <v>38840.15</v>
          </cell>
          <cell r="D15">
            <v>34365.67</v>
          </cell>
          <cell r="E15">
            <v>113222.84</v>
          </cell>
          <cell r="F15">
            <v>-86.4</v>
          </cell>
          <cell r="G15">
            <v>90236.64</v>
          </cell>
          <cell r="H15">
            <v>-31.11</v>
          </cell>
          <cell r="I15">
            <v>-93.73</v>
          </cell>
          <cell r="J15">
            <v>-79.31</v>
          </cell>
          <cell r="K15">
            <v>5308.55</v>
          </cell>
          <cell r="L15">
            <v>9698.85</v>
          </cell>
          <cell r="M15">
            <v>0</v>
          </cell>
          <cell r="N15">
            <v>35328</v>
          </cell>
          <cell r="O15">
            <v>-42.46</v>
          </cell>
          <cell r="P15">
            <v>24460.87</v>
          </cell>
          <cell r="Q15">
            <v>54013.73</v>
          </cell>
          <cell r="R15">
            <v>24418.41</v>
          </cell>
          <cell r="S15">
            <v>2052</v>
          </cell>
          <cell r="T15">
            <v>11379.6</v>
          </cell>
          <cell r="U15">
            <v>9698.85</v>
          </cell>
          <cell r="V15">
            <v>741</v>
          </cell>
          <cell r="W15">
            <v>8150.4</v>
          </cell>
          <cell r="X15">
            <v>99.75</v>
          </cell>
          <cell r="Y15">
            <v>10974.48</v>
          </cell>
          <cell r="Z15">
            <v>7491.45</v>
          </cell>
          <cell r="AA15">
            <v>16.88</v>
          </cell>
          <cell r="AB15">
            <v>2246.3000000000002</v>
          </cell>
          <cell r="AC15">
            <v>12028.14</v>
          </cell>
          <cell r="AD15">
            <v>6.91</v>
          </cell>
          <cell r="AE15">
            <v>14868</v>
          </cell>
          <cell r="AF15">
            <v>53.12</v>
          </cell>
          <cell r="AG15">
            <v>5237.5200000000004</v>
          </cell>
          <cell r="AH15">
            <v>43059</v>
          </cell>
          <cell r="AI15">
            <v>1800</v>
          </cell>
          <cell r="AJ15">
            <v>120352.1</v>
          </cell>
          <cell r="AK15">
            <v>4509</v>
          </cell>
          <cell r="AL15">
            <v>8665.06</v>
          </cell>
        </row>
        <row r="16">
          <cell r="A16">
            <v>38899</v>
          </cell>
          <cell r="B16" t="str">
            <v>03:45</v>
          </cell>
          <cell r="C16">
            <v>40628.18</v>
          </cell>
          <cell r="D16">
            <v>38526.5</v>
          </cell>
          <cell r="E16">
            <v>106503.14</v>
          </cell>
          <cell r="F16">
            <v>-172.8</v>
          </cell>
          <cell r="G16">
            <v>90389.97</v>
          </cell>
          <cell r="H16">
            <v>-29.24</v>
          </cell>
          <cell r="I16">
            <v>-93.16</v>
          </cell>
          <cell r="J16">
            <v>-80.510000000000005</v>
          </cell>
          <cell r="K16">
            <v>5227.22</v>
          </cell>
          <cell r="L16">
            <v>9721.33</v>
          </cell>
          <cell r="M16">
            <v>0</v>
          </cell>
          <cell r="N16">
            <v>35328</v>
          </cell>
          <cell r="O16">
            <v>-42.46</v>
          </cell>
          <cell r="P16">
            <v>24004.91</v>
          </cell>
          <cell r="Q16">
            <v>54493.16</v>
          </cell>
          <cell r="R16">
            <v>23962.45</v>
          </cell>
          <cell r="S16">
            <v>1944</v>
          </cell>
          <cell r="T16">
            <v>11239.2</v>
          </cell>
          <cell r="U16">
            <v>9721.33</v>
          </cell>
          <cell r="V16">
            <v>690</v>
          </cell>
          <cell r="W16">
            <v>8323.2000000000007</v>
          </cell>
          <cell r="X16">
            <v>99.75</v>
          </cell>
          <cell r="Y16">
            <v>10891.34</v>
          </cell>
          <cell r="Z16">
            <v>7529.09</v>
          </cell>
          <cell r="AA16">
            <v>18.760000000000002</v>
          </cell>
          <cell r="AB16">
            <v>2247.9</v>
          </cell>
          <cell r="AC16">
            <v>11863.15</v>
          </cell>
          <cell r="AD16">
            <v>7.02</v>
          </cell>
          <cell r="AE16">
            <v>14724</v>
          </cell>
          <cell r="AF16">
            <v>54.16</v>
          </cell>
          <cell r="AG16">
            <v>5224.18</v>
          </cell>
          <cell r="AH16">
            <v>42903</v>
          </cell>
          <cell r="AI16">
            <v>1785.6</v>
          </cell>
          <cell r="AJ16">
            <v>117488.56</v>
          </cell>
          <cell r="AK16">
            <v>4451.93</v>
          </cell>
          <cell r="AL16">
            <v>11242.48</v>
          </cell>
        </row>
        <row r="17">
          <cell r="A17">
            <v>38899</v>
          </cell>
          <cell r="B17" t="str">
            <v>04:00</v>
          </cell>
          <cell r="C17">
            <v>40808.629999999997</v>
          </cell>
          <cell r="D17">
            <v>38166.43</v>
          </cell>
          <cell r="E17">
            <v>105943.87</v>
          </cell>
          <cell r="F17">
            <v>-172.8</v>
          </cell>
          <cell r="G17">
            <v>90351.64</v>
          </cell>
          <cell r="H17">
            <v>-29.24</v>
          </cell>
          <cell r="I17">
            <v>-95.02</v>
          </cell>
          <cell r="J17">
            <v>-92.51</v>
          </cell>
          <cell r="K17">
            <v>5146.28</v>
          </cell>
          <cell r="L17">
            <v>9639.0400000000009</v>
          </cell>
          <cell r="M17">
            <v>0</v>
          </cell>
          <cell r="N17">
            <v>35328</v>
          </cell>
          <cell r="O17">
            <v>-42.46</v>
          </cell>
          <cell r="P17">
            <v>23843.55</v>
          </cell>
          <cell r="Q17">
            <v>54111.02</v>
          </cell>
          <cell r="R17">
            <v>23801.09</v>
          </cell>
          <cell r="S17">
            <v>2052</v>
          </cell>
          <cell r="T17">
            <v>11304</v>
          </cell>
          <cell r="U17">
            <v>9639.0400000000009</v>
          </cell>
          <cell r="V17">
            <v>678</v>
          </cell>
          <cell r="W17">
            <v>8323.2000000000007</v>
          </cell>
          <cell r="X17">
            <v>98.25</v>
          </cell>
          <cell r="Y17">
            <v>11057.62</v>
          </cell>
          <cell r="Z17">
            <v>7507.37</v>
          </cell>
          <cell r="AA17">
            <v>18.760000000000002</v>
          </cell>
          <cell r="AB17">
            <v>2243.1</v>
          </cell>
          <cell r="AC17">
            <v>11847.98</v>
          </cell>
          <cell r="AD17">
            <v>6.88</v>
          </cell>
          <cell r="AE17">
            <v>14760</v>
          </cell>
          <cell r="AF17">
            <v>53.12</v>
          </cell>
          <cell r="AG17">
            <v>5169.92</v>
          </cell>
          <cell r="AH17">
            <v>42867</v>
          </cell>
          <cell r="AI17">
            <v>1800</v>
          </cell>
          <cell r="AJ17">
            <v>117008.64</v>
          </cell>
          <cell r="AK17">
            <v>4280.7</v>
          </cell>
          <cell r="AL17">
            <v>11358.2</v>
          </cell>
        </row>
        <row r="18">
          <cell r="A18">
            <v>38899</v>
          </cell>
          <cell r="B18" t="str">
            <v>04:15</v>
          </cell>
          <cell r="C18">
            <v>40735.410000000003</v>
          </cell>
          <cell r="D18">
            <v>38206.43</v>
          </cell>
          <cell r="E18">
            <v>105944.27</v>
          </cell>
          <cell r="F18">
            <v>-86.4</v>
          </cell>
          <cell r="G18">
            <v>90389.97</v>
          </cell>
          <cell r="H18">
            <v>-7.11</v>
          </cell>
          <cell r="I18">
            <v>-99.48</v>
          </cell>
          <cell r="J18">
            <v>-224.5</v>
          </cell>
          <cell r="K18">
            <v>5144.3599999999997</v>
          </cell>
          <cell r="L18">
            <v>9696.11</v>
          </cell>
          <cell r="M18">
            <v>0</v>
          </cell>
          <cell r="N18">
            <v>35328</v>
          </cell>
          <cell r="O18">
            <v>-36.4</v>
          </cell>
          <cell r="P18">
            <v>23619.25</v>
          </cell>
          <cell r="Q18">
            <v>54243.48</v>
          </cell>
          <cell r="R18">
            <v>23582.85</v>
          </cell>
          <cell r="S18">
            <v>2052</v>
          </cell>
          <cell r="T18">
            <v>10789.2</v>
          </cell>
          <cell r="U18">
            <v>9696.11</v>
          </cell>
          <cell r="V18">
            <v>726</v>
          </cell>
          <cell r="W18">
            <v>8179.2</v>
          </cell>
          <cell r="X18">
            <v>98.25</v>
          </cell>
          <cell r="Y18">
            <v>11057.62</v>
          </cell>
          <cell r="Z18">
            <v>7327.76</v>
          </cell>
          <cell r="AA18">
            <v>16.88</v>
          </cell>
          <cell r="AB18">
            <v>2265.5</v>
          </cell>
          <cell r="AC18">
            <v>11857.56</v>
          </cell>
          <cell r="AD18">
            <v>6.92</v>
          </cell>
          <cell r="AE18">
            <v>14886</v>
          </cell>
          <cell r="AF18">
            <v>54.16</v>
          </cell>
          <cell r="AG18">
            <v>5223.75</v>
          </cell>
          <cell r="AH18">
            <v>43185</v>
          </cell>
          <cell r="AI18">
            <v>1800</v>
          </cell>
          <cell r="AJ18">
            <v>116736.64</v>
          </cell>
          <cell r="AK18">
            <v>4280.7</v>
          </cell>
          <cell r="AL18">
            <v>11242.48</v>
          </cell>
        </row>
        <row r="19">
          <cell r="A19">
            <v>38899</v>
          </cell>
          <cell r="B19" t="str">
            <v>04:30</v>
          </cell>
          <cell r="C19">
            <v>39823.589999999997</v>
          </cell>
          <cell r="D19">
            <v>34405.68</v>
          </cell>
          <cell r="E19">
            <v>104023.73</v>
          </cell>
          <cell r="F19">
            <v>-172.8</v>
          </cell>
          <cell r="G19">
            <v>90274.97</v>
          </cell>
          <cell r="H19">
            <v>-27.36</v>
          </cell>
          <cell r="I19">
            <v>-97.47</v>
          </cell>
          <cell r="J19">
            <v>6001.36</v>
          </cell>
          <cell r="K19">
            <v>5119.74</v>
          </cell>
          <cell r="L19">
            <v>10047.91</v>
          </cell>
          <cell r="M19">
            <v>0</v>
          </cell>
          <cell r="N19">
            <v>34776</v>
          </cell>
          <cell r="O19">
            <v>-42.46</v>
          </cell>
          <cell r="P19">
            <v>23610.91</v>
          </cell>
          <cell r="Q19">
            <v>54561.47</v>
          </cell>
          <cell r="R19">
            <v>23568.45</v>
          </cell>
          <cell r="S19">
            <v>2160</v>
          </cell>
          <cell r="T19">
            <v>9579.6</v>
          </cell>
          <cell r="U19">
            <v>10047.91</v>
          </cell>
          <cell r="V19">
            <v>717</v>
          </cell>
          <cell r="W19">
            <v>7977.6</v>
          </cell>
          <cell r="X19">
            <v>99</v>
          </cell>
          <cell r="Y19">
            <v>11140.76</v>
          </cell>
          <cell r="Z19">
            <v>7243.38</v>
          </cell>
          <cell r="AA19">
            <v>20.64</v>
          </cell>
          <cell r="AB19">
            <v>2230.1999999999998</v>
          </cell>
          <cell r="AC19">
            <v>12036.77</v>
          </cell>
          <cell r="AD19">
            <v>6.9</v>
          </cell>
          <cell r="AE19">
            <v>14976</v>
          </cell>
          <cell r="AF19">
            <v>53.12</v>
          </cell>
          <cell r="AG19">
            <v>5277.43</v>
          </cell>
          <cell r="AH19">
            <v>43218</v>
          </cell>
          <cell r="AI19">
            <v>1807.2</v>
          </cell>
          <cell r="AJ19">
            <v>115840.78</v>
          </cell>
          <cell r="AK19">
            <v>4166.55</v>
          </cell>
          <cell r="AL19">
            <v>11692.51</v>
          </cell>
        </row>
        <row r="20">
          <cell r="A20">
            <v>38899</v>
          </cell>
          <cell r="B20" t="str">
            <v>04:45</v>
          </cell>
          <cell r="C20">
            <v>39155.43</v>
          </cell>
          <cell r="D20">
            <v>30244.84</v>
          </cell>
          <cell r="E20">
            <v>99983</v>
          </cell>
          <cell r="F20">
            <v>-172.8</v>
          </cell>
          <cell r="G20">
            <v>90198.3</v>
          </cell>
          <cell r="H20">
            <v>-29.24</v>
          </cell>
          <cell r="I20">
            <v>-98.62</v>
          </cell>
          <cell r="J20">
            <v>14746.2</v>
          </cell>
          <cell r="K20">
            <v>5067.2</v>
          </cell>
          <cell r="L20">
            <v>9884.0499999999993</v>
          </cell>
          <cell r="M20">
            <v>0</v>
          </cell>
          <cell r="N20">
            <v>34224</v>
          </cell>
          <cell r="O20">
            <v>-42.46</v>
          </cell>
          <cell r="P20">
            <v>24233.73</v>
          </cell>
          <cell r="Q20">
            <v>54946.62</v>
          </cell>
          <cell r="R20">
            <v>24191.27</v>
          </cell>
          <cell r="S20">
            <v>2160</v>
          </cell>
          <cell r="T20">
            <v>9349.2000000000007</v>
          </cell>
          <cell r="U20">
            <v>9884.0499999999993</v>
          </cell>
          <cell r="V20">
            <v>720</v>
          </cell>
          <cell r="W20">
            <v>7920</v>
          </cell>
          <cell r="X20">
            <v>99.75</v>
          </cell>
          <cell r="Y20">
            <v>11140.76</v>
          </cell>
          <cell r="Z20">
            <v>7290.1</v>
          </cell>
          <cell r="AA20">
            <v>18.760000000000002</v>
          </cell>
          <cell r="AB20">
            <v>2233.3000000000002</v>
          </cell>
          <cell r="AC20">
            <v>12206.46</v>
          </cell>
          <cell r="AD20">
            <v>6.96</v>
          </cell>
          <cell r="AE20">
            <v>15084</v>
          </cell>
          <cell r="AF20">
            <v>54.16</v>
          </cell>
          <cell r="AG20">
            <v>5080.3500000000004</v>
          </cell>
          <cell r="AH20">
            <v>43455</v>
          </cell>
          <cell r="AI20">
            <v>1828.8</v>
          </cell>
          <cell r="AJ20">
            <v>114033.08</v>
          </cell>
          <cell r="AK20">
            <v>4166.55</v>
          </cell>
          <cell r="AL20">
            <v>13254.16</v>
          </cell>
        </row>
        <row r="21">
          <cell r="A21">
            <v>38899</v>
          </cell>
          <cell r="B21" t="str">
            <v>05:00</v>
          </cell>
          <cell r="C21">
            <v>39273.86</v>
          </cell>
          <cell r="D21">
            <v>30604.92</v>
          </cell>
          <cell r="E21">
            <v>98744.12</v>
          </cell>
          <cell r="F21">
            <v>-86.4</v>
          </cell>
          <cell r="G21">
            <v>90198.3</v>
          </cell>
          <cell r="H21">
            <v>-29.24</v>
          </cell>
          <cell r="I21">
            <v>-108.39</v>
          </cell>
          <cell r="J21">
            <v>15920.1</v>
          </cell>
          <cell r="K21">
            <v>5078.7</v>
          </cell>
          <cell r="L21">
            <v>9821.6200000000008</v>
          </cell>
          <cell r="M21">
            <v>0</v>
          </cell>
          <cell r="N21">
            <v>34224</v>
          </cell>
          <cell r="O21">
            <v>-42.46</v>
          </cell>
          <cell r="P21">
            <v>24524.07</v>
          </cell>
          <cell r="Q21">
            <v>55244.39</v>
          </cell>
          <cell r="R21">
            <v>24481.61</v>
          </cell>
          <cell r="S21">
            <v>2160</v>
          </cell>
          <cell r="T21">
            <v>9406.7999999999993</v>
          </cell>
          <cell r="U21">
            <v>9821.6200000000008</v>
          </cell>
          <cell r="V21">
            <v>759</v>
          </cell>
          <cell r="W21">
            <v>7891.2</v>
          </cell>
          <cell r="X21">
            <v>99</v>
          </cell>
          <cell r="Y21">
            <v>11223.9</v>
          </cell>
          <cell r="Z21">
            <v>7400.58</v>
          </cell>
          <cell r="AA21">
            <v>18.760000000000002</v>
          </cell>
          <cell r="AB21">
            <v>2247.6999999999998</v>
          </cell>
          <cell r="AC21">
            <v>12231.69</v>
          </cell>
          <cell r="AD21">
            <v>7.1</v>
          </cell>
          <cell r="AE21">
            <v>15498</v>
          </cell>
          <cell r="AF21">
            <v>53.12</v>
          </cell>
          <cell r="AG21">
            <v>4878.0200000000004</v>
          </cell>
          <cell r="AH21">
            <v>43692</v>
          </cell>
          <cell r="AI21">
            <v>1843.2</v>
          </cell>
          <cell r="AJ21">
            <v>113345.15</v>
          </cell>
          <cell r="AK21">
            <v>4280.7</v>
          </cell>
          <cell r="AL21">
            <v>13879.53</v>
          </cell>
        </row>
        <row r="22">
          <cell r="A22">
            <v>38899</v>
          </cell>
          <cell r="B22" t="str">
            <v>05:15</v>
          </cell>
          <cell r="C22">
            <v>40272.5</v>
          </cell>
          <cell r="D22">
            <v>32285.25</v>
          </cell>
          <cell r="E22">
            <v>100263.42</v>
          </cell>
          <cell r="F22">
            <v>-172.8</v>
          </cell>
          <cell r="G22">
            <v>90313.3</v>
          </cell>
          <cell r="H22">
            <v>-5.24</v>
          </cell>
          <cell r="I22">
            <v>-112.99</v>
          </cell>
          <cell r="J22">
            <v>16483.650000000001</v>
          </cell>
          <cell r="K22">
            <v>5092.46</v>
          </cell>
          <cell r="L22">
            <v>9782.74</v>
          </cell>
          <cell r="M22">
            <v>0</v>
          </cell>
          <cell r="N22">
            <v>34776</v>
          </cell>
          <cell r="O22">
            <v>-42.46</v>
          </cell>
          <cell r="P22">
            <v>24422.15</v>
          </cell>
          <cell r="Q22">
            <v>58512.99</v>
          </cell>
          <cell r="R22">
            <v>24379.69</v>
          </cell>
          <cell r="S22">
            <v>2160</v>
          </cell>
          <cell r="T22">
            <v>9363.6</v>
          </cell>
          <cell r="U22">
            <v>9782.74</v>
          </cell>
          <cell r="V22">
            <v>801</v>
          </cell>
          <cell r="W22">
            <v>7776</v>
          </cell>
          <cell r="X22">
            <v>96.75</v>
          </cell>
          <cell r="Y22">
            <v>11223.9</v>
          </cell>
          <cell r="Z22">
            <v>7472.75</v>
          </cell>
          <cell r="AA22">
            <v>18.760000000000002</v>
          </cell>
          <cell r="AB22">
            <v>2297.1</v>
          </cell>
          <cell r="AC22">
            <v>12361.59</v>
          </cell>
          <cell r="AD22">
            <v>7.16</v>
          </cell>
          <cell r="AE22">
            <v>15714</v>
          </cell>
          <cell r="AF22">
            <v>54.16</v>
          </cell>
          <cell r="AG22">
            <v>4874.49</v>
          </cell>
          <cell r="AH22">
            <v>44223</v>
          </cell>
          <cell r="AI22">
            <v>1886.4</v>
          </cell>
          <cell r="AJ22">
            <v>114209.03</v>
          </cell>
          <cell r="AK22">
            <v>4394.8500000000004</v>
          </cell>
          <cell r="AL22">
            <v>13644.58</v>
          </cell>
        </row>
        <row r="23">
          <cell r="A23">
            <v>38899</v>
          </cell>
          <cell r="B23" t="str">
            <v>05:30</v>
          </cell>
          <cell r="C23">
            <v>41002.67</v>
          </cell>
          <cell r="D23">
            <v>34725.74</v>
          </cell>
          <cell r="E23">
            <v>100783.87</v>
          </cell>
          <cell r="F23">
            <v>-86.4</v>
          </cell>
          <cell r="G23">
            <v>90351.64</v>
          </cell>
          <cell r="H23">
            <v>-29.24</v>
          </cell>
          <cell r="I23">
            <v>-116.59</v>
          </cell>
          <cell r="J23">
            <v>16897.580000000002</v>
          </cell>
          <cell r="K23">
            <v>5109.3599999999997</v>
          </cell>
          <cell r="L23">
            <v>9774.91</v>
          </cell>
          <cell r="M23">
            <v>0</v>
          </cell>
          <cell r="N23">
            <v>35328</v>
          </cell>
          <cell r="O23">
            <v>-42.46</v>
          </cell>
          <cell r="P23">
            <v>23451.93</v>
          </cell>
          <cell r="Q23">
            <v>60308.59</v>
          </cell>
          <cell r="R23">
            <v>23409.47</v>
          </cell>
          <cell r="S23">
            <v>2268</v>
          </cell>
          <cell r="T23">
            <v>9626.4</v>
          </cell>
          <cell r="U23">
            <v>9774.91</v>
          </cell>
          <cell r="V23">
            <v>798</v>
          </cell>
          <cell r="W23">
            <v>8064</v>
          </cell>
          <cell r="X23">
            <v>102.75</v>
          </cell>
          <cell r="Y23">
            <v>11223.9</v>
          </cell>
          <cell r="Z23">
            <v>7569.11</v>
          </cell>
          <cell r="AA23">
            <v>18.760000000000002</v>
          </cell>
          <cell r="AB23">
            <v>2346.5</v>
          </cell>
          <cell r="AC23">
            <v>12556.42</v>
          </cell>
          <cell r="AD23">
            <v>7.39</v>
          </cell>
          <cell r="AE23">
            <v>15894</v>
          </cell>
          <cell r="AF23">
            <v>55.21</v>
          </cell>
          <cell r="AG23">
            <v>4935.46</v>
          </cell>
          <cell r="AH23">
            <v>44625</v>
          </cell>
          <cell r="AI23">
            <v>1915.2</v>
          </cell>
          <cell r="AJ23">
            <v>115264.9</v>
          </cell>
          <cell r="AK23">
            <v>4394.8500000000004</v>
          </cell>
          <cell r="AL23">
            <v>13648.09</v>
          </cell>
        </row>
        <row r="24">
          <cell r="A24">
            <v>38899</v>
          </cell>
          <cell r="B24" t="str">
            <v>05:45</v>
          </cell>
          <cell r="C24">
            <v>38745.33</v>
          </cell>
          <cell r="D24">
            <v>40806.949999999997</v>
          </cell>
          <cell r="E24">
            <v>100464.23</v>
          </cell>
          <cell r="F24">
            <v>-172.8</v>
          </cell>
          <cell r="G24">
            <v>90389.97</v>
          </cell>
          <cell r="H24">
            <v>-31.11</v>
          </cell>
          <cell r="I24">
            <v>-122.63</v>
          </cell>
          <cell r="J24">
            <v>16700.03</v>
          </cell>
          <cell r="K24">
            <v>5137.7700000000004</v>
          </cell>
          <cell r="L24">
            <v>9807.7900000000009</v>
          </cell>
          <cell r="M24">
            <v>0</v>
          </cell>
          <cell r="N24">
            <v>34776</v>
          </cell>
          <cell r="O24">
            <v>-36.4</v>
          </cell>
          <cell r="P24">
            <v>23626.63</v>
          </cell>
          <cell r="Q24">
            <v>60538.63</v>
          </cell>
          <cell r="R24">
            <v>23590.23</v>
          </cell>
          <cell r="S24">
            <v>2268</v>
          </cell>
          <cell r="T24">
            <v>9878.4</v>
          </cell>
          <cell r="U24">
            <v>9807.7900000000009</v>
          </cell>
          <cell r="V24">
            <v>804</v>
          </cell>
          <cell r="W24">
            <v>8265.6</v>
          </cell>
          <cell r="X24">
            <v>106.5</v>
          </cell>
          <cell r="Y24">
            <v>11473.32</v>
          </cell>
          <cell r="Z24">
            <v>7715.84</v>
          </cell>
          <cell r="AA24">
            <v>16.88</v>
          </cell>
          <cell r="AB24">
            <v>2383.1</v>
          </cell>
          <cell r="AC24">
            <v>12721.64</v>
          </cell>
          <cell r="AD24">
            <v>7.76</v>
          </cell>
          <cell r="AE24">
            <v>16362</v>
          </cell>
          <cell r="AF24">
            <v>57.29</v>
          </cell>
          <cell r="AG24">
            <v>4906.12</v>
          </cell>
          <cell r="AH24">
            <v>45486</v>
          </cell>
          <cell r="AI24">
            <v>2001.6</v>
          </cell>
          <cell r="AJ24">
            <v>115168.93</v>
          </cell>
          <cell r="AK24">
            <v>4451.93</v>
          </cell>
          <cell r="AL24">
            <v>14193.97</v>
          </cell>
        </row>
        <row r="25">
          <cell r="A25">
            <v>38899</v>
          </cell>
          <cell r="B25" t="str">
            <v>06:00</v>
          </cell>
          <cell r="C25">
            <v>36541.599999999999</v>
          </cell>
          <cell r="D25">
            <v>51368.639999999999</v>
          </cell>
          <cell r="E25">
            <v>97023.57</v>
          </cell>
          <cell r="F25">
            <v>-172.8</v>
          </cell>
          <cell r="G25">
            <v>90428.3</v>
          </cell>
          <cell r="H25">
            <v>-8.99</v>
          </cell>
          <cell r="I25">
            <v>-133.55000000000001</v>
          </cell>
          <cell r="J25">
            <v>17047.599999999999</v>
          </cell>
          <cell r="K25">
            <v>5113.88</v>
          </cell>
          <cell r="L25">
            <v>9904.74</v>
          </cell>
          <cell r="M25">
            <v>0</v>
          </cell>
          <cell r="N25">
            <v>35328</v>
          </cell>
          <cell r="O25">
            <v>-48.53</v>
          </cell>
          <cell r="P25">
            <v>24073.52</v>
          </cell>
          <cell r="Q25">
            <v>63685.55</v>
          </cell>
          <cell r="R25">
            <v>24024.99</v>
          </cell>
          <cell r="S25">
            <v>2268</v>
          </cell>
          <cell r="T25">
            <v>10123.200000000001</v>
          </cell>
          <cell r="U25">
            <v>9904.74</v>
          </cell>
          <cell r="V25">
            <v>801</v>
          </cell>
          <cell r="W25">
            <v>8467.2000000000007</v>
          </cell>
          <cell r="X25">
            <v>108.75</v>
          </cell>
          <cell r="Y25">
            <v>11639.6</v>
          </cell>
          <cell r="Z25">
            <v>7593.35</v>
          </cell>
          <cell r="AA25">
            <v>15.01</v>
          </cell>
          <cell r="AB25">
            <v>2467.6999999999998</v>
          </cell>
          <cell r="AC25">
            <v>12846.66</v>
          </cell>
          <cell r="AD25">
            <v>7.97</v>
          </cell>
          <cell r="AE25">
            <v>16776</v>
          </cell>
          <cell r="AF25">
            <v>59.37</v>
          </cell>
          <cell r="AG25">
            <v>4950.0200000000004</v>
          </cell>
          <cell r="AH25">
            <v>46602</v>
          </cell>
          <cell r="AI25">
            <v>2052</v>
          </cell>
          <cell r="AJ25">
            <v>113937.12</v>
          </cell>
          <cell r="AK25">
            <v>4509</v>
          </cell>
          <cell r="AL25">
            <v>15798.87</v>
          </cell>
        </row>
        <row r="26">
          <cell r="A26">
            <v>38899</v>
          </cell>
          <cell r="B26" t="str">
            <v>06:15</v>
          </cell>
          <cell r="C26">
            <v>36379.96</v>
          </cell>
          <cell r="D26">
            <v>60410.1</v>
          </cell>
          <cell r="E26">
            <v>95422.25</v>
          </cell>
          <cell r="F26">
            <v>-86.4</v>
          </cell>
          <cell r="G26">
            <v>90389.97</v>
          </cell>
          <cell r="H26">
            <v>-40.49</v>
          </cell>
          <cell r="I26">
            <v>-137.29</v>
          </cell>
          <cell r="J26">
            <v>16495.650000000001</v>
          </cell>
          <cell r="K26">
            <v>5076.2299999999996</v>
          </cell>
          <cell r="L26">
            <v>9857.18</v>
          </cell>
          <cell r="M26">
            <v>0</v>
          </cell>
          <cell r="N26">
            <v>35328</v>
          </cell>
          <cell r="O26">
            <v>1334.57</v>
          </cell>
          <cell r="P26">
            <v>25013.64</v>
          </cell>
          <cell r="Q26">
            <v>65449.29</v>
          </cell>
          <cell r="R26">
            <v>26348.21</v>
          </cell>
          <cell r="S26">
            <v>2268</v>
          </cell>
          <cell r="T26">
            <v>10587.6</v>
          </cell>
          <cell r="U26">
            <v>9857.18</v>
          </cell>
          <cell r="V26">
            <v>846</v>
          </cell>
          <cell r="W26">
            <v>8784</v>
          </cell>
          <cell r="X26">
            <v>111</v>
          </cell>
          <cell r="Y26">
            <v>11390.18</v>
          </cell>
          <cell r="Z26">
            <v>7535.43</v>
          </cell>
          <cell r="AA26">
            <v>7.5</v>
          </cell>
          <cell r="AB26">
            <v>2582.6</v>
          </cell>
          <cell r="AC26">
            <v>13051.06</v>
          </cell>
          <cell r="AD26">
            <v>8.33</v>
          </cell>
          <cell r="AE26">
            <v>17028</v>
          </cell>
          <cell r="AF26">
            <v>58.33</v>
          </cell>
          <cell r="AG26">
            <v>4939.04</v>
          </cell>
          <cell r="AH26">
            <v>48237</v>
          </cell>
          <cell r="AI26">
            <v>2174.4</v>
          </cell>
          <cell r="AJ26">
            <v>113665.15</v>
          </cell>
          <cell r="AK26">
            <v>4509</v>
          </cell>
          <cell r="AL26">
            <v>16583.21</v>
          </cell>
        </row>
        <row r="27">
          <cell r="A27">
            <v>38899</v>
          </cell>
          <cell r="B27" t="str">
            <v>06:30</v>
          </cell>
          <cell r="C27">
            <v>35556.17</v>
          </cell>
          <cell r="D27">
            <v>60250.06</v>
          </cell>
          <cell r="E27">
            <v>94261.36</v>
          </cell>
          <cell r="F27">
            <v>-172.8</v>
          </cell>
          <cell r="G27">
            <v>90351.64</v>
          </cell>
          <cell r="H27">
            <v>-3.75</v>
          </cell>
          <cell r="I27">
            <v>-137.72</v>
          </cell>
          <cell r="J27">
            <v>16124.08</v>
          </cell>
          <cell r="K27">
            <v>5099.2299999999996</v>
          </cell>
          <cell r="L27">
            <v>9755.5</v>
          </cell>
          <cell r="M27">
            <v>0</v>
          </cell>
          <cell r="N27">
            <v>34776</v>
          </cell>
          <cell r="O27">
            <v>10173.08</v>
          </cell>
          <cell r="P27">
            <v>29171.93</v>
          </cell>
          <cell r="Q27">
            <v>58217.72</v>
          </cell>
          <cell r="R27">
            <v>39345.01</v>
          </cell>
          <cell r="S27">
            <v>2268</v>
          </cell>
          <cell r="T27">
            <v>11286</v>
          </cell>
          <cell r="U27">
            <v>9755.5</v>
          </cell>
          <cell r="V27">
            <v>909</v>
          </cell>
          <cell r="W27">
            <v>8726.4</v>
          </cell>
          <cell r="X27">
            <v>114.75</v>
          </cell>
          <cell r="Y27">
            <v>11639.6</v>
          </cell>
          <cell r="Z27">
            <v>7834.97</v>
          </cell>
          <cell r="AA27">
            <v>3.75</v>
          </cell>
          <cell r="AB27">
            <v>2686.2</v>
          </cell>
          <cell r="AC27">
            <v>13420.27</v>
          </cell>
          <cell r="AD27">
            <v>8.52</v>
          </cell>
          <cell r="AE27">
            <v>17406</v>
          </cell>
          <cell r="AF27">
            <v>62.5</v>
          </cell>
          <cell r="AG27">
            <v>4902.1899999999996</v>
          </cell>
          <cell r="AH27">
            <v>50376</v>
          </cell>
          <cell r="AI27">
            <v>2253.6</v>
          </cell>
          <cell r="AJ27">
            <v>113761.17</v>
          </cell>
          <cell r="AK27">
            <v>4509</v>
          </cell>
          <cell r="AL27">
            <v>17638.73</v>
          </cell>
        </row>
        <row r="28">
          <cell r="A28">
            <v>38899</v>
          </cell>
          <cell r="B28" t="str">
            <v>06:45</v>
          </cell>
          <cell r="C28">
            <v>35206.879999999997</v>
          </cell>
          <cell r="D28">
            <v>63329.99</v>
          </cell>
          <cell r="E28">
            <v>93662.91</v>
          </cell>
          <cell r="F28">
            <v>-172.8</v>
          </cell>
          <cell r="G28">
            <v>90313.3</v>
          </cell>
          <cell r="H28">
            <v>-1.88</v>
          </cell>
          <cell r="I28">
            <v>-149.65</v>
          </cell>
          <cell r="J28">
            <v>15805.68</v>
          </cell>
          <cell r="K28">
            <v>4999.2299999999996</v>
          </cell>
          <cell r="L28">
            <v>9654.1299999999992</v>
          </cell>
          <cell r="M28">
            <v>0</v>
          </cell>
          <cell r="N28">
            <v>35328</v>
          </cell>
          <cell r="O28">
            <v>11956.56</v>
          </cell>
          <cell r="P28">
            <v>30547.33</v>
          </cell>
          <cell r="Q28">
            <v>59445.65</v>
          </cell>
          <cell r="R28">
            <v>42503.89</v>
          </cell>
          <cell r="S28">
            <v>2376</v>
          </cell>
          <cell r="T28">
            <v>11559.6</v>
          </cell>
          <cell r="U28">
            <v>9654.1299999999992</v>
          </cell>
          <cell r="V28">
            <v>900</v>
          </cell>
          <cell r="W28">
            <v>8784</v>
          </cell>
          <cell r="X28">
            <v>123</v>
          </cell>
          <cell r="Y28">
            <v>11639.6</v>
          </cell>
          <cell r="Z28">
            <v>8010.62</v>
          </cell>
          <cell r="AA28">
            <v>1.88</v>
          </cell>
          <cell r="AB28">
            <v>2745.2</v>
          </cell>
          <cell r="AC28">
            <v>13745.7</v>
          </cell>
          <cell r="AD28">
            <v>9.6</v>
          </cell>
          <cell r="AE28">
            <v>17658</v>
          </cell>
          <cell r="AF28">
            <v>62.5</v>
          </cell>
          <cell r="AG28">
            <v>5005.79</v>
          </cell>
          <cell r="AH28">
            <v>51516</v>
          </cell>
          <cell r="AI28">
            <v>2268</v>
          </cell>
          <cell r="AJ28">
            <v>111953.44</v>
          </cell>
          <cell r="AK28">
            <v>4394.8500000000004</v>
          </cell>
          <cell r="AL28">
            <v>16973.63</v>
          </cell>
        </row>
        <row r="29">
          <cell r="A29">
            <v>38899</v>
          </cell>
          <cell r="B29" t="str">
            <v>07:00</v>
          </cell>
          <cell r="C29">
            <v>35385.33</v>
          </cell>
          <cell r="D29">
            <v>53287.87</v>
          </cell>
          <cell r="E29">
            <v>91032.29</v>
          </cell>
          <cell r="F29">
            <v>-86.4</v>
          </cell>
          <cell r="G29">
            <v>90274.97</v>
          </cell>
          <cell r="H29">
            <v>-20.25</v>
          </cell>
          <cell r="I29">
            <v>-147.21</v>
          </cell>
          <cell r="J29">
            <v>15620.13</v>
          </cell>
          <cell r="K29">
            <v>4903.3100000000004</v>
          </cell>
          <cell r="L29">
            <v>9726.2099999999991</v>
          </cell>
          <cell r="M29">
            <v>0</v>
          </cell>
          <cell r="N29">
            <v>34224</v>
          </cell>
          <cell r="O29">
            <v>11974.76</v>
          </cell>
          <cell r="P29">
            <v>30622.47</v>
          </cell>
          <cell r="Q29">
            <v>58643.21</v>
          </cell>
          <cell r="R29">
            <v>42597.23</v>
          </cell>
          <cell r="S29">
            <v>2376</v>
          </cell>
          <cell r="T29">
            <v>10792.8</v>
          </cell>
          <cell r="U29">
            <v>9726.2099999999991</v>
          </cell>
          <cell r="V29">
            <v>771</v>
          </cell>
          <cell r="W29">
            <v>8784</v>
          </cell>
          <cell r="X29">
            <v>127.5</v>
          </cell>
          <cell r="Y29">
            <v>11057.62</v>
          </cell>
          <cell r="Z29">
            <v>8013.06</v>
          </cell>
          <cell r="AA29">
            <v>3.75</v>
          </cell>
          <cell r="AB29">
            <v>2542.8000000000002</v>
          </cell>
          <cell r="AC29">
            <v>13378.02</v>
          </cell>
          <cell r="AD29">
            <v>11.27</v>
          </cell>
          <cell r="AE29">
            <v>16434</v>
          </cell>
          <cell r="AF29">
            <v>39.58</v>
          </cell>
          <cell r="AG29">
            <v>4916.08</v>
          </cell>
          <cell r="AH29">
            <v>48219</v>
          </cell>
          <cell r="AI29">
            <v>2052</v>
          </cell>
          <cell r="AJ29">
            <v>107506.05</v>
          </cell>
          <cell r="AK29">
            <v>4451.93</v>
          </cell>
          <cell r="AL29">
            <v>15236.64</v>
          </cell>
        </row>
        <row r="30">
          <cell r="A30">
            <v>38899</v>
          </cell>
          <cell r="B30" t="str">
            <v>07:15</v>
          </cell>
          <cell r="C30">
            <v>36956.1</v>
          </cell>
          <cell r="D30">
            <v>47447.21</v>
          </cell>
          <cell r="E30">
            <v>92823.27</v>
          </cell>
          <cell r="F30">
            <v>-172.8</v>
          </cell>
          <cell r="G30">
            <v>93724.97</v>
          </cell>
          <cell r="H30">
            <v>-3.75</v>
          </cell>
          <cell r="I30">
            <v>-149.08000000000001</v>
          </cell>
          <cell r="J30">
            <v>16597.61</v>
          </cell>
          <cell r="K30">
            <v>5130.4399999999996</v>
          </cell>
          <cell r="L30">
            <v>10061.19</v>
          </cell>
          <cell r="M30">
            <v>0</v>
          </cell>
          <cell r="N30">
            <v>36432</v>
          </cell>
          <cell r="O30">
            <v>11968.69</v>
          </cell>
          <cell r="P30">
            <v>31068.38</v>
          </cell>
          <cell r="Q30">
            <v>61621.08</v>
          </cell>
          <cell r="R30">
            <v>43037.07</v>
          </cell>
          <cell r="S30">
            <v>2376</v>
          </cell>
          <cell r="T30">
            <v>10710</v>
          </cell>
          <cell r="U30">
            <v>10061.19</v>
          </cell>
          <cell r="V30">
            <v>747</v>
          </cell>
          <cell r="W30">
            <v>9187.2000000000007</v>
          </cell>
          <cell r="X30">
            <v>133.5</v>
          </cell>
          <cell r="Y30">
            <v>11057.62</v>
          </cell>
          <cell r="Z30">
            <v>7807.08</v>
          </cell>
          <cell r="AA30">
            <v>3.75</v>
          </cell>
          <cell r="AB30">
            <v>2400.9</v>
          </cell>
          <cell r="AC30">
            <v>13254.27</v>
          </cell>
          <cell r="AD30">
            <v>12.31</v>
          </cell>
          <cell r="AE30">
            <v>16632</v>
          </cell>
          <cell r="AF30">
            <v>25</v>
          </cell>
          <cell r="AG30">
            <v>4923.16</v>
          </cell>
          <cell r="AH30">
            <v>48855</v>
          </cell>
          <cell r="AI30">
            <v>1944</v>
          </cell>
          <cell r="AJ30">
            <v>109265.8</v>
          </cell>
          <cell r="AK30">
            <v>4451.93</v>
          </cell>
          <cell r="AL30">
            <v>15471.59</v>
          </cell>
        </row>
        <row r="31">
          <cell r="A31">
            <v>38899</v>
          </cell>
          <cell r="B31" t="str">
            <v>07:30</v>
          </cell>
          <cell r="C31">
            <v>39817.19</v>
          </cell>
          <cell r="D31">
            <v>54448.89</v>
          </cell>
          <cell r="E31">
            <v>95302.2</v>
          </cell>
          <cell r="F31">
            <v>-172.8</v>
          </cell>
          <cell r="G31">
            <v>95258.3</v>
          </cell>
          <cell r="H31">
            <v>-20.25</v>
          </cell>
          <cell r="I31">
            <v>-160.72</v>
          </cell>
          <cell r="J31">
            <v>17671.490000000002</v>
          </cell>
          <cell r="K31">
            <v>5316.78</v>
          </cell>
          <cell r="L31">
            <v>11189.65</v>
          </cell>
          <cell r="M31">
            <v>0</v>
          </cell>
          <cell r="N31">
            <v>37536</v>
          </cell>
          <cell r="O31">
            <v>11968.69</v>
          </cell>
          <cell r="P31">
            <v>31149.3</v>
          </cell>
          <cell r="Q31">
            <v>68960.72</v>
          </cell>
          <cell r="R31">
            <v>43117.99</v>
          </cell>
          <cell r="S31">
            <v>2160</v>
          </cell>
          <cell r="T31">
            <v>10173.6</v>
          </cell>
          <cell r="U31">
            <v>11189.65</v>
          </cell>
          <cell r="V31">
            <v>696</v>
          </cell>
          <cell r="W31">
            <v>9561.6</v>
          </cell>
          <cell r="X31">
            <v>144</v>
          </cell>
          <cell r="Y31">
            <v>11223.9</v>
          </cell>
          <cell r="Z31">
            <v>7677.61</v>
          </cell>
          <cell r="AA31">
            <v>3.75</v>
          </cell>
          <cell r="AB31">
            <v>2294.1</v>
          </cell>
          <cell r="AC31">
            <v>13320.63</v>
          </cell>
          <cell r="AD31">
            <v>13.12</v>
          </cell>
          <cell r="AE31">
            <v>17352</v>
          </cell>
          <cell r="AF31">
            <v>23.96</v>
          </cell>
          <cell r="AG31">
            <v>5197.3900000000003</v>
          </cell>
          <cell r="AH31">
            <v>50988</v>
          </cell>
          <cell r="AI31">
            <v>1908</v>
          </cell>
          <cell r="AJ31">
            <v>113169.34</v>
          </cell>
          <cell r="AK31">
            <v>4394.8500000000004</v>
          </cell>
          <cell r="AL31">
            <v>16546.98</v>
          </cell>
        </row>
        <row r="32">
          <cell r="A32">
            <v>38899</v>
          </cell>
          <cell r="B32" t="str">
            <v>07:45</v>
          </cell>
          <cell r="C32">
            <v>40819.03</v>
          </cell>
          <cell r="D32">
            <v>57889.54</v>
          </cell>
          <cell r="E32">
            <v>99584.15</v>
          </cell>
          <cell r="F32">
            <v>-345.6</v>
          </cell>
          <cell r="G32">
            <v>95296.63</v>
          </cell>
          <cell r="H32">
            <v>797.56</v>
          </cell>
          <cell r="I32">
            <v>-164.6</v>
          </cell>
          <cell r="J32">
            <v>17797.04</v>
          </cell>
          <cell r="K32">
            <v>6123.15</v>
          </cell>
          <cell r="L32">
            <v>11997.95</v>
          </cell>
          <cell r="M32">
            <v>0</v>
          </cell>
          <cell r="N32">
            <v>36984</v>
          </cell>
          <cell r="O32">
            <v>11950.49</v>
          </cell>
          <cell r="P32">
            <v>32218.83</v>
          </cell>
          <cell r="Q32">
            <v>74084.600000000006</v>
          </cell>
          <cell r="R32">
            <v>44169.32</v>
          </cell>
          <cell r="S32">
            <v>2160</v>
          </cell>
          <cell r="T32">
            <v>9961.2000000000007</v>
          </cell>
          <cell r="U32">
            <v>11997.95</v>
          </cell>
          <cell r="V32">
            <v>669</v>
          </cell>
          <cell r="W32">
            <v>9561.6</v>
          </cell>
          <cell r="X32">
            <v>153</v>
          </cell>
          <cell r="Y32">
            <v>11473.32</v>
          </cell>
          <cell r="Z32">
            <v>7534.88</v>
          </cell>
          <cell r="AA32">
            <v>5.63</v>
          </cell>
          <cell r="AB32">
            <v>2172.9</v>
          </cell>
          <cell r="AC32">
            <v>13607.41</v>
          </cell>
          <cell r="AD32">
            <v>3.56</v>
          </cell>
          <cell r="AE32">
            <v>17676</v>
          </cell>
          <cell r="AF32">
            <v>21.87</v>
          </cell>
          <cell r="AG32">
            <v>5258.4</v>
          </cell>
          <cell r="AH32">
            <v>52422</v>
          </cell>
          <cell r="AI32">
            <v>1886.4</v>
          </cell>
          <cell r="AJ32">
            <v>116960.95</v>
          </cell>
          <cell r="AK32">
            <v>4451.93</v>
          </cell>
          <cell r="AL32">
            <v>16236.06</v>
          </cell>
        </row>
        <row r="33">
          <cell r="A33">
            <v>38899</v>
          </cell>
          <cell r="B33" t="str">
            <v>08:00</v>
          </cell>
          <cell r="C33">
            <v>39963.620000000003</v>
          </cell>
          <cell r="D33">
            <v>54648.93</v>
          </cell>
          <cell r="E33">
            <v>98743.67</v>
          </cell>
          <cell r="F33">
            <v>6739.2</v>
          </cell>
          <cell r="G33">
            <v>95181.63</v>
          </cell>
          <cell r="H33">
            <v>11114.79</v>
          </cell>
          <cell r="I33">
            <v>-186.74</v>
          </cell>
          <cell r="J33">
            <v>16753.53</v>
          </cell>
          <cell r="K33">
            <v>6032.64</v>
          </cell>
          <cell r="L33">
            <v>13397.03</v>
          </cell>
          <cell r="M33">
            <v>0</v>
          </cell>
          <cell r="N33">
            <v>36432</v>
          </cell>
          <cell r="O33">
            <v>11865.57</v>
          </cell>
          <cell r="P33">
            <v>34884.339999999997</v>
          </cell>
          <cell r="Q33">
            <v>78298.740000000005</v>
          </cell>
          <cell r="R33">
            <v>46749.91</v>
          </cell>
          <cell r="S33">
            <v>2268</v>
          </cell>
          <cell r="T33">
            <v>8636.4</v>
          </cell>
          <cell r="U33">
            <v>13397.03</v>
          </cell>
          <cell r="V33">
            <v>657</v>
          </cell>
          <cell r="W33">
            <v>10080</v>
          </cell>
          <cell r="X33">
            <v>168.75</v>
          </cell>
          <cell r="Y33">
            <v>12221.58</v>
          </cell>
          <cell r="Z33">
            <v>7503.82</v>
          </cell>
          <cell r="AA33">
            <v>3.75</v>
          </cell>
          <cell r="AB33">
            <v>2099.4</v>
          </cell>
          <cell r="AC33">
            <v>14184.01</v>
          </cell>
          <cell r="AD33">
            <v>3.34</v>
          </cell>
          <cell r="AE33">
            <v>18018</v>
          </cell>
          <cell r="AF33">
            <v>25</v>
          </cell>
          <cell r="AG33">
            <v>5242.07</v>
          </cell>
          <cell r="AH33">
            <v>54603</v>
          </cell>
          <cell r="AI33">
            <v>1908</v>
          </cell>
          <cell r="AJ33">
            <v>119088.71</v>
          </cell>
          <cell r="AK33">
            <v>4509</v>
          </cell>
          <cell r="AL33">
            <v>18618.28</v>
          </cell>
        </row>
        <row r="34">
          <cell r="A34">
            <v>38899</v>
          </cell>
          <cell r="B34" t="str">
            <v>08:15</v>
          </cell>
          <cell r="C34">
            <v>39831.19</v>
          </cell>
          <cell r="D34">
            <v>61169.74</v>
          </cell>
          <cell r="E34">
            <v>105860.24</v>
          </cell>
          <cell r="F34">
            <v>16761.599999999999</v>
          </cell>
          <cell r="G34">
            <v>95181.63</v>
          </cell>
          <cell r="H34">
            <v>12600.78</v>
          </cell>
          <cell r="I34">
            <v>-218.51</v>
          </cell>
          <cell r="J34">
            <v>16963.95</v>
          </cell>
          <cell r="K34">
            <v>5502.4</v>
          </cell>
          <cell r="L34">
            <v>13535.85</v>
          </cell>
          <cell r="M34">
            <v>0</v>
          </cell>
          <cell r="N34">
            <v>36984</v>
          </cell>
          <cell r="O34">
            <v>339.71</v>
          </cell>
          <cell r="P34">
            <v>37474.699999999997</v>
          </cell>
          <cell r="Q34">
            <v>93402.51</v>
          </cell>
          <cell r="R34">
            <v>37814.410000000003</v>
          </cell>
          <cell r="S34">
            <v>2160</v>
          </cell>
          <cell r="T34">
            <v>8524.7999999999993</v>
          </cell>
          <cell r="U34">
            <v>13535.85</v>
          </cell>
          <cell r="V34">
            <v>717</v>
          </cell>
          <cell r="W34">
            <v>10656</v>
          </cell>
          <cell r="X34">
            <v>180.75</v>
          </cell>
          <cell r="Y34">
            <v>12554.14</v>
          </cell>
          <cell r="Z34">
            <v>7071.86</v>
          </cell>
          <cell r="AA34">
            <v>1.88</v>
          </cell>
          <cell r="AB34">
            <v>2057.9</v>
          </cell>
          <cell r="AC34">
            <v>14505.69</v>
          </cell>
          <cell r="AD34">
            <v>4.8099999999999996</v>
          </cell>
          <cell r="AE34">
            <v>18666</v>
          </cell>
          <cell r="AF34">
            <v>20.83</v>
          </cell>
          <cell r="AG34">
            <v>5175.79</v>
          </cell>
          <cell r="AH34">
            <v>56418</v>
          </cell>
          <cell r="AI34">
            <v>1872</v>
          </cell>
          <cell r="AJ34">
            <v>125359.92</v>
          </cell>
          <cell r="AK34">
            <v>4509</v>
          </cell>
          <cell r="AL34">
            <v>18661.54</v>
          </cell>
        </row>
        <row r="35">
          <cell r="A35">
            <v>38899</v>
          </cell>
          <cell r="B35" t="str">
            <v>08:30</v>
          </cell>
          <cell r="C35">
            <v>40062.85</v>
          </cell>
          <cell r="D35">
            <v>65570.3</v>
          </cell>
          <cell r="E35">
            <v>120973.45</v>
          </cell>
          <cell r="F35">
            <v>16934.400000000001</v>
          </cell>
          <cell r="G35">
            <v>95219.97</v>
          </cell>
          <cell r="H35">
            <v>12554.66</v>
          </cell>
          <cell r="I35">
            <v>-311.67</v>
          </cell>
          <cell r="J35">
            <v>16808.36</v>
          </cell>
          <cell r="K35">
            <v>5693.57</v>
          </cell>
          <cell r="L35">
            <v>13642.66</v>
          </cell>
          <cell r="M35">
            <v>0</v>
          </cell>
          <cell r="N35">
            <v>36984</v>
          </cell>
          <cell r="O35">
            <v>-97.06</v>
          </cell>
          <cell r="P35">
            <v>37310.6</v>
          </cell>
          <cell r="Q35">
            <v>100023.67</v>
          </cell>
          <cell r="R35">
            <v>37213.54</v>
          </cell>
          <cell r="S35">
            <v>2268</v>
          </cell>
          <cell r="T35">
            <v>8949.6</v>
          </cell>
          <cell r="U35">
            <v>13642.66</v>
          </cell>
          <cell r="V35">
            <v>744</v>
          </cell>
          <cell r="W35">
            <v>11001.6</v>
          </cell>
          <cell r="X35">
            <v>158.25</v>
          </cell>
          <cell r="Y35">
            <v>12803.56</v>
          </cell>
          <cell r="Z35">
            <v>6509.07</v>
          </cell>
          <cell r="AA35">
            <v>3.75</v>
          </cell>
          <cell r="AB35">
            <v>2014.9</v>
          </cell>
          <cell r="AC35">
            <v>15558.54</v>
          </cell>
          <cell r="AD35">
            <v>3.06</v>
          </cell>
          <cell r="AE35">
            <v>19260</v>
          </cell>
          <cell r="AF35">
            <v>17.71</v>
          </cell>
          <cell r="AG35">
            <v>5254.53</v>
          </cell>
          <cell r="AH35">
            <v>59118</v>
          </cell>
          <cell r="AI35">
            <v>1908</v>
          </cell>
          <cell r="AJ35">
            <v>134574.68</v>
          </cell>
          <cell r="AK35">
            <v>4451.93</v>
          </cell>
          <cell r="AL35">
            <v>14191.66</v>
          </cell>
        </row>
        <row r="36">
          <cell r="A36">
            <v>38899</v>
          </cell>
          <cell r="B36" t="str">
            <v>08:45</v>
          </cell>
          <cell r="C36">
            <v>40099.26</v>
          </cell>
          <cell r="D36">
            <v>72371.149999999994</v>
          </cell>
          <cell r="E36">
            <v>129496.52</v>
          </cell>
          <cell r="F36">
            <v>16934.400000000001</v>
          </cell>
          <cell r="G36">
            <v>95258.3</v>
          </cell>
          <cell r="H36">
            <v>12482.67</v>
          </cell>
          <cell r="I36">
            <v>-281.76</v>
          </cell>
          <cell r="J36">
            <v>16532.39</v>
          </cell>
          <cell r="K36">
            <v>5694.7</v>
          </cell>
          <cell r="L36">
            <v>13814.75</v>
          </cell>
          <cell r="M36">
            <v>0</v>
          </cell>
          <cell r="N36">
            <v>36984</v>
          </cell>
          <cell r="O36">
            <v>-90.99</v>
          </cell>
          <cell r="P36">
            <v>37123.589999999997</v>
          </cell>
          <cell r="Q36">
            <v>105433.76</v>
          </cell>
          <cell r="R36">
            <v>37032.6</v>
          </cell>
          <cell r="S36">
            <v>2268</v>
          </cell>
          <cell r="T36">
            <v>9158.4</v>
          </cell>
          <cell r="U36">
            <v>13814.75</v>
          </cell>
          <cell r="V36">
            <v>702</v>
          </cell>
          <cell r="W36">
            <v>10944</v>
          </cell>
          <cell r="X36">
            <v>140.25</v>
          </cell>
          <cell r="Y36">
            <v>13302.4</v>
          </cell>
          <cell r="Z36">
            <v>6510.33</v>
          </cell>
          <cell r="AA36">
            <v>3.75</v>
          </cell>
          <cell r="AB36">
            <v>2018.1</v>
          </cell>
          <cell r="AC36">
            <v>16381.84</v>
          </cell>
          <cell r="AD36">
            <v>3.41</v>
          </cell>
          <cell r="AE36">
            <v>19674</v>
          </cell>
          <cell r="AF36">
            <v>20.83</v>
          </cell>
          <cell r="AG36">
            <v>5108.8599999999997</v>
          </cell>
          <cell r="AH36">
            <v>61107</v>
          </cell>
          <cell r="AI36">
            <v>1972.8</v>
          </cell>
          <cell r="AJ36">
            <v>140781.85</v>
          </cell>
          <cell r="AK36">
            <v>4680.2299999999996</v>
          </cell>
          <cell r="AL36">
            <v>12633.52</v>
          </cell>
        </row>
        <row r="37">
          <cell r="A37">
            <v>38899</v>
          </cell>
          <cell r="B37" t="str">
            <v>09:00</v>
          </cell>
          <cell r="C37">
            <v>39224.25</v>
          </cell>
          <cell r="D37">
            <v>64289.86</v>
          </cell>
          <cell r="E37">
            <v>143216.01999999999</v>
          </cell>
          <cell r="F37">
            <v>16761.599999999999</v>
          </cell>
          <cell r="G37">
            <v>94491.63</v>
          </cell>
          <cell r="H37">
            <v>12480.79</v>
          </cell>
          <cell r="I37">
            <v>-302.18</v>
          </cell>
          <cell r="J37">
            <v>16802.330000000002</v>
          </cell>
          <cell r="K37">
            <v>5591.06</v>
          </cell>
          <cell r="L37">
            <v>13750.15</v>
          </cell>
          <cell r="M37">
            <v>0</v>
          </cell>
          <cell r="N37">
            <v>36984</v>
          </cell>
          <cell r="O37">
            <v>-97.06</v>
          </cell>
          <cell r="P37">
            <v>42734.5</v>
          </cell>
          <cell r="Q37">
            <v>103406.18</v>
          </cell>
          <cell r="R37">
            <v>42637.440000000002</v>
          </cell>
          <cell r="S37">
            <v>2268</v>
          </cell>
          <cell r="T37">
            <v>9205.2000000000007</v>
          </cell>
          <cell r="U37">
            <v>13750.15</v>
          </cell>
          <cell r="V37">
            <v>705</v>
          </cell>
          <cell r="W37">
            <v>10339.200000000001</v>
          </cell>
          <cell r="X37">
            <v>137.25</v>
          </cell>
          <cell r="Y37">
            <v>13302.4</v>
          </cell>
          <cell r="Z37">
            <v>6724.48</v>
          </cell>
          <cell r="AA37">
            <v>1.88</v>
          </cell>
          <cell r="AB37">
            <v>2035.8</v>
          </cell>
          <cell r="AC37">
            <v>16408.490000000002</v>
          </cell>
          <cell r="AD37">
            <v>3.36</v>
          </cell>
          <cell r="AE37">
            <v>20340</v>
          </cell>
          <cell r="AF37">
            <v>14.58</v>
          </cell>
          <cell r="AG37">
            <v>4998.25</v>
          </cell>
          <cell r="AH37">
            <v>62181</v>
          </cell>
          <cell r="AI37">
            <v>1965.6</v>
          </cell>
          <cell r="AJ37">
            <v>148380.81</v>
          </cell>
          <cell r="AK37">
            <v>4623.16</v>
          </cell>
          <cell r="AL37">
            <v>8478.09</v>
          </cell>
        </row>
        <row r="38">
          <cell r="A38">
            <v>38899</v>
          </cell>
          <cell r="B38" t="str">
            <v>09:15</v>
          </cell>
          <cell r="C38">
            <v>40116.06</v>
          </cell>
          <cell r="D38">
            <v>68330.87</v>
          </cell>
          <cell r="E38">
            <v>146473.99</v>
          </cell>
          <cell r="F38">
            <v>16156.8</v>
          </cell>
          <cell r="G38">
            <v>93801.63</v>
          </cell>
          <cell r="H38">
            <v>12436.55</v>
          </cell>
          <cell r="I38">
            <v>-343.15</v>
          </cell>
          <cell r="J38">
            <v>16448.79</v>
          </cell>
          <cell r="K38">
            <v>5383.01</v>
          </cell>
          <cell r="L38">
            <v>13844.94</v>
          </cell>
          <cell r="M38">
            <v>0</v>
          </cell>
          <cell r="N38">
            <v>36984</v>
          </cell>
          <cell r="O38">
            <v>-97.06</v>
          </cell>
          <cell r="P38">
            <v>43370.84</v>
          </cell>
          <cell r="Q38">
            <v>104759.15</v>
          </cell>
          <cell r="R38">
            <v>43273.78</v>
          </cell>
          <cell r="S38">
            <v>2268</v>
          </cell>
          <cell r="T38">
            <v>9270</v>
          </cell>
          <cell r="U38">
            <v>13844.94</v>
          </cell>
          <cell r="V38">
            <v>699</v>
          </cell>
          <cell r="W38">
            <v>10339.200000000001</v>
          </cell>
          <cell r="X38">
            <v>128.25</v>
          </cell>
          <cell r="Y38">
            <v>13468.68</v>
          </cell>
          <cell r="Z38">
            <v>7545.66</v>
          </cell>
          <cell r="AA38">
            <v>5.63</v>
          </cell>
          <cell r="AB38">
            <v>2024.8</v>
          </cell>
          <cell r="AC38">
            <v>16615.080000000002</v>
          </cell>
          <cell r="AD38">
            <v>2.39</v>
          </cell>
          <cell r="AE38">
            <v>20358</v>
          </cell>
          <cell r="AF38">
            <v>14.58</v>
          </cell>
          <cell r="AG38">
            <v>4923.49</v>
          </cell>
          <cell r="AH38">
            <v>62742</v>
          </cell>
          <cell r="AI38">
            <v>1958.4</v>
          </cell>
          <cell r="AJ38">
            <v>150652.57</v>
          </cell>
          <cell r="AK38">
            <v>4680.2299999999996</v>
          </cell>
          <cell r="AL38">
            <v>8421.98</v>
          </cell>
        </row>
        <row r="39">
          <cell r="A39">
            <v>38899</v>
          </cell>
          <cell r="B39" t="str">
            <v>09:30</v>
          </cell>
          <cell r="C39">
            <v>39791.18</v>
          </cell>
          <cell r="D39">
            <v>68810.960000000006</v>
          </cell>
          <cell r="E39">
            <v>156038.73000000001</v>
          </cell>
          <cell r="F39">
            <v>16156.8</v>
          </cell>
          <cell r="G39">
            <v>93686.63</v>
          </cell>
          <cell r="H39">
            <v>12386.68</v>
          </cell>
          <cell r="I39">
            <v>-344.73</v>
          </cell>
          <cell r="J39">
            <v>16688.77</v>
          </cell>
          <cell r="K39">
            <v>5410.74</v>
          </cell>
          <cell r="L39">
            <v>13774.7</v>
          </cell>
          <cell r="M39">
            <v>0</v>
          </cell>
          <cell r="N39">
            <v>36432</v>
          </cell>
          <cell r="O39">
            <v>-90.99</v>
          </cell>
          <cell r="P39">
            <v>42935.19</v>
          </cell>
          <cell r="Q39">
            <v>108952.73</v>
          </cell>
          <cell r="R39">
            <v>42844.2</v>
          </cell>
          <cell r="S39">
            <v>2376</v>
          </cell>
          <cell r="T39">
            <v>9327.6</v>
          </cell>
          <cell r="U39">
            <v>13774.7</v>
          </cell>
          <cell r="V39">
            <v>723</v>
          </cell>
          <cell r="W39">
            <v>10454.4</v>
          </cell>
          <cell r="X39">
            <v>125.25</v>
          </cell>
          <cell r="Y39">
            <v>13718.1</v>
          </cell>
          <cell r="Z39">
            <v>7789.94</v>
          </cell>
          <cell r="AA39">
            <v>3.75</v>
          </cell>
          <cell r="AB39">
            <v>2016.8</v>
          </cell>
          <cell r="AC39">
            <v>16825.32</v>
          </cell>
          <cell r="AD39">
            <v>3.78</v>
          </cell>
          <cell r="AE39">
            <v>20556</v>
          </cell>
          <cell r="AF39">
            <v>21.87</v>
          </cell>
          <cell r="AG39">
            <v>4866.75</v>
          </cell>
          <cell r="AH39">
            <v>63105</v>
          </cell>
          <cell r="AI39">
            <v>1994.4</v>
          </cell>
          <cell r="AJ39">
            <v>156299.79999999999</v>
          </cell>
          <cell r="AK39">
            <v>4623.16</v>
          </cell>
          <cell r="AL39">
            <v>5867.94</v>
          </cell>
        </row>
        <row r="40">
          <cell r="A40">
            <v>38899</v>
          </cell>
          <cell r="B40" t="str">
            <v>09:45</v>
          </cell>
          <cell r="C40">
            <v>39951.22</v>
          </cell>
          <cell r="D40">
            <v>70011.210000000006</v>
          </cell>
          <cell r="E40">
            <v>161679.74</v>
          </cell>
          <cell r="F40">
            <v>16156.8</v>
          </cell>
          <cell r="G40">
            <v>93724.97</v>
          </cell>
          <cell r="H40">
            <v>12290.69</v>
          </cell>
          <cell r="I40">
            <v>-333.66</v>
          </cell>
          <cell r="J40">
            <v>16581.18</v>
          </cell>
          <cell r="K40">
            <v>5400.76</v>
          </cell>
          <cell r="L40">
            <v>13760.55</v>
          </cell>
          <cell r="M40">
            <v>0</v>
          </cell>
          <cell r="N40">
            <v>36984</v>
          </cell>
          <cell r="O40">
            <v>-60.66</v>
          </cell>
          <cell r="P40">
            <v>43312.25</v>
          </cell>
          <cell r="Q40">
            <v>112717.66</v>
          </cell>
          <cell r="R40">
            <v>43251.59</v>
          </cell>
          <cell r="S40">
            <v>2268</v>
          </cell>
          <cell r="T40">
            <v>9367.2000000000007</v>
          </cell>
          <cell r="U40">
            <v>13760.55</v>
          </cell>
          <cell r="V40">
            <v>765</v>
          </cell>
          <cell r="W40">
            <v>10627.2</v>
          </cell>
          <cell r="X40">
            <v>116.25</v>
          </cell>
          <cell r="Y40">
            <v>14050.66</v>
          </cell>
          <cell r="Z40">
            <v>7878.84</v>
          </cell>
          <cell r="AA40">
            <v>3.75</v>
          </cell>
          <cell r="AB40">
            <v>1999.3</v>
          </cell>
          <cell r="AC40">
            <v>16846.29</v>
          </cell>
          <cell r="AD40">
            <v>2.0299999999999998</v>
          </cell>
          <cell r="AE40">
            <v>20592</v>
          </cell>
          <cell r="AF40">
            <v>13.54</v>
          </cell>
          <cell r="AG40">
            <v>4912.09</v>
          </cell>
          <cell r="AH40">
            <v>63756</v>
          </cell>
          <cell r="AI40">
            <v>2008.8</v>
          </cell>
          <cell r="AJ40">
            <v>159499.26</v>
          </cell>
          <cell r="AK40">
            <v>4451.93</v>
          </cell>
          <cell r="AL40">
            <v>3780.29</v>
          </cell>
        </row>
        <row r="41">
          <cell r="A41">
            <v>38899</v>
          </cell>
          <cell r="B41" t="str">
            <v>10:00</v>
          </cell>
          <cell r="C41">
            <v>40176.870000000003</v>
          </cell>
          <cell r="D41">
            <v>74412.09</v>
          </cell>
          <cell r="E41">
            <v>161357.34</v>
          </cell>
          <cell r="F41">
            <v>15984</v>
          </cell>
          <cell r="G41">
            <v>93609.97</v>
          </cell>
          <cell r="H41">
            <v>12240.82</v>
          </cell>
          <cell r="I41">
            <v>-335.24</v>
          </cell>
          <cell r="J41">
            <v>16192.38</v>
          </cell>
          <cell r="K41">
            <v>5726.19</v>
          </cell>
          <cell r="L41">
            <v>13760.83</v>
          </cell>
          <cell r="M41">
            <v>0</v>
          </cell>
          <cell r="N41">
            <v>36984</v>
          </cell>
          <cell r="O41">
            <v>-36.4</v>
          </cell>
          <cell r="P41">
            <v>43177.57</v>
          </cell>
          <cell r="Q41">
            <v>114255.24</v>
          </cell>
          <cell r="R41">
            <v>43141.17</v>
          </cell>
          <cell r="S41">
            <v>2376</v>
          </cell>
          <cell r="T41">
            <v>9536.4</v>
          </cell>
          <cell r="U41">
            <v>13760.83</v>
          </cell>
          <cell r="V41">
            <v>750</v>
          </cell>
          <cell r="W41">
            <v>10368</v>
          </cell>
          <cell r="X41">
            <v>113.25</v>
          </cell>
          <cell r="Y41">
            <v>14050.66</v>
          </cell>
          <cell r="Z41">
            <v>8027.55</v>
          </cell>
          <cell r="AA41">
            <v>1.88</v>
          </cell>
          <cell r="AB41">
            <v>1970.6</v>
          </cell>
          <cell r="AC41">
            <v>16971.78</v>
          </cell>
          <cell r="AD41">
            <v>1.66</v>
          </cell>
          <cell r="AE41">
            <v>20880</v>
          </cell>
          <cell r="AF41">
            <v>10.42</v>
          </cell>
          <cell r="AG41">
            <v>4910.92</v>
          </cell>
          <cell r="AH41">
            <v>63702</v>
          </cell>
          <cell r="AI41">
            <v>2001.6</v>
          </cell>
          <cell r="AJ41">
            <v>159963.23000000001</v>
          </cell>
          <cell r="AK41">
            <v>4509</v>
          </cell>
          <cell r="AL41">
            <v>4561.1099999999997</v>
          </cell>
        </row>
        <row r="42">
          <cell r="A42">
            <v>38899</v>
          </cell>
          <cell r="B42" t="str">
            <v>10:15</v>
          </cell>
          <cell r="C42">
            <v>39585.129999999997</v>
          </cell>
          <cell r="D42">
            <v>75892.38</v>
          </cell>
          <cell r="E42">
            <v>160836.51999999999</v>
          </cell>
          <cell r="F42">
            <v>16675.2</v>
          </cell>
          <cell r="G42">
            <v>92919.97</v>
          </cell>
          <cell r="H42">
            <v>12436.55</v>
          </cell>
          <cell r="I42">
            <v>-351.06</v>
          </cell>
          <cell r="J42">
            <v>17430.310000000001</v>
          </cell>
          <cell r="K42">
            <v>5358.05</v>
          </cell>
          <cell r="L42">
            <v>13714.57</v>
          </cell>
          <cell r="M42">
            <v>0</v>
          </cell>
          <cell r="N42">
            <v>36432</v>
          </cell>
          <cell r="O42">
            <v>-42.46</v>
          </cell>
          <cell r="P42">
            <v>43381.48</v>
          </cell>
          <cell r="Q42">
            <v>115423.06</v>
          </cell>
          <cell r="R42">
            <v>43339.02</v>
          </cell>
          <cell r="S42">
            <v>2160</v>
          </cell>
          <cell r="T42">
            <v>9554.4</v>
          </cell>
          <cell r="U42">
            <v>13714.57</v>
          </cell>
          <cell r="V42">
            <v>738</v>
          </cell>
          <cell r="W42">
            <v>10137.6</v>
          </cell>
          <cell r="X42">
            <v>104.25</v>
          </cell>
          <cell r="Y42">
            <v>14300.08</v>
          </cell>
          <cell r="Z42">
            <v>8053.19</v>
          </cell>
          <cell r="AA42">
            <v>5.63</v>
          </cell>
          <cell r="AB42">
            <v>2008.9</v>
          </cell>
          <cell r="AC42">
            <v>16987.23</v>
          </cell>
          <cell r="AD42">
            <v>2.87</v>
          </cell>
          <cell r="AE42">
            <v>21042</v>
          </cell>
          <cell r="AF42">
            <v>8.33</v>
          </cell>
          <cell r="AG42">
            <v>4935.3100000000004</v>
          </cell>
          <cell r="AH42">
            <v>62922</v>
          </cell>
          <cell r="AI42">
            <v>2023.2</v>
          </cell>
          <cell r="AJ42">
            <v>160123.29999999999</v>
          </cell>
          <cell r="AK42">
            <v>4509</v>
          </cell>
          <cell r="AL42">
            <v>5265.97</v>
          </cell>
        </row>
        <row r="43">
          <cell r="A43">
            <v>38899</v>
          </cell>
          <cell r="B43" t="str">
            <v>10:30</v>
          </cell>
          <cell r="C43">
            <v>39410.69</v>
          </cell>
          <cell r="D43">
            <v>72771.75</v>
          </cell>
          <cell r="E43">
            <v>161072.5</v>
          </cell>
          <cell r="F43">
            <v>17539.2</v>
          </cell>
          <cell r="G43">
            <v>92881.64</v>
          </cell>
          <cell r="H43">
            <v>12602.66</v>
          </cell>
          <cell r="I43">
            <v>-346.45</v>
          </cell>
          <cell r="J43">
            <v>17813.47</v>
          </cell>
          <cell r="K43">
            <v>5066.25</v>
          </cell>
          <cell r="L43">
            <v>13759.82</v>
          </cell>
          <cell r="M43">
            <v>0</v>
          </cell>
          <cell r="N43">
            <v>41952</v>
          </cell>
          <cell r="O43">
            <v>-42.46</v>
          </cell>
          <cell r="P43">
            <v>43418.62</v>
          </cell>
          <cell r="Q43">
            <v>116442.45</v>
          </cell>
          <cell r="R43">
            <v>43376.160000000003</v>
          </cell>
          <cell r="S43">
            <v>2268</v>
          </cell>
          <cell r="T43">
            <v>9514.7999999999993</v>
          </cell>
          <cell r="U43">
            <v>13759.82</v>
          </cell>
          <cell r="V43">
            <v>663</v>
          </cell>
          <cell r="W43">
            <v>10252.799999999999</v>
          </cell>
          <cell r="X43">
            <v>116.25</v>
          </cell>
          <cell r="Y43">
            <v>14300.08</v>
          </cell>
          <cell r="Z43">
            <v>8195</v>
          </cell>
          <cell r="AA43">
            <v>3.75</v>
          </cell>
          <cell r="AB43">
            <v>1964.2</v>
          </cell>
          <cell r="AC43">
            <v>17107.88</v>
          </cell>
          <cell r="AD43">
            <v>5.87</v>
          </cell>
          <cell r="AE43">
            <v>20880</v>
          </cell>
          <cell r="AF43">
            <v>10.42</v>
          </cell>
          <cell r="AG43">
            <v>4939.47</v>
          </cell>
          <cell r="AH43">
            <v>63330</v>
          </cell>
          <cell r="AI43">
            <v>2008.8</v>
          </cell>
          <cell r="AJ43">
            <v>160779.20000000001</v>
          </cell>
          <cell r="AK43">
            <v>4451.93</v>
          </cell>
          <cell r="AL43">
            <v>5504.43</v>
          </cell>
        </row>
        <row r="44">
          <cell r="A44">
            <v>38899</v>
          </cell>
          <cell r="B44" t="str">
            <v>10:45</v>
          </cell>
          <cell r="C44">
            <v>39609.129999999997</v>
          </cell>
          <cell r="D44">
            <v>74372.08</v>
          </cell>
          <cell r="E44">
            <v>160987.31</v>
          </cell>
          <cell r="F44">
            <v>17539.2</v>
          </cell>
          <cell r="G44">
            <v>92958.3</v>
          </cell>
          <cell r="H44">
            <v>12530.67</v>
          </cell>
          <cell r="I44">
            <v>-374.2</v>
          </cell>
          <cell r="J44">
            <v>17755.88</v>
          </cell>
          <cell r="K44">
            <v>5231</v>
          </cell>
          <cell r="L44">
            <v>13711.69</v>
          </cell>
          <cell r="M44">
            <v>0</v>
          </cell>
          <cell r="N44">
            <v>42504</v>
          </cell>
          <cell r="O44">
            <v>-42.46</v>
          </cell>
          <cell r="P44">
            <v>43633.4</v>
          </cell>
          <cell r="Q44">
            <v>116694.2</v>
          </cell>
          <cell r="R44">
            <v>43590.94</v>
          </cell>
          <cell r="S44">
            <v>2268</v>
          </cell>
          <cell r="T44">
            <v>9864</v>
          </cell>
          <cell r="U44">
            <v>13711.69</v>
          </cell>
          <cell r="V44">
            <v>684</v>
          </cell>
          <cell r="W44">
            <v>10396.799999999999</v>
          </cell>
          <cell r="X44">
            <v>105</v>
          </cell>
          <cell r="Y44">
            <v>14466.36</v>
          </cell>
          <cell r="Z44">
            <v>8458.0300000000007</v>
          </cell>
          <cell r="AA44">
            <v>3.75</v>
          </cell>
          <cell r="AB44">
            <v>1937.1</v>
          </cell>
          <cell r="AC44">
            <v>17087.400000000001</v>
          </cell>
          <cell r="AD44">
            <v>16.600000000000001</v>
          </cell>
          <cell r="AE44">
            <v>20844</v>
          </cell>
          <cell r="AF44">
            <v>11.46</v>
          </cell>
          <cell r="AG44">
            <v>4922.78</v>
          </cell>
          <cell r="AH44">
            <v>63102</v>
          </cell>
          <cell r="AI44">
            <v>2080.8000000000002</v>
          </cell>
          <cell r="AJ44">
            <v>161339.17000000001</v>
          </cell>
          <cell r="AK44">
            <v>4451.93</v>
          </cell>
          <cell r="AL44">
            <v>5990.69</v>
          </cell>
        </row>
        <row r="45">
          <cell r="A45">
            <v>38899</v>
          </cell>
          <cell r="B45" t="str">
            <v>11:00</v>
          </cell>
          <cell r="C45">
            <v>39598.33</v>
          </cell>
          <cell r="D45">
            <v>71691.539999999994</v>
          </cell>
          <cell r="E45">
            <v>159812.89000000001</v>
          </cell>
          <cell r="F45">
            <v>17539.2</v>
          </cell>
          <cell r="G45">
            <v>92881.64</v>
          </cell>
          <cell r="H45">
            <v>12412.55</v>
          </cell>
          <cell r="I45">
            <v>3351.73</v>
          </cell>
          <cell r="J45">
            <v>17709.88</v>
          </cell>
          <cell r="K45">
            <v>5109.03</v>
          </cell>
          <cell r="L45">
            <v>13698.64</v>
          </cell>
          <cell r="M45">
            <v>0</v>
          </cell>
          <cell r="N45">
            <v>42504</v>
          </cell>
          <cell r="O45">
            <v>-36.4</v>
          </cell>
          <cell r="P45">
            <v>43252.04</v>
          </cell>
          <cell r="Q45">
            <v>114064.01</v>
          </cell>
          <cell r="R45">
            <v>43215.64</v>
          </cell>
          <cell r="S45">
            <v>2160</v>
          </cell>
          <cell r="T45">
            <v>10026</v>
          </cell>
          <cell r="U45">
            <v>13698.64</v>
          </cell>
          <cell r="V45">
            <v>636</v>
          </cell>
          <cell r="W45">
            <v>10137.6</v>
          </cell>
          <cell r="X45">
            <v>99</v>
          </cell>
          <cell r="Y45">
            <v>14133.8</v>
          </cell>
          <cell r="Z45">
            <v>8728.3799999999992</v>
          </cell>
          <cell r="AA45">
            <v>5.63</v>
          </cell>
          <cell r="AB45">
            <v>1801.2</v>
          </cell>
          <cell r="AC45">
            <v>17087.009999999998</v>
          </cell>
          <cell r="AD45">
            <v>12</v>
          </cell>
          <cell r="AE45">
            <v>20880</v>
          </cell>
          <cell r="AF45">
            <v>10.42</v>
          </cell>
          <cell r="AG45">
            <v>4992.1400000000003</v>
          </cell>
          <cell r="AH45">
            <v>63462</v>
          </cell>
          <cell r="AI45">
            <v>2102.4</v>
          </cell>
          <cell r="AJ45">
            <v>161803.14000000001</v>
          </cell>
          <cell r="AK45">
            <v>4509</v>
          </cell>
          <cell r="AL45">
            <v>7046.21</v>
          </cell>
        </row>
        <row r="46">
          <cell r="A46">
            <v>38899</v>
          </cell>
          <cell r="B46" t="str">
            <v>11:15</v>
          </cell>
          <cell r="C46">
            <v>38851.75</v>
          </cell>
          <cell r="D46">
            <v>48127.4</v>
          </cell>
          <cell r="E46">
            <v>160541.32999999999</v>
          </cell>
          <cell r="F46">
            <v>17366.400000000001</v>
          </cell>
          <cell r="G46">
            <v>92804.97</v>
          </cell>
          <cell r="H46">
            <v>12362.68</v>
          </cell>
          <cell r="I46">
            <v>24256.57</v>
          </cell>
          <cell r="J46">
            <v>17624.29</v>
          </cell>
          <cell r="K46">
            <v>5175.4799999999996</v>
          </cell>
          <cell r="L46">
            <v>13677.37</v>
          </cell>
          <cell r="M46">
            <v>0</v>
          </cell>
          <cell r="N46">
            <v>41952</v>
          </cell>
          <cell r="O46">
            <v>-42.46</v>
          </cell>
          <cell r="P46">
            <v>44262.18</v>
          </cell>
          <cell r="Q46">
            <v>114742.46</v>
          </cell>
          <cell r="R46">
            <v>44219.72</v>
          </cell>
          <cell r="S46">
            <v>2268</v>
          </cell>
          <cell r="T46">
            <v>10454.4</v>
          </cell>
          <cell r="U46">
            <v>13677.37</v>
          </cell>
          <cell r="V46">
            <v>621</v>
          </cell>
          <cell r="W46">
            <v>9331.2000000000007</v>
          </cell>
          <cell r="X46">
            <v>91.5</v>
          </cell>
          <cell r="Y46">
            <v>14300.08</v>
          </cell>
          <cell r="Z46">
            <v>8815.6</v>
          </cell>
          <cell r="AA46">
            <v>3.75</v>
          </cell>
          <cell r="AB46">
            <v>1341.8</v>
          </cell>
          <cell r="AC46">
            <v>17142.310000000001</v>
          </cell>
          <cell r="AD46">
            <v>1.01</v>
          </cell>
          <cell r="AE46">
            <v>20952</v>
          </cell>
          <cell r="AF46">
            <v>11.46</v>
          </cell>
          <cell r="AG46">
            <v>4910.84</v>
          </cell>
          <cell r="AH46">
            <v>62985</v>
          </cell>
          <cell r="AI46">
            <v>2138.4</v>
          </cell>
          <cell r="AJ46">
            <v>162539.06</v>
          </cell>
          <cell r="AK46">
            <v>4451.93</v>
          </cell>
          <cell r="AL46">
            <v>7340.77</v>
          </cell>
        </row>
        <row r="47">
          <cell r="A47">
            <v>38899</v>
          </cell>
          <cell r="B47" t="str">
            <v>11:30</v>
          </cell>
          <cell r="C47">
            <v>39694.35</v>
          </cell>
          <cell r="D47">
            <v>44206.84</v>
          </cell>
          <cell r="E47">
            <v>159738.07999999999</v>
          </cell>
          <cell r="F47">
            <v>17280</v>
          </cell>
          <cell r="G47">
            <v>92306.64</v>
          </cell>
          <cell r="H47">
            <v>12312.81</v>
          </cell>
          <cell r="I47">
            <v>24306.080000000002</v>
          </cell>
          <cell r="J47">
            <v>17617.86</v>
          </cell>
          <cell r="K47">
            <v>5092.22</v>
          </cell>
          <cell r="L47">
            <v>13641.71</v>
          </cell>
          <cell r="M47">
            <v>0</v>
          </cell>
          <cell r="N47">
            <v>42504</v>
          </cell>
          <cell r="O47">
            <v>-48.53</v>
          </cell>
          <cell r="P47">
            <v>44423.06</v>
          </cell>
          <cell r="Q47">
            <v>112366.46</v>
          </cell>
          <cell r="R47">
            <v>44374.53</v>
          </cell>
          <cell r="S47">
            <v>2268</v>
          </cell>
          <cell r="T47">
            <v>10227.6</v>
          </cell>
          <cell r="U47">
            <v>13641.71</v>
          </cell>
          <cell r="V47">
            <v>639</v>
          </cell>
          <cell r="W47">
            <v>9360</v>
          </cell>
          <cell r="X47">
            <v>96.75</v>
          </cell>
          <cell r="Y47">
            <v>14549.5</v>
          </cell>
          <cell r="Z47">
            <v>8750.42</v>
          </cell>
          <cell r="AA47">
            <v>1.88</v>
          </cell>
          <cell r="AB47">
            <v>610.5</v>
          </cell>
          <cell r="AC47">
            <v>16892.71</v>
          </cell>
          <cell r="AD47">
            <v>1.76</v>
          </cell>
          <cell r="AE47">
            <v>20934</v>
          </cell>
          <cell r="AF47">
            <v>16.670000000000002</v>
          </cell>
          <cell r="AG47">
            <v>5008.09</v>
          </cell>
          <cell r="AH47">
            <v>62175</v>
          </cell>
          <cell r="AI47">
            <v>2167.1999999999998</v>
          </cell>
          <cell r="AJ47">
            <v>162571.07</v>
          </cell>
          <cell r="AK47">
            <v>4394.8500000000004</v>
          </cell>
          <cell r="AL47">
            <v>7906.52</v>
          </cell>
        </row>
        <row r="48">
          <cell r="A48">
            <v>38899</v>
          </cell>
          <cell r="B48" t="str">
            <v>11:45</v>
          </cell>
          <cell r="C48">
            <v>40001.230000000003</v>
          </cell>
          <cell r="D48">
            <v>40086.28</v>
          </cell>
          <cell r="E48">
            <v>160099.31</v>
          </cell>
          <cell r="F48">
            <v>17280</v>
          </cell>
          <cell r="G48">
            <v>92306.64</v>
          </cell>
          <cell r="H48">
            <v>12290.69</v>
          </cell>
          <cell r="I48">
            <v>24173.25</v>
          </cell>
          <cell r="J48">
            <v>17493.099999999999</v>
          </cell>
          <cell r="K48">
            <v>5212.57</v>
          </cell>
          <cell r="L48">
            <v>13653.83</v>
          </cell>
          <cell r="M48">
            <v>0</v>
          </cell>
          <cell r="N48">
            <v>41952</v>
          </cell>
          <cell r="O48">
            <v>-42.46</v>
          </cell>
          <cell r="P48">
            <v>44922.66</v>
          </cell>
          <cell r="Q48">
            <v>111914.99</v>
          </cell>
          <cell r="R48">
            <v>44880.2</v>
          </cell>
          <cell r="S48">
            <v>2052</v>
          </cell>
          <cell r="T48">
            <v>9831.6</v>
          </cell>
          <cell r="U48">
            <v>13653.83</v>
          </cell>
          <cell r="V48">
            <v>621</v>
          </cell>
          <cell r="W48">
            <v>9273.6</v>
          </cell>
          <cell r="X48">
            <v>96.75</v>
          </cell>
          <cell r="Y48">
            <v>14466.36</v>
          </cell>
          <cell r="Z48">
            <v>8577.84</v>
          </cell>
          <cell r="AA48">
            <v>3.75</v>
          </cell>
          <cell r="AB48">
            <v>562.6</v>
          </cell>
          <cell r="AC48">
            <v>16987.46</v>
          </cell>
          <cell r="AD48">
            <v>5.08</v>
          </cell>
          <cell r="AE48">
            <v>20916</v>
          </cell>
          <cell r="AF48">
            <v>13.54</v>
          </cell>
          <cell r="AG48">
            <v>4908.08</v>
          </cell>
          <cell r="AH48">
            <v>61050</v>
          </cell>
          <cell r="AI48">
            <v>2138.4</v>
          </cell>
          <cell r="AJ48">
            <v>162427.1</v>
          </cell>
          <cell r="AK48">
            <v>4451.93</v>
          </cell>
          <cell r="AL48">
            <v>7559.37</v>
          </cell>
        </row>
        <row r="49">
          <cell r="A49">
            <v>38899</v>
          </cell>
          <cell r="B49" t="str">
            <v>12:00</v>
          </cell>
          <cell r="C49">
            <v>39833.99</v>
          </cell>
          <cell r="D49">
            <v>45487.1</v>
          </cell>
          <cell r="E49">
            <v>158658.85999999999</v>
          </cell>
          <cell r="F49">
            <v>17193.599999999999</v>
          </cell>
          <cell r="G49">
            <v>91884.97</v>
          </cell>
          <cell r="H49">
            <v>12290.69</v>
          </cell>
          <cell r="I49">
            <v>16877.25</v>
          </cell>
          <cell r="J49">
            <v>17433.11</v>
          </cell>
          <cell r="K49">
            <v>5098.26</v>
          </cell>
          <cell r="L49">
            <v>13620.91</v>
          </cell>
          <cell r="M49">
            <v>0</v>
          </cell>
          <cell r="N49">
            <v>42504</v>
          </cell>
          <cell r="O49">
            <v>-42.46</v>
          </cell>
          <cell r="P49">
            <v>45384.94</v>
          </cell>
          <cell r="Q49">
            <v>113200.51</v>
          </cell>
          <cell r="R49">
            <v>45342.48</v>
          </cell>
          <cell r="S49">
            <v>1944</v>
          </cell>
          <cell r="T49">
            <v>9122.4</v>
          </cell>
          <cell r="U49">
            <v>13620.91</v>
          </cell>
          <cell r="V49">
            <v>591</v>
          </cell>
          <cell r="W49">
            <v>9244.7999999999993</v>
          </cell>
          <cell r="X49">
            <v>84</v>
          </cell>
          <cell r="Y49">
            <v>13967.52</v>
          </cell>
          <cell r="Z49">
            <v>8109</v>
          </cell>
          <cell r="AA49">
            <v>3.75</v>
          </cell>
          <cell r="AB49">
            <v>533.9</v>
          </cell>
          <cell r="AC49">
            <v>16737.73</v>
          </cell>
          <cell r="AD49">
            <v>18.829999999999998</v>
          </cell>
          <cell r="AE49">
            <v>20970</v>
          </cell>
          <cell r="AF49">
            <v>14.58</v>
          </cell>
          <cell r="AG49">
            <v>4892.1000000000004</v>
          </cell>
          <cell r="AH49">
            <v>60627</v>
          </cell>
          <cell r="AI49">
            <v>2167.1999999999998</v>
          </cell>
          <cell r="AJ49">
            <v>161051.4</v>
          </cell>
          <cell r="AK49">
            <v>4451.93</v>
          </cell>
          <cell r="AL49">
            <v>7503.26</v>
          </cell>
        </row>
        <row r="50">
          <cell r="A50">
            <v>38899</v>
          </cell>
          <cell r="B50" t="str">
            <v>12:15</v>
          </cell>
          <cell r="C50">
            <v>40494.15</v>
          </cell>
          <cell r="D50">
            <v>59209.86</v>
          </cell>
          <cell r="E50">
            <v>157138.4</v>
          </cell>
          <cell r="F50">
            <v>17020.8</v>
          </cell>
          <cell r="G50">
            <v>91348.3</v>
          </cell>
          <cell r="H50">
            <v>12240.82</v>
          </cell>
          <cell r="I50">
            <v>-196.37</v>
          </cell>
          <cell r="J50">
            <v>17361.509999999998</v>
          </cell>
          <cell r="K50">
            <v>5028.21</v>
          </cell>
          <cell r="L50">
            <v>12583.33</v>
          </cell>
          <cell r="M50">
            <v>0</v>
          </cell>
          <cell r="N50">
            <v>41952</v>
          </cell>
          <cell r="O50">
            <v>-42.46</v>
          </cell>
          <cell r="P50">
            <v>43628.56</v>
          </cell>
          <cell r="Q50">
            <v>110564.37</v>
          </cell>
          <cell r="R50">
            <v>43586.1</v>
          </cell>
          <cell r="S50">
            <v>1944</v>
          </cell>
          <cell r="T50">
            <v>9190.7999999999993</v>
          </cell>
          <cell r="U50">
            <v>12583.33</v>
          </cell>
          <cell r="V50">
            <v>582</v>
          </cell>
          <cell r="W50">
            <v>9734.4</v>
          </cell>
          <cell r="X50">
            <v>85.5</v>
          </cell>
          <cell r="Y50">
            <v>13634.96</v>
          </cell>
          <cell r="Z50">
            <v>7191.36</v>
          </cell>
          <cell r="AA50">
            <v>1.88</v>
          </cell>
          <cell r="AB50">
            <v>534</v>
          </cell>
          <cell r="AC50">
            <v>16506.53</v>
          </cell>
          <cell r="AD50">
            <v>18.350000000000001</v>
          </cell>
          <cell r="AE50">
            <v>20790</v>
          </cell>
          <cell r="AF50">
            <v>12.5</v>
          </cell>
          <cell r="AG50">
            <v>4591.29</v>
          </cell>
          <cell r="AH50">
            <v>58410</v>
          </cell>
          <cell r="AI50">
            <v>2066.4</v>
          </cell>
          <cell r="AJ50">
            <v>158235.73000000001</v>
          </cell>
          <cell r="AK50">
            <v>4394.8500000000004</v>
          </cell>
          <cell r="AL50">
            <v>6471.13</v>
          </cell>
        </row>
        <row r="51">
          <cell r="A51">
            <v>38899</v>
          </cell>
          <cell r="B51" t="str">
            <v>12:30</v>
          </cell>
          <cell r="C51">
            <v>40748.21</v>
          </cell>
          <cell r="D51">
            <v>57689.55</v>
          </cell>
          <cell r="E51">
            <v>158462.54</v>
          </cell>
          <cell r="F51">
            <v>17193.599999999999</v>
          </cell>
          <cell r="G51">
            <v>91424.97</v>
          </cell>
          <cell r="H51">
            <v>12244.57</v>
          </cell>
          <cell r="I51">
            <v>-186.88</v>
          </cell>
          <cell r="J51">
            <v>17353.52</v>
          </cell>
          <cell r="K51">
            <v>5216.07</v>
          </cell>
          <cell r="L51">
            <v>12185.18</v>
          </cell>
          <cell r="M51">
            <v>0</v>
          </cell>
          <cell r="N51">
            <v>37536</v>
          </cell>
          <cell r="O51">
            <v>-42.46</v>
          </cell>
          <cell r="P51">
            <v>37993.69</v>
          </cell>
          <cell r="Q51">
            <v>113178.88</v>
          </cell>
          <cell r="R51">
            <v>37951.230000000003</v>
          </cell>
          <cell r="S51">
            <v>1944</v>
          </cell>
          <cell r="T51">
            <v>8604</v>
          </cell>
          <cell r="U51">
            <v>12185.18</v>
          </cell>
          <cell r="V51">
            <v>594</v>
          </cell>
          <cell r="W51">
            <v>9532.7999999999993</v>
          </cell>
          <cell r="X51">
            <v>97.5</v>
          </cell>
          <cell r="Y51">
            <v>13302.4</v>
          </cell>
          <cell r="Z51">
            <v>6885.12</v>
          </cell>
          <cell r="AA51">
            <v>5.63</v>
          </cell>
          <cell r="AB51">
            <v>514.79999999999995</v>
          </cell>
          <cell r="AC51">
            <v>16215.71</v>
          </cell>
          <cell r="AD51">
            <v>15.41</v>
          </cell>
          <cell r="AE51">
            <v>20160</v>
          </cell>
          <cell r="AF51">
            <v>12.5</v>
          </cell>
          <cell r="AG51">
            <v>4278.33</v>
          </cell>
          <cell r="AH51">
            <v>57042</v>
          </cell>
          <cell r="AI51">
            <v>2023.2</v>
          </cell>
          <cell r="AJ51">
            <v>156923.87</v>
          </cell>
          <cell r="AK51">
            <v>4623.16</v>
          </cell>
          <cell r="AL51">
            <v>4244.37</v>
          </cell>
        </row>
        <row r="52">
          <cell r="A52">
            <v>38899</v>
          </cell>
          <cell r="B52" t="str">
            <v>12:45</v>
          </cell>
          <cell r="C52">
            <v>40473.74</v>
          </cell>
          <cell r="D52">
            <v>53608.73</v>
          </cell>
          <cell r="E52">
            <v>158427.67000000001</v>
          </cell>
          <cell r="F52">
            <v>16934.400000000001</v>
          </cell>
          <cell r="G52">
            <v>91348.3</v>
          </cell>
          <cell r="H52">
            <v>12222.45</v>
          </cell>
          <cell r="I52">
            <v>-186.02</v>
          </cell>
          <cell r="J52">
            <v>17313.490000000002</v>
          </cell>
          <cell r="K52">
            <v>5050.8100000000004</v>
          </cell>
          <cell r="L52">
            <v>11833.06</v>
          </cell>
          <cell r="M52">
            <v>0</v>
          </cell>
          <cell r="N52">
            <v>36984</v>
          </cell>
          <cell r="O52">
            <v>-42.46</v>
          </cell>
          <cell r="P52">
            <v>36283.440000000002</v>
          </cell>
          <cell r="Q52">
            <v>111802.02</v>
          </cell>
          <cell r="R52">
            <v>36240.980000000003</v>
          </cell>
          <cell r="S52">
            <v>1944</v>
          </cell>
          <cell r="T52">
            <v>8388</v>
          </cell>
          <cell r="U52">
            <v>11833.06</v>
          </cell>
          <cell r="V52">
            <v>567</v>
          </cell>
          <cell r="W52">
            <v>9187.2000000000007</v>
          </cell>
          <cell r="X52">
            <v>85.5</v>
          </cell>
          <cell r="Y52">
            <v>13219.26</v>
          </cell>
          <cell r="Z52">
            <v>7036.14</v>
          </cell>
          <cell r="AA52">
            <v>7.5</v>
          </cell>
          <cell r="AB52">
            <v>516.4</v>
          </cell>
          <cell r="AC52">
            <v>15910.07</v>
          </cell>
          <cell r="AD52">
            <v>8.5</v>
          </cell>
          <cell r="AE52">
            <v>19998</v>
          </cell>
          <cell r="AF52">
            <v>13.54</v>
          </cell>
          <cell r="AG52">
            <v>4311.67</v>
          </cell>
          <cell r="AH52">
            <v>55923</v>
          </cell>
          <cell r="AI52">
            <v>1944</v>
          </cell>
          <cell r="AJ52">
            <v>156091.93</v>
          </cell>
          <cell r="AK52">
            <v>4623.16</v>
          </cell>
          <cell r="AL52">
            <v>3790.83</v>
          </cell>
        </row>
        <row r="53">
          <cell r="A53">
            <v>38899</v>
          </cell>
          <cell r="B53" t="str">
            <v>13:00</v>
          </cell>
          <cell r="C53">
            <v>40268.89</v>
          </cell>
          <cell r="D53">
            <v>47807.58</v>
          </cell>
          <cell r="E53">
            <v>158532.5</v>
          </cell>
          <cell r="F53">
            <v>17020.8</v>
          </cell>
          <cell r="G53">
            <v>91271.63</v>
          </cell>
          <cell r="H53">
            <v>12242.69</v>
          </cell>
          <cell r="I53">
            <v>-178.98</v>
          </cell>
          <cell r="J53">
            <v>17259.12</v>
          </cell>
          <cell r="K53">
            <v>5037.29</v>
          </cell>
          <cell r="L53">
            <v>11611.16</v>
          </cell>
          <cell r="M53">
            <v>0</v>
          </cell>
          <cell r="N53">
            <v>36432</v>
          </cell>
          <cell r="O53">
            <v>-42.46</v>
          </cell>
          <cell r="P53">
            <v>35863.01</v>
          </cell>
          <cell r="Q53">
            <v>108818.98</v>
          </cell>
          <cell r="R53">
            <v>35820.550000000003</v>
          </cell>
          <cell r="S53">
            <v>1944</v>
          </cell>
          <cell r="T53">
            <v>8535.6</v>
          </cell>
          <cell r="U53">
            <v>11611.16</v>
          </cell>
          <cell r="V53">
            <v>597</v>
          </cell>
          <cell r="W53">
            <v>9302.4</v>
          </cell>
          <cell r="X53">
            <v>83.25</v>
          </cell>
          <cell r="Y53">
            <v>12720.42</v>
          </cell>
          <cell r="Z53">
            <v>6904.44</v>
          </cell>
          <cell r="AA53">
            <v>3.75</v>
          </cell>
          <cell r="AB53">
            <v>516.29999999999995</v>
          </cell>
          <cell r="AC53">
            <v>15381.08</v>
          </cell>
          <cell r="AD53">
            <v>2.27</v>
          </cell>
          <cell r="AE53">
            <v>19782</v>
          </cell>
          <cell r="AF53">
            <v>12.5</v>
          </cell>
          <cell r="AG53">
            <v>4151</v>
          </cell>
          <cell r="AH53">
            <v>55476</v>
          </cell>
          <cell r="AI53">
            <v>1944</v>
          </cell>
          <cell r="AJ53">
            <v>155579.97</v>
          </cell>
          <cell r="AK53">
            <v>4394.8500000000004</v>
          </cell>
          <cell r="AL53">
            <v>3145.59</v>
          </cell>
        </row>
        <row r="54">
          <cell r="A54">
            <v>38899</v>
          </cell>
          <cell r="B54" t="str">
            <v>13:15</v>
          </cell>
          <cell r="C54">
            <v>40785.82</v>
          </cell>
          <cell r="D54">
            <v>47567.53</v>
          </cell>
          <cell r="E54">
            <v>157341.26999999999</v>
          </cell>
          <cell r="F54">
            <v>15638.4</v>
          </cell>
          <cell r="G54">
            <v>90466.64</v>
          </cell>
          <cell r="H54">
            <v>11522.75</v>
          </cell>
          <cell r="I54">
            <v>-167.33</v>
          </cell>
          <cell r="J54">
            <v>15288.89</v>
          </cell>
          <cell r="K54">
            <v>5174.7</v>
          </cell>
          <cell r="L54">
            <v>11717.15</v>
          </cell>
          <cell r="M54">
            <v>0</v>
          </cell>
          <cell r="N54">
            <v>36984</v>
          </cell>
          <cell r="O54">
            <v>-42.46</v>
          </cell>
          <cell r="P54">
            <v>36118.18</v>
          </cell>
          <cell r="Q54">
            <v>105063.33</v>
          </cell>
          <cell r="R54">
            <v>36075.72</v>
          </cell>
          <cell r="S54">
            <v>1944</v>
          </cell>
          <cell r="T54">
            <v>8460</v>
          </cell>
          <cell r="U54">
            <v>11717.15</v>
          </cell>
          <cell r="V54">
            <v>612</v>
          </cell>
          <cell r="W54">
            <v>9244.7999999999993</v>
          </cell>
          <cell r="X54">
            <v>84</v>
          </cell>
          <cell r="Y54">
            <v>12637.28</v>
          </cell>
          <cell r="Z54">
            <v>7318.1</v>
          </cell>
          <cell r="AA54">
            <v>3.75</v>
          </cell>
          <cell r="AB54">
            <v>525.9</v>
          </cell>
          <cell r="AC54">
            <v>15159.98</v>
          </cell>
          <cell r="AD54">
            <v>1.1000000000000001</v>
          </cell>
          <cell r="AE54">
            <v>19674</v>
          </cell>
          <cell r="AF54">
            <v>9.3699999999999992</v>
          </cell>
          <cell r="AG54">
            <v>4208.9399999999996</v>
          </cell>
          <cell r="AH54">
            <v>54795</v>
          </cell>
          <cell r="AI54">
            <v>1944</v>
          </cell>
          <cell r="AJ54">
            <v>155035.98000000001</v>
          </cell>
          <cell r="AK54">
            <v>4451.93</v>
          </cell>
          <cell r="AL54">
            <v>3456.52</v>
          </cell>
        </row>
        <row r="55">
          <cell r="A55">
            <v>38899</v>
          </cell>
          <cell r="B55" t="str">
            <v>13:30</v>
          </cell>
          <cell r="C55">
            <v>40630.58</v>
          </cell>
          <cell r="D55">
            <v>45887.19</v>
          </cell>
          <cell r="E55">
            <v>156704.04999999999</v>
          </cell>
          <cell r="F55">
            <v>14774.4</v>
          </cell>
          <cell r="G55">
            <v>90313.3</v>
          </cell>
          <cell r="H55">
            <v>11232.9</v>
          </cell>
          <cell r="I55">
            <v>-168.34</v>
          </cell>
          <cell r="J55">
            <v>15186.87</v>
          </cell>
          <cell r="K55">
            <v>5073.08</v>
          </cell>
          <cell r="L55">
            <v>11715.51</v>
          </cell>
          <cell r="M55">
            <v>0</v>
          </cell>
          <cell r="N55">
            <v>36984</v>
          </cell>
          <cell r="O55">
            <v>-36.4</v>
          </cell>
          <cell r="P55">
            <v>35606.57</v>
          </cell>
          <cell r="Q55">
            <v>101960.34</v>
          </cell>
          <cell r="R55">
            <v>35570.17</v>
          </cell>
          <cell r="S55">
            <v>2160</v>
          </cell>
          <cell r="T55">
            <v>8676</v>
          </cell>
          <cell r="U55">
            <v>11715.51</v>
          </cell>
          <cell r="V55">
            <v>630</v>
          </cell>
          <cell r="W55">
            <v>9100.7999999999993</v>
          </cell>
          <cell r="X55">
            <v>81.75</v>
          </cell>
          <cell r="Y55">
            <v>12471</v>
          </cell>
          <cell r="Z55">
            <v>7611.16</v>
          </cell>
          <cell r="AA55">
            <v>1.88</v>
          </cell>
          <cell r="AB55">
            <v>561.20000000000005</v>
          </cell>
          <cell r="AC55">
            <v>14929.06</v>
          </cell>
          <cell r="AD55">
            <v>2.39</v>
          </cell>
          <cell r="AE55">
            <v>19800</v>
          </cell>
          <cell r="AF55">
            <v>10.42</v>
          </cell>
          <cell r="AG55">
            <v>4148.2700000000004</v>
          </cell>
          <cell r="AH55">
            <v>54318</v>
          </cell>
          <cell r="AI55">
            <v>1929.6</v>
          </cell>
          <cell r="AJ55">
            <v>154476.01</v>
          </cell>
          <cell r="AK55">
            <v>4337.78</v>
          </cell>
          <cell r="AL55">
            <v>3671.6</v>
          </cell>
        </row>
        <row r="56">
          <cell r="A56">
            <v>38899</v>
          </cell>
          <cell r="B56" t="str">
            <v>13:45</v>
          </cell>
          <cell r="C56">
            <v>40306.5</v>
          </cell>
          <cell r="D56">
            <v>41846.379999999997</v>
          </cell>
          <cell r="E56">
            <v>157107.64000000001</v>
          </cell>
          <cell r="F56">
            <v>14860.8</v>
          </cell>
          <cell r="G56">
            <v>90313.3</v>
          </cell>
          <cell r="H56">
            <v>11208.9</v>
          </cell>
          <cell r="I56">
            <v>-165.9</v>
          </cell>
          <cell r="J56">
            <v>14880.93</v>
          </cell>
          <cell r="K56">
            <v>4999.2299999999996</v>
          </cell>
          <cell r="L56">
            <v>11593.87</v>
          </cell>
          <cell r="M56">
            <v>0</v>
          </cell>
          <cell r="N56">
            <v>36984</v>
          </cell>
          <cell r="O56">
            <v>-42.46</v>
          </cell>
          <cell r="P56">
            <v>35611.57</v>
          </cell>
          <cell r="Q56">
            <v>98885.9</v>
          </cell>
          <cell r="R56">
            <v>35569.11</v>
          </cell>
          <cell r="S56">
            <v>2052</v>
          </cell>
          <cell r="T56">
            <v>8992.7999999999993</v>
          </cell>
          <cell r="U56">
            <v>11593.87</v>
          </cell>
          <cell r="V56">
            <v>597</v>
          </cell>
          <cell r="W56">
            <v>9129.6</v>
          </cell>
          <cell r="X56">
            <v>77.25</v>
          </cell>
          <cell r="Y56">
            <v>12554.14</v>
          </cell>
          <cell r="Z56">
            <v>7754.68</v>
          </cell>
          <cell r="AA56">
            <v>1.88</v>
          </cell>
          <cell r="AB56">
            <v>516.4</v>
          </cell>
          <cell r="AC56">
            <v>15013.53</v>
          </cell>
          <cell r="AD56">
            <v>1.0900000000000001</v>
          </cell>
          <cell r="AE56">
            <v>19368</v>
          </cell>
          <cell r="AF56">
            <v>14.58</v>
          </cell>
          <cell r="AG56">
            <v>4169.7299999999996</v>
          </cell>
          <cell r="AH56">
            <v>53610</v>
          </cell>
          <cell r="AI56">
            <v>1980</v>
          </cell>
          <cell r="AJ56">
            <v>154380.04999999999</v>
          </cell>
          <cell r="AK56">
            <v>4451.93</v>
          </cell>
          <cell r="AL56">
            <v>3257.8</v>
          </cell>
        </row>
        <row r="57">
          <cell r="A57">
            <v>38899</v>
          </cell>
          <cell r="B57" t="str">
            <v>14:00</v>
          </cell>
          <cell r="C57">
            <v>40621.370000000003</v>
          </cell>
          <cell r="D57">
            <v>42406.5</v>
          </cell>
          <cell r="E57">
            <v>156507.28</v>
          </cell>
          <cell r="F57">
            <v>14774.4</v>
          </cell>
          <cell r="G57">
            <v>90083.3</v>
          </cell>
          <cell r="H57">
            <v>11210.78</v>
          </cell>
          <cell r="I57">
            <v>-147.21</v>
          </cell>
          <cell r="J57">
            <v>15062.11</v>
          </cell>
          <cell r="K57">
            <v>5078.1499999999996</v>
          </cell>
          <cell r="L57">
            <v>11647.33</v>
          </cell>
          <cell r="M57">
            <v>0</v>
          </cell>
          <cell r="N57">
            <v>36432</v>
          </cell>
          <cell r="O57">
            <v>-42.46</v>
          </cell>
          <cell r="P57">
            <v>35785.870000000003</v>
          </cell>
          <cell r="Q57">
            <v>98131.21</v>
          </cell>
          <cell r="R57">
            <v>35743.410000000003</v>
          </cell>
          <cell r="S57">
            <v>2268</v>
          </cell>
          <cell r="T57">
            <v>8946</v>
          </cell>
          <cell r="U57">
            <v>11647.33</v>
          </cell>
          <cell r="V57">
            <v>627</v>
          </cell>
          <cell r="W57">
            <v>9072</v>
          </cell>
          <cell r="X57">
            <v>80.25</v>
          </cell>
          <cell r="Y57">
            <v>12720.42</v>
          </cell>
          <cell r="Z57">
            <v>7557.07</v>
          </cell>
          <cell r="AA57">
            <v>3.75</v>
          </cell>
          <cell r="AB57">
            <v>526</v>
          </cell>
          <cell r="AC57">
            <v>15354.56</v>
          </cell>
          <cell r="AD57">
            <v>4.13</v>
          </cell>
          <cell r="AE57">
            <v>19638</v>
          </cell>
          <cell r="AF57">
            <v>12.5</v>
          </cell>
          <cell r="AG57">
            <v>4171.75</v>
          </cell>
          <cell r="AH57">
            <v>54504</v>
          </cell>
          <cell r="AI57">
            <v>2059.1999999999998</v>
          </cell>
          <cell r="AJ57">
            <v>154668.07999999999</v>
          </cell>
          <cell r="AK57">
            <v>4509</v>
          </cell>
          <cell r="AL57">
            <v>3628.34</v>
          </cell>
        </row>
        <row r="58">
          <cell r="A58">
            <v>38899</v>
          </cell>
          <cell r="B58" t="str">
            <v>14:15</v>
          </cell>
          <cell r="C58">
            <v>40703.79</v>
          </cell>
          <cell r="D58">
            <v>47607.54</v>
          </cell>
          <cell r="E58">
            <v>154626.84</v>
          </cell>
          <cell r="F58">
            <v>14601.6</v>
          </cell>
          <cell r="G58">
            <v>89354.97</v>
          </cell>
          <cell r="H58">
            <v>11160.91</v>
          </cell>
          <cell r="I58">
            <v>-150.51</v>
          </cell>
          <cell r="J58">
            <v>15102.08</v>
          </cell>
          <cell r="K58">
            <v>4983.46</v>
          </cell>
          <cell r="L58">
            <v>11654.59</v>
          </cell>
          <cell r="M58">
            <v>0</v>
          </cell>
          <cell r="N58">
            <v>36984</v>
          </cell>
          <cell r="O58">
            <v>-42.46</v>
          </cell>
          <cell r="P58">
            <v>35707.980000000003</v>
          </cell>
          <cell r="Q58">
            <v>97942.51</v>
          </cell>
          <cell r="R58">
            <v>35665.519999999997</v>
          </cell>
          <cell r="S58">
            <v>2268</v>
          </cell>
          <cell r="T58">
            <v>8802</v>
          </cell>
          <cell r="U58">
            <v>11654.59</v>
          </cell>
          <cell r="V58">
            <v>642</v>
          </cell>
          <cell r="W58">
            <v>8841.6</v>
          </cell>
          <cell r="X58">
            <v>79.5</v>
          </cell>
          <cell r="Y58">
            <v>12720.42</v>
          </cell>
          <cell r="Z58">
            <v>7660.09</v>
          </cell>
          <cell r="AA58">
            <v>1.88</v>
          </cell>
          <cell r="AB58">
            <v>564.4</v>
          </cell>
          <cell r="AC58">
            <v>16016.34</v>
          </cell>
          <cell r="AD58">
            <v>1.7</v>
          </cell>
          <cell r="AE58">
            <v>19638</v>
          </cell>
          <cell r="AF58">
            <v>14.58</v>
          </cell>
          <cell r="AG58">
            <v>4183.51</v>
          </cell>
          <cell r="AH58">
            <v>54693</v>
          </cell>
          <cell r="AI58">
            <v>2116.8000000000002</v>
          </cell>
          <cell r="AJ58">
            <v>154556.17000000001</v>
          </cell>
          <cell r="AK58">
            <v>4509</v>
          </cell>
          <cell r="AL58">
            <v>5285.84</v>
          </cell>
        </row>
        <row r="59">
          <cell r="A59">
            <v>38899</v>
          </cell>
          <cell r="B59" t="str">
            <v>14:30</v>
          </cell>
          <cell r="C59">
            <v>41111.49</v>
          </cell>
          <cell r="D59">
            <v>50768.17</v>
          </cell>
          <cell r="E59">
            <v>154992.04</v>
          </cell>
          <cell r="F59">
            <v>14601.6</v>
          </cell>
          <cell r="G59">
            <v>89431.64</v>
          </cell>
          <cell r="H59">
            <v>11208.9</v>
          </cell>
          <cell r="I59">
            <v>-143.47</v>
          </cell>
          <cell r="J59">
            <v>14677.75</v>
          </cell>
          <cell r="K59">
            <v>4969.3599999999997</v>
          </cell>
          <cell r="L59">
            <v>11583.21</v>
          </cell>
          <cell r="M59">
            <v>0</v>
          </cell>
          <cell r="N59">
            <v>36984</v>
          </cell>
          <cell r="O59">
            <v>-42.46</v>
          </cell>
          <cell r="P59">
            <v>35790.01</v>
          </cell>
          <cell r="Q59">
            <v>99183.47</v>
          </cell>
          <cell r="R59">
            <v>35747.550000000003</v>
          </cell>
          <cell r="S59">
            <v>2160</v>
          </cell>
          <cell r="T59">
            <v>9226.7999999999993</v>
          </cell>
          <cell r="U59">
            <v>11583.21</v>
          </cell>
          <cell r="V59">
            <v>660</v>
          </cell>
          <cell r="W59">
            <v>8553.6</v>
          </cell>
          <cell r="X59">
            <v>85.5</v>
          </cell>
          <cell r="Y59">
            <v>12637.28</v>
          </cell>
          <cell r="Z59">
            <v>7980.43</v>
          </cell>
          <cell r="AA59">
            <v>1.88</v>
          </cell>
          <cell r="AB59">
            <v>549.79999999999995</v>
          </cell>
          <cell r="AC59">
            <v>16332.05</v>
          </cell>
          <cell r="AD59">
            <v>2.5299999999999998</v>
          </cell>
          <cell r="AE59">
            <v>19962</v>
          </cell>
          <cell r="AF59">
            <v>13.54</v>
          </cell>
          <cell r="AG59">
            <v>4248.6400000000003</v>
          </cell>
          <cell r="AH59">
            <v>55188</v>
          </cell>
          <cell r="AI59">
            <v>2152.8000000000002</v>
          </cell>
          <cell r="AJ59">
            <v>155308.09</v>
          </cell>
          <cell r="AK59">
            <v>4337.78</v>
          </cell>
          <cell r="AL59">
            <v>5580.4</v>
          </cell>
        </row>
        <row r="60">
          <cell r="A60">
            <v>38899</v>
          </cell>
          <cell r="B60" t="str">
            <v>14:45</v>
          </cell>
          <cell r="C60">
            <v>40832.629999999997</v>
          </cell>
          <cell r="D60">
            <v>50928.2</v>
          </cell>
          <cell r="E60">
            <v>154788.44</v>
          </cell>
          <cell r="F60">
            <v>14601.6</v>
          </cell>
          <cell r="G60">
            <v>89354.97</v>
          </cell>
          <cell r="H60">
            <v>11184.91</v>
          </cell>
          <cell r="I60">
            <v>-151.94999999999999</v>
          </cell>
          <cell r="J60">
            <v>15358.89</v>
          </cell>
          <cell r="K60">
            <v>4901.3900000000003</v>
          </cell>
          <cell r="L60">
            <v>11567.79</v>
          </cell>
          <cell r="M60">
            <v>0</v>
          </cell>
          <cell r="N60">
            <v>36984</v>
          </cell>
          <cell r="O60">
            <v>-36.4</v>
          </cell>
          <cell r="P60">
            <v>35659.33</v>
          </cell>
          <cell r="Q60">
            <v>97719.95</v>
          </cell>
          <cell r="R60">
            <v>35622.93</v>
          </cell>
          <cell r="S60">
            <v>2268</v>
          </cell>
          <cell r="T60">
            <v>9784.7999999999993</v>
          </cell>
          <cell r="U60">
            <v>11567.79</v>
          </cell>
          <cell r="V60">
            <v>609</v>
          </cell>
          <cell r="W60">
            <v>8812.7999999999993</v>
          </cell>
          <cell r="X60">
            <v>84</v>
          </cell>
          <cell r="Y60">
            <v>12637.28</v>
          </cell>
          <cell r="Z60">
            <v>8011.14</v>
          </cell>
          <cell r="AA60">
            <v>1.88</v>
          </cell>
          <cell r="AB60">
            <v>540.20000000000005</v>
          </cell>
          <cell r="AC60">
            <v>16532.61</v>
          </cell>
          <cell r="AD60">
            <v>2.2599999999999998</v>
          </cell>
          <cell r="AE60">
            <v>20268</v>
          </cell>
          <cell r="AF60">
            <v>17.71</v>
          </cell>
          <cell r="AG60">
            <v>4146.6899999999996</v>
          </cell>
          <cell r="AH60">
            <v>54984</v>
          </cell>
          <cell r="AI60">
            <v>2181.6</v>
          </cell>
          <cell r="AJ60">
            <v>155692.07999999999</v>
          </cell>
          <cell r="AK60">
            <v>3995.32</v>
          </cell>
          <cell r="AL60">
            <v>5855.1</v>
          </cell>
        </row>
        <row r="61">
          <cell r="A61">
            <v>38899</v>
          </cell>
          <cell r="B61" t="str">
            <v>15:00</v>
          </cell>
          <cell r="C61">
            <v>40507.75</v>
          </cell>
          <cell r="D61">
            <v>49928</v>
          </cell>
          <cell r="E61">
            <v>153830.41</v>
          </cell>
          <cell r="F61">
            <v>14515.2</v>
          </cell>
          <cell r="G61">
            <v>89393.3</v>
          </cell>
          <cell r="H61">
            <v>11186.78</v>
          </cell>
          <cell r="I61">
            <v>-145.47999999999999</v>
          </cell>
          <cell r="J61">
            <v>15030.89</v>
          </cell>
          <cell r="K61">
            <v>4880.1499999999996</v>
          </cell>
          <cell r="L61">
            <v>11563.22</v>
          </cell>
          <cell r="M61">
            <v>0</v>
          </cell>
          <cell r="N61">
            <v>36432</v>
          </cell>
          <cell r="O61">
            <v>-42.46</v>
          </cell>
          <cell r="P61">
            <v>35800.83</v>
          </cell>
          <cell r="Q61">
            <v>95729.48</v>
          </cell>
          <cell r="R61">
            <v>35758.370000000003</v>
          </cell>
          <cell r="S61">
            <v>2160</v>
          </cell>
          <cell r="T61">
            <v>9896.4</v>
          </cell>
          <cell r="U61">
            <v>11563.22</v>
          </cell>
          <cell r="V61">
            <v>669</v>
          </cell>
          <cell r="W61">
            <v>8870.4</v>
          </cell>
          <cell r="X61">
            <v>84.75</v>
          </cell>
          <cell r="Y61">
            <v>12637.28</v>
          </cell>
          <cell r="Z61">
            <v>7930.23</v>
          </cell>
          <cell r="AA61">
            <v>3.75</v>
          </cell>
          <cell r="AB61">
            <v>525.9</v>
          </cell>
          <cell r="AC61">
            <v>16563.39</v>
          </cell>
          <cell r="AD61">
            <v>0.66</v>
          </cell>
          <cell r="AE61">
            <v>19980</v>
          </cell>
          <cell r="AF61">
            <v>20.83</v>
          </cell>
          <cell r="AG61">
            <v>4271.08</v>
          </cell>
          <cell r="AH61">
            <v>54975</v>
          </cell>
          <cell r="AI61">
            <v>2210.4</v>
          </cell>
          <cell r="AJ61">
            <v>155036.12</v>
          </cell>
          <cell r="AK61">
            <v>4052.4</v>
          </cell>
          <cell r="AL61">
            <v>6169.54</v>
          </cell>
        </row>
        <row r="62">
          <cell r="A62">
            <v>38899</v>
          </cell>
          <cell r="B62" t="str">
            <v>15:15</v>
          </cell>
          <cell r="C62">
            <v>40113.25</v>
          </cell>
          <cell r="D62">
            <v>46927.4</v>
          </cell>
          <cell r="E62">
            <v>154190.82999999999</v>
          </cell>
          <cell r="F62">
            <v>14515.2</v>
          </cell>
          <cell r="G62">
            <v>89316.64</v>
          </cell>
          <cell r="H62">
            <v>11186.78</v>
          </cell>
          <cell r="I62">
            <v>-135.71</v>
          </cell>
          <cell r="J62">
            <v>15026.12</v>
          </cell>
          <cell r="K62">
            <v>5029.18</v>
          </cell>
          <cell r="L62">
            <v>11593.79</v>
          </cell>
          <cell r="M62">
            <v>0</v>
          </cell>
          <cell r="N62">
            <v>36984</v>
          </cell>
          <cell r="O62">
            <v>-36.4</v>
          </cell>
          <cell r="P62">
            <v>35724.97</v>
          </cell>
          <cell r="Q62">
            <v>95399.71</v>
          </cell>
          <cell r="R62">
            <v>35688.57</v>
          </cell>
          <cell r="S62">
            <v>2052</v>
          </cell>
          <cell r="T62">
            <v>10152</v>
          </cell>
          <cell r="U62">
            <v>11593.79</v>
          </cell>
          <cell r="V62">
            <v>621</v>
          </cell>
          <cell r="W62">
            <v>8899.2000000000007</v>
          </cell>
          <cell r="X62">
            <v>86.25</v>
          </cell>
          <cell r="Y62">
            <v>12471</v>
          </cell>
          <cell r="Z62">
            <v>7764.32</v>
          </cell>
          <cell r="AA62">
            <v>3.75</v>
          </cell>
          <cell r="AB62">
            <v>570.70000000000005</v>
          </cell>
          <cell r="AC62">
            <v>16392.28</v>
          </cell>
          <cell r="AD62">
            <v>1.8</v>
          </cell>
          <cell r="AE62">
            <v>19728</v>
          </cell>
          <cell r="AF62">
            <v>27.08</v>
          </cell>
          <cell r="AG62">
            <v>4233.4799999999996</v>
          </cell>
          <cell r="AH62">
            <v>54147</v>
          </cell>
          <cell r="AI62">
            <v>2210.4</v>
          </cell>
          <cell r="AJ62">
            <v>154284.20000000001</v>
          </cell>
          <cell r="AK62">
            <v>4052.4</v>
          </cell>
          <cell r="AL62">
            <v>5253.12</v>
          </cell>
        </row>
        <row r="63">
          <cell r="A63">
            <v>38899</v>
          </cell>
          <cell r="B63" t="str">
            <v>15:30</v>
          </cell>
          <cell r="C63">
            <v>40140.06</v>
          </cell>
          <cell r="D63">
            <v>43566.73</v>
          </cell>
          <cell r="E63">
            <v>154186.42000000001</v>
          </cell>
          <cell r="F63">
            <v>14428.8</v>
          </cell>
          <cell r="G63">
            <v>89354.97</v>
          </cell>
          <cell r="H63">
            <v>11234.78</v>
          </cell>
          <cell r="I63">
            <v>-141.6</v>
          </cell>
          <cell r="J63">
            <v>15047.72</v>
          </cell>
          <cell r="K63">
            <v>5015.66</v>
          </cell>
          <cell r="L63">
            <v>11546.03</v>
          </cell>
          <cell r="M63">
            <v>0</v>
          </cell>
          <cell r="N63">
            <v>36984</v>
          </cell>
          <cell r="O63">
            <v>-42.46</v>
          </cell>
          <cell r="P63">
            <v>35782.82</v>
          </cell>
          <cell r="Q63">
            <v>93933.6</v>
          </cell>
          <cell r="R63">
            <v>35740.36</v>
          </cell>
          <cell r="S63">
            <v>2160</v>
          </cell>
          <cell r="T63">
            <v>10188</v>
          </cell>
          <cell r="U63">
            <v>11546.03</v>
          </cell>
          <cell r="V63">
            <v>582</v>
          </cell>
          <cell r="W63">
            <v>8668.7999999999993</v>
          </cell>
          <cell r="X63">
            <v>76.5</v>
          </cell>
          <cell r="Y63">
            <v>12387.86</v>
          </cell>
          <cell r="Z63">
            <v>7731.7</v>
          </cell>
          <cell r="AA63">
            <v>3.75</v>
          </cell>
          <cell r="AB63">
            <v>1364.3</v>
          </cell>
          <cell r="AC63">
            <v>16291.82</v>
          </cell>
          <cell r="AD63">
            <v>1.1299999999999999</v>
          </cell>
          <cell r="AE63">
            <v>19458</v>
          </cell>
          <cell r="AF63">
            <v>20.83</v>
          </cell>
          <cell r="AG63">
            <v>4272.5200000000004</v>
          </cell>
          <cell r="AH63">
            <v>53217</v>
          </cell>
          <cell r="AI63">
            <v>2196</v>
          </cell>
          <cell r="AJ63">
            <v>153836.20000000001</v>
          </cell>
          <cell r="AK63">
            <v>3995.32</v>
          </cell>
          <cell r="AL63">
            <v>5038.04</v>
          </cell>
        </row>
        <row r="64">
          <cell r="A64">
            <v>38899</v>
          </cell>
          <cell r="B64" t="str">
            <v>15:45</v>
          </cell>
          <cell r="C64">
            <v>40330.51</v>
          </cell>
          <cell r="D64">
            <v>41806.379999999997</v>
          </cell>
          <cell r="E64">
            <v>154226.01</v>
          </cell>
          <cell r="F64">
            <v>14428.8</v>
          </cell>
          <cell r="G64">
            <v>89316.64</v>
          </cell>
          <cell r="H64">
            <v>11280.9</v>
          </cell>
          <cell r="I64">
            <v>-144.62</v>
          </cell>
          <cell r="J64">
            <v>15082.91</v>
          </cell>
          <cell r="K64">
            <v>5054.37</v>
          </cell>
          <cell r="L64">
            <v>11549.57</v>
          </cell>
          <cell r="M64">
            <v>0</v>
          </cell>
          <cell r="N64">
            <v>36432</v>
          </cell>
          <cell r="O64">
            <v>-42.46</v>
          </cell>
          <cell r="P64">
            <v>35761.75</v>
          </cell>
          <cell r="Q64">
            <v>92656.62</v>
          </cell>
          <cell r="R64">
            <v>35719.29</v>
          </cell>
          <cell r="S64">
            <v>2052</v>
          </cell>
          <cell r="T64">
            <v>10350</v>
          </cell>
          <cell r="U64">
            <v>11549.57</v>
          </cell>
          <cell r="V64">
            <v>537</v>
          </cell>
          <cell r="W64">
            <v>9158.4</v>
          </cell>
          <cell r="X64">
            <v>80.25</v>
          </cell>
          <cell r="Y64">
            <v>12554.14</v>
          </cell>
          <cell r="Z64">
            <v>7652.16</v>
          </cell>
          <cell r="AA64">
            <v>1.88</v>
          </cell>
          <cell r="AB64">
            <v>1812.3</v>
          </cell>
          <cell r="AC64">
            <v>16026.72</v>
          </cell>
          <cell r="AD64">
            <v>0.97</v>
          </cell>
          <cell r="AE64">
            <v>19422</v>
          </cell>
          <cell r="AF64">
            <v>18.75</v>
          </cell>
          <cell r="AG64">
            <v>4312.04</v>
          </cell>
          <cell r="AH64">
            <v>53397</v>
          </cell>
          <cell r="AI64">
            <v>2210.4</v>
          </cell>
          <cell r="AJ64">
            <v>153484.24</v>
          </cell>
          <cell r="AK64">
            <v>3938.24</v>
          </cell>
          <cell r="AL64">
            <v>4571.6499999999996</v>
          </cell>
        </row>
        <row r="65">
          <cell r="A65">
            <v>38899</v>
          </cell>
          <cell r="B65" t="str">
            <v>16:00</v>
          </cell>
          <cell r="C65">
            <v>40427.33</v>
          </cell>
          <cell r="D65">
            <v>42286.47</v>
          </cell>
          <cell r="E65">
            <v>154664.03</v>
          </cell>
          <cell r="F65">
            <v>14515.2</v>
          </cell>
          <cell r="G65">
            <v>89393.3</v>
          </cell>
          <cell r="H65">
            <v>11304.9</v>
          </cell>
          <cell r="I65">
            <v>-152.1</v>
          </cell>
          <cell r="J65">
            <v>15004.89</v>
          </cell>
          <cell r="K65">
            <v>5057.42</v>
          </cell>
          <cell r="L65">
            <v>11562.32</v>
          </cell>
          <cell r="M65">
            <v>0</v>
          </cell>
          <cell r="N65">
            <v>36984</v>
          </cell>
          <cell r="O65">
            <v>-36.4</v>
          </cell>
          <cell r="P65">
            <v>35661.89</v>
          </cell>
          <cell r="Q65">
            <v>92504.1</v>
          </cell>
          <cell r="R65">
            <v>35625.49</v>
          </cell>
          <cell r="S65">
            <v>2160</v>
          </cell>
          <cell r="T65">
            <v>10450.799999999999</v>
          </cell>
          <cell r="U65">
            <v>11562.32</v>
          </cell>
          <cell r="V65">
            <v>516</v>
          </cell>
          <cell r="W65">
            <v>9302.4</v>
          </cell>
          <cell r="X65">
            <v>81</v>
          </cell>
          <cell r="Y65">
            <v>12720.42</v>
          </cell>
          <cell r="Z65">
            <v>7438.25</v>
          </cell>
          <cell r="AA65">
            <v>1.88</v>
          </cell>
          <cell r="AB65">
            <v>1959.6</v>
          </cell>
          <cell r="AC65">
            <v>16262.62</v>
          </cell>
          <cell r="AD65">
            <v>1.87</v>
          </cell>
          <cell r="AE65">
            <v>19458</v>
          </cell>
          <cell r="AF65">
            <v>23.96</v>
          </cell>
          <cell r="AG65">
            <v>4196.3900000000003</v>
          </cell>
          <cell r="AH65">
            <v>53388</v>
          </cell>
          <cell r="AI65">
            <v>2239.1999999999998</v>
          </cell>
          <cell r="AJ65">
            <v>154396.14000000001</v>
          </cell>
          <cell r="AK65">
            <v>4052.4</v>
          </cell>
          <cell r="AL65">
            <v>4942.2</v>
          </cell>
        </row>
        <row r="66">
          <cell r="A66">
            <v>38899</v>
          </cell>
          <cell r="B66" t="str">
            <v>16:15</v>
          </cell>
          <cell r="C66">
            <v>40407.32</v>
          </cell>
          <cell r="D66">
            <v>42886.58</v>
          </cell>
          <cell r="E66">
            <v>154702.78</v>
          </cell>
          <cell r="F66">
            <v>14515.2</v>
          </cell>
          <cell r="G66">
            <v>89316.64</v>
          </cell>
          <cell r="H66">
            <v>11232.9</v>
          </cell>
          <cell r="I66">
            <v>-155.11000000000001</v>
          </cell>
          <cell r="J66">
            <v>14794.54</v>
          </cell>
          <cell r="K66">
            <v>5016.78</v>
          </cell>
          <cell r="L66">
            <v>11598.61</v>
          </cell>
          <cell r="M66">
            <v>0</v>
          </cell>
          <cell r="N66">
            <v>36984</v>
          </cell>
          <cell r="O66">
            <v>-42.46</v>
          </cell>
          <cell r="P66">
            <v>36285.879999999997</v>
          </cell>
          <cell r="Q66">
            <v>93403.11</v>
          </cell>
          <cell r="R66">
            <v>36243.42</v>
          </cell>
          <cell r="S66">
            <v>2052</v>
          </cell>
          <cell r="T66">
            <v>10281.6</v>
          </cell>
          <cell r="U66">
            <v>11598.61</v>
          </cell>
          <cell r="V66">
            <v>540</v>
          </cell>
          <cell r="W66">
            <v>9244.7999999999993</v>
          </cell>
          <cell r="X66">
            <v>84</v>
          </cell>
          <cell r="Y66">
            <v>12803.56</v>
          </cell>
          <cell r="Z66">
            <v>7219.94</v>
          </cell>
          <cell r="AA66">
            <v>1.88</v>
          </cell>
          <cell r="AB66">
            <v>1929</v>
          </cell>
          <cell r="AC66">
            <v>16217.42</v>
          </cell>
          <cell r="AD66">
            <v>0.78</v>
          </cell>
          <cell r="AE66">
            <v>19386</v>
          </cell>
          <cell r="AF66">
            <v>31.25</v>
          </cell>
          <cell r="AG66">
            <v>4229.67</v>
          </cell>
          <cell r="AH66">
            <v>53157</v>
          </cell>
          <cell r="AI66">
            <v>2246.4</v>
          </cell>
          <cell r="AJ66">
            <v>153804.31</v>
          </cell>
          <cell r="AK66">
            <v>4109.47</v>
          </cell>
          <cell r="AL66">
            <v>4479.32</v>
          </cell>
        </row>
        <row r="67">
          <cell r="A67">
            <v>38899</v>
          </cell>
          <cell r="B67" t="str">
            <v>16:30</v>
          </cell>
          <cell r="C67">
            <v>40067.64</v>
          </cell>
          <cell r="D67">
            <v>39165.85</v>
          </cell>
          <cell r="E67">
            <v>152943.89000000001</v>
          </cell>
          <cell r="F67">
            <v>14428.8</v>
          </cell>
          <cell r="G67">
            <v>89278.3</v>
          </cell>
          <cell r="H67">
            <v>11234.78</v>
          </cell>
          <cell r="I67">
            <v>-138.72999999999999</v>
          </cell>
          <cell r="J67">
            <v>14544.96</v>
          </cell>
          <cell r="K67">
            <v>4922.43</v>
          </cell>
          <cell r="L67">
            <v>11605.46</v>
          </cell>
          <cell r="M67">
            <v>1184</v>
          </cell>
          <cell r="N67">
            <v>36984</v>
          </cell>
          <cell r="O67">
            <v>-42.46</v>
          </cell>
          <cell r="P67">
            <v>36452.35</v>
          </cell>
          <cell r="Q67">
            <v>92906.73</v>
          </cell>
          <cell r="R67">
            <v>36409.89</v>
          </cell>
          <cell r="S67">
            <v>2160</v>
          </cell>
          <cell r="T67">
            <v>9939.6</v>
          </cell>
          <cell r="U67">
            <v>11605.46</v>
          </cell>
          <cell r="V67">
            <v>546</v>
          </cell>
          <cell r="W67">
            <v>8956.7999999999993</v>
          </cell>
          <cell r="X67">
            <v>81</v>
          </cell>
          <cell r="Y67">
            <v>12803.56</v>
          </cell>
          <cell r="Z67">
            <v>7125.58</v>
          </cell>
          <cell r="AA67">
            <v>3.75</v>
          </cell>
          <cell r="AB67">
            <v>1885.8</v>
          </cell>
          <cell r="AC67">
            <v>15886.2</v>
          </cell>
          <cell r="AD67">
            <v>2.2799999999999998</v>
          </cell>
          <cell r="AE67">
            <v>19080</v>
          </cell>
          <cell r="AF67">
            <v>21.87</v>
          </cell>
          <cell r="AG67">
            <v>4221.76</v>
          </cell>
          <cell r="AH67">
            <v>51758</v>
          </cell>
          <cell r="AI67">
            <v>2239.1999999999998</v>
          </cell>
          <cell r="AJ67">
            <v>152108.43</v>
          </cell>
          <cell r="AK67">
            <v>4109.47</v>
          </cell>
          <cell r="AL67">
            <v>4436.0600000000004</v>
          </cell>
        </row>
        <row r="68">
          <cell r="A68">
            <v>38899</v>
          </cell>
          <cell r="B68" t="str">
            <v>16:45</v>
          </cell>
          <cell r="C68">
            <v>37295.379999999997</v>
          </cell>
          <cell r="D68">
            <v>36126.01</v>
          </cell>
          <cell r="E68">
            <v>149583.46</v>
          </cell>
          <cell r="F68">
            <v>14428.8</v>
          </cell>
          <cell r="G68">
            <v>89354.97</v>
          </cell>
          <cell r="H68">
            <v>11308.65</v>
          </cell>
          <cell r="I68">
            <v>-145.77000000000001</v>
          </cell>
          <cell r="J68">
            <v>15043.35</v>
          </cell>
          <cell r="K68">
            <v>4875.54</v>
          </cell>
          <cell r="L68">
            <v>11568.22</v>
          </cell>
          <cell r="M68">
            <v>5639.85</v>
          </cell>
          <cell r="N68">
            <v>36432</v>
          </cell>
          <cell r="O68">
            <v>-36.4</v>
          </cell>
          <cell r="P68">
            <v>36343.480000000003</v>
          </cell>
          <cell r="Q68">
            <v>91121.77</v>
          </cell>
          <cell r="R68">
            <v>36307.08</v>
          </cell>
          <cell r="S68">
            <v>2052</v>
          </cell>
          <cell r="T68">
            <v>10202.4</v>
          </cell>
          <cell r="U68">
            <v>11568.22</v>
          </cell>
          <cell r="V68">
            <v>549</v>
          </cell>
          <cell r="W68">
            <v>9014.4</v>
          </cell>
          <cell r="X68">
            <v>84</v>
          </cell>
          <cell r="Y68">
            <v>12720.42</v>
          </cell>
          <cell r="Z68">
            <v>7039.18</v>
          </cell>
          <cell r="AA68">
            <v>5.63</v>
          </cell>
          <cell r="AB68">
            <v>1898.6</v>
          </cell>
          <cell r="AC68">
            <v>15756.3</v>
          </cell>
          <cell r="AD68">
            <v>0.73</v>
          </cell>
          <cell r="AE68">
            <v>18774</v>
          </cell>
          <cell r="AF68">
            <v>22.92</v>
          </cell>
          <cell r="AG68">
            <v>4198.55</v>
          </cell>
          <cell r="AH68">
            <v>51677.85</v>
          </cell>
          <cell r="AI68">
            <v>2196</v>
          </cell>
          <cell r="AJ68">
            <v>150220.71</v>
          </cell>
          <cell r="AK68">
            <v>4052.4</v>
          </cell>
          <cell r="AL68">
            <v>5531.33</v>
          </cell>
        </row>
        <row r="69">
          <cell r="A69">
            <v>38899</v>
          </cell>
          <cell r="B69" t="str">
            <v>17:00</v>
          </cell>
          <cell r="C69">
            <v>36444.370000000003</v>
          </cell>
          <cell r="D69">
            <v>37686.339999999997</v>
          </cell>
          <cell r="E69">
            <v>147109.92000000001</v>
          </cell>
          <cell r="F69">
            <v>14515.2</v>
          </cell>
          <cell r="G69">
            <v>89431.64</v>
          </cell>
          <cell r="H69">
            <v>11332.65</v>
          </cell>
          <cell r="I69">
            <v>-152.81</v>
          </cell>
          <cell r="J69">
            <v>15229.7</v>
          </cell>
          <cell r="K69">
            <v>4915.5</v>
          </cell>
          <cell r="L69">
            <v>11574.8</v>
          </cell>
          <cell r="M69">
            <v>5628.65</v>
          </cell>
          <cell r="N69">
            <v>36984</v>
          </cell>
          <cell r="O69">
            <v>-42.46</v>
          </cell>
          <cell r="P69">
            <v>36401.93</v>
          </cell>
          <cell r="Q69">
            <v>90168.81</v>
          </cell>
          <cell r="R69">
            <v>36359.47</v>
          </cell>
          <cell r="S69">
            <v>1944</v>
          </cell>
          <cell r="T69">
            <v>10386</v>
          </cell>
          <cell r="U69">
            <v>11574.8</v>
          </cell>
          <cell r="V69">
            <v>573</v>
          </cell>
          <cell r="W69">
            <v>9216</v>
          </cell>
          <cell r="X69">
            <v>80.25</v>
          </cell>
          <cell r="Y69">
            <v>12720.42</v>
          </cell>
          <cell r="Z69">
            <v>6980.12</v>
          </cell>
          <cell r="AA69">
            <v>5.63</v>
          </cell>
          <cell r="AB69">
            <v>1943.3</v>
          </cell>
          <cell r="AC69">
            <v>15667.67</v>
          </cell>
          <cell r="AD69">
            <v>1.97</v>
          </cell>
          <cell r="AE69">
            <v>18936</v>
          </cell>
          <cell r="AF69">
            <v>27.08</v>
          </cell>
          <cell r="AG69">
            <v>4255.43</v>
          </cell>
          <cell r="AH69">
            <v>51720.65</v>
          </cell>
          <cell r="AI69">
            <v>2203.1999999999998</v>
          </cell>
          <cell r="AJ69">
            <v>149308.91</v>
          </cell>
          <cell r="AK69">
            <v>4052.4</v>
          </cell>
          <cell r="AL69">
            <v>6487.49</v>
          </cell>
        </row>
        <row r="70">
          <cell r="A70">
            <v>38899</v>
          </cell>
          <cell r="B70" t="str">
            <v>17:15</v>
          </cell>
          <cell r="C70">
            <v>34323.07</v>
          </cell>
          <cell r="D70">
            <v>36686.129999999997</v>
          </cell>
          <cell r="E70">
            <v>141510.79999999999</v>
          </cell>
          <cell r="F70">
            <v>14601.6</v>
          </cell>
          <cell r="G70">
            <v>89354.97</v>
          </cell>
          <cell r="H70">
            <v>11388.15</v>
          </cell>
          <cell r="I70">
            <v>16976.75</v>
          </cell>
          <cell r="J70">
            <v>15948.84</v>
          </cell>
          <cell r="K70">
            <v>5179.6099999999997</v>
          </cell>
          <cell r="L70">
            <v>11731.25</v>
          </cell>
          <cell r="M70">
            <v>6032.03</v>
          </cell>
          <cell r="N70">
            <v>36984</v>
          </cell>
          <cell r="O70">
            <v>-36.4</v>
          </cell>
          <cell r="P70">
            <v>35461.19</v>
          </cell>
          <cell r="Q70">
            <v>94178.66</v>
          </cell>
          <cell r="R70">
            <v>35424.79</v>
          </cell>
          <cell r="S70">
            <v>2052</v>
          </cell>
          <cell r="T70">
            <v>11253.6</v>
          </cell>
          <cell r="U70">
            <v>11731.25</v>
          </cell>
          <cell r="V70">
            <v>567</v>
          </cell>
          <cell r="W70">
            <v>9072</v>
          </cell>
          <cell r="X70">
            <v>84.75</v>
          </cell>
          <cell r="Y70">
            <v>12969.84</v>
          </cell>
          <cell r="Z70">
            <v>7501.23</v>
          </cell>
          <cell r="AA70">
            <v>13.13</v>
          </cell>
          <cell r="AB70">
            <v>2032.7</v>
          </cell>
          <cell r="AC70">
            <v>16667.72</v>
          </cell>
          <cell r="AD70">
            <v>0.91</v>
          </cell>
          <cell r="AE70">
            <v>19602</v>
          </cell>
          <cell r="AF70">
            <v>27.08</v>
          </cell>
          <cell r="AG70">
            <v>4233.91</v>
          </cell>
          <cell r="AH70">
            <v>52835.03</v>
          </cell>
          <cell r="AI70">
            <v>2260.8000000000002</v>
          </cell>
          <cell r="AJ70">
            <v>147565.25</v>
          </cell>
          <cell r="AK70">
            <v>4166.55</v>
          </cell>
          <cell r="AL70">
            <v>9574.56</v>
          </cell>
        </row>
        <row r="71">
          <cell r="A71">
            <v>38899</v>
          </cell>
          <cell r="B71" t="str">
            <v>17:30</v>
          </cell>
          <cell r="C71">
            <v>33308.82</v>
          </cell>
          <cell r="D71">
            <v>35685.94</v>
          </cell>
          <cell r="E71">
            <v>140629.32999999999</v>
          </cell>
          <cell r="F71">
            <v>14601.6</v>
          </cell>
          <cell r="G71">
            <v>89316.64</v>
          </cell>
          <cell r="H71">
            <v>11408.39</v>
          </cell>
          <cell r="I71">
            <v>18663.599999999999</v>
          </cell>
          <cell r="J71">
            <v>15918.81</v>
          </cell>
          <cell r="K71">
            <v>10173.07</v>
          </cell>
          <cell r="L71">
            <v>12327.97</v>
          </cell>
          <cell r="M71">
            <v>6091.79</v>
          </cell>
          <cell r="N71">
            <v>36984</v>
          </cell>
          <cell r="O71">
            <v>-42.46</v>
          </cell>
          <cell r="P71">
            <v>35768.019999999997</v>
          </cell>
          <cell r="Q71">
            <v>97673.04</v>
          </cell>
          <cell r="R71">
            <v>35725.56</v>
          </cell>
          <cell r="S71">
            <v>2160</v>
          </cell>
          <cell r="T71">
            <v>10836</v>
          </cell>
          <cell r="U71">
            <v>12327.97</v>
          </cell>
          <cell r="V71">
            <v>561</v>
          </cell>
          <cell r="W71">
            <v>9475.2000000000007</v>
          </cell>
          <cell r="X71">
            <v>96</v>
          </cell>
          <cell r="Y71">
            <v>13052.98</v>
          </cell>
          <cell r="Z71">
            <v>7806.18</v>
          </cell>
          <cell r="AA71">
            <v>9.3800000000000008</v>
          </cell>
          <cell r="AB71">
            <v>2141.3000000000002</v>
          </cell>
          <cell r="AC71">
            <v>17296.91</v>
          </cell>
          <cell r="AD71">
            <v>1.1599999999999999</v>
          </cell>
          <cell r="AE71">
            <v>19476</v>
          </cell>
          <cell r="AF71">
            <v>28.12</v>
          </cell>
          <cell r="AG71">
            <v>4156.75</v>
          </cell>
          <cell r="AH71">
            <v>53338.79</v>
          </cell>
          <cell r="AI71">
            <v>2282.4</v>
          </cell>
          <cell r="AJ71">
            <v>147389.41</v>
          </cell>
          <cell r="AK71">
            <v>4280.7</v>
          </cell>
          <cell r="AL71">
            <v>10123.950000000001</v>
          </cell>
        </row>
        <row r="72">
          <cell r="A72">
            <v>38899</v>
          </cell>
          <cell r="B72" t="str">
            <v>17:45</v>
          </cell>
          <cell r="C72">
            <v>32287.78</v>
          </cell>
          <cell r="D72">
            <v>34885.78</v>
          </cell>
          <cell r="E72">
            <v>147471.16</v>
          </cell>
          <cell r="F72">
            <v>14601.6</v>
          </cell>
          <cell r="G72">
            <v>89316.64</v>
          </cell>
          <cell r="H72">
            <v>11402.76</v>
          </cell>
          <cell r="I72">
            <v>18641.740000000002</v>
          </cell>
          <cell r="J72">
            <v>15923.64</v>
          </cell>
          <cell r="K72">
            <v>11611.46</v>
          </cell>
          <cell r="L72">
            <v>12502.08</v>
          </cell>
          <cell r="M72">
            <v>6088.05</v>
          </cell>
          <cell r="N72">
            <v>36984</v>
          </cell>
          <cell r="O72">
            <v>-42.46</v>
          </cell>
          <cell r="P72">
            <v>38821.72</v>
          </cell>
          <cell r="Q72">
            <v>97432.36</v>
          </cell>
          <cell r="R72">
            <v>38779.26</v>
          </cell>
          <cell r="S72">
            <v>1944</v>
          </cell>
          <cell r="T72">
            <v>11354.4</v>
          </cell>
          <cell r="U72">
            <v>12502.08</v>
          </cell>
          <cell r="V72">
            <v>609</v>
          </cell>
          <cell r="W72">
            <v>9820.7999999999993</v>
          </cell>
          <cell r="X72">
            <v>91.5</v>
          </cell>
          <cell r="Y72">
            <v>13967.52</v>
          </cell>
          <cell r="Z72">
            <v>8296.4699999999993</v>
          </cell>
          <cell r="AA72">
            <v>3.75</v>
          </cell>
          <cell r="AB72">
            <v>2257.6999999999998</v>
          </cell>
          <cell r="AC72">
            <v>17962.669999999998</v>
          </cell>
          <cell r="AD72">
            <v>2.5</v>
          </cell>
          <cell r="AE72">
            <v>19944</v>
          </cell>
          <cell r="AF72">
            <v>30.21</v>
          </cell>
          <cell r="AG72">
            <v>3222.87</v>
          </cell>
          <cell r="AH72">
            <v>54535.05</v>
          </cell>
          <cell r="AI72">
            <v>2390.4</v>
          </cell>
          <cell r="AJ72">
            <v>151676.78</v>
          </cell>
          <cell r="AK72">
            <v>4337.78</v>
          </cell>
          <cell r="AL72">
            <v>8350.73</v>
          </cell>
        </row>
        <row r="73">
          <cell r="A73">
            <v>38899</v>
          </cell>
          <cell r="B73" t="str">
            <v>18:00</v>
          </cell>
          <cell r="C73">
            <v>32729.88</v>
          </cell>
          <cell r="D73">
            <v>46567.47</v>
          </cell>
          <cell r="E73">
            <v>149707.04</v>
          </cell>
          <cell r="F73">
            <v>14342.4</v>
          </cell>
          <cell r="G73">
            <v>89584.97</v>
          </cell>
          <cell r="H73">
            <v>11498.76</v>
          </cell>
          <cell r="I73">
            <v>18550.95</v>
          </cell>
          <cell r="J73">
            <v>15605.3</v>
          </cell>
          <cell r="K73">
            <v>11589.49</v>
          </cell>
          <cell r="L73">
            <v>12858.23</v>
          </cell>
          <cell r="M73">
            <v>6095.52</v>
          </cell>
          <cell r="N73">
            <v>36984</v>
          </cell>
          <cell r="O73">
            <v>-84.93</v>
          </cell>
          <cell r="P73">
            <v>47588.42</v>
          </cell>
          <cell r="Q73">
            <v>94161.12</v>
          </cell>
          <cell r="R73">
            <v>47503.49</v>
          </cell>
          <cell r="S73">
            <v>2052</v>
          </cell>
          <cell r="T73">
            <v>12873.6</v>
          </cell>
          <cell r="U73">
            <v>12858.23</v>
          </cell>
          <cell r="V73">
            <v>645</v>
          </cell>
          <cell r="W73">
            <v>10195.200000000001</v>
          </cell>
          <cell r="X73">
            <v>93</v>
          </cell>
          <cell r="Y73">
            <v>15048.34</v>
          </cell>
          <cell r="Z73">
            <v>8557.2099999999991</v>
          </cell>
          <cell r="AA73">
            <v>3.75</v>
          </cell>
          <cell r="AB73">
            <v>2388.4</v>
          </cell>
          <cell r="AC73">
            <v>19119.05</v>
          </cell>
          <cell r="AD73">
            <v>1.78</v>
          </cell>
          <cell r="AE73">
            <v>21348</v>
          </cell>
          <cell r="AF73">
            <v>43.75</v>
          </cell>
          <cell r="AG73">
            <v>3162.99</v>
          </cell>
          <cell r="AH73">
            <v>57686.52</v>
          </cell>
          <cell r="AI73">
            <v>2599.1999999999998</v>
          </cell>
          <cell r="AJ73">
            <v>158188.09</v>
          </cell>
          <cell r="AK73">
            <v>4280.7</v>
          </cell>
          <cell r="AL73">
            <v>11950.96</v>
          </cell>
        </row>
        <row r="74">
          <cell r="A74">
            <v>38899</v>
          </cell>
          <cell r="B74" t="str">
            <v>18:15</v>
          </cell>
          <cell r="C74">
            <v>33700.519999999997</v>
          </cell>
          <cell r="D74">
            <v>49527.14</v>
          </cell>
          <cell r="E74">
            <v>163021.66</v>
          </cell>
          <cell r="F74">
            <v>34646.400000000001</v>
          </cell>
          <cell r="G74">
            <v>93303.3</v>
          </cell>
          <cell r="H74">
            <v>11626.25</v>
          </cell>
          <cell r="I74">
            <v>18421.91</v>
          </cell>
          <cell r="J74">
            <v>15292.93</v>
          </cell>
          <cell r="K74">
            <v>12074.3</v>
          </cell>
          <cell r="L74">
            <v>13152.31</v>
          </cell>
          <cell r="M74">
            <v>6289.74</v>
          </cell>
          <cell r="N74">
            <v>38088</v>
          </cell>
          <cell r="O74">
            <v>7479.67</v>
          </cell>
          <cell r="P74">
            <v>49436.24</v>
          </cell>
          <cell r="Q74">
            <v>94540.83</v>
          </cell>
          <cell r="R74">
            <v>56915.91</v>
          </cell>
          <cell r="S74">
            <v>2052</v>
          </cell>
          <cell r="T74">
            <v>14634</v>
          </cell>
          <cell r="U74">
            <v>13152.31</v>
          </cell>
          <cell r="V74">
            <v>765</v>
          </cell>
          <cell r="W74">
            <v>10569.6</v>
          </cell>
          <cell r="X74">
            <v>90</v>
          </cell>
          <cell r="Y74">
            <v>16711.14</v>
          </cell>
          <cell r="Z74">
            <v>9365.6</v>
          </cell>
          <cell r="AA74">
            <v>11.26</v>
          </cell>
          <cell r="AB74">
            <v>2780.5</v>
          </cell>
          <cell r="AC74">
            <v>21755.65</v>
          </cell>
          <cell r="AD74">
            <v>2.6</v>
          </cell>
          <cell r="AE74">
            <v>24804</v>
          </cell>
          <cell r="AF74">
            <v>60.41</v>
          </cell>
          <cell r="AG74">
            <v>3077.78</v>
          </cell>
          <cell r="AH74">
            <v>65434.74</v>
          </cell>
          <cell r="AI74">
            <v>3175.2</v>
          </cell>
          <cell r="AJ74">
            <v>178393.45</v>
          </cell>
          <cell r="AK74">
            <v>4337.78</v>
          </cell>
          <cell r="AL74">
            <v>17606.13</v>
          </cell>
        </row>
        <row r="75">
          <cell r="A75">
            <v>38899</v>
          </cell>
          <cell r="B75" t="str">
            <v>18:30</v>
          </cell>
          <cell r="C75">
            <v>38652.910000000003</v>
          </cell>
          <cell r="D75">
            <v>63809.94</v>
          </cell>
          <cell r="E75">
            <v>181950.2</v>
          </cell>
          <cell r="F75">
            <v>46828.800000000003</v>
          </cell>
          <cell r="G75">
            <v>96178.3</v>
          </cell>
          <cell r="H75">
            <v>12019.6</v>
          </cell>
          <cell r="I75">
            <v>18934.11</v>
          </cell>
          <cell r="J75">
            <v>16702.43</v>
          </cell>
          <cell r="K75">
            <v>14339.64</v>
          </cell>
          <cell r="L75">
            <v>13129.98</v>
          </cell>
          <cell r="M75">
            <v>6289.74</v>
          </cell>
          <cell r="N75">
            <v>38640</v>
          </cell>
          <cell r="O75">
            <v>16390.98</v>
          </cell>
          <cell r="P75">
            <v>54432.69</v>
          </cell>
          <cell r="Q75">
            <v>99898.54</v>
          </cell>
          <cell r="R75">
            <v>70823.67</v>
          </cell>
          <cell r="S75">
            <v>2160</v>
          </cell>
          <cell r="T75">
            <v>18093.599999999999</v>
          </cell>
          <cell r="U75">
            <v>13129.98</v>
          </cell>
          <cell r="V75">
            <v>1068</v>
          </cell>
          <cell r="W75">
            <v>11376</v>
          </cell>
          <cell r="X75">
            <v>94.5</v>
          </cell>
          <cell r="Y75">
            <v>18706.5</v>
          </cell>
          <cell r="Z75">
            <v>11144.89</v>
          </cell>
          <cell r="AA75">
            <v>20.64</v>
          </cell>
          <cell r="AB75">
            <v>3509.1</v>
          </cell>
          <cell r="AC75">
            <v>23953.02</v>
          </cell>
          <cell r="AD75">
            <v>7.54</v>
          </cell>
          <cell r="AE75">
            <v>30096</v>
          </cell>
          <cell r="AF75">
            <v>108.33</v>
          </cell>
          <cell r="AG75">
            <v>3124.2</v>
          </cell>
          <cell r="AH75">
            <v>77869.740000000005</v>
          </cell>
          <cell r="AI75">
            <v>3931.2</v>
          </cell>
          <cell r="AJ75">
            <v>196838.95</v>
          </cell>
          <cell r="AK75">
            <v>4451.93</v>
          </cell>
          <cell r="AL75">
            <v>18768.04</v>
          </cell>
        </row>
        <row r="76">
          <cell r="A76">
            <v>38899</v>
          </cell>
          <cell r="B76" t="str">
            <v>18:45</v>
          </cell>
          <cell r="C76">
            <v>38822.949999999997</v>
          </cell>
          <cell r="D76">
            <v>78172.06</v>
          </cell>
          <cell r="E76">
            <v>183718.21</v>
          </cell>
          <cell r="F76">
            <v>47520</v>
          </cell>
          <cell r="G76">
            <v>96178.3</v>
          </cell>
          <cell r="H76">
            <v>12165.46</v>
          </cell>
          <cell r="I76">
            <v>42382.3</v>
          </cell>
          <cell r="J76">
            <v>17374.38</v>
          </cell>
          <cell r="K76">
            <v>15138.12</v>
          </cell>
          <cell r="L76">
            <v>13123.64</v>
          </cell>
          <cell r="M76">
            <v>6286.01</v>
          </cell>
          <cell r="N76">
            <v>38640</v>
          </cell>
          <cell r="O76">
            <v>16348.52</v>
          </cell>
          <cell r="P76">
            <v>63557.760000000002</v>
          </cell>
          <cell r="Q76">
            <v>118268.14</v>
          </cell>
          <cell r="R76">
            <v>79906.28</v>
          </cell>
          <cell r="S76">
            <v>2268</v>
          </cell>
          <cell r="T76">
            <v>21142.799999999999</v>
          </cell>
          <cell r="U76">
            <v>13123.64</v>
          </cell>
          <cell r="V76">
            <v>1278</v>
          </cell>
          <cell r="W76">
            <v>12182.4</v>
          </cell>
          <cell r="X76">
            <v>94.5</v>
          </cell>
          <cell r="Y76">
            <v>19704.18</v>
          </cell>
          <cell r="Z76">
            <v>11580.16</v>
          </cell>
          <cell r="AA76">
            <v>22.51</v>
          </cell>
          <cell r="AB76">
            <v>3802.2</v>
          </cell>
          <cell r="AC76">
            <v>25552.81</v>
          </cell>
          <cell r="AD76">
            <v>11.3</v>
          </cell>
          <cell r="AE76">
            <v>32202</v>
          </cell>
          <cell r="AF76">
            <v>142.69999999999999</v>
          </cell>
          <cell r="AG76">
            <v>3114.59</v>
          </cell>
          <cell r="AH76">
            <v>83893.01</v>
          </cell>
          <cell r="AI76">
            <v>4226.3999999999996</v>
          </cell>
          <cell r="AJ76">
            <v>200934.47</v>
          </cell>
          <cell r="AK76">
            <v>4394.8500000000004</v>
          </cell>
          <cell r="AL76">
            <v>20138</v>
          </cell>
        </row>
        <row r="77">
          <cell r="A77">
            <v>38899</v>
          </cell>
          <cell r="B77" t="str">
            <v>19:00</v>
          </cell>
          <cell r="C77">
            <v>39489.910000000003</v>
          </cell>
          <cell r="D77">
            <v>78652.149999999994</v>
          </cell>
          <cell r="E77">
            <v>183678.23</v>
          </cell>
          <cell r="F77">
            <v>47779.199999999997</v>
          </cell>
          <cell r="G77">
            <v>96369.97</v>
          </cell>
          <cell r="H77">
            <v>12165.46</v>
          </cell>
          <cell r="I77">
            <v>57909.91</v>
          </cell>
          <cell r="J77">
            <v>16948.04</v>
          </cell>
          <cell r="K77">
            <v>15763.16</v>
          </cell>
          <cell r="L77">
            <v>13096.6</v>
          </cell>
          <cell r="M77">
            <v>6293.48</v>
          </cell>
          <cell r="N77">
            <v>39192</v>
          </cell>
          <cell r="O77">
            <v>16360.65</v>
          </cell>
          <cell r="P77">
            <v>66948.820000000007</v>
          </cell>
          <cell r="Q77">
            <v>126404.32</v>
          </cell>
          <cell r="R77">
            <v>83309.47</v>
          </cell>
          <cell r="S77">
            <v>2160</v>
          </cell>
          <cell r="T77">
            <v>22654.799999999999</v>
          </cell>
          <cell r="U77">
            <v>13096.6</v>
          </cell>
          <cell r="V77">
            <v>1374</v>
          </cell>
          <cell r="W77">
            <v>12758.4</v>
          </cell>
          <cell r="X77">
            <v>123</v>
          </cell>
          <cell r="Y77">
            <v>20119.88</v>
          </cell>
          <cell r="Z77">
            <v>11738.2</v>
          </cell>
          <cell r="AA77">
            <v>22.51</v>
          </cell>
          <cell r="AB77">
            <v>3955.2</v>
          </cell>
          <cell r="AC77">
            <v>25978.41</v>
          </cell>
          <cell r="AD77">
            <v>11.84</v>
          </cell>
          <cell r="AE77">
            <v>33246</v>
          </cell>
          <cell r="AF77">
            <v>161.44999999999999</v>
          </cell>
          <cell r="AG77">
            <v>3135.46</v>
          </cell>
          <cell r="AH77">
            <v>86435.48</v>
          </cell>
          <cell r="AI77">
            <v>4341.6000000000004</v>
          </cell>
          <cell r="AJ77">
            <v>201782.35</v>
          </cell>
          <cell r="AK77">
            <v>4337.78</v>
          </cell>
          <cell r="AL77">
            <v>20766.87</v>
          </cell>
        </row>
        <row r="78">
          <cell r="A78">
            <v>38899</v>
          </cell>
          <cell r="B78" t="str">
            <v>19:15</v>
          </cell>
          <cell r="C78">
            <v>40044.44</v>
          </cell>
          <cell r="D78">
            <v>76491.73</v>
          </cell>
          <cell r="E78">
            <v>184442.7</v>
          </cell>
          <cell r="F78">
            <v>48211.199999999997</v>
          </cell>
          <cell r="G78">
            <v>96791.63</v>
          </cell>
          <cell r="H78">
            <v>12427.56</v>
          </cell>
          <cell r="I78">
            <v>61888.19</v>
          </cell>
          <cell r="J78">
            <v>16342.07</v>
          </cell>
          <cell r="K78">
            <v>16356.65</v>
          </cell>
          <cell r="L78">
            <v>13018.53</v>
          </cell>
          <cell r="M78">
            <v>6297.21</v>
          </cell>
          <cell r="N78">
            <v>38640</v>
          </cell>
          <cell r="O78">
            <v>16372.78</v>
          </cell>
          <cell r="P78">
            <v>67241.97</v>
          </cell>
          <cell r="Q78">
            <v>130283.64</v>
          </cell>
          <cell r="R78">
            <v>83614.75</v>
          </cell>
          <cell r="S78">
            <v>2376</v>
          </cell>
          <cell r="T78">
            <v>22755.599999999999</v>
          </cell>
          <cell r="U78">
            <v>13018.53</v>
          </cell>
          <cell r="V78">
            <v>1389</v>
          </cell>
          <cell r="W78">
            <v>12816</v>
          </cell>
          <cell r="X78">
            <v>125.25</v>
          </cell>
          <cell r="Y78">
            <v>20203.02</v>
          </cell>
          <cell r="Z78">
            <v>11782.86</v>
          </cell>
          <cell r="AA78">
            <v>20.64</v>
          </cell>
          <cell r="AB78">
            <v>4007.7</v>
          </cell>
          <cell r="AC78">
            <v>26228.67</v>
          </cell>
          <cell r="AD78">
            <v>12.26</v>
          </cell>
          <cell r="AE78">
            <v>33480</v>
          </cell>
          <cell r="AF78">
            <v>162.49</v>
          </cell>
          <cell r="AG78">
            <v>3107.5</v>
          </cell>
          <cell r="AH78">
            <v>86946.21</v>
          </cell>
          <cell r="AI78">
            <v>4363.2</v>
          </cell>
          <cell r="AJ78">
            <v>202070.24</v>
          </cell>
          <cell r="AK78">
            <v>4451.93</v>
          </cell>
          <cell r="AL78">
            <v>20372.95</v>
          </cell>
        </row>
        <row r="79">
          <cell r="A79">
            <v>38899</v>
          </cell>
          <cell r="B79" t="str">
            <v>19:30</v>
          </cell>
          <cell r="C79">
            <v>40227.68</v>
          </cell>
          <cell r="D79">
            <v>77331.89</v>
          </cell>
          <cell r="E79">
            <v>184685.91</v>
          </cell>
          <cell r="F79">
            <v>48211.199999999997</v>
          </cell>
          <cell r="G79">
            <v>96829.97</v>
          </cell>
          <cell r="H79">
            <v>12475.56</v>
          </cell>
          <cell r="I79">
            <v>62003.69</v>
          </cell>
          <cell r="J79">
            <v>16377.66</v>
          </cell>
          <cell r="K79">
            <v>16372.82</v>
          </cell>
          <cell r="L79">
            <v>13030.7</v>
          </cell>
          <cell r="M79">
            <v>6286.01</v>
          </cell>
          <cell r="N79">
            <v>38640</v>
          </cell>
          <cell r="O79">
            <v>16360.65</v>
          </cell>
          <cell r="P79">
            <v>67184.490000000005</v>
          </cell>
          <cell r="Q79">
            <v>132149.07</v>
          </cell>
          <cell r="R79">
            <v>83545.14</v>
          </cell>
          <cell r="S79">
            <v>2268</v>
          </cell>
          <cell r="T79">
            <v>22647.599999999999</v>
          </cell>
          <cell r="U79">
            <v>13030.7</v>
          </cell>
          <cell r="V79">
            <v>1398</v>
          </cell>
          <cell r="W79">
            <v>12844.8</v>
          </cell>
          <cell r="X79">
            <v>151.5</v>
          </cell>
          <cell r="Y79">
            <v>20119.88</v>
          </cell>
          <cell r="Z79">
            <v>11820.77</v>
          </cell>
          <cell r="AA79">
            <v>20.64</v>
          </cell>
          <cell r="AB79">
            <v>3964.6</v>
          </cell>
          <cell r="AC79">
            <v>26098.87</v>
          </cell>
          <cell r="AD79">
            <v>12.56</v>
          </cell>
          <cell r="AE79">
            <v>33138</v>
          </cell>
          <cell r="AF79">
            <v>162.49</v>
          </cell>
          <cell r="AG79">
            <v>3094.84</v>
          </cell>
          <cell r="AH79">
            <v>87064.01</v>
          </cell>
          <cell r="AI79">
            <v>4276.8</v>
          </cell>
          <cell r="AJ79">
            <v>201590.26</v>
          </cell>
          <cell r="AK79">
            <v>4394.8500000000004</v>
          </cell>
          <cell r="AL79">
            <v>19903.05</v>
          </cell>
        </row>
        <row r="80">
          <cell r="A80">
            <v>38899</v>
          </cell>
          <cell r="B80" t="str">
            <v>19:45</v>
          </cell>
          <cell r="C80">
            <v>39790.78</v>
          </cell>
          <cell r="D80">
            <v>76611.740000000005</v>
          </cell>
          <cell r="E80">
            <v>183448.63</v>
          </cell>
          <cell r="F80">
            <v>48211.199999999997</v>
          </cell>
          <cell r="G80">
            <v>96791.63</v>
          </cell>
          <cell r="H80">
            <v>12545.67</v>
          </cell>
          <cell r="I80">
            <v>62057.760000000002</v>
          </cell>
          <cell r="J80">
            <v>16053.69</v>
          </cell>
          <cell r="K80">
            <v>16321.14</v>
          </cell>
          <cell r="L80">
            <v>13029.42</v>
          </cell>
          <cell r="M80">
            <v>6293.48</v>
          </cell>
          <cell r="N80">
            <v>38640</v>
          </cell>
          <cell r="O80">
            <v>16384.91</v>
          </cell>
          <cell r="P80">
            <v>67051.88</v>
          </cell>
          <cell r="Q80">
            <v>130636.3</v>
          </cell>
          <cell r="R80">
            <v>83436.789999999994</v>
          </cell>
          <cell r="S80">
            <v>2376</v>
          </cell>
          <cell r="T80">
            <v>22788</v>
          </cell>
          <cell r="U80">
            <v>13029.42</v>
          </cell>
          <cell r="V80">
            <v>1407</v>
          </cell>
          <cell r="W80">
            <v>12844.8</v>
          </cell>
          <cell r="X80">
            <v>221.25</v>
          </cell>
          <cell r="Y80">
            <v>20203.02</v>
          </cell>
          <cell r="Z80">
            <v>11911.11</v>
          </cell>
          <cell r="AA80">
            <v>18.760000000000002</v>
          </cell>
          <cell r="AB80">
            <v>3935.9</v>
          </cell>
          <cell r="AC80">
            <v>26033.85</v>
          </cell>
          <cell r="AD80">
            <v>12.08</v>
          </cell>
          <cell r="AE80">
            <v>33138</v>
          </cell>
          <cell r="AF80">
            <v>163.53</v>
          </cell>
          <cell r="AG80">
            <v>3144.94</v>
          </cell>
          <cell r="AH80">
            <v>86972.479999999996</v>
          </cell>
          <cell r="AI80">
            <v>4305.6000000000004</v>
          </cell>
          <cell r="AJ80">
            <v>200518.39</v>
          </cell>
          <cell r="AK80">
            <v>4451.93</v>
          </cell>
          <cell r="AL80">
            <v>19863.3</v>
          </cell>
        </row>
        <row r="81">
          <cell r="A81">
            <v>38899</v>
          </cell>
          <cell r="B81" t="str">
            <v>20:00</v>
          </cell>
          <cell r="C81">
            <v>39587.53</v>
          </cell>
          <cell r="D81">
            <v>74171.259999999995</v>
          </cell>
          <cell r="E81">
            <v>185287.42</v>
          </cell>
          <cell r="F81">
            <v>48384</v>
          </cell>
          <cell r="G81">
            <v>97136.63</v>
          </cell>
          <cell r="H81">
            <v>12547.55</v>
          </cell>
          <cell r="I81">
            <v>62074.35</v>
          </cell>
          <cell r="J81">
            <v>16162.08</v>
          </cell>
          <cell r="K81">
            <v>16305.7</v>
          </cell>
          <cell r="L81">
            <v>13010.99</v>
          </cell>
          <cell r="M81">
            <v>6300.95</v>
          </cell>
          <cell r="N81">
            <v>38640</v>
          </cell>
          <cell r="O81">
            <v>16336.38</v>
          </cell>
          <cell r="P81">
            <v>67046.31</v>
          </cell>
          <cell r="Q81">
            <v>132332.79</v>
          </cell>
          <cell r="R81">
            <v>83382.69</v>
          </cell>
          <cell r="S81">
            <v>2268</v>
          </cell>
          <cell r="T81">
            <v>22694.400000000001</v>
          </cell>
          <cell r="U81">
            <v>13010.99</v>
          </cell>
          <cell r="V81">
            <v>1395</v>
          </cell>
          <cell r="W81">
            <v>12873.6</v>
          </cell>
          <cell r="X81">
            <v>307.5</v>
          </cell>
          <cell r="Y81">
            <v>20203.02</v>
          </cell>
          <cell r="Z81">
            <v>11529.78</v>
          </cell>
          <cell r="AA81">
            <v>20.64</v>
          </cell>
          <cell r="AB81">
            <v>3843.4</v>
          </cell>
          <cell r="AC81">
            <v>25953.89</v>
          </cell>
          <cell r="AD81">
            <v>11.58</v>
          </cell>
          <cell r="AE81">
            <v>32940</v>
          </cell>
          <cell r="AF81">
            <v>161.44999999999999</v>
          </cell>
          <cell r="AG81">
            <v>3057.15</v>
          </cell>
          <cell r="AH81">
            <v>86541.95</v>
          </cell>
          <cell r="AI81">
            <v>4305.6000000000004</v>
          </cell>
          <cell r="AJ81">
            <v>200694.25</v>
          </cell>
          <cell r="AK81">
            <v>4394.8500000000004</v>
          </cell>
          <cell r="AL81">
            <v>18807.78</v>
          </cell>
        </row>
        <row r="82">
          <cell r="A82">
            <v>38899</v>
          </cell>
          <cell r="B82" t="str">
            <v>20:15</v>
          </cell>
          <cell r="C82">
            <v>39665.949999999997</v>
          </cell>
          <cell r="D82">
            <v>63729.18</v>
          </cell>
          <cell r="E82">
            <v>189208.76</v>
          </cell>
          <cell r="F82">
            <v>48556.800000000003</v>
          </cell>
          <cell r="G82">
            <v>98094.97</v>
          </cell>
          <cell r="H82">
            <v>12523.55</v>
          </cell>
          <cell r="I82">
            <v>62054.03</v>
          </cell>
          <cell r="J82">
            <v>16864.39</v>
          </cell>
          <cell r="K82">
            <v>16324.64</v>
          </cell>
          <cell r="L82">
            <v>12557.09</v>
          </cell>
          <cell r="M82">
            <v>6289.74</v>
          </cell>
          <cell r="N82">
            <v>38640</v>
          </cell>
          <cell r="O82">
            <v>16366.72</v>
          </cell>
          <cell r="P82">
            <v>67114.39</v>
          </cell>
          <cell r="Q82">
            <v>131773.06</v>
          </cell>
          <cell r="R82">
            <v>83481.11</v>
          </cell>
          <cell r="S82">
            <v>2268</v>
          </cell>
          <cell r="T82">
            <v>22320</v>
          </cell>
          <cell r="U82">
            <v>12557.09</v>
          </cell>
          <cell r="V82">
            <v>1368</v>
          </cell>
          <cell r="W82">
            <v>12758.4</v>
          </cell>
          <cell r="X82">
            <v>365.25</v>
          </cell>
          <cell r="Y82">
            <v>20036.740000000002</v>
          </cell>
          <cell r="Z82">
            <v>11018.71</v>
          </cell>
          <cell r="AA82">
            <v>20.64</v>
          </cell>
          <cell r="AB82">
            <v>3709.3</v>
          </cell>
          <cell r="AC82">
            <v>25643.25</v>
          </cell>
          <cell r="AD82">
            <v>12.91</v>
          </cell>
          <cell r="AE82">
            <v>32652</v>
          </cell>
          <cell r="AF82">
            <v>161.44999999999999</v>
          </cell>
          <cell r="AG82">
            <v>3090.47</v>
          </cell>
          <cell r="AH82">
            <v>85969.74</v>
          </cell>
          <cell r="AI82">
            <v>4219.2</v>
          </cell>
          <cell r="AJ82">
            <v>201462.14</v>
          </cell>
          <cell r="AK82">
            <v>4566.08</v>
          </cell>
          <cell r="AL82">
            <v>16481.66</v>
          </cell>
        </row>
        <row r="83">
          <cell r="A83">
            <v>38899</v>
          </cell>
          <cell r="B83" t="str">
            <v>20:30</v>
          </cell>
          <cell r="C83">
            <v>40026.83</v>
          </cell>
          <cell r="D83">
            <v>57407.9</v>
          </cell>
          <cell r="E83">
            <v>189928.41</v>
          </cell>
          <cell r="F83">
            <v>48556.800000000003</v>
          </cell>
          <cell r="G83">
            <v>98056.63</v>
          </cell>
          <cell r="H83">
            <v>12449.68</v>
          </cell>
          <cell r="I83">
            <v>62103.92</v>
          </cell>
          <cell r="J83">
            <v>16930.009999999998</v>
          </cell>
          <cell r="K83">
            <v>16320.54</v>
          </cell>
          <cell r="L83">
            <v>12169.74</v>
          </cell>
          <cell r="M83">
            <v>6297.21</v>
          </cell>
          <cell r="N83">
            <v>38640</v>
          </cell>
          <cell r="O83">
            <v>16372.78</v>
          </cell>
          <cell r="P83">
            <v>67010.070000000007</v>
          </cell>
          <cell r="Q83">
            <v>130940.56</v>
          </cell>
          <cell r="R83">
            <v>83382.850000000006</v>
          </cell>
          <cell r="S83">
            <v>2160</v>
          </cell>
          <cell r="T83">
            <v>22266</v>
          </cell>
          <cell r="U83">
            <v>12169.74</v>
          </cell>
          <cell r="V83">
            <v>1320</v>
          </cell>
          <cell r="W83">
            <v>12672</v>
          </cell>
          <cell r="X83">
            <v>398.25</v>
          </cell>
          <cell r="Y83">
            <v>19953.599999999999</v>
          </cell>
          <cell r="Z83">
            <v>10707.84</v>
          </cell>
          <cell r="AA83">
            <v>18.760000000000002</v>
          </cell>
          <cell r="AB83">
            <v>3605.6</v>
          </cell>
          <cell r="AC83">
            <v>25382.75</v>
          </cell>
          <cell r="AD83">
            <v>11.78</v>
          </cell>
          <cell r="AE83">
            <v>32112</v>
          </cell>
          <cell r="AF83">
            <v>162.49</v>
          </cell>
          <cell r="AG83">
            <v>3075.48</v>
          </cell>
          <cell r="AH83">
            <v>85050.21</v>
          </cell>
          <cell r="AI83">
            <v>4190.3999999999996</v>
          </cell>
          <cell r="AJ83">
            <v>200710.17</v>
          </cell>
          <cell r="AK83">
            <v>4451.93</v>
          </cell>
          <cell r="AL83">
            <v>15211.07</v>
          </cell>
        </row>
        <row r="84">
          <cell r="A84">
            <v>38899</v>
          </cell>
          <cell r="B84" t="str">
            <v>20:45</v>
          </cell>
          <cell r="C84">
            <v>40206.080000000002</v>
          </cell>
          <cell r="D84">
            <v>48886.95</v>
          </cell>
          <cell r="E84">
            <v>189728.41</v>
          </cell>
          <cell r="F84">
            <v>48643.199999999997</v>
          </cell>
          <cell r="G84">
            <v>98171.63</v>
          </cell>
          <cell r="H84">
            <v>12497.68</v>
          </cell>
          <cell r="I84">
            <v>62156.88</v>
          </cell>
          <cell r="J84">
            <v>17019.240000000002</v>
          </cell>
          <cell r="K84">
            <v>16355.88</v>
          </cell>
          <cell r="L84">
            <v>11565.44</v>
          </cell>
          <cell r="M84">
            <v>6297.21</v>
          </cell>
          <cell r="N84">
            <v>38640</v>
          </cell>
          <cell r="O84">
            <v>16348.52</v>
          </cell>
          <cell r="P84">
            <v>67029.78</v>
          </cell>
          <cell r="Q84">
            <v>128270.07</v>
          </cell>
          <cell r="R84">
            <v>83378.3</v>
          </cell>
          <cell r="S84">
            <v>2268</v>
          </cell>
          <cell r="T84">
            <v>22010.400000000001</v>
          </cell>
          <cell r="U84">
            <v>11565.44</v>
          </cell>
          <cell r="V84">
            <v>1314</v>
          </cell>
          <cell r="W84">
            <v>12441.6</v>
          </cell>
          <cell r="X84">
            <v>400.5</v>
          </cell>
          <cell r="Y84">
            <v>19870.46</v>
          </cell>
          <cell r="Z84">
            <v>10517.8</v>
          </cell>
          <cell r="AA84">
            <v>18.760000000000002</v>
          </cell>
          <cell r="AB84">
            <v>3489.3</v>
          </cell>
          <cell r="AC84">
            <v>25137.57</v>
          </cell>
          <cell r="AD84">
            <v>11.7</v>
          </cell>
          <cell r="AE84">
            <v>31500</v>
          </cell>
          <cell r="AF84">
            <v>153.12</v>
          </cell>
          <cell r="AG84">
            <v>3087.41</v>
          </cell>
          <cell r="AH84">
            <v>83949.21</v>
          </cell>
          <cell r="AI84">
            <v>4132.8</v>
          </cell>
          <cell r="AJ84">
            <v>199574.26</v>
          </cell>
          <cell r="AK84">
            <v>4451.93</v>
          </cell>
          <cell r="AL84">
            <v>14311.01</v>
          </cell>
        </row>
        <row r="85">
          <cell r="A85">
            <v>38899</v>
          </cell>
          <cell r="B85" t="str">
            <v>21:00</v>
          </cell>
          <cell r="C85">
            <v>40695.800000000003</v>
          </cell>
          <cell r="D85">
            <v>56408.49</v>
          </cell>
          <cell r="E85">
            <v>174569.60000000001</v>
          </cell>
          <cell r="F85">
            <v>48816</v>
          </cell>
          <cell r="G85">
            <v>98286.63</v>
          </cell>
          <cell r="H85">
            <v>12473.68</v>
          </cell>
          <cell r="I85">
            <v>62080.27</v>
          </cell>
          <cell r="J85">
            <v>16821.22</v>
          </cell>
          <cell r="K85">
            <v>16378.08</v>
          </cell>
          <cell r="L85">
            <v>9843.66</v>
          </cell>
          <cell r="M85">
            <v>6289.74</v>
          </cell>
          <cell r="N85">
            <v>39192</v>
          </cell>
          <cell r="O85">
            <v>16372.78</v>
          </cell>
          <cell r="P85">
            <v>66826.210000000006</v>
          </cell>
          <cell r="Q85">
            <v>124869.19</v>
          </cell>
          <cell r="R85">
            <v>83198.990000000005</v>
          </cell>
          <cell r="S85">
            <v>2268</v>
          </cell>
          <cell r="T85">
            <v>23371.200000000001</v>
          </cell>
          <cell r="U85">
            <v>9843.66</v>
          </cell>
          <cell r="V85">
            <v>1281</v>
          </cell>
          <cell r="W85">
            <v>12556.8</v>
          </cell>
          <cell r="X85">
            <v>405</v>
          </cell>
          <cell r="Y85">
            <v>19454.759999999998</v>
          </cell>
          <cell r="Z85">
            <v>10336.290000000001</v>
          </cell>
          <cell r="AA85">
            <v>18.760000000000002</v>
          </cell>
          <cell r="AB85">
            <v>3344.3</v>
          </cell>
          <cell r="AC85">
            <v>24788.880000000001</v>
          </cell>
          <cell r="AD85">
            <v>12.25</v>
          </cell>
          <cell r="AE85">
            <v>30978</v>
          </cell>
          <cell r="AF85">
            <v>147.91</v>
          </cell>
          <cell r="AG85">
            <v>3088.51</v>
          </cell>
          <cell r="AH85">
            <v>83272.740000000005</v>
          </cell>
          <cell r="AI85">
            <v>4003.2</v>
          </cell>
          <cell r="AJ85">
            <v>192359.38</v>
          </cell>
          <cell r="AK85">
            <v>4451.93</v>
          </cell>
          <cell r="AL85">
            <v>19776.79</v>
          </cell>
        </row>
        <row r="86">
          <cell r="A86">
            <v>38899</v>
          </cell>
          <cell r="B86" t="str">
            <v>21:15</v>
          </cell>
          <cell r="C86">
            <v>40456.94</v>
          </cell>
          <cell r="D86">
            <v>55448.3</v>
          </cell>
          <cell r="E86">
            <v>171487.35999999999</v>
          </cell>
          <cell r="F86">
            <v>48902.400000000001</v>
          </cell>
          <cell r="G86">
            <v>98554.97</v>
          </cell>
          <cell r="H86">
            <v>12593.67</v>
          </cell>
          <cell r="I86">
            <v>62189.02</v>
          </cell>
          <cell r="J86">
            <v>16707.2</v>
          </cell>
          <cell r="K86">
            <v>16267.6</v>
          </cell>
          <cell r="L86">
            <v>9857.58</v>
          </cell>
          <cell r="M86">
            <v>6297.21</v>
          </cell>
          <cell r="N86">
            <v>38640</v>
          </cell>
          <cell r="O86">
            <v>16342.45</v>
          </cell>
          <cell r="P86">
            <v>61194.3</v>
          </cell>
          <cell r="Q86">
            <v>127878.53</v>
          </cell>
          <cell r="R86">
            <v>77536.75</v>
          </cell>
          <cell r="S86">
            <v>2160</v>
          </cell>
          <cell r="T86">
            <v>22633.200000000001</v>
          </cell>
          <cell r="U86">
            <v>9857.58</v>
          </cell>
          <cell r="V86">
            <v>1245</v>
          </cell>
          <cell r="W86">
            <v>12153.6</v>
          </cell>
          <cell r="X86">
            <v>402.75</v>
          </cell>
          <cell r="Y86">
            <v>18789.64</v>
          </cell>
          <cell r="Z86">
            <v>10879.18</v>
          </cell>
          <cell r="AA86">
            <v>18.760000000000002</v>
          </cell>
          <cell r="AB86">
            <v>3221.6</v>
          </cell>
          <cell r="AC86">
            <v>24373.82</v>
          </cell>
          <cell r="AD86">
            <v>11.36</v>
          </cell>
          <cell r="AE86">
            <v>30348</v>
          </cell>
          <cell r="AF86">
            <v>138.53</v>
          </cell>
          <cell r="AG86">
            <v>3100.29</v>
          </cell>
          <cell r="AH86">
            <v>81537.210000000006</v>
          </cell>
          <cell r="AI86">
            <v>3902.4</v>
          </cell>
          <cell r="AJ86">
            <v>189671.73</v>
          </cell>
          <cell r="AK86">
            <v>4509</v>
          </cell>
          <cell r="AL86">
            <v>20358.89</v>
          </cell>
        </row>
        <row r="87">
          <cell r="A87">
            <v>38899</v>
          </cell>
          <cell r="B87" t="str">
            <v>21:30</v>
          </cell>
          <cell r="C87">
            <v>40397.32</v>
          </cell>
          <cell r="D87">
            <v>53287.86</v>
          </cell>
          <cell r="E87">
            <v>166968.57999999999</v>
          </cell>
          <cell r="F87">
            <v>48988.800000000003</v>
          </cell>
          <cell r="G87">
            <v>98593.3</v>
          </cell>
          <cell r="H87">
            <v>12643.54</v>
          </cell>
          <cell r="I87">
            <v>59603.37</v>
          </cell>
          <cell r="J87">
            <v>16665.240000000002</v>
          </cell>
          <cell r="K87">
            <v>16290.94</v>
          </cell>
          <cell r="L87">
            <v>9838.83</v>
          </cell>
          <cell r="M87">
            <v>6300.95</v>
          </cell>
          <cell r="N87">
            <v>38640</v>
          </cell>
          <cell r="O87">
            <v>16348.52</v>
          </cell>
          <cell r="P87">
            <v>54298.89</v>
          </cell>
          <cell r="Q87">
            <v>127189.5</v>
          </cell>
          <cell r="R87">
            <v>70647.41</v>
          </cell>
          <cell r="S87">
            <v>2160</v>
          </cell>
          <cell r="T87">
            <v>21708</v>
          </cell>
          <cell r="U87">
            <v>9838.83</v>
          </cell>
          <cell r="V87">
            <v>1158</v>
          </cell>
          <cell r="W87">
            <v>11923.2</v>
          </cell>
          <cell r="X87">
            <v>394.5</v>
          </cell>
          <cell r="Y87">
            <v>18373.939999999999</v>
          </cell>
          <cell r="Z87">
            <v>10473.780000000001</v>
          </cell>
          <cell r="AA87">
            <v>20.64</v>
          </cell>
          <cell r="AB87">
            <v>3097.3</v>
          </cell>
          <cell r="AC87">
            <v>23623.37</v>
          </cell>
          <cell r="AD87">
            <v>10.6</v>
          </cell>
          <cell r="AE87">
            <v>29538</v>
          </cell>
          <cell r="AF87">
            <v>131.24</v>
          </cell>
          <cell r="AG87">
            <v>3119.63</v>
          </cell>
          <cell r="AH87">
            <v>79920.95</v>
          </cell>
          <cell r="AI87">
            <v>3787.2</v>
          </cell>
          <cell r="AJ87">
            <v>186328.16</v>
          </cell>
          <cell r="AK87">
            <v>4566.08</v>
          </cell>
          <cell r="AL87">
            <v>20749.310000000001</v>
          </cell>
        </row>
        <row r="88">
          <cell r="A88">
            <v>38899</v>
          </cell>
          <cell r="B88" t="str">
            <v>21:45</v>
          </cell>
          <cell r="C88">
            <v>40505.35</v>
          </cell>
          <cell r="D88">
            <v>56768.56</v>
          </cell>
          <cell r="E88">
            <v>162686.26999999999</v>
          </cell>
          <cell r="F88">
            <v>48988.800000000003</v>
          </cell>
          <cell r="G88">
            <v>98593.3</v>
          </cell>
          <cell r="H88">
            <v>12641.67</v>
          </cell>
          <cell r="I88">
            <v>53904.63</v>
          </cell>
          <cell r="J88">
            <v>17181.189999999999</v>
          </cell>
          <cell r="K88">
            <v>16363.98</v>
          </cell>
          <cell r="L88">
            <v>9752.57</v>
          </cell>
          <cell r="M88">
            <v>6300.95</v>
          </cell>
          <cell r="N88">
            <v>38640</v>
          </cell>
          <cell r="O88">
            <v>16360.65</v>
          </cell>
          <cell r="P88">
            <v>47474.720000000001</v>
          </cell>
          <cell r="Q88">
            <v>129697.8</v>
          </cell>
          <cell r="R88">
            <v>63835.37</v>
          </cell>
          <cell r="S88">
            <v>2268</v>
          </cell>
          <cell r="T88">
            <v>20444.400000000001</v>
          </cell>
          <cell r="U88">
            <v>9752.57</v>
          </cell>
          <cell r="V88">
            <v>1092</v>
          </cell>
          <cell r="W88">
            <v>11836.8</v>
          </cell>
          <cell r="X88">
            <v>379.5</v>
          </cell>
          <cell r="Y88">
            <v>17791.96</v>
          </cell>
          <cell r="Z88">
            <v>10566.82</v>
          </cell>
          <cell r="AA88">
            <v>18.760000000000002</v>
          </cell>
          <cell r="AB88">
            <v>2993.9</v>
          </cell>
          <cell r="AC88">
            <v>23033.81</v>
          </cell>
          <cell r="AD88">
            <v>10.210000000000001</v>
          </cell>
          <cell r="AE88">
            <v>28566</v>
          </cell>
          <cell r="AF88">
            <v>126.03</v>
          </cell>
          <cell r="AG88">
            <v>3095.43</v>
          </cell>
          <cell r="AH88">
            <v>77787.95</v>
          </cell>
          <cell r="AI88">
            <v>3600</v>
          </cell>
          <cell r="AJ88">
            <v>182648.66</v>
          </cell>
          <cell r="AK88">
            <v>4509</v>
          </cell>
          <cell r="AL88">
            <v>21179.46</v>
          </cell>
        </row>
        <row r="89">
          <cell r="A89">
            <v>38899</v>
          </cell>
          <cell r="B89" t="str">
            <v>22:00</v>
          </cell>
          <cell r="C89">
            <v>40681.39</v>
          </cell>
          <cell r="D89">
            <v>58208.84</v>
          </cell>
          <cell r="E89">
            <v>151645.79</v>
          </cell>
          <cell r="F89">
            <v>49334.400000000001</v>
          </cell>
          <cell r="G89">
            <v>98593.3</v>
          </cell>
          <cell r="H89">
            <v>12593.67</v>
          </cell>
          <cell r="I89">
            <v>48475.73</v>
          </cell>
          <cell r="J89">
            <v>17240.79</v>
          </cell>
          <cell r="K89">
            <v>16375.87</v>
          </cell>
          <cell r="L89">
            <v>9831.09</v>
          </cell>
          <cell r="M89">
            <v>6300.95</v>
          </cell>
          <cell r="N89">
            <v>39192</v>
          </cell>
          <cell r="O89">
            <v>16342.45</v>
          </cell>
          <cell r="P89">
            <v>42630.69</v>
          </cell>
          <cell r="Q89">
            <v>127852.13</v>
          </cell>
          <cell r="R89">
            <v>58973.14</v>
          </cell>
          <cell r="S89">
            <v>2160</v>
          </cell>
          <cell r="T89">
            <v>19083.599999999999</v>
          </cell>
          <cell r="U89">
            <v>9831.09</v>
          </cell>
          <cell r="V89">
            <v>1041</v>
          </cell>
          <cell r="W89">
            <v>11347.2</v>
          </cell>
          <cell r="X89">
            <v>360.75</v>
          </cell>
          <cell r="Y89">
            <v>16960.560000000001</v>
          </cell>
          <cell r="Z89">
            <v>10292.17</v>
          </cell>
          <cell r="AA89">
            <v>18.760000000000002</v>
          </cell>
          <cell r="AB89">
            <v>2908</v>
          </cell>
          <cell r="AC89">
            <v>22423.74</v>
          </cell>
          <cell r="AD89">
            <v>10.85</v>
          </cell>
          <cell r="AE89">
            <v>27468</v>
          </cell>
          <cell r="AF89">
            <v>121.87</v>
          </cell>
          <cell r="AG89">
            <v>3146.46</v>
          </cell>
          <cell r="AH89">
            <v>75555.95</v>
          </cell>
          <cell r="AI89">
            <v>3477.6</v>
          </cell>
          <cell r="AJ89">
            <v>175657.71</v>
          </cell>
          <cell r="AK89">
            <v>4451.93</v>
          </cell>
          <cell r="AL89">
            <v>23578.04</v>
          </cell>
        </row>
        <row r="90">
          <cell r="A90">
            <v>38899</v>
          </cell>
          <cell r="B90" t="str">
            <v>22:15</v>
          </cell>
          <cell r="C90">
            <v>39603.53</v>
          </cell>
          <cell r="D90">
            <v>50047.3</v>
          </cell>
          <cell r="E90">
            <v>150246.88</v>
          </cell>
          <cell r="F90">
            <v>50025.599999999999</v>
          </cell>
          <cell r="G90">
            <v>98516.63</v>
          </cell>
          <cell r="H90">
            <v>12833.65</v>
          </cell>
          <cell r="I90">
            <v>44499.72</v>
          </cell>
          <cell r="J90">
            <v>16893.62</v>
          </cell>
          <cell r="K90">
            <v>16077.72</v>
          </cell>
          <cell r="L90">
            <v>9907.1200000000008</v>
          </cell>
          <cell r="M90">
            <v>6289.74</v>
          </cell>
          <cell r="N90">
            <v>38640</v>
          </cell>
          <cell r="O90">
            <v>16384.91</v>
          </cell>
          <cell r="P90">
            <v>38845.629999999997</v>
          </cell>
          <cell r="Q90">
            <v>123091.43</v>
          </cell>
          <cell r="R90">
            <v>55230.54</v>
          </cell>
          <cell r="S90">
            <v>2160</v>
          </cell>
          <cell r="T90">
            <v>18086.400000000001</v>
          </cell>
          <cell r="U90">
            <v>9907.1200000000008</v>
          </cell>
          <cell r="V90">
            <v>1011</v>
          </cell>
          <cell r="W90">
            <v>11318.4</v>
          </cell>
          <cell r="X90">
            <v>342</v>
          </cell>
          <cell r="Y90">
            <v>16295.44</v>
          </cell>
          <cell r="Z90">
            <v>9851.11</v>
          </cell>
          <cell r="AA90">
            <v>18.760000000000002</v>
          </cell>
          <cell r="AB90">
            <v>2820.3</v>
          </cell>
          <cell r="AC90">
            <v>21576.92</v>
          </cell>
          <cell r="AD90">
            <v>8.84</v>
          </cell>
          <cell r="AE90">
            <v>26442</v>
          </cell>
          <cell r="AF90">
            <v>114.58</v>
          </cell>
          <cell r="AG90">
            <v>3107.35</v>
          </cell>
          <cell r="AH90">
            <v>72748.740000000005</v>
          </cell>
          <cell r="AI90">
            <v>3340.8</v>
          </cell>
          <cell r="AJ90">
            <v>171914.14</v>
          </cell>
          <cell r="AK90">
            <v>4509</v>
          </cell>
          <cell r="AL90">
            <v>22386.93</v>
          </cell>
        </row>
        <row r="91">
          <cell r="A91">
            <v>38899</v>
          </cell>
          <cell r="B91" t="str">
            <v>22:30</v>
          </cell>
          <cell r="C91">
            <v>40336.11</v>
          </cell>
          <cell r="D91">
            <v>45847.62</v>
          </cell>
          <cell r="E91">
            <v>150645.32</v>
          </cell>
          <cell r="F91">
            <v>48902.400000000001</v>
          </cell>
          <cell r="G91">
            <v>98631.63</v>
          </cell>
          <cell r="H91">
            <v>12787.53</v>
          </cell>
          <cell r="I91">
            <v>30768.41</v>
          </cell>
          <cell r="J91">
            <v>17577.96</v>
          </cell>
          <cell r="K91">
            <v>16286.42</v>
          </cell>
          <cell r="L91">
            <v>9630.36</v>
          </cell>
          <cell r="M91">
            <v>2502.4499999999998</v>
          </cell>
          <cell r="N91">
            <v>38640</v>
          </cell>
          <cell r="O91">
            <v>16330.32</v>
          </cell>
          <cell r="P91">
            <v>38661.94</v>
          </cell>
          <cell r="Q91">
            <v>116036.05</v>
          </cell>
          <cell r="R91">
            <v>54992.26</v>
          </cell>
          <cell r="S91">
            <v>2268</v>
          </cell>
          <cell r="T91">
            <v>17114.400000000001</v>
          </cell>
          <cell r="U91">
            <v>9630.36</v>
          </cell>
          <cell r="V91">
            <v>918</v>
          </cell>
          <cell r="W91">
            <v>11203.2</v>
          </cell>
          <cell r="X91">
            <v>323.25</v>
          </cell>
          <cell r="Y91">
            <v>15214.62</v>
          </cell>
          <cell r="Z91">
            <v>9505.3700000000008</v>
          </cell>
          <cell r="AA91">
            <v>20.64</v>
          </cell>
          <cell r="AB91">
            <v>2747</v>
          </cell>
          <cell r="AC91">
            <v>20625.990000000002</v>
          </cell>
          <cell r="AD91">
            <v>8.6999999999999993</v>
          </cell>
          <cell r="AE91">
            <v>25416</v>
          </cell>
          <cell r="AF91">
            <v>106.24</v>
          </cell>
          <cell r="AG91">
            <v>3096.07</v>
          </cell>
          <cell r="AH91">
            <v>70512.45</v>
          </cell>
          <cell r="AI91">
            <v>3204</v>
          </cell>
          <cell r="AJ91">
            <v>169946.38</v>
          </cell>
          <cell r="AK91">
            <v>4566.08</v>
          </cell>
          <cell r="AL91">
            <v>20140.3</v>
          </cell>
        </row>
        <row r="92">
          <cell r="A92">
            <v>38899</v>
          </cell>
          <cell r="B92" t="str">
            <v>22:45</v>
          </cell>
          <cell r="C92">
            <v>40494.949999999997</v>
          </cell>
          <cell r="D92">
            <v>58969.07</v>
          </cell>
          <cell r="E92">
            <v>148963.57999999999</v>
          </cell>
          <cell r="F92">
            <v>31708.799999999999</v>
          </cell>
          <cell r="G92">
            <v>98593.3</v>
          </cell>
          <cell r="H92">
            <v>12761.66</v>
          </cell>
          <cell r="I92">
            <v>25330.560000000001</v>
          </cell>
          <cell r="J92">
            <v>17367.21</v>
          </cell>
          <cell r="K92">
            <v>15285.28</v>
          </cell>
          <cell r="L92">
            <v>9185.01</v>
          </cell>
          <cell r="M92">
            <v>0</v>
          </cell>
          <cell r="N92">
            <v>38640</v>
          </cell>
          <cell r="O92">
            <v>16360.65</v>
          </cell>
          <cell r="P92">
            <v>34979.03</v>
          </cell>
          <cell r="Q92">
            <v>108428.33</v>
          </cell>
          <cell r="R92">
            <v>51339.68</v>
          </cell>
          <cell r="S92">
            <v>2160</v>
          </cell>
          <cell r="T92">
            <v>16898.400000000001</v>
          </cell>
          <cell r="U92">
            <v>9185.01</v>
          </cell>
          <cell r="V92">
            <v>879</v>
          </cell>
          <cell r="W92">
            <v>10886.4</v>
          </cell>
          <cell r="X92">
            <v>298.5</v>
          </cell>
          <cell r="Y92">
            <v>14798.92</v>
          </cell>
          <cell r="Z92">
            <v>9202.5300000000007</v>
          </cell>
          <cell r="AA92">
            <v>18.760000000000002</v>
          </cell>
          <cell r="AB92">
            <v>2672.2</v>
          </cell>
          <cell r="AC92">
            <v>19854.849999999999</v>
          </cell>
          <cell r="AD92">
            <v>8.41</v>
          </cell>
          <cell r="AE92">
            <v>24300</v>
          </cell>
          <cell r="AF92">
            <v>103.12</v>
          </cell>
          <cell r="AG92">
            <v>3123.94</v>
          </cell>
          <cell r="AH92">
            <v>68079</v>
          </cell>
          <cell r="AI92">
            <v>3060</v>
          </cell>
          <cell r="AJ92">
            <v>166218.85</v>
          </cell>
          <cell r="AK92">
            <v>4623.16</v>
          </cell>
          <cell r="AL92">
            <v>18710.73</v>
          </cell>
        </row>
        <row r="93">
          <cell r="A93">
            <v>38899</v>
          </cell>
          <cell r="B93" t="str">
            <v>23:00</v>
          </cell>
          <cell r="C93">
            <v>40408.53</v>
          </cell>
          <cell r="D93">
            <v>60929.4</v>
          </cell>
          <cell r="E93">
            <v>149194.39000000001</v>
          </cell>
          <cell r="F93">
            <v>8035.2</v>
          </cell>
          <cell r="G93">
            <v>98593.3</v>
          </cell>
          <cell r="H93">
            <v>12737.66</v>
          </cell>
          <cell r="I93">
            <v>25377.23</v>
          </cell>
          <cell r="J93">
            <v>17420.37</v>
          </cell>
          <cell r="K93">
            <v>15132.43</v>
          </cell>
          <cell r="L93">
            <v>8822.5300000000007</v>
          </cell>
          <cell r="M93">
            <v>0</v>
          </cell>
          <cell r="N93">
            <v>38640</v>
          </cell>
          <cell r="O93">
            <v>16342.45</v>
          </cell>
          <cell r="P93">
            <v>34999.800000000003</v>
          </cell>
          <cell r="Q93">
            <v>99870.16</v>
          </cell>
          <cell r="R93">
            <v>51342.25</v>
          </cell>
          <cell r="S93">
            <v>2052</v>
          </cell>
          <cell r="T93">
            <v>16452</v>
          </cell>
          <cell r="U93">
            <v>8822.5300000000007</v>
          </cell>
          <cell r="V93">
            <v>825</v>
          </cell>
          <cell r="W93">
            <v>10627.2</v>
          </cell>
          <cell r="X93">
            <v>271.5</v>
          </cell>
          <cell r="Y93">
            <v>14216.94</v>
          </cell>
          <cell r="Z93">
            <v>8884.83</v>
          </cell>
          <cell r="AA93">
            <v>18.760000000000002</v>
          </cell>
          <cell r="AB93">
            <v>2589.3000000000002</v>
          </cell>
          <cell r="AC93">
            <v>19342.18</v>
          </cell>
          <cell r="AD93">
            <v>11.74</v>
          </cell>
          <cell r="AE93">
            <v>23220</v>
          </cell>
          <cell r="AF93">
            <v>94.79</v>
          </cell>
          <cell r="AG93">
            <v>3075.47</v>
          </cell>
          <cell r="AH93">
            <v>65286</v>
          </cell>
          <cell r="AI93">
            <v>2894.4</v>
          </cell>
          <cell r="AJ93">
            <v>162971.17000000001</v>
          </cell>
          <cell r="AK93">
            <v>4509</v>
          </cell>
          <cell r="AL93">
            <v>15838.73</v>
          </cell>
        </row>
        <row r="94">
          <cell r="A94">
            <v>38899</v>
          </cell>
          <cell r="B94" t="str">
            <v>23:15</v>
          </cell>
          <cell r="C94">
            <v>40237.69</v>
          </cell>
          <cell r="D94">
            <v>56128.45</v>
          </cell>
          <cell r="E94">
            <v>150355.32999999999</v>
          </cell>
          <cell r="F94">
            <v>-172.8</v>
          </cell>
          <cell r="G94">
            <v>97788.3</v>
          </cell>
          <cell r="H94">
            <v>7459.99</v>
          </cell>
          <cell r="I94">
            <v>23746.29</v>
          </cell>
          <cell r="J94">
            <v>16988.41</v>
          </cell>
          <cell r="K94">
            <v>14279.74</v>
          </cell>
          <cell r="L94">
            <v>8643.4699999999993</v>
          </cell>
          <cell r="M94">
            <v>0</v>
          </cell>
          <cell r="N94">
            <v>38088</v>
          </cell>
          <cell r="O94">
            <v>16372.78</v>
          </cell>
          <cell r="P94">
            <v>34946.639999999999</v>
          </cell>
          <cell r="Q94">
            <v>92274.57</v>
          </cell>
          <cell r="R94">
            <v>51319.42</v>
          </cell>
          <cell r="S94">
            <v>2268</v>
          </cell>
          <cell r="T94">
            <v>16221.6</v>
          </cell>
          <cell r="U94">
            <v>8643.4699999999993</v>
          </cell>
          <cell r="V94">
            <v>816</v>
          </cell>
          <cell r="W94">
            <v>9964.7999999999993</v>
          </cell>
          <cell r="X94">
            <v>250.5</v>
          </cell>
          <cell r="Y94">
            <v>13718.1</v>
          </cell>
          <cell r="Z94">
            <v>8563.94</v>
          </cell>
          <cell r="AA94">
            <v>20.64</v>
          </cell>
          <cell r="AB94">
            <v>2559</v>
          </cell>
          <cell r="AC94">
            <v>18853.75</v>
          </cell>
          <cell r="AD94">
            <v>9.92</v>
          </cell>
          <cell r="AE94">
            <v>22464</v>
          </cell>
          <cell r="AF94">
            <v>90.62</v>
          </cell>
          <cell r="AG94">
            <v>3114.15</v>
          </cell>
          <cell r="AH94">
            <v>62769</v>
          </cell>
          <cell r="AI94">
            <v>2700</v>
          </cell>
          <cell r="AJ94">
            <v>160683.38</v>
          </cell>
          <cell r="AK94">
            <v>4737.3100000000004</v>
          </cell>
          <cell r="AL94">
            <v>12516.71</v>
          </cell>
        </row>
        <row r="95">
          <cell r="A95">
            <v>38899</v>
          </cell>
          <cell r="B95" t="str">
            <v>23:30</v>
          </cell>
          <cell r="C95">
            <v>41622.019999999997</v>
          </cell>
          <cell r="D95">
            <v>82813.02</v>
          </cell>
          <cell r="E95">
            <v>142354.79999999999</v>
          </cell>
          <cell r="F95">
            <v>-172.8</v>
          </cell>
          <cell r="G95">
            <v>93379.97</v>
          </cell>
          <cell r="H95">
            <v>-53.23</v>
          </cell>
          <cell r="I95">
            <v>-122.34</v>
          </cell>
          <cell r="J95">
            <v>15992.89</v>
          </cell>
          <cell r="K95">
            <v>11099.26</v>
          </cell>
          <cell r="L95">
            <v>8686.66</v>
          </cell>
          <cell r="M95">
            <v>0</v>
          </cell>
          <cell r="N95">
            <v>36984</v>
          </cell>
          <cell r="O95">
            <v>16360.65</v>
          </cell>
          <cell r="P95">
            <v>32780.129999999997</v>
          </cell>
          <cell r="Q95">
            <v>84442.34</v>
          </cell>
          <cell r="R95">
            <v>49140.78</v>
          </cell>
          <cell r="S95">
            <v>2052</v>
          </cell>
          <cell r="T95">
            <v>14317.2</v>
          </cell>
          <cell r="U95">
            <v>8686.66</v>
          </cell>
          <cell r="V95">
            <v>759</v>
          </cell>
          <cell r="W95">
            <v>9331.2000000000007</v>
          </cell>
          <cell r="X95">
            <v>230.25</v>
          </cell>
          <cell r="Y95">
            <v>12720.42</v>
          </cell>
          <cell r="Z95">
            <v>8148.64</v>
          </cell>
          <cell r="AA95">
            <v>18.760000000000002</v>
          </cell>
          <cell r="AB95">
            <v>2468.1</v>
          </cell>
          <cell r="AC95">
            <v>17907.52</v>
          </cell>
          <cell r="AD95">
            <v>8.0500000000000007</v>
          </cell>
          <cell r="AE95">
            <v>20988</v>
          </cell>
          <cell r="AF95">
            <v>86.45</v>
          </cell>
          <cell r="AG95">
            <v>3070.94</v>
          </cell>
          <cell r="AH95">
            <v>59523</v>
          </cell>
          <cell r="AI95">
            <v>2563.1999999999998</v>
          </cell>
          <cell r="AJ95">
            <v>153676.34</v>
          </cell>
          <cell r="AK95">
            <v>4623.16</v>
          </cell>
          <cell r="AL95">
            <v>13585.08</v>
          </cell>
        </row>
        <row r="96">
          <cell r="A96">
            <v>38899</v>
          </cell>
          <cell r="B96" t="str">
            <v>23:45</v>
          </cell>
          <cell r="C96">
            <v>40323.31</v>
          </cell>
          <cell r="D96">
            <v>71290.679999999993</v>
          </cell>
          <cell r="E96">
            <v>140792.71</v>
          </cell>
          <cell r="F96">
            <v>-86.4</v>
          </cell>
          <cell r="G96">
            <v>93264.97</v>
          </cell>
          <cell r="H96">
            <v>-29.24</v>
          </cell>
          <cell r="I96">
            <v>-114.72</v>
          </cell>
          <cell r="J96">
            <v>14685.41</v>
          </cell>
          <cell r="K96">
            <v>7746.03</v>
          </cell>
          <cell r="L96">
            <v>8742.98</v>
          </cell>
          <cell r="M96">
            <v>0</v>
          </cell>
          <cell r="N96">
            <v>36984</v>
          </cell>
          <cell r="O96">
            <v>15414.32</v>
          </cell>
          <cell r="P96">
            <v>32370.240000000002</v>
          </cell>
          <cell r="Q96">
            <v>77650.720000000001</v>
          </cell>
          <cell r="R96">
            <v>47784.56</v>
          </cell>
          <cell r="S96">
            <v>2052</v>
          </cell>
          <cell r="T96">
            <v>13726.8</v>
          </cell>
          <cell r="U96">
            <v>8742.98</v>
          </cell>
          <cell r="V96">
            <v>732</v>
          </cell>
          <cell r="W96">
            <v>8784</v>
          </cell>
          <cell r="X96">
            <v>208.5</v>
          </cell>
          <cell r="Y96">
            <v>12471</v>
          </cell>
          <cell r="Z96">
            <v>7685.86</v>
          </cell>
          <cell r="AA96">
            <v>18.760000000000002</v>
          </cell>
          <cell r="AB96">
            <v>2357.9</v>
          </cell>
          <cell r="AC96">
            <v>17204.77</v>
          </cell>
          <cell r="AD96">
            <v>7.99</v>
          </cell>
          <cell r="AE96">
            <v>19998</v>
          </cell>
          <cell r="AF96">
            <v>79.16</v>
          </cell>
          <cell r="AG96">
            <v>3104.13</v>
          </cell>
          <cell r="AH96">
            <v>56988</v>
          </cell>
          <cell r="AI96">
            <v>2397.6</v>
          </cell>
          <cell r="AJ96">
            <v>150076.79999999999</v>
          </cell>
          <cell r="AK96">
            <v>4623.16</v>
          </cell>
          <cell r="AL96">
            <v>11434.29</v>
          </cell>
        </row>
        <row r="97">
          <cell r="A97">
            <v>38899</v>
          </cell>
          <cell r="B97" t="str">
            <v>24:00</v>
          </cell>
          <cell r="C97">
            <v>40362.120000000003</v>
          </cell>
          <cell r="D97">
            <v>63609.82</v>
          </cell>
          <cell r="E97">
            <v>141713.97</v>
          </cell>
          <cell r="F97">
            <v>-172.8</v>
          </cell>
          <cell r="G97">
            <v>93303.3</v>
          </cell>
          <cell r="H97">
            <v>-55.11</v>
          </cell>
          <cell r="I97">
            <v>-101.49</v>
          </cell>
          <cell r="J97">
            <v>9490.66</v>
          </cell>
          <cell r="K97">
            <v>7516.42</v>
          </cell>
          <cell r="L97">
            <v>8766.61</v>
          </cell>
          <cell r="M97">
            <v>0</v>
          </cell>
          <cell r="N97">
            <v>36984</v>
          </cell>
          <cell r="O97">
            <v>5878.19</v>
          </cell>
          <cell r="P97">
            <v>32518.48</v>
          </cell>
          <cell r="Q97">
            <v>78661.490000000005</v>
          </cell>
          <cell r="R97">
            <v>38396.67</v>
          </cell>
          <cell r="S97">
            <v>2268</v>
          </cell>
          <cell r="T97">
            <v>13014</v>
          </cell>
          <cell r="U97">
            <v>8766.61</v>
          </cell>
          <cell r="V97">
            <v>708</v>
          </cell>
          <cell r="W97">
            <v>8524.7999999999993</v>
          </cell>
          <cell r="X97">
            <v>187.5</v>
          </cell>
          <cell r="Y97">
            <v>12055.3</v>
          </cell>
          <cell r="Z97">
            <v>7236.72</v>
          </cell>
          <cell r="AA97">
            <v>16.88</v>
          </cell>
          <cell r="AB97">
            <v>2258.8000000000002</v>
          </cell>
          <cell r="AC97">
            <v>16447.38</v>
          </cell>
          <cell r="AD97">
            <v>9.35</v>
          </cell>
          <cell r="AE97">
            <v>19188</v>
          </cell>
          <cell r="AF97">
            <v>75</v>
          </cell>
          <cell r="AG97">
            <v>3119.63</v>
          </cell>
          <cell r="AH97">
            <v>54462</v>
          </cell>
          <cell r="AI97">
            <v>2296.8000000000002</v>
          </cell>
          <cell r="AJ97">
            <v>147565.01999999999</v>
          </cell>
          <cell r="AK97">
            <v>4623.16</v>
          </cell>
          <cell r="AL97">
            <v>8869.7099999999991</v>
          </cell>
        </row>
        <row r="98">
          <cell r="A98">
            <v>38900</v>
          </cell>
          <cell r="B98" t="str">
            <v>00:15</v>
          </cell>
          <cell r="C98">
            <v>40445.730000000003</v>
          </cell>
          <cell r="D98">
            <v>71411.48</v>
          </cell>
          <cell r="E98">
            <v>138393.98000000001</v>
          </cell>
          <cell r="F98">
            <v>-172.8</v>
          </cell>
          <cell r="G98">
            <v>91386.63</v>
          </cell>
          <cell r="H98">
            <v>-53.23</v>
          </cell>
          <cell r="I98">
            <v>-99.77</v>
          </cell>
          <cell r="J98">
            <v>-139.31</v>
          </cell>
          <cell r="K98">
            <v>6143.85</v>
          </cell>
          <cell r="L98">
            <v>8544.91</v>
          </cell>
          <cell r="M98">
            <v>0</v>
          </cell>
          <cell r="N98">
            <v>36432</v>
          </cell>
          <cell r="O98">
            <v>-109.19</v>
          </cell>
          <cell r="P98">
            <v>31780.400000000001</v>
          </cell>
          <cell r="Q98">
            <v>77731.77</v>
          </cell>
          <cell r="R98">
            <v>31671.21</v>
          </cell>
          <cell r="S98">
            <v>2160</v>
          </cell>
          <cell r="T98">
            <v>12859.2</v>
          </cell>
          <cell r="U98">
            <v>8544.91</v>
          </cell>
          <cell r="V98">
            <v>693</v>
          </cell>
          <cell r="W98">
            <v>8150.4</v>
          </cell>
          <cell r="X98">
            <v>165.75</v>
          </cell>
          <cell r="Y98">
            <v>11639.6</v>
          </cell>
          <cell r="Z98">
            <v>6799.81</v>
          </cell>
          <cell r="AA98">
            <v>18.760000000000002</v>
          </cell>
          <cell r="AB98">
            <v>2283</v>
          </cell>
          <cell r="AC98">
            <v>17085.009999999998</v>
          </cell>
          <cell r="AD98">
            <v>7.75</v>
          </cell>
          <cell r="AE98">
            <v>18198</v>
          </cell>
          <cell r="AF98">
            <v>70.83</v>
          </cell>
          <cell r="AG98">
            <v>3116.71</v>
          </cell>
          <cell r="AH98">
            <v>52260</v>
          </cell>
          <cell r="AI98">
            <v>2196</v>
          </cell>
          <cell r="AJ98">
            <v>142653.59</v>
          </cell>
          <cell r="AK98">
            <v>4623.16</v>
          </cell>
          <cell r="AL98">
            <v>7284.67</v>
          </cell>
        </row>
        <row r="99">
          <cell r="A99">
            <v>38900</v>
          </cell>
          <cell r="B99" t="str">
            <v>00:30</v>
          </cell>
          <cell r="C99">
            <v>40572.17</v>
          </cell>
          <cell r="D99">
            <v>70211.25</v>
          </cell>
          <cell r="E99">
            <v>131633.46</v>
          </cell>
          <cell r="F99">
            <v>-86.4</v>
          </cell>
          <cell r="G99">
            <v>88358.3</v>
          </cell>
          <cell r="H99">
            <v>-27.36</v>
          </cell>
          <cell r="I99">
            <v>-93.73</v>
          </cell>
          <cell r="J99">
            <v>-92.11</v>
          </cell>
          <cell r="K99">
            <v>4315.99</v>
          </cell>
          <cell r="L99">
            <v>8191.05</v>
          </cell>
          <cell r="M99">
            <v>0</v>
          </cell>
          <cell r="N99">
            <v>34776</v>
          </cell>
          <cell r="O99">
            <v>-97.06</v>
          </cell>
          <cell r="P99">
            <v>31623.88</v>
          </cell>
          <cell r="Q99">
            <v>72349.73</v>
          </cell>
          <cell r="R99">
            <v>31526.82</v>
          </cell>
          <cell r="S99">
            <v>2160</v>
          </cell>
          <cell r="T99">
            <v>12542.4</v>
          </cell>
          <cell r="U99">
            <v>8191.05</v>
          </cell>
          <cell r="V99">
            <v>681</v>
          </cell>
          <cell r="W99">
            <v>7660.8</v>
          </cell>
          <cell r="X99">
            <v>152.25</v>
          </cell>
          <cell r="Y99">
            <v>11307.04</v>
          </cell>
          <cell r="Z99">
            <v>6774.63</v>
          </cell>
          <cell r="AA99">
            <v>20.64</v>
          </cell>
          <cell r="AB99">
            <v>2279.6999999999998</v>
          </cell>
          <cell r="AC99">
            <v>17131.63</v>
          </cell>
          <cell r="AD99">
            <v>7.42</v>
          </cell>
          <cell r="AE99">
            <v>17766</v>
          </cell>
          <cell r="AF99">
            <v>72.91</v>
          </cell>
          <cell r="AG99">
            <v>3125.36</v>
          </cell>
          <cell r="AH99">
            <v>50298</v>
          </cell>
          <cell r="AI99">
            <v>2138.4</v>
          </cell>
          <cell r="AJ99">
            <v>137502.29</v>
          </cell>
          <cell r="AK99">
            <v>4451.93</v>
          </cell>
          <cell r="AL99">
            <v>8472.27</v>
          </cell>
        </row>
        <row r="100">
          <cell r="A100">
            <v>38900</v>
          </cell>
          <cell r="B100" t="str">
            <v>00:45</v>
          </cell>
          <cell r="C100">
            <v>40168.47</v>
          </cell>
          <cell r="D100">
            <v>55328.26</v>
          </cell>
          <cell r="E100">
            <v>125795.81</v>
          </cell>
          <cell r="F100">
            <v>-172.8</v>
          </cell>
          <cell r="G100">
            <v>88319.97</v>
          </cell>
          <cell r="H100">
            <v>-55.11</v>
          </cell>
          <cell r="I100">
            <v>-88.55</v>
          </cell>
          <cell r="J100">
            <v>-92.11</v>
          </cell>
          <cell r="K100">
            <v>4743.43</v>
          </cell>
          <cell r="L100">
            <v>7483.72</v>
          </cell>
          <cell r="M100">
            <v>0</v>
          </cell>
          <cell r="N100">
            <v>35328</v>
          </cell>
          <cell r="O100">
            <v>-97.06</v>
          </cell>
          <cell r="P100">
            <v>31652.65</v>
          </cell>
          <cell r="Q100">
            <v>64472.55</v>
          </cell>
          <cell r="R100">
            <v>31555.59</v>
          </cell>
          <cell r="S100">
            <v>2160</v>
          </cell>
          <cell r="T100">
            <v>12794.4</v>
          </cell>
          <cell r="U100">
            <v>7483.72</v>
          </cell>
          <cell r="V100">
            <v>666</v>
          </cell>
          <cell r="W100">
            <v>7516.8</v>
          </cell>
          <cell r="X100">
            <v>143.25</v>
          </cell>
          <cell r="Y100">
            <v>10392.5</v>
          </cell>
          <cell r="Z100">
            <v>6530.14</v>
          </cell>
          <cell r="AA100">
            <v>16.88</v>
          </cell>
          <cell r="AB100">
            <v>2265.4</v>
          </cell>
          <cell r="AC100">
            <v>16510.439999999999</v>
          </cell>
          <cell r="AD100">
            <v>7.54</v>
          </cell>
          <cell r="AE100">
            <v>16920</v>
          </cell>
          <cell r="AF100">
            <v>71.87</v>
          </cell>
          <cell r="AG100">
            <v>3088.57</v>
          </cell>
          <cell r="AH100">
            <v>47889</v>
          </cell>
          <cell r="AI100">
            <v>2080.8000000000002</v>
          </cell>
          <cell r="AJ100">
            <v>131711.03</v>
          </cell>
          <cell r="AK100">
            <v>3538.71</v>
          </cell>
          <cell r="AL100">
            <v>8429.01</v>
          </cell>
        </row>
        <row r="101">
          <cell r="A101">
            <v>38900</v>
          </cell>
          <cell r="B101" t="str">
            <v>01:00</v>
          </cell>
          <cell r="C101">
            <v>40970.26</v>
          </cell>
          <cell r="D101">
            <v>59369.08</v>
          </cell>
          <cell r="E101">
            <v>105994.47</v>
          </cell>
          <cell r="F101">
            <v>-172.8</v>
          </cell>
          <cell r="G101">
            <v>88358.3</v>
          </cell>
          <cell r="H101">
            <v>-31.11</v>
          </cell>
          <cell r="I101">
            <v>-87.4</v>
          </cell>
          <cell r="J101">
            <v>-85.74</v>
          </cell>
          <cell r="K101">
            <v>4870.47</v>
          </cell>
          <cell r="L101">
            <v>7105.56</v>
          </cell>
          <cell r="M101">
            <v>0</v>
          </cell>
          <cell r="N101">
            <v>35328</v>
          </cell>
          <cell r="O101">
            <v>-97.06</v>
          </cell>
          <cell r="P101">
            <v>31969.11</v>
          </cell>
          <cell r="Q101">
            <v>59351.4</v>
          </cell>
          <cell r="R101">
            <v>31872.05</v>
          </cell>
          <cell r="S101">
            <v>2052</v>
          </cell>
          <cell r="T101">
            <v>12697.2</v>
          </cell>
          <cell r="U101">
            <v>7105.56</v>
          </cell>
          <cell r="V101">
            <v>672</v>
          </cell>
          <cell r="W101">
            <v>7257.6</v>
          </cell>
          <cell r="X101">
            <v>125.25</v>
          </cell>
          <cell r="Y101">
            <v>10143.08</v>
          </cell>
          <cell r="Z101">
            <v>6499.52</v>
          </cell>
          <cell r="AA101">
            <v>16.88</v>
          </cell>
          <cell r="AB101">
            <v>2217.6</v>
          </cell>
          <cell r="AC101">
            <v>16020.02</v>
          </cell>
          <cell r="AD101">
            <v>8.68</v>
          </cell>
          <cell r="AE101">
            <v>16362</v>
          </cell>
          <cell r="AF101">
            <v>68.75</v>
          </cell>
          <cell r="AG101">
            <v>3137.96</v>
          </cell>
          <cell r="AH101">
            <v>46533</v>
          </cell>
          <cell r="AI101">
            <v>2030.4</v>
          </cell>
          <cell r="AJ101">
            <v>121328.53</v>
          </cell>
          <cell r="AK101">
            <v>3538.71</v>
          </cell>
          <cell r="AL101">
            <v>14464.05</v>
          </cell>
        </row>
        <row r="102">
          <cell r="A102">
            <v>38900</v>
          </cell>
          <cell r="B102" t="str">
            <v>01:15</v>
          </cell>
          <cell r="C102">
            <v>40331.31</v>
          </cell>
          <cell r="D102">
            <v>67050.62</v>
          </cell>
          <cell r="E102">
            <v>85712.53</v>
          </cell>
          <cell r="F102">
            <v>-86.4</v>
          </cell>
          <cell r="G102">
            <v>88319.97</v>
          </cell>
          <cell r="H102">
            <v>-53.23</v>
          </cell>
          <cell r="I102">
            <v>-84.67</v>
          </cell>
          <cell r="J102">
            <v>-92.51</v>
          </cell>
          <cell r="K102">
            <v>4831.5200000000004</v>
          </cell>
          <cell r="L102">
            <v>7030.93</v>
          </cell>
          <cell r="M102">
            <v>0</v>
          </cell>
          <cell r="N102">
            <v>34776</v>
          </cell>
          <cell r="O102">
            <v>-90.99</v>
          </cell>
          <cell r="P102">
            <v>31919.64</v>
          </cell>
          <cell r="Q102">
            <v>52948.67</v>
          </cell>
          <cell r="R102">
            <v>31828.65</v>
          </cell>
          <cell r="S102">
            <v>2160</v>
          </cell>
          <cell r="T102">
            <v>12330</v>
          </cell>
          <cell r="U102">
            <v>7030.93</v>
          </cell>
          <cell r="V102">
            <v>672</v>
          </cell>
          <cell r="W102">
            <v>6854.4</v>
          </cell>
          <cell r="X102">
            <v>114.75</v>
          </cell>
          <cell r="Y102">
            <v>10059.94</v>
          </cell>
          <cell r="Z102">
            <v>6598.88</v>
          </cell>
          <cell r="AA102">
            <v>18.760000000000002</v>
          </cell>
          <cell r="AB102">
            <v>2222.4</v>
          </cell>
          <cell r="AC102">
            <v>15748.98</v>
          </cell>
          <cell r="AD102">
            <v>7.21</v>
          </cell>
          <cell r="AE102">
            <v>15768</v>
          </cell>
          <cell r="AF102">
            <v>62.5</v>
          </cell>
          <cell r="AG102">
            <v>3091.64</v>
          </cell>
          <cell r="AH102">
            <v>44943</v>
          </cell>
          <cell r="AI102">
            <v>1994.4</v>
          </cell>
          <cell r="AJ102">
            <v>111154.03</v>
          </cell>
          <cell r="AK102">
            <v>3481.64</v>
          </cell>
          <cell r="AL102">
            <v>21782.53</v>
          </cell>
        </row>
        <row r="103">
          <cell r="A103">
            <v>38900</v>
          </cell>
          <cell r="B103" t="str">
            <v>01:30</v>
          </cell>
          <cell r="C103">
            <v>40621.379999999997</v>
          </cell>
          <cell r="D103">
            <v>66090.42</v>
          </cell>
          <cell r="E103">
            <v>82114.44</v>
          </cell>
          <cell r="F103">
            <v>-172.8</v>
          </cell>
          <cell r="G103">
            <v>88358.3</v>
          </cell>
          <cell r="H103">
            <v>-31.11</v>
          </cell>
          <cell r="I103">
            <v>-84.1</v>
          </cell>
          <cell r="J103">
            <v>-80.510000000000005</v>
          </cell>
          <cell r="K103">
            <v>4907.21</v>
          </cell>
          <cell r="L103">
            <v>7055.31</v>
          </cell>
          <cell r="M103">
            <v>0</v>
          </cell>
          <cell r="N103">
            <v>35328</v>
          </cell>
          <cell r="O103">
            <v>-78.86</v>
          </cell>
          <cell r="P103">
            <v>27318.49</v>
          </cell>
          <cell r="Q103">
            <v>53940.1</v>
          </cell>
          <cell r="R103">
            <v>27239.63</v>
          </cell>
          <cell r="S103">
            <v>2052</v>
          </cell>
          <cell r="T103">
            <v>12002.4</v>
          </cell>
          <cell r="U103">
            <v>7055.31</v>
          </cell>
          <cell r="V103">
            <v>729</v>
          </cell>
          <cell r="W103">
            <v>6739.2</v>
          </cell>
          <cell r="X103">
            <v>110.25</v>
          </cell>
          <cell r="Y103">
            <v>9477.9599999999991</v>
          </cell>
          <cell r="Z103">
            <v>6753.69</v>
          </cell>
          <cell r="AA103">
            <v>16.88</v>
          </cell>
          <cell r="AB103">
            <v>2268.8000000000002</v>
          </cell>
          <cell r="AC103">
            <v>15448.36</v>
          </cell>
          <cell r="AD103">
            <v>7.19</v>
          </cell>
          <cell r="AE103">
            <v>15462</v>
          </cell>
          <cell r="AF103">
            <v>59.37</v>
          </cell>
          <cell r="AG103">
            <v>3134.66</v>
          </cell>
          <cell r="AH103">
            <v>43983</v>
          </cell>
          <cell r="AI103">
            <v>1944</v>
          </cell>
          <cell r="AJ103">
            <v>108194.42</v>
          </cell>
          <cell r="AK103">
            <v>3595.79</v>
          </cell>
          <cell r="AL103">
            <v>22444.13</v>
          </cell>
        </row>
        <row r="104">
          <cell r="A104">
            <v>38900</v>
          </cell>
          <cell r="B104" t="str">
            <v>01:45</v>
          </cell>
          <cell r="C104">
            <v>40192.07</v>
          </cell>
          <cell r="D104">
            <v>60649.34</v>
          </cell>
          <cell r="E104">
            <v>82155.240000000005</v>
          </cell>
          <cell r="F104">
            <v>-172.8</v>
          </cell>
          <cell r="G104">
            <v>88358.3</v>
          </cell>
          <cell r="H104">
            <v>-29.24</v>
          </cell>
          <cell r="I104">
            <v>-81.510000000000005</v>
          </cell>
          <cell r="J104">
            <v>-80.510000000000005</v>
          </cell>
          <cell r="K104">
            <v>4785.97</v>
          </cell>
          <cell r="L104">
            <v>7021.58</v>
          </cell>
          <cell r="M104">
            <v>0</v>
          </cell>
          <cell r="N104">
            <v>34776</v>
          </cell>
          <cell r="O104">
            <v>-42.46</v>
          </cell>
          <cell r="P104">
            <v>27277.68</v>
          </cell>
          <cell r="Q104">
            <v>51153.51</v>
          </cell>
          <cell r="R104">
            <v>27235.22</v>
          </cell>
          <cell r="S104">
            <v>2052</v>
          </cell>
          <cell r="T104">
            <v>11937.6</v>
          </cell>
          <cell r="U104">
            <v>7021.58</v>
          </cell>
          <cell r="V104">
            <v>720</v>
          </cell>
          <cell r="W104">
            <v>6739.2</v>
          </cell>
          <cell r="X104">
            <v>103.5</v>
          </cell>
          <cell r="Y104">
            <v>9062.26</v>
          </cell>
          <cell r="Z104">
            <v>6711.54</v>
          </cell>
          <cell r="AA104">
            <v>18.760000000000002</v>
          </cell>
          <cell r="AB104">
            <v>2270.5</v>
          </cell>
          <cell r="AC104">
            <v>15182.77</v>
          </cell>
          <cell r="AD104">
            <v>7.25</v>
          </cell>
          <cell r="AE104">
            <v>15138</v>
          </cell>
          <cell r="AF104">
            <v>59.37</v>
          </cell>
          <cell r="AG104">
            <v>3095.14</v>
          </cell>
          <cell r="AH104">
            <v>43125</v>
          </cell>
          <cell r="AI104">
            <v>1915.2</v>
          </cell>
          <cell r="AJ104">
            <v>106994.47</v>
          </cell>
          <cell r="AK104">
            <v>4280.7</v>
          </cell>
          <cell r="AL104">
            <v>21524.2</v>
          </cell>
        </row>
        <row r="105">
          <cell r="A105">
            <v>38900</v>
          </cell>
          <cell r="B105" t="str">
            <v>02:00</v>
          </cell>
          <cell r="C105">
            <v>39950.019999999997</v>
          </cell>
          <cell r="D105">
            <v>53887.98</v>
          </cell>
          <cell r="E105">
            <v>82122.05</v>
          </cell>
          <cell r="F105">
            <v>-86.4</v>
          </cell>
          <cell r="G105">
            <v>88281.64</v>
          </cell>
          <cell r="H105">
            <v>-5.24</v>
          </cell>
          <cell r="I105">
            <v>-81.8</v>
          </cell>
          <cell r="J105">
            <v>-92.51</v>
          </cell>
          <cell r="K105">
            <v>4913.24</v>
          </cell>
          <cell r="L105">
            <v>7007.92</v>
          </cell>
          <cell r="M105">
            <v>0</v>
          </cell>
          <cell r="N105">
            <v>35328</v>
          </cell>
          <cell r="O105">
            <v>-36.4</v>
          </cell>
          <cell r="P105">
            <v>27335.41</v>
          </cell>
          <cell r="Q105">
            <v>48561.8</v>
          </cell>
          <cell r="R105">
            <v>27299.01</v>
          </cell>
          <cell r="S105">
            <v>2160</v>
          </cell>
          <cell r="T105">
            <v>11682</v>
          </cell>
          <cell r="U105">
            <v>7007.92</v>
          </cell>
          <cell r="V105">
            <v>717</v>
          </cell>
          <cell r="W105">
            <v>6624</v>
          </cell>
          <cell r="X105">
            <v>103.5</v>
          </cell>
          <cell r="Y105">
            <v>9062.26</v>
          </cell>
          <cell r="Z105">
            <v>6522.09</v>
          </cell>
          <cell r="AA105">
            <v>18.760000000000002</v>
          </cell>
          <cell r="AB105">
            <v>2241.8000000000002</v>
          </cell>
          <cell r="AC105">
            <v>14972.34</v>
          </cell>
          <cell r="AD105">
            <v>8.58</v>
          </cell>
          <cell r="AE105">
            <v>14994</v>
          </cell>
          <cell r="AF105">
            <v>58.33</v>
          </cell>
          <cell r="AG105">
            <v>3134.33</v>
          </cell>
          <cell r="AH105">
            <v>42690</v>
          </cell>
          <cell r="AI105">
            <v>1872</v>
          </cell>
          <cell r="AJ105">
            <v>105714.59</v>
          </cell>
          <cell r="AK105">
            <v>4223.62</v>
          </cell>
          <cell r="AL105">
            <v>20468.68</v>
          </cell>
        </row>
        <row r="106">
          <cell r="A106">
            <v>38900</v>
          </cell>
          <cell r="B106" t="str">
            <v>02:15</v>
          </cell>
          <cell r="C106">
            <v>40205.279999999999</v>
          </cell>
          <cell r="D106">
            <v>50487.5</v>
          </cell>
          <cell r="E106">
            <v>81648.08</v>
          </cell>
          <cell r="F106">
            <v>-172.8</v>
          </cell>
          <cell r="G106">
            <v>88358.3</v>
          </cell>
          <cell r="H106">
            <v>-31.11</v>
          </cell>
          <cell r="I106">
            <v>-81.510000000000005</v>
          </cell>
          <cell r="J106">
            <v>-80.510000000000005</v>
          </cell>
          <cell r="K106">
            <v>5049.68</v>
          </cell>
          <cell r="L106">
            <v>7014.47</v>
          </cell>
          <cell r="M106">
            <v>0</v>
          </cell>
          <cell r="N106">
            <v>34776</v>
          </cell>
          <cell r="O106">
            <v>-42.46</v>
          </cell>
          <cell r="P106">
            <v>26224.69</v>
          </cell>
          <cell r="Q106">
            <v>47985.51</v>
          </cell>
          <cell r="R106">
            <v>26182.23</v>
          </cell>
          <cell r="S106">
            <v>2052</v>
          </cell>
          <cell r="T106">
            <v>11527.2</v>
          </cell>
          <cell r="U106">
            <v>7014.47</v>
          </cell>
          <cell r="V106">
            <v>708</v>
          </cell>
          <cell r="W106">
            <v>6710.4</v>
          </cell>
          <cell r="X106">
            <v>96.75</v>
          </cell>
          <cell r="Y106">
            <v>8895.98</v>
          </cell>
          <cell r="Z106">
            <v>6817.05</v>
          </cell>
          <cell r="AA106">
            <v>16.88</v>
          </cell>
          <cell r="AB106">
            <v>2254.5</v>
          </cell>
          <cell r="AC106">
            <v>14837.05</v>
          </cell>
          <cell r="AD106">
            <v>7.31</v>
          </cell>
          <cell r="AE106">
            <v>14796</v>
          </cell>
          <cell r="AF106">
            <v>57.29</v>
          </cell>
          <cell r="AG106">
            <v>3138.33</v>
          </cell>
          <cell r="AH106">
            <v>42117</v>
          </cell>
          <cell r="AI106">
            <v>1843.2</v>
          </cell>
          <cell r="AJ106">
            <v>104706.67</v>
          </cell>
          <cell r="AK106">
            <v>4394.8500000000004</v>
          </cell>
          <cell r="AL106">
            <v>19727.599999999999</v>
          </cell>
        </row>
        <row r="107">
          <cell r="A107">
            <v>38900</v>
          </cell>
          <cell r="B107" t="str">
            <v>02:30</v>
          </cell>
          <cell r="C107">
            <v>40650.18</v>
          </cell>
          <cell r="D107">
            <v>50808.160000000003</v>
          </cell>
          <cell r="E107">
            <v>78247.58</v>
          </cell>
          <cell r="F107">
            <v>-172.8</v>
          </cell>
          <cell r="G107">
            <v>88358.3</v>
          </cell>
          <cell r="H107">
            <v>-29.24</v>
          </cell>
          <cell r="I107">
            <v>-81.510000000000005</v>
          </cell>
          <cell r="J107">
            <v>-80.91</v>
          </cell>
          <cell r="K107">
            <v>5027.4799999999996</v>
          </cell>
          <cell r="L107">
            <v>6952.15</v>
          </cell>
          <cell r="M107">
            <v>0</v>
          </cell>
          <cell r="N107">
            <v>35328</v>
          </cell>
          <cell r="O107">
            <v>-42.46</v>
          </cell>
          <cell r="P107">
            <v>25685.03</v>
          </cell>
          <cell r="Q107">
            <v>47313.51</v>
          </cell>
          <cell r="R107">
            <v>25642.57</v>
          </cell>
          <cell r="S107">
            <v>2160</v>
          </cell>
          <cell r="T107">
            <v>11458.8</v>
          </cell>
          <cell r="U107">
            <v>6952.15</v>
          </cell>
          <cell r="V107">
            <v>708</v>
          </cell>
          <cell r="W107">
            <v>6883.2</v>
          </cell>
          <cell r="X107">
            <v>97.5</v>
          </cell>
          <cell r="Y107">
            <v>8895.98</v>
          </cell>
          <cell r="Z107">
            <v>6854.18</v>
          </cell>
          <cell r="AA107">
            <v>18.760000000000002</v>
          </cell>
          <cell r="AB107">
            <v>2265.6999999999998</v>
          </cell>
          <cell r="AC107">
            <v>14701.46</v>
          </cell>
          <cell r="AD107">
            <v>7.25</v>
          </cell>
          <cell r="AE107">
            <v>14580</v>
          </cell>
          <cell r="AF107">
            <v>56.25</v>
          </cell>
          <cell r="AG107">
            <v>3128.16</v>
          </cell>
          <cell r="AH107">
            <v>41538</v>
          </cell>
          <cell r="AI107">
            <v>1828.8</v>
          </cell>
          <cell r="AJ107">
            <v>102402.99</v>
          </cell>
          <cell r="AK107">
            <v>4337.78</v>
          </cell>
          <cell r="AL107">
            <v>20915.189999999999</v>
          </cell>
        </row>
        <row r="108">
          <cell r="A108">
            <v>38900</v>
          </cell>
          <cell r="B108" t="str">
            <v>02:45</v>
          </cell>
          <cell r="C108">
            <v>40227.279999999999</v>
          </cell>
          <cell r="D108">
            <v>48647.73</v>
          </cell>
          <cell r="E108">
            <v>78367.179999999993</v>
          </cell>
          <cell r="F108">
            <v>-86.4</v>
          </cell>
          <cell r="G108">
            <v>88358.3</v>
          </cell>
          <cell r="H108">
            <v>-31.11</v>
          </cell>
          <cell r="I108">
            <v>-82.66</v>
          </cell>
          <cell r="J108">
            <v>-92.51</v>
          </cell>
          <cell r="K108">
            <v>5029.3999999999996</v>
          </cell>
          <cell r="L108">
            <v>6668.18</v>
          </cell>
          <cell r="M108">
            <v>0</v>
          </cell>
          <cell r="N108">
            <v>34776</v>
          </cell>
          <cell r="O108">
            <v>-36.4</v>
          </cell>
          <cell r="P108">
            <v>25679.31</v>
          </cell>
          <cell r="Q108">
            <v>46258.66</v>
          </cell>
          <cell r="R108">
            <v>25642.91</v>
          </cell>
          <cell r="S108">
            <v>2052</v>
          </cell>
          <cell r="T108">
            <v>11901.6</v>
          </cell>
          <cell r="U108">
            <v>6668.18</v>
          </cell>
          <cell r="V108">
            <v>672</v>
          </cell>
          <cell r="W108">
            <v>7084.8</v>
          </cell>
          <cell r="X108">
            <v>100.5</v>
          </cell>
          <cell r="Y108">
            <v>8729.7000000000007</v>
          </cell>
          <cell r="Z108">
            <v>6895.65</v>
          </cell>
          <cell r="AA108">
            <v>16.88</v>
          </cell>
          <cell r="AB108">
            <v>2262.5</v>
          </cell>
          <cell r="AC108">
            <v>14571.27</v>
          </cell>
          <cell r="AD108">
            <v>7.21</v>
          </cell>
          <cell r="AE108">
            <v>14508</v>
          </cell>
          <cell r="AF108">
            <v>56.25</v>
          </cell>
          <cell r="AG108">
            <v>3177.33</v>
          </cell>
          <cell r="AH108">
            <v>41160</v>
          </cell>
          <cell r="AI108">
            <v>1828.8</v>
          </cell>
          <cell r="AJ108">
            <v>101795.07</v>
          </cell>
          <cell r="AK108">
            <v>4337.78</v>
          </cell>
          <cell r="AL108">
            <v>20174.11</v>
          </cell>
        </row>
        <row r="109">
          <cell r="A109">
            <v>38900</v>
          </cell>
          <cell r="B109" t="str">
            <v>03:00</v>
          </cell>
          <cell r="C109">
            <v>39626.339999999997</v>
          </cell>
          <cell r="D109">
            <v>46487.3</v>
          </cell>
          <cell r="E109">
            <v>78125.19</v>
          </cell>
          <cell r="F109">
            <v>-172.8</v>
          </cell>
          <cell r="G109">
            <v>88281.64</v>
          </cell>
          <cell r="H109">
            <v>-5.24</v>
          </cell>
          <cell r="I109">
            <v>-80.36</v>
          </cell>
          <cell r="J109">
            <v>-80.510000000000005</v>
          </cell>
          <cell r="K109">
            <v>5023.3599999999997</v>
          </cell>
          <cell r="L109">
            <v>6647.46</v>
          </cell>
          <cell r="M109">
            <v>0</v>
          </cell>
          <cell r="N109">
            <v>34776</v>
          </cell>
          <cell r="O109">
            <v>-42.46</v>
          </cell>
          <cell r="P109">
            <v>25667.48</v>
          </cell>
          <cell r="Q109">
            <v>44912.36</v>
          </cell>
          <cell r="R109">
            <v>25625.02</v>
          </cell>
          <cell r="S109">
            <v>2052</v>
          </cell>
          <cell r="T109">
            <v>11847.6</v>
          </cell>
          <cell r="U109">
            <v>6647.46</v>
          </cell>
          <cell r="V109">
            <v>690</v>
          </cell>
          <cell r="W109">
            <v>7084.8</v>
          </cell>
          <cell r="X109">
            <v>98.25</v>
          </cell>
          <cell r="Y109">
            <v>8812.84</v>
          </cell>
          <cell r="Z109">
            <v>6968.46</v>
          </cell>
          <cell r="AA109">
            <v>18.760000000000002</v>
          </cell>
          <cell r="AB109">
            <v>2245</v>
          </cell>
          <cell r="AC109">
            <v>14520.96</v>
          </cell>
          <cell r="AD109">
            <v>8.6300000000000008</v>
          </cell>
          <cell r="AE109">
            <v>14382</v>
          </cell>
          <cell r="AF109">
            <v>56.25</v>
          </cell>
          <cell r="AG109">
            <v>3136.92</v>
          </cell>
          <cell r="AH109">
            <v>40815</v>
          </cell>
          <cell r="AI109">
            <v>1807.2</v>
          </cell>
          <cell r="AJ109">
            <v>101059.15</v>
          </cell>
          <cell r="AK109">
            <v>4394.8500000000004</v>
          </cell>
          <cell r="AL109">
            <v>19704.21</v>
          </cell>
        </row>
        <row r="110">
          <cell r="A110">
            <v>38900</v>
          </cell>
          <cell r="B110" t="str">
            <v>03:15</v>
          </cell>
          <cell r="C110">
            <v>40077.25</v>
          </cell>
          <cell r="D110">
            <v>42886.58</v>
          </cell>
          <cell r="E110">
            <v>78167.59</v>
          </cell>
          <cell r="F110">
            <v>-172.8</v>
          </cell>
          <cell r="G110">
            <v>88319.97</v>
          </cell>
          <cell r="H110">
            <v>-31.11</v>
          </cell>
          <cell r="I110">
            <v>-82.52</v>
          </cell>
          <cell r="J110">
            <v>-80.510000000000005</v>
          </cell>
          <cell r="K110">
            <v>5009.6000000000004</v>
          </cell>
          <cell r="L110">
            <v>6660.33</v>
          </cell>
          <cell r="M110">
            <v>0</v>
          </cell>
          <cell r="N110">
            <v>35328</v>
          </cell>
          <cell r="O110">
            <v>-36.4</v>
          </cell>
          <cell r="P110">
            <v>25695.83</v>
          </cell>
          <cell r="Q110">
            <v>43890.52</v>
          </cell>
          <cell r="R110">
            <v>25659.43</v>
          </cell>
          <cell r="S110">
            <v>2052</v>
          </cell>
          <cell r="T110">
            <v>11707.2</v>
          </cell>
          <cell r="U110">
            <v>6660.33</v>
          </cell>
          <cell r="V110">
            <v>693</v>
          </cell>
          <cell r="W110">
            <v>6998.4</v>
          </cell>
          <cell r="X110">
            <v>95.25</v>
          </cell>
          <cell r="Y110">
            <v>8812.84</v>
          </cell>
          <cell r="Z110">
            <v>7014.22</v>
          </cell>
          <cell r="AA110">
            <v>16.88</v>
          </cell>
          <cell r="AB110">
            <v>2262.5</v>
          </cell>
          <cell r="AC110">
            <v>14296.59</v>
          </cell>
          <cell r="AD110">
            <v>7.39</v>
          </cell>
          <cell r="AE110">
            <v>14328</v>
          </cell>
          <cell r="AF110">
            <v>59.37</v>
          </cell>
          <cell r="AG110">
            <v>3173.62</v>
          </cell>
          <cell r="AH110">
            <v>40647</v>
          </cell>
          <cell r="AI110">
            <v>1807.2</v>
          </cell>
          <cell r="AJ110">
            <v>100579.17</v>
          </cell>
          <cell r="AK110">
            <v>4280.7</v>
          </cell>
          <cell r="AL110">
            <v>19214.439999999999</v>
          </cell>
        </row>
        <row r="111">
          <cell r="A111">
            <v>38900</v>
          </cell>
          <cell r="B111" t="str">
            <v>03:30</v>
          </cell>
          <cell r="C111">
            <v>40266.49</v>
          </cell>
          <cell r="D111">
            <v>38805.760000000002</v>
          </cell>
          <cell r="E111">
            <v>78287.98</v>
          </cell>
          <cell r="F111">
            <v>-86.4</v>
          </cell>
          <cell r="G111">
            <v>88396.64</v>
          </cell>
          <cell r="H111">
            <v>-29.24</v>
          </cell>
          <cell r="I111">
            <v>-82.09</v>
          </cell>
          <cell r="J111">
            <v>-91.31</v>
          </cell>
          <cell r="K111">
            <v>4890.62</v>
          </cell>
          <cell r="L111">
            <v>6321.81</v>
          </cell>
          <cell r="M111">
            <v>0</v>
          </cell>
          <cell r="N111">
            <v>34776</v>
          </cell>
          <cell r="O111">
            <v>-42.46</v>
          </cell>
          <cell r="P111">
            <v>25736.57</v>
          </cell>
          <cell r="Q111">
            <v>43506.09</v>
          </cell>
          <cell r="R111">
            <v>25694.11</v>
          </cell>
          <cell r="S111">
            <v>2160</v>
          </cell>
          <cell r="T111">
            <v>11847.6</v>
          </cell>
          <cell r="U111">
            <v>6321.81</v>
          </cell>
          <cell r="V111">
            <v>696</v>
          </cell>
          <cell r="W111">
            <v>6998.4</v>
          </cell>
          <cell r="X111">
            <v>96</v>
          </cell>
          <cell r="Y111">
            <v>8729.7000000000007</v>
          </cell>
          <cell r="Z111">
            <v>6855.72</v>
          </cell>
          <cell r="AA111">
            <v>18.760000000000002</v>
          </cell>
          <cell r="AB111">
            <v>2268.9</v>
          </cell>
          <cell r="AC111">
            <v>12862.31</v>
          </cell>
          <cell r="AD111">
            <v>7.31</v>
          </cell>
          <cell r="AE111">
            <v>14310</v>
          </cell>
          <cell r="AF111">
            <v>56.25</v>
          </cell>
          <cell r="AG111">
            <v>3138.8</v>
          </cell>
          <cell r="AH111">
            <v>40386</v>
          </cell>
          <cell r="AI111">
            <v>1792.8</v>
          </cell>
          <cell r="AJ111">
            <v>99939.27</v>
          </cell>
          <cell r="AK111">
            <v>3310.41</v>
          </cell>
          <cell r="AL111">
            <v>18843.900000000001</v>
          </cell>
        </row>
        <row r="112">
          <cell r="A112">
            <v>38900</v>
          </cell>
          <cell r="B112" t="str">
            <v>03:45</v>
          </cell>
          <cell r="C112">
            <v>40184.870000000003</v>
          </cell>
          <cell r="D112">
            <v>35965.19</v>
          </cell>
          <cell r="E112">
            <v>78247.58</v>
          </cell>
          <cell r="F112">
            <v>-172.8</v>
          </cell>
          <cell r="G112">
            <v>88319.97</v>
          </cell>
          <cell r="H112">
            <v>-29.24</v>
          </cell>
          <cell r="I112">
            <v>-83.24</v>
          </cell>
          <cell r="J112">
            <v>-79.31</v>
          </cell>
          <cell r="K112">
            <v>4906.0600000000004</v>
          </cell>
          <cell r="L112">
            <v>6326.35</v>
          </cell>
          <cell r="M112">
            <v>0</v>
          </cell>
          <cell r="N112">
            <v>35328</v>
          </cell>
          <cell r="O112">
            <v>-36.4</v>
          </cell>
          <cell r="P112">
            <v>25733.99</v>
          </cell>
          <cell r="Q112">
            <v>43187.24</v>
          </cell>
          <cell r="R112">
            <v>25697.59</v>
          </cell>
          <cell r="S112">
            <v>2160</v>
          </cell>
          <cell r="T112">
            <v>11678.4</v>
          </cell>
          <cell r="U112">
            <v>6326.35</v>
          </cell>
          <cell r="V112">
            <v>693</v>
          </cell>
          <cell r="W112">
            <v>7084.8</v>
          </cell>
          <cell r="X112">
            <v>90.75</v>
          </cell>
          <cell r="Y112">
            <v>8729.7000000000007</v>
          </cell>
          <cell r="Z112">
            <v>6910.2</v>
          </cell>
          <cell r="AA112">
            <v>18.760000000000002</v>
          </cell>
          <cell r="AB112">
            <v>2272.1</v>
          </cell>
          <cell r="AC112">
            <v>11846.41</v>
          </cell>
          <cell r="AD112">
            <v>7.6</v>
          </cell>
          <cell r="AE112">
            <v>14310</v>
          </cell>
          <cell r="AF112">
            <v>56.25</v>
          </cell>
          <cell r="AG112">
            <v>3156.64</v>
          </cell>
          <cell r="AH112">
            <v>40206</v>
          </cell>
          <cell r="AI112">
            <v>1807.2</v>
          </cell>
          <cell r="AJ112">
            <v>99523.33</v>
          </cell>
          <cell r="AK112">
            <v>3310.41</v>
          </cell>
          <cell r="AL112">
            <v>18354.13</v>
          </cell>
        </row>
        <row r="113">
          <cell r="A113">
            <v>38900</v>
          </cell>
          <cell r="B113" t="str">
            <v>04:00</v>
          </cell>
          <cell r="C113">
            <v>40314.9</v>
          </cell>
          <cell r="D113">
            <v>35405.08</v>
          </cell>
          <cell r="E113">
            <v>78131.179999999993</v>
          </cell>
          <cell r="F113">
            <v>-172.8</v>
          </cell>
          <cell r="G113">
            <v>88396.64</v>
          </cell>
          <cell r="H113">
            <v>-29.24</v>
          </cell>
          <cell r="I113">
            <v>-81.510000000000005</v>
          </cell>
          <cell r="J113">
            <v>-92.51</v>
          </cell>
          <cell r="K113">
            <v>5042.9799999999996</v>
          </cell>
          <cell r="L113">
            <v>6299.3</v>
          </cell>
          <cell r="M113">
            <v>0</v>
          </cell>
          <cell r="N113">
            <v>34776</v>
          </cell>
          <cell r="O113">
            <v>-42.46</v>
          </cell>
          <cell r="P113">
            <v>25763.73</v>
          </cell>
          <cell r="Q113">
            <v>42705.51</v>
          </cell>
          <cell r="R113">
            <v>25721.27</v>
          </cell>
          <cell r="S113">
            <v>2160</v>
          </cell>
          <cell r="T113">
            <v>11476.8</v>
          </cell>
          <cell r="U113">
            <v>6299.3</v>
          </cell>
          <cell r="V113">
            <v>696</v>
          </cell>
          <cell r="W113">
            <v>7142.4</v>
          </cell>
          <cell r="X113">
            <v>91.5</v>
          </cell>
          <cell r="Y113">
            <v>8563.42</v>
          </cell>
          <cell r="Z113">
            <v>6889.68</v>
          </cell>
          <cell r="AA113">
            <v>18.760000000000002</v>
          </cell>
          <cell r="AB113">
            <v>2270.5</v>
          </cell>
          <cell r="AC113">
            <v>11721.4</v>
          </cell>
          <cell r="AD113">
            <v>8.8800000000000008</v>
          </cell>
          <cell r="AE113">
            <v>14328</v>
          </cell>
          <cell r="AF113">
            <v>56.25</v>
          </cell>
          <cell r="AG113">
            <v>3153.01</v>
          </cell>
          <cell r="AH113">
            <v>39927</v>
          </cell>
          <cell r="AI113">
            <v>1800</v>
          </cell>
          <cell r="AJ113">
            <v>99107.37</v>
          </cell>
          <cell r="AK113">
            <v>4451.93</v>
          </cell>
          <cell r="AL113">
            <v>18178.79</v>
          </cell>
        </row>
        <row r="114">
          <cell r="A114">
            <v>38900</v>
          </cell>
          <cell r="B114" t="str">
            <v>04:15</v>
          </cell>
          <cell r="C114">
            <v>39687.550000000003</v>
          </cell>
          <cell r="D114">
            <v>34204.83</v>
          </cell>
          <cell r="E114">
            <v>78170.39</v>
          </cell>
          <cell r="F114">
            <v>-86.4</v>
          </cell>
          <cell r="G114">
            <v>88281.64</v>
          </cell>
          <cell r="H114">
            <v>-5.24</v>
          </cell>
          <cell r="I114">
            <v>-82.95</v>
          </cell>
          <cell r="J114">
            <v>-80.510000000000005</v>
          </cell>
          <cell r="K114">
            <v>5255.22</v>
          </cell>
          <cell r="L114">
            <v>6285.21</v>
          </cell>
          <cell r="M114">
            <v>0</v>
          </cell>
          <cell r="N114">
            <v>34776</v>
          </cell>
          <cell r="O114">
            <v>-42.46</v>
          </cell>
          <cell r="P114">
            <v>25735.33</v>
          </cell>
          <cell r="Q114">
            <v>42162.95</v>
          </cell>
          <cell r="R114">
            <v>25692.87</v>
          </cell>
          <cell r="S114">
            <v>2160</v>
          </cell>
          <cell r="T114">
            <v>10922.4</v>
          </cell>
          <cell r="U114">
            <v>6285.21</v>
          </cell>
          <cell r="V114">
            <v>714</v>
          </cell>
          <cell r="W114">
            <v>6595.2</v>
          </cell>
          <cell r="X114">
            <v>90</v>
          </cell>
          <cell r="Y114">
            <v>8895.98</v>
          </cell>
          <cell r="Z114">
            <v>6705.85</v>
          </cell>
          <cell r="AA114">
            <v>18.760000000000002</v>
          </cell>
          <cell r="AB114">
            <v>2267.1999999999998</v>
          </cell>
          <cell r="AC114">
            <v>11781.34</v>
          </cell>
          <cell r="AD114">
            <v>7.66</v>
          </cell>
          <cell r="AE114">
            <v>14328</v>
          </cell>
          <cell r="AF114">
            <v>57.29</v>
          </cell>
          <cell r="AG114">
            <v>3097.74</v>
          </cell>
          <cell r="AH114">
            <v>40131</v>
          </cell>
          <cell r="AI114">
            <v>1800</v>
          </cell>
          <cell r="AJ114">
            <v>98995.37</v>
          </cell>
          <cell r="AK114">
            <v>4451.93</v>
          </cell>
          <cell r="AL114">
            <v>18043.2</v>
          </cell>
        </row>
        <row r="115">
          <cell r="A115">
            <v>38900</v>
          </cell>
          <cell r="B115" t="str">
            <v>04:30</v>
          </cell>
          <cell r="C115">
            <v>39559.519999999997</v>
          </cell>
          <cell r="D115">
            <v>32564.86</v>
          </cell>
          <cell r="E115">
            <v>78332.37</v>
          </cell>
          <cell r="F115">
            <v>-172.8</v>
          </cell>
          <cell r="G115">
            <v>88319.97</v>
          </cell>
          <cell r="H115">
            <v>-29.24</v>
          </cell>
          <cell r="I115">
            <v>-83.81</v>
          </cell>
          <cell r="J115">
            <v>-92.91</v>
          </cell>
          <cell r="K115">
            <v>5556.03</v>
          </cell>
          <cell r="L115">
            <v>6331.82</v>
          </cell>
          <cell r="M115">
            <v>0</v>
          </cell>
          <cell r="N115">
            <v>35328</v>
          </cell>
          <cell r="O115">
            <v>-36.4</v>
          </cell>
          <cell r="P115">
            <v>25812.83</v>
          </cell>
          <cell r="Q115">
            <v>42067.81</v>
          </cell>
          <cell r="R115">
            <v>25776.43</v>
          </cell>
          <cell r="S115">
            <v>2052</v>
          </cell>
          <cell r="T115">
            <v>10566</v>
          </cell>
          <cell r="U115">
            <v>6331.82</v>
          </cell>
          <cell r="V115">
            <v>729</v>
          </cell>
          <cell r="W115">
            <v>6336</v>
          </cell>
          <cell r="X115">
            <v>92.25</v>
          </cell>
          <cell r="Y115">
            <v>8895.98</v>
          </cell>
          <cell r="Z115">
            <v>6748.96</v>
          </cell>
          <cell r="AA115">
            <v>18.760000000000002</v>
          </cell>
          <cell r="AB115">
            <v>2238.3000000000002</v>
          </cell>
          <cell r="AC115">
            <v>11771.66</v>
          </cell>
          <cell r="AD115">
            <v>7.8</v>
          </cell>
          <cell r="AE115">
            <v>14346</v>
          </cell>
          <cell r="AF115">
            <v>57.29</v>
          </cell>
          <cell r="AG115">
            <v>3110.94</v>
          </cell>
          <cell r="AH115">
            <v>40302</v>
          </cell>
          <cell r="AI115">
            <v>1814.4</v>
          </cell>
          <cell r="AJ115">
            <v>98963.34</v>
          </cell>
          <cell r="AK115">
            <v>4451.93</v>
          </cell>
          <cell r="AL115">
            <v>17732.28</v>
          </cell>
        </row>
        <row r="116">
          <cell r="A116">
            <v>38900</v>
          </cell>
          <cell r="B116" t="str">
            <v>04:45</v>
          </cell>
          <cell r="C116">
            <v>40398.92</v>
          </cell>
          <cell r="D116">
            <v>32405.27</v>
          </cell>
          <cell r="E116">
            <v>77652.44</v>
          </cell>
          <cell r="F116">
            <v>-172.8</v>
          </cell>
          <cell r="G116">
            <v>88396.64</v>
          </cell>
          <cell r="H116">
            <v>-31.11</v>
          </cell>
          <cell r="I116">
            <v>-85.1</v>
          </cell>
          <cell r="J116">
            <v>-80.510000000000005</v>
          </cell>
          <cell r="K116">
            <v>5552.25</v>
          </cell>
          <cell r="L116">
            <v>6207.57</v>
          </cell>
          <cell r="M116">
            <v>0</v>
          </cell>
          <cell r="N116">
            <v>34776</v>
          </cell>
          <cell r="O116">
            <v>-42.46</v>
          </cell>
          <cell r="P116">
            <v>25805.31</v>
          </cell>
          <cell r="Q116">
            <v>42293.1</v>
          </cell>
          <cell r="R116">
            <v>25762.85</v>
          </cell>
          <cell r="S116">
            <v>2052</v>
          </cell>
          <cell r="T116">
            <v>10195.200000000001</v>
          </cell>
          <cell r="U116">
            <v>6207.57</v>
          </cell>
          <cell r="V116">
            <v>753</v>
          </cell>
          <cell r="W116">
            <v>6076.8</v>
          </cell>
          <cell r="X116">
            <v>93</v>
          </cell>
          <cell r="Y116">
            <v>9145.4</v>
          </cell>
          <cell r="Z116">
            <v>6725.02</v>
          </cell>
          <cell r="AA116">
            <v>16.88</v>
          </cell>
          <cell r="AB116">
            <v>2238.3000000000002</v>
          </cell>
          <cell r="AC116">
            <v>11826.49</v>
          </cell>
          <cell r="AD116">
            <v>7.85</v>
          </cell>
          <cell r="AE116">
            <v>14382</v>
          </cell>
          <cell r="AF116">
            <v>56.25</v>
          </cell>
          <cell r="AG116">
            <v>2998.54</v>
          </cell>
          <cell r="AH116">
            <v>40281</v>
          </cell>
          <cell r="AI116">
            <v>1828.8</v>
          </cell>
          <cell r="AJ116">
            <v>98323.41</v>
          </cell>
          <cell r="AK116">
            <v>4509</v>
          </cell>
          <cell r="AL116">
            <v>17887.740000000002</v>
          </cell>
        </row>
        <row r="117">
          <cell r="A117">
            <v>38900</v>
          </cell>
          <cell r="B117" t="str">
            <v>05:00</v>
          </cell>
          <cell r="C117">
            <v>40374.92</v>
          </cell>
          <cell r="D117">
            <v>35165.83</v>
          </cell>
          <cell r="E117">
            <v>75812.98</v>
          </cell>
          <cell r="F117">
            <v>-172.8</v>
          </cell>
          <cell r="G117">
            <v>88626.64</v>
          </cell>
          <cell r="H117">
            <v>-29.24</v>
          </cell>
          <cell r="I117">
            <v>-87.4</v>
          </cell>
          <cell r="J117">
            <v>-98.48</v>
          </cell>
          <cell r="K117">
            <v>5248.3</v>
          </cell>
          <cell r="L117">
            <v>6274.13</v>
          </cell>
          <cell r="M117">
            <v>0</v>
          </cell>
          <cell r="N117">
            <v>34224</v>
          </cell>
          <cell r="O117">
            <v>-36.4</v>
          </cell>
          <cell r="P117">
            <v>25826.05</v>
          </cell>
          <cell r="Q117">
            <v>42647.4</v>
          </cell>
          <cell r="R117">
            <v>25789.65</v>
          </cell>
          <cell r="S117">
            <v>2052</v>
          </cell>
          <cell r="T117">
            <v>10062</v>
          </cell>
          <cell r="U117">
            <v>6274.13</v>
          </cell>
          <cell r="V117">
            <v>786</v>
          </cell>
          <cell r="W117">
            <v>6076.8</v>
          </cell>
          <cell r="X117">
            <v>93</v>
          </cell>
          <cell r="Y117">
            <v>9394.82</v>
          </cell>
          <cell r="Z117">
            <v>6798.15</v>
          </cell>
          <cell r="AA117">
            <v>18.760000000000002</v>
          </cell>
          <cell r="AB117">
            <v>2235.1</v>
          </cell>
          <cell r="AC117">
            <v>11826.87</v>
          </cell>
          <cell r="AD117">
            <v>8.86</v>
          </cell>
          <cell r="AE117">
            <v>14490</v>
          </cell>
          <cell r="AF117">
            <v>57.29</v>
          </cell>
          <cell r="AG117">
            <v>3052.79</v>
          </cell>
          <cell r="AH117">
            <v>40527</v>
          </cell>
          <cell r="AI117">
            <v>1850.4</v>
          </cell>
          <cell r="AJ117">
            <v>97651.51</v>
          </cell>
          <cell r="AK117">
            <v>4623.16</v>
          </cell>
          <cell r="AL117">
            <v>18608.95</v>
          </cell>
        </row>
        <row r="118">
          <cell r="A118">
            <v>38900</v>
          </cell>
          <cell r="B118" t="str">
            <v>05:15</v>
          </cell>
          <cell r="C118">
            <v>39991.620000000003</v>
          </cell>
          <cell r="D118">
            <v>35085.82</v>
          </cell>
          <cell r="E118">
            <v>76052.58</v>
          </cell>
          <cell r="F118">
            <v>-86.4</v>
          </cell>
          <cell r="G118">
            <v>90543.3</v>
          </cell>
          <cell r="H118">
            <v>-29.24</v>
          </cell>
          <cell r="I118">
            <v>-90.14</v>
          </cell>
          <cell r="J118">
            <v>-80.91</v>
          </cell>
          <cell r="K118">
            <v>5096.18</v>
          </cell>
          <cell r="L118">
            <v>6276</v>
          </cell>
          <cell r="M118">
            <v>0</v>
          </cell>
          <cell r="N118">
            <v>34776</v>
          </cell>
          <cell r="O118">
            <v>-36.4</v>
          </cell>
          <cell r="P118">
            <v>25811.07</v>
          </cell>
          <cell r="Q118">
            <v>43290.14</v>
          </cell>
          <cell r="R118">
            <v>25774.67</v>
          </cell>
          <cell r="S118">
            <v>2052</v>
          </cell>
          <cell r="T118">
            <v>10098</v>
          </cell>
          <cell r="U118">
            <v>6276</v>
          </cell>
          <cell r="V118">
            <v>780</v>
          </cell>
          <cell r="W118">
            <v>6336</v>
          </cell>
          <cell r="X118">
            <v>90.75</v>
          </cell>
          <cell r="Y118">
            <v>9394.82</v>
          </cell>
          <cell r="Z118">
            <v>6645.84</v>
          </cell>
          <cell r="AA118">
            <v>18.760000000000002</v>
          </cell>
          <cell r="AB118">
            <v>2266.9</v>
          </cell>
          <cell r="AC118">
            <v>11936.85</v>
          </cell>
          <cell r="AD118">
            <v>7.81</v>
          </cell>
          <cell r="AE118">
            <v>14688</v>
          </cell>
          <cell r="AF118">
            <v>57.29</v>
          </cell>
          <cell r="AG118">
            <v>3019.72</v>
          </cell>
          <cell r="AH118">
            <v>40872</v>
          </cell>
          <cell r="AI118">
            <v>1886.4</v>
          </cell>
          <cell r="AJ118">
            <v>97571.46</v>
          </cell>
          <cell r="AK118">
            <v>4680.2299999999996</v>
          </cell>
          <cell r="AL118">
            <v>18552.849999999999</v>
          </cell>
        </row>
        <row r="119">
          <cell r="A119">
            <v>38900</v>
          </cell>
          <cell r="B119" t="str">
            <v>05:30</v>
          </cell>
          <cell r="C119">
            <v>37877.919999999998</v>
          </cell>
          <cell r="D119">
            <v>38526.26</v>
          </cell>
          <cell r="E119">
            <v>75653.8</v>
          </cell>
          <cell r="F119">
            <v>-172.8</v>
          </cell>
          <cell r="G119">
            <v>90696.639999999999</v>
          </cell>
          <cell r="H119">
            <v>-31.11</v>
          </cell>
          <cell r="I119">
            <v>-94.16</v>
          </cell>
          <cell r="J119">
            <v>-80.510000000000005</v>
          </cell>
          <cell r="K119">
            <v>5105.42</v>
          </cell>
          <cell r="L119">
            <v>6321.61</v>
          </cell>
          <cell r="M119">
            <v>0</v>
          </cell>
          <cell r="N119">
            <v>35328</v>
          </cell>
          <cell r="O119">
            <v>-42.46</v>
          </cell>
          <cell r="P119">
            <v>26203.03</v>
          </cell>
          <cell r="Q119">
            <v>44158.16</v>
          </cell>
          <cell r="R119">
            <v>26160.57</v>
          </cell>
          <cell r="S119">
            <v>2052</v>
          </cell>
          <cell r="T119">
            <v>10029.6</v>
          </cell>
          <cell r="U119">
            <v>6321.61</v>
          </cell>
          <cell r="V119">
            <v>789</v>
          </cell>
          <cell r="W119">
            <v>6249.6</v>
          </cell>
          <cell r="X119">
            <v>93.75</v>
          </cell>
          <cell r="Y119">
            <v>9394.82</v>
          </cell>
          <cell r="Z119">
            <v>6872.79</v>
          </cell>
          <cell r="AA119">
            <v>16.88</v>
          </cell>
          <cell r="AB119">
            <v>2303.5</v>
          </cell>
          <cell r="AC119">
            <v>12146.42</v>
          </cell>
          <cell r="AD119">
            <v>8.1199999999999992</v>
          </cell>
          <cell r="AE119">
            <v>14868</v>
          </cell>
          <cell r="AF119">
            <v>58.33</v>
          </cell>
          <cell r="AG119">
            <v>3060.87</v>
          </cell>
          <cell r="AH119">
            <v>41340</v>
          </cell>
          <cell r="AI119">
            <v>1951.2</v>
          </cell>
          <cell r="AJ119">
            <v>97747.41</v>
          </cell>
          <cell r="AK119">
            <v>4509</v>
          </cell>
          <cell r="AL119">
            <v>18652.21</v>
          </cell>
        </row>
        <row r="120">
          <cell r="A120">
            <v>38900</v>
          </cell>
          <cell r="B120" t="str">
            <v>05:45</v>
          </cell>
          <cell r="C120">
            <v>35835.03</v>
          </cell>
          <cell r="D120">
            <v>44886.99</v>
          </cell>
          <cell r="E120">
            <v>75973.38</v>
          </cell>
          <cell r="F120">
            <v>-172.8</v>
          </cell>
          <cell r="G120">
            <v>90619.97</v>
          </cell>
          <cell r="H120">
            <v>-29.24</v>
          </cell>
          <cell r="I120">
            <v>-104.22</v>
          </cell>
          <cell r="J120">
            <v>-86.54</v>
          </cell>
          <cell r="K120">
            <v>5171.71</v>
          </cell>
          <cell r="L120">
            <v>6294.71</v>
          </cell>
          <cell r="M120">
            <v>0</v>
          </cell>
          <cell r="N120">
            <v>34776</v>
          </cell>
          <cell r="O120">
            <v>-36.4</v>
          </cell>
          <cell r="P120">
            <v>25801.05</v>
          </cell>
          <cell r="Q120">
            <v>46056.22</v>
          </cell>
          <cell r="R120">
            <v>25764.65</v>
          </cell>
          <cell r="S120">
            <v>2160</v>
          </cell>
          <cell r="T120">
            <v>10108.799999999999</v>
          </cell>
          <cell r="U120">
            <v>6294.71</v>
          </cell>
          <cell r="V120">
            <v>783</v>
          </cell>
          <cell r="W120">
            <v>6364.8</v>
          </cell>
          <cell r="X120">
            <v>94.5</v>
          </cell>
          <cell r="Y120">
            <v>9394.82</v>
          </cell>
          <cell r="Z120">
            <v>6958.64</v>
          </cell>
          <cell r="AA120">
            <v>18.760000000000002</v>
          </cell>
          <cell r="AB120">
            <v>2352.9</v>
          </cell>
          <cell r="AC120">
            <v>12301.41</v>
          </cell>
          <cell r="AD120">
            <v>9.32</v>
          </cell>
          <cell r="AE120">
            <v>15192</v>
          </cell>
          <cell r="AF120">
            <v>60.41</v>
          </cell>
          <cell r="AG120">
            <v>3045.56</v>
          </cell>
          <cell r="AH120">
            <v>41604</v>
          </cell>
          <cell r="AI120">
            <v>2030.4</v>
          </cell>
          <cell r="AJ120">
            <v>97747.41</v>
          </cell>
          <cell r="AK120">
            <v>4566.08</v>
          </cell>
          <cell r="AL120">
            <v>18903.509999999998</v>
          </cell>
        </row>
        <row r="121">
          <cell r="A121">
            <v>38900</v>
          </cell>
          <cell r="B121" t="str">
            <v>06:00</v>
          </cell>
          <cell r="C121">
            <v>34427.089999999997</v>
          </cell>
          <cell r="D121">
            <v>48967.38</v>
          </cell>
          <cell r="E121">
            <v>76052.58</v>
          </cell>
          <cell r="F121">
            <v>-86.4</v>
          </cell>
          <cell r="G121">
            <v>90543.3</v>
          </cell>
          <cell r="H121">
            <v>-5.24</v>
          </cell>
          <cell r="I121">
            <v>-109.69</v>
          </cell>
          <cell r="J121">
            <v>-80.510000000000005</v>
          </cell>
          <cell r="K121">
            <v>5131.0200000000004</v>
          </cell>
          <cell r="L121">
            <v>6325.55</v>
          </cell>
          <cell r="M121">
            <v>0</v>
          </cell>
          <cell r="N121">
            <v>35328</v>
          </cell>
          <cell r="O121">
            <v>-36.4</v>
          </cell>
          <cell r="P121">
            <v>25129.62</v>
          </cell>
          <cell r="Q121">
            <v>48525.69</v>
          </cell>
          <cell r="R121">
            <v>25093.22</v>
          </cell>
          <cell r="S121">
            <v>2160</v>
          </cell>
          <cell r="T121">
            <v>10141.200000000001</v>
          </cell>
          <cell r="U121">
            <v>6325.55</v>
          </cell>
          <cell r="V121">
            <v>795</v>
          </cell>
          <cell r="W121">
            <v>6336</v>
          </cell>
          <cell r="X121">
            <v>96.75</v>
          </cell>
          <cell r="Y121">
            <v>9145.4</v>
          </cell>
          <cell r="Z121">
            <v>6878.6</v>
          </cell>
          <cell r="AA121">
            <v>18.760000000000002</v>
          </cell>
          <cell r="AB121">
            <v>2391.1999999999998</v>
          </cell>
          <cell r="AC121">
            <v>12461.76</v>
          </cell>
          <cell r="AD121">
            <v>8.41</v>
          </cell>
          <cell r="AE121">
            <v>15462</v>
          </cell>
          <cell r="AF121">
            <v>62.5</v>
          </cell>
          <cell r="AG121">
            <v>3042.92</v>
          </cell>
          <cell r="AH121">
            <v>42267</v>
          </cell>
          <cell r="AI121">
            <v>2102.4</v>
          </cell>
          <cell r="AJ121">
            <v>97987.4</v>
          </cell>
          <cell r="AK121">
            <v>4509</v>
          </cell>
          <cell r="AL121">
            <v>18827.54</v>
          </cell>
        </row>
        <row r="122">
          <cell r="A122">
            <v>38900</v>
          </cell>
          <cell r="B122" t="str">
            <v>06:15</v>
          </cell>
          <cell r="C122">
            <v>33173.19</v>
          </cell>
          <cell r="D122">
            <v>51767.57</v>
          </cell>
          <cell r="E122">
            <v>76851.69</v>
          </cell>
          <cell r="F122">
            <v>-172.8</v>
          </cell>
          <cell r="G122">
            <v>90619.97</v>
          </cell>
          <cell r="H122">
            <v>-53.23</v>
          </cell>
          <cell r="I122">
            <v>-107.53</v>
          </cell>
          <cell r="J122">
            <v>-92.91</v>
          </cell>
          <cell r="K122">
            <v>5069.7</v>
          </cell>
          <cell r="L122">
            <v>6309.13</v>
          </cell>
          <cell r="M122">
            <v>0</v>
          </cell>
          <cell r="N122">
            <v>34776</v>
          </cell>
          <cell r="O122">
            <v>-42.46</v>
          </cell>
          <cell r="P122">
            <v>24931.71</v>
          </cell>
          <cell r="Q122">
            <v>51019.53</v>
          </cell>
          <cell r="R122">
            <v>24889.25</v>
          </cell>
          <cell r="S122">
            <v>1944</v>
          </cell>
          <cell r="T122">
            <v>10576.8</v>
          </cell>
          <cell r="U122">
            <v>6309.13</v>
          </cell>
          <cell r="V122">
            <v>810</v>
          </cell>
          <cell r="W122">
            <v>6336</v>
          </cell>
          <cell r="X122">
            <v>96.75</v>
          </cell>
          <cell r="Y122">
            <v>9145.4</v>
          </cell>
          <cell r="Z122">
            <v>7034.79</v>
          </cell>
          <cell r="AA122">
            <v>18.760000000000002</v>
          </cell>
          <cell r="AB122">
            <v>2480.4</v>
          </cell>
          <cell r="AC122">
            <v>12746.44</v>
          </cell>
          <cell r="AD122">
            <v>8.34</v>
          </cell>
          <cell r="AE122">
            <v>15840</v>
          </cell>
          <cell r="AF122">
            <v>67.7</v>
          </cell>
          <cell r="AG122">
            <v>3085.09</v>
          </cell>
          <cell r="AH122">
            <v>42846</v>
          </cell>
          <cell r="AI122">
            <v>2217.6</v>
          </cell>
          <cell r="AJ122">
            <v>97859.46</v>
          </cell>
          <cell r="AK122">
            <v>2682.57</v>
          </cell>
          <cell r="AL122">
            <v>18086.46</v>
          </cell>
        </row>
        <row r="123">
          <cell r="A123">
            <v>38900</v>
          </cell>
          <cell r="B123" t="str">
            <v>06:30</v>
          </cell>
          <cell r="C123">
            <v>37064.129999999997</v>
          </cell>
          <cell r="D123">
            <v>64089.62</v>
          </cell>
          <cell r="E123">
            <v>86172.09</v>
          </cell>
          <cell r="F123">
            <v>-172.8</v>
          </cell>
          <cell r="G123">
            <v>90619.97</v>
          </cell>
          <cell r="H123">
            <v>-5.24</v>
          </cell>
          <cell r="I123">
            <v>-115.29</v>
          </cell>
          <cell r="J123">
            <v>-80.510000000000005</v>
          </cell>
          <cell r="K123">
            <v>5157.96</v>
          </cell>
          <cell r="L123">
            <v>6307</v>
          </cell>
          <cell r="M123">
            <v>0</v>
          </cell>
          <cell r="N123">
            <v>17664</v>
          </cell>
          <cell r="O123">
            <v>-36.4</v>
          </cell>
          <cell r="P123">
            <v>25054.19</v>
          </cell>
          <cell r="Q123">
            <v>53363.29</v>
          </cell>
          <cell r="R123">
            <v>25017.79</v>
          </cell>
          <cell r="S123">
            <v>2052</v>
          </cell>
          <cell r="T123">
            <v>10958.4</v>
          </cell>
          <cell r="U123">
            <v>6307</v>
          </cell>
          <cell r="V123">
            <v>819</v>
          </cell>
          <cell r="W123">
            <v>6768</v>
          </cell>
          <cell r="X123">
            <v>98.25</v>
          </cell>
          <cell r="Y123">
            <v>9145.4</v>
          </cell>
          <cell r="Z123">
            <v>7202.09</v>
          </cell>
          <cell r="AA123">
            <v>18.760000000000002</v>
          </cell>
          <cell r="AB123">
            <v>2654.3</v>
          </cell>
          <cell r="AC123">
            <v>13126.99</v>
          </cell>
          <cell r="AD123">
            <v>8.68</v>
          </cell>
          <cell r="AE123">
            <v>16254</v>
          </cell>
          <cell r="AF123">
            <v>68.75</v>
          </cell>
          <cell r="AG123">
            <v>3014.94</v>
          </cell>
          <cell r="AH123">
            <v>43983</v>
          </cell>
          <cell r="AI123">
            <v>2354.4</v>
          </cell>
          <cell r="AJ123">
            <v>101666.84</v>
          </cell>
          <cell r="AK123">
            <v>2454.27</v>
          </cell>
          <cell r="AL123">
            <v>15062.52</v>
          </cell>
        </row>
        <row r="124">
          <cell r="A124">
            <v>38900</v>
          </cell>
          <cell r="B124" t="str">
            <v>06:45</v>
          </cell>
          <cell r="C124">
            <v>39447.1</v>
          </cell>
          <cell r="D124">
            <v>68530.12</v>
          </cell>
          <cell r="E124">
            <v>94621.759999999995</v>
          </cell>
          <cell r="F124">
            <v>-86.4</v>
          </cell>
          <cell r="G124">
            <v>90543.3</v>
          </cell>
          <cell r="H124">
            <v>-34.86</v>
          </cell>
          <cell r="I124">
            <v>-121.19</v>
          </cell>
          <cell r="J124">
            <v>-92.51</v>
          </cell>
          <cell r="K124">
            <v>5062.47</v>
          </cell>
          <cell r="L124">
            <v>6132.5</v>
          </cell>
          <cell r="M124">
            <v>0</v>
          </cell>
          <cell r="N124">
            <v>-552</v>
          </cell>
          <cell r="O124">
            <v>-42.46</v>
          </cell>
          <cell r="P124">
            <v>24899.21</v>
          </cell>
          <cell r="Q124">
            <v>56217.19</v>
          </cell>
          <cell r="R124">
            <v>24856.75</v>
          </cell>
          <cell r="S124">
            <v>2160</v>
          </cell>
          <cell r="T124">
            <v>11152.8</v>
          </cell>
          <cell r="U124">
            <v>6132.5</v>
          </cell>
          <cell r="V124">
            <v>822</v>
          </cell>
          <cell r="W124">
            <v>6969.6</v>
          </cell>
          <cell r="X124">
            <v>102.75</v>
          </cell>
          <cell r="Y124">
            <v>9477.9599999999991</v>
          </cell>
          <cell r="Z124">
            <v>7244.61</v>
          </cell>
          <cell r="AA124">
            <v>13.13</v>
          </cell>
          <cell r="AB124">
            <v>2746.8</v>
          </cell>
          <cell r="AC124">
            <v>13437.44</v>
          </cell>
          <cell r="AD124">
            <v>10.64</v>
          </cell>
          <cell r="AE124">
            <v>16218</v>
          </cell>
          <cell r="AF124">
            <v>68.75</v>
          </cell>
          <cell r="AG124">
            <v>3066.05</v>
          </cell>
          <cell r="AH124">
            <v>44169</v>
          </cell>
          <cell r="AI124">
            <v>2253.6</v>
          </cell>
          <cell r="AJ124">
            <v>101890.68</v>
          </cell>
          <cell r="AK124">
            <v>2454.27</v>
          </cell>
          <cell r="AL124">
            <v>8226.7800000000007</v>
          </cell>
        </row>
        <row r="125">
          <cell r="A125">
            <v>38900</v>
          </cell>
          <cell r="B125" t="str">
            <v>07:00</v>
          </cell>
          <cell r="C125">
            <v>38647.71</v>
          </cell>
          <cell r="D125">
            <v>53367.81</v>
          </cell>
          <cell r="E125">
            <v>92545.94</v>
          </cell>
          <cell r="F125">
            <v>-172.8</v>
          </cell>
          <cell r="G125">
            <v>90543.3</v>
          </cell>
          <cell r="H125">
            <v>-44.24</v>
          </cell>
          <cell r="I125">
            <v>-130.96</v>
          </cell>
          <cell r="J125">
            <v>-74.540000000000006</v>
          </cell>
          <cell r="K125">
            <v>4992.1400000000003</v>
          </cell>
          <cell r="L125">
            <v>6234.25</v>
          </cell>
          <cell r="M125">
            <v>0</v>
          </cell>
          <cell r="N125">
            <v>0</v>
          </cell>
          <cell r="O125">
            <v>-36.4</v>
          </cell>
          <cell r="P125">
            <v>25092.37</v>
          </cell>
          <cell r="Q125">
            <v>54530.96</v>
          </cell>
          <cell r="R125">
            <v>25055.97</v>
          </cell>
          <cell r="S125">
            <v>2052</v>
          </cell>
          <cell r="T125">
            <v>9910.7999999999993</v>
          </cell>
          <cell r="U125">
            <v>6234.25</v>
          </cell>
          <cell r="V125">
            <v>753</v>
          </cell>
          <cell r="W125">
            <v>6940.8</v>
          </cell>
          <cell r="X125">
            <v>112.5</v>
          </cell>
          <cell r="Y125">
            <v>8895.98</v>
          </cell>
          <cell r="Z125">
            <v>7154.79</v>
          </cell>
          <cell r="AA125">
            <v>3.75</v>
          </cell>
          <cell r="AB125">
            <v>2558.8000000000002</v>
          </cell>
          <cell r="AC125">
            <v>12809.24</v>
          </cell>
          <cell r="AD125">
            <v>9.9</v>
          </cell>
          <cell r="AE125">
            <v>14544</v>
          </cell>
          <cell r="AF125">
            <v>45.83</v>
          </cell>
          <cell r="AG125">
            <v>2999.57</v>
          </cell>
          <cell r="AH125">
            <v>40224</v>
          </cell>
          <cell r="AI125">
            <v>1987.2</v>
          </cell>
          <cell r="AJ125">
            <v>97251.26</v>
          </cell>
          <cell r="AK125">
            <v>2511.34</v>
          </cell>
          <cell r="AL125">
            <v>5447.12</v>
          </cell>
        </row>
        <row r="126">
          <cell r="A126">
            <v>38900</v>
          </cell>
          <cell r="B126" t="str">
            <v>07:15</v>
          </cell>
          <cell r="C126">
            <v>38446.46</v>
          </cell>
          <cell r="D126">
            <v>48286.86</v>
          </cell>
          <cell r="E126">
            <v>88616.27</v>
          </cell>
          <cell r="F126">
            <v>-86.4</v>
          </cell>
          <cell r="G126">
            <v>93993.3</v>
          </cell>
          <cell r="H126">
            <v>-20.25</v>
          </cell>
          <cell r="I126">
            <v>-136.86000000000001</v>
          </cell>
          <cell r="J126">
            <v>-80.91</v>
          </cell>
          <cell r="K126">
            <v>4949.1899999999996</v>
          </cell>
          <cell r="L126">
            <v>6405.37</v>
          </cell>
          <cell r="M126">
            <v>0</v>
          </cell>
          <cell r="N126">
            <v>-552</v>
          </cell>
          <cell r="O126">
            <v>-36.4</v>
          </cell>
          <cell r="P126">
            <v>25345.13</v>
          </cell>
          <cell r="Q126">
            <v>54536.86</v>
          </cell>
          <cell r="R126">
            <v>25308.73</v>
          </cell>
          <cell r="S126">
            <v>2160</v>
          </cell>
          <cell r="T126">
            <v>9442.7999999999993</v>
          </cell>
          <cell r="U126">
            <v>6405.37</v>
          </cell>
          <cell r="V126">
            <v>681</v>
          </cell>
          <cell r="W126">
            <v>6739.2</v>
          </cell>
          <cell r="X126">
            <v>112.5</v>
          </cell>
          <cell r="Y126">
            <v>8812.84</v>
          </cell>
          <cell r="Z126">
            <v>7151.33</v>
          </cell>
          <cell r="AA126">
            <v>3.75</v>
          </cell>
          <cell r="AB126">
            <v>2424.9</v>
          </cell>
          <cell r="AC126">
            <v>12605.36</v>
          </cell>
          <cell r="AD126">
            <v>9.9499999999999993</v>
          </cell>
          <cell r="AE126">
            <v>14202</v>
          </cell>
          <cell r="AF126">
            <v>32.29</v>
          </cell>
          <cell r="AG126">
            <v>3039.72</v>
          </cell>
          <cell r="AH126">
            <v>39324</v>
          </cell>
          <cell r="AI126">
            <v>1900.8</v>
          </cell>
          <cell r="AJ126">
            <v>94451.59</v>
          </cell>
          <cell r="AK126">
            <v>2568.42</v>
          </cell>
          <cell r="AL126">
            <v>6430.18</v>
          </cell>
        </row>
        <row r="127">
          <cell r="A127">
            <v>38900</v>
          </cell>
          <cell r="B127" t="str">
            <v>07:30</v>
          </cell>
          <cell r="C127">
            <v>39178.230000000003</v>
          </cell>
          <cell r="D127">
            <v>50927.39</v>
          </cell>
          <cell r="E127">
            <v>88214.720000000001</v>
          </cell>
          <cell r="F127">
            <v>-172.8</v>
          </cell>
          <cell r="G127">
            <v>95143.3</v>
          </cell>
          <cell r="H127">
            <v>-22.12</v>
          </cell>
          <cell r="I127">
            <v>-155.26</v>
          </cell>
          <cell r="J127">
            <v>-80.569999999999993</v>
          </cell>
          <cell r="K127">
            <v>5231.1099999999997</v>
          </cell>
          <cell r="L127">
            <v>6431.66</v>
          </cell>
          <cell r="M127">
            <v>0</v>
          </cell>
          <cell r="N127">
            <v>0</v>
          </cell>
          <cell r="O127">
            <v>-36.4</v>
          </cell>
          <cell r="P127">
            <v>25149.07</v>
          </cell>
          <cell r="Q127">
            <v>58043.26</v>
          </cell>
          <cell r="R127">
            <v>25112.67</v>
          </cell>
          <cell r="S127">
            <v>1944</v>
          </cell>
          <cell r="T127">
            <v>9990</v>
          </cell>
          <cell r="U127">
            <v>6431.66</v>
          </cell>
          <cell r="V127">
            <v>642</v>
          </cell>
          <cell r="W127">
            <v>6883.2</v>
          </cell>
          <cell r="X127">
            <v>120.75</v>
          </cell>
          <cell r="Y127">
            <v>9228.5400000000009</v>
          </cell>
          <cell r="Z127">
            <v>7038.04</v>
          </cell>
          <cell r="AA127">
            <v>1.88</v>
          </cell>
          <cell r="AB127">
            <v>2345.1999999999998</v>
          </cell>
          <cell r="AC127">
            <v>12661.04</v>
          </cell>
          <cell r="AD127">
            <v>9.85</v>
          </cell>
          <cell r="AE127">
            <v>14454</v>
          </cell>
          <cell r="AF127">
            <v>30.21</v>
          </cell>
          <cell r="AG127">
            <v>2877.22</v>
          </cell>
          <cell r="AH127">
            <v>39603</v>
          </cell>
          <cell r="AI127">
            <v>1879.2</v>
          </cell>
          <cell r="AJ127">
            <v>94195.57</v>
          </cell>
          <cell r="AK127">
            <v>2511.34</v>
          </cell>
          <cell r="AL127">
            <v>6645.25</v>
          </cell>
        </row>
        <row r="128">
          <cell r="A128">
            <v>38900</v>
          </cell>
          <cell r="B128" t="str">
            <v>07:45</v>
          </cell>
          <cell r="C128">
            <v>40138.46</v>
          </cell>
          <cell r="D128">
            <v>56728.54</v>
          </cell>
          <cell r="E128">
            <v>88494.69</v>
          </cell>
          <cell r="F128">
            <v>-172.8</v>
          </cell>
          <cell r="G128">
            <v>95181.63</v>
          </cell>
          <cell r="H128">
            <v>-20.25</v>
          </cell>
          <cell r="I128">
            <v>-177.68</v>
          </cell>
          <cell r="J128">
            <v>-56.64</v>
          </cell>
          <cell r="K128">
            <v>5288.95</v>
          </cell>
          <cell r="L128">
            <v>6397.27</v>
          </cell>
          <cell r="M128">
            <v>0</v>
          </cell>
          <cell r="N128">
            <v>-552</v>
          </cell>
          <cell r="O128">
            <v>-42.46</v>
          </cell>
          <cell r="P128">
            <v>25130.47</v>
          </cell>
          <cell r="Q128">
            <v>61841.68</v>
          </cell>
          <cell r="R128">
            <v>25088.01</v>
          </cell>
          <cell r="S128">
            <v>2052</v>
          </cell>
          <cell r="T128">
            <v>10234.799999999999</v>
          </cell>
          <cell r="U128">
            <v>6397.27</v>
          </cell>
          <cell r="V128">
            <v>639</v>
          </cell>
          <cell r="W128">
            <v>7315.2</v>
          </cell>
          <cell r="X128">
            <v>133.5</v>
          </cell>
          <cell r="Y128">
            <v>9311.68</v>
          </cell>
          <cell r="Z128">
            <v>7115.87</v>
          </cell>
          <cell r="AA128">
            <v>3.75</v>
          </cell>
          <cell r="AB128">
            <v>2195.1999999999998</v>
          </cell>
          <cell r="AC128">
            <v>12862.27</v>
          </cell>
          <cell r="AD128">
            <v>11.04</v>
          </cell>
          <cell r="AE128">
            <v>14580</v>
          </cell>
          <cell r="AF128">
            <v>28.12</v>
          </cell>
          <cell r="AG128">
            <v>2761.63</v>
          </cell>
          <cell r="AH128">
            <v>40368</v>
          </cell>
          <cell r="AI128">
            <v>1893.6</v>
          </cell>
          <cell r="AJ128">
            <v>95027.42</v>
          </cell>
          <cell r="AK128">
            <v>2511.34</v>
          </cell>
          <cell r="AL128">
            <v>7059.05</v>
          </cell>
        </row>
        <row r="129">
          <cell r="A129">
            <v>38900</v>
          </cell>
          <cell r="B129" t="str">
            <v>08:00</v>
          </cell>
          <cell r="C129">
            <v>40735.81</v>
          </cell>
          <cell r="D129">
            <v>64130.02</v>
          </cell>
          <cell r="E129">
            <v>88653.89</v>
          </cell>
          <cell r="F129">
            <v>-86.4</v>
          </cell>
          <cell r="G129">
            <v>94759.97</v>
          </cell>
          <cell r="H129">
            <v>-22.12</v>
          </cell>
          <cell r="I129">
            <v>-175.96</v>
          </cell>
          <cell r="J129">
            <v>-74.61</v>
          </cell>
          <cell r="K129">
            <v>5281.96</v>
          </cell>
          <cell r="L129">
            <v>6378.16</v>
          </cell>
          <cell r="M129">
            <v>0</v>
          </cell>
          <cell r="N129">
            <v>0</v>
          </cell>
          <cell r="O129">
            <v>-36.4</v>
          </cell>
          <cell r="P129">
            <v>25662.31</v>
          </cell>
          <cell r="Q129">
            <v>66351.960000000006</v>
          </cell>
          <cell r="R129">
            <v>25625.91</v>
          </cell>
          <cell r="S129">
            <v>1944</v>
          </cell>
          <cell r="T129">
            <v>10234.799999999999</v>
          </cell>
          <cell r="U129">
            <v>6378.16</v>
          </cell>
          <cell r="V129">
            <v>606</v>
          </cell>
          <cell r="W129">
            <v>7459.2</v>
          </cell>
          <cell r="X129">
            <v>146.25</v>
          </cell>
          <cell r="Y129">
            <v>9561.1</v>
          </cell>
          <cell r="Z129">
            <v>6692.96</v>
          </cell>
          <cell r="AA129">
            <v>1.88</v>
          </cell>
          <cell r="AB129">
            <v>2105.8000000000002</v>
          </cell>
          <cell r="AC129">
            <v>13087.39</v>
          </cell>
          <cell r="AD129">
            <v>9.61</v>
          </cell>
          <cell r="AE129">
            <v>14850</v>
          </cell>
          <cell r="AF129">
            <v>30.21</v>
          </cell>
          <cell r="AG129">
            <v>2764.52</v>
          </cell>
          <cell r="AH129">
            <v>41427</v>
          </cell>
          <cell r="AI129">
            <v>1879.2</v>
          </cell>
          <cell r="AJ129">
            <v>95699.38</v>
          </cell>
          <cell r="AK129">
            <v>2568.42</v>
          </cell>
          <cell r="AL129">
            <v>7548.83</v>
          </cell>
        </row>
        <row r="130">
          <cell r="A130">
            <v>38900</v>
          </cell>
          <cell r="B130" t="str">
            <v>08:15</v>
          </cell>
          <cell r="C130">
            <v>40856.239999999998</v>
          </cell>
          <cell r="D130">
            <v>72011.350000000006</v>
          </cell>
          <cell r="E130">
            <v>91011.26</v>
          </cell>
          <cell r="F130">
            <v>-172.8</v>
          </cell>
          <cell r="G130">
            <v>93801.63</v>
          </cell>
          <cell r="H130">
            <v>-1.88</v>
          </cell>
          <cell r="I130">
            <v>-174.09</v>
          </cell>
          <cell r="J130">
            <v>-69.040000000000006</v>
          </cell>
          <cell r="K130">
            <v>5464.18</v>
          </cell>
          <cell r="L130">
            <v>6878.7</v>
          </cell>
          <cell r="M130">
            <v>0</v>
          </cell>
          <cell r="N130">
            <v>0</v>
          </cell>
          <cell r="O130">
            <v>-36.4</v>
          </cell>
          <cell r="P130">
            <v>25585.759999999998</v>
          </cell>
          <cell r="Q130">
            <v>71054.09</v>
          </cell>
          <cell r="R130">
            <v>25549.360000000001</v>
          </cell>
          <cell r="S130">
            <v>2052</v>
          </cell>
          <cell r="T130">
            <v>10310.4</v>
          </cell>
          <cell r="U130">
            <v>6878.7</v>
          </cell>
          <cell r="V130">
            <v>558</v>
          </cell>
          <cell r="W130">
            <v>7833.6</v>
          </cell>
          <cell r="X130">
            <v>159.75</v>
          </cell>
          <cell r="Y130">
            <v>9644.24</v>
          </cell>
          <cell r="Z130">
            <v>6657.12</v>
          </cell>
          <cell r="AA130">
            <v>1.88</v>
          </cell>
          <cell r="AB130">
            <v>2051.6</v>
          </cell>
          <cell r="AC130">
            <v>13363.7</v>
          </cell>
          <cell r="AD130">
            <v>5.51</v>
          </cell>
          <cell r="AE130">
            <v>15300</v>
          </cell>
          <cell r="AF130">
            <v>30.21</v>
          </cell>
          <cell r="AG130">
            <v>2908.02</v>
          </cell>
          <cell r="AH130">
            <v>42456</v>
          </cell>
          <cell r="AI130">
            <v>1879.2</v>
          </cell>
          <cell r="AJ130">
            <v>97715.17</v>
          </cell>
          <cell r="AK130">
            <v>2568.42</v>
          </cell>
          <cell r="AL130">
            <v>7783.78</v>
          </cell>
        </row>
        <row r="131">
          <cell r="A131">
            <v>38900</v>
          </cell>
          <cell r="B131" t="str">
            <v>08:30</v>
          </cell>
          <cell r="C131">
            <v>40066.449999999997</v>
          </cell>
          <cell r="D131">
            <v>68530.14</v>
          </cell>
          <cell r="E131">
            <v>103208.21</v>
          </cell>
          <cell r="F131">
            <v>-172.8</v>
          </cell>
          <cell r="G131">
            <v>93724.97</v>
          </cell>
          <cell r="H131">
            <v>-20.25</v>
          </cell>
          <cell r="I131">
            <v>-188.9</v>
          </cell>
          <cell r="J131">
            <v>-62.61</v>
          </cell>
          <cell r="K131">
            <v>5533.62</v>
          </cell>
          <cell r="L131">
            <v>7371.54</v>
          </cell>
          <cell r="M131">
            <v>0</v>
          </cell>
          <cell r="N131">
            <v>-552</v>
          </cell>
          <cell r="O131">
            <v>-36.4</v>
          </cell>
          <cell r="P131">
            <v>25408.25</v>
          </cell>
          <cell r="Q131">
            <v>74748.899999999994</v>
          </cell>
          <cell r="R131">
            <v>25371.85</v>
          </cell>
          <cell r="S131">
            <v>1944</v>
          </cell>
          <cell r="T131">
            <v>9856.7999999999993</v>
          </cell>
          <cell r="U131">
            <v>7371.54</v>
          </cell>
          <cell r="V131">
            <v>558</v>
          </cell>
          <cell r="W131">
            <v>7718.4</v>
          </cell>
          <cell r="X131">
            <v>137.25</v>
          </cell>
          <cell r="Y131">
            <v>9893.66</v>
          </cell>
          <cell r="Z131">
            <v>6686.88</v>
          </cell>
          <cell r="AA131">
            <v>3.75</v>
          </cell>
          <cell r="AB131">
            <v>2000.6</v>
          </cell>
          <cell r="AC131">
            <v>13569.66</v>
          </cell>
          <cell r="AD131">
            <v>4.04</v>
          </cell>
          <cell r="AE131">
            <v>15552</v>
          </cell>
          <cell r="AF131">
            <v>34.369999999999997</v>
          </cell>
          <cell r="AG131">
            <v>2984.97</v>
          </cell>
          <cell r="AH131">
            <v>43296</v>
          </cell>
          <cell r="AI131">
            <v>1886.4</v>
          </cell>
          <cell r="AJ131">
            <v>103858.24000000001</v>
          </cell>
          <cell r="AK131">
            <v>2568.42</v>
          </cell>
          <cell r="AL131">
            <v>3413.26</v>
          </cell>
        </row>
        <row r="132">
          <cell r="A132">
            <v>38900</v>
          </cell>
          <cell r="B132" t="str">
            <v>08:45</v>
          </cell>
          <cell r="C132">
            <v>40222.480000000003</v>
          </cell>
          <cell r="D132">
            <v>70290.48</v>
          </cell>
          <cell r="E132">
            <v>108729.34</v>
          </cell>
          <cell r="F132">
            <v>-86.4</v>
          </cell>
          <cell r="G132">
            <v>93724.97</v>
          </cell>
          <cell r="H132">
            <v>-1.88</v>
          </cell>
          <cell r="I132">
            <v>-188.47</v>
          </cell>
          <cell r="J132">
            <v>-218.59</v>
          </cell>
          <cell r="K132">
            <v>5457.75</v>
          </cell>
          <cell r="L132">
            <v>7705.78</v>
          </cell>
          <cell r="M132">
            <v>0</v>
          </cell>
          <cell r="N132">
            <v>0</v>
          </cell>
          <cell r="O132">
            <v>-42.46</v>
          </cell>
          <cell r="P132">
            <v>25225.05</v>
          </cell>
          <cell r="Q132">
            <v>78620.47</v>
          </cell>
          <cell r="R132">
            <v>25182.59</v>
          </cell>
          <cell r="S132">
            <v>1944</v>
          </cell>
          <cell r="T132">
            <v>9838.7999999999993</v>
          </cell>
          <cell r="U132">
            <v>7705.78</v>
          </cell>
          <cell r="V132">
            <v>561</v>
          </cell>
          <cell r="W132">
            <v>7603.2</v>
          </cell>
          <cell r="X132">
            <v>128.25</v>
          </cell>
          <cell r="Y132">
            <v>10143.08</v>
          </cell>
          <cell r="Z132">
            <v>6789.48</v>
          </cell>
          <cell r="AA132">
            <v>1.88</v>
          </cell>
          <cell r="AB132">
            <v>1949.6</v>
          </cell>
          <cell r="AC132">
            <v>13891.16</v>
          </cell>
          <cell r="AD132">
            <v>5.0199999999999996</v>
          </cell>
          <cell r="AE132">
            <v>15786</v>
          </cell>
          <cell r="AF132">
            <v>26.04</v>
          </cell>
          <cell r="AG132">
            <v>2914.42</v>
          </cell>
          <cell r="AH132">
            <v>44445</v>
          </cell>
          <cell r="AI132">
            <v>1951.2</v>
          </cell>
          <cell r="AJ132">
            <v>107057.82</v>
          </cell>
          <cell r="AK132">
            <v>2454.27</v>
          </cell>
          <cell r="AL132">
            <v>1520.81</v>
          </cell>
        </row>
        <row r="133">
          <cell r="A133">
            <v>38900</v>
          </cell>
          <cell r="B133" t="str">
            <v>09:00</v>
          </cell>
          <cell r="C133">
            <v>39749.17</v>
          </cell>
          <cell r="D133">
            <v>71290.679999999993</v>
          </cell>
          <cell r="E133">
            <v>107570.22</v>
          </cell>
          <cell r="F133">
            <v>-172.8</v>
          </cell>
          <cell r="G133">
            <v>93379.97</v>
          </cell>
          <cell r="H133">
            <v>-1.88</v>
          </cell>
          <cell r="I133">
            <v>-187.89</v>
          </cell>
          <cell r="J133">
            <v>10439.25</v>
          </cell>
          <cell r="K133">
            <v>5492.25</v>
          </cell>
          <cell r="L133">
            <v>8170.61</v>
          </cell>
          <cell r="M133">
            <v>0</v>
          </cell>
          <cell r="N133">
            <v>-552</v>
          </cell>
          <cell r="O133">
            <v>-36.4</v>
          </cell>
          <cell r="P133">
            <v>25451.43</v>
          </cell>
          <cell r="Q133">
            <v>83995.89</v>
          </cell>
          <cell r="R133">
            <v>25415.03</v>
          </cell>
          <cell r="S133">
            <v>1944</v>
          </cell>
          <cell r="T133">
            <v>8827.2000000000007</v>
          </cell>
          <cell r="U133">
            <v>8170.61</v>
          </cell>
          <cell r="V133">
            <v>570</v>
          </cell>
          <cell r="W133">
            <v>7689.6</v>
          </cell>
          <cell r="X133">
            <v>127.5</v>
          </cell>
          <cell r="Y133">
            <v>10226.219999999999</v>
          </cell>
          <cell r="Z133">
            <v>6843.98</v>
          </cell>
          <cell r="AA133">
            <v>1.88</v>
          </cell>
          <cell r="AB133">
            <v>1952.8</v>
          </cell>
          <cell r="AC133">
            <v>14313.35</v>
          </cell>
          <cell r="AD133">
            <v>3.53</v>
          </cell>
          <cell r="AE133">
            <v>16002</v>
          </cell>
          <cell r="AF133">
            <v>17.71</v>
          </cell>
          <cell r="AG133">
            <v>2977.34</v>
          </cell>
          <cell r="AH133">
            <v>45228</v>
          </cell>
          <cell r="AI133">
            <v>1958.4</v>
          </cell>
          <cell r="AJ133">
            <v>107697.83</v>
          </cell>
          <cell r="AK133">
            <v>3881.17</v>
          </cell>
          <cell r="AL133">
            <v>2556.46</v>
          </cell>
        </row>
        <row r="134">
          <cell r="A134">
            <v>38900</v>
          </cell>
          <cell r="B134" t="str">
            <v>09:15</v>
          </cell>
          <cell r="C134">
            <v>39470.699999999997</v>
          </cell>
          <cell r="D134">
            <v>73251.100000000006</v>
          </cell>
          <cell r="E134">
            <v>106448.32000000001</v>
          </cell>
          <cell r="F134">
            <v>-86.4</v>
          </cell>
          <cell r="G134">
            <v>92459.97</v>
          </cell>
          <cell r="H134">
            <v>-1.88</v>
          </cell>
          <cell r="I134">
            <v>-190.48</v>
          </cell>
          <cell r="J134">
            <v>16425.93</v>
          </cell>
          <cell r="K134">
            <v>5485.82</v>
          </cell>
          <cell r="L134">
            <v>8115.16</v>
          </cell>
          <cell r="M134">
            <v>0</v>
          </cell>
          <cell r="N134">
            <v>0</v>
          </cell>
          <cell r="O134">
            <v>-42.46</v>
          </cell>
          <cell r="P134">
            <v>25541.89</v>
          </cell>
          <cell r="Q134">
            <v>86750.48</v>
          </cell>
          <cell r="R134">
            <v>25499.43</v>
          </cell>
          <cell r="S134">
            <v>1836</v>
          </cell>
          <cell r="T134">
            <v>8802</v>
          </cell>
          <cell r="U134">
            <v>8115.16</v>
          </cell>
          <cell r="V134">
            <v>570</v>
          </cell>
          <cell r="W134">
            <v>8035.2</v>
          </cell>
          <cell r="X134">
            <v>129</v>
          </cell>
          <cell r="Y134">
            <v>10309.36</v>
          </cell>
          <cell r="Z134">
            <v>7036.25</v>
          </cell>
          <cell r="AA134">
            <v>1.88</v>
          </cell>
          <cell r="AB134">
            <v>1994.5</v>
          </cell>
          <cell r="AC134">
            <v>14159.87</v>
          </cell>
          <cell r="AD134">
            <v>3.31</v>
          </cell>
          <cell r="AE134">
            <v>15984</v>
          </cell>
          <cell r="AF134">
            <v>14.58</v>
          </cell>
          <cell r="AG134">
            <v>2922.56</v>
          </cell>
          <cell r="AH134">
            <v>45747</v>
          </cell>
          <cell r="AI134">
            <v>1951.2</v>
          </cell>
          <cell r="AJ134">
            <v>107601.9</v>
          </cell>
          <cell r="AK134">
            <v>4451.93</v>
          </cell>
          <cell r="AL134">
            <v>3611.98</v>
          </cell>
        </row>
        <row r="135">
          <cell r="A135">
            <v>38900</v>
          </cell>
          <cell r="B135" t="str">
            <v>09:30</v>
          </cell>
          <cell r="C135">
            <v>41247.129999999997</v>
          </cell>
          <cell r="D135">
            <v>79492.31</v>
          </cell>
          <cell r="E135">
            <v>106488.74</v>
          </cell>
          <cell r="F135">
            <v>-172.8</v>
          </cell>
          <cell r="G135">
            <v>92574.97</v>
          </cell>
          <cell r="H135">
            <v>-44.24</v>
          </cell>
          <cell r="I135">
            <v>-192.78</v>
          </cell>
          <cell r="J135">
            <v>16815.93</v>
          </cell>
          <cell r="K135">
            <v>5114.2700000000004</v>
          </cell>
          <cell r="L135">
            <v>8104.68</v>
          </cell>
          <cell r="M135">
            <v>0</v>
          </cell>
          <cell r="N135">
            <v>-552</v>
          </cell>
          <cell r="O135">
            <v>-36.4</v>
          </cell>
          <cell r="P135">
            <v>26440.07</v>
          </cell>
          <cell r="Q135">
            <v>92640.78</v>
          </cell>
          <cell r="R135">
            <v>26403.67</v>
          </cell>
          <cell r="S135">
            <v>1944</v>
          </cell>
          <cell r="T135">
            <v>8661.6</v>
          </cell>
          <cell r="U135">
            <v>8104.68</v>
          </cell>
          <cell r="V135">
            <v>546</v>
          </cell>
          <cell r="W135">
            <v>8208</v>
          </cell>
          <cell r="X135">
            <v>119.25</v>
          </cell>
          <cell r="Y135">
            <v>10226.219999999999</v>
          </cell>
          <cell r="Z135">
            <v>7336.67</v>
          </cell>
          <cell r="AA135">
            <v>3.75</v>
          </cell>
          <cell r="AB135">
            <v>1996.1</v>
          </cell>
          <cell r="AC135">
            <v>14485.5</v>
          </cell>
          <cell r="AD135">
            <v>2.88</v>
          </cell>
          <cell r="AE135">
            <v>16128</v>
          </cell>
          <cell r="AF135">
            <v>14.58</v>
          </cell>
          <cell r="AG135">
            <v>2960.39</v>
          </cell>
          <cell r="AH135">
            <v>46077</v>
          </cell>
          <cell r="AI135">
            <v>2008.8</v>
          </cell>
          <cell r="AJ135">
            <v>108401.88</v>
          </cell>
          <cell r="AK135">
            <v>4509</v>
          </cell>
          <cell r="AL135">
            <v>4141.5</v>
          </cell>
        </row>
        <row r="136">
          <cell r="A136">
            <v>38900</v>
          </cell>
          <cell r="B136" t="str">
            <v>09:45</v>
          </cell>
          <cell r="C136">
            <v>39881.599999999999</v>
          </cell>
          <cell r="D136">
            <v>79452.3</v>
          </cell>
          <cell r="E136">
            <v>106327.94</v>
          </cell>
          <cell r="F136">
            <v>-86.4</v>
          </cell>
          <cell r="G136">
            <v>92459.97</v>
          </cell>
          <cell r="H136">
            <v>7707.08</v>
          </cell>
          <cell r="I136">
            <v>-191.92</v>
          </cell>
          <cell r="J136">
            <v>16390.740000000002</v>
          </cell>
          <cell r="K136">
            <v>5159.24</v>
          </cell>
          <cell r="L136">
            <v>8050.22</v>
          </cell>
          <cell r="M136">
            <v>0</v>
          </cell>
          <cell r="N136">
            <v>0</v>
          </cell>
          <cell r="O136">
            <v>-42.46</v>
          </cell>
          <cell r="P136">
            <v>28196.57</v>
          </cell>
          <cell r="Q136">
            <v>95135.92</v>
          </cell>
          <cell r="R136">
            <v>28154.11</v>
          </cell>
          <cell r="S136">
            <v>1836</v>
          </cell>
          <cell r="T136">
            <v>8596.7999999999993</v>
          </cell>
          <cell r="U136">
            <v>8050.22</v>
          </cell>
          <cell r="V136">
            <v>582</v>
          </cell>
          <cell r="W136">
            <v>8928</v>
          </cell>
          <cell r="X136">
            <v>120</v>
          </cell>
          <cell r="Y136">
            <v>10725.06</v>
          </cell>
          <cell r="Z136">
            <v>7559.8</v>
          </cell>
          <cell r="AA136">
            <v>3.75</v>
          </cell>
          <cell r="AB136">
            <v>1989.7</v>
          </cell>
          <cell r="AC136">
            <v>14622.03</v>
          </cell>
          <cell r="AD136">
            <v>3.72</v>
          </cell>
          <cell r="AE136">
            <v>16488</v>
          </cell>
          <cell r="AF136">
            <v>14.58</v>
          </cell>
          <cell r="AG136">
            <v>2964.16</v>
          </cell>
          <cell r="AH136">
            <v>46818</v>
          </cell>
          <cell r="AI136">
            <v>2001.6</v>
          </cell>
          <cell r="AJ136">
            <v>108785.87</v>
          </cell>
          <cell r="AK136">
            <v>4509</v>
          </cell>
          <cell r="AL136">
            <v>4591.53</v>
          </cell>
        </row>
        <row r="137">
          <cell r="A137">
            <v>38900</v>
          </cell>
          <cell r="B137" t="str">
            <v>10:00</v>
          </cell>
          <cell r="C137">
            <v>40673.79</v>
          </cell>
          <cell r="D137">
            <v>80572.539999999994</v>
          </cell>
          <cell r="E137">
            <v>105610.37</v>
          </cell>
          <cell r="F137">
            <v>-172.8</v>
          </cell>
          <cell r="G137">
            <v>92038.3</v>
          </cell>
          <cell r="H137">
            <v>11784.85</v>
          </cell>
          <cell r="I137">
            <v>-196.09</v>
          </cell>
          <cell r="J137">
            <v>16575.95</v>
          </cell>
          <cell r="K137">
            <v>5141.1499999999996</v>
          </cell>
          <cell r="L137">
            <v>8133.61</v>
          </cell>
          <cell r="M137">
            <v>0</v>
          </cell>
          <cell r="N137">
            <v>0</v>
          </cell>
          <cell r="O137">
            <v>-42.46</v>
          </cell>
          <cell r="P137">
            <v>27797.73</v>
          </cell>
          <cell r="Q137">
            <v>98404.09</v>
          </cell>
          <cell r="R137">
            <v>27755.27</v>
          </cell>
          <cell r="S137">
            <v>1944</v>
          </cell>
          <cell r="T137">
            <v>8337.6</v>
          </cell>
          <cell r="U137">
            <v>8133.61</v>
          </cell>
          <cell r="V137">
            <v>588</v>
          </cell>
          <cell r="W137">
            <v>9158.4</v>
          </cell>
          <cell r="X137">
            <v>111</v>
          </cell>
          <cell r="Y137">
            <v>10641.92</v>
          </cell>
          <cell r="Z137">
            <v>7561.44</v>
          </cell>
          <cell r="AA137">
            <v>1.88</v>
          </cell>
          <cell r="AB137">
            <v>1976.9</v>
          </cell>
          <cell r="AC137">
            <v>14917.64</v>
          </cell>
          <cell r="AD137">
            <v>2.58</v>
          </cell>
          <cell r="AE137">
            <v>16650</v>
          </cell>
          <cell r="AF137">
            <v>17.71</v>
          </cell>
          <cell r="AG137">
            <v>2950.2</v>
          </cell>
          <cell r="AH137">
            <v>47289</v>
          </cell>
          <cell r="AI137">
            <v>2030.4</v>
          </cell>
          <cell r="AJ137">
            <v>108801.91</v>
          </cell>
          <cell r="AK137">
            <v>4451.93</v>
          </cell>
          <cell r="AL137">
            <v>5216.8900000000003</v>
          </cell>
        </row>
        <row r="138">
          <cell r="A138">
            <v>38900</v>
          </cell>
          <cell r="B138" t="str">
            <v>10:15</v>
          </cell>
          <cell r="C138">
            <v>40220.879999999997</v>
          </cell>
          <cell r="D138">
            <v>85413.5</v>
          </cell>
          <cell r="E138">
            <v>107687.48</v>
          </cell>
          <cell r="F138">
            <v>-172.8</v>
          </cell>
          <cell r="G138">
            <v>90504.97</v>
          </cell>
          <cell r="H138">
            <v>12050.71</v>
          </cell>
          <cell r="I138">
            <v>-203.56</v>
          </cell>
          <cell r="J138">
            <v>15474.01</v>
          </cell>
          <cell r="K138">
            <v>5103.74</v>
          </cell>
          <cell r="L138">
            <v>8068.05</v>
          </cell>
          <cell r="M138">
            <v>0</v>
          </cell>
          <cell r="N138">
            <v>-552</v>
          </cell>
          <cell r="O138">
            <v>-42.46</v>
          </cell>
          <cell r="P138">
            <v>27621.34</v>
          </cell>
          <cell r="Q138">
            <v>100939.56</v>
          </cell>
          <cell r="R138">
            <v>27578.880000000001</v>
          </cell>
          <cell r="S138">
            <v>1944</v>
          </cell>
          <cell r="T138">
            <v>8427.6</v>
          </cell>
          <cell r="U138">
            <v>8068.05</v>
          </cell>
          <cell r="V138">
            <v>540</v>
          </cell>
          <cell r="W138">
            <v>8956.7999999999993</v>
          </cell>
          <cell r="X138">
            <v>106.5</v>
          </cell>
          <cell r="Y138">
            <v>10392.5</v>
          </cell>
          <cell r="Z138">
            <v>7306.89</v>
          </cell>
          <cell r="AA138">
            <v>3.75</v>
          </cell>
          <cell r="AB138">
            <v>1949.8</v>
          </cell>
          <cell r="AC138">
            <v>14987.78</v>
          </cell>
          <cell r="AD138">
            <v>2.2999999999999998</v>
          </cell>
          <cell r="AE138">
            <v>16776</v>
          </cell>
          <cell r="AF138">
            <v>21.87</v>
          </cell>
          <cell r="AG138">
            <v>3034.58</v>
          </cell>
          <cell r="AH138">
            <v>47709</v>
          </cell>
          <cell r="AI138">
            <v>2073.6</v>
          </cell>
          <cell r="AJ138">
            <v>110097.76</v>
          </cell>
          <cell r="AK138">
            <v>4280.7</v>
          </cell>
          <cell r="AL138">
            <v>4746.99</v>
          </cell>
        </row>
        <row r="139">
          <cell r="A139">
            <v>38900</v>
          </cell>
          <cell r="B139" t="str">
            <v>10:30</v>
          </cell>
          <cell r="C139">
            <v>39043</v>
          </cell>
          <cell r="D139">
            <v>77491.92</v>
          </cell>
          <cell r="E139">
            <v>117689.85</v>
          </cell>
          <cell r="F139">
            <v>-86.4</v>
          </cell>
          <cell r="G139">
            <v>90428.3</v>
          </cell>
          <cell r="H139">
            <v>12002.71</v>
          </cell>
          <cell r="I139">
            <v>-192.63</v>
          </cell>
          <cell r="J139">
            <v>15474.41</v>
          </cell>
          <cell r="K139">
            <v>5087.17</v>
          </cell>
          <cell r="L139">
            <v>8092.17</v>
          </cell>
          <cell r="M139">
            <v>0</v>
          </cell>
          <cell r="N139">
            <v>0</v>
          </cell>
          <cell r="O139">
            <v>-36.4</v>
          </cell>
          <cell r="P139">
            <v>28327.360000000001</v>
          </cell>
          <cell r="Q139">
            <v>100768.63</v>
          </cell>
          <cell r="R139">
            <v>28290.959999999999</v>
          </cell>
          <cell r="S139">
            <v>1836</v>
          </cell>
          <cell r="T139">
            <v>8359.2000000000007</v>
          </cell>
          <cell r="U139">
            <v>8092.17</v>
          </cell>
          <cell r="V139">
            <v>513</v>
          </cell>
          <cell r="W139">
            <v>9014.4</v>
          </cell>
          <cell r="X139">
            <v>109.5</v>
          </cell>
          <cell r="Y139">
            <v>10309.36</v>
          </cell>
          <cell r="Z139">
            <v>7152.03</v>
          </cell>
          <cell r="AA139">
            <v>3.75</v>
          </cell>
          <cell r="AB139">
            <v>1940.3</v>
          </cell>
          <cell r="AC139">
            <v>14917.83</v>
          </cell>
          <cell r="AD139">
            <v>3.02</v>
          </cell>
          <cell r="AE139">
            <v>16740</v>
          </cell>
          <cell r="AF139">
            <v>18.75</v>
          </cell>
          <cell r="AG139">
            <v>2962.45</v>
          </cell>
          <cell r="AH139">
            <v>47556</v>
          </cell>
          <cell r="AI139">
            <v>2059.1999999999998</v>
          </cell>
          <cell r="AJ139">
            <v>114849.02</v>
          </cell>
          <cell r="AK139">
            <v>4280.7</v>
          </cell>
          <cell r="AL139">
            <v>766.89</v>
          </cell>
        </row>
        <row r="140">
          <cell r="A140">
            <v>38900</v>
          </cell>
          <cell r="B140" t="str">
            <v>10:45</v>
          </cell>
          <cell r="C140">
            <v>40474.54</v>
          </cell>
          <cell r="D140">
            <v>71290.679999999993</v>
          </cell>
          <cell r="E140">
            <v>122728.66</v>
          </cell>
          <cell r="F140">
            <v>-172.8</v>
          </cell>
          <cell r="G140">
            <v>90581.64</v>
          </cell>
          <cell r="H140">
            <v>11952.84</v>
          </cell>
          <cell r="I140">
            <v>-192.78</v>
          </cell>
          <cell r="J140">
            <v>16246.35</v>
          </cell>
          <cell r="K140">
            <v>5139.47</v>
          </cell>
          <cell r="L140">
            <v>8116.91</v>
          </cell>
          <cell r="M140">
            <v>0</v>
          </cell>
          <cell r="N140">
            <v>0</v>
          </cell>
          <cell r="O140">
            <v>-42.46</v>
          </cell>
          <cell r="P140">
            <v>28289.03</v>
          </cell>
          <cell r="Q140">
            <v>100992.78</v>
          </cell>
          <cell r="R140">
            <v>28246.57</v>
          </cell>
          <cell r="S140">
            <v>2052</v>
          </cell>
          <cell r="T140">
            <v>8420.4</v>
          </cell>
          <cell r="U140">
            <v>8116.91</v>
          </cell>
          <cell r="V140">
            <v>558</v>
          </cell>
          <cell r="W140">
            <v>8956.7999999999993</v>
          </cell>
          <cell r="X140">
            <v>101.25</v>
          </cell>
          <cell r="Y140">
            <v>10475.64</v>
          </cell>
          <cell r="Z140">
            <v>7283.36</v>
          </cell>
          <cell r="AA140">
            <v>1.88</v>
          </cell>
          <cell r="AB140">
            <v>1946.7</v>
          </cell>
          <cell r="AC140">
            <v>14872.34</v>
          </cell>
          <cell r="AD140">
            <v>2.36</v>
          </cell>
          <cell r="AE140">
            <v>16848</v>
          </cell>
          <cell r="AF140">
            <v>29.17</v>
          </cell>
          <cell r="AG140">
            <v>2972.55</v>
          </cell>
          <cell r="AH140">
            <v>47517</v>
          </cell>
          <cell r="AI140">
            <v>2080.8000000000002</v>
          </cell>
          <cell r="AJ140">
            <v>117248.6</v>
          </cell>
          <cell r="AK140">
            <v>4280.7</v>
          </cell>
          <cell r="AL140">
            <v>0</v>
          </cell>
        </row>
        <row r="141">
          <cell r="A141">
            <v>38900</v>
          </cell>
          <cell r="B141" t="str">
            <v>11:00</v>
          </cell>
          <cell r="C141">
            <v>40512.949999999997</v>
          </cell>
          <cell r="D141">
            <v>72931.009999999995</v>
          </cell>
          <cell r="E141">
            <v>122449.09</v>
          </cell>
          <cell r="F141">
            <v>-172.8</v>
          </cell>
          <cell r="G141">
            <v>90543.3</v>
          </cell>
          <cell r="H141">
            <v>11906.72</v>
          </cell>
          <cell r="I141">
            <v>-183.15</v>
          </cell>
          <cell r="J141">
            <v>15482.01</v>
          </cell>
          <cell r="K141">
            <v>5129.49</v>
          </cell>
          <cell r="L141">
            <v>8127.52</v>
          </cell>
          <cell r="M141">
            <v>0</v>
          </cell>
          <cell r="N141">
            <v>-552</v>
          </cell>
          <cell r="O141">
            <v>-42.46</v>
          </cell>
          <cell r="P141">
            <v>28543.27</v>
          </cell>
          <cell r="Q141">
            <v>100791.15</v>
          </cell>
          <cell r="R141">
            <v>28500.81</v>
          </cell>
          <cell r="S141">
            <v>1836</v>
          </cell>
          <cell r="T141">
            <v>8524.7999999999993</v>
          </cell>
          <cell r="U141">
            <v>8127.52</v>
          </cell>
          <cell r="V141">
            <v>513</v>
          </cell>
          <cell r="W141">
            <v>9100.7999999999993</v>
          </cell>
          <cell r="X141">
            <v>105</v>
          </cell>
          <cell r="Y141">
            <v>10558.78</v>
          </cell>
          <cell r="Z141">
            <v>7273.14</v>
          </cell>
          <cell r="AA141">
            <v>3.75</v>
          </cell>
          <cell r="AB141">
            <v>1983.4</v>
          </cell>
          <cell r="AC141">
            <v>15032.69</v>
          </cell>
          <cell r="AD141">
            <v>2.0499999999999998</v>
          </cell>
          <cell r="AE141">
            <v>16758</v>
          </cell>
          <cell r="AF141">
            <v>26.04</v>
          </cell>
          <cell r="AG141">
            <v>2910.71</v>
          </cell>
          <cell r="AH141">
            <v>47316</v>
          </cell>
          <cell r="AI141">
            <v>2088</v>
          </cell>
          <cell r="AJ141">
            <v>117456.61</v>
          </cell>
          <cell r="AK141">
            <v>4223.62</v>
          </cell>
          <cell r="AL141">
            <v>0</v>
          </cell>
        </row>
        <row r="142">
          <cell r="A142">
            <v>38900</v>
          </cell>
          <cell r="B142" t="str">
            <v>11:15</v>
          </cell>
          <cell r="C142">
            <v>40508.550000000003</v>
          </cell>
          <cell r="D142">
            <v>73971.22</v>
          </cell>
          <cell r="E142">
            <v>122249.14</v>
          </cell>
          <cell r="F142">
            <v>-86.4</v>
          </cell>
          <cell r="G142">
            <v>90389.97</v>
          </cell>
          <cell r="H142">
            <v>11834.73</v>
          </cell>
          <cell r="I142">
            <v>-181.42</v>
          </cell>
          <cell r="J142">
            <v>15352.46</v>
          </cell>
          <cell r="K142">
            <v>5129.49</v>
          </cell>
          <cell r="L142">
            <v>8092.02</v>
          </cell>
          <cell r="M142">
            <v>0</v>
          </cell>
          <cell r="N142">
            <v>0</v>
          </cell>
          <cell r="O142">
            <v>-66.73</v>
          </cell>
          <cell r="P142">
            <v>28785.37</v>
          </cell>
          <cell r="Q142">
            <v>100981.42</v>
          </cell>
          <cell r="R142">
            <v>28718.639999999999</v>
          </cell>
          <cell r="S142">
            <v>1944</v>
          </cell>
          <cell r="T142">
            <v>8578.7999999999993</v>
          </cell>
          <cell r="U142">
            <v>8092.02</v>
          </cell>
          <cell r="V142">
            <v>489</v>
          </cell>
          <cell r="W142">
            <v>9244.7999999999993</v>
          </cell>
          <cell r="X142">
            <v>93</v>
          </cell>
          <cell r="Y142">
            <v>10226.219999999999</v>
          </cell>
          <cell r="Z142">
            <v>7332.64</v>
          </cell>
          <cell r="AA142">
            <v>3.75</v>
          </cell>
          <cell r="AB142">
            <v>1978.6</v>
          </cell>
          <cell r="AC142">
            <v>14892.55</v>
          </cell>
          <cell r="AD142">
            <v>2.0499999999999998</v>
          </cell>
          <cell r="AE142">
            <v>16668</v>
          </cell>
          <cell r="AF142">
            <v>20.83</v>
          </cell>
          <cell r="AG142">
            <v>2922.7</v>
          </cell>
          <cell r="AH142">
            <v>47307</v>
          </cell>
          <cell r="AI142">
            <v>2109.6</v>
          </cell>
          <cell r="AJ142">
            <v>117664.54</v>
          </cell>
          <cell r="AK142">
            <v>4394.8500000000004</v>
          </cell>
          <cell r="AL142">
            <v>0</v>
          </cell>
        </row>
        <row r="143">
          <cell r="A143">
            <v>38900</v>
          </cell>
          <cell r="B143" t="str">
            <v>11:30</v>
          </cell>
          <cell r="C143">
            <v>39750.370000000003</v>
          </cell>
          <cell r="D143">
            <v>71010.62</v>
          </cell>
          <cell r="E143">
            <v>121928.73</v>
          </cell>
          <cell r="F143">
            <v>-172.8</v>
          </cell>
          <cell r="G143">
            <v>90236.64</v>
          </cell>
          <cell r="H143">
            <v>11786.73</v>
          </cell>
          <cell r="I143">
            <v>-183.72</v>
          </cell>
          <cell r="J143">
            <v>14793.27</v>
          </cell>
          <cell r="K143">
            <v>5081.1400000000003</v>
          </cell>
          <cell r="L143">
            <v>8083.18</v>
          </cell>
          <cell r="M143">
            <v>0</v>
          </cell>
          <cell r="N143">
            <v>0</v>
          </cell>
          <cell r="O143">
            <v>8286.48</v>
          </cell>
          <cell r="P143">
            <v>28078.52</v>
          </cell>
          <cell r="Q143">
            <v>93783.72</v>
          </cell>
          <cell r="R143">
            <v>36365</v>
          </cell>
          <cell r="S143">
            <v>1944</v>
          </cell>
          <cell r="T143">
            <v>8938.7999999999993</v>
          </cell>
          <cell r="U143">
            <v>8083.18</v>
          </cell>
          <cell r="V143">
            <v>510</v>
          </cell>
          <cell r="W143">
            <v>9100.7999999999993</v>
          </cell>
          <cell r="X143">
            <v>90</v>
          </cell>
          <cell r="Y143">
            <v>10309.36</v>
          </cell>
          <cell r="Z143">
            <v>7343.53</v>
          </cell>
          <cell r="AA143">
            <v>3.75</v>
          </cell>
          <cell r="AB143">
            <v>1985</v>
          </cell>
          <cell r="AC143">
            <v>14886.86</v>
          </cell>
          <cell r="AD143">
            <v>3.34</v>
          </cell>
          <cell r="AE143">
            <v>16794</v>
          </cell>
          <cell r="AF143">
            <v>22.92</v>
          </cell>
          <cell r="AG143">
            <v>2928.28</v>
          </cell>
          <cell r="AH143">
            <v>47562</v>
          </cell>
          <cell r="AI143">
            <v>2124</v>
          </cell>
          <cell r="AJ143">
            <v>117984.58</v>
          </cell>
          <cell r="AK143">
            <v>4451.93</v>
          </cell>
          <cell r="AL143">
            <v>217.5</v>
          </cell>
        </row>
        <row r="144">
          <cell r="A144">
            <v>38900</v>
          </cell>
          <cell r="B144" t="str">
            <v>11:45</v>
          </cell>
          <cell r="C144">
            <v>39573.919999999998</v>
          </cell>
          <cell r="D144">
            <v>58408.62</v>
          </cell>
          <cell r="E144">
            <v>122329.55</v>
          </cell>
          <cell r="F144">
            <v>-172.8</v>
          </cell>
          <cell r="G144">
            <v>90274.97</v>
          </cell>
          <cell r="H144">
            <v>11760.86</v>
          </cell>
          <cell r="I144">
            <v>-186.31</v>
          </cell>
          <cell r="J144">
            <v>15600.4</v>
          </cell>
          <cell r="K144">
            <v>5069.3</v>
          </cell>
          <cell r="L144">
            <v>8093.16</v>
          </cell>
          <cell r="M144">
            <v>0</v>
          </cell>
          <cell r="N144">
            <v>-552</v>
          </cell>
          <cell r="O144">
            <v>15553.84</v>
          </cell>
          <cell r="P144">
            <v>28767.61</v>
          </cell>
          <cell r="Q144">
            <v>84570.31</v>
          </cell>
          <cell r="R144">
            <v>44321.45</v>
          </cell>
          <cell r="S144">
            <v>1836</v>
          </cell>
          <cell r="T144">
            <v>9133.2000000000007</v>
          </cell>
          <cell r="U144">
            <v>8093.16</v>
          </cell>
          <cell r="V144">
            <v>531</v>
          </cell>
          <cell r="W144">
            <v>8697.6</v>
          </cell>
          <cell r="X144">
            <v>91.5</v>
          </cell>
          <cell r="Y144">
            <v>10143.08</v>
          </cell>
          <cell r="Z144">
            <v>7430.39</v>
          </cell>
          <cell r="AA144">
            <v>1.88</v>
          </cell>
          <cell r="AB144">
            <v>1986.6</v>
          </cell>
          <cell r="AC144">
            <v>14922.19</v>
          </cell>
          <cell r="AD144">
            <v>2.0499999999999998</v>
          </cell>
          <cell r="AE144">
            <v>16722</v>
          </cell>
          <cell r="AF144">
            <v>32.29</v>
          </cell>
          <cell r="AG144">
            <v>2893.27</v>
          </cell>
          <cell r="AH144">
            <v>47844</v>
          </cell>
          <cell r="AI144">
            <v>2160</v>
          </cell>
          <cell r="AJ144">
            <v>118032.56</v>
          </cell>
          <cell r="AK144">
            <v>4451.93</v>
          </cell>
          <cell r="AL144">
            <v>0</v>
          </cell>
        </row>
        <row r="145">
          <cell r="A145">
            <v>38900</v>
          </cell>
          <cell r="B145" t="str">
            <v>12:00</v>
          </cell>
          <cell r="C145">
            <v>40704.589999999997</v>
          </cell>
          <cell r="D145">
            <v>58088.82</v>
          </cell>
          <cell r="E145">
            <v>121929.58</v>
          </cell>
          <cell r="F145">
            <v>-86.4</v>
          </cell>
          <cell r="G145">
            <v>89929.97</v>
          </cell>
          <cell r="H145">
            <v>11618.75</v>
          </cell>
          <cell r="I145">
            <v>-172.22</v>
          </cell>
          <cell r="J145">
            <v>15575.21</v>
          </cell>
          <cell r="K145">
            <v>4713.9399999999996</v>
          </cell>
          <cell r="L145">
            <v>8038.31</v>
          </cell>
          <cell r="M145">
            <v>0</v>
          </cell>
          <cell r="N145">
            <v>0</v>
          </cell>
          <cell r="O145">
            <v>15523.51</v>
          </cell>
          <cell r="P145">
            <v>28555.67</v>
          </cell>
          <cell r="Q145">
            <v>85164.22</v>
          </cell>
          <cell r="R145">
            <v>44079.18</v>
          </cell>
          <cell r="S145">
            <v>1944</v>
          </cell>
          <cell r="T145">
            <v>8956.7999999999993</v>
          </cell>
          <cell r="U145">
            <v>8038.31</v>
          </cell>
          <cell r="V145">
            <v>522</v>
          </cell>
          <cell r="W145">
            <v>8496</v>
          </cell>
          <cell r="X145">
            <v>91.5</v>
          </cell>
          <cell r="Y145">
            <v>10143.08</v>
          </cell>
          <cell r="Z145">
            <v>7311.73</v>
          </cell>
          <cell r="AA145">
            <v>3.75</v>
          </cell>
          <cell r="AB145">
            <v>1969.1</v>
          </cell>
          <cell r="AC145">
            <v>14972.22</v>
          </cell>
          <cell r="AD145">
            <v>2.1</v>
          </cell>
          <cell r="AE145">
            <v>16776</v>
          </cell>
          <cell r="AF145">
            <v>27.08</v>
          </cell>
          <cell r="AG145">
            <v>2917.52</v>
          </cell>
          <cell r="AH145">
            <v>47406</v>
          </cell>
          <cell r="AI145">
            <v>2145.6</v>
          </cell>
          <cell r="AJ145">
            <v>118000.58</v>
          </cell>
          <cell r="AK145">
            <v>4451.93</v>
          </cell>
          <cell r="AL145">
            <v>161.4</v>
          </cell>
        </row>
        <row r="146">
          <cell r="A146">
            <v>38900</v>
          </cell>
          <cell r="B146" t="str">
            <v>12:15</v>
          </cell>
          <cell r="C146">
            <v>40560.959999999999</v>
          </cell>
          <cell r="D146">
            <v>56208.45</v>
          </cell>
          <cell r="E146">
            <v>120848.39</v>
          </cell>
          <cell r="F146">
            <v>-172.8</v>
          </cell>
          <cell r="G146">
            <v>89316.64</v>
          </cell>
          <cell r="H146">
            <v>11448.88</v>
          </cell>
          <cell r="I146">
            <v>-165.75</v>
          </cell>
          <cell r="J146">
            <v>15226.04</v>
          </cell>
          <cell r="K146">
            <v>4685.4799999999996</v>
          </cell>
          <cell r="L146">
            <v>7954.68</v>
          </cell>
          <cell r="M146">
            <v>0</v>
          </cell>
          <cell r="N146">
            <v>0</v>
          </cell>
          <cell r="O146">
            <v>15547.77</v>
          </cell>
          <cell r="P146">
            <v>28461.759999999998</v>
          </cell>
          <cell r="Q146">
            <v>82917.75</v>
          </cell>
          <cell r="R146">
            <v>44009.53</v>
          </cell>
          <cell r="S146">
            <v>1944</v>
          </cell>
          <cell r="T146">
            <v>8395.2000000000007</v>
          </cell>
          <cell r="U146">
            <v>7954.68</v>
          </cell>
          <cell r="V146">
            <v>534</v>
          </cell>
          <cell r="W146">
            <v>8121.6</v>
          </cell>
          <cell r="X146">
            <v>84</v>
          </cell>
          <cell r="Y146">
            <v>9893.66</v>
          </cell>
          <cell r="Z146">
            <v>7066.31</v>
          </cell>
          <cell r="AA146">
            <v>1.88</v>
          </cell>
          <cell r="AB146">
            <v>1903.5</v>
          </cell>
          <cell r="AC146">
            <v>14826.02</v>
          </cell>
          <cell r="AD146">
            <v>3.29</v>
          </cell>
          <cell r="AE146">
            <v>16722</v>
          </cell>
          <cell r="AF146">
            <v>15.62</v>
          </cell>
          <cell r="AG146">
            <v>2853.18</v>
          </cell>
          <cell r="AH146">
            <v>46860</v>
          </cell>
          <cell r="AI146">
            <v>2160</v>
          </cell>
          <cell r="AJ146">
            <v>117632.59</v>
          </cell>
          <cell r="AK146">
            <v>4394.8500000000004</v>
          </cell>
          <cell r="AL146">
            <v>690.91</v>
          </cell>
        </row>
        <row r="147">
          <cell r="A147">
            <v>38900</v>
          </cell>
          <cell r="B147" t="str">
            <v>12:30</v>
          </cell>
          <cell r="C147">
            <v>40107.65</v>
          </cell>
          <cell r="D147">
            <v>53007.81</v>
          </cell>
          <cell r="E147">
            <v>121048.8</v>
          </cell>
          <cell r="F147">
            <v>-172.8</v>
          </cell>
          <cell r="G147">
            <v>89316.64</v>
          </cell>
          <cell r="H147">
            <v>11378.77</v>
          </cell>
          <cell r="I147">
            <v>-161.30000000000001</v>
          </cell>
          <cell r="J147">
            <v>15178.04</v>
          </cell>
          <cell r="K147">
            <v>4721.21</v>
          </cell>
          <cell r="L147">
            <v>7973.87</v>
          </cell>
          <cell r="M147">
            <v>0</v>
          </cell>
          <cell r="N147">
            <v>-552</v>
          </cell>
          <cell r="O147">
            <v>15559.91</v>
          </cell>
          <cell r="P147">
            <v>28473.15</v>
          </cell>
          <cell r="Q147">
            <v>82465.3</v>
          </cell>
          <cell r="R147">
            <v>44033.06</v>
          </cell>
          <cell r="S147">
            <v>1836</v>
          </cell>
          <cell r="T147">
            <v>7704</v>
          </cell>
          <cell r="U147">
            <v>7973.87</v>
          </cell>
          <cell r="V147">
            <v>540</v>
          </cell>
          <cell r="W147">
            <v>7689.6</v>
          </cell>
          <cell r="X147">
            <v>82.5</v>
          </cell>
          <cell r="Y147">
            <v>9893.66</v>
          </cell>
          <cell r="Z147">
            <v>6943.6</v>
          </cell>
          <cell r="AA147">
            <v>3.75</v>
          </cell>
          <cell r="AB147">
            <v>1892.3</v>
          </cell>
          <cell r="AC147">
            <v>14500.33</v>
          </cell>
          <cell r="AD147">
            <v>2.2000000000000002</v>
          </cell>
          <cell r="AE147">
            <v>16578</v>
          </cell>
          <cell r="AF147">
            <v>14.58</v>
          </cell>
          <cell r="AG147">
            <v>2927.89</v>
          </cell>
          <cell r="AH147">
            <v>47130</v>
          </cell>
          <cell r="AI147">
            <v>2138.4</v>
          </cell>
          <cell r="AJ147">
            <v>117024.64</v>
          </cell>
          <cell r="AK147">
            <v>4394.8500000000004</v>
          </cell>
          <cell r="AL147">
            <v>237.37</v>
          </cell>
        </row>
        <row r="148">
          <cell r="A148">
            <v>38900</v>
          </cell>
          <cell r="B148" t="str">
            <v>12:45</v>
          </cell>
          <cell r="C148">
            <v>39990.019999999997</v>
          </cell>
          <cell r="D148">
            <v>50127.23</v>
          </cell>
          <cell r="E148">
            <v>120889.19</v>
          </cell>
          <cell r="F148">
            <v>-86.4</v>
          </cell>
          <cell r="G148">
            <v>89278.3</v>
          </cell>
          <cell r="H148">
            <v>11306.77</v>
          </cell>
          <cell r="I148">
            <v>-162.30000000000001</v>
          </cell>
          <cell r="J148">
            <v>15051.68</v>
          </cell>
          <cell r="K148">
            <v>4725.22</v>
          </cell>
          <cell r="L148">
            <v>7958.05</v>
          </cell>
          <cell r="M148">
            <v>0</v>
          </cell>
          <cell r="N148">
            <v>0</v>
          </cell>
          <cell r="O148">
            <v>15565.97</v>
          </cell>
          <cell r="P148">
            <v>28421.65</v>
          </cell>
          <cell r="Q148">
            <v>80098.3</v>
          </cell>
          <cell r="R148">
            <v>43987.62</v>
          </cell>
          <cell r="S148">
            <v>1944</v>
          </cell>
          <cell r="T148">
            <v>7588.8</v>
          </cell>
          <cell r="U148">
            <v>7958.05</v>
          </cell>
          <cell r="V148">
            <v>519</v>
          </cell>
          <cell r="W148">
            <v>7660.8</v>
          </cell>
          <cell r="X148">
            <v>91.5</v>
          </cell>
          <cell r="Y148">
            <v>10059.94</v>
          </cell>
          <cell r="Z148">
            <v>6809.36</v>
          </cell>
          <cell r="AA148">
            <v>3.75</v>
          </cell>
          <cell r="AB148">
            <v>1889.1</v>
          </cell>
          <cell r="AC148">
            <v>14444.84</v>
          </cell>
          <cell r="AD148">
            <v>2.06</v>
          </cell>
          <cell r="AE148">
            <v>16470</v>
          </cell>
          <cell r="AF148">
            <v>22.92</v>
          </cell>
          <cell r="AG148">
            <v>2874.47</v>
          </cell>
          <cell r="AH148">
            <v>47004</v>
          </cell>
          <cell r="AI148">
            <v>2131.1999999999998</v>
          </cell>
          <cell r="AJ148">
            <v>116848.67</v>
          </cell>
          <cell r="AK148">
            <v>4394.8500000000004</v>
          </cell>
          <cell r="AL148">
            <v>0</v>
          </cell>
        </row>
        <row r="149">
          <cell r="A149">
            <v>38900</v>
          </cell>
          <cell r="B149" t="str">
            <v>13:00</v>
          </cell>
          <cell r="C149">
            <v>40178.47</v>
          </cell>
          <cell r="D149">
            <v>48327.26</v>
          </cell>
          <cell r="E149">
            <v>118208.62</v>
          </cell>
          <cell r="F149">
            <v>-172.8</v>
          </cell>
          <cell r="G149">
            <v>89316.64</v>
          </cell>
          <cell r="H149">
            <v>11330.77</v>
          </cell>
          <cell r="I149">
            <v>-147.06</v>
          </cell>
          <cell r="J149">
            <v>15032.85</v>
          </cell>
          <cell r="K149">
            <v>4779.38</v>
          </cell>
          <cell r="L149">
            <v>7988.75</v>
          </cell>
          <cell r="M149">
            <v>0</v>
          </cell>
          <cell r="N149">
            <v>-552</v>
          </cell>
          <cell r="O149">
            <v>15529.57</v>
          </cell>
          <cell r="P149">
            <v>28671.66</v>
          </cell>
          <cell r="Q149">
            <v>76627.06</v>
          </cell>
          <cell r="R149">
            <v>44201.23</v>
          </cell>
          <cell r="S149">
            <v>1944</v>
          </cell>
          <cell r="T149">
            <v>7254</v>
          </cell>
          <cell r="U149">
            <v>7988.75</v>
          </cell>
          <cell r="V149">
            <v>510</v>
          </cell>
          <cell r="W149">
            <v>7459.2</v>
          </cell>
          <cell r="X149">
            <v>96.75</v>
          </cell>
          <cell r="Y149">
            <v>9893.66</v>
          </cell>
          <cell r="Z149">
            <v>6843.03</v>
          </cell>
          <cell r="AA149">
            <v>3.75</v>
          </cell>
          <cell r="AB149">
            <v>1865.2</v>
          </cell>
          <cell r="AC149">
            <v>14183.78</v>
          </cell>
          <cell r="AD149">
            <v>2.95</v>
          </cell>
          <cell r="AE149">
            <v>16596</v>
          </cell>
          <cell r="AF149">
            <v>27.08</v>
          </cell>
          <cell r="AG149">
            <v>2926.91</v>
          </cell>
          <cell r="AH149">
            <v>46587</v>
          </cell>
          <cell r="AI149">
            <v>2138.4</v>
          </cell>
          <cell r="AJ149">
            <v>115888.82</v>
          </cell>
          <cell r="AK149">
            <v>4451.93</v>
          </cell>
          <cell r="AL149">
            <v>1157.3</v>
          </cell>
        </row>
        <row r="150">
          <cell r="A150">
            <v>38900</v>
          </cell>
          <cell r="B150" t="str">
            <v>13:15</v>
          </cell>
          <cell r="C150">
            <v>40177.67</v>
          </cell>
          <cell r="D150">
            <v>46847.37</v>
          </cell>
          <cell r="E150">
            <v>115009.18</v>
          </cell>
          <cell r="F150">
            <v>-172.8</v>
          </cell>
          <cell r="G150">
            <v>89316.64</v>
          </cell>
          <cell r="H150">
            <v>11304.9</v>
          </cell>
          <cell r="I150">
            <v>-146.06</v>
          </cell>
          <cell r="J150">
            <v>14782.88</v>
          </cell>
          <cell r="K150">
            <v>4836.82</v>
          </cell>
          <cell r="L150">
            <v>7858.21</v>
          </cell>
          <cell r="M150">
            <v>0</v>
          </cell>
          <cell r="N150">
            <v>0</v>
          </cell>
          <cell r="O150">
            <v>15578.1</v>
          </cell>
          <cell r="P150">
            <v>28934.39</v>
          </cell>
          <cell r="Q150">
            <v>72754.06</v>
          </cell>
          <cell r="R150">
            <v>44512.49</v>
          </cell>
          <cell r="S150">
            <v>2052</v>
          </cell>
          <cell r="T150">
            <v>7336.8</v>
          </cell>
          <cell r="U150">
            <v>7858.21</v>
          </cell>
          <cell r="V150">
            <v>525</v>
          </cell>
          <cell r="W150">
            <v>7401.6</v>
          </cell>
          <cell r="X150">
            <v>87.75</v>
          </cell>
          <cell r="Y150">
            <v>9976.7999999999993</v>
          </cell>
          <cell r="Z150">
            <v>6644.19</v>
          </cell>
          <cell r="AA150">
            <v>1.88</v>
          </cell>
          <cell r="AB150">
            <v>1878</v>
          </cell>
          <cell r="AC150">
            <v>14092.29</v>
          </cell>
          <cell r="AD150">
            <v>2.14</v>
          </cell>
          <cell r="AE150">
            <v>16434</v>
          </cell>
          <cell r="AF150">
            <v>16.670000000000002</v>
          </cell>
          <cell r="AG150">
            <v>2931.53</v>
          </cell>
          <cell r="AH150">
            <v>46206</v>
          </cell>
          <cell r="AI150">
            <v>2160</v>
          </cell>
          <cell r="AJ150">
            <v>114625.03</v>
          </cell>
          <cell r="AK150">
            <v>4337.78</v>
          </cell>
          <cell r="AL150">
            <v>2778.57</v>
          </cell>
        </row>
        <row r="151">
          <cell r="A151">
            <v>38900</v>
          </cell>
          <cell r="B151" t="str">
            <v>13:30</v>
          </cell>
          <cell r="C151">
            <v>39770.370000000003</v>
          </cell>
          <cell r="D151">
            <v>44206.85</v>
          </cell>
          <cell r="E151">
            <v>114847.58</v>
          </cell>
          <cell r="F151">
            <v>-86.4</v>
          </cell>
          <cell r="G151">
            <v>89239.97</v>
          </cell>
          <cell r="H151">
            <v>11330.77</v>
          </cell>
          <cell r="I151">
            <v>-138.15</v>
          </cell>
          <cell r="J151">
            <v>15152.84</v>
          </cell>
          <cell r="K151">
            <v>4983.9799999999996</v>
          </cell>
          <cell r="L151">
            <v>7862.3</v>
          </cell>
          <cell r="M151">
            <v>0</v>
          </cell>
          <cell r="N151">
            <v>0</v>
          </cell>
          <cell r="O151">
            <v>15565.97</v>
          </cell>
          <cell r="P151">
            <v>29075.56</v>
          </cell>
          <cell r="Q151">
            <v>69834.149999999994</v>
          </cell>
          <cell r="R151">
            <v>44641.53</v>
          </cell>
          <cell r="S151">
            <v>1944</v>
          </cell>
          <cell r="T151">
            <v>7632</v>
          </cell>
          <cell r="U151">
            <v>7862.3</v>
          </cell>
          <cell r="V151">
            <v>516</v>
          </cell>
          <cell r="W151">
            <v>7372.8</v>
          </cell>
          <cell r="X151">
            <v>89.25</v>
          </cell>
          <cell r="Y151">
            <v>9893.66</v>
          </cell>
          <cell r="Z151">
            <v>6335.17</v>
          </cell>
          <cell r="AA151">
            <v>3.75</v>
          </cell>
          <cell r="AB151">
            <v>1890.8</v>
          </cell>
          <cell r="AC151">
            <v>14107.8</v>
          </cell>
          <cell r="AD151">
            <v>2</v>
          </cell>
          <cell r="AE151">
            <v>16470</v>
          </cell>
          <cell r="AF151">
            <v>25</v>
          </cell>
          <cell r="AG151">
            <v>2930.72</v>
          </cell>
          <cell r="AH151">
            <v>46500</v>
          </cell>
          <cell r="AI151">
            <v>2167.1999999999998</v>
          </cell>
          <cell r="AJ151">
            <v>115105.04</v>
          </cell>
          <cell r="AK151">
            <v>4394.8500000000004</v>
          </cell>
          <cell r="AL151">
            <v>3225.08</v>
          </cell>
        </row>
        <row r="152">
          <cell r="A152">
            <v>38900</v>
          </cell>
          <cell r="B152" t="str">
            <v>13:45</v>
          </cell>
          <cell r="C152">
            <v>39587.53</v>
          </cell>
          <cell r="D152">
            <v>43326.66</v>
          </cell>
          <cell r="E152">
            <v>115047.97</v>
          </cell>
          <cell r="F152">
            <v>-172.8</v>
          </cell>
          <cell r="G152">
            <v>89239.97</v>
          </cell>
          <cell r="H152">
            <v>10704.95</v>
          </cell>
          <cell r="I152">
            <v>-120.76</v>
          </cell>
          <cell r="J152">
            <v>15201.64</v>
          </cell>
          <cell r="K152">
            <v>4919.0600000000004</v>
          </cell>
          <cell r="L152">
            <v>7912.84</v>
          </cell>
          <cell r="M152">
            <v>0</v>
          </cell>
          <cell r="N152">
            <v>-552</v>
          </cell>
          <cell r="O152">
            <v>15535.64</v>
          </cell>
          <cell r="P152">
            <v>29066.73</v>
          </cell>
          <cell r="Q152">
            <v>67896.759999999995</v>
          </cell>
          <cell r="R152">
            <v>44602.37</v>
          </cell>
          <cell r="S152">
            <v>2052</v>
          </cell>
          <cell r="T152">
            <v>7632</v>
          </cell>
          <cell r="U152">
            <v>7912.84</v>
          </cell>
          <cell r="V152">
            <v>519</v>
          </cell>
          <cell r="W152">
            <v>7084.8</v>
          </cell>
          <cell r="X152">
            <v>90.75</v>
          </cell>
          <cell r="Y152">
            <v>9976.7999999999993</v>
          </cell>
          <cell r="Z152">
            <v>6449.3</v>
          </cell>
          <cell r="AA152">
            <v>1.88</v>
          </cell>
          <cell r="AB152">
            <v>1871.6</v>
          </cell>
          <cell r="AC152">
            <v>14453.24</v>
          </cell>
          <cell r="AD152">
            <v>3.28</v>
          </cell>
          <cell r="AE152">
            <v>16560</v>
          </cell>
          <cell r="AF152">
            <v>27.08</v>
          </cell>
          <cell r="AG152">
            <v>2962.9</v>
          </cell>
          <cell r="AH152">
            <v>46479</v>
          </cell>
          <cell r="AI152">
            <v>2160</v>
          </cell>
          <cell r="AJ152">
            <v>115153.05</v>
          </cell>
          <cell r="AK152">
            <v>4451.93</v>
          </cell>
          <cell r="AL152">
            <v>3228.6</v>
          </cell>
        </row>
        <row r="153">
          <cell r="A153">
            <v>38900</v>
          </cell>
          <cell r="B153" t="str">
            <v>14:00</v>
          </cell>
          <cell r="C153">
            <v>37937.53</v>
          </cell>
          <cell r="D153">
            <v>41526.300000000003</v>
          </cell>
          <cell r="E153">
            <v>115210.42</v>
          </cell>
          <cell r="F153">
            <v>-172.8</v>
          </cell>
          <cell r="G153">
            <v>89278.3</v>
          </cell>
          <cell r="H153">
            <v>11328.89</v>
          </cell>
          <cell r="I153">
            <v>-114.43</v>
          </cell>
          <cell r="J153">
            <v>15276.83</v>
          </cell>
          <cell r="K153">
            <v>4901.76</v>
          </cell>
          <cell r="L153">
            <v>7911.23</v>
          </cell>
          <cell r="M153">
            <v>0</v>
          </cell>
          <cell r="N153">
            <v>0</v>
          </cell>
          <cell r="O153">
            <v>15565.97</v>
          </cell>
          <cell r="P153">
            <v>29206.080000000002</v>
          </cell>
          <cell r="Q153">
            <v>64434.43</v>
          </cell>
          <cell r="R153">
            <v>44772.05</v>
          </cell>
          <cell r="S153">
            <v>1728</v>
          </cell>
          <cell r="T153">
            <v>7934.4</v>
          </cell>
          <cell r="U153">
            <v>7911.23</v>
          </cell>
          <cell r="V153">
            <v>531</v>
          </cell>
          <cell r="W153">
            <v>7171.2</v>
          </cell>
          <cell r="X153">
            <v>99.75</v>
          </cell>
          <cell r="Y153">
            <v>10143.08</v>
          </cell>
          <cell r="Z153">
            <v>6510.61</v>
          </cell>
          <cell r="AA153">
            <v>1.88</v>
          </cell>
          <cell r="AB153">
            <v>1911.5</v>
          </cell>
          <cell r="AC153">
            <v>14834.44</v>
          </cell>
          <cell r="AD153">
            <v>1.86</v>
          </cell>
          <cell r="AE153">
            <v>16578</v>
          </cell>
          <cell r="AF153">
            <v>21.87</v>
          </cell>
          <cell r="AG153">
            <v>2890.68</v>
          </cell>
          <cell r="AH153">
            <v>46737</v>
          </cell>
          <cell r="AI153">
            <v>2196</v>
          </cell>
          <cell r="AJ153">
            <v>115104.98</v>
          </cell>
          <cell r="AK153">
            <v>4451.93</v>
          </cell>
          <cell r="AL153">
            <v>3734.73</v>
          </cell>
        </row>
        <row r="154">
          <cell r="A154">
            <v>38900</v>
          </cell>
          <cell r="B154" t="str">
            <v>14:15</v>
          </cell>
          <cell r="C154">
            <v>38258.410000000003</v>
          </cell>
          <cell r="D154">
            <v>41966.400000000001</v>
          </cell>
          <cell r="E154">
            <v>115048</v>
          </cell>
          <cell r="F154">
            <v>-86.4</v>
          </cell>
          <cell r="G154">
            <v>89278.3</v>
          </cell>
          <cell r="H154">
            <v>11186.78</v>
          </cell>
          <cell r="I154">
            <v>-115.58</v>
          </cell>
          <cell r="J154">
            <v>15073.65</v>
          </cell>
          <cell r="K154">
            <v>4890.26</v>
          </cell>
          <cell r="L154">
            <v>7759.34</v>
          </cell>
          <cell r="M154">
            <v>0</v>
          </cell>
          <cell r="N154">
            <v>0</v>
          </cell>
          <cell r="O154">
            <v>15572.04</v>
          </cell>
          <cell r="P154">
            <v>29179.53</v>
          </cell>
          <cell r="Q154">
            <v>63731.58</v>
          </cell>
          <cell r="R154">
            <v>44751.57</v>
          </cell>
          <cell r="S154">
            <v>1944</v>
          </cell>
          <cell r="T154">
            <v>7938</v>
          </cell>
          <cell r="U154">
            <v>7759.34</v>
          </cell>
          <cell r="V154">
            <v>543</v>
          </cell>
          <cell r="W154">
            <v>7228.8</v>
          </cell>
          <cell r="X154">
            <v>91.5</v>
          </cell>
          <cell r="Y154">
            <v>10226.219999999999</v>
          </cell>
          <cell r="Z154">
            <v>6558.69</v>
          </cell>
          <cell r="AA154">
            <v>3.75</v>
          </cell>
          <cell r="AB154">
            <v>1961.1</v>
          </cell>
          <cell r="AC154">
            <v>15205.07</v>
          </cell>
          <cell r="AD154">
            <v>3.92</v>
          </cell>
          <cell r="AE154">
            <v>16578</v>
          </cell>
          <cell r="AF154">
            <v>16.670000000000002</v>
          </cell>
          <cell r="AG154">
            <v>2944.17</v>
          </cell>
          <cell r="AH154">
            <v>46386</v>
          </cell>
          <cell r="AI154">
            <v>2217.6</v>
          </cell>
          <cell r="AJ154">
            <v>115153.05</v>
          </cell>
          <cell r="AK154">
            <v>4280.7</v>
          </cell>
          <cell r="AL154">
            <v>3929.93</v>
          </cell>
        </row>
        <row r="155">
          <cell r="A155">
            <v>38900</v>
          </cell>
          <cell r="B155" t="str">
            <v>14:30</v>
          </cell>
          <cell r="C155">
            <v>38319.620000000003</v>
          </cell>
          <cell r="D155">
            <v>42126.42</v>
          </cell>
          <cell r="E155">
            <v>115448</v>
          </cell>
          <cell r="F155">
            <v>-172.8</v>
          </cell>
          <cell r="G155">
            <v>89278.3</v>
          </cell>
          <cell r="H155">
            <v>11136.91</v>
          </cell>
          <cell r="I155">
            <v>-111.41</v>
          </cell>
          <cell r="J155">
            <v>15452.05</v>
          </cell>
          <cell r="K155">
            <v>4857.68</v>
          </cell>
          <cell r="L155">
            <v>7351.3</v>
          </cell>
          <cell r="M155">
            <v>0</v>
          </cell>
          <cell r="N155">
            <v>-552</v>
          </cell>
          <cell r="O155">
            <v>15553.84</v>
          </cell>
          <cell r="P155">
            <v>29005.38</v>
          </cell>
          <cell r="Q155">
            <v>63791.41</v>
          </cell>
          <cell r="R155">
            <v>44559.22</v>
          </cell>
          <cell r="S155">
            <v>2052</v>
          </cell>
          <cell r="T155">
            <v>8532</v>
          </cell>
          <cell r="U155">
            <v>7351.3</v>
          </cell>
          <cell r="V155">
            <v>531</v>
          </cell>
          <cell r="W155">
            <v>7401.6</v>
          </cell>
          <cell r="X155">
            <v>95.25</v>
          </cell>
          <cell r="Y155">
            <v>10226.219999999999</v>
          </cell>
          <cell r="Z155">
            <v>6506.73</v>
          </cell>
          <cell r="AA155">
            <v>1.88</v>
          </cell>
          <cell r="AB155">
            <v>1959.5</v>
          </cell>
          <cell r="AC155">
            <v>15460.75</v>
          </cell>
          <cell r="AD155">
            <v>3.07</v>
          </cell>
          <cell r="AE155">
            <v>16578</v>
          </cell>
          <cell r="AF155">
            <v>13.54</v>
          </cell>
          <cell r="AG155">
            <v>2914.27</v>
          </cell>
          <cell r="AH155">
            <v>46287</v>
          </cell>
          <cell r="AI155">
            <v>2174.4</v>
          </cell>
          <cell r="AJ155">
            <v>115424.99</v>
          </cell>
          <cell r="AK155">
            <v>4280.7</v>
          </cell>
          <cell r="AL155">
            <v>3949.81</v>
          </cell>
        </row>
        <row r="156">
          <cell r="A156">
            <v>38900</v>
          </cell>
          <cell r="B156" t="str">
            <v>14:45</v>
          </cell>
          <cell r="C156">
            <v>38384.03</v>
          </cell>
          <cell r="D156">
            <v>41806.36</v>
          </cell>
          <cell r="E156">
            <v>114968.39</v>
          </cell>
          <cell r="F156">
            <v>-172.8</v>
          </cell>
          <cell r="G156">
            <v>89239.97</v>
          </cell>
          <cell r="H156">
            <v>11184.91</v>
          </cell>
          <cell r="I156">
            <v>-114.14</v>
          </cell>
          <cell r="J156">
            <v>15145.64</v>
          </cell>
          <cell r="K156">
            <v>4921.32</v>
          </cell>
          <cell r="L156">
            <v>7181.08</v>
          </cell>
          <cell r="M156">
            <v>0</v>
          </cell>
          <cell r="N156">
            <v>0</v>
          </cell>
          <cell r="O156">
            <v>15559.91</v>
          </cell>
          <cell r="P156">
            <v>28884.21</v>
          </cell>
          <cell r="Q156">
            <v>63602.14</v>
          </cell>
          <cell r="R156">
            <v>44444.12</v>
          </cell>
          <cell r="S156">
            <v>1836</v>
          </cell>
          <cell r="T156">
            <v>8704.7999999999993</v>
          </cell>
          <cell r="U156">
            <v>7181.08</v>
          </cell>
          <cell r="V156">
            <v>516</v>
          </cell>
          <cell r="W156">
            <v>7488</v>
          </cell>
          <cell r="X156">
            <v>98.25</v>
          </cell>
          <cell r="Y156">
            <v>10558.78</v>
          </cell>
          <cell r="Z156">
            <v>6430.97</v>
          </cell>
          <cell r="AA156">
            <v>1.88</v>
          </cell>
          <cell r="AB156">
            <v>1950</v>
          </cell>
          <cell r="AC156">
            <v>15460.08</v>
          </cell>
          <cell r="AD156">
            <v>1.84</v>
          </cell>
          <cell r="AE156">
            <v>16416</v>
          </cell>
          <cell r="AF156">
            <v>19.79</v>
          </cell>
          <cell r="AG156">
            <v>2950.28</v>
          </cell>
          <cell r="AH156">
            <v>45930</v>
          </cell>
          <cell r="AI156">
            <v>2174.4</v>
          </cell>
          <cell r="AJ156">
            <v>114785.03</v>
          </cell>
          <cell r="AK156">
            <v>4394.8500000000004</v>
          </cell>
          <cell r="AL156">
            <v>3638.88</v>
          </cell>
        </row>
        <row r="157">
          <cell r="A157">
            <v>38900</v>
          </cell>
          <cell r="B157" t="str">
            <v>15:00</v>
          </cell>
          <cell r="C157">
            <v>37864.31</v>
          </cell>
          <cell r="D157">
            <v>38246.019999999997</v>
          </cell>
          <cell r="E157">
            <v>114847.23</v>
          </cell>
          <cell r="F157">
            <v>-86.4</v>
          </cell>
          <cell r="G157">
            <v>89201.64</v>
          </cell>
          <cell r="H157">
            <v>11112.91</v>
          </cell>
          <cell r="I157">
            <v>-107.67</v>
          </cell>
          <cell r="J157">
            <v>14941.66</v>
          </cell>
          <cell r="K157">
            <v>4964.34</v>
          </cell>
          <cell r="L157">
            <v>7068.64</v>
          </cell>
          <cell r="M157">
            <v>0</v>
          </cell>
          <cell r="N157">
            <v>0</v>
          </cell>
          <cell r="O157">
            <v>15535.64</v>
          </cell>
          <cell r="P157">
            <v>28890.67</v>
          </cell>
          <cell r="Q157">
            <v>61547.67</v>
          </cell>
          <cell r="R157">
            <v>44426.31</v>
          </cell>
          <cell r="S157">
            <v>1944</v>
          </cell>
          <cell r="T157">
            <v>9000</v>
          </cell>
          <cell r="U157">
            <v>7068.64</v>
          </cell>
          <cell r="V157">
            <v>501</v>
          </cell>
          <cell r="W157">
            <v>7372.8</v>
          </cell>
          <cell r="X157">
            <v>99.75</v>
          </cell>
          <cell r="Y157">
            <v>10725.06</v>
          </cell>
          <cell r="Z157">
            <v>5561.67</v>
          </cell>
          <cell r="AA157">
            <v>1.88</v>
          </cell>
          <cell r="AB157">
            <v>1922.9</v>
          </cell>
          <cell r="AC157">
            <v>15366.05</v>
          </cell>
          <cell r="AD157">
            <v>1.91</v>
          </cell>
          <cell r="AE157">
            <v>16254</v>
          </cell>
          <cell r="AF157">
            <v>18.75</v>
          </cell>
          <cell r="AG157">
            <v>2967.04</v>
          </cell>
          <cell r="AH157">
            <v>45333</v>
          </cell>
          <cell r="AI157">
            <v>2160</v>
          </cell>
          <cell r="AJ157">
            <v>114577.08</v>
          </cell>
          <cell r="AK157">
            <v>4394.8500000000004</v>
          </cell>
          <cell r="AL157">
            <v>2881.44</v>
          </cell>
        </row>
        <row r="158">
          <cell r="A158">
            <v>38900</v>
          </cell>
          <cell r="B158" t="str">
            <v>15:15</v>
          </cell>
          <cell r="C158">
            <v>38309.22</v>
          </cell>
          <cell r="D158">
            <v>36206.03</v>
          </cell>
          <cell r="E158">
            <v>114367.29</v>
          </cell>
          <cell r="F158">
            <v>-172.8</v>
          </cell>
          <cell r="G158">
            <v>89239.97</v>
          </cell>
          <cell r="H158">
            <v>11160.91</v>
          </cell>
          <cell r="I158">
            <v>-121.62</v>
          </cell>
          <cell r="J158">
            <v>14815.64</v>
          </cell>
          <cell r="K158">
            <v>4817.28</v>
          </cell>
          <cell r="L158">
            <v>6993.7</v>
          </cell>
          <cell r="M158">
            <v>0</v>
          </cell>
          <cell r="N158">
            <v>-552</v>
          </cell>
          <cell r="O158">
            <v>15353.65</v>
          </cell>
          <cell r="P158">
            <v>28578.39</v>
          </cell>
          <cell r="Q158">
            <v>61593.62</v>
          </cell>
          <cell r="R158">
            <v>43932.04</v>
          </cell>
          <cell r="S158">
            <v>1836</v>
          </cell>
          <cell r="T158">
            <v>8791.2000000000007</v>
          </cell>
          <cell r="U158">
            <v>6993.7</v>
          </cell>
          <cell r="V158">
            <v>513</v>
          </cell>
          <cell r="W158">
            <v>7430.4</v>
          </cell>
          <cell r="X158">
            <v>99.75</v>
          </cell>
          <cell r="Y158">
            <v>10558.78</v>
          </cell>
          <cell r="Z158">
            <v>4037.88</v>
          </cell>
          <cell r="AA158">
            <v>1.88</v>
          </cell>
          <cell r="AB158">
            <v>1908.3</v>
          </cell>
          <cell r="AC158">
            <v>15230.46</v>
          </cell>
          <cell r="AD158">
            <v>3.11</v>
          </cell>
          <cell r="AE158">
            <v>16092</v>
          </cell>
          <cell r="AF158">
            <v>19.79</v>
          </cell>
          <cell r="AG158">
            <v>2933.81</v>
          </cell>
          <cell r="AH158">
            <v>45282</v>
          </cell>
          <cell r="AI158">
            <v>2174.4</v>
          </cell>
          <cell r="AJ158">
            <v>114433.08</v>
          </cell>
          <cell r="AK158">
            <v>4280.7</v>
          </cell>
          <cell r="AL158">
            <v>3152.62</v>
          </cell>
        </row>
        <row r="159">
          <cell r="A159">
            <v>38900</v>
          </cell>
          <cell r="B159" t="str">
            <v>15:30</v>
          </cell>
          <cell r="C159">
            <v>37431.410000000003</v>
          </cell>
          <cell r="D159">
            <v>34205.64</v>
          </cell>
          <cell r="E159">
            <v>113886.87</v>
          </cell>
          <cell r="F159">
            <v>-172.8</v>
          </cell>
          <cell r="G159">
            <v>89163.3</v>
          </cell>
          <cell r="H159">
            <v>11234.78</v>
          </cell>
          <cell r="I159">
            <v>-122.91</v>
          </cell>
          <cell r="J159">
            <v>14365.71</v>
          </cell>
          <cell r="K159">
            <v>4818.41</v>
          </cell>
          <cell r="L159">
            <v>6971.33</v>
          </cell>
          <cell r="M159">
            <v>0</v>
          </cell>
          <cell r="N159">
            <v>0</v>
          </cell>
          <cell r="O159">
            <v>15371.85</v>
          </cell>
          <cell r="P159">
            <v>28788.14</v>
          </cell>
          <cell r="Q159">
            <v>59706.91</v>
          </cell>
          <cell r="R159">
            <v>44159.99</v>
          </cell>
          <cell r="S159">
            <v>1944</v>
          </cell>
          <cell r="T159">
            <v>8758.7999999999993</v>
          </cell>
          <cell r="U159">
            <v>6971.33</v>
          </cell>
          <cell r="V159">
            <v>504</v>
          </cell>
          <cell r="W159">
            <v>7459.2</v>
          </cell>
          <cell r="X159">
            <v>102.75</v>
          </cell>
          <cell r="Y159">
            <v>10392.5</v>
          </cell>
          <cell r="Z159">
            <v>3918.92</v>
          </cell>
          <cell r="AA159">
            <v>3.75</v>
          </cell>
          <cell r="AB159">
            <v>1917.9</v>
          </cell>
          <cell r="AC159">
            <v>14925.18</v>
          </cell>
          <cell r="AD159">
            <v>1.76</v>
          </cell>
          <cell r="AE159">
            <v>15912</v>
          </cell>
          <cell r="AF159">
            <v>20.83</v>
          </cell>
          <cell r="AG159">
            <v>2990.27</v>
          </cell>
          <cell r="AH159">
            <v>44541</v>
          </cell>
          <cell r="AI159">
            <v>2174.4</v>
          </cell>
          <cell r="AJ159">
            <v>114033.11</v>
          </cell>
          <cell r="AK159">
            <v>4280.7</v>
          </cell>
          <cell r="AL159">
            <v>3096.52</v>
          </cell>
        </row>
        <row r="160">
          <cell r="A160">
            <v>38900</v>
          </cell>
          <cell r="B160" t="str">
            <v>15:45</v>
          </cell>
          <cell r="C160">
            <v>36275.93</v>
          </cell>
          <cell r="D160">
            <v>31685.15</v>
          </cell>
          <cell r="E160">
            <v>112687.96</v>
          </cell>
          <cell r="F160">
            <v>-172.8</v>
          </cell>
          <cell r="G160">
            <v>89086.64</v>
          </cell>
          <cell r="H160">
            <v>11231.03</v>
          </cell>
          <cell r="I160">
            <v>-114.86</v>
          </cell>
          <cell r="J160">
            <v>14959.69</v>
          </cell>
          <cell r="K160">
            <v>4828.38</v>
          </cell>
          <cell r="L160">
            <v>6989.17</v>
          </cell>
          <cell r="M160">
            <v>0</v>
          </cell>
          <cell r="N160">
            <v>0</v>
          </cell>
          <cell r="O160">
            <v>15365.79</v>
          </cell>
          <cell r="P160">
            <v>29048.66</v>
          </cell>
          <cell r="Q160">
            <v>57874.86</v>
          </cell>
          <cell r="R160">
            <v>44414.45</v>
          </cell>
          <cell r="S160">
            <v>1944</v>
          </cell>
          <cell r="T160">
            <v>8323.2000000000007</v>
          </cell>
          <cell r="U160">
            <v>6989.17</v>
          </cell>
          <cell r="V160">
            <v>531</v>
          </cell>
          <cell r="W160">
            <v>7113.6</v>
          </cell>
          <cell r="X160">
            <v>97.5</v>
          </cell>
          <cell r="Y160">
            <v>10558.78</v>
          </cell>
          <cell r="Z160">
            <v>3768.66</v>
          </cell>
          <cell r="AA160">
            <v>0</v>
          </cell>
          <cell r="AB160">
            <v>1793.2</v>
          </cell>
          <cell r="AC160">
            <v>14563.75</v>
          </cell>
          <cell r="AD160">
            <v>1.85</v>
          </cell>
          <cell r="AE160">
            <v>15840</v>
          </cell>
          <cell r="AF160">
            <v>17.71</v>
          </cell>
          <cell r="AG160">
            <v>2937.42</v>
          </cell>
          <cell r="AH160">
            <v>44049</v>
          </cell>
          <cell r="AI160">
            <v>2152.8000000000002</v>
          </cell>
          <cell r="AJ160">
            <v>113361.21</v>
          </cell>
          <cell r="AK160">
            <v>4394.8500000000004</v>
          </cell>
          <cell r="AL160">
            <v>3384.06</v>
          </cell>
        </row>
        <row r="161">
          <cell r="A161">
            <v>38900</v>
          </cell>
          <cell r="B161" t="str">
            <v>16:00</v>
          </cell>
          <cell r="C161">
            <v>38781.730000000003</v>
          </cell>
          <cell r="D161">
            <v>37766.080000000002</v>
          </cell>
          <cell r="E161">
            <v>102527.55</v>
          </cell>
          <cell r="F161">
            <v>-172.8</v>
          </cell>
          <cell r="G161">
            <v>88779.97</v>
          </cell>
          <cell r="H161">
            <v>11234.78</v>
          </cell>
          <cell r="I161">
            <v>-112.13</v>
          </cell>
          <cell r="J161">
            <v>15505.61</v>
          </cell>
          <cell r="K161">
            <v>4808.43</v>
          </cell>
          <cell r="L161">
            <v>6993.69</v>
          </cell>
          <cell r="M161">
            <v>0</v>
          </cell>
          <cell r="N161">
            <v>-552</v>
          </cell>
          <cell r="O161">
            <v>15365.79</v>
          </cell>
          <cell r="P161">
            <v>29474.400000000001</v>
          </cell>
          <cell r="Q161">
            <v>57040.13</v>
          </cell>
          <cell r="R161">
            <v>44840.19</v>
          </cell>
          <cell r="S161">
            <v>2052</v>
          </cell>
          <cell r="T161">
            <v>8298</v>
          </cell>
          <cell r="U161">
            <v>6993.69</v>
          </cell>
          <cell r="V161">
            <v>513</v>
          </cell>
          <cell r="W161">
            <v>6998.4</v>
          </cell>
          <cell r="X161">
            <v>97.5</v>
          </cell>
          <cell r="Y161">
            <v>10392.5</v>
          </cell>
          <cell r="Z161">
            <v>3728.6</v>
          </cell>
          <cell r="AA161">
            <v>3.75</v>
          </cell>
          <cell r="AB161">
            <v>1814.1</v>
          </cell>
          <cell r="AC161">
            <v>14578.41</v>
          </cell>
          <cell r="AD161">
            <v>3.14</v>
          </cell>
          <cell r="AE161">
            <v>15768</v>
          </cell>
          <cell r="AF161">
            <v>20.83</v>
          </cell>
          <cell r="AG161">
            <v>2944.6</v>
          </cell>
          <cell r="AH161">
            <v>43920</v>
          </cell>
          <cell r="AI161">
            <v>2181.6</v>
          </cell>
          <cell r="AJ161">
            <v>109601.84</v>
          </cell>
          <cell r="AK161">
            <v>4337.78</v>
          </cell>
          <cell r="AL161">
            <v>8128.63</v>
          </cell>
        </row>
        <row r="162">
          <cell r="A162">
            <v>38900</v>
          </cell>
          <cell r="B162" t="str">
            <v>16:15</v>
          </cell>
          <cell r="C162">
            <v>39791.58</v>
          </cell>
          <cell r="D162">
            <v>39765.97</v>
          </cell>
          <cell r="E162">
            <v>102047.1</v>
          </cell>
          <cell r="F162">
            <v>-172.8</v>
          </cell>
          <cell r="G162">
            <v>88319.97</v>
          </cell>
          <cell r="H162">
            <v>11207.03</v>
          </cell>
          <cell r="I162">
            <v>-107.96</v>
          </cell>
          <cell r="J162">
            <v>15421.62</v>
          </cell>
          <cell r="K162">
            <v>4741.24</v>
          </cell>
          <cell r="L162">
            <v>7025.54</v>
          </cell>
          <cell r="M162">
            <v>0</v>
          </cell>
          <cell r="N162">
            <v>0</v>
          </cell>
          <cell r="O162">
            <v>15371.85</v>
          </cell>
          <cell r="P162">
            <v>29367.95</v>
          </cell>
          <cell r="Q162">
            <v>57643.96</v>
          </cell>
          <cell r="R162">
            <v>44739.8</v>
          </cell>
          <cell r="S162">
            <v>1944</v>
          </cell>
          <cell r="T162">
            <v>8254.7999999999993</v>
          </cell>
          <cell r="U162">
            <v>7025.54</v>
          </cell>
          <cell r="V162">
            <v>516</v>
          </cell>
          <cell r="W162">
            <v>6940.8</v>
          </cell>
          <cell r="X162">
            <v>95.25</v>
          </cell>
          <cell r="Y162">
            <v>10392.5</v>
          </cell>
          <cell r="Z162">
            <v>3961.82</v>
          </cell>
          <cell r="AA162">
            <v>0</v>
          </cell>
          <cell r="AB162">
            <v>1881.1</v>
          </cell>
          <cell r="AC162">
            <v>14643.66</v>
          </cell>
          <cell r="AD162">
            <v>2.09</v>
          </cell>
          <cell r="AE162">
            <v>15894</v>
          </cell>
          <cell r="AF162">
            <v>22.92</v>
          </cell>
          <cell r="AG162">
            <v>2953.56</v>
          </cell>
          <cell r="AH162">
            <v>43722</v>
          </cell>
          <cell r="AI162">
            <v>2181.6</v>
          </cell>
          <cell r="AJ162">
            <v>109713.8</v>
          </cell>
          <cell r="AK162">
            <v>4280.7</v>
          </cell>
          <cell r="AL162">
            <v>8654.6299999999992</v>
          </cell>
        </row>
        <row r="163">
          <cell r="A163">
            <v>38900</v>
          </cell>
          <cell r="B163" t="str">
            <v>16:30</v>
          </cell>
          <cell r="C163">
            <v>39661.94</v>
          </cell>
          <cell r="D163">
            <v>43366.69</v>
          </cell>
          <cell r="E163">
            <v>101967.11</v>
          </cell>
          <cell r="F163">
            <v>-172.8</v>
          </cell>
          <cell r="G163">
            <v>88319.97</v>
          </cell>
          <cell r="H163">
            <v>11234.78</v>
          </cell>
          <cell r="I163">
            <v>-119.61</v>
          </cell>
          <cell r="J163">
            <v>15607.64</v>
          </cell>
          <cell r="K163">
            <v>4681.82</v>
          </cell>
          <cell r="L163">
            <v>7084.67</v>
          </cell>
          <cell r="M163">
            <v>1411.83</v>
          </cell>
          <cell r="N163">
            <v>-1656</v>
          </cell>
          <cell r="O163">
            <v>15359.72</v>
          </cell>
          <cell r="P163">
            <v>29010.639999999999</v>
          </cell>
          <cell r="Q163">
            <v>59479.61</v>
          </cell>
          <cell r="R163">
            <v>44370.36</v>
          </cell>
          <cell r="S163">
            <v>1836</v>
          </cell>
          <cell r="T163">
            <v>8344.7999999999993</v>
          </cell>
          <cell r="U163">
            <v>7084.67</v>
          </cell>
          <cell r="V163">
            <v>507</v>
          </cell>
          <cell r="W163">
            <v>6883.2</v>
          </cell>
          <cell r="X163">
            <v>91.5</v>
          </cell>
          <cell r="Y163">
            <v>10475.64</v>
          </cell>
          <cell r="Z163">
            <v>4641.8599999999997</v>
          </cell>
          <cell r="AA163">
            <v>3.75</v>
          </cell>
          <cell r="AB163">
            <v>1922.6</v>
          </cell>
          <cell r="AC163">
            <v>14899.33</v>
          </cell>
          <cell r="AD163">
            <v>7.15</v>
          </cell>
          <cell r="AE163">
            <v>15876</v>
          </cell>
          <cell r="AF163">
            <v>18.75</v>
          </cell>
          <cell r="AG163">
            <v>2932.77</v>
          </cell>
          <cell r="AH163">
            <v>43735.83</v>
          </cell>
          <cell r="AI163">
            <v>2188.8000000000002</v>
          </cell>
          <cell r="AJ163">
            <v>110081.79</v>
          </cell>
          <cell r="AK163">
            <v>4280.7</v>
          </cell>
          <cell r="AL163">
            <v>9025.17</v>
          </cell>
        </row>
        <row r="164">
          <cell r="A164">
            <v>38900</v>
          </cell>
          <cell r="B164" t="str">
            <v>16:45</v>
          </cell>
          <cell r="C164">
            <v>39454.699999999997</v>
          </cell>
          <cell r="D164">
            <v>41286.28</v>
          </cell>
          <cell r="E164">
            <v>101727.12</v>
          </cell>
          <cell r="F164">
            <v>-172.8</v>
          </cell>
          <cell r="G164">
            <v>88319.97</v>
          </cell>
          <cell r="H164">
            <v>11255.02</v>
          </cell>
          <cell r="I164">
            <v>-117.31</v>
          </cell>
          <cell r="J164">
            <v>14833.73</v>
          </cell>
          <cell r="K164">
            <v>4699.9399999999996</v>
          </cell>
          <cell r="L164">
            <v>7096.54</v>
          </cell>
          <cell r="M164">
            <v>5707.08</v>
          </cell>
          <cell r="N164">
            <v>0</v>
          </cell>
          <cell r="O164">
            <v>14740.96</v>
          </cell>
          <cell r="P164">
            <v>29471.1</v>
          </cell>
          <cell r="Q164">
            <v>60821.31</v>
          </cell>
          <cell r="R164">
            <v>44212.06</v>
          </cell>
          <cell r="S164">
            <v>1944</v>
          </cell>
          <cell r="T164">
            <v>9079.2000000000007</v>
          </cell>
          <cell r="U164">
            <v>7096.54</v>
          </cell>
          <cell r="V164">
            <v>528</v>
          </cell>
          <cell r="W164">
            <v>7603.2</v>
          </cell>
          <cell r="X164">
            <v>84</v>
          </cell>
          <cell r="Y164">
            <v>10808.2</v>
          </cell>
          <cell r="Z164">
            <v>5774.45</v>
          </cell>
          <cell r="AA164">
            <v>0</v>
          </cell>
          <cell r="AB164">
            <v>1937</v>
          </cell>
          <cell r="AC164">
            <v>14698.76</v>
          </cell>
          <cell r="AD164">
            <v>3.85</v>
          </cell>
          <cell r="AE164">
            <v>15858</v>
          </cell>
          <cell r="AF164">
            <v>15.62</v>
          </cell>
          <cell r="AG164">
            <v>2973.25</v>
          </cell>
          <cell r="AH164">
            <v>44134.080000000002</v>
          </cell>
          <cell r="AI164">
            <v>2203.1999999999998</v>
          </cell>
          <cell r="AJ164">
            <v>109809.85</v>
          </cell>
          <cell r="AK164">
            <v>4337.78</v>
          </cell>
          <cell r="AL164">
            <v>8849.84</v>
          </cell>
        </row>
        <row r="165">
          <cell r="A165">
            <v>38900</v>
          </cell>
          <cell r="B165" t="str">
            <v>17:00</v>
          </cell>
          <cell r="C165">
            <v>37911.120000000003</v>
          </cell>
          <cell r="D165">
            <v>39325.9</v>
          </cell>
          <cell r="E165">
            <v>86206.48</v>
          </cell>
          <cell r="F165">
            <v>-172.8</v>
          </cell>
          <cell r="G165">
            <v>88166.64</v>
          </cell>
          <cell r="H165">
            <v>8331.0300000000007</v>
          </cell>
          <cell r="I165">
            <v>-123.92</v>
          </cell>
          <cell r="J165">
            <v>10988.04</v>
          </cell>
          <cell r="K165">
            <v>4738.54</v>
          </cell>
          <cell r="L165">
            <v>7043.51</v>
          </cell>
          <cell r="M165">
            <v>5699.61</v>
          </cell>
          <cell r="N165">
            <v>32016</v>
          </cell>
          <cell r="O165">
            <v>11780.64</v>
          </cell>
          <cell r="P165">
            <v>29931.42</v>
          </cell>
          <cell r="Q165">
            <v>65307.92</v>
          </cell>
          <cell r="R165">
            <v>41712.06</v>
          </cell>
          <cell r="S165">
            <v>2052</v>
          </cell>
          <cell r="T165">
            <v>9594</v>
          </cell>
          <cell r="U165">
            <v>7043.51</v>
          </cell>
          <cell r="V165">
            <v>549</v>
          </cell>
          <cell r="W165">
            <v>7574.4</v>
          </cell>
          <cell r="X165">
            <v>93</v>
          </cell>
          <cell r="Y165">
            <v>10558.78</v>
          </cell>
          <cell r="Z165">
            <v>6189.91</v>
          </cell>
          <cell r="AA165">
            <v>3.75</v>
          </cell>
          <cell r="AB165">
            <v>1898.7</v>
          </cell>
          <cell r="AC165">
            <v>14773.93</v>
          </cell>
          <cell r="AD165">
            <v>2.2400000000000002</v>
          </cell>
          <cell r="AE165">
            <v>16002</v>
          </cell>
          <cell r="AF165">
            <v>19.79</v>
          </cell>
          <cell r="AG165">
            <v>2945.2</v>
          </cell>
          <cell r="AH165">
            <v>43706.61</v>
          </cell>
          <cell r="AI165">
            <v>2196</v>
          </cell>
          <cell r="AJ165">
            <v>104034.77</v>
          </cell>
          <cell r="AK165">
            <v>4337.78</v>
          </cell>
          <cell r="AL165">
            <v>15275.29</v>
          </cell>
        </row>
        <row r="166">
          <cell r="A166">
            <v>38900</v>
          </cell>
          <cell r="B166" t="str">
            <v>17:15</v>
          </cell>
          <cell r="C166">
            <v>38882.959999999999</v>
          </cell>
          <cell r="D166">
            <v>45247.06</v>
          </cell>
          <cell r="E166">
            <v>82248.429999999993</v>
          </cell>
          <cell r="F166">
            <v>-259.2</v>
          </cell>
          <cell r="G166">
            <v>88319.97</v>
          </cell>
          <cell r="H166">
            <v>8473.14</v>
          </cell>
          <cell r="I166">
            <v>-118.46</v>
          </cell>
          <cell r="J166">
            <v>11054.06</v>
          </cell>
          <cell r="K166">
            <v>4865.24</v>
          </cell>
          <cell r="L166">
            <v>7115.15</v>
          </cell>
          <cell r="M166">
            <v>6088.05</v>
          </cell>
          <cell r="N166">
            <v>36432</v>
          </cell>
          <cell r="O166">
            <v>11786.7</v>
          </cell>
          <cell r="P166">
            <v>30406.560000000001</v>
          </cell>
          <cell r="Q166">
            <v>67862.460000000006</v>
          </cell>
          <cell r="R166">
            <v>42193.26</v>
          </cell>
          <cell r="S166">
            <v>2052</v>
          </cell>
          <cell r="T166">
            <v>9831.6</v>
          </cell>
          <cell r="U166">
            <v>7115.15</v>
          </cell>
          <cell r="V166">
            <v>561</v>
          </cell>
          <cell r="W166">
            <v>7833.6</v>
          </cell>
          <cell r="X166">
            <v>86.25</v>
          </cell>
          <cell r="Y166">
            <v>10808.2</v>
          </cell>
          <cell r="Z166">
            <v>6395.48</v>
          </cell>
          <cell r="AA166">
            <v>1.88</v>
          </cell>
          <cell r="AB166">
            <v>1954.5</v>
          </cell>
          <cell r="AC166">
            <v>15039.24</v>
          </cell>
          <cell r="AD166">
            <v>2.3199999999999998</v>
          </cell>
          <cell r="AE166">
            <v>16344</v>
          </cell>
          <cell r="AF166">
            <v>23.96</v>
          </cell>
          <cell r="AG166">
            <v>2946.91</v>
          </cell>
          <cell r="AH166">
            <v>44197.05</v>
          </cell>
          <cell r="AI166">
            <v>2181.6</v>
          </cell>
          <cell r="AJ166">
            <v>102515.1</v>
          </cell>
          <cell r="AK166">
            <v>4394.8500000000004</v>
          </cell>
          <cell r="AL166">
            <v>17932.21</v>
          </cell>
        </row>
        <row r="167">
          <cell r="A167">
            <v>38900</v>
          </cell>
          <cell r="B167" t="str">
            <v>17:30</v>
          </cell>
          <cell r="C167">
            <v>37718.28</v>
          </cell>
          <cell r="D167">
            <v>46407.3</v>
          </cell>
          <cell r="E167">
            <v>86810.42</v>
          </cell>
          <cell r="F167">
            <v>-172.8</v>
          </cell>
          <cell r="G167">
            <v>88166.64</v>
          </cell>
          <cell r="H167">
            <v>8401.15</v>
          </cell>
          <cell r="I167">
            <v>-120.61</v>
          </cell>
          <cell r="J167">
            <v>10447.68</v>
          </cell>
          <cell r="K167">
            <v>8765.86</v>
          </cell>
          <cell r="L167">
            <v>7243.13</v>
          </cell>
          <cell r="M167">
            <v>6084.32</v>
          </cell>
          <cell r="N167">
            <v>35880</v>
          </cell>
          <cell r="O167">
            <v>11756.37</v>
          </cell>
          <cell r="P167">
            <v>30400.55</v>
          </cell>
          <cell r="Q167">
            <v>70456.61</v>
          </cell>
          <cell r="R167">
            <v>42156.92</v>
          </cell>
          <cell r="S167">
            <v>2052</v>
          </cell>
          <cell r="T167">
            <v>10000.799999999999</v>
          </cell>
          <cell r="U167">
            <v>7243.13</v>
          </cell>
          <cell r="V167">
            <v>576</v>
          </cell>
          <cell r="W167">
            <v>8179.2</v>
          </cell>
          <cell r="X167">
            <v>91.5</v>
          </cell>
          <cell r="Y167">
            <v>11057.62</v>
          </cell>
          <cell r="Z167">
            <v>6659.29</v>
          </cell>
          <cell r="AA167">
            <v>1.88</v>
          </cell>
          <cell r="AB167">
            <v>2045.4</v>
          </cell>
          <cell r="AC167">
            <v>15339.67</v>
          </cell>
          <cell r="AD167">
            <v>3.7</v>
          </cell>
          <cell r="AE167">
            <v>16614</v>
          </cell>
          <cell r="AF167">
            <v>27.08</v>
          </cell>
          <cell r="AG167">
            <v>2977.21</v>
          </cell>
          <cell r="AH167">
            <v>45012.32</v>
          </cell>
          <cell r="AI167">
            <v>2196</v>
          </cell>
          <cell r="AJ167">
            <v>105554.64</v>
          </cell>
          <cell r="AK167">
            <v>4337.78</v>
          </cell>
          <cell r="AL167">
            <v>17111.64</v>
          </cell>
        </row>
        <row r="168">
          <cell r="A168">
            <v>38900</v>
          </cell>
          <cell r="B168" t="str">
            <v>17:45</v>
          </cell>
          <cell r="C168">
            <v>38615.29</v>
          </cell>
          <cell r="D168">
            <v>48967.76</v>
          </cell>
          <cell r="E168">
            <v>88048.71</v>
          </cell>
          <cell r="F168">
            <v>-172.8</v>
          </cell>
          <cell r="G168">
            <v>88358.3</v>
          </cell>
          <cell r="H168">
            <v>8524.89</v>
          </cell>
          <cell r="I168">
            <v>-126.22</v>
          </cell>
          <cell r="J168">
            <v>11977.18</v>
          </cell>
          <cell r="K168">
            <v>11947.07</v>
          </cell>
          <cell r="L168">
            <v>7467.98</v>
          </cell>
          <cell r="M168">
            <v>6084.32</v>
          </cell>
          <cell r="N168">
            <v>36984</v>
          </cell>
          <cell r="O168">
            <v>11804.9</v>
          </cell>
          <cell r="P168">
            <v>32798.699999999997</v>
          </cell>
          <cell r="Q168">
            <v>72222.22</v>
          </cell>
          <cell r="R168">
            <v>44603.6</v>
          </cell>
          <cell r="S168">
            <v>2052</v>
          </cell>
          <cell r="T168">
            <v>10620</v>
          </cell>
          <cell r="U168">
            <v>7467.98</v>
          </cell>
          <cell r="V168">
            <v>579</v>
          </cell>
          <cell r="W168">
            <v>8755.2000000000007</v>
          </cell>
          <cell r="X168">
            <v>99.75</v>
          </cell>
          <cell r="Y168">
            <v>11307.04</v>
          </cell>
          <cell r="Z168">
            <v>7067.06</v>
          </cell>
          <cell r="AA168">
            <v>5.63</v>
          </cell>
          <cell r="AB168">
            <v>2165</v>
          </cell>
          <cell r="AC168">
            <v>15905.23</v>
          </cell>
          <cell r="AD168">
            <v>2.66</v>
          </cell>
          <cell r="AE168">
            <v>17028</v>
          </cell>
          <cell r="AF168">
            <v>31.25</v>
          </cell>
          <cell r="AG168">
            <v>2906.43</v>
          </cell>
          <cell r="AH168">
            <v>46641.32</v>
          </cell>
          <cell r="AI168">
            <v>2246.4</v>
          </cell>
          <cell r="AJ168">
            <v>108722.27</v>
          </cell>
          <cell r="AK168">
            <v>4337.78</v>
          </cell>
          <cell r="AL168">
            <v>18441.849999999999</v>
          </cell>
        </row>
        <row r="169">
          <cell r="A169">
            <v>38900</v>
          </cell>
          <cell r="B169" t="str">
            <v>18:00</v>
          </cell>
          <cell r="C169">
            <v>39590.730000000003</v>
          </cell>
          <cell r="D169">
            <v>60449.120000000003</v>
          </cell>
          <cell r="E169">
            <v>99928.49</v>
          </cell>
          <cell r="F169">
            <v>-172.8</v>
          </cell>
          <cell r="G169">
            <v>88664.97</v>
          </cell>
          <cell r="H169">
            <v>10512.96</v>
          </cell>
          <cell r="I169">
            <v>-126.08</v>
          </cell>
          <cell r="J169">
            <v>15113.68</v>
          </cell>
          <cell r="K169">
            <v>11893.02</v>
          </cell>
          <cell r="L169">
            <v>8017.85</v>
          </cell>
          <cell r="M169">
            <v>6084.32</v>
          </cell>
          <cell r="N169">
            <v>36432</v>
          </cell>
          <cell r="O169">
            <v>14637.84</v>
          </cell>
          <cell r="P169">
            <v>33738.620000000003</v>
          </cell>
          <cell r="Q169">
            <v>76350.080000000002</v>
          </cell>
          <cell r="R169">
            <v>48376.46</v>
          </cell>
          <cell r="S169">
            <v>1944</v>
          </cell>
          <cell r="T169">
            <v>11239.2</v>
          </cell>
          <cell r="U169">
            <v>8017.85</v>
          </cell>
          <cell r="V169">
            <v>633</v>
          </cell>
          <cell r="W169">
            <v>9504</v>
          </cell>
          <cell r="X169">
            <v>98.25</v>
          </cell>
          <cell r="Y169">
            <v>12221.58</v>
          </cell>
          <cell r="Z169">
            <v>7765.89</v>
          </cell>
          <cell r="AA169">
            <v>1.88</v>
          </cell>
          <cell r="AB169">
            <v>2279.6999999999998</v>
          </cell>
          <cell r="AC169">
            <v>17482.82</v>
          </cell>
          <cell r="AD169">
            <v>3.2</v>
          </cell>
          <cell r="AE169">
            <v>18990</v>
          </cell>
          <cell r="AF169">
            <v>39.58</v>
          </cell>
          <cell r="AG169">
            <v>2927.35</v>
          </cell>
          <cell r="AH169">
            <v>51090.32</v>
          </cell>
          <cell r="AI169">
            <v>2505.6</v>
          </cell>
          <cell r="AJ169">
            <v>120112.74</v>
          </cell>
          <cell r="AK169">
            <v>4394.8500000000004</v>
          </cell>
          <cell r="AL169">
            <v>19325.55</v>
          </cell>
        </row>
        <row r="170">
          <cell r="A170">
            <v>38900</v>
          </cell>
          <cell r="B170" t="str">
            <v>18:15</v>
          </cell>
          <cell r="C170">
            <v>40761.410000000003</v>
          </cell>
          <cell r="D170">
            <v>72411.59</v>
          </cell>
          <cell r="E170">
            <v>108919.13</v>
          </cell>
          <cell r="F170">
            <v>-864</v>
          </cell>
          <cell r="G170">
            <v>93034.97</v>
          </cell>
          <cell r="H170">
            <v>11666.74</v>
          </cell>
          <cell r="I170">
            <v>19423.77</v>
          </cell>
          <cell r="J170">
            <v>16535.25</v>
          </cell>
          <cell r="K170">
            <v>11910.49</v>
          </cell>
          <cell r="L170">
            <v>8303.11</v>
          </cell>
          <cell r="M170">
            <v>6409.26</v>
          </cell>
          <cell r="N170">
            <v>38088</v>
          </cell>
          <cell r="O170">
            <v>15559.91</v>
          </cell>
          <cell r="P170">
            <v>36883.449999999997</v>
          </cell>
          <cell r="Q170">
            <v>85256.2</v>
          </cell>
          <cell r="R170">
            <v>52443.360000000001</v>
          </cell>
          <cell r="S170">
            <v>1944</v>
          </cell>
          <cell r="T170">
            <v>13561.2</v>
          </cell>
          <cell r="U170">
            <v>8303.11</v>
          </cell>
          <cell r="V170">
            <v>768</v>
          </cell>
          <cell r="W170">
            <v>9849.6</v>
          </cell>
          <cell r="X170">
            <v>91.5</v>
          </cell>
          <cell r="Y170">
            <v>13385.54</v>
          </cell>
          <cell r="Z170">
            <v>8291.23</v>
          </cell>
          <cell r="AA170">
            <v>3.75</v>
          </cell>
          <cell r="AB170">
            <v>2641.4</v>
          </cell>
          <cell r="AC170">
            <v>20248.82</v>
          </cell>
          <cell r="AD170">
            <v>4.78</v>
          </cell>
          <cell r="AE170">
            <v>22032</v>
          </cell>
          <cell r="AF170">
            <v>62.5</v>
          </cell>
          <cell r="AG170">
            <v>2940.08</v>
          </cell>
          <cell r="AH170">
            <v>57913.26</v>
          </cell>
          <cell r="AI170">
            <v>3124.8</v>
          </cell>
          <cell r="AJ170">
            <v>139454.25</v>
          </cell>
          <cell r="AK170">
            <v>4509</v>
          </cell>
          <cell r="AL170">
            <v>27154.89</v>
          </cell>
        </row>
        <row r="171">
          <cell r="A171">
            <v>38900</v>
          </cell>
          <cell r="B171" t="str">
            <v>18:30</v>
          </cell>
          <cell r="C171">
            <v>39399.08</v>
          </cell>
          <cell r="D171">
            <v>67049.83</v>
          </cell>
          <cell r="E171">
            <v>132835.57</v>
          </cell>
          <cell r="F171">
            <v>28425.599999999999</v>
          </cell>
          <cell r="G171">
            <v>95143.3</v>
          </cell>
          <cell r="H171">
            <v>11594.75</v>
          </cell>
          <cell r="I171">
            <v>40625.5</v>
          </cell>
          <cell r="J171">
            <v>15592.9</v>
          </cell>
          <cell r="K171">
            <v>13989.26</v>
          </cell>
          <cell r="L171">
            <v>8290.9</v>
          </cell>
          <cell r="M171">
            <v>6424.2</v>
          </cell>
          <cell r="N171">
            <v>38640</v>
          </cell>
          <cell r="O171">
            <v>15596.3</v>
          </cell>
          <cell r="P171">
            <v>44891.86</v>
          </cell>
          <cell r="Q171">
            <v>100271.12</v>
          </cell>
          <cell r="R171">
            <v>60488.160000000003</v>
          </cell>
          <cell r="S171">
            <v>2160</v>
          </cell>
          <cell r="T171">
            <v>18147.599999999999</v>
          </cell>
          <cell r="U171">
            <v>8290.9</v>
          </cell>
          <cell r="V171">
            <v>1059</v>
          </cell>
          <cell r="W171">
            <v>10627.2</v>
          </cell>
          <cell r="X171">
            <v>103.5</v>
          </cell>
          <cell r="Y171">
            <v>15214.62</v>
          </cell>
          <cell r="Z171">
            <v>9516.52</v>
          </cell>
          <cell r="AA171">
            <v>3.75</v>
          </cell>
          <cell r="AB171">
            <v>3266.1</v>
          </cell>
          <cell r="AC171">
            <v>23519.88</v>
          </cell>
          <cell r="AD171">
            <v>4.57</v>
          </cell>
          <cell r="AE171">
            <v>27918</v>
          </cell>
          <cell r="AF171">
            <v>108.33</v>
          </cell>
          <cell r="AG171">
            <v>2949.71</v>
          </cell>
          <cell r="AH171">
            <v>72136.2</v>
          </cell>
          <cell r="AI171">
            <v>3888</v>
          </cell>
          <cell r="AJ171">
            <v>163099.10999999999</v>
          </cell>
          <cell r="AK171">
            <v>4509</v>
          </cell>
          <cell r="AL171">
            <v>28081.84</v>
          </cell>
        </row>
        <row r="172">
          <cell r="A172">
            <v>38900</v>
          </cell>
          <cell r="B172" t="str">
            <v>18:45</v>
          </cell>
          <cell r="C172">
            <v>40841.43</v>
          </cell>
          <cell r="D172">
            <v>80612.539999999994</v>
          </cell>
          <cell r="E172">
            <v>143321.42000000001</v>
          </cell>
          <cell r="F172">
            <v>48384</v>
          </cell>
          <cell r="G172">
            <v>95258.3</v>
          </cell>
          <cell r="H172">
            <v>11744.36</v>
          </cell>
          <cell r="I172">
            <v>47854.84</v>
          </cell>
          <cell r="J172">
            <v>16583.25</v>
          </cell>
          <cell r="K172">
            <v>16202.08</v>
          </cell>
          <cell r="L172">
            <v>8165.59</v>
          </cell>
          <cell r="M172">
            <v>6413</v>
          </cell>
          <cell r="N172">
            <v>38640</v>
          </cell>
          <cell r="O172">
            <v>15565.97</v>
          </cell>
          <cell r="P172">
            <v>48962.76</v>
          </cell>
          <cell r="Q172">
            <v>124664.25</v>
          </cell>
          <cell r="R172">
            <v>64528.73</v>
          </cell>
          <cell r="S172">
            <v>2052</v>
          </cell>
          <cell r="T172">
            <v>20869.2</v>
          </cell>
          <cell r="U172">
            <v>8165.59</v>
          </cell>
          <cell r="V172">
            <v>1245</v>
          </cell>
          <cell r="W172">
            <v>12038.4</v>
          </cell>
          <cell r="X172">
            <v>108</v>
          </cell>
          <cell r="Y172">
            <v>15962.88</v>
          </cell>
          <cell r="Z172">
            <v>9952.49</v>
          </cell>
          <cell r="AA172">
            <v>9.3800000000000008</v>
          </cell>
          <cell r="AB172">
            <v>3616.7</v>
          </cell>
          <cell r="AC172">
            <v>25040.720000000001</v>
          </cell>
          <cell r="AD172">
            <v>9.73</v>
          </cell>
          <cell r="AE172">
            <v>30834</v>
          </cell>
          <cell r="AF172">
            <v>146.87</v>
          </cell>
          <cell r="AG172">
            <v>2988.04</v>
          </cell>
          <cell r="AH172">
            <v>79673</v>
          </cell>
          <cell r="AI172">
            <v>4240.8</v>
          </cell>
          <cell r="AJ172">
            <v>172409.9</v>
          </cell>
          <cell r="AK172">
            <v>4394.8500000000004</v>
          </cell>
          <cell r="AL172">
            <v>27933.41</v>
          </cell>
        </row>
        <row r="173">
          <cell r="A173">
            <v>38900</v>
          </cell>
          <cell r="B173" t="str">
            <v>19:00</v>
          </cell>
          <cell r="C173">
            <v>41055.480000000003</v>
          </cell>
          <cell r="D173">
            <v>84613.33</v>
          </cell>
          <cell r="E173">
            <v>157164.5</v>
          </cell>
          <cell r="F173">
            <v>48556.800000000003</v>
          </cell>
          <cell r="G173">
            <v>95833.3</v>
          </cell>
          <cell r="H173">
            <v>11825.74</v>
          </cell>
          <cell r="I173">
            <v>48070.22</v>
          </cell>
          <cell r="J173">
            <v>16560.849999999999</v>
          </cell>
          <cell r="K173">
            <v>16309.79</v>
          </cell>
          <cell r="L173">
            <v>8237.64</v>
          </cell>
          <cell r="M173">
            <v>6416.73</v>
          </cell>
          <cell r="N173">
            <v>38640</v>
          </cell>
          <cell r="O173">
            <v>16020.94</v>
          </cell>
          <cell r="P173">
            <v>59054.79</v>
          </cell>
          <cell r="Q173">
            <v>129662</v>
          </cell>
          <cell r="R173">
            <v>75075.73</v>
          </cell>
          <cell r="S173">
            <v>2160</v>
          </cell>
          <cell r="T173">
            <v>22060.799999999999</v>
          </cell>
          <cell r="U173">
            <v>8237.64</v>
          </cell>
          <cell r="V173">
            <v>1326</v>
          </cell>
          <cell r="W173">
            <v>12758.4</v>
          </cell>
          <cell r="X173">
            <v>109.5</v>
          </cell>
          <cell r="Y173">
            <v>15879.74</v>
          </cell>
          <cell r="Z173">
            <v>10040.200000000001</v>
          </cell>
          <cell r="AA173">
            <v>18.760000000000002</v>
          </cell>
          <cell r="AB173">
            <v>3760.2</v>
          </cell>
          <cell r="AC173">
            <v>25510.84</v>
          </cell>
          <cell r="AD173">
            <v>10.38</v>
          </cell>
          <cell r="AE173">
            <v>31770</v>
          </cell>
          <cell r="AF173">
            <v>156.24</v>
          </cell>
          <cell r="AG173">
            <v>2933.69</v>
          </cell>
          <cell r="AH173">
            <v>82235.73</v>
          </cell>
          <cell r="AI173">
            <v>4320</v>
          </cell>
          <cell r="AJ173">
            <v>179272.88</v>
          </cell>
          <cell r="AK173">
            <v>4394.8500000000004</v>
          </cell>
          <cell r="AL173">
            <v>23619</v>
          </cell>
        </row>
        <row r="174">
          <cell r="A174">
            <v>38900</v>
          </cell>
          <cell r="B174" t="str">
            <v>19:15</v>
          </cell>
          <cell r="C174">
            <v>40897.839999999997</v>
          </cell>
          <cell r="D174">
            <v>82492.92</v>
          </cell>
          <cell r="E174">
            <v>161883.98000000001</v>
          </cell>
          <cell r="F174">
            <v>48556.800000000003</v>
          </cell>
          <cell r="G174">
            <v>96829.97</v>
          </cell>
          <cell r="H174">
            <v>12377.69</v>
          </cell>
          <cell r="I174">
            <v>48188.93</v>
          </cell>
          <cell r="J174">
            <v>16744</v>
          </cell>
          <cell r="K174">
            <v>16502.09</v>
          </cell>
          <cell r="L174">
            <v>8341.52</v>
          </cell>
          <cell r="M174">
            <v>6416.73</v>
          </cell>
          <cell r="N174">
            <v>38640</v>
          </cell>
          <cell r="O174">
            <v>16566.900000000001</v>
          </cell>
          <cell r="P174">
            <v>63335.99</v>
          </cell>
          <cell r="Q174">
            <v>132131.95000000001</v>
          </cell>
          <cell r="R174">
            <v>79902.89</v>
          </cell>
          <cell r="S174">
            <v>2052</v>
          </cell>
          <cell r="T174">
            <v>22291.200000000001</v>
          </cell>
          <cell r="U174">
            <v>8341.52</v>
          </cell>
          <cell r="V174">
            <v>1359</v>
          </cell>
          <cell r="W174">
            <v>12844.8</v>
          </cell>
          <cell r="X174">
            <v>129</v>
          </cell>
          <cell r="Y174">
            <v>15796.6</v>
          </cell>
          <cell r="Z174">
            <v>10088.43</v>
          </cell>
          <cell r="AA174">
            <v>18.760000000000002</v>
          </cell>
          <cell r="AB174">
            <v>3862.3</v>
          </cell>
          <cell r="AC174">
            <v>25720.84</v>
          </cell>
          <cell r="AD174">
            <v>14.29</v>
          </cell>
          <cell r="AE174">
            <v>32220</v>
          </cell>
          <cell r="AF174">
            <v>156.24</v>
          </cell>
          <cell r="AG174">
            <v>3016.44</v>
          </cell>
          <cell r="AH174">
            <v>83180.73</v>
          </cell>
          <cell r="AI174">
            <v>4334.3999999999996</v>
          </cell>
          <cell r="AJ174">
            <v>181976.53</v>
          </cell>
          <cell r="AK174">
            <v>4451.93</v>
          </cell>
          <cell r="AL174">
            <v>21197.03</v>
          </cell>
        </row>
        <row r="175">
          <cell r="A175">
            <v>38900</v>
          </cell>
          <cell r="B175" t="str">
            <v>19:30</v>
          </cell>
          <cell r="C175">
            <v>39661.15</v>
          </cell>
          <cell r="D175">
            <v>76531.73</v>
          </cell>
          <cell r="E175">
            <v>166603.94</v>
          </cell>
          <cell r="F175">
            <v>48556.800000000003</v>
          </cell>
          <cell r="G175">
            <v>96714.97</v>
          </cell>
          <cell r="H175">
            <v>12425.68</v>
          </cell>
          <cell r="I175">
            <v>48252.13</v>
          </cell>
          <cell r="J175">
            <v>16018.09</v>
          </cell>
          <cell r="K175">
            <v>16239.17</v>
          </cell>
          <cell r="L175">
            <v>8247.14</v>
          </cell>
          <cell r="M175">
            <v>6427.94</v>
          </cell>
          <cell r="N175">
            <v>38640</v>
          </cell>
          <cell r="O175">
            <v>16542.64</v>
          </cell>
          <cell r="P175">
            <v>68111.570000000007</v>
          </cell>
          <cell r="Q175">
            <v>128671.99</v>
          </cell>
          <cell r="R175">
            <v>84654.21</v>
          </cell>
          <cell r="S175">
            <v>2052</v>
          </cell>
          <cell r="T175">
            <v>22734</v>
          </cell>
          <cell r="U175">
            <v>8247.14</v>
          </cell>
          <cell r="V175">
            <v>1341</v>
          </cell>
          <cell r="W175">
            <v>12873.6</v>
          </cell>
          <cell r="X175">
            <v>148.5</v>
          </cell>
          <cell r="Y175">
            <v>15962.88</v>
          </cell>
          <cell r="Z175">
            <v>10010.08</v>
          </cell>
          <cell r="AA175">
            <v>18.760000000000002</v>
          </cell>
          <cell r="AB175">
            <v>3940.6</v>
          </cell>
          <cell r="AC175">
            <v>25610.87</v>
          </cell>
          <cell r="AD175">
            <v>13.24</v>
          </cell>
          <cell r="AE175">
            <v>32130</v>
          </cell>
          <cell r="AF175">
            <v>156.24</v>
          </cell>
          <cell r="AG175">
            <v>2955.07</v>
          </cell>
          <cell r="AH175">
            <v>83476.94</v>
          </cell>
          <cell r="AI175">
            <v>4320</v>
          </cell>
          <cell r="AJ175">
            <v>183000.3</v>
          </cell>
          <cell r="AK175">
            <v>4509</v>
          </cell>
          <cell r="AL175">
            <v>19105.86</v>
          </cell>
        </row>
        <row r="176">
          <cell r="A176">
            <v>38900</v>
          </cell>
          <cell r="B176" t="str">
            <v>19:45</v>
          </cell>
          <cell r="C176">
            <v>39576.730000000003</v>
          </cell>
          <cell r="D176">
            <v>71250.679999999993</v>
          </cell>
          <cell r="E176">
            <v>167686.03</v>
          </cell>
          <cell r="F176">
            <v>48470.400000000001</v>
          </cell>
          <cell r="G176">
            <v>96753.3</v>
          </cell>
          <cell r="H176">
            <v>12449.68</v>
          </cell>
          <cell r="I176">
            <v>48235.08</v>
          </cell>
          <cell r="J176">
            <v>16761.63</v>
          </cell>
          <cell r="K176">
            <v>16265.55</v>
          </cell>
          <cell r="L176">
            <v>8301.85</v>
          </cell>
          <cell r="M176">
            <v>6413</v>
          </cell>
          <cell r="N176">
            <v>38640</v>
          </cell>
          <cell r="O176">
            <v>16566.900000000001</v>
          </cell>
          <cell r="P176">
            <v>68552.44</v>
          </cell>
          <cell r="Q176">
            <v>128457.39</v>
          </cell>
          <cell r="R176">
            <v>85119.34</v>
          </cell>
          <cell r="S176">
            <v>2052</v>
          </cell>
          <cell r="T176">
            <v>22338</v>
          </cell>
          <cell r="U176">
            <v>8301.85</v>
          </cell>
          <cell r="V176">
            <v>1317</v>
          </cell>
          <cell r="W176">
            <v>12499.2</v>
          </cell>
          <cell r="X176">
            <v>201</v>
          </cell>
          <cell r="Y176">
            <v>15796.6</v>
          </cell>
          <cell r="Z176">
            <v>9893.94</v>
          </cell>
          <cell r="AA176">
            <v>18.760000000000002</v>
          </cell>
          <cell r="AB176">
            <v>3884.8</v>
          </cell>
          <cell r="AC176">
            <v>25621.11</v>
          </cell>
          <cell r="AD176">
            <v>11.46</v>
          </cell>
          <cell r="AE176">
            <v>32004</v>
          </cell>
          <cell r="AF176">
            <v>157.28</v>
          </cell>
          <cell r="AG176">
            <v>3023.52</v>
          </cell>
          <cell r="AH176">
            <v>83375</v>
          </cell>
          <cell r="AI176">
            <v>4291.2</v>
          </cell>
          <cell r="AJ176">
            <v>182760.28</v>
          </cell>
          <cell r="AK176">
            <v>4566.08</v>
          </cell>
          <cell r="AL176">
            <v>17643.57</v>
          </cell>
        </row>
        <row r="177">
          <cell r="A177">
            <v>38900</v>
          </cell>
          <cell r="B177" t="str">
            <v>20:00</v>
          </cell>
          <cell r="C177">
            <v>39228.25</v>
          </cell>
          <cell r="D177">
            <v>68850.19</v>
          </cell>
          <cell r="E177">
            <v>167283.93</v>
          </cell>
          <cell r="F177">
            <v>48816</v>
          </cell>
          <cell r="G177">
            <v>97136.63</v>
          </cell>
          <cell r="H177">
            <v>12521.68</v>
          </cell>
          <cell r="I177">
            <v>48179.23</v>
          </cell>
          <cell r="J177">
            <v>16497.650000000001</v>
          </cell>
          <cell r="K177">
            <v>16144.32</v>
          </cell>
          <cell r="L177">
            <v>8278.1200000000008</v>
          </cell>
          <cell r="M177">
            <v>6427.94</v>
          </cell>
          <cell r="N177">
            <v>39192</v>
          </cell>
          <cell r="O177">
            <v>16579.03</v>
          </cell>
          <cell r="P177">
            <v>68038.81</v>
          </cell>
          <cell r="Q177">
            <v>128121.01</v>
          </cell>
          <cell r="R177">
            <v>84617.84</v>
          </cell>
          <cell r="S177">
            <v>2052</v>
          </cell>
          <cell r="T177">
            <v>22507.200000000001</v>
          </cell>
          <cell r="U177">
            <v>8278.1200000000008</v>
          </cell>
          <cell r="V177">
            <v>1299</v>
          </cell>
          <cell r="W177">
            <v>12585.6</v>
          </cell>
          <cell r="X177">
            <v>295.5</v>
          </cell>
          <cell r="Y177">
            <v>15630.32</v>
          </cell>
          <cell r="Z177">
            <v>9710.14</v>
          </cell>
          <cell r="AA177">
            <v>18.760000000000002</v>
          </cell>
          <cell r="AB177">
            <v>3813</v>
          </cell>
          <cell r="AC177">
            <v>25500.93</v>
          </cell>
          <cell r="AD177">
            <v>14.38</v>
          </cell>
          <cell r="AE177">
            <v>31716</v>
          </cell>
          <cell r="AF177">
            <v>156.24</v>
          </cell>
          <cell r="AG177">
            <v>2932.24</v>
          </cell>
          <cell r="AH177">
            <v>83080.94</v>
          </cell>
          <cell r="AI177">
            <v>4284</v>
          </cell>
          <cell r="AJ177">
            <v>181800.38</v>
          </cell>
          <cell r="AK177">
            <v>4566.08</v>
          </cell>
          <cell r="AL177">
            <v>17229.77</v>
          </cell>
        </row>
        <row r="178">
          <cell r="A178">
            <v>38900</v>
          </cell>
          <cell r="B178" t="str">
            <v>20:15</v>
          </cell>
          <cell r="C178">
            <v>38942.17</v>
          </cell>
          <cell r="D178">
            <v>59368.3</v>
          </cell>
          <cell r="E178">
            <v>170084.45</v>
          </cell>
          <cell r="F178">
            <v>49075.199999999997</v>
          </cell>
          <cell r="G178">
            <v>97941.63</v>
          </cell>
          <cell r="H178">
            <v>12593.67</v>
          </cell>
          <cell r="I178">
            <v>48238.76</v>
          </cell>
          <cell r="J178">
            <v>16773.63</v>
          </cell>
          <cell r="K178">
            <v>16057.18</v>
          </cell>
          <cell r="L178">
            <v>8257.7800000000007</v>
          </cell>
          <cell r="M178">
            <v>6424.2</v>
          </cell>
          <cell r="N178">
            <v>38640</v>
          </cell>
          <cell r="O178">
            <v>16548.7</v>
          </cell>
          <cell r="P178">
            <v>69064.990000000005</v>
          </cell>
          <cell r="Q178">
            <v>125559.71</v>
          </cell>
          <cell r="R178">
            <v>85613.69</v>
          </cell>
          <cell r="S178">
            <v>2052</v>
          </cell>
          <cell r="T178">
            <v>22460.400000000001</v>
          </cell>
          <cell r="U178">
            <v>8257.7800000000007</v>
          </cell>
          <cell r="V178">
            <v>1275</v>
          </cell>
          <cell r="W178">
            <v>12643.2</v>
          </cell>
          <cell r="X178">
            <v>356.25</v>
          </cell>
          <cell r="Y178">
            <v>15547.18</v>
          </cell>
          <cell r="Z178">
            <v>9623.01</v>
          </cell>
          <cell r="AA178">
            <v>18.760000000000002</v>
          </cell>
          <cell r="AB178">
            <v>3744.5</v>
          </cell>
          <cell r="AC178">
            <v>25200.91</v>
          </cell>
          <cell r="AD178">
            <v>10.62</v>
          </cell>
          <cell r="AE178">
            <v>31410</v>
          </cell>
          <cell r="AF178">
            <v>152.07</v>
          </cell>
          <cell r="AG178">
            <v>2953.06</v>
          </cell>
          <cell r="AH178">
            <v>82555.199999999997</v>
          </cell>
          <cell r="AI178">
            <v>4219.2</v>
          </cell>
          <cell r="AJ178">
            <v>182408.29</v>
          </cell>
          <cell r="AK178">
            <v>4451.93</v>
          </cell>
          <cell r="AL178">
            <v>15572.28</v>
          </cell>
        </row>
        <row r="179">
          <cell r="A179">
            <v>38900</v>
          </cell>
          <cell r="B179" t="str">
            <v>20:30</v>
          </cell>
          <cell r="C179">
            <v>39695.96</v>
          </cell>
          <cell r="D179">
            <v>50367.26</v>
          </cell>
          <cell r="E179">
            <v>169203.59</v>
          </cell>
          <cell r="F179">
            <v>49248</v>
          </cell>
          <cell r="G179">
            <v>98133.3</v>
          </cell>
          <cell r="H179">
            <v>12643.54</v>
          </cell>
          <cell r="I179">
            <v>48279.15</v>
          </cell>
          <cell r="J179">
            <v>16923.18</v>
          </cell>
          <cell r="K179">
            <v>16266.68</v>
          </cell>
          <cell r="L179">
            <v>8261.0300000000007</v>
          </cell>
          <cell r="M179">
            <v>6420.47</v>
          </cell>
          <cell r="N179">
            <v>38640</v>
          </cell>
          <cell r="O179">
            <v>16530.5</v>
          </cell>
          <cell r="P179">
            <v>68823.490000000005</v>
          </cell>
          <cell r="Q179">
            <v>121805.99</v>
          </cell>
          <cell r="R179">
            <v>85353.99</v>
          </cell>
          <cell r="S179">
            <v>2160</v>
          </cell>
          <cell r="T179">
            <v>22136.400000000001</v>
          </cell>
          <cell r="U179">
            <v>8261.0300000000007</v>
          </cell>
          <cell r="V179">
            <v>1233</v>
          </cell>
          <cell r="W179">
            <v>12499.2</v>
          </cell>
          <cell r="X179">
            <v>389.25</v>
          </cell>
          <cell r="Y179">
            <v>15214.62</v>
          </cell>
          <cell r="Z179">
            <v>9648.84</v>
          </cell>
          <cell r="AA179">
            <v>20.64</v>
          </cell>
          <cell r="AB179">
            <v>3632.9</v>
          </cell>
          <cell r="AC179">
            <v>24960.7</v>
          </cell>
          <cell r="AD179">
            <v>10.34</v>
          </cell>
          <cell r="AE179">
            <v>30834</v>
          </cell>
          <cell r="AF179">
            <v>146.87</v>
          </cell>
          <cell r="AG179">
            <v>2970.86</v>
          </cell>
          <cell r="AH179">
            <v>81078.47</v>
          </cell>
          <cell r="AI179">
            <v>4176</v>
          </cell>
          <cell r="AJ179">
            <v>181448.36</v>
          </cell>
          <cell r="AK179">
            <v>4394.8500000000004</v>
          </cell>
          <cell r="AL179">
            <v>15003.01</v>
          </cell>
        </row>
        <row r="180">
          <cell r="A180">
            <v>38900</v>
          </cell>
          <cell r="B180" t="str">
            <v>20:45</v>
          </cell>
          <cell r="C180">
            <v>41169.51</v>
          </cell>
          <cell r="D180">
            <v>58849.33</v>
          </cell>
          <cell r="E180">
            <v>164725.22</v>
          </cell>
          <cell r="F180">
            <v>49161.599999999999</v>
          </cell>
          <cell r="G180">
            <v>98171.63</v>
          </cell>
          <cell r="H180">
            <v>12667.54</v>
          </cell>
          <cell r="I180">
            <v>48286.98</v>
          </cell>
          <cell r="J180">
            <v>16960.04</v>
          </cell>
          <cell r="K180">
            <v>16540.310000000001</v>
          </cell>
          <cell r="L180">
            <v>8271.9699999999993</v>
          </cell>
          <cell r="M180">
            <v>6420.47</v>
          </cell>
          <cell r="N180">
            <v>39192</v>
          </cell>
          <cell r="O180">
            <v>16585.099999999999</v>
          </cell>
          <cell r="P180">
            <v>52933.39</v>
          </cell>
          <cell r="Q180">
            <v>134218.6</v>
          </cell>
          <cell r="R180">
            <v>69518.490000000005</v>
          </cell>
          <cell r="S180">
            <v>2268</v>
          </cell>
          <cell r="T180">
            <v>21060</v>
          </cell>
          <cell r="U180">
            <v>8271.9699999999993</v>
          </cell>
          <cell r="V180">
            <v>1176</v>
          </cell>
          <cell r="W180">
            <v>12585.6</v>
          </cell>
          <cell r="X180">
            <v>402</v>
          </cell>
          <cell r="Y180">
            <v>15131.48</v>
          </cell>
          <cell r="Z180">
            <v>9510.3799999999992</v>
          </cell>
          <cell r="AA180">
            <v>20.64</v>
          </cell>
          <cell r="AB180">
            <v>3503.9</v>
          </cell>
          <cell r="AC180">
            <v>24636.93</v>
          </cell>
          <cell r="AD180">
            <v>10.68</v>
          </cell>
          <cell r="AE180">
            <v>30132</v>
          </cell>
          <cell r="AF180">
            <v>141.66</v>
          </cell>
          <cell r="AG180">
            <v>2941.95</v>
          </cell>
          <cell r="AH180">
            <v>79947.47</v>
          </cell>
          <cell r="AI180">
            <v>4132.8</v>
          </cell>
          <cell r="AJ180">
            <v>178504.84</v>
          </cell>
          <cell r="AK180">
            <v>4394.8500000000004</v>
          </cell>
          <cell r="AL180">
            <v>16505.05</v>
          </cell>
        </row>
        <row r="181">
          <cell r="A181">
            <v>38900</v>
          </cell>
          <cell r="B181" t="str">
            <v>21:00</v>
          </cell>
          <cell r="C181">
            <v>40425.730000000003</v>
          </cell>
          <cell r="D181">
            <v>59009.02</v>
          </cell>
          <cell r="E181">
            <v>163566.29999999999</v>
          </cell>
          <cell r="F181">
            <v>49420.800000000003</v>
          </cell>
          <cell r="G181">
            <v>98248.3</v>
          </cell>
          <cell r="H181">
            <v>12737.66</v>
          </cell>
          <cell r="I181">
            <v>48332.92</v>
          </cell>
          <cell r="J181">
            <v>16451.259999999998</v>
          </cell>
          <cell r="K181">
            <v>16277.55</v>
          </cell>
          <cell r="L181">
            <v>8225.11</v>
          </cell>
          <cell r="M181">
            <v>6424.2</v>
          </cell>
          <cell r="N181">
            <v>38640</v>
          </cell>
          <cell r="O181">
            <v>16639.7</v>
          </cell>
          <cell r="P181">
            <v>46468.14</v>
          </cell>
          <cell r="Q181">
            <v>135900.94</v>
          </cell>
          <cell r="R181">
            <v>63107.839999999997</v>
          </cell>
          <cell r="S181">
            <v>2160</v>
          </cell>
          <cell r="T181">
            <v>20635.2</v>
          </cell>
          <cell r="U181">
            <v>8225.11</v>
          </cell>
          <cell r="V181">
            <v>1149</v>
          </cell>
          <cell r="W181">
            <v>12499.2</v>
          </cell>
          <cell r="X181">
            <v>405</v>
          </cell>
          <cell r="Y181">
            <v>14965.2</v>
          </cell>
          <cell r="Z181">
            <v>9412.11</v>
          </cell>
          <cell r="AA181">
            <v>18.760000000000002</v>
          </cell>
          <cell r="AB181">
            <v>3350.9</v>
          </cell>
          <cell r="AC181">
            <v>23826.97</v>
          </cell>
          <cell r="AD181">
            <v>9.91</v>
          </cell>
          <cell r="AE181">
            <v>29430</v>
          </cell>
          <cell r="AF181">
            <v>133.33000000000001</v>
          </cell>
          <cell r="AG181">
            <v>2966.84</v>
          </cell>
          <cell r="AH181">
            <v>78400.2</v>
          </cell>
          <cell r="AI181">
            <v>4046.4</v>
          </cell>
          <cell r="AJ181">
            <v>176521.13</v>
          </cell>
          <cell r="AK181">
            <v>4394.8500000000004</v>
          </cell>
          <cell r="AL181">
            <v>15803.71</v>
          </cell>
        </row>
        <row r="182">
          <cell r="A182">
            <v>38900</v>
          </cell>
          <cell r="B182" t="str">
            <v>21:15</v>
          </cell>
          <cell r="C182">
            <v>39750.769999999997</v>
          </cell>
          <cell r="D182">
            <v>46646.8</v>
          </cell>
          <cell r="E182">
            <v>164728.74</v>
          </cell>
          <cell r="F182">
            <v>49680</v>
          </cell>
          <cell r="G182">
            <v>98708.3</v>
          </cell>
          <cell r="H182">
            <v>12739.53</v>
          </cell>
          <cell r="I182">
            <v>46408.31</v>
          </cell>
          <cell r="J182">
            <v>17018.77</v>
          </cell>
          <cell r="K182">
            <v>16259.28</v>
          </cell>
          <cell r="L182">
            <v>8197.65</v>
          </cell>
          <cell r="M182">
            <v>6431.67</v>
          </cell>
          <cell r="N182">
            <v>38640</v>
          </cell>
          <cell r="O182">
            <v>16754.96</v>
          </cell>
          <cell r="P182">
            <v>43671.48</v>
          </cell>
          <cell r="Q182">
            <v>132406.32</v>
          </cell>
          <cell r="R182">
            <v>60426.44</v>
          </cell>
          <cell r="S182">
            <v>2052</v>
          </cell>
          <cell r="T182">
            <v>19735.2</v>
          </cell>
          <cell r="U182">
            <v>8197.65</v>
          </cell>
          <cell r="V182">
            <v>1080</v>
          </cell>
          <cell r="W182">
            <v>11952</v>
          </cell>
          <cell r="X182">
            <v>405</v>
          </cell>
          <cell r="Y182">
            <v>14549.5</v>
          </cell>
          <cell r="Z182">
            <v>9373.85</v>
          </cell>
          <cell r="AA182">
            <v>20.64</v>
          </cell>
          <cell r="AB182">
            <v>3229.8</v>
          </cell>
          <cell r="AC182">
            <v>23267.200000000001</v>
          </cell>
          <cell r="AD182">
            <v>9.0399999999999991</v>
          </cell>
          <cell r="AE182">
            <v>28458</v>
          </cell>
          <cell r="AF182">
            <v>129.16</v>
          </cell>
          <cell r="AG182">
            <v>2932.44</v>
          </cell>
          <cell r="AH182">
            <v>76556.67</v>
          </cell>
          <cell r="AI182">
            <v>3938.4</v>
          </cell>
          <cell r="AJ182">
            <v>175833.23</v>
          </cell>
          <cell r="AK182">
            <v>4394.8500000000004</v>
          </cell>
          <cell r="AL182">
            <v>14433.75</v>
          </cell>
        </row>
        <row r="183">
          <cell r="A183">
            <v>38900</v>
          </cell>
          <cell r="B183" t="str">
            <v>21:30</v>
          </cell>
          <cell r="C183">
            <v>40343.71</v>
          </cell>
          <cell r="D183">
            <v>44806.96</v>
          </cell>
          <cell r="E183">
            <v>162287.34</v>
          </cell>
          <cell r="F183">
            <v>49766.400000000001</v>
          </cell>
          <cell r="G183">
            <v>98708.3</v>
          </cell>
          <cell r="H183">
            <v>12737.66</v>
          </cell>
          <cell r="I183">
            <v>44691.18</v>
          </cell>
          <cell r="J183">
            <v>17252.79</v>
          </cell>
          <cell r="K183">
            <v>16380.52</v>
          </cell>
          <cell r="L183">
            <v>8103.72</v>
          </cell>
          <cell r="M183">
            <v>6427.94</v>
          </cell>
          <cell r="N183">
            <v>39192</v>
          </cell>
          <cell r="O183">
            <v>16773.150000000001</v>
          </cell>
          <cell r="P183">
            <v>32791.54</v>
          </cell>
          <cell r="Q183">
            <v>136079.65</v>
          </cell>
          <cell r="R183">
            <v>49564.69</v>
          </cell>
          <cell r="S183">
            <v>2052</v>
          </cell>
          <cell r="T183">
            <v>18666</v>
          </cell>
          <cell r="U183">
            <v>8103.72</v>
          </cell>
          <cell r="V183">
            <v>1047</v>
          </cell>
          <cell r="W183">
            <v>11750.4</v>
          </cell>
          <cell r="X183">
            <v>404.25</v>
          </cell>
          <cell r="Y183">
            <v>14216.94</v>
          </cell>
          <cell r="Z183">
            <v>9144.7999999999993</v>
          </cell>
          <cell r="AA183">
            <v>18.760000000000002</v>
          </cell>
          <cell r="AB183">
            <v>3086.4</v>
          </cell>
          <cell r="AC183">
            <v>22671.72</v>
          </cell>
          <cell r="AD183">
            <v>8.86</v>
          </cell>
          <cell r="AE183">
            <v>27486</v>
          </cell>
          <cell r="AF183">
            <v>122.91</v>
          </cell>
          <cell r="AG183">
            <v>2986.25</v>
          </cell>
          <cell r="AH183">
            <v>74338.94</v>
          </cell>
          <cell r="AI183">
            <v>3837.6</v>
          </cell>
          <cell r="AJ183">
            <v>173145.64</v>
          </cell>
          <cell r="AK183">
            <v>4394.8500000000004</v>
          </cell>
          <cell r="AL183">
            <v>13437.85</v>
          </cell>
        </row>
        <row r="184">
          <cell r="A184">
            <v>38900</v>
          </cell>
          <cell r="B184" t="str">
            <v>21:45</v>
          </cell>
          <cell r="C184">
            <v>39863.199999999997</v>
          </cell>
          <cell r="D184">
            <v>37645.85</v>
          </cell>
          <cell r="E184">
            <v>151285.29</v>
          </cell>
          <cell r="F184">
            <v>49680</v>
          </cell>
          <cell r="G184">
            <v>98669.97</v>
          </cell>
          <cell r="H184">
            <v>12809.65</v>
          </cell>
          <cell r="I184">
            <v>44668.97</v>
          </cell>
          <cell r="J184">
            <v>16772.830000000002</v>
          </cell>
          <cell r="K184">
            <v>16302.96</v>
          </cell>
          <cell r="L184">
            <v>8142.72</v>
          </cell>
          <cell r="M184">
            <v>6424.2</v>
          </cell>
          <cell r="N184">
            <v>38640</v>
          </cell>
          <cell r="O184">
            <v>16742.82</v>
          </cell>
          <cell r="P184">
            <v>31360.5</v>
          </cell>
          <cell r="Q184">
            <v>128945.39</v>
          </cell>
          <cell r="R184">
            <v>48103.32</v>
          </cell>
          <cell r="S184">
            <v>2052</v>
          </cell>
          <cell r="T184">
            <v>17269.2</v>
          </cell>
          <cell r="U184">
            <v>8142.72</v>
          </cell>
          <cell r="V184">
            <v>1005</v>
          </cell>
          <cell r="W184">
            <v>11232</v>
          </cell>
          <cell r="X184">
            <v>395.25</v>
          </cell>
          <cell r="Y184">
            <v>13884.38</v>
          </cell>
          <cell r="Z184">
            <v>8821.2900000000009</v>
          </cell>
          <cell r="AA184">
            <v>18.760000000000002</v>
          </cell>
          <cell r="AB184">
            <v>2957.3</v>
          </cell>
          <cell r="AC184">
            <v>22046.19</v>
          </cell>
          <cell r="AD184">
            <v>9.64</v>
          </cell>
          <cell r="AE184">
            <v>26460</v>
          </cell>
          <cell r="AF184">
            <v>114.58</v>
          </cell>
          <cell r="AG184">
            <v>2940.29</v>
          </cell>
          <cell r="AH184">
            <v>71746.2</v>
          </cell>
          <cell r="AI184">
            <v>3657.6</v>
          </cell>
          <cell r="AJ184">
            <v>165770.67000000001</v>
          </cell>
          <cell r="AK184">
            <v>4509</v>
          </cell>
          <cell r="AL184">
            <v>16266.59</v>
          </cell>
        </row>
        <row r="185">
          <cell r="A185">
            <v>38900</v>
          </cell>
          <cell r="B185" t="str">
            <v>22:00</v>
          </cell>
          <cell r="C185">
            <v>39801.18</v>
          </cell>
          <cell r="D185">
            <v>38246.44</v>
          </cell>
          <cell r="E185">
            <v>145362</v>
          </cell>
          <cell r="F185">
            <v>37756.800000000003</v>
          </cell>
          <cell r="G185">
            <v>98708.3</v>
          </cell>
          <cell r="H185">
            <v>12761.66</v>
          </cell>
          <cell r="I185">
            <v>44717.66</v>
          </cell>
          <cell r="J185">
            <v>17048</v>
          </cell>
          <cell r="K185">
            <v>16309.4</v>
          </cell>
          <cell r="L185">
            <v>8158.48</v>
          </cell>
          <cell r="M185">
            <v>6435.41</v>
          </cell>
          <cell r="N185">
            <v>38640</v>
          </cell>
          <cell r="O185">
            <v>16748.89</v>
          </cell>
          <cell r="P185">
            <v>27707.67</v>
          </cell>
          <cell r="Q185">
            <v>123068.04</v>
          </cell>
          <cell r="R185">
            <v>44456.56</v>
          </cell>
          <cell r="S185">
            <v>2160</v>
          </cell>
          <cell r="T185">
            <v>16488</v>
          </cell>
          <cell r="U185">
            <v>8158.48</v>
          </cell>
          <cell r="V185">
            <v>945</v>
          </cell>
          <cell r="W185">
            <v>10771.2</v>
          </cell>
          <cell r="X185">
            <v>375.75</v>
          </cell>
          <cell r="Y185">
            <v>13302.4</v>
          </cell>
          <cell r="Z185">
            <v>8579.07</v>
          </cell>
          <cell r="AA185">
            <v>18.760000000000002</v>
          </cell>
          <cell r="AB185">
            <v>2834.6</v>
          </cell>
          <cell r="AC185">
            <v>21295.31</v>
          </cell>
          <cell r="AD185">
            <v>8.3000000000000007</v>
          </cell>
          <cell r="AE185">
            <v>25434</v>
          </cell>
          <cell r="AF185">
            <v>106.24</v>
          </cell>
          <cell r="AG185">
            <v>3003.42</v>
          </cell>
          <cell r="AH185">
            <v>69180.41</v>
          </cell>
          <cell r="AI185">
            <v>3549.6</v>
          </cell>
          <cell r="AJ185">
            <v>160603.45000000001</v>
          </cell>
          <cell r="AK185">
            <v>4394.8500000000004</v>
          </cell>
          <cell r="AL185">
            <v>16848.689999999999</v>
          </cell>
        </row>
        <row r="186">
          <cell r="A186">
            <v>38900</v>
          </cell>
          <cell r="B186" t="str">
            <v>22:15</v>
          </cell>
          <cell r="C186">
            <v>37966.74</v>
          </cell>
          <cell r="D186">
            <v>31645.18</v>
          </cell>
          <cell r="E186">
            <v>143123.42000000001</v>
          </cell>
          <cell r="F186">
            <v>29894.400000000001</v>
          </cell>
          <cell r="G186">
            <v>98478.3</v>
          </cell>
          <cell r="H186">
            <v>12881.65</v>
          </cell>
          <cell r="I186">
            <v>44683.51</v>
          </cell>
          <cell r="J186">
            <v>16700.43</v>
          </cell>
          <cell r="K186">
            <v>16017.04</v>
          </cell>
          <cell r="L186">
            <v>8138.96</v>
          </cell>
          <cell r="M186">
            <v>6416.73</v>
          </cell>
          <cell r="N186">
            <v>38640</v>
          </cell>
          <cell r="O186">
            <v>16767.09</v>
          </cell>
          <cell r="P186">
            <v>26307.200000000001</v>
          </cell>
          <cell r="Q186">
            <v>115489.74</v>
          </cell>
          <cell r="R186">
            <v>43074.29</v>
          </cell>
          <cell r="S186">
            <v>2052</v>
          </cell>
          <cell r="T186">
            <v>15249.6</v>
          </cell>
          <cell r="U186">
            <v>8138.96</v>
          </cell>
          <cell r="V186">
            <v>912</v>
          </cell>
          <cell r="W186">
            <v>9993.6</v>
          </cell>
          <cell r="X186">
            <v>356.25</v>
          </cell>
          <cell r="Y186">
            <v>12886.7</v>
          </cell>
          <cell r="Z186">
            <v>8307.35</v>
          </cell>
          <cell r="AA186">
            <v>18.760000000000002</v>
          </cell>
          <cell r="AB186">
            <v>2775.7</v>
          </cell>
          <cell r="AC186">
            <v>20534.93</v>
          </cell>
          <cell r="AD186">
            <v>8.17</v>
          </cell>
          <cell r="AE186">
            <v>24372</v>
          </cell>
          <cell r="AF186">
            <v>99.99</v>
          </cell>
          <cell r="AG186">
            <v>2989.57</v>
          </cell>
          <cell r="AH186">
            <v>66350.73</v>
          </cell>
          <cell r="AI186">
            <v>3376.8</v>
          </cell>
          <cell r="AJ186">
            <v>157499.9</v>
          </cell>
          <cell r="AK186">
            <v>4280.7</v>
          </cell>
          <cell r="AL186">
            <v>16064.35</v>
          </cell>
        </row>
        <row r="187">
          <cell r="A187">
            <v>38900</v>
          </cell>
          <cell r="B187" t="str">
            <v>22:30</v>
          </cell>
          <cell r="C187">
            <v>38316.03</v>
          </cell>
          <cell r="D187">
            <v>33245.47</v>
          </cell>
          <cell r="E187">
            <v>144361.92000000001</v>
          </cell>
          <cell r="F187">
            <v>1728</v>
          </cell>
          <cell r="G187">
            <v>98593.3</v>
          </cell>
          <cell r="H187">
            <v>12931.52</v>
          </cell>
          <cell r="I187">
            <v>37533.910000000003</v>
          </cell>
          <cell r="J187">
            <v>16580.439999999999</v>
          </cell>
          <cell r="K187">
            <v>16311.65</v>
          </cell>
          <cell r="L187">
            <v>8154.82</v>
          </cell>
          <cell r="M187">
            <v>6420.47</v>
          </cell>
          <cell r="N187">
            <v>39192</v>
          </cell>
          <cell r="O187">
            <v>16736.759999999998</v>
          </cell>
          <cell r="P187">
            <v>28621.53</v>
          </cell>
          <cell r="Q187">
            <v>102112.58</v>
          </cell>
          <cell r="R187">
            <v>45358.29</v>
          </cell>
          <cell r="S187">
            <v>2160</v>
          </cell>
          <cell r="T187">
            <v>13849.2</v>
          </cell>
          <cell r="U187">
            <v>8154.82</v>
          </cell>
          <cell r="V187">
            <v>852</v>
          </cell>
          <cell r="W187">
            <v>9043.2000000000007</v>
          </cell>
          <cell r="X187">
            <v>335.25</v>
          </cell>
          <cell r="Y187">
            <v>12138.44</v>
          </cell>
          <cell r="Z187">
            <v>7942.3</v>
          </cell>
          <cell r="AA187">
            <v>20.64</v>
          </cell>
          <cell r="AB187">
            <v>2700.9</v>
          </cell>
          <cell r="AC187">
            <v>19408.11</v>
          </cell>
          <cell r="AD187">
            <v>8.0299999999999994</v>
          </cell>
          <cell r="AE187">
            <v>23040</v>
          </cell>
          <cell r="AF187">
            <v>97.91</v>
          </cell>
          <cell r="AG187">
            <v>2962.57</v>
          </cell>
          <cell r="AH187">
            <v>63258.47</v>
          </cell>
          <cell r="AI187">
            <v>3189.6</v>
          </cell>
          <cell r="AJ187">
            <v>154716.23000000001</v>
          </cell>
          <cell r="AK187">
            <v>4280.7</v>
          </cell>
          <cell r="AL187">
            <v>12782.07</v>
          </cell>
        </row>
        <row r="188">
          <cell r="A188">
            <v>38900</v>
          </cell>
          <cell r="B188" t="str">
            <v>22:45</v>
          </cell>
          <cell r="C188">
            <v>39421.49</v>
          </cell>
          <cell r="D188">
            <v>35525.9</v>
          </cell>
          <cell r="E188">
            <v>145079.19</v>
          </cell>
          <cell r="F188">
            <v>-259.2</v>
          </cell>
          <cell r="G188">
            <v>98669.97</v>
          </cell>
          <cell r="H188">
            <v>12881.65</v>
          </cell>
          <cell r="I188">
            <v>22464.400000000001</v>
          </cell>
          <cell r="J188">
            <v>16832.82</v>
          </cell>
          <cell r="K188">
            <v>16321.96</v>
          </cell>
          <cell r="L188">
            <v>8144.15</v>
          </cell>
          <cell r="M188">
            <v>511.7</v>
          </cell>
          <cell r="N188">
            <v>38640</v>
          </cell>
          <cell r="O188">
            <v>16779.22</v>
          </cell>
          <cell r="P188">
            <v>28070.49</v>
          </cell>
          <cell r="Q188">
            <v>96247</v>
          </cell>
          <cell r="R188">
            <v>44849.71</v>
          </cell>
          <cell r="S188">
            <v>2160</v>
          </cell>
          <cell r="T188">
            <v>12441.6</v>
          </cell>
          <cell r="U188">
            <v>8144.15</v>
          </cell>
          <cell r="V188">
            <v>816</v>
          </cell>
          <cell r="W188">
            <v>8928</v>
          </cell>
          <cell r="X188">
            <v>313.5</v>
          </cell>
          <cell r="Y188">
            <v>11639.6</v>
          </cell>
          <cell r="Z188">
            <v>7702.89</v>
          </cell>
          <cell r="AA188">
            <v>18.760000000000002</v>
          </cell>
          <cell r="AB188">
            <v>2602.1</v>
          </cell>
          <cell r="AC188">
            <v>18456.47</v>
          </cell>
          <cell r="AD188">
            <v>8.84</v>
          </cell>
          <cell r="AE188">
            <v>22104</v>
          </cell>
          <cell r="AF188">
            <v>88.54</v>
          </cell>
          <cell r="AG188">
            <v>3008.15</v>
          </cell>
          <cell r="AH188">
            <v>61144.7</v>
          </cell>
          <cell r="AI188">
            <v>3045.6</v>
          </cell>
          <cell r="AJ188">
            <v>152060.54</v>
          </cell>
          <cell r="AK188">
            <v>4337.78</v>
          </cell>
          <cell r="AL188">
            <v>10005.93</v>
          </cell>
        </row>
        <row r="189">
          <cell r="A189">
            <v>38900</v>
          </cell>
          <cell r="B189" t="str">
            <v>23:00</v>
          </cell>
          <cell r="C189">
            <v>40662.589999999997</v>
          </cell>
          <cell r="D189">
            <v>44767.66</v>
          </cell>
          <cell r="E189">
            <v>139270.24</v>
          </cell>
          <cell r="F189">
            <v>-172.8</v>
          </cell>
          <cell r="G189">
            <v>98784.97</v>
          </cell>
          <cell r="H189">
            <v>8274.0400000000009</v>
          </cell>
          <cell r="I189">
            <v>-126.08</v>
          </cell>
          <cell r="J189">
            <v>17421.57</v>
          </cell>
          <cell r="K189">
            <v>16195.32</v>
          </cell>
          <cell r="L189">
            <v>8160.32</v>
          </cell>
          <cell r="M189">
            <v>0</v>
          </cell>
          <cell r="N189">
            <v>39192</v>
          </cell>
          <cell r="O189">
            <v>16761.02</v>
          </cell>
          <cell r="P189">
            <v>27002.16</v>
          </cell>
          <cell r="Q189">
            <v>85022.080000000002</v>
          </cell>
          <cell r="R189">
            <v>43763.18</v>
          </cell>
          <cell r="S189">
            <v>2052</v>
          </cell>
          <cell r="T189">
            <v>11314.8</v>
          </cell>
          <cell r="U189">
            <v>8160.32</v>
          </cell>
          <cell r="V189">
            <v>750</v>
          </cell>
          <cell r="W189">
            <v>9129.6</v>
          </cell>
          <cell r="X189">
            <v>292.5</v>
          </cell>
          <cell r="Y189">
            <v>10475.64</v>
          </cell>
          <cell r="Z189">
            <v>7431.25</v>
          </cell>
          <cell r="AA189">
            <v>18.760000000000002</v>
          </cell>
          <cell r="AB189">
            <v>2516</v>
          </cell>
          <cell r="AC189">
            <v>17530.150000000001</v>
          </cell>
          <cell r="AD189">
            <v>7.48</v>
          </cell>
          <cell r="AE189">
            <v>20862</v>
          </cell>
          <cell r="AF189">
            <v>82.29</v>
          </cell>
          <cell r="AG189">
            <v>2952.01</v>
          </cell>
          <cell r="AH189">
            <v>57900</v>
          </cell>
          <cell r="AI189">
            <v>2880</v>
          </cell>
          <cell r="AJ189">
            <v>145341.35</v>
          </cell>
          <cell r="AK189">
            <v>4280.7</v>
          </cell>
          <cell r="AL189">
            <v>9277.69</v>
          </cell>
        </row>
        <row r="190">
          <cell r="A190">
            <v>38900</v>
          </cell>
          <cell r="B190" t="str">
            <v>23:15</v>
          </cell>
          <cell r="C190">
            <v>40912.25</v>
          </cell>
          <cell r="D190">
            <v>55449.1</v>
          </cell>
          <cell r="E190">
            <v>124110.54</v>
          </cell>
          <cell r="F190">
            <v>-172.8</v>
          </cell>
          <cell r="G190">
            <v>95871.63</v>
          </cell>
          <cell r="H190">
            <v>-27.36</v>
          </cell>
          <cell r="I190">
            <v>-122.19</v>
          </cell>
          <cell r="J190">
            <v>16155.25</v>
          </cell>
          <cell r="K190">
            <v>15142.14</v>
          </cell>
          <cell r="L190">
            <v>7901.53</v>
          </cell>
          <cell r="M190">
            <v>0</v>
          </cell>
          <cell r="N190">
            <v>37536</v>
          </cell>
          <cell r="O190">
            <v>16172.6</v>
          </cell>
          <cell r="P190">
            <v>26405.81</v>
          </cell>
          <cell r="Q190">
            <v>78074.19</v>
          </cell>
          <cell r="R190">
            <v>42578.41</v>
          </cell>
          <cell r="S190">
            <v>2052</v>
          </cell>
          <cell r="T190">
            <v>11080.8</v>
          </cell>
          <cell r="U190">
            <v>7901.53</v>
          </cell>
          <cell r="V190">
            <v>726</v>
          </cell>
          <cell r="W190">
            <v>8323.2000000000007</v>
          </cell>
          <cell r="X190">
            <v>267.75</v>
          </cell>
          <cell r="Y190">
            <v>9810.52</v>
          </cell>
          <cell r="Z190">
            <v>7186.08</v>
          </cell>
          <cell r="AA190">
            <v>20.64</v>
          </cell>
          <cell r="AB190">
            <v>2463.4</v>
          </cell>
          <cell r="AC190">
            <v>16589.18</v>
          </cell>
          <cell r="AD190">
            <v>7.31</v>
          </cell>
          <cell r="AE190">
            <v>20034</v>
          </cell>
          <cell r="AF190">
            <v>80.2</v>
          </cell>
          <cell r="AG190">
            <v>2960.98</v>
          </cell>
          <cell r="AH190">
            <v>55680</v>
          </cell>
          <cell r="AI190">
            <v>2743.2</v>
          </cell>
          <cell r="AJ190">
            <v>136654.64000000001</v>
          </cell>
          <cell r="AK190">
            <v>4337.78</v>
          </cell>
          <cell r="AL190">
            <v>13433.13</v>
          </cell>
        </row>
        <row r="191">
          <cell r="A191">
            <v>38900</v>
          </cell>
          <cell r="B191" t="str">
            <v>23:30</v>
          </cell>
          <cell r="C191">
            <v>40509.75</v>
          </cell>
          <cell r="D191">
            <v>48527.72</v>
          </cell>
          <cell r="E191">
            <v>120071.1</v>
          </cell>
          <cell r="F191">
            <v>-172.8</v>
          </cell>
          <cell r="G191">
            <v>93226.63</v>
          </cell>
          <cell r="H191">
            <v>-53.23</v>
          </cell>
          <cell r="I191">
            <v>-118.31</v>
          </cell>
          <cell r="J191">
            <v>15860.11</v>
          </cell>
          <cell r="K191">
            <v>10726.16</v>
          </cell>
          <cell r="L191">
            <v>7764.04</v>
          </cell>
          <cell r="M191">
            <v>0</v>
          </cell>
          <cell r="N191">
            <v>36984</v>
          </cell>
          <cell r="O191">
            <v>15772.22</v>
          </cell>
          <cell r="P191">
            <v>26002.27</v>
          </cell>
          <cell r="Q191">
            <v>70678.31</v>
          </cell>
          <cell r="R191">
            <v>41774.49</v>
          </cell>
          <cell r="S191">
            <v>2052</v>
          </cell>
          <cell r="T191">
            <v>10915.2</v>
          </cell>
          <cell r="U191">
            <v>7764.04</v>
          </cell>
          <cell r="V191">
            <v>693</v>
          </cell>
          <cell r="W191">
            <v>7776</v>
          </cell>
          <cell r="X191">
            <v>246</v>
          </cell>
          <cell r="Y191">
            <v>9561.1</v>
          </cell>
          <cell r="Z191">
            <v>7024.6</v>
          </cell>
          <cell r="AA191">
            <v>18.760000000000002</v>
          </cell>
          <cell r="AB191">
            <v>2428.3000000000002</v>
          </cell>
          <cell r="AC191">
            <v>15847.73</v>
          </cell>
          <cell r="AD191">
            <v>7.04</v>
          </cell>
          <cell r="AE191">
            <v>19206</v>
          </cell>
          <cell r="AF191">
            <v>78.12</v>
          </cell>
          <cell r="AG191">
            <v>2975.24</v>
          </cell>
          <cell r="AH191">
            <v>53439</v>
          </cell>
          <cell r="AI191">
            <v>2620.8000000000002</v>
          </cell>
          <cell r="AJ191">
            <v>132047.18</v>
          </cell>
          <cell r="AK191">
            <v>4280.7</v>
          </cell>
          <cell r="AL191">
            <v>12863.87</v>
          </cell>
        </row>
        <row r="192">
          <cell r="A192">
            <v>38900</v>
          </cell>
          <cell r="B192" t="str">
            <v>23:45</v>
          </cell>
          <cell r="C192">
            <v>40883.440000000002</v>
          </cell>
          <cell r="D192">
            <v>53208.65</v>
          </cell>
          <cell r="E192">
            <v>110073.87</v>
          </cell>
          <cell r="F192">
            <v>-172.8</v>
          </cell>
          <cell r="G192">
            <v>93226.63</v>
          </cell>
          <cell r="H192">
            <v>-29.24</v>
          </cell>
          <cell r="I192">
            <v>-105.81</v>
          </cell>
          <cell r="J192">
            <v>14840.59</v>
          </cell>
          <cell r="K192">
            <v>6840.43</v>
          </cell>
          <cell r="L192">
            <v>7758.86</v>
          </cell>
          <cell r="M192">
            <v>0</v>
          </cell>
          <cell r="N192">
            <v>36984</v>
          </cell>
          <cell r="O192">
            <v>5465.68</v>
          </cell>
          <cell r="P192">
            <v>24950.25</v>
          </cell>
          <cell r="Q192">
            <v>74185.81</v>
          </cell>
          <cell r="R192">
            <v>30415.93</v>
          </cell>
          <cell r="S192">
            <v>2160</v>
          </cell>
          <cell r="T192">
            <v>10047.6</v>
          </cell>
          <cell r="U192">
            <v>7758.86</v>
          </cell>
          <cell r="V192">
            <v>669</v>
          </cell>
          <cell r="W192">
            <v>7286.4</v>
          </cell>
          <cell r="X192">
            <v>223.5</v>
          </cell>
          <cell r="Y192">
            <v>8895.98</v>
          </cell>
          <cell r="Z192">
            <v>6760.55</v>
          </cell>
          <cell r="AA192">
            <v>18.760000000000002</v>
          </cell>
          <cell r="AB192">
            <v>2338.9</v>
          </cell>
          <cell r="AC192">
            <v>15180.69</v>
          </cell>
          <cell r="AD192">
            <v>8.27</v>
          </cell>
          <cell r="AE192">
            <v>18270</v>
          </cell>
          <cell r="AF192">
            <v>75</v>
          </cell>
          <cell r="AG192">
            <v>2927.6</v>
          </cell>
          <cell r="AH192">
            <v>50976</v>
          </cell>
          <cell r="AI192">
            <v>2491.1999999999998</v>
          </cell>
          <cell r="AJ192">
            <v>124960.13</v>
          </cell>
          <cell r="AK192">
            <v>4280.7</v>
          </cell>
          <cell r="AL192">
            <v>14852.16</v>
          </cell>
        </row>
        <row r="193">
          <cell r="A193">
            <v>38900</v>
          </cell>
          <cell r="B193" t="str">
            <v>24:00</v>
          </cell>
          <cell r="C193">
            <v>41187.11</v>
          </cell>
          <cell r="D193">
            <v>65490.46</v>
          </cell>
          <cell r="E193">
            <v>105272.42</v>
          </cell>
          <cell r="F193">
            <v>-86.4</v>
          </cell>
          <cell r="G193">
            <v>93303.3</v>
          </cell>
          <cell r="H193">
            <v>-53.23</v>
          </cell>
          <cell r="I193">
            <v>-94.74</v>
          </cell>
          <cell r="J193">
            <v>-134.88</v>
          </cell>
          <cell r="K193">
            <v>6860.38</v>
          </cell>
          <cell r="L193">
            <v>7688.69</v>
          </cell>
          <cell r="M193">
            <v>0</v>
          </cell>
          <cell r="N193">
            <v>36984</v>
          </cell>
          <cell r="O193">
            <v>-109.19</v>
          </cell>
          <cell r="P193">
            <v>23906.05</v>
          </cell>
          <cell r="Q193">
            <v>74846.740000000005</v>
          </cell>
          <cell r="R193">
            <v>23796.86</v>
          </cell>
          <cell r="S193">
            <v>2052</v>
          </cell>
          <cell r="T193">
            <v>9363.6</v>
          </cell>
          <cell r="U193">
            <v>7688.69</v>
          </cell>
          <cell r="V193">
            <v>642</v>
          </cell>
          <cell r="W193">
            <v>6796.8</v>
          </cell>
          <cell r="X193">
            <v>207</v>
          </cell>
          <cell r="Y193">
            <v>8314</v>
          </cell>
          <cell r="Z193">
            <v>6440.94</v>
          </cell>
          <cell r="AA193">
            <v>18.760000000000002</v>
          </cell>
          <cell r="AB193">
            <v>2273.4</v>
          </cell>
          <cell r="AC193">
            <v>14713.94</v>
          </cell>
          <cell r="AD193">
            <v>7.06</v>
          </cell>
          <cell r="AE193">
            <v>17478</v>
          </cell>
          <cell r="AF193">
            <v>72.91</v>
          </cell>
          <cell r="AG193">
            <v>2976.37</v>
          </cell>
          <cell r="AH193">
            <v>49320</v>
          </cell>
          <cell r="AI193">
            <v>2397.6</v>
          </cell>
          <cell r="AJ193">
            <v>121344.59</v>
          </cell>
          <cell r="AK193">
            <v>4394.8500000000004</v>
          </cell>
          <cell r="AL193">
            <v>14924.62</v>
          </cell>
        </row>
        <row r="194">
          <cell r="A194">
            <v>38901</v>
          </cell>
          <cell r="B194" t="str">
            <v>00:15</v>
          </cell>
          <cell r="C194">
            <v>40547.760000000002</v>
          </cell>
          <cell r="D194">
            <v>67450.7</v>
          </cell>
          <cell r="E194">
            <v>92272.77</v>
          </cell>
          <cell r="F194">
            <v>-172.8</v>
          </cell>
          <cell r="G194">
            <v>90811.64</v>
          </cell>
          <cell r="H194">
            <v>-29.24</v>
          </cell>
          <cell r="I194">
            <v>-89.99</v>
          </cell>
          <cell r="J194">
            <v>-104.51</v>
          </cell>
          <cell r="K194">
            <v>7006.24</v>
          </cell>
          <cell r="L194">
            <v>7557.87</v>
          </cell>
          <cell r="M194">
            <v>0</v>
          </cell>
          <cell r="N194">
            <v>35328</v>
          </cell>
          <cell r="O194">
            <v>-90.99</v>
          </cell>
          <cell r="P194">
            <v>23764.9</v>
          </cell>
          <cell r="Q194">
            <v>69113.990000000005</v>
          </cell>
          <cell r="R194">
            <v>23673.91</v>
          </cell>
          <cell r="S194">
            <v>2052</v>
          </cell>
          <cell r="T194">
            <v>8204.4</v>
          </cell>
          <cell r="U194">
            <v>7557.87</v>
          </cell>
          <cell r="V194">
            <v>633</v>
          </cell>
          <cell r="W194">
            <v>6105.6</v>
          </cell>
          <cell r="X194">
            <v>184.5</v>
          </cell>
          <cell r="Y194">
            <v>7981.44</v>
          </cell>
          <cell r="Z194">
            <v>6326.86</v>
          </cell>
          <cell r="AA194">
            <v>18.760000000000002</v>
          </cell>
          <cell r="AB194">
            <v>2287.9</v>
          </cell>
          <cell r="AC194">
            <v>14197.52</v>
          </cell>
          <cell r="AD194">
            <v>6.96</v>
          </cell>
          <cell r="AE194">
            <v>16704</v>
          </cell>
          <cell r="AF194">
            <v>72.91</v>
          </cell>
          <cell r="AG194">
            <v>2921.51</v>
          </cell>
          <cell r="AH194">
            <v>47400</v>
          </cell>
          <cell r="AI194">
            <v>2318.4</v>
          </cell>
          <cell r="AJ194">
            <v>113601.66</v>
          </cell>
          <cell r="AK194">
            <v>4280.7</v>
          </cell>
          <cell r="AL194">
            <v>18805.36</v>
          </cell>
        </row>
        <row r="195">
          <cell r="A195">
            <v>38901</v>
          </cell>
          <cell r="B195" t="str">
            <v>00:30</v>
          </cell>
          <cell r="C195">
            <v>40684.19</v>
          </cell>
          <cell r="D195">
            <v>62689.75</v>
          </cell>
          <cell r="E195">
            <v>88075.53</v>
          </cell>
          <cell r="F195">
            <v>-172.8</v>
          </cell>
          <cell r="G195">
            <v>89278.3</v>
          </cell>
          <cell r="H195">
            <v>-53.23</v>
          </cell>
          <cell r="I195">
            <v>-88.84</v>
          </cell>
          <cell r="J195">
            <v>-92.51</v>
          </cell>
          <cell r="K195">
            <v>4792.7</v>
          </cell>
          <cell r="L195">
            <v>6959.37</v>
          </cell>
          <cell r="M195">
            <v>0</v>
          </cell>
          <cell r="N195">
            <v>35328</v>
          </cell>
          <cell r="O195">
            <v>-97.06</v>
          </cell>
          <cell r="P195">
            <v>23647.8</v>
          </cell>
          <cell r="Q195">
            <v>63768.84</v>
          </cell>
          <cell r="R195">
            <v>23550.74</v>
          </cell>
          <cell r="S195">
            <v>1944</v>
          </cell>
          <cell r="T195">
            <v>8431.2000000000007</v>
          </cell>
          <cell r="U195">
            <v>6959.37</v>
          </cell>
          <cell r="V195">
            <v>621</v>
          </cell>
          <cell r="W195">
            <v>6105.6</v>
          </cell>
          <cell r="X195">
            <v>164.25</v>
          </cell>
          <cell r="Y195">
            <v>7565.74</v>
          </cell>
          <cell r="Z195">
            <v>6064.86</v>
          </cell>
          <cell r="AA195">
            <v>18.760000000000002</v>
          </cell>
          <cell r="AB195">
            <v>2345.5</v>
          </cell>
          <cell r="AC195">
            <v>13647.06</v>
          </cell>
          <cell r="AD195">
            <v>7.22</v>
          </cell>
          <cell r="AE195">
            <v>16128</v>
          </cell>
          <cell r="AF195">
            <v>71.87</v>
          </cell>
          <cell r="AG195">
            <v>2963.6</v>
          </cell>
          <cell r="AH195">
            <v>45669</v>
          </cell>
          <cell r="AI195">
            <v>2232</v>
          </cell>
          <cell r="AJ195">
            <v>109330.19</v>
          </cell>
          <cell r="AK195">
            <v>4280.7</v>
          </cell>
          <cell r="AL195">
            <v>18904.72</v>
          </cell>
        </row>
        <row r="196">
          <cell r="A196">
            <v>38901</v>
          </cell>
          <cell r="B196" t="str">
            <v>00:45</v>
          </cell>
          <cell r="C196">
            <v>40467.339999999997</v>
          </cell>
          <cell r="D196">
            <v>56048.42</v>
          </cell>
          <cell r="E196">
            <v>82594.399999999994</v>
          </cell>
          <cell r="F196">
            <v>-86.4</v>
          </cell>
          <cell r="G196">
            <v>89316.64</v>
          </cell>
          <cell r="H196">
            <v>-29.24</v>
          </cell>
          <cell r="I196">
            <v>-85.1</v>
          </cell>
          <cell r="J196">
            <v>-91.71</v>
          </cell>
          <cell r="K196">
            <v>4260.82</v>
          </cell>
          <cell r="L196">
            <v>6790.68</v>
          </cell>
          <cell r="M196">
            <v>0</v>
          </cell>
          <cell r="N196">
            <v>34776</v>
          </cell>
          <cell r="O196">
            <v>-90.99</v>
          </cell>
          <cell r="P196">
            <v>23802.19</v>
          </cell>
          <cell r="Q196">
            <v>58741.1</v>
          </cell>
          <cell r="R196">
            <v>23711.200000000001</v>
          </cell>
          <cell r="S196">
            <v>2052</v>
          </cell>
          <cell r="T196">
            <v>8082</v>
          </cell>
          <cell r="U196">
            <v>6790.68</v>
          </cell>
          <cell r="V196">
            <v>624</v>
          </cell>
          <cell r="W196">
            <v>6019.2</v>
          </cell>
          <cell r="X196">
            <v>151.5</v>
          </cell>
          <cell r="Y196">
            <v>7316.32</v>
          </cell>
          <cell r="Z196">
            <v>5909.87</v>
          </cell>
          <cell r="AA196">
            <v>18.760000000000002</v>
          </cell>
          <cell r="AB196">
            <v>2353.5</v>
          </cell>
          <cell r="AC196">
            <v>13276.04</v>
          </cell>
          <cell r="AD196">
            <v>7.88</v>
          </cell>
          <cell r="AE196">
            <v>15660</v>
          </cell>
          <cell r="AF196">
            <v>70.83</v>
          </cell>
          <cell r="AG196">
            <v>2943.75</v>
          </cell>
          <cell r="AH196">
            <v>44253</v>
          </cell>
          <cell r="AI196">
            <v>2160</v>
          </cell>
          <cell r="AJ196">
            <v>105138.7</v>
          </cell>
          <cell r="AK196">
            <v>4280.7</v>
          </cell>
          <cell r="AL196">
            <v>19367.599999999999</v>
          </cell>
        </row>
        <row r="197">
          <cell r="A197">
            <v>38901</v>
          </cell>
          <cell r="B197" t="str">
            <v>01:00</v>
          </cell>
          <cell r="C197">
            <v>40417.730000000003</v>
          </cell>
          <cell r="D197">
            <v>53327.88</v>
          </cell>
          <cell r="E197">
            <v>77076.490000000005</v>
          </cell>
          <cell r="F197">
            <v>-172.8</v>
          </cell>
          <cell r="G197">
            <v>86671.64</v>
          </cell>
          <cell r="H197">
            <v>-51.36</v>
          </cell>
          <cell r="I197">
            <v>-81.650000000000006</v>
          </cell>
          <cell r="J197">
            <v>-91.71</v>
          </cell>
          <cell r="K197">
            <v>4390.51</v>
          </cell>
          <cell r="L197">
            <v>6409.7</v>
          </cell>
          <cell r="M197">
            <v>0</v>
          </cell>
          <cell r="N197">
            <v>34776</v>
          </cell>
          <cell r="O197">
            <v>-97.06</v>
          </cell>
          <cell r="P197">
            <v>24017.06</v>
          </cell>
          <cell r="Q197">
            <v>54353.65</v>
          </cell>
          <cell r="R197">
            <v>23920</v>
          </cell>
          <cell r="S197">
            <v>2052</v>
          </cell>
          <cell r="T197">
            <v>7833.6</v>
          </cell>
          <cell r="U197">
            <v>6409.7</v>
          </cell>
          <cell r="V197">
            <v>609</v>
          </cell>
          <cell r="W197">
            <v>5817.6</v>
          </cell>
          <cell r="X197">
            <v>142.5</v>
          </cell>
          <cell r="Y197">
            <v>6734.34</v>
          </cell>
          <cell r="Z197">
            <v>5841.88</v>
          </cell>
          <cell r="AA197">
            <v>20.64</v>
          </cell>
          <cell r="AB197">
            <v>2348.6999999999998</v>
          </cell>
          <cell r="AC197">
            <v>12860.6</v>
          </cell>
          <cell r="AD197">
            <v>6.91</v>
          </cell>
          <cell r="AE197">
            <v>15246</v>
          </cell>
          <cell r="AF197">
            <v>69.790000000000006</v>
          </cell>
          <cell r="AG197">
            <v>2935.18</v>
          </cell>
          <cell r="AH197">
            <v>43167</v>
          </cell>
          <cell r="AI197">
            <v>2088</v>
          </cell>
          <cell r="AJ197">
            <v>101107.25</v>
          </cell>
          <cell r="AK197">
            <v>4337.78</v>
          </cell>
          <cell r="AL197">
            <v>20614.810000000001</v>
          </cell>
        </row>
        <row r="198">
          <cell r="A198">
            <v>38901</v>
          </cell>
          <cell r="B198" t="str">
            <v>01:15</v>
          </cell>
          <cell r="C198">
            <v>40252.089999999997</v>
          </cell>
          <cell r="D198">
            <v>53607.94</v>
          </cell>
          <cell r="E198">
            <v>76234.559999999998</v>
          </cell>
          <cell r="F198">
            <v>-172.8</v>
          </cell>
          <cell r="G198">
            <v>78429.97</v>
          </cell>
          <cell r="H198">
            <v>-29.24</v>
          </cell>
          <cell r="I198">
            <v>-80.790000000000006</v>
          </cell>
          <cell r="J198">
            <v>-91.71</v>
          </cell>
          <cell r="K198">
            <v>4748.12</v>
          </cell>
          <cell r="L198">
            <v>6286.16</v>
          </cell>
          <cell r="M198">
            <v>0</v>
          </cell>
          <cell r="N198">
            <v>35328</v>
          </cell>
          <cell r="O198">
            <v>-66.73</v>
          </cell>
          <cell r="P198">
            <v>23897.81</v>
          </cell>
          <cell r="Q198">
            <v>50928.79</v>
          </cell>
          <cell r="R198">
            <v>23831.08</v>
          </cell>
          <cell r="S198">
            <v>2052</v>
          </cell>
          <cell r="T198">
            <v>7866</v>
          </cell>
          <cell r="U198">
            <v>6286.16</v>
          </cell>
          <cell r="V198">
            <v>630</v>
          </cell>
          <cell r="W198">
            <v>5760</v>
          </cell>
          <cell r="X198">
            <v>132.75</v>
          </cell>
          <cell r="Y198">
            <v>6568.06</v>
          </cell>
          <cell r="Z198">
            <v>5941.71</v>
          </cell>
          <cell r="AA198">
            <v>18.760000000000002</v>
          </cell>
          <cell r="AB198">
            <v>2342.3000000000002</v>
          </cell>
          <cell r="AC198">
            <v>12509.46</v>
          </cell>
          <cell r="AD198">
            <v>7.07</v>
          </cell>
          <cell r="AE198">
            <v>14904</v>
          </cell>
          <cell r="AF198">
            <v>69.790000000000006</v>
          </cell>
          <cell r="AG198">
            <v>2762.72</v>
          </cell>
          <cell r="AH198">
            <v>42198</v>
          </cell>
          <cell r="AI198">
            <v>2044.8</v>
          </cell>
          <cell r="AJ198">
            <v>99395.45</v>
          </cell>
          <cell r="AK198">
            <v>4451.93</v>
          </cell>
          <cell r="AL198">
            <v>19833.98</v>
          </cell>
        </row>
        <row r="199">
          <cell r="A199">
            <v>38901</v>
          </cell>
          <cell r="B199" t="str">
            <v>01:30</v>
          </cell>
          <cell r="C199">
            <v>40229.279999999999</v>
          </cell>
          <cell r="D199">
            <v>46527.09</v>
          </cell>
          <cell r="E199">
            <v>76194.16</v>
          </cell>
          <cell r="F199">
            <v>-86.4</v>
          </cell>
          <cell r="G199">
            <v>78391.64</v>
          </cell>
          <cell r="H199">
            <v>-29.24</v>
          </cell>
          <cell r="I199">
            <v>-77.34</v>
          </cell>
          <cell r="J199">
            <v>-80.510000000000005</v>
          </cell>
          <cell r="K199">
            <v>4769.2</v>
          </cell>
          <cell r="L199">
            <v>6295.12</v>
          </cell>
          <cell r="M199">
            <v>0</v>
          </cell>
          <cell r="N199">
            <v>35328</v>
          </cell>
          <cell r="O199">
            <v>-42.46</v>
          </cell>
          <cell r="P199">
            <v>23948.9</v>
          </cell>
          <cell r="Q199">
            <v>48717.34</v>
          </cell>
          <cell r="R199">
            <v>23906.44</v>
          </cell>
          <cell r="S199">
            <v>2052</v>
          </cell>
          <cell r="T199">
            <v>7423.2</v>
          </cell>
          <cell r="U199">
            <v>6295.12</v>
          </cell>
          <cell r="V199">
            <v>627</v>
          </cell>
          <cell r="W199">
            <v>5414.4</v>
          </cell>
          <cell r="X199">
            <v>128.25</v>
          </cell>
          <cell r="Y199">
            <v>6069.22</v>
          </cell>
          <cell r="Z199">
            <v>5783.85</v>
          </cell>
          <cell r="AA199">
            <v>18.760000000000002</v>
          </cell>
          <cell r="AB199">
            <v>2339.1999999999998</v>
          </cell>
          <cell r="AC199">
            <v>12313.79</v>
          </cell>
          <cell r="AD199">
            <v>8.11</v>
          </cell>
          <cell r="AE199">
            <v>14634</v>
          </cell>
          <cell r="AF199">
            <v>66.66</v>
          </cell>
          <cell r="AG199">
            <v>2739.6</v>
          </cell>
          <cell r="AH199">
            <v>41277</v>
          </cell>
          <cell r="AI199">
            <v>2008.8</v>
          </cell>
          <cell r="AJ199">
            <v>98451.49</v>
          </cell>
          <cell r="AK199">
            <v>4451.93</v>
          </cell>
          <cell r="AL199">
            <v>19049.650000000001</v>
          </cell>
        </row>
        <row r="200">
          <cell r="A200">
            <v>38901</v>
          </cell>
          <cell r="B200" t="str">
            <v>01:45</v>
          </cell>
          <cell r="C200">
            <v>40527.760000000002</v>
          </cell>
          <cell r="D200">
            <v>40886.18</v>
          </cell>
          <cell r="E200">
            <v>76314.55</v>
          </cell>
          <cell r="F200">
            <v>-172.8</v>
          </cell>
          <cell r="G200">
            <v>78429.97</v>
          </cell>
          <cell r="H200">
            <v>-29.24</v>
          </cell>
          <cell r="I200">
            <v>-76.48</v>
          </cell>
          <cell r="J200">
            <v>-80.510000000000005</v>
          </cell>
          <cell r="K200">
            <v>4593.8100000000004</v>
          </cell>
          <cell r="L200">
            <v>6248.97</v>
          </cell>
          <cell r="M200">
            <v>0</v>
          </cell>
          <cell r="N200">
            <v>35328</v>
          </cell>
          <cell r="O200">
            <v>-36.4</v>
          </cell>
          <cell r="P200">
            <v>23852.36</v>
          </cell>
          <cell r="Q200">
            <v>46764.480000000003</v>
          </cell>
          <cell r="R200">
            <v>23815.96</v>
          </cell>
          <cell r="S200">
            <v>2052</v>
          </cell>
          <cell r="T200">
            <v>7221.6</v>
          </cell>
          <cell r="U200">
            <v>6248.97</v>
          </cell>
          <cell r="V200">
            <v>642</v>
          </cell>
          <cell r="W200">
            <v>5241.6000000000004</v>
          </cell>
          <cell r="X200">
            <v>123</v>
          </cell>
          <cell r="Y200">
            <v>6069.22</v>
          </cell>
          <cell r="Z200">
            <v>5767.55</v>
          </cell>
          <cell r="AA200">
            <v>18.760000000000002</v>
          </cell>
          <cell r="AB200">
            <v>2344</v>
          </cell>
          <cell r="AC200">
            <v>12063.58</v>
          </cell>
          <cell r="AD200">
            <v>7.06</v>
          </cell>
          <cell r="AE200">
            <v>14418</v>
          </cell>
          <cell r="AF200">
            <v>65.62</v>
          </cell>
          <cell r="AG200">
            <v>2776.09</v>
          </cell>
          <cell r="AH200">
            <v>40578</v>
          </cell>
          <cell r="AI200">
            <v>1980</v>
          </cell>
          <cell r="AJ200">
            <v>97507.57</v>
          </cell>
          <cell r="AK200">
            <v>4451.93</v>
          </cell>
          <cell r="AL200">
            <v>18424.28</v>
          </cell>
        </row>
        <row r="201">
          <cell r="A201">
            <v>38901</v>
          </cell>
          <cell r="B201" t="str">
            <v>02:00</v>
          </cell>
          <cell r="C201">
            <v>39962.42</v>
          </cell>
          <cell r="D201">
            <v>39525.9</v>
          </cell>
          <cell r="E201">
            <v>76481.34</v>
          </cell>
          <cell r="F201">
            <v>-172.8</v>
          </cell>
          <cell r="G201">
            <v>78391.64</v>
          </cell>
          <cell r="H201">
            <v>-29.24</v>
          </cell>
          <cell r="I201">
            <v>-75.47</v>
          </cell>
          <cell r="J201">
            <v>-92.91</v>
          </cell>
          <cell r="K201">
            <v>4462.76</v>
          </cell>
          <cell r="L201">
            <v>6077.28</v>
          </cell>
          <cell r="M201">
            <v>0</v>
          </cell>
          <cell r="N201">
            <v>34776</v>
          </cell>
          <cell r="O201">
            <v>-36.4</v>
          </cell>
          <cell r="P201">
            <v>23663.91</v>
          </cell>
          <cell r="Q201">
            <v>45995.47</v>
          </cell>
          <cell r="R201">
            <v>23627.51</v>
          </cell>
          <cell r="S201">
            <v>2160</v>
          </cell>
          <cell r="T201">
            <v>7372.8</v>
          </cell>
          <cell r="U201">
            <v>6077.28</v>
          </cell>
          <cell r="V201">
            <v>639</v>
          </cell>
          <cell r="W201">
            <v>5212.8</v>
          </cell>
          <cell r="X201">
            <v>118.5</v>
          </cell>
          <cell r="Y201">
            <v>5902.94</v>
          </cell>
          <cell r="Z201">
            <v>6152.01</v>
          </cell>
          <cell r="AA201">
            <v>18.760000000000002</v>
          </cell>
          <cell r="AB201">
            <v>2329.6</v>
          </cell>
          <cell r="AC201">
            <v>12370.89</v>
          </cell>
          <cell r="AD201">
            <v>7.24</v>
          </cell>
          <cell r="AE201">
            <v>14364</v>
          </cell>
          <cell r="AF201">
            <v>63.54</v>
          </cell>
          <cell r="AG201">
            <v>2751.64</v>
          </cell>
          <cell r="AH201">
            <v>40023</v>
          </cell>
          <cell r="AI201">
            <v>1944</v>
          </cell>
          <cell r="AJ201">
            <v>96883.61</v>
          </cell>
          <cell r="AK201">
            <v>4509</v>
          </cell>
          <cell r="AL201">
            <v>17755.66</v>
          </cell>
        </row>
        <row r="202">
          <cell r="A202">
            <v>38901</v>
          </cell>
          <cell r="B202" t="str">
            <v>02:15</v>
          </cell>
          <cell r="C202">
            <v>37588.25</v>
          </cell>
          <cell r="D202">
            <v>37165.43</v>
          </cell>
          <cell r="E202">
            <v>77048.479999999996</v>
          </cell>
          <cell r="F202">
            <v>-86.4</v>
          </cell>
          <cell r="G202">
            <v>78391.64</v>
          </cell>
          <cell r="H202">
            <v>-3.36</v>
          </cell>
          <cell r="I202">
            <v>-75.19</v>
          </cell>
          <cell r="J202">
            <v>-80.510000000000005</v>
          </cell>
          <cell r="K202">
            <v>4921.32</v>
          </cell>
          <cell r="L202">
            <v>6127.31</v>
          </cell>
          <cell r="M202">
            <v>0</v>
          </cell>
          <cell r="N202">
            <v>35880</v>
          </cell>
          <cell r="O202">
            <v>-36.4</v>
          </cell>
          <cell r="P202">
            <v>23950.33</v>
          </cell>
          <cell r="Q202">
            <v>45451.19</v>
          </cell>
          <cell r="R202">
            <v>23913.93</v>
          </cell>
          <cell r="S202">
            <v>2268</v>
          </cell>
          <cell r="T202">
            <v>7052.4</v>
          </cell>
          <cell r="U202">
            <v>6127.31</v>
          </cell>
          <cell r="V202">
            <v>627</v>
          </cell>
          <cell r="W202">
            <v>4867.2</v>
          </cell>
          <cell r="X202">
            <v>114</v>
          </cell>
          <cell r="Y202">
            <v>5736.66</v>
          </cell>
          <cell r="Z202">
            <v>6174.08</v>
          </cell>
          <cell r="AA202">
            <v>20.64</v>
          </cell>
          <cell r="AB202">
            <v>2310.5</v>
          </cell>
          <cell r="AC202">
            <v>12424.33</v>
          </cell>
          <cell r="AD202">
            <v>7.37</v>
          </cell>
          <cell r="AE202">
            <v>14238</v>
          </cell>
          <cell r="AF202">
            <v>63.54</v>
          </cell>
          <cell r="AG202">
            <v>2811.8</v>
          </cell>
          <cell r="AH202">
            <v>39900</v>
          </cell>
          <cell r="AI202">
            <v>1915.2</v>
          </cell>
          <cell r="AJ202">
            <v>96499.65</v>
          </cell>
          <cell r="AK202">
            <v>4451.93</v>
          </cell>
          <cell r="AL202">
            <v>16994.71</v>
          </cell>
        </row>
        <row r="203">
          <cell r="A203">
            <v>38901</v>
          </cell>
          <cell r="B203" t="str">
            <v>02:30</v>
          </cell>
          <cell r="C203">
            <v>37034.519999999997</v>
          </cell>
          <cell r="D203">
            <v>35485.1</v>
          </cell>
          <cell r="E203">
            <v>76888.100000000006</v>
          </cell>
          <cell r="F203">
            <v>-172.8</v>
          </cell>
          <cell r="G203">
            <v>78429.97</v>
          </cell>
          <cell r="H203">
            <v>-29.24</v>
          </cell>
          <cell r="I203">
            <v>-75.47</v>
          </cell>
          <cell r="J203">
            <v>-92.51</v>
          </cell>
          <cell r="K203">
            <v>4919.3999999999996</v>
          </cell>
          <cell r="L203">
            <v>5993</v>
          </cell>
          <cell r="M203">
            <v>0</v>
          </cell>
          <cell r="N203">
            <v>36432</v>
          </cell>
          <cell r="O203">
            <v>-36.4</v>
          </cell>
          <cell r="P203">
            <v>23830.15</v>
          </cell>
          <cell r="Q203">
            <v>44939.47</v>
          </cell>
          <cell r="R203">
            <v>23793.75</v>
          </cell>
          <cell r="S203">
            <v>2052</v>
          </cell>
          <cell r="T203">
            <v>7088.4</v>
          </cell>
          <cell r="U203">
            <v>5993</v>
          </cell>
          <cell r="V203">
            <v>615</v>
          </cell>
          <cell r="W203">
            <v>5040</v>
          </cell>
          <cell r="X203">
            <v>114.75</v>
          </cell>
          <cell r="Y203">
            <v>5819.8</v>
          </cell>
          <cell r="Z203">
            <v>6152.66</v>
          </cell>
          <cell r="AA203">
            <v>18.760000000000002</v>
          </cell>
          <cell r="AB203">
            <v>2318.4</v>
          </cell>
          <cell r="AC203">
            <v>12379.37</v>
          </cell>
          <cell r="AD203">
            <v>7.8</v>
          </cell>
          <cell r="AE203">
            <v>14058</v>
          </cell>
          <cell r="AF203">
            <v>64.58</v>
          </cell>
          <cell r="AG203">
            <v>2758.23</v>
          </cell>
          <cell r="AH203">
            <v>39672</v>
          </cell>
          <cell r="AI203">
            <v>1908</v>
          </cell>
          <cell r="AJ203">
            <v>96147.67</v>
          </cell>
          <cell r="AK203">
            <v>4451.93</v>
          </cell>
          <cell r="AL203">
            <v>16584.419999999998</v>
          </cell>
        </row>
        <row r="204">
          <cell r="A204">
            <v>38901</v>
          </cell>
          <cell r="B204" t="str">
            <v>02:45</v>
          </cell>
          <cell r="C204">
            <v>34907.21</v>
          </cell>
          <cell r="D204">
            <v>36685.339999999997</v>
          </cell>
          <cell r="E204">
            <v>76766.899999999994</v>
          </cell>
          <cell r="F204">
            <v>-172.8</v>
          </cell>
          <cell r="G204">
            <v>78468.31</v>
          </cell>
          <cell r="H204">
            <v>-29.24</v>
          </cell>
          <cell r="I204">
            <v>-75.900000000000006</v>
          </cell>
          <cell r="J204">
            <v>-86.48</v>
          </cell>
          <cell r="K204">
            <v>4963.87</v>
          </cell>
          <cell r="L204">
            <v>5911.53</v>
          </cell>
          <cell r="M204">
            <v>0</v>
          </cell>
          <cell r="N204">
            <v>35880</v>
          </cell>
          <cell r="O204">
            <v>-36.4</v>
          </cell>
          <cell r="P204">
            <v>23249.79</v>
          </cell>
          <cell r="Q204">
            <v>44523.9</v>
          </cell>
          <cell r="R204">
            <v>23213.39</v>
          </cell>
          <cell r="S204">
            <v>2160</v>
          </cell>
          <cell r="T204">
            <v>7290</v>
          </cell>
          <cell r="U204">
            <v>5911.53</v>
          </cell>
          <cell r="V204">
            <v>624</v>
          </cell>
          <cell r="W204">
            <v>5212.8</v>
          </cell>
          <cell r="X204">
            <v>111</v>
          </cell>
          <cell r="Y204">
            <v>5736.66</v>
          </cell>
          <cell r="Z204">
            <v>6077.77</v>
          </cell>
          <cell r="AA204">
            <v>18.760000000000002</v>
          </cell>
          <cell r="AB204">
            <v>2289.6</v>
          </cell>
          <cell r="AC204">
            <v>12254.46</v>
          </cell>
          <cell r="AD204">
            <v>6.91</v>
          </cell>
          <cell r="AE204">
            <v>13968</v>
          </cell>
          <cell r="AF204">
            <v>63.54</v>
          </cell>
          <cell r="AG204">
            <v>2768.09</v>
          </cell>
          <cell r="AH204">
            <v>39657</v>
          </cell>
          <cell r="AI204">
            <v>1879.2</v>
          </cell>
          <cell r="AJ204">
            <v>95587.73</v>
          </cell>
          <cell r="AK204">
            <v>4451.93</v>
          </cell>
          <cell r="AL204">
            <v>16329.6</v>
          </cell>
        </row>
        <row r="205">
          <cell r="A205">
            <v>38901</v>
          </cell>
          <cell r="B205" t="str">
            <v>03:00</v>
          </cell>
          <cell r="C205">
            <v>33120.78</v>
          </cell>
          <cell r="D205">
            <v>36405.29</v>
          </cell>
          <cell r="E205">
            <v>76967.289999999994</v>
          </cell>
          <cell r="F205">
            <v>-86.4</v>
          </cell>
          <cell r="G205">
            <v>78468.31</v>
          </cell>
          <cell r="H205">
            <v>-27.36</v>
          </cell>
          <cell r="I205">
            <v>-77.77</v>
          </cell>
          <cell r="J205">
            <v>-92.91</v>
          </cell>
          <cell r="K205">
            <v>4998.47</v>
          </cell>
          <cell r="L205">
            <v>5898.38</v>
          </cell>
          <cell r="M205">
            <v>0</v>
          </cell>
          <cell r="N205">
            <v>36432</v>
          </cell>
          <cell r="O205">
            <v>-36.4</v>
          </cell>
          <cell r="P205">
            <v>23660.2</v>
          </cell>
          <cell r="Q205">
            <v>43821.77</v>
          </cell>
          <cell r="R205">
            <v>23623.8</v>
          </cell>
          <cell r="S205">
            <v>2160</v>
          </cell>
          <cell r="T205">
            <v>7326</v>
          </cell>
          <cell r="U205">
            <v>5898.38</v>
          </cell>
          <cell r="V205">
            <v>636</v>
          </cell>
          <cell r="W205">
            <v>5385.6</v>
          </cell>
          <cell r="X205">
            <v>108</v>
          </cell>
          <cell r="Y205">
            <v>5736.66</v>
          </cell>
          <cell r="Z205">
            <v>6053.13</v>
          </cell>
          <cell r="AA205">
            <v>20.64</v>
          </cell>
          <cell r="AB205">
            <v>2286.5</v>
          </cell>
          <cell r="AC205">
            <v>12214.34</v>
          </cell>
          <cell r="AD205">
            <v>6.84</v>
          </cell>
          <cell r="AE205">
            <v>13878</v>
          </cell>
          <cell r="AF205">
            <v>61.45</v>
          </cell>
          <cell r="AG205">
            <v>2782.48</v>
          </cell>
          <cell r="AH205">
            <v>39330</v>
          </cell>
          <cell r="AI205">
            <v>1872</v>
          </cell>
          <cell r="AJ205">
            <v>95363.74</v>
          </cell>
          <cell r="AK205">
            <v>4394.8500000000004</v>
          </cell>
          <cell r="AL205">
            <v>16114.52</v>
          </cell>
        </row>
        <row r="206">
          <cell r="A206">
            <v>38901</v>
          </cell>
          <cell r="B206" t="str">
            <v>03:15</v>
          </cell>
          <cell r="C206">
            <v>30888.240000000002</v>
          </cell>
          <cell r="D206">
            <v>39325.86</v>
          </cell>
          <cell r="E206">
            <v>76765.72</v>
          </cell>
          <cell r="F206">
            <v>-172.8</v>
          </cell>
          <cell r="G206">
            <v>78468.31</v>
          </cell>
          <cell r="H206">
            <v>-29.24</v>
          </cell>
          <cell r="I206">
            <v>-76.62</v>
          </cell>
          <cell r="J206">
            <v>-79.31</v>
          </cell>
          <cell r="K206">
            <v>5015.38</v>
          </cell>
          <cell r="L206">
            <v>5939.19</v>
          </cell>
          <cell r="M206">
            <v>0</v>
          </cell>
          <cell r="N206">
            <v>36432</v>
          </cell>
          <cell r="O206">
            <v>-42.46</v>
          </cell>
          <cell r="P206">
            <v>23657.26</v>
          </cell>
          <cell r="Q206">
            <v>45324.62</v>
          </cell>
          <cell r="R206">
            <v>23614.799999999999</v>
          </cell>
          <cell r="S206">
            <v>2052</v>
          </cell>
          <cell r="T206">
            <v>7171.2</v>
          </cell>
          <cell r="U206">
            <v>5939.19</v>
          </cell>
          <cell r="V206">
            <v>636</v>
          </cell>
          <cell r="W206">
            <v>5299.2</v>
          </cell>
          <cell r="X206">
            <v>104.25</v>
          </cell>
          <cell r="Y206">
            <v>5819.8</v>
          </cell>
          <cell r="Z206">
            <v>6030.32</v>
          </cell>
          <cell r="AA206">
            <v>18.760000000000002</v>
          </cell>
          <cell r="AB206">
            <v>2299.1999999999998</v>
          </cell>
          <cell r="AC206">
            <v>12208.78</v>
          </cell>
          <cell r="AD206">
            <v>7.94</v>
          </cell>
          <cell r="AE206">
            <v>13914</v>
          </cell>
          <cell r="AF206">
            <v>62.5</v>
          </cell>
          <cell r="AG206">
            <v>2762.56</v>
          </cell>
          <cell r="AH206">
            <v>39027</v>
          </cell>
          <cell r="AI206">
            <v>1857.6</v>
          </cell>
          <cell r="AJ206">
            <v>95091.75</v>
          </cell>
          <cell r="AK206">
            <v>4451.93</v>
          </cell>
          <cell r="AL206">
            <v>16035.03</v>
          </cell>
        </row>
        <row r="207">
          <cell r="A207">
            <v>38901</v>
          </cell>
          <cell r="B207" t="str">
            <v>03:30</v>
          </cell>
          <cell r="C207">
            <v>24551.119999999999</v>
          </cell>
          <cell r="D207">
            <v>44526.9</v>
          </cell>
          <cell r="E207">
            <v>76928.89</v>
          </cell>
          <cell r="F207">
            <v>-172.8</v>
          </cell>
          <cell r="G207">
            <v>78391.64</v>
          </cell>
          <cell r="H207">
            <v>-29.24</v>
          </cell>
          <cell r="I207">
            <v>-79.209999999999994</v>
          </cell>
          <cell r="J207">
            <v>-92.51</v>
          </cell>
          <cell r="K207">
            <v>4918.2700000000004</v>
          </cell>
          <cell r="L207">
            <v>5887.27</v>
          </cell>
          <cell r="M207">
            <v>0</v>
          </cell>
          <cell r="N207">
            <v>35880</v>
          </cell>
          <cell r="O207">
            <v>-36.4</v>
          </cell>
          <cell r="P207">
            <v>23691.72</v>
          </cell>
          <cell r="Q207">
            <v>44975.21</v>
          </cell>
          <cell r="R207">
            <v>23655.32</v>
          </cell>
          <cell r="S207">
            <v>2160</v>
          </cell>
          <cell r="T207">
            <v>7171.2</v>
          </cell>
          <cell r="U207">
            <v>5887.27</v>
          </cell>
          <cell r="V207">
            <v>612</v>
          </cell>
          <cell r="W207">
            <v>5097.6000000000004</v>
          </cell>
          <cell r="X207">
            <v>105</v>
          </cell>
          <cell r="Y207">
            <v>6069.22</v>
          </cell>
          <cell r="Z207">
            <v>6091.69</v>
          </cell>
          <cell r="AA207">
            <v>18.760000000000002</v>
          </cell>
          <cell r="AB207">
            <v>2305.6</v>
          </cell>
          <cell r="AC207">
            <v>12158.71</v>
          </cell>
          <cell r="AD207">
            <v>6.73</v>
          </cell>
          <cell r="AE207">
            <v>13842</v>
          </cell>
          <cell r="AF207">
            <v>64.58</v>
          </cell>
          <cell r="AG207">
            <v>2803.77</v>
          </cell>
          <cell r="AH207">
            <v>38745</v>
          </cell>
          <cell r="AI207">
            <v>1843.2</v>
          </cell>
          <cell r="AJ207">
            <v>94867.76</v>
          </cell>
          <cell r="AK207">
            <v>4223.62</v>
          </cell>
          <cell r="AL207">
            <v>15684.37</v>
          </cell>
        </row>
        <row r="208">
          <cell r="A208">
            <v>38901</v>
          </cell>
          <cell r="B208" t="str">
            <v>03:45</v>
          </cell>
          <cell r="C208">
            <v>23171.19</v>
          </cell>
          <cell r="D208">
            <v>45807.16</v>
          </cell>
          <cell r="E208">
            <v>76688.11</v>
          </cell>
          <cell r="F208">
            <v>-86.4</v>
          </cell>
          <cell r="G208">
            <v>78429.97</v>
          </cell>
          <cell r="H208">
            <v>-27.36</v>
          </cell>
          <cell r="I208">
            <v>-80.22</v>
          </cell>
          <cell r="J208">
            <v>-80.510000000000005</v>
          </cell>
          <cell r="K208">
            <v>4897.1899999999996</v>
          </cell>
          <cell r="L208">
            <v>5890.3</v>
          </cell>
          <cell r="M208">
            <v>0</v>
          </cell>
          <cell r="N208">
            <v>36432</v>
          </cell>
          <cell r="O208">
            <v>-36.4</v>
          </cell>
          <cell r="P208">
            <v>23507.72</v>
          </cell>
          <cell r="Q208">
            <v>44976.22</v>
          </cell>
          <cell r="R208">
            <v>23471.32</v>
          </cell>
          <cell r="S208">
            <v>2160</v>
          </cell>
          <cell r="T208">
            <v>7095.6</v>
          </cell>
          <cell r="U208">
            <v>5890.3</v>
          </cell>
          <cell r="V208">
            <v>591</v>
          </cell>
          <cell r="W208">
            <v>5241.6000000000004</v>
          </cell>
          <cell r="X208">
            <v>103.5</v>
          </cell>
          <cell r="Y208">
            <v>5819.8</v>
          </cell>
          <cell r="Z208">
            <v>6031.24</v>
          </cell>
          <cell r="AA208">
            <v>20.64</v>
          </cell>
          <cell r="AB208">
            <v>2311.9</v>
          </cell>
          <cell r="AC208">
            <v>12123.66</v>
          </cell>
          <cell r="AD208">
            <v>6.85</v>
          </cell>
          <cell r="AE208">
            <v>13878</v>
          </cell>
          <cell r="AF208">
            <v>64.58</v>
          </cell>
          <cell r="AG208">
            <v>2771.3</v>
          </cell>
          <cell r="AH208">
            <v>38844</v>
          </cell>
          <cell r="AI208">
            <v>1836</v>
          </cell>
          <cell r="AJ208">
            <v>94963.75</v>
          </cell>
          <cell r="AK208">
            <v>4223.62</v>
          </cell>
          <cell r="AL208">
            <v>15684.37</v>
          </cell>
        </row>
        <row r="209">
          <cell r="A209">
            <v>38901</v>
          </cell>
          <cell r="B209" t="str">
            <v>04:00</v>
          </cell>
          <cell r="C209">
            <v>23159.99</v>
          </cell>
          <cell r="D209">
            <v>45687.14</v>
          </cell>
          <cell r="E209">
            <v>77006.89</v>
          </cell>
          <cell r="F209">
            <v>-172.8</v>
          </cell>
          <cell r="G209">
            <v>78429.97</v>
          </cell>
          <cell r="H209">
            <v>-29.24</v>
          </cell>
          <cell r="I209">
            <v>-82.37</v>
          </cell>
          <cell r="J209">
            <v>-92.51</v>
          </cell>
          <cell r="K209">
            <v>4933.55</v>
          </cell>
          <cell r="L209">
            <v>5907.73</v>
          </cell>
          <cell r="M209">
            <v>0</v>
          </cell>
          <cell r="N209">
            <v>36432</v>
          </cell>
          <cell r="O209">
            <v>-36.4</v>
          </cell>
          <cell r="P209">
            <v>23411.82</v>
          </cell>
          <cell r="Q209">
            <v>45234.37</v>
          </cell>
          <cell r="R209">
            <v>23375.42</v>
          </cell>
          <cell r="S209">
            <v>2160</v>
          </cell>
          <cell r="T209">
            <v>7016.4</v>
          </cell>
          <cell r="U209">
            <v>5907.73</v>
          </cell>
          <cell r="V209">
            <v>594</v>
          </cell>
          <cell r="W209">
            <v>5184</v>
          </cell>
          <cell r="X209">
            <v>100.5</v>
          </cell>
          <cell r="Y209">
            <v>5819.8</v>
          </cell>
          <cell r="Z209">
            <v>5769.7</v>
          </cell>
          <cell r="AA209">
            <v>18.760000000000002</v>
          </cell>
          <cell r="AB209">
            <v>2299.1999999999998</v>
          </cell>
          <cell r="AC209">
            <v>12153.53</v>
          </cell>
          <cell r="AD209">
            <v>7.2</v>
          </cell>
          <cell r="AE209">
            <v>13950</v>
          </cell>
          <cell r="AF209">
            <v>64.58</v>
          </cell>
          <cell r="AG209">
            <v>2804.08</v>
          </cell>
          <cell r="AH209">
            <v>38937</v>
          </cell>
          <cell r="AI209">
            <v>1836</v>
          </cell>
          <cell r="AJ209">
            <v>94803.77</v>
          </cell>
          <cell r="AK209">
            <v>4223.62</v>
          </cell>
          <cell r="AL209">
            <v>15700.72</v>
          </cell>
        </row>
        <row r="210">
          <cell r="A210">
            <v>38901</v>
          </cell>
          <cell r="B210" t="str">
            <v>04:15</v>
          </cell>
          <cell r="C210">
            <v>23685.32</v>
          </cell>
          <cell r="D210">
            <v>45967.19</v>
          </cell>
          <cell r="E210">
            <v>76888.100000000006</v>
          </cell>
          <cell r="F210">
            <v>-172.8</v>
          </cell>
          <cell r="G210">
            <v>78468.31</v>
          </cell>
          <cell r="H210">
            <v>-5.24</v>
          </cell>
          <cell r="I210">
            <v>-83.52</v>
          </cell>
          <cell r="J210">
            <v>-80.91</v>
          </cell>
          <cell r="K210">
            <v>5185.6000000000004</v>
          </cell>
          <cell r="L210">
            <v>5918.73</v>
          </cell>
          <cell r="M210">
            <v>0</v>
          </cell>
          <cell r="N210">
            <v>35880</v>
          </cell>
          <cell r="O210">
            <v>-36.4</v>
          </cell>
          <cell r="P210">
            <v>23465.01</v>
          </cell>
          <cell r="Q210">
            <v>45587.519999999997</v>
          </cell>
          <cell r="R210">
            <v>23428.61</v>
          </cell>
          <cell r="S210">
            <v>2160</v>
          </cell>
          <cell r="T210">
            <v>6969.6</v>
          </cell>
          <cell r="U210">
            <v>5918.73</v>
          </cell>
          <cell r="V210">
            <v>609</v>
          </cell>
          <cell r="W210">
            <v>5356.8</v>
          </cell>
          <cell r="X210">
            <v>98.25</v>
          </cell>
          <cell r="Y210">
            <v>5736.66</v>
          </cell>
          <cell r="Z210">
            <v>5444.6</v>
          </cell>
          <cell r="AA210">
            <v>18.760000000000002</v>
          </cell>
          <cell r="AB210">
            <v>2307.1</v>
          </cell>
          <cell r="AC210">
            <v>12258.3</v>
          </cell>
          <cell r="AD210">
            <v>7.64</v>
          </cell>
          <cell r="AE210">
            <v>14022</v>
          </cell>
          <cell r="AF210">
            <v>64.58</v>
          </cell>
          <cell r="AG210">
            <v>2855</v>
          </cell>
          <cell r="AH210">
            <v>39048</v>
          </cell>
          <cell r="AI210">
            <v>1850.4</v>
          </cell>
          <cell r="AJ210">
            <v>95171.7</v>
          </cell>
          <cell r="AK210">
            <v>4394.8500000000004</v>
          </cell>
          <cell r="AL210">
            <v>15895.93</v>
          </cell>
        </row>
        <row r="211">
          <cell r="A211">
            <v>38901</v>
          </cell>
          <cell r="B211" t="str">
            <v>04:30</v>
          </cell>
          <cell r="C211">
            <v>25462.54</v>
          </cell>
          <cell r="D211">
            <v>45887.18</v>
          </cell>
          <cell r="E211">
            <v>76847.3</v>
          </cell>
          <cell r="F211">
            <v>-172.8</v>
          </cell>
          <cell r="G211">
            <v>78429.97</v>
          </cell>
          <cell r="H211">
            <v>-27.36</v>
          </cell>
          <cell r="I211">
            <v>-87.98</v>
          </cell>
          <cell r="J211">
            <v>-92.51</v>
          </cell>
          <cell r="K211">
            <v>5424.39</v>
          </cell>
          <cell r="L211">
            <v>5922.53</v>
          </cell>
          <cell r="M211">
            <v>0</v>
          </cell>
          <cell r="N211">
            <v>36432</v>
          </cell>
          <cell r="O211">
            <v>-42.46</v>
          </cell>
          <cell r="P211">
            <v>23408.27</v>
          </cell>
          <cell r="Q211">
            <v>46071.98</v>
          </cell>
          <cell r="R211">
            <v>23365.81</v>
          </cell>
          <cell r="S211">
            <v>2160</v>
          </cell>
          <cell r="T211">
            <v>6940.8</v>
          </cell>
          <cell r="U211">
            <v>5922.53</v>
          </cell>
          <cell r="V211">
            <v>621</v>
          </cell>
          <cell r="W211">
            <v>5356.8</v>
          </cell>
          <cell r="X211">
            <v>99</v>
          </cell>
          <cell r="Y211">
            <v>5736.66</v>
          </cell>
          <cell r="Z211">
            <v>5603.76</v>
          </cell>
          <cell r="AA211">
            <v>20.64</v>
          </cell>
          <cell r="AB211">
            <v>2281.4</v>
          </cell>
          <cell r="AC211">
            <v>12382.7</v>
          </cell>
          <cell r="AD211">
            <v>6.9</v>
          </cell>
          <cell r="AE211">
            <v>14076</v>
          </cell>
          <cell r="AF211">
            <v>62.5</v>
          </cell>
          <cell r="AG211">
            <v>2960.6</v>
          </cell>
          <cell r="AH211">
            <v>39219</v>
          </cell>
          <cell r="AI211">
            <v>1836</v>
          </cell>
          <cell r="AJ211">
            <v>95395.66</v>
          </cell>
          <cell r="AK211">
            <v>4509</v>
          </cell>
          <cell r="AL211">
            <v>16031.52</v>
          </cell>
        </row>
        <row r="212">
          <cell r="A212">
            <v>38901</v>
          </cell>
          <cell r="B212" t="str">
            <v>04:45</v>
          </cell>
          <cell r="C212">
            <v>39335.870000000003</v>
          </cell>
          <cell r="D212">
            <v>34284.86</v>
          </cell>
          <cell r="E212">
            <v>76806.91</v>
          </cell>
          <cell r="F212">
            <v>-86.4</v>
          </cell>
          <cell r="G212">
            <v>78391.64</v>
          </cell>
          <cell r="H212">
            <v>-29.24</v>
          </cell>
          <cell r="I212">
            <v>-97.32</v>
          </cell>
          <cell r="J212">
            <v>-80.510000000000005</v>
          </cell>
          <cell r="K212">
            <v>5104.66</v>
          </cell>
          <cell r="L212">
            <v>5896</v>
          </cell>
          <cell r="M212">
            <v>0</v>
          </cell>
          <cell r="N212">
            <v>35880</v>
          </cell>
          <cell r="O212">
            <v>-36.4</v>
          </cell>
          <cell r="P212">
            <v>23109.56</v>
          </cell>
          <cell r="Q212">
            <v>46977.32</v>
          </cell>
          <cell r="R212">
            <v>23073.16</v>
          </cell>
          <cell r="S212">
            <v>2052</v>
          </cell>
          <cell r="T212">
            <v>7063.2</v>
          </cell>
          <cell r="U212">
            <v>5896</v>
          </cell>
          <cell r="V212">
            <v>642</v>
          </cell>
          <cell r="W212">
            <v>5356.8</v>
          </cell>
          <cell r="X212">
            <v>98.25</v>
          </cell>
          <cell r="Y212">
            <v>5653.52</v>
          </cell>
          <cell r="Z212">
            <v>5562.91</v>
          </cell>
          <cell r="AA212">
            <v>18.760000000000002</v>
          </cell>
          <cell r="AB212">
            <v>2295.6999999999998</v>
          </cell>
          <cell r="AC212">
            <v>12432.21</v>
          </cell>
          <cell r="AD212">
            <v>7.12</v>
          </cell>
          <cell r="AE212">
            <v>14274</v>
          </cell>
          <cell r="AF212">
            <v>63.54</v>
          </cell>
          <cell r="AG212">
            <v>3041.75</v>
          </cell>
          <cell r="AH212">
            <v>39408</v>
          </cell>
          <cell r="AI212">
            <v>1864.8</v>
          </cell>
          <cell r="AJ212">
            <v>95411.66</v>
          </cell>
          <cell r="AK212">
            <v>4509</v>
          </cell>
          <cell r="AL212">
            <v>16186.98</v>
          </cell>
        </row>
        <row r="213">
          <cell r="A213">
            <v>38901</v>
          </cell>
          <cell r="B213" t="str">
            <v>05:00</v>
          </cell>
          <cell r="C213">
            <v>40092.449999999997</v>
          </cell>
          <cell r="D213">
            <v>36925.379999999997</v>
          </cell>
          <cell r="E213">
            <v>76967.69</v>
          </cell>
          <cell r="F213">
            <v>-172.8</v>
          </cell>
          <cell r="G213">
            <v>78468.31</v>
          </cell>
          <cell r="H213">
            <v>-29.24</v>
          </cell>
          <cell r="I213">
            <v>-105.37</v>
          </cell>
          <cell r="J213">
            <v>-79.709999999999994</v>
          </cell>
          <cell r="K213">
            <v>5154.54</v>
          </cell>
          <cell r="L213">
            <v>5923.04</v>
          </cell>
          <cell r="M213">
            <v>0</v>
          </cell>
          <cell r="N213">
            <v>34776</v>
          </cell>
          <cell r="O213">
            <v>-36.4</v>
          </cell>
          <cell r="P213">
            <v>23144.47</v>
          </cell>
          <cell r="Q213">
            <v>48105.37</v>
          </cell>
          <cell r="R213">
            <v>23108.07</v>
          </cell>
          <cell r="S213">
            <v>2160</v>
          </cell>
          <cell r="T213">
            <v>7005.6</v>
          </cell>
          <cell r="U213">
            <v>5923.04</v>
          </cell>
          <cell r="V213">
            <v>639</v>
          </cell>
          <cell r="W213">
            <v>5299.2</v>
          </cell>
          <cell r="X213">
            <v>99.75</v>
          </cell>
          <cell r="Y213">
            <v>5653.52</v>
          </cell>
          <cell r="Z213">
            <v>5612.6</v>
          </cell>
          <cell r="AA213">
            <v>18.760000000000002</v>
          </cell>
          <cell r="AB213">
            <v>2319.6</v>
          </cell>
          <cell r="AC213">
            <v>12786.19</v>
          </cell>
          <cell r="AD213">
            <v>8.06</v>
          </cell>
          <cell r="AE213">
            <v>14598</v>
          </cell>
          <cell r="AF213">
            <v>62.5</v>
          </cell>
          <cell r="AG213">
            <v>3154.55</v>
          </cell>
          <cell r="AH213">
            <v>39663</v>
          </cell>
          <cell r="AI213">
            <v>1879.2</v>
          </cell>
          <cell r="AJ213">
            <v>95699.64</v>
          </cell>
          <cell r="AK213">
            <v>4394.8500000000004</v>
          </cell>
          <cell r="AL213">
            <v>16342.45</v>
          </cell>
        </row>
        <row r="214">
          <cell r="A214">
            <v>38901</v>
          </cell>
          <cell r="B214" t="str">
            <v>05:15</v>
          </cell>
          <cell r="C214">
            <v>41013.870000000003</v>
          </cell>
          <cell r="D214">
            <v>42086.42</v>
          </cell>
          <cell r="E214">
            <v>76728.11</v>
          </cell>
          <cell r="F214">
            <v>-172.8</v>
          </cell>
          <cell r="G214">
            <v>78429.97</v>
          </cell>
          <cell r="H214">
            <v>-29.24</v>
          </cell>
          <cell r="I214">
            <v>-104.08</v>
          </cell>
          <cell r="J214">
            <v>-92.11</v>
          </cell>
          <cell r="K214">
            <v>5113.12</v>
          </cell>
          <cell r="L214">
            <v>5977.16</v>
          </cell>
          <cell r="M214">
            <v>0</v>
          </cell>
          <cell r="N214">
            <v>34224</v>
          </cell>
          <cell r="O214">
            <v>-42.46</v>
          </cell>
          <cell r="P214">
            <v>23532.83</v>
          </cell>
          <cell r="Q214">
            <v>49352.08</v>
          </cell>
          <cell r="R214">
            <v>23490.37</v>
          </cell>
          <cell r="S214">
            <v>2160</v>
          </cell>
          <cell r="T214">
            <v>7128</v>
          </cell>
          <cell r="U214">
            <v>5977.16</v>
          </cell>
          <cell r="V214">
            <v>651</v>
          </cell>
          <cell r="W214">
            <v>5299.2</v>
          </cell>
          <cell r="X214">
            <v>96</v>
          </cell>
          <cell r="Y214">
            <v>5570.38</v>
          </cell>
          <cell r="Z214">
            <v>5909.52</v>
          </cell>
          <cell r="AA214">
            <v>18.760000000000002</v>
          </cell>
          <cell r="AB214">
            <v>2359.5</v>
          </cell>
          <cell r="AC214">
            <v>14449.81</v>
          </cell>
          <cell r="AD214">
            <v>7.22</v>
          </cell>
          <cell r="AE214">
            <v>14742</v>
          </cell>
          <cell r="AF214">
            <v>61.45</v>
          </cell>
          <cell r="AG214">
            <v>3583.45</v>
          </cell>
          <cell r="AH214">
            <v>40542</v>
          </cell>
          <cell r="AI214">
            <v>1929.6</v>
          </cell>
          <cell r="AJ214">
            <v>96355.51</v>
          </cell>
          <cell r="AK214">
            <v>4394.8500000000004</v>
          </cell>
          <cell r="AL214">
            <v>16891.830000000002</v>
          </cell>
        </row>
        <row r="215">
          <cell r="A215">
            <v>38901</v>
          </cell>
          <cell r="B215" t="str">
            <v>05:30</v>
          </cell>
          <cell r="C215">
            <v>40934.65</v>
          </cell>
          <cell r="D215">
            <v>47647.53</v>
          </cell>
          <cell r="E215">
            <v>76888.100000000006</v>
          </cell>
          <cell r="F215">
            <v>-86.4</v>
          </cell>
          <cell r="G215">
            <v>78468.31</v>
          </cell>
          <cell r="H215">
            <v>-29.24</v>
          </cell>
          <cell r="I215">
            <v>-106.52</v>
          </cell>
          <cell r="J215">
            <v>-80.91</v>
          </cell>
          <cell r="K215">
            <v>5076.3599999999997</v>
          </cell>
          <cell r="L215">
            <v>5923.1</v>
          </cell>
          <cell r="M215">
            <v>0</v>
          </cell>
          <cell r="N215">
            <v>34776</v>
          </cell>
          <cell r="O215">
            <v>-36.4</v>
          </cell>
          <cell r="P215">
            <v>23618.28</v>
          </cell>
          <cell r="Q215">
            <v>50538.52</v>
          </cell>
          <cell r="R215">
            <v>23581.88</v>
          </cell>
          <cell r="S215">
            <v>2268</v>
          </cell>
          <cell r="T215">
            <v>7336.8</v>
          </cell>
          <cell r="U215">
            <v>5923.1</v>
          </cell>
          <cell r="V215">
            <v>660</v>
          </cell>
          <cell r="W215">
            <v>5356.8</v>
          </cell>
          <cell r="X215">
            <v>100.5</v>
          </cell>
          <cell r="Y215">
            <v>5487.24</v>
          </cell>
          <cell r="Z215">
            <v>6111.16</v>
          </cell>
          <cell r="AA215">
            <v>18.760000000000002</v>
          </cell>
          <cell r="AB215">
            <v>2410.5</v>
          </cell>
          <cell r="AC215">
            <v>14704.21</v>
          </cell>
          <cell r="AD215">
            <v>7.4</v>
          </cell>
          <cell r="AE215">
            <v>15264</v>
          </cell>
          <cell r="AF215">
            <v>61.45</v>
          </cell>
          <cell r="AG215">
            <v>3522.95</v>
          </cell>
          <cell r="AH215">
            <v>41991</v>
          </cell>
          <cell r="AI215">
            <v>1980</v>
          </cell>
          <cell r="AJ215">
            <v>97203.36</v>
          </cell>
          <cell r="AK215">
            <v>4394.8500000000004</v>
          </cell>
          <cell r="AL215">
            <v>17421.349999999999</v>
          </cell>
        </row>
        <row r="216">
          <cell r="A216">
            <v>38901</v>
          </cell>
          <cell r="B216" t="str">
            <v>05:45</v>
          </cell>
          <cell r="C216">
            <v>40357.72</v>
          </cell>
          <cell r="D216">
            <v>52487.81</v>
          </cell>
          <cell r="E216">
            <v>76928.09</v>
          </cell>
          <cell r="F216">
            <v>-172.8</v>
          </cell>
          <cell r="G216">
            <v>82378.3</v>
          </cell>
          <cell r="H216">
            <v>-29.24</v>
          </cell>
          <cell r="I216">
            <v>-111.41</v>
          </cell>
          <cell r="J216">
            <v>-86.54</v>
          </cell>
          <cell r="K216">
            <v>5145.46</v>
          </cell>
          <cell r="L216">
            <v>5953.83</v>
          </cell>
          <cell r="M216">
            <v>0</v>
          </cell>
          <cell r="N216">
            <v>34776</v>
          </cell>
          <cell r="O216">
            <v>-36.4</v>
          </cell>
          <cell r="P216">
            <v>23973.21</v>
          </cell>
          <cell r="Q216">
            <v>54479.41</v>
          </cell>
          <cell r="R216">
            <v>23936.81</v>
          </cell>
          <cell r="S216">
            <v>2160</v>
          </cell>
          <cell r="T216">
            <v>7686</v>
          </cell>
          <cell r="U216">
            <v>5953.83</v>
          </cell>
          <cell r="V216">
            <v>708</v>
          </cell>
          <cell r="W216">
            <v>5644.8</v>
          </cell>
          <cell r="X216">
            <v>101.25</v>
          </cell>
          <cell r="Y216">
            <v>5570.38</v>
          </cell>
          <cell r="Z216">
            <v>6239.51</v>
          </cell>
          <cell r="AA216">
            <v>18.760000000000002</v>
          </cell>
          <cell r="AB216">
            <v>2471.1</v>
          </cell>
          <cell r="AC216">
            <v>14949.3</v>
          </cell>
          <cell r="AD216">
            <v>8</v>
          </cell>
          <cell r="AE216">
            <v>15768</v>
          </cell>
          <cell r="AF216">
            <v>64.58</v>
          </cell>
          <cell r="AG216">
            <v>3518.18</v>
          </cell>
          <cell r="AH216">
            <v>43485</v>
          </cell>
          <cell r="AI216">
            <v>2052</v>
          </cell>
          <cell r="AJ216">
            <v>97987.26</v>
          </cell>
          <cell r="AK216">
            <v>4394.8500000000004</v>
          </cell>
          <cell r="AL216">
            <v>18162.43</v>
          </cell>
        </row>
        <row r="217">
          <cell r="A217">
            <v>38901</v>
          </cell>
          <cell r="B217" t="str">
            <v>06:00</v>
          </cell>
          <cell r="C217">
            <v>40283.300000000003</v>
          </cell>
          <cell r="D217">
            <v>50727.360000000001</v>
          </cell>
          <cell r="E217">
            <v>80168.210000000006</v>
          </cell>
          <cell r="F217">
            <v>-172.8</v>
          </cell>
          <cell r="G217">
            <v>90581.64</v>
          </cell>
          <cell r="H217">
            <v>-32.99</v>
          </cell>
          <cell r="I217">
            <v>-121.48</v>
          </cell>
          <cell r="J217">
            <v>-80.510000000000005</v>
          </cell>
          <cell r="K217">
            <v>5132.83</v>
          </cell>
          <cell r="L217">
            <v>6128.64</v>
          </cell>
          <cell r="M217">
            <v>0</v>
          </cell>
          <cell r="N217">
            <v>34776</v>
          </cell>
          <cell r="O217">
            <v>-36.4</v>
          </cell>
          <cell r="P217">
            <v>24275.69</v>
          </cell>
          <cell r="Q217">
            <v>58457.48</v>
          </cell>
          <cell r="R217">
            <v>24239.29</v>
          </cell>
          <cell r="S217">
            <v>2160</v>
          </cell>
          <cell r="T217">
            <v>8143.2</v>
          </cell>
          <cell r="U217">
            <v>6128.64</v>
          </cell>
          <cell r="V217">
            <v>720</v>
          </cell>
          <cell r="W217">
            <v>5846.4</v>
          </cell>
          <cell r="X217">
            <v>104.25</v>
          </cell>
          <cell r="Y217">
            <v>5570.38</v>
          </cell>
          <cell r="Z217">
            <v>6326.42</v>
          </cell>
          <cell r="AA217">
            <v>15.01</v>
          </cell>
          <cell r="AB217">
            <v>2534.9</v>
          </cell>
          <cell r="AC217">
            <v>15234.56</v>
          </cell>
          <cell r="AD217">
            <v>7.87</v>
          </cell>
          <cell r="AE217">
            <v>16416</v>
          </cell>
          <cell r="AF217">
            <v>66.66</v>
          </cell>
          <cell r="AG217">
            <v>3448.73</v>
          </cell>
          <cell r="AH217">
            <v>45129</v>
          </cell>
          <cell r="AI217">
            <v>2116.8000000000002</v>
          </cell>
          <cell r="AJ217">
            <v>99699.05</v>
          </cell>
          <cell r="AK217">
            <v>4394.8500000000004</v>
          </cell>
          <cell r="AL217">
            <v>17520.71</v>
          </cell>
        </row>
        <row r="218">
          <cell r="A218">
            <v>38901</v>
          </cell>
          <cell r="B218" t="str">
            <v>06:15</v>
          </cell>
          <cell r="C218">
            <v>40441.74</v>
          </cell>
          <cell r="D218">
            <v>53367.89</v>
          </cell>
          <cell r="E218">
            <v>90924.88</v>
          </cell>
          <cell r="F218">
            <v>-86.4</v>
          </cell>
          <cell r="G218">
            <v>90504.97</v>
          </cell>
          <cell r="H218">
            <v>-36.74</v>
          </cell>
          <cell r="I218">
            <v>-126.51</v>
          </cell>
          <cell r="J218">
            <v>-92.51</v>
          </cell>
          <cell r="K218">
            <v>5045.7</v>
          </cell>
          <cell r="L218">
            <v>6657.74</v>
          </cell>
          <cell r="M218">
            <v>0</v>
          </cell>
          <cell r="N218">
            <v>35328</v>
          </cell>
          <cell r="O218">
            <v>-36.4</v>
          </cell>
          <cell r="P218">
            <v>24903.33</v>
          </cell>
          <cell r="Q218">
            <v>64222.51</v>
          </cell>
          <cell r="R218">
            <v>24866.93</v>
          </cell>
          <cell r="S218">
            <v>2160</v>
          </cell>
          <cell r="T218">
            <v>8287.2000000000007</v>
          </cell>
          <cell r="U218">
            <v>6657.74</v>
          </cell>
          <cell r="V218">
            <v>765</v>
          </cell>
          <cell r="W218">
            <v>6220.8</v>
          </cell>
          <cell r="X218">
            <v>105</v>
          </cell>
          <cell r="Y218">
            <v>5570.38</v>
          </cell>
          <cell r="Z218">
            <v>6397.96</v>
          </cell>
          <cell r="AA218">
            <v>11.26</v>
          </cell>
          <cell r="AB218">
            <v>2680.1</v>
          </cell>
          <cell r="AC218">
            <v>15754.49</v>
          </cell>
          <cell r="AD218">
            <v>7.58</v>
          </cell>
          <cell r="AE218">
            <v>17244</v>
          </cell>
          <cell r="AF218">
            <v>68.75</v>
          </cell>
          <cell r="AG218">
            <v>3521.44</v>
          </cell>
          <cell r="AH218">
            <v>47547</v>
          </cell>
          <cell r="AI218">
            <v>2232</v>
          </cell>
          <cell r="AJ218">
            <v>105666.17</v>
          </cell>
          <cell r="AK218">
            <v>4394.8500000000004</v>
          </cell>
          <cell r="AL218">
            <v>14066.61</v>
          </cell>
        </row>
        <row r="219">
          <cell r="A219">
            <v>38901</v>
          </cell>
          <cell r="B219" t="str">
            <v>06:30</v>
          </cell>
          <cell r="C219">
            <v>39872</v>
          </cell>
          <cell r="D219">
            <v>58328.88</v>
          </cell>
          <cell r="E219">
            <v>101166.78</v>
          </cell>
          <cell r="F219">
            <v>-172.8</v>
          </cell>
          <cell r="G219">
            <v>90504.97</v>
          </cell>
          <cell r="H219">
            <v>-20.25</v>
          </cell>
          <cell r="I219">
            <v>-133.97999999999999</v>
          </cell>
          <cell r="J219">
            <v>1083.3900000000001</v>
          </cell>
          <cell r="K219">
            <v>5308.12</v>
          </cell>
          <cell r="L219">
            <v>6953.37</v>
          </cell>
          <cell r="M219">
            <v>0</v>
          </cell>
          <cell r="N219">
            <v>34776</v>
          </cell>
          <cell r="O219">
            <v>-42.46</v>
          </cell>
          <cell r="P219">
            <v>26456.74</v>
          </cell>
          <cell r="Q219">
            <v>70693.98</v>
          </cell>
          <cell r="R219">
            <v>26414.28</v>
          </cell>
          <cell r="S219">
            <v>2160</v>
          </cell>
          <cell r="T219">
            <v>8154</v>
          </cell>
          <cell r="U219">
            <v>6953.37</v>
          </cell>
          <cell r="V219">
            <v>792</v>
          </cell>
          <cell r="W219">
            <v>6278.4</v>
          </cell>
          <cell r="X219">
            <v>108.75</v>
          </cell>
          <cell r="Y219">
            <v>5487.24</v>
          </cell>
          <cell r="Z219">
            <v>6580.89</v>
          </cell>
          <cell r="AA219">
            <v>3.75</v>
          </cell>
          <cell r="AB219">
            <v>2793.3</v>
          </cell>
          <cell r="AC219">
            <v>16430.060000000001</v>
          </cell>
          <cell r="AD219">
            <v>7.84</v>
          </cell>
          <cell r="AE219">
            <v>18234</v>
          </cell>
          <cell r="AF219">
            <v>69.790000000000006</v>
          </cell>
          <cell r="AG219">
            <v>3530.34</v>
          </cell>
          <cell r="AH219">
            <v>50391</v>
          </cell>
          <cell r="AI219">
            <v>2318.4</v>
          </cell>
          <cell r="AJ219">
            <v>111617.29</v>
          </cell>
          <cell r="AK219">
            <v>4394.8500000000004</v>
          </cell>
          <cell r="AL219">
            <v>11293.98</v>
          </cell>
        </row>
        <row r="220">
          <cell r="A220">
            <v>38901</v>
          </cell>
          <cell r="B220" t="str">
            <v>06:45</v>
          </cell>
          <cell r="C220">
            <v>39148.629999999997</v>
          </cell>
          <cell r="D220">
            <v>52287.69</v>
          </cell>
          <cell r="E220">
            <v>104817.27</v>
          </cell>
          <cell r="F220">
            <v>-172.8</v>
          </cell>
          <cell r="G220">
            <v>90466.64</v>
          </cell>
          <cell r="H220">
            <v>-22.12</v>
          </cell>
          <cell r="I220">
            <v>-143.76</v>
          </cell>
          <cell r="J220">
            <v>11483.29</v>
          </cell>
          <cell r="K220">
            <v>5176.5200000000004</v>
          </cell>
          <cell r="L220">
            <v>7279.21</v>
          </cell>
          <cell r="M220">
            <v>0</v>
          </cell>
          <cell r="N220">
            <v>34776</v>
          </cell>
          <cell r="O220">
            <v>-36.4</v>
          </cell>
          <cell r="P220">
            <v>30096.77</v>
          </cell>
          <cell r="Q220">
            <v>76143.759999999995</v>
          </cell>
          <cell r="R220">
            <v>30060.37</v>
          </cell>
          <cell r="S220">
            <v>2160</v>
          </cell>
          <cell r="T220">
            <v>7905.6</v>
          </cell>
          <cell r="U220">
            <v>7279.21</v>
          </cell>
          <cell r="V220">
            <v>804</v>
          </cell>
          <cell r="W220">
            <v>6883.2</v>
          </cell>
          <cell r="X220">
            <v>114.75</v>
          </cell>
          <cell r="Y220">
            <v>5986.08</v>
          </cell>
          <cell r="Z220">
            <v>6766.56</v>
          </cell>
          <cell r="AA220">
            <v>1.88</v>
          </cell>
          <cell r="AB220">
            <v>2842.6</v>
          </cell>
          <cell r="AC220">
            <v>17022.46</v>
          </cell>
          <cell r="AD220">
            <v>9.7899999999999991</v>
          </cell>
          <cell r="AE220">
            <v>18738</v>
          </cell>
          <cell r="AF220">
            <v>68.75</v>
          </cell>
          <cell r="AG220">
            <v>3505.93</v>
          </cell>
          <cell r="AH220">
            <v>52596</v>
          </cell>
          <cell r="AI220">
            <v>2246.4</v>
          </cell>
          <cell r="AJ220">
            <v>111617.32</v>
          </cell>
          <cell r="AK220">
            <v>4337.78</v>
          </cell>
          <cell r="AL220">
            <v>8015.21</v>
          </cell>
        </row>
        <row r="221">
          <cell r="A221">
            <v>38901</v>
          </cell>
          <cell r="B221" t="str">
            <v>07:00</v>
          </cell>
          <cell r="C221">
            <v>39160.230000000003</v>
          </cell>
          <cell r="D221">
            <v>49927.199999999997</v>
          </cell>
          <cell r="E221">
            <v>104782.47</v>
          </cell>
          <cell r="F221">
            <v>-86.4</v>
          </cell>
          <cell r="G221">
            <v>90274.97</v>
          </cell>
          <cell r="H221">
            <v>-20.25</v>
          </cell>
          <cell r="I221">
            <v>-144.33000000000001</v>
          </cell>
          <cell r="J221">
            <v>11283.67</v>
          </cell>
          <cell r="K221">
            <v>5181.58</v>
          </cell>
          <cell r="L221">
            <v>7493.03</v>
          </cell>
          <cell r="M221">
            <v>0</v>
          </cell>
          <cell r="N221">
            <v>35328</v>
          </cell>
          <cell r="O221">
            <v>-42.46</v>
          </cell>
          <cell r="P221">
            <v>34620.160000000003</v>
          </cell>
          <cell r="Q221">
            <v>78064.33</v>
          </cell>
          <cell r="R221">
            <v>34577.699999999997</v>
          </cell>
          <cell r="S221">
            <v>2160</v>
          </cell>
          <cell r="T221">
            <v>6706.8</v>
          </cell>
          <cell r="U221">
            <v>7493.03</v>
          </cell>
          <cell r="V221">
            <v>711</v>
          </cell>
          <cell r="W221">
            <v>6681.6</v>
          </cell>
          <cell r="X221">
            <v>122.25</v>
          </cell>
          <cell r="Y221">
            <v>6318.64</v>
          </cell>
          <cell r="Z221">
            <v>6751.83</v>
          </cell>
          <cell r="AA221">
            <v>3.75</v>
          </cell>
          <cell r="AB221">
            <v>2645</v>
          </cell>
          <cell r="AC221">
            <v>17040.419999999998</v>
          </cell>
          <cell r="AD221">
            <v>9.2200000000000006</v>
          </cell>
          <cell r="AE221">
            <v>17658</v>
          </cell>
          <cell r="AF221">
            <v>44.79</v>
          </cell>
          <cell r="AG221">
            <v>3484.19</v>
          </cell>
          <cell r="AH221">
            <v>51633</v>
          </cell>
          <cell r="AI221">
            <v>2052</v>
          </cell>
          <cell r="AJ221">
            <v>110721.46</v>
          </cell>
          <cell r="AK221">
            <v>4394.8500000000004</v>
          </cell>
          <cell r="AL221">
            <v>7290.49</v>
          </cell>
        </row>
        <row r="222">
          <cell r="A222">
            <v>38901</v>
          </cell>
          <cell r="B222" t="str">
            <v>07:15</v>
          </cell>
          <cell r="C222">
            <v>40217.68</v>
          </cell>
          <cell r="D222">
            <v>50727.65</v>
          </cell>
          <cell r="E222">
            <v>108370.95</v>
          </cell>
          <cell r="F222">
            <v>-172.8</v>
          </cell>
          <cell r="G222">
            <v>93341.63</v>
          </cell>
          <cell r="H222">
            <v>243.73</v>
          </cell>
          <cell r="I222">
            <v>-149.08000000000001</v>
          </cell>
          <cell r="J222">
            <v>13550.68</v>
          </cell>
          <cell r="K222">
            <v>5431.95</v>
          </cell>
          <cell r="L222">
            <v>8092.12</v>
          </cell>
          <cell r="M222">
            <v>0</v>
          </cell>
          <cell r="N222">
            <v>35880</v>
          </cell>
          <cell r="O222">
            <v>-36.4</v>
          </cell>
          <cell r="P222">
            <v>41098.46</v>
          </cell>
          <cell r="Q222">
            <v>82933.08</v>
          </cell>
          <cell r="R222">
            <v>41062.06</v>
          </cell>
          <cell r="S222">
            <v>2052</v>
          </cell>
          <cell r="T222">
            <v>6847.2</v>
          </cell>
          <cell r="U222">
            <v>8092.12</v>
          </cell>
          <cell r="V222">
            <v>660</v>
          </cell>
          <cell r="W222">
            <v>6998.4</v>
          </cell>
          <cell r="X222">
            <v>129</v>
          </cell>
          <cell r="Y222">
            <v>6734.34</v>
          </cell>
          <cell r="Z222">
            <v>6625.54</v>
          </cell>
          <cell r="AA222">
            <v>3.75</v>
          </cell>
          <cell r="AB222">
            <v>2482.4</v>
          </cell>
          <cell r="AC222">
            <v>17368.66</v>
          </cell>
          <cell r="AD222">
            <v>11.15</v>
          </cell>
          <cell r="AE222">
            <v>18162</v>
          </cell>
          <cell r="AF222">
            <v>28.12</v>
          </cell>
          <cell r="AG222">
            <v>3466.26</v>
          </cell>
          <cell r="AH222">
            <v>54171</v>
          </cell>
          <cell r="AI222">
            <v>1915.2</v>
          </cell>
          <cell r="AJ222">
            <v>115073.06</v>
          </cell>
          <cell r="AK222">
            <v>4394.8500000000004</v>
          </cell>
          <cell r="AL222">
            <v>8382.24</v>
          </cell>
        </row>
        <row r="223">
          <cell r="A223">
            <v>38901</v>
          </cell>
          <cell r="B223" t="str">
            <v>07:30</v>
          </cell>
          <cell r="C223">
            <v>40949.86</v>
          </cell>
          <cell r="D223">
            <v>55888.38</v>
          </cell>
          <cell r="E223">
            <v>109172.88</v>
          </cell>
          <cell r="F223">
            <v>-172.8</v>
          </cell>
          <cell r="G223">
            <v>94606.63</v>
          </cell>
          <cell r="H223">
            <v>9794.9</v>
          </cell>
          <cell r="I223">
            <v>-162.59</v>
          </cell>
          <cell r="J223">
            <v>16849.13</v>
          </cell>
          <cell r="K223">
            <v>5624.15</v>
          </cell>
          <cell r="L223">
            <v>9948.32</v>
          </cell>
          <cell r="M223">
            <v>0</v>
          </cell>
          <cell r="N223">
            <v>37536</v>
          </cell>
          <cell r="O223">
            <v>-42.46</v>
          </cell>
          <cell r="P223">
            <v>45072.68</v>
          </cell>
          <cell r="Q223">
            <v>94402.59</v>
          </cell>
          <cell r="R223">
            <v>45030.22</v>
          </cell>
          <cell r="S223">
            <v>2052</v>
          </cell>
          <cell r="T223">
            <v>5011.2</v>
          </cell>
          <cell r="U223">
            <v>9948.32</v>
          </cell>
          <cell r="V223">
            <v>657</v>
          </cell>
          <cell r="W223">
            <v>7804.8</v>
          </cell>
          <cell r="X223">
            <v>140.25</v>
          </cell>
          <cell r="Y223">
            <v>7482.6</v>
          </cell>
          <cell r="Z223">
            <v>6817.73</v>
          </cell>
          <cell r="AA223">
            <v>3.75</v>
          </cell>
          <cell r="AB223">
            <v>2404.3000000000002</v>
          </cell>
          <cell r="AC223">
            <v>18166.82</v>
          </cell>
          <cell r="AD223">
            <v>9.7899999999999991</v>
          </cell>
          <cell r="AE223">
            <v>18882</v>
          </cell>
          <cell r="AF223">
            <v>27.08</v>
          </cell>
          <cell r="AG223">
            <v>3495.36</v>
          </cell>
          <cell r="AH223">
            <v>57228</v>
          </cell>
          <cell r="AI223">
            <v>1872</v>
          </cell>
          <cell r="AJ223">
            <v>118816.66</v>
          </cell>
          <cell r="AK223">
            <v>4337.78</v>
          </cell>
          <cell r="AL223">
            <v>10496.79</v>
          </cell>
        </row>
        <row r="224">
          <cell r="A224">
            <v>38901</v>
          </cell>
          <cell r="B224" t="str">
            <v>07:45</v>
          </cell>
          <cell r="C224">
            <v>41013.07</v>
          </cell>
          <cell r="D224">
            <v>67850.78</v>
          </cell>
          <cell r="E224">
            <v>111720.69</v>
          </cell>
          <cell r="F224">
            <v>-172.8</v>
          </cell>
          <cell r="G224">
            <v>94568.3</v>
          </cell>
          <cell r="H224">
            <v>12698.65</v>
          </cell>
          <cell r="I224">
            <v>-184.73</v>
          </cell>
          <cell r="J224">
            <v>16316</v>
          </cell>
          <cell r="K224">
            <v>5571.62</v>
          </cell>
          <cell r="L224">
            <v>12155.3</v>
          </cell>
          <cell r="M224">
            <v>0</v>
          </cell>
          <cell r="N224">
            <v>36432</v>
          </cell>
          <cell r="O224">
            <v>-36.4</v>
          </cell>
          <cell r="P224">
            <v>46776.74</v>
          </cell>
          <cell r="Q224">
            <v>103128.73</v>
          </cell>
          <cell r="R224">
            <v>46740.34</v>
          </cell>
          <cell r="S224">
            <v>2052</v>
          </cell>
          <cell r="T224">
            <v>3340.8</v>
          </cell>
          <cell r="U224">
            <v>12155.3</v>
          </cell>
          <cell r="V224">
            <v>603</v>
          </cell>
          <cell r="W224">
            <v>8006.4</v>
          </cell>
          <cell r="X224">
            <v>154.5</v>
          </cell>
          <cell r="Y224">
            <v>8064.58</v>
          </cell>
          <cell r="Z224">
            <v>6963.17</v>
          </cell>
          <cell r="AA224">
            <v>3.75</v>
          </cell>
          <cell r="AB224">
            <v>2251.1</v>
          </cell>
          <cell r="AC224">
            <v>18614.3</v>
          </cell>
          <cell r="AD224">
            <v>4.38</v>
          </cell>
          <cell r="AE224">
            <v>19350</v>
          </cell>
          <cell r="AF224">
            <v>27.08</v>
          </cell>
          <cell r="AG224">
            <v>3496.35</v>
          </cell>
          <cell r="AH224">
            <v>58596</v>
          </cell>
          <cell r="AI224">
            <v>1857.6</v>
          </cell>
          <cell r="AJ224">
            <v>122080.27</v>
          </cell>
          <cell r="AK224">
            <v>4394.8500000000004</v>
          </cell>
          <cell r="AL224">
            <v>11456.47</v>
          </cell>
        </row>
        <row r="225">
          <cell r="A225">
            <v>38901</v>
          </cell>
          <cell r="B225" t="str">
            <v>08:00</v>
          </cell>
          <cell r="C225">
            <v>39393.089999999997</v>
          </cell>
          <cell r="D225">
            <v>64050.04</v>
          </cell>
          <cell r="E225">
            <v>120672.26</v>
          </cell>
          <cell r="F225">
            <v>-86.4</v>
          </cell>
          <cell r="G225">
            <v>94108.3</v>
          </cell>
          <cell r="H225">
            <v>12626.66</v>
          </cell>
          <cell r="I225">
            <v>-203.85</v>
          </cell>
          <cell r="J225">
            <v>16789.93</v>
          </cell>
          <cell r="K225">
            <v>5531.71</v>
          </cell>
          <cell r="L225">
            <v>13021.07</v>
          </cell>
          <cell r="M225">
            <v>0</v>
          </cell>
          <cell r="N225">
            <v>36984</v>
          </cell>
          <cell r="O225">
            <v>-42.46</v>
          </cell>
          <cell r="P225">
            <v>60258.99</v>
          </cell>
          <cell r="Q225">
            <v>96491.85</v>
          </cell>
          <cell r="R225">
            <v>60216.53</v>
          </cell>
          <cell r="S225">
            <v>2052</v>
          </cell>
          <cell r="T225">
            <v>3326.4</v>
          </cell>
          <cell r="U225">
            <v>13021.07</v>
          </cell>
          <cell r="V225">
            <v>537</v>
          </cell>
          <cell r="W225">
            <v>7776</v>
          </cell>
          <cell r="X225">
            <v>170.25</v>
          </cell>
          <cell r="Y225">
            <v>8729.7000000000007</v>
          </cell>
          <cell r="Z225">
            <v>7042.53</v>
          </cell>
          <cell r="AA225">
            <v>3.75</v>
          </cell>
          <cell r="AB225">
            <v>2166.6</v>
          </cell>
          <cell r="AC225">
            <v>18960.169999999998</v>
          </cell>
          <cell r="AD225">
            <v>2.71</v>
          </cell>
          <cell r="AE225">
            <v>19638</v>
          </cell>
          <cell r="AF225">
            <v>27.08</v>
          </cell>
          <cell r="AG225">
            <v>3601.77</v>
          </cell>
          <cell r="AH225">
            <v>60021</v>
          </cell>
          <cell r="AI225">
            <v>1879.2</v>
          </cell>
          <cell r="AJ225">
            <v>128831.35</v>
          </cell>
          <cell r="AK225">
            <v>4337.78</v>
          </cell>
          <cell r="AL225">
            <v>9898.33</v>
          </cell>
        </row>
        <row r="226">
          <cell r="A226">
            <v>38901</v>
          </cell>
          <cell r="B226" t="str">
            <v>08:15</v>
          </cell>
          <cell r="C226">
            <v>40221.69</v>
          </cell>
          <cell r="D226">
            <v>56848.58</v>
          </cell>
          <cell r="E226">
            <v>121868</v>
          </cell>
          <cell r="F226">
            <v>-172.8</v>
          </cell>
          <cell r="G226">
            <v>93686.63</v>
          </cell>
          <cell r="H226">
            <v>12674.65</v>
          </cell>
          <cell r="I226">
            <v>-186.31</v>
          </cell>
          <cell r="J226">
            <v>16735.169999999998</v>
          </cell>
          <cell r="K226">
            <v>5574.03</v>
          </cell>
          <cell r="L226">
            <v>13543.79</v>
          </cell>
          <cell r="M226">
            <v>0</v>
          </cell>
          <cell r="N226">
            <v>36984</v>
          </cell>
          <cell r="O226">
            <v>-36.4</v>
          </cell>
          <cell r="P226">
            <v>72277.539999999994</v>
          </cell>
          <cell r="Q226">
            <v>86778.31</v>
          </cell>
          <cell r="R226">
            <v>72241.14</v>
          </cell>
          <cell r="S226">
            <v>2052</v>
          </cell>
          <cell r="T226">
            <v>3718.8</v>
          </cell>
          <cell r="U226">
            <v>13543.79</v>
          </cell>
          <cell r="V226">
            <v>519</v>
          </cell>
          <cell r="W226">
            <v>7545.6</v>
          </cell>
          <cell r="X226">
            <v>179.25</v>
          </cell>
          <cell r="Y226">
            <v>8895.98</v>
          </cell>
          <cell r="Z226">
            <v>6926.29</v>
          </cell>
          <cell r="AA226">
            <v>3.75</v>
          </cell>
          <cell r="AB226">
            <v>2110.8000000000002</v>
          </cell>
          <cell r="AC226">
            <v>19241.78</v>
          </cell>
          <cell r="AD226">
            <v>2.56</v>
          </cell>
          <cell r="AE226">
            <v>19818</v>
          </cell>
          <cell r="AF226">
            <v>28.12</v>
          </cell>
          <cell r="AG226">
            <v>3592.73</v>
          </cell>
          <cell r="AH226">
            <v>61836</v>
          </cell>
          <cell r="AI226">
            <v>1936.8</v>
          </cell>
          <cell r="AJ226">
            <v>132654.96</v>
          </cell>
          <cell r="AK226">
            <v>4337.78</v>
          </cell>
          <cell r="AL226">
            <v>12144.96</v>
          </cell>
        </row>
        <row r="227">
          <cell r="A227">
            <v>38901</v>
          </cell>
          <cell r="B227" t="str">
            <v>08:30</v>
          </cell>
          <cell r="C227">
            <v>41413.57</v>
          </cell>
          <cell r="D227">
            <v>67850.78</v>
          </cell>
          <cell r="E227">
            <v>125749.52</v>
          </cell>
          <cell r="F227">
            <v>-86.4</v>
          </cell>
          <cell r="G227">
            <v>93724.97</v>
          </cell>
          <cell r="H227">
            <v>12652.53</v>
          </cell>
          <cell r="I227">
            <v>-171.22</v>
          </cell>
          <cell r="J227">
            <v>16254.01</v>
          </cell>
          <cell r="K227">
            <v>5533</v>
          </cell>
          <cell r="L227">
            <v>13812.65</v>
          </cell>
          <cell r="M227">
            <v>0</v>
          </cell>
          <cell r="N227">
            <v>36984</v>
          </cell>
          <cell r="O227">
            <v>-36.4</v>
          </cell>
          <cell r="P227">
            <v>72144.59</v>
          </cell>
          <cell r="Q227">
            <v>91243.22</v>
          </cell>
          <cell r="R227">
            <v>72108.19</v>
          </cell>
          <cell r="S227">
            <v>2052</v>
          </cell>
          <cell r="T227">
            <v>4039.2</v>
          </cell>
          <cell r="U227">
            <v>13812.65</v>
          </cell>
          <cell r="V227">
            <v>663</v>
          </cell>
          <cell r="W227">
            <v>8092.8</v>
          </cell>
          <cell r="X227">
            <v>157.5</v>
          </cell>
          <cell r="Y227">
            <v>9394.82</v>
          </cell>
          <cell r="Z227">
            <v>6905.08</v>
          </cell>
          <cell r="AA227">
            <v>5.63</v>
          </cell>
          <cell r="AB227">
            <v>2047</v>
          </cell>
          <cell r="AC227">
            <v>19253.2</v>
          </cell>
          <cell r="AD227">
            <v>3.16</v>
          </cell>
          <cell r="AE227">
            <v>20646</v>
          </cell>
          <cell r="AF227">
            <v>21.87</v>
          </cell>
          <cell r="AG227">
            <v>3578.14</v>
          </cell>
          <cell r="AH227">
            <v>64260</v>
          </cell>
          <cell r="AI227">
            <v>1958.4</v>
          </cell>
          <cell r="AJ227">
            <v>137438.35999999999</v>
          </cell>
          <cell r="AK227">
            <v>4337.78</v>
          </cell>
          <cell r="AL227">
            <v>13160.74</v>
          </cell>
        </row>
        <row r="228">
          <cell r="A228">
            <v>38901</v>
          </cell>
          <cell r="B228" t="str">
            <v>08:45</v>
          </cell>
          <cell r="C228">
            <v>41450.379999999997</v>
          </cell>
          <cell r="D228">
            <v>83173.14</v>
          </cell>
          <cell r="E228">
            <v>126464.82</v>
          </cell>
          <cell r="F228">
            <v>-259.2</v>
          </cell>
          <cell r="G228">
            <v>93839.97</v>
          </cell>
          <cell r="H228">
            <v>12536.29</v>
          </cell>
          <cell r="I228">
            <v>-184.73</v>
          </cell>
          <cell r="J228">
            <v>15725.65</v>
          </cell>
          <cell r="K228">
            <v>5524.78</v>
          </cell>
          <cell r="L228">
            <v>14001.07</v>
          </cell>
          <cell r="M228">
            <v>0</v>
          </cell>
          <cell r="N228">
            <v>36984</v>
          </cell>
          <cell r="O228">
            <v>-42.46</v>
          </cell>
          <cell r="P228">
            <v>71832.83</v>
          </cell>
          <cell r="Q228">
            <v>96888.73</v>
          </cell>
          <cell r="R228">
            <v>71790.37</v>
          </cell>
          <cell r="S228">
            <v>2052</v>
          </cell>
          <cell r="T228">
            <v>4471.2</v>
          </cell>
          <cell r="U228">
            <v>14001.07</v>
          </cell>
          <cell r="V228">
            <v>591</v>
          </cell>
          <cell r="W228">
            <v>8265.6</v>
          </cell>
          <cell r="X228">
            <v>145.5</v>
          </cell>
          <cell r="Y228">
            <v>9893.66</v>
          </cell>
          <cell r="Z228">
            <v>6916.69</v>
          </cell>
          <cell r="AA228">
            <v>9.3800000000000008</v>
          </cell>
          <cell r="AB228">
            <v>2002.4</v>
          </cell>
          <cell r="AC228">
            <v>19752.98</v>
          </cell>
          <cell r="AD228">
            <v>3.25</v>
          </cell>
          <cell r="AE228">
            <v>21096</v>
          </cell>
          <cell r="AF228">
            <v>21.87</v>
          </cell>
          <cell r="AG228">
            <v>3644.12</v>
          </cell>
          <cell r="AH228">
            <v>65376</v>
          </cell>
          <cell r="AI228">
            <v>1972.8</v>
          </cell>
          <cell r="AJ228">
            <v>140814</v>
          </cell>
          <cell r="AK228">
            <v>4451.93</v>
          </cell>
          <cell r="AL228">
            <v>15278.8</v>
          </cell>
        </row>
        <row r="229">
          <cell r="A229">
            <v>38901</v>
          </cell>
          <cell r="B229" t="str">
            <v>09:00</v>
          </cell>
          <cell r="C229">
            <v>40516.949999999997</v>
          </cell>
          <cell r="D229">
            <v>78532.13</v>
          </cell>
          <cell r="E229">
            <v>128225.38</v>
          </cell>
          <cell r="F229">
            <v>12009.6</v>
          </cell>
          <cell r="G229">
            <v>93264.97</v>
          </cell>
          <cell r="H229">
            <v>12438.43</v>
          </cell>
          <cell r="I229">
            <v>-219.95</v>
          </cell>
          <cell r="J229">
            <v>16228.01</v>
          </cell>
          <cell r="K229">
            <v>5518.92</v>
          </cell>
          <cell r="L229">
            <v>14305.06</v>
          </cell>
          <cell r="M229">
            <v>0</v>
          </cell>
          <cell r="N229">
            <v>36432</v>
          </cell>
          <cell r="O229">
            <v>-42.46</v>
          </cell>
          <cell r="P229">
            <v>72879.09</v>
          </cell>
          <cell r="Q229">
            <v>98875.95</v>
          </cell>
          <cell r="R229">
            <v>72836.63</v>
          </cell>
          <cell r="S229">
            <v>2052</v>
          </cell>
          <cell r="T229">
            <v>4514.3999999999996</v>
          </cell>
          <cell r="U229">
            <v>14305.06</v>
          </cell>
          <cell r="V229">
            <v>774</v>
          </cell>
          <cell r="W229">
            <v>8668.7999999999993</v>
          </cell>
          <cell r="X229">
            <v>142.5</v>
          </cell>
          <cell r="Y229">
            <v>9976.7999999999993</v>
          </cell>
          <cell r="Z229">
            <v>6732.35</v>
          </cell>
          <cell r="AA229">
            <v>7.5</v>
          </cell>
          <cell r="AB229">
            <v>2000.8</v>
          </cell>
          <cell r="AC229">
            <v>19835.3</v>
          </cell>
          <cell r="AD229">
            <v>2.54</v>
          </cell>
          <cell r="AE229">
            <v>21366</v>
          </cell>
          <cell r="AF229">
            <v>23.96</v>
          </cell>
          <cell r="AG229">
            <v>3517.72</v>
          </cell>
          <cell r="AH229">
            <v>65391</v>
          </cell>
          <cell r="AI229">
            <v>2001.6</v>
          </cell>
          <cell r="AJ229">
            <v>144125.68</v>
          </cell>
          <cell r="AK229">
            <v>4394.8500000000004</v>
          </cell>
          <cell r="AL229">
            <v>16668.63</v>
          </cell>
        </row>
        <row r="230">
          <cell r="A230">
            <v>38901</v>
          </cell>
          <cell r="B230" t="str">
            <v>09:15</v>
          </cell>
          <cell r="C230">
            <v>39549.120000000003</v>
          </cell>
          <cell r="D230">
            <v>70810.58</v>
          </cell>
          <cell r="E230">
            <v>139988.07</v>
          </cell>
          <cell r="F230">
            <v>16588.8</v>
          </cell>
          <cell r="G230">
            <v>92459.97</v>
          </cell>
          <cell r="H230">
            <v>12148.58</v>
          </cell>
          <cell r="I230">
            <v>-321.01</v>
          </cell>
          <cell r="J230">
            <v>17187.53</v>
          </cell>
          <cell r="K230">
            <v>5542.24</v>
          </cell>
          <cell r="L230">
            <v>14252.25</v>
          </cell>
          <cell r="M230">
            <v>0</v>
          </cell>
          <cell r="N230">
            <v>37536</v>
          </cell>
          <cell r="O230">
            <v>-42.46</v>
          </cell>
          <cell r="P230">
            <v>72935.62</v>
          </cell>
          <cell r="Q230">
            <v>100865.01</v>
          </cell>
          <cell r="R230">
            <v>72893.16</v>
          </cell>
          <cell r="S230">
            <v>2160</v>
          </cell>
          <cell r="T230">
            <v>4914</v>
          </cell>
          <cell r="U230">
            <v>14252.25</v>
          </cell>
          <cell r="V230">
            <v>1221</v>
          </cell>
          <cell r="W230">
            <v>8870.4</v>
          </cell>
          <cell r="X230">
            <v>138.75</v>
          </cell>
          <cell r="Y230">
            <v>10392.5</v>
          </cell>
          <cell r="Z230">
            <v>7686.14</v>
          </cell>
          <cell r="AA230">
            <v>5.63</v>
          </cell>
          <cell r="AB230">
            <v>2023.3</v>
          </cell>
          <cell r="AC230">
            <v>19980.95</v>
          </cell>
          <cell r="AD230">
            <v>2.5099999999999998</v>
          </cell>
          <cell r="AE230">
            <v>21618</v>
          </cell>
          <cell r="AF230">
            <v>20.83</v>
          </cell>
          <cell r="AG230">
            <v>3451.67</v>
          </cell>
          <cell r="AH230">
            <v>65763</v>
          </cell>
          <cell r="AI230">
            <v>2037.6</v>
          </cell>
          <cell r="AJ230">
            <v>150364.79999999999</v>
          </cell>
          <cell r="AK230">
            <v>4451.93</v>
          </cell>
          <cell r="AL230">
            <v>12923.48</v>
          </cell>
        </row>
        <row r="231">
          <cell r="A231">
            <v>38901</v>
          </cell>
          <cell r="B231" t="str">
            <v>09:30</v>
          </cell>
          <cell r="C231">
            <v>40277.69</v>
          </cell>
          <cell r="D231">
            <v>74931.41</v>
          </cell>
          <cell r="E231">
            <v>143227.54999999999</v>
          </cell>
          <cell r="F231">
            <v>16588.8</v>
          </cell>
          <cell r="G231">
            <v>92536.639999999999</v>
          </cell>
          <cell r="H231">
            <v>12124.58</v>
          </cell>
          <cell r="I231">
            <v>-318.42</v>
          </cell>
          <cell r="J231">
            <v>17137.5</v>
          </cell>
          <cell r="K231">
            <v>5603.84</v>
          </cell>
          <cell r="L231">
            <v>14329.07</v>
          </cell>
          <cell r="M231">
            <v>0</v>
          </cell>
          <cell r="N231">
            <v>36984</v>
          </cell>
          <cell r="O231">
            <v>-42.46</v>
          </cell>
          <cell r="P231">
            <v>73248.179999999993</v>
          </cell>
          <cell r="Q231">
            <v>102654.42</v>
          </cell>
          <cell r="R231">
            <v>73205.72</v>
          </cell>
          <cell r="S231">
            <v>2160</v>
          </cell>
          <cell r="T231">
            <v>5241.6000000000004</v>
          </cell>
          <cell r="U231">
            <v>14329.07</v>
          </cell>
          <cell r="V231">
            <v>1299</v>
          </cell>
          <cell r="W231">
            <v>9014.4</v>
          </cell>
          <cell r="X231">
            <v>133.5</v>
          </cell>
          <cell r="Y231">
            <v>10392.5</v>
          </cell>
          <cell r="Z231">
            <v>8161.92</v>
          </cell>
          <cell r="AA231">
            <v>5.63</v>
          </cell>
          <cell r="AB231">
            <v>2005.8</v>
          </cell>
          <cell r="AC231">
            <v>20287.18</v>
          </cell>
          <cell r="AD231">
            <v>3.64</v>
          </cell>
          <cell r="AE231">
            <v>21888</v>
          </cell>
          <cell r="AF231">
            <v>21.87</v>
          </cell>
          <cell r="AG231">
            <v>3481.22</v>
          </cell>
          <cell r="AH231">
            <v>66558</v>
          </cell>
          <cell r="AI231">
            <v>2052</v>
          </cell>
          <cell r="AJ231">
            <v>153484.32999999999</v>
          </cell>
          <cell r="AK231">
            <v>4451.93</v>
          </cell>
          <cell r="AL231">
            <v>12771.53</v>
          </cell>
        </row>
        <row r="232">
          <cell r="A232">
            <v>38901</v>
          </cell>
          <cell r="B232" t="str">
            <v>09:45</v>
          </cell>
          <cell r="C232">
            <v>40672.99</v>
          </cell>
          <cell r="D232">
            <v>78172.05</v>
          </cell>
          <cell r="E232">
            <v>147785.53</v>
          </cell>
          <cell r="F232">
            <v>16502.400000000001</v>
          </cell>
          <cell r="G232">
            <v>92536.639999999999</v>
          </cell>
          <cell r="H232">
            <v>12008.34</v>
          </cell>
          <cell r="I232">
            <v>-346.31</v>
          </cell>
          <cell r="J232">
            <v>16042.43</v>
          </cell>
          <cell r="K232">
            <v>5469.98</v>
          </cell>
          <cell r="L232">
            <v>14412.06</v>
          </cell>
          <cell r="M232">
            <v>0</v>
          </cell>
          <cell r="N232">
            <v>36984</v>
          </cell>
          <cell r="O232">
            <v>-42.46</v>
          </cell>
          <cell r="P232">
            <v>73053.41</v>
          </cell>
          <cell r="Q232">
            <v>105306.31</v>
          </cell>
          <cell r="R232">
            <v>73010.95</v>
          </cell>
          <cell r="S232">
            <v>2160</v>
          </cell>
          <cell r="T232">
            <v>5385.6</v>
          </cell>
          <cell r="U232">
            <v>14412.06</v>
          </cell>
          <cell r="V232">
            <v>1287</v>
          </cell>
          <cell r="W232">
            <v>8928</v>
          </cell>
          <cell r="X232">
            <v>132.75</v>
          </cell>
          <cell r="Y232">
            <v>10475.64</v>
          </cell>
          <cell r="Z232">
            <v>8264.82</v>
          </cell>
          <cell r="AA232">
            <v>9.3800000000000008</v>
          </cell>
          <cell r="AB232">
            <v>1956.2</v>
          </cell>
          <cell r="AC232">
            <v>20268.009999999998</v>
          </cell>
          <cell r="AD232">
            <v>2.4700000000000002</v>
          </cell>
          <cell r="AE232">
            <v>21906</v>
          </cell>
          <cell r="AF232">
            <v>20.83</v>
          </cell>
          <cell r="AG232">
            <v>3602.55</v>
          </cell>
          <cell r="AH232">
            <v>67314</v>
          </cell>
          <cell r="AI232">
            <v>2059.1999999999998</v>
          </cell>
          <cell r="AJ232">
            <v>156347.9</v>
          </cell>
          <cell r="AK232">
            <v>4337.78</v>
          </cell>
          <cell r="AL232">
            <v>12129.81</v>
          </cell>
        </row>
        <row r="233">
          <cell r="A233">
            <v>38901</v>
          </cell>
          <cell r="B233" t="str">
            <v>10:00</v>
          </cell>
          <cell r="C233">
            <v>39328.67</v>
          </cell>
          <cell r="D233">
            <v>69770.38</v>
          </cell>
          <cell r="E233">
            <v>159579.42000000001</v>
          </cell>
          <cell r="F233">
            <v>16329.6</v>
          </cell>
          <cell r="G233">
            <v>91923.3</v>
          </cell>
          <cell r="H233">
            <v>12082.21</v>
          </cell>
          <cell r="I233">
            <v>-330.07</v>
          </cell>
          <cell r="J233">
            <v>16510.39</v>
          </cell>
          <cell r="K233">
            <v>5451.22</v>
          </cell>
          <cell r="L233">
            <v>14441.38</v>
          </cell>
          <cell r="M233">
            <v>0</v>
          </cell>
          <cell r="N233">
            <v>36984</v>
          </cell>
          <cell r="O233">
            <v>-42.46</v>
          </cell>
          <cell r="P233">
            <v>72884.41</v>
          </cell>
          <cell r="Q233">
            <v>105386.07</v>
          </cell>
          <cell r="R233">
            <v>72841.95</v>
          </cell>
          <cell r="S233">
            <v>2268</v>
          </cell>
          <cell r="T233">
            <v>5198.3999999999996</v>
          </cell>
          <cell r="U233">
            <v>14441.38</v>
          </cell>
          <cell r="V233">
            <v>1134</v>
          </cell>
          <cell r="W233">
            <v>8841.6</v>
          </cell>
          <cell r="X233">
            <v>120</v>
          </cell>
          <cell r="Y233">
            <v>10641.92</v>
          </cell>
          <cell r="Z233">
            <v>8639.6200000000008</v>
          </cell>
          <cell r="AA233">
            <v>11.26</v>
          </cell>
          <cell r="AB233">
            <v>1335.6</v>
          </cell>
          <cell r="AC233">
            <v>20112.18</v>
          </cell>
          <cell r="AD233">
            <v>2.2799999999999998</v>
          </cell>
          <cell r="AE233">
            <v>21996</v>
          </cell>
          <cell r="AF233">
            <v>15.62</v>
          </cell>
          <cell r="AG233">
            <v>3689.3</v>
          </cell>
          <cell r="AH233">
            <v>67179</v>
          </cell>
          <cell r="AI233">
            <v>2073.6</v>
          </cell>
          <cell r="AJ233">
            <v>162027.04</v>
          </cell>
          <cell r="AK233">
            <v>4451.93</v>
          </cell>
          <cell r="AL233">
            <v>7911.25</v>
          </cell>
        </row>
        <row r="234">
          <cell r="A234">
            <v>38901</v>
          </cell>
          <cell r="B234" t="str">
            <v>10:15</v>
          </cell>
          <cell r="C234">
            <v>40515.75</v>
          </cell>
          <cell r="D234">
            <v>67489.919999999998</v>
          </cell>
          <cell r="E234">
            <v>161860.04999999999</v>
          </cell>
          <cell r="F234">
            <v>16070.4</v>
          </cell>
          <cell r="G234">
            <v>90581.64</v>
          </cell>
          <cell r="H234">
            <v>12010.22</v>
          </cell>
          <cell r="I234">
            <v>-336.25</v>
          </cell>
          <cell r="J234">
            <v>16388.400000000001</v>
          </cell>
          <cell r="K234">
            <v>4960.87</v>
          </cell>
          <cell r="L234">
            <v>13963.48</v>
          </cell>
          <cell r="M234">
            <v>0</v>
          </cell>
          <cell r="N234">
            <v>36984</v>
          </cell>
          <cell r="O234">
            <v>-42.46</v>
          </cell>
          <cell r="P234">
            <v>71620.7</v>
          </cell>
          <cell r="Q234">
            <v>105552.25</v>
          </cell>
          <cell r="R234">
            <v>71578.240000000005</v>
          </cell>
          <cell r="S234">
            <v>2160</v>
          </cell>
          <cell r="T234">
            <v>5436</v>
          </cell>
          <cell r="U234">
            <v>13963.48</v>
          </cell>
          <cell r="V234">
            <v>1320</v>
          </cell>
          <cell r="W234">
            <v>8812.7999999999993</v>
          </cell>
          <cell r="X234">
            <v>114</v>
          </cell>
          <cell r="Y234">
            <v>10558.78</v>
          </cell>
          <cell r="Z234">
            <v>8404.7099999999991</v>
          </cell>
          <cell r="AA234">
            <v>11.26</v>
          </cell>
          <cell r="AB234">
            <v>529.20000000000005</v>
          </cell>
          <cell r="AC234">
            <v>20042.47</v>
          </cell>
          <cell r="AD234">
            <v>2.2400000000000002</v>
          </cell>
          <cell r="AE234">
            <v>21978</v>
          </cell>
          <cell r="AF234">
            <v>13.54</v>
          </cell>
          <cell r="AG234">
            <v>3664.88</v>
          </cell>
          <cell r="AH234">
            <v>66255</v>
          </cell>
          <cell r="AI234">
            <v>2116.8000000000002</v>
          </cell>
          <cell r="AJ234">
            <v>164170.72</v>
          </cell>
          <cell r="AK234">
            <v>4451.93</v>
          </cell>
          <cell r="AL234">
            <v>7150.29</v>
          </cell>
        </row>
        <row r="235">
          <cell r="A235">
            <v>38901</v>
          </cell>
          <cell r="B235" t="str">
            <v>10:30</v>
          </cell>
          <cell r="C235">
            <v>40806.620000000003</v>
          </cell>
          <cell r="D235">
            <v>71130.64</v>
          </cell>
          <cell r="E235">
            <v>161418.03</v>
          </cell>
          <cell r="F235">
            <v>15984</v>
          </cell>
          <cell r="G235">
            <v>91271.64</v>
          </cell>
          <cell r="H235">
            <v>11962.22</v>
          </cell>
          <cell r="I235">
            <v>-366.01</v>
          </cell>
          <cell r="J235">
            <v>16074.42</v>
          </cell>
          <cell r="K235">
            <v>4969.8500000000004</v>
          </cell>
          <cell r="L235">
            <v>14221.04</v>
          </cell>
          <cell r="M235">
            <v>0</v>
          </cell>
          <cell r="N235">
            <v>39744</v>
          </cell>
          <cell r="O235">
            <v>-48.53</v>
          </cell>
          <cell r="P235">
            <v>67897.14</v>
          </cell>
          <cell r="Q235">
            <v>109902.01</v>
          </cell>
          <cell r="R235">
            <v>67848.61</v>
          </cell>
          <cell r="S235">
            <v>2268</v>
          </cell>
          <cell r="T235">
            <v>5576.4</v>
          </cell>
          <cell r="U235">
            <v>14221.04</v>
          </cell>
          <cell r="V235">
            <v>1263</v>
          </cell>
          <cell r="W235">
            <v>8985.6</v>
          </cell>
          <cell r="X235">
            <v>110.25</v>
          </cell>
          <cell r="Y235">
            <v>10641.92</v>
          </cell>
          <cell r="Z235">
            <v>7587.35</v>
          </cell>
          <cell r="AA235">
            <v>11.26</v>
          </cell>
          <cell r="AB235">
            <v>543.5</v>
          </cell>
          <cell r="AC235">
            <v>20022.59</v>
          </cell>
          <cell r="AD235">
            <v>3.29</v>
          </cell>
          <cell r="AE235">
            <v>21960</v>
          </cell>
          <cell r="AF235">
            <v>13.54</v>
          </cell>
          <cell r="AG235">
            <v>3736.89</v>
          </cell>
          <cell r="AH235">
            <v>66918</v>
          </cell>
          <cell r="AI235">
            <v>2145.6</v>
          </cell>
          <cell r="AJ235">
            <v>164762.67000000001</v>
          </cell>
          <cell r="AK235">
            <v>4394.8500000000004</v>
          </cell>
          <cell r="AL235">
            <v>8030.48</v>
          </cell>
        </row>
        <row r="236">
          <cell r="A236">
            <v>38901</v>
          </cell>
          <cell r="B236" t="str">
            <v>10:45</v>
          </cell>
          <cell r="C236">
            <v>39979.620000000003</v>
          </cell>
          <cell r="D236">
            <v>66929.81</v>
          </cell>
          <cell r="E236">
            <v>161864.84</v>
          </cell>
          <cell r="F236">
            <v>15984</v>
          </cell>
          <cell r="G236">
            <v>96868.3</v>
          </cell>
          <cell r="H236">
            <v>11964.1</v>
          </cell>
          <cell r="I236">
            <v>-365.86</v>
          </cell>
          <cell r="J236">
            <v>16112.02</v>
          </cell>
          <cell r="K236">
            <v>4783.29</v>
          </cell>
          <cell r="L236">
            <v>14356.71</v>
          </cell>
          <cell r="M236">
            <v>0</v>
          </cell>
          <cell r="N236">
            <v>43056</v>
          </cell>
          <cell r="O236">
            <v>-48.53</v>
          </cell>
          <cell r="P236">
            <v>67436.89</v>
          </cell>
          <cell r="Q236">
            <v>110061.86</v>
          </cell>
          <cell r="R236">
            <v>67388.36</v>
          </cell>
          <cell r="S236">
            <v>2052</v>
          </cell>
          <cell r="T236">
            <v>5486.4</v>
          </cell>
          <cell r="U236">
            <v>14356.71</v>
          </cell>
          <cell r="V236">
            <v>1140</v>
          </cell>
          <cell r="W236">
            <v>8956.7999999999993</v>
          </cell>
          <cell r="X236">
            <v>108</v>
          </cell>
          <cell r="Y236">
            <v>10891.34</v>
          </cell>
          <cell r="Z236">
            <v>7519.63</v>
          </cell>
          <cell r="AA236">
            <v>13.13</v>
          </cell>
          <cell r="AB236">
            <v>620.29999999999995</v>
          </cell>
          <cell r="AC236">
            <v>19866.09</v>
          </cell>
          <cell r="AD236">
            <v>2.12</v>
          </cell>
          <cell r="AE236">
            <v>21852</v>
          </cell>
          <cell r="AF236">
            <v>11.46</v>
          </cell>
          <cell r="AG236">
            <v>3767.11</v>
          </cell>
          <cell r="AH236">
            <v>67932</v>
          </cell>
          <cell r="AI236">
            <v>2138.4</v>
          </cell>
          <cell r="AJ236">
            <v>166490.38</v>
          </cell>
          <cell r="AK236">
            <v>4394.8500000000004</v>
          </cell>
          <cell r="AL236">
            <v>9145.61</v>
          </cell>
        </row>
        <row r="237">
          <cell r="A237">
            <v>38901</v>
          </cell>
          <cell r="B237" t="str">
            <v>11:00</v>
          </cell>
          <cell r="C237">
            <v>40398.519999999997</v>
          </cell>
          <cell r="D237">
            <v>68090.039999999994</v>
          </cell>
          <cell r="E237">
            <v>161063.26999999999</v>
          </cell>
          <cell r="F237">
            <v>15811.2</v>
          </cell>
          <cell r="G237">
            <v>96369.97</v>
          </cell>
          <cell r="H237">
            <v>11840.35</v>
          </cell>
          <cell r="I237">
            <v>1588.34</v>
          </cell>
          <cell r="J237">
            <v>15466.88</v>
          </cell>
          <cell r="K237">
            <v>5060.38</v>
          </cell>
          <cell r="L237">
            <v>14407.88</v>
          </cell>
          <cell r="M237">
            <v>0</v>
          </cell>
          <cell r="N237">
            <v>44160</v>
          </cell>
          <cell r="O237">
            <v>-48.53</v>
          </cell>
          <cell r="P237">
            <v>66942.289999999994</v>
          </cell>
          <cell r="Q237">
            <v>108140.04</v>
          </cell>
          <cell r="R237">
            <v>66893.759999999995</v>
          </cell>
          <cell r="S237">
            <v>2052</v>
          </cell>
          <cell r="T237">
            <v>5637.6</v>
          </cell>
          <cell r="U237">
            <v>14407.88</v>
          </cell>
          <cell r="V237">
            <v>1269</v>
          </cell>
          <cell r="W237">
            <v>8985.6</v>
          </cell>
          <cell r="X237">
            <v>105</v>
          </cell>
          <cell r="Y237">
            <v>11057.62</v>
          </cell>
          <cell r="Z237">
            <v>7540.4</v>
          </cell>
          <cell r="AA237">
            <v>9.3800000000000008</v>
          </cell>
          <cell r="AB237">
            <v>591.6</v>
          </cell>
          <cell r="AC237">
            <v>19841.14</v>
          </cell>
          <cell r="AD237">
            <v>2.12</v>
          </cell>
          <cell r="AE237">
            <v>21996</v>
          </cell>
          <cell r="AF237">
            <v>13.54</v>
          </cell>
          <cell r="AG237">
            <v>3699.66</v>
          </cell>
          <cell r="AH237">
            <v>68061</v>
          </cell>
          <cell r="AI237">
            <v>2167.1999999999998</v>
          </cell>
          <cell r="AJ237">
            <v>167514.39000000001</v>
          </cell>
          <cell r="AK237">
            <v>4337.78</v>
          </cell>
          <cell r="AL237">
            <v>10316.85</v>
          </cell>
        </row>
        <row r="238">
          <cell r="A238">
            <v>38901</v>
          </cell>
          <cell r="B238" t="str">
            <v>11:15</v>
          </cell>
          <cell r="C238">
            <v>39027.800000000003</v>
          </cell>
          <cell r="D238">
            <v>52847.42</v>
          </cell>
          <cell r="E238">
            <v>159740.01999999999</v>
          </cell>
          <cell r="F238">
            <v>15465.6</v>
          </cell>
          <cell r="G238">
            <v>96063.3</v>
          </cell>
          <cell r="H238">
            <v>11772.11</v>
          </cell>
          <cell r="I238">
            <v>23509.74</v>
          </cell>
          <cell r="J238">
            <v>16236.41</v>
          </cell>
          <cell r="K238">
            <v>4912.25</v>
          </cell>
          <cell r="L238">
            <v>14425.82</v>
          </cell>
          <cell r="M238">
            <v>0</v>
          </cell>
          <cell r="N238">
            <v>43608</v>
          </cell>
          <cell r="O238">
            <v>-42.46</v>
          </cell>
          <cell r="P238">
            <v>68331.520000000004</v>
          </cell>
          <cell r="Q238">
            <v>110304.13</v>
          </cell>
          <cell r="R238">
            <v>68289.06</v>
          </cell>
          <cell r="S238">
            <v>2052</v>
          </cell>
          <cell r="T238">
            <v>6454.8</v>
          </cell>
          <cell r="U238">
            <v>14425.82</v>
          </cell>
          <cell r="V238">
            <v>1290</v>
          </cell>
          <cell r="W238">
            <v>8352</v>
          </cell>
          <cell r="X238">
            <v>94.5</v>
          </cell>
          <cell r="Y238">
            <v>11889.02</v>
          </cell>
          <cell r="Z238">
            <v>8101.33</v>
          </cell>
          <cell r="AA238">
            <v>13.13</v>
          </cell>
          <cell r="AB238">
            <v>583.6</v>
          </cell>
          <cell r="AC238">
            <v>19916.5</v>
          </cell>
          <cell r="AD238">
            <v>2.0299999999999998</v>
          </cell>
          <cell r="AE238">
            <v>22284</v>
          </cell>
          <cell r="AF238">
            <v>13.54</v>
          </cell>
          <cell r="AG238">
            <v>3748.91</v>
          </cell>
          <cell r="AH238">
            <v>68478</v>
          </cell>
          <cell r="AI238">
            <v>2224.8000000000002</v>
          </cell>
          <cell r="AJ238">
            <v>168122.42</v>
          </cell>
          <cell r="AK238">
            <v>4337.78</v>
          </cell>
          <cell r="AL238">
            <v>12133.33</v>
          </cell>
        </row>
        <row r="239">
          <cell r="A239">
            <v>38901</v>
          </cell>
          <cell r="B239" t="str">
            <v>11:30</v>
          </cell>
          <cell r="C239">
            <v>39742.370000000003</v>
          </cell>
          <cell r="D239">
            <v>47366.68</v>
          </cell>
          <cell r="E239">
            <v>161781.76999999999</v>
          </cell>
          <cell r="F239">
            <v>15465.6</v>
          </cell>
          <cell r="G239">
            <v>99934.97</v>
          </cell>
          <cell r="H239">
            <v>11742.49</v>
          </cell>
          <cell r="I239">
            <v>24496.49</v>
          </cell>
          <cell r="J239">
            <v>16339.57</v>
          </cell>
          <cell r="K239">
            <v>5089.8100000000004</v>
          </cell>
          <cell r="L239">
            <v>14340.66</v>
          </cell>
          <cell r="M239">
            <v>0</v>
          </cell>
          <cell r="N239">
            <v>44160</v>
          </cell>
          <cell r="O239">
            <v>-42.46</v>
          </cell>
          <cell r="P239">
            <v>70374.39</v>
          </cell>
          <cell r="Q239">
            <v>109021.18</v>
          </cell>
          <cell r="R239">
            <v>70331.929999999993</v>
          </cell>
          <cell r="S239">
            <v>2052</v>
          </cell>
          <cell r="T239">
            <v>6886.8</v>
          </cell>
          <cell r="U239">
            <v>14340.66</v>
          </cell>
          <cell r="V239">
            <v>1158</v>
          </cell>
          <cell r="W239">
            <v>8380.7999999999993</v>
          </cell>
          <cell r="X239">
            <v>96</v>
          </cell>
          <cell r="Y239">
            <v>12304.72</v>
          </cell>
          <cell r="Z239">
            <v>9514.16</v>
          </cell>
          <cell r="AA239">
            <v>7.5</v>
          </cell>
          <cell r="AB239">
            <v>602.70000000000005</v>
          </cell>
          <cell r="AC239">
            <v>19616.77</v>
          </cell>
          <cell r="AD239">
            <v>3.05</v>
          </cell>
          <cell r="AE239">
            <v>22464</v>
          </cell>
          <cell r="AF239">
            <v>16.670000000000002</v>
          </cell>
          <cell r="AG239">
            <v>3781.57</v>
          </cell>
          <cell r="AH239">
            <v>68997</v>
          </cell>
          <cell r="AI239">
            <v>2196</v>
          </cell>
          <cell r="AJ239">
            <v>169994.19</v>
          </cell>
          <cell r="AK239">
            <v>4394.8500000000004</v>
          </cell>
          <cell r="AL239">
            <v>12057.35</v>
          </cell>
        </row>
        <row r="240">
          <cell r="A240">
            <v>38901</v>
          </cell>
          <cell r="B240" t="str">
            <v>11:45</v>
          </cell>
          <cell r="C240">
            <v>40222.879999999997</v>
          </cell>
          <cell r="D240">
            <v>46966.59</v>
          </cell>
          <cell r="E240">
            <v>162182.22</v>
          </cell>
          <cell r="F240">
            <v>15465.6</v>
          </cell>
          <cell r="G240">
            <v>100126.63</v>
          </cell>
          <cell r="H240">
            <v>11670.49</v>
          </cell>
          <cell r="I240">
            <v>24455.96</v>
          </cell>
          <cell r="J240">
            <v>15553.27</v>
          </cell>
          <cell r="K240">
            <v>4975</v>
          </cell>
          <cell r="L240">
            <v>14372.1</v>
          </cell>
          <cell r="M240">
            <v>0</v>
          </cell>
          <cell r="N240">
            <v>43608</v>
          </cell>
          <cell r="O240">
            <v>-48.53</v>
          </cell>
          <cell r="P240">
            <v>70020.600000000006</v>
          </cell>
          <cell r="Q240">
            <v>109298.06</v>
          </cell>
          <cell r="R240">
            <v>69972.070000000007</v>
          </cell>
          <cell r="S240">
            <v>2052</v>
          </cell>
          <cell r="T240">
            <v>6670.8</v>
          </cell>
          <cell r="U240">
            <v>14372.1</v>
          </cell>
          <cell r="V240">
            <v>1131</v>
          </cell>
          <cell r="W240">
            <v>8438.4</v>
          </cell>
          <cell r="X240">
            <v>84</v>
          </cell>
          <cell r="Y240">
            <v>12387.86</v>
          </cell>
          <cell r="Z240">
            <v>9340.7000000000007</v>
          </cell>
          <cell r="AA240">
            <v>7.5</v>
          </cell>
          <cell r="AB240">
            <v>686</v>
          </cell>
          <cell r="AC240">
            <v>19457.61</v>
          </cell>
          <cell r="AD240">
            <v>1.75</v>
          </cell>
          <cell r="AE240">
            <v>22626</v>
          </cell>
          <cell r="AF240">
            <v>15.62</v>
          </cell>
          <cell r="AG240">
            <v>3683.71</v>
          </cell>
          <cell r="AH240">
            <v>68286</v>
          </cell>
          <cell r="AI240">
            <v>2282.4</v>
          </cell>
          <cell r="AJ240">
            <v>170570.13</v>
          </cell>
          <cell r="AK240">
            <v>4337.78</v>
          </cell>
          <cell r="AL240">
            <v>12156.71</v>
          </cell>
        </row>
        <row r="241">
          <cell r="A241">
            <v>38901</v>
          </cell>
          <cell r="B241" t="str">
            <v>12:00</v>
          </cell>
          <cell r="C241">
            <v>39957.22</v>
          </cell>
          <cell r="D241">
            <v>47766.76</v>
          </cell>
          <cell r="E241">
            <v>160662.54</v>
          </cell>
          <cell r="F241">
            <v>15465.6</v>
          </cell>
          <cell r="G241">
            <v>99973.3</v>
          </cell>
          <cell r="H241">
            <v>11600.38</v>
          </cell>
          <cell r="I241">
            <v>20866.34</v>
          </cell>
          <cell r="J241">
            <v>15134.51</v>
          </cell>
          <cell r="K241">
            <v>4886.68</v>
          </cell>
          <cell r="L241">
            <v>14265.04</v>
          </cell>
          <cell r="M241">
            <v>0</v>
          </cell>
          <cell r="N241">
            <v>43608</v>
          </cell>
          <cell r="O241">
            <v>-42.46</v>
          </cell>
          <cell r="P241">
            <v>70379.520000000004</v>
          </cell>
          <cell r="Q241">
            <v>111321.47</v>
          </cell>
          <cell r="R241">
            <v>70337.06</v>
          </cell>
          <cell r="S241">
            <v>2052</v>
          </cell>
          <cell r="T241">
            <v>6051.6</v>
          </cell>
          <cell r="U241">
            <v>14265.04</v>
          </cell>
          <cell r="V241">
            <v>1092</v>
          </cell>
          <cell r="W241">
            <v>8092.8</v>
          </cell>
          <cell r="X241">
            <v>82.5</v>
          </cell>
          <cell r="Y241">
            <v>12055.3</v>
          </cell>
          <cell r="Z241">
            <v>8527.56</v>
          </cell>
          <cell r="AA241">
            <v>9.3800000000000008</v>
          </cell>
          <cell r="AB241">
            <v>854.1</v>
          </cell>
          <cell r="AC241">
            <v>19402.21</v>
          </cell>
          <cell r="AD241">
            <v>1.82</v>
          </cell>
          <cell r="AE241">
            <v>22230</v>
          </cell>
          <cell r="AF241">
            <v>16.670000000000002</v>
          </cell>
          <cell r="AG241">
            <v>3555.38</v>
          </cell>
          <cell r="AH241">
            <v>66522</v>
          </cell>
          <cell r="AI241">
            <v>2239.1999999999998</v>
          </cell>
          <cell r="AJ241">
            <v>168986.36</v>
          </cell>
          <cell r="AK241">
            <v>4337.78</v>
          </cell>
          <cell r="AL241">
            <v>12275.94</v>
          </cell>
        </row>
        <row r="242">
          <cell r="A242">
            <v>38901</v>
          </cell>
          <cell r="B242" t="str">
            <v>12:15</v>
          </cell>
          <cell r="C242">
            <v>39924.01</v>
          </cell>
          <cell r="D242">
            <v>60729.34</v>
          </cell>
          <cell r="E242">
            <v>157057.13</v>
          </cell>
          <cell r="F242">
            <v>15465.6</v>
          </cell>
          <cell r="G242">
            <v>98439.97</v>
          </cell>
          <cell r="H242">
            <v>11476.63</v>
          </cell>
          <cell r="I242">
            <v>-337.4</v>
          </cell>
          <cell r="J242">
            <v>15374.89</v>
          </cell>
          <cell r="K242">
            <v>4810.83</v>
          </cell>
          <cell r="L242">
            <v>14254.82</v>
          </cell>
          <cell r="M242">
            <v>0</v>
          </cell>
          <cell r="N242">
            <v>43608</v>
          </cell>
          <cell r="O242">
            <v>-48.53</v>
          </cell>
          <cell r="P242">
            <v>66420.25</v>
          </cell>
          <cell r="Q242">
            <v>108049.4</v>
          </cell>
          <cell r="R242">
            <v>66371.72</v>
          </cell>
          <cell r="S242">
            <v>2052</v>
          </cell>
          <cell r="T242">
            <v>4705.2</v>
          </cell>
          <cell r="U242">
            <v>14254.82</v>
          </cell>
          <cell r="V242">
            <v>996</v>
          </cell>
          <cell r="W242">
            <v>8294.4</v>
          </cell>
          <cell r="X242">
            <v>88.5</v>
          </cell>
          <cell r="Y242">
            <v>11972.16</v>
          </cell>
          <cell r="Z242">
            <v>7389.47</v>
          </cell>
          <cell r="AA242">
            <v>5.63</v>
          </cell>
          <cell r="AB242">
            <v>1388.4</v>
          </cell>
          <cell r="AC242">
            <v>18690.89</v>
          </cell>
          <cell r="AD242">
            <v>2.75</v>
          </cell>
          <cell r="AE242">
            <v>21438</v>
          </cell>
          <cell r="AF242">
            <v>14.58</v>
          </cell>
          <cell r="AG242">
            <v>3436.6</v>
          </cell>
          <cell r="AH242">
            <v>62385</v>
          </cell>
          <cell r="AI242">
            <v>2188.8000000000002</v>
          </cell>
          <cell r="AJ242">
            <v>163179.16</v>
          </cell>
          <cell r="AK242">
            <v>4280.7</v>
          </cell>
          <cell r="AL242">
            <v>10287.65</v>
          </cell>
        </row>
        <row r="243">
          <cell r="A243">
            <v>38901</v>
          </cell>
          <cell r="B243" t="str">
            <v>12:30</v>
          </cell>
          <cell r="C243">
            <v>39654.75</v>
          </cell>
          <cell r="D243">
            <v>53367.88</v>
          </cell>
          <cell r="E243">
            <v>157012.76999999999</v>
          </cell>
          <cell r="F243">
            <v>15465.6</v>
          </cell>
          <cell r="G243">
            <v>95028.3</v>
          </cell>
          <cell r="H243">
            <v>11428.64</v>
          </cell>
          <cell r="I243">
            <v>-330.93</v>
          </cell>
          <cell r="J243">
            <v>14799.34</v>
          </cell>
          <cell r="K243">
            <v>4741.7299999999996</v>
          </cell>
          <cell r="L243">
            <v>14365.46</v>
          </cell>
          <cell r="M243">
            <v>0</v>
          </cell>
          <cell r="N243">
            <v>43608</v>
          </cell>
          <cell r="O243">
            <v>-42.46</v>
          </cell>
          <cell r="P243">
            <v>63870.63</v>
          </cell>
          <cell r="Q243">
            <v>106122.93</v>
          </cell>
          <cell r="R243">
            <v>63828.17</v>
          </cell>
          <cell r="S243">
            <v>2052</v>
          </cell>
          <cell r="T243">
            <v>3769.2</v>
          </cell>
          <cell r="U243">
            <v>14365.46</v>
          </cell>
          <cell r="V243">
            <v>630</v>
          </cell>
          <cell r="W243">
            <v>8035.2</v>
          </cell>
          <cell r="X243">
            <v>83.25</v>
          </cell>
          <cell r="Y243">
            <v>11722.74</v>
          </cell>
          <cell r="Z243">
            <v>7063.87</v>
          </cell>
          <cell r="AA243">
            <v>5.63</v>
          </cell>
          <cell r="AB243">
            <v>1473.3</v>
          </cell>
          <cell r="AC243">
            <v>18289.53</v>
          </cell>
          <cell r="AD243">
            <v>1.76</v>
          </cell>
          <cell r="AE243">
            <v>20808</v>
          </cell>
          <cell r="AF243">
            <v>16.670000000000002</v>
          </cell>
          <cell r="AG243">
            <v>3521.45</v>
          </cell>
          <cell r="AH243">
            <v>60933</v>
          </cell>
          <cell r="AI243">
            <v>2145.6</v>
          </cell>
          <cell r="AJ243">
            <v>160523.49</v>
          </cell>
          <cell r="AK243">
            <v>4337.78</v>
          </cell>
          <cell r="AL243">
            <v>8077.25</v>
          </cell>
        </row>
        <row r="244">
          <cell r="A244">
            <v>38901</v>
          </cell>
          <cell r="B244" t="str">
            <v>12:45</v>
          </cell>
          <cell r="C244">
            <v>39645.54</v>
          </cell>
          <cell r="D244">
            <v>46406.49</v>
          </cell>
          <cell r="E244">
            <v>158492.04</v>
          </cell>
          <cell r="F244">
            <v>15379.2</v>
          </cell>
          <cell r="G244">
            <v>90389.97</v>
          </cell>
          <cell r="H244">
            <v>11476.63</v>
          </cell>
          <cell r="I244">
            <v>-315.98</v>
          </cell>
          <cell r="J244">
            <v>16137.59</v>
          </cell>
          <cell r="K244">
            <v>4757.74</v>
          </cell>
          <cell r="L244">
            <v>14406.27</v>
          </cell>
          <cell r="M244">
            <v>0</v>
          </cell>
          <cell r="N244">
            <v>44160</v>
          </cell>
          <cell r="O244">
            <v>-48.53</v>
          </cell>
          <cell r="P244">
            <v>60536.06</v>
          </cell>
          <cell r="Q244">
            <v>105211.98</v>
          </cell>
          <cell r="R244">
            <v>60487.53</v>
          </cell>
          <cell r="S244">
            <v>2052</v>
          </cell>
          <cell r="T244">
            <v>3330</v>
          </cell>
          <cell r="U244">
            <v>14406.27</v>
          </cell>
          <cell r="V244">
            <v>630</v>
          </cell>
          <cell r="W244">
            <v>7862.4</v>
          </cell>
          <cell r="X244">
            <v>85.5</v>
          </cell>
          <cell r="Y244">
            <v>11223.9</v>
          </cell>
          <cell r="Z244">
            <v>6862.6</v>
          </cell>
          <cell r="AA244">
            <v>5.63</v>
          </cell>
          <cell r="AB244">
            <v>1833.4</v>
          </cell>
          <cell r="AC244">
            <v>17983.25</v>
          </cell>
          <cell r="AD244">
            <v>1.66</v>
          </cell>
          <cell r="AE244">
            <v>20142</v>
          </cell>
          <cell r="AF244">
            <v>16.670000000000002</v>
          </cell>
          <cell r="AG244">
            <v>3506.28</v>
          </cell>
          <cell r="AH244">
            <v>60333</v>
          </cell>
          <cell r="AI244">
            <v>2088</v>
          </cell>
          <cell r="AJ244">
            <v>159211.57</v>
          </cell>
          <cell r="AK244">
            <v>4337.78</v>
          </cell>
          <cell r="AL244">
            <v>5552.41</v>
          </cell>
        </row>
        <row r="245">
          <cell r="A245">
            <v>38901</v>
          </cell>
          <cell r="B245" t="str">
            <v>13:00</v>
          </cell>
          <cell r="C245">
            <v>39746.769999999997</v>
          </cell>
          <cell r="D245">
            <v>47046.61</v>
          </cell>
          <cell r="E245">
            <v>158332.47</v>
          </cell>
          <cell r="F245">
            <v>15465.6</v>
          </cell>
          <cell r="G245">
            <v>88319.97</v>
          </cell>
          <cell r="H245">
            <v>11380.64</v>
          </cell>
          <cell r="I245">
            <v>-238.78</v>
          </cell>
          <cell r="J245">
            <v>15339.69</v>
          </cell>
          <cell r="K245">
            <v>4803.1099999999997</v>
          </cell>
          <cell r="L245">
            <v>14428.9</v>
          </cell>
          <cell r="M245">
            <v>0</v>
          </cell>
          <cell r="N245">
            <v>43608</v>
          </cell>
          <cell r="O245">
            <v>-42.46</v>
          </cell>
          <cell r="P245">
            <v>58005.83</v>
          </cell>
          <cell r="Q245">
            <v>102990.78</v>
          </cell>
          <cell r="R245">
            <v>57963.37</v>
          </cell>
          <cell r="S245">
            <v>2160</v>
          </cell>
          <cell r="T245">
            <v>3153.6</v>
          </cell>
          <cell r="U245">
            <v>14428.9</v>
          </cell>
          <cell r="V245">
            <v>657</v>
          </cell>
          <cell r="W245">
            <v>7747.2</v>
          </cell>
          <cell r="X245">
            <v>79.5</v>
          </cell>
          <cell r="Y245">
            <v>10974.48</v>
          </cell>
          <cell r="Z245">
            <v>6927.73</v>
          </cell>
          <cell r="AA245">
            <v>5.63</v>
          </cell>
          <cell r="AB245">
            <v>1822.3</v>
          </cell>
          <cell r="AC245">
            <v>17701.97</v>
          </cell>
          <cell r="AD245">
            <v>2.7</v>
          </cell>
          <cell r="AE245">
            <v>19746</v>
          </cell>
          <cell r="AF245">
            <v>18.75</v>
          </cell>
          <cell r="AG245">
            <v>3521.3</v>
          </cell>
          <cell r="AH245">
            <v>60576</v>
          </cell>
          <cell r="AI245">
            <v>2095.1999999999998</v>
          </cell>
          <cell r="AJ245">
            <v>159419.47</v>
          </cell>
          <cell r="AK245">
            <v>4337.78</v>
          </cell>
          <cell r="AL245">
            <v>5915.92</v>
          </cell>
        </row>
        <row r="246">
          <cell r="A246">
            <v>38901</v>
          </cell>
          <cell r="B246" t="str">
            <v>13:15</v>
          </cell>
          <cell r="C246">
            <v>40380.120000000003</v>
          </cell>
          <cell r="D246">
            <v>47806.77</v>
          </cell>
          <cell r="E246">
            <v>157730.93</v>
          </cell>
          <cell r="F246">
            <v>14947.2</v>
          </cell>
          <cell r="G246">
            <v>88319.97</v>
          </cell>
          <cell r="H246">
            <v>11308.65</v>
          </cell>
          <cell r="I246">
            <v>-164.89</v>
          </cell>
          <cell r="J246">
            <v>15280.1</v>
          </cell>
          <cell r="K246">
            <v>4792.96</v>
          </cell>
          <cell r="L246">
            <v>14557.53</v>
          </cell>
          <cell r="M246">
            <v>0</v>
          </cell>
          <cell r="N246">
            <v>43608</v>
          </cell>
          <cell r="O246">
            <v>-42.46</v>
          </cell>
          <cell r="P246">
            <v>57658.11</v>
          </cell>
          <cell r="Q246">
            <v>98948.89</v>
          </cell>
          <cell r="R246">
            <v>57615.65</v>
          </cell>
          <cell r="S246">
            <v>2160</v>
          </cell>
          <cell r="T246">
            <v>3078</v>
          </cell>
          <cell r="U246">
            <v>14557.53</v>
          </cell>
          <cell r="V246">
            <v>906</v>
          </cell>
          <cell r="W246">
            <v>7372.8</v>
          </cell>
          <cell r="X246">
            <v>80.25</v>
          </cell>
          <cell r="Y246">
            <v>11140.76</v>
          </cell>
          <cell r="Z246">
            <v>7765.63</v>
          </cell>
          <cell r="AA246">
            <v>5.63</v>
          </cell>
          <cell r="AB246">
            <v>1807.9</v>
          </cell>
          <cell r="AC246">
            <v>17671.240000000002</v>
          </cell>
          <cell r="AD246">
            <v>1.45</v>
          </cell>
          <cell r="AE246">
            <v>19962</v>
          </cell>
          <cell r="AF246">
            <v>18.75</v>
          </cell>
          <cell r="AG246">
            <v>3596.37</v>
          </cell>
          <cell r="AH246">
            <v>61938</v>
          </cell>
          <cell r="AI246">
            <v>2167.1999999999998</v>
          </cell>
          <cell r="AJ246">
            <v>160427.32999999999</v>
          </cell>
          <cell r="AK246">
            <v>4451.93</v>
          </cell>
          <cell r="AL246">
            <v>7374.7</v>
          </cell>
        </row>
        <row r="247">
          <cell r="A247">
            <v>38901</v>
          </cell>
          <cell r="B247" t="str">
            <v>13:30</v>
          </cell>
          <cell r="C247">
            <v>40440.94</v>
          </cell>
          <cell r="D247">
            <v>49407.09</v>
          </cell>
          <cell r="E247">
            <v>157852.13</v>
          </cell>
          <cell r="F247">
            <v>15033.6</v>
          </cell>
          <cell r="G247">
            <v>88319.97</v>
          </cell>
          <cell r="H247">
            <v>11356.64</v>
          </cell>
          <cell r="I247">
            <v>-157.27000000000001</v>
          </cell>
          <cell r="J247">
            <v>15448.88</v>
          </cell>
          <cell r="K247">
            <v>4732.7700000000004</v>
          </cell>
          <cell r="L247">
            <v>14472.15</v>
          </cell>
          <cell r="M247">
            <v>0</v>
          </cell>
          <cell r="N247">
            <v>44160</v>
          </cell>
          <cell r="O247">
            <v>-42.46</v>
          </cell>
          <cell r="P247">
            <v>57535.88</v>
          </cell>
          <cell r="Q247">
            <v>96125.27</v>
          </cell>
          <cell r="R247">
            <v>57493.42</v>
          </cell>
          <cell r="S247">
            <v>2160</v>
          </cell>
          <cell r="T247">
            <v>3376.8</v>
          </cell>
          <cell r="U247">
            <v>14472.15</v>
          </cell>
          <cell r="V247">
            <v>1203</v>
          </cell>
          <cell r="W247">
            <v>7315.2</v>
          </cell>
          <cell r="X247">
            <v>81</v>
          </cell>
          <cell r="Y247">
            <v>10891.34</v>
          </cell>
          <cell r="Z247">
            <v>7823.51</v>
          </cell>
          <cell r="AA247">
            <v>5.63</v>
          </cell>
          <cell r="AB247">
            <v>1875.1</v>
          </cell>
          <cell r="AC247">
            <v>17796.59</v>
          </cell>
          <cell r="AD247">
            <v>3.73</v>
          </cell>
          <cell r="AE247">
            <v>20322</v>
          </cell>
          <cell r="AF247">
            <v>12.5</v>
          </cell>
          <cell r="AG247">
            <v>3515.23</v>
          </cell>
          <cell r="AH247">
            <v>62940</v>
          </cell>
          <cell r="AI247">
            <v>2167.1999999999998</v>
          </cell>
          <cell r="AJ247">
            <v>162379.10999999999</v>
          </cell>
          <cell r="AK247">
            <v>4451.93</v>
          </cell>
          <cell r="AL247">
            <v>8761.02</v>
          </cell>
        </row>
        <row r="248">
          <cell r="A248">
            <v>38901</v>
          </cell>
          <cell r="B248" t="str">
            <v>13:45</v>
          </cell>
          <cell r="C248">
            <v>40695</v>
          </cell>
          <cell r="D248">
            <v>59249.06</v>
          </cell>
          <cell r="E248">
            <v>157413.70000000001</v>
          </cell>
          <cell r="F248">
            <v>15033.6</v>
          </cell>
          <cell r="G248">
            <v>88358.3</v>
          </cell>
          <cell r="H248">
            <v>11330.77</v>
          </cell>
          <cell r="I248">
            <v>-140.88</v>
          </cell>
          <cell r="J248">
            <v>15514.84</v>
          </cell>
          <cell r="K248">
            <v>4791.5</v>
          </cell>
          <cell r="L248">
            <v>14461.07</v>
          </cell>
          <cell r="M248">
            <v>0</v>
          </cell>
          <cell r="N248">
            <v>36432</v>
          </cell>
          <cell r="O248">
            <v>-42.46</v>
          </cell>
          <cell r="P248">
            <v>58717.17</v>
          </cell>
          <cell r="Q248">
            <v>94380.88</v>
          </cell>
          <cell r="R248">
            <v>58674.71</v>
          </cell>
          <cell r="S248">
            <v>2052</v>
          </cell>
          <cell r="T248">
            <v>3567.6</v>
          </cell>
          <cell r="U248">
            <v>14461.07</v>
          </cell>
          <cell r="V248">
            <v>1209</v>
          </cell>
          <cell r="W248">
            <v>7286.4</v>
          </cell>
          <cell r="X248">
            <v>114</v>
          </cell>
          <cell r="Y248">
            <v>10891.34</v>
          </cell>
          <cell r="Z248">
            <v>7862.56</v>
          </cell>
          <cell r="AA248">
            <v>3.75</v>
          </cell>
          <cell r="AB248">
            <v>1891.2</v>
          </cell>
          <cell r="AC248">
            <v>17977.900000000001</v>
          </cell>
          <cell r="AD248">
            <v>2.42</v>
          </cell>
          <cell r="AE248">
            <v>20484</v>
          </cell>
          <cell r="AF248">
            <v>19.79</v>
          </cell>
          <cell r="AG248">
            <v>3552.17</v>
          </cell>
          <cell r="AH248">
            <v>64557</v>
          </cell>
          <cell r="AI248">
            <v>2181.6</v>
          </cell>
          <cell r="AJ248">
            <v>163818.91</v>
          </cell>
          <cell r="AK248">
            <v>4451.93</v>
          </cell>
          <cell r="AL248">
            <v>10223.31</v>
          </cell>
        </row>
        <row r="249">
          <cell r="A249">
            <v>38901</v>
          </cell>
          <cell r="B249" t="str">
            <v>14:00</v>
          </cell>
          <cell r="C249">
            <v>39936.01</v>
          </cell>
          <cell r="D249">
            <v>58848.97</v>
          </cell>
          <cell r="E249">
            <v>165532.35999999999</v>
          </cell>
          <cell r="F249">
            <v>14947.2</v>
          </cell>
          <cell r="G249">
            <v>88243.3</v>
          </cell>
          <cell r="H249">
            <v>11354.77</v>
          </cell>
          <cell r="I249">
            <v>-144.33000000000001</v>
          </cell>
          <cell r="J249">
            <v>14848.93</v>
          </cell>
          <cell r="K249">
            <v>4752.4799999999996</v>
          </cell>
          <cell r="L249">
            <v>14469.83</v>
          </cell>
          <cell r="M249">
            <v>0</v>
          </cell>
          <cell r="N249">
            <v>36432</v>
          </cell>
          <cell r="O249">
            <v>-42.46</v>
          </cell>
          <cell r="P249">
            <v>61010.51</v>
          </cell>
          <cell r="Q249">
            <v>92496.33</v>
          </cell>
          <cell r="R249">
            <v>60968.05</v>
          </cell>
          <cell r="S249">
            <v>2160</v>
          </cell>
          <cell r="T249">
            <v>3902.4</v>
          </cell>
          <cell r="U249">
            <v>14469.83</v>
          </cell>
          <cell r="V249">
            <v>1260</v>
          </cell>
          <cell r="W249">
            <v>7056</v>
          </cell>
          <cell r="X249">
            <v>125.25</v>
          </cell>
          <cell r="Y249">
            <v>10974.48</v>
          </cell>
          <cell r="Z249">
            <v>8138.11</v>
          </cell>
          <cell r="AA249">
            <v>3.75</v>
          </cell>
          <cell r="AB249">
            <v>1905.5</v>
          </cell>
          <cell r="AC249">
            <v>18488.75</v>
          </cell>
          <cell r="AD249">
            <v>4.87</v>
          </cell>
          <cell r="AE249">
            <v>20952</v>
          </cell>
          <cell r="AF249">
            <v>18.75</v>
          </cell>
          <cell r="AG249">
            <v>3415.12</v>
          </cell>
          <cell r="AH249">
            <v>66147</v>
          </cell>
          <cell r="AI249">
            <v>2203.1999999999998</v>
          </cell>
          <cell r="AJ249">
            <v>168906.23</v>
          </cell>
          <cell r="AK249">
            <v>4451.93</v>
          </cell>
          <cell r="AL249">
            <v>9230.92</v>
          </cell>
        </row>
        <row r="250">
          <cell r="A250">
            <v>38901</v>
          </cell>
          <cell r="B250" t="str">
            <v>14:15</v>
          </cell>
          <cell r="C250">
            <v>39526.720000000001</v>
          </cell>
          <cell r="D250">
            <v>54368.08</v>
          </cell>
          <cell r="E250">
            <v>175842.47</v>
          </cell>
          <cell r="F250">
            <v>14774.4</v>
          </cell>
          <cell r="G250">
            <v>88281.64</v>
          </cell>
          <cell r="H250">
            <v>11378.77</v>
          </cell>
          <cell r="I250">
            <v>-148.79</v>
          </cell>
          <cell r="J250">
            <v>15016.92</v>
          </cell>
          <cell r="K250">
            <v>4870.67</v>
          </cell>
          <cell r="L250">
            <v>14495.26</v>
          </cell>
          <cell r="M250">
            <v>0</v>
          </cell>
          <cell r="N250">
            <v>36432</v>
          </cell>
          <cell r="O250">
            <v>-36.4</v>
          </cell>
          <cell r="P250">
            <v>61092.160000000003</v>
          </cell>
          <cell r="Q250">
            <v>93588.79</v>
          </cell>
          <cell r="R250">
            <v>61055.76</v>
          </cell>
          <cell r="S250">
            <v>2160</v>
          </cell>
          <cell r="T250">
            <v>4330.8</v>
          </cell>
          <cell r="U250">
            <v>14495.26</v>
          </cell>
          <cell r="V250">
            <v>1050</v>
          </cell>
          <cell r="W250">
            <v>7372.8</v>
          </cell>
          <cell r="X250">
            <v>120</v>
          </cell>
          <cell r="Y250">
            <v>11390.18</v>
          </cell>
          <cell r="Z250">
            <v>8138.39</v>
          </cell>
          <cell r="AA250">
            <v>3.75</v>
          </cell>
          <cell r="AB250">
            <v>1891</v>
          </cell>
          <cell r="AC250">
            <v>17238.63</v>
          </cell>
          <cell r="AD250">
            <v>1.33</v>
          </cell>
          <cell r="AE250">
            <v>21528</v>
          </cell>
          <cell r="AF250">
            <v>30.21</v>
          </cell>
          <cell r="AG250">
            <v>3140.25</v>
          </cell>
          <cell r="AH250">
            <v>67680</v>
          </cell>
          <cell r="AI250">
            <v>2224.8000000000002</v>
          </cell>
          <cell r="AJ250">
            <v>175817.25</v>
          </cell>
          <cell r="AK250">
            <v>4337.78</v>
          </cell>
          <cell r="AL250">
            <v>5928.77</v>
          </cell>
        </row>
        <row r="251">
          <cell r="A251">
            <v>38901</v>
          </cell>
          <cell r="B251" t="str">
            <v>14:30</v>
          </cell>
          <cell r="C251">
            <v>40466.94</v>
          </cell>
          <cell r="D251">
            <v>63489.9</v>
          </cell>
          <cell r="E251">
            <v>176200.53</v>
          </cell>
          <cell r="F251">
            <v>14774.4</v>
          </cell>
          <cell r="G251">
            <v>88319.97</v>
          </cell>
          <cell r="H251">
            <v>11310.52</v>
          </cell>
          <cell r="I251">
            <v>-145.91</v>
          </cell>
          <cell r="J251">
            <v>14914.9</v>
          </cell>
          <cell r="K251">
            <v>4858.4399999999996</v>
          </cell>
          <cell r="L251">
            <v>14490.06</v>
          </cell>
          <cell r="M251">
            <v>0</v>
          </cell>
          <cell r="N251">
            <v>36432</v>
          </cell>
          <cell r="O251">
            <v>-42.46</v>
          </cell>
          <cell r="P251">
            <v>58716.9</v>
          </cell>
          <cell r="Q251">
            <v>97297.91</v>
          </cell>
          <cell r="R251">
            <v>58674.44</v>
          </cell>
          <cell r="S251">
            <v>2052</v>
          </cell>
          <cell r="T251">
            <v>4572</v>
          </cell>
          <cell r="U251">
            <v>14490.06</v>
          </cell>
          <cell r="V251">
            <v>1116</v>
          </cell>
          <cell r="W251">
            <v>7315.2</v>
          </cell>
          <cell r="X251">
            <v>119.25</v>
          </cell>
          <cell r="Y251">
            <v>11805.88</v>
          </cell>
          <cell r="Z251">
            <v>8342.2800000000007</v>
          </cell>
          <cell r="AA251">
            <v>7.5</v>
          </cell>
          <cell r="AB251">
            <v>1907</v>
          </cell>
          <cell r="AC251">
            <v>17418.8</v>
          </cell>
          <cell r="AD251">
            <v>2.14</v>
          </cell>
          <cell r="AE251">
            <v>21816</v>
          </cell>
          <cell r="AF251">
            <v>25</v>
          </cell>
          <cell r="AG251">
            <v>3665.17</v>
          </cell>
          <cell r="AH251">
            <v>69189</v>
          </cell>
          <cell r="AI251">
            <v>2239.1999999999998</v>
          </cell>
          <cell r="AJ251">
            <v>177721.03</v>
          </cell>
          <cell r="AK251">
            <v>4394.8500000000004</v>
          </cell>
          <cell r="AL251">
            <v>7417.96</v>
          </cell>
        </row>
        <row r="252">
          <cell r="A252">
            <v>38901</v>
          </cell>
          <cell r="B252" t="str">
            <v>14:45</v>
          </cell>
          <cell r="C252">
            <v>40649.78</v>
          </cell>
          <cell r="D252">
            <v>73491.899999999994</v>
          </cell>
          <cell r="E252">
            <v>177076.58</v>
          </cell>
          <cell r="F252">
            <v>14860.8</v>
          </cell>
          <cell r="G252">
            <v>88281.64</v>
          </cell>
          <cell r="H252">
            <v>11354.77</v>
          </cell>
          <cell r="I252">
            <v>-145.91</v>
          </cell>
          <cell r="J252">
            <v>14920.93</v>
          </cell>
          <cell r="K252">
            <v>4918.6899999999996</v>
          </cell>
          <cell r="L252">
            <v>14496.78</v>
          </cell>
          <cell r="M252">
            <v>0</v>
          </cell>
          <cell r="N252">
            <v>36984</v>
          </cell>
          <cell r="O252">
            <v>-36.4</v>
          </cell>
          <cell r="P252">
            <v>57708.46</v>
          </cell>
          <cell r="Q252">
            <v>100113.91</v>
          </cell>
          <cell r="R252">
            <v>57672.06</v>
          </cell>
          <cell r="S252">
            <v>2052</v>
          </cell>
          <cell r="T252">
            <v>4777.2</v>
          </cell>
          <cell r="U252">
            <v>14496.78</v>
          </cell>
          <cell r="V252">
            <v>1137</v>
          </cell>
          <cell r="W252">
            <v>7430.4</v>
          </cell>
          <cell r="X252">
            <v>116.25</v>
          </cell>
          <cell r="Y252">
            <v>11805.88</v>
          </cell>
          <cell r="Z252">
            <v>8579.19</v>
          </cell>
          <cell r="AA252">
            <v>3.75</v>
          </cell>
          <cell r="AB252">
            <v>1883.1</v>
          </cell>
          <cell r="AC252">
            <v>19453.25</v>
          </cell>
          <cell r="AD252">
            <v>1.0900000000000001</v>
          </cell>
          <cell r="AE252">
            <v>21978</v>
          </cell>
          <cell r="AF252">
            <v>20.83</v>
          </cell>
          <cell r="AG252">
            <v>3559.79</v>
          </cell>
          <cell r="AH252">
            <v>68895</v>
          </cell>
          <cell r="AI252">
            <v>2311.1999999999998</v>
          </cell>
          <cell r="AJ252">
            <v>180904.83</v>
          </cell>
          <cell r="AK252">
            <v>4337.78</v>
          </cell>
          <cell r="AL252">
            <v>9261.33</v>
          </cell>
        </row>
        <row r="253">
          <cell r="A253">
            <v>38901</v>
          </cell>
          <cell r="B253" t="str">
            <v>15:00</v>
          </cell>
          <cell r="C253">
            <v>40399.72</v>
          </cell>
          <cell r="D253">
            <v>75931.679999999993</v>
          </cell>
          <cell r="E253">
            <v>175874.89</v>
          </cell>
          <cell r="F253">
            <v>14860.8</v>
          </cell>
          <cell r="G253">
            <v>88281.64</v>
          </cell>
          <cell r="H253">
            <v>11330.77</v>
          </cell>
          <cell r="I253">
            <v>4479.99</v>
          </cell>
          <cell r="J253">
            <v>14620.95</v>
          </cell>
          <cell r="K253">
            <v>4857.55</v>
          </cell>
          <cell r="L253">
            <v>14447.15</v>
          </cell>
          <cell r="M253">
            <v>0</v>
          </cell>
          <cell r="N253">
            <v>36432</v>
          </cell>
          <cell r="O253">
            <v>-42.46</v>
          </cell>
          <cell r="P253">
            <v>56685.64</v>
          </cell>
          <cell r="Q253">
            <v>99086.45</v>
          </cell>
          <cell r="R253">
            <v>56643.18</v>
          </cell>
          <cell r="S253">
            <v>2052</v>
          </cell>
          <cell r="T253">
            <v>5155.2</v>
          </cell>
          <cell r="U253">
            <v>14447.15</v>
          </cell>
          <cell r="V253">
            <v>972</v>
          </cell>
          <cell r="W253">
            <v>7574.4</v>
          </cell>
          <cell r="X253">
            <v>119.25</v>
          </cell>
          <cell r="Y253">
            <v>11556.46</v>
          </cell>
          <cell r="Z253">
            <v>8824.36</v>
          </cell>
          <cell r="AA253">
            <v>3.75</v>
          </cell>
          <cell r="AB253">
            <v>1883.1</v>
          </cell>
          <cell r="AC253">
            <v>19882.98</v>
          </cell>
          <cell r="AD253">
            <v>1.87</v>
          </cell>
          <cell r="AE253">
            <v>22338</v>
          </cell>
          <cell r="AF253">
            <v>22.92</v>
          </cell>
          <cell r="AG253">
            <v>3626.68</v>
          </cell>
          <cell r="AH253">
            <v>69174</v>
          </cell>
          <cell r="AI253">
            <v>2311.1999999999998</v>
          </cell>
          <cell r="AJ253">
            <v>181928.8</v>
          </cell>
          <cell r="AK253">
            <v>4394.8500000000004</v>
          </cell>
          <cell r="AL253">
            <v>11064.96</v>
          </cell>
        </row>
        <row r="254">
          <cell r="A254">
            <v>38901</v>
          </cell>
          <cell r="B254" t="str">
            <v>15:15</v>
          </cell>
          <cell r="C254">
            <v>39726.36</v>
          </cell>
          <cell r="D254">
            <v>65049.43</v>
          </cell>
          <cell r="E254">
            <v>175479.28</v>
          </cell>
          <cell r="F254">
            <v>14774.4</v>
          </cell>
          <cell r="G254">
            <v>88243.3</v>
          </cell>
          <cell r="H254">
            <v>11378.77</v>
          </cell>
          <cell r="I254">
            <v>19523.28</v>
          </cell>
          <cell r="J254">
            <v>14380.97</v>
          </cell>
          <cell r="K254">
            <v>4936.5600000000004</v>
          </cell>
          <cell r="L254">
            <v>14447.67</v>
          </cell>
          <cell r="M254">
            <v>0</v>
          </cell>
          <cell r="N254">
            <v>36432</v>
          </cell>
          <cell r="O254">
            <v>-36.4</v>
          </cell>
          <cell r="P254">
            <v>57312.75</v>
          </cell>
          <cell r="Q254">
            <v>102065.17</v>
          </cell>
          <cell r="R254">
            <v>57276.35</v>
          </cell>
          <cell r="S254">
            <v>2052</v>
          </cell>
          <cell r="T254">
            <v>6022.8</v>
          </cell>
          <cell r="U254">
            <v>14447.67</v>
          </cell>
          <cell r="V254">
            <v>1098</v>
          </cell>
          <cell r="W254">
            <v>7948.8</v>
          </cell>
          <cell r="X254">
            <v>84.75</v>
          </cell>
          <cell r="Y254">
            <v>11556.46</v>
          </cell>
          <cell r="Z254">
            <v>8687.5</v>
          </cell>
          <cell r="AA254">
            <v>3.75</v>
          </cell>
          <cell r="AB254">
            <v>1990.2</v>
          </cell>
          <cell r="AC254">
            <v>19798.37</v>
          </cell>
          <cell r="AD254">
            <v>1.42</v>
          </cell>
          <cell r="AE254">
            <v>22212</v>
          </cell>
          <cell r="AF254">
            <v>20.83</v>
          </cell>
          <cell r="AG254">
            <v>3655.75</v>
          </cell>
          <cell r="AH254">
            <v>68676</v>
          </cell>
          <cell r="AI254">
            <v>2289.6</v>
          </cell>
          <cell r="AJ254">
            <v>183432.64</v>
          </cell>
          <cell r="AK254">
            <v>4451.93</v>
          </cell>
          <cell r="AL254">
            <v>12590.38</v>
          </cell>
        </row>
        <row r="255">
          <cell r="A255">
            <v>38901</v>
          </cell>
          <cell r="B255" t="str">
            <v>15:30</v>
          </cell>
          <cell r="C255">
            <v>40780.22</v>
          </cell>
          <cell r="D255">
            <v>67970.02</v>
          </cell>
          <cell r="E255">
            <v>177716.25</v>
          </cell>
          <cell r="F255">
            <v>14860.8</v>
          </cell>
          <cell r="G255">
            <v>88396.64</v>
          </cell>
          <cell r="H255">
            <v>11378.77</v>
          </cell>
          <cell r="I255">
            <v>19454.97</v>
          </cell>
          <cell r="J255">
            <v>15436.88</v>
          </cell>
          <cell r="K255">
            <v>4878.41</v>
          </cell>
          <cell r="L255">
            <v>14404.72</v>
          </cell>
          <cell r="M255">
            <v>0</v>
          </cell>
          <cell r="N255">
            <v>36984</v>
          </cell>
          <cell r="O255">
            <v>-42.46</v>
          </cell>
          <cell r="P255">
            <v>53757.62</v>
          </cell>
          <cell r="Q255">
            <v>107220.91</v>
          </cell>
          <cell r="R255">
            <v>53715.16</v>
          </cell>
          <cell r="S255">
            <v>2052</v>
          </cell>
          <cell r="T255">
            <v>5799.6</v>
          </cell>
          <cell r="U255">
            <v>14404.72</v>
          </cell>
          <cell r="V255">
            <v>1113</v>
          </cell>
          <cell r="W255">
            <v>7862.4</v>
          </cell>
          <cell r="X255">
            <v>76.5</v>
          </cell>
          <cell r="Y255">
            <v>11307.04</v>
          </cell>
          <cell r="Z255">
            <v>8549.7099999999991</v>
          </cell>
          <cell r="AA255">
            <v>3.75</v>
          </cell>
          <cell r="AB255">
            <v>2033.3</v>
          </cell>
          <cell r="AC255">
            <v>20194.509999999998</v>
          </cell>
          <cell r="AD255">
            <v>1.25</v>
          </cell>
          <cell r="AE255">
            <v>22446</v>
          </cell>
          <cell r="AF255">
            <v>16.670000000000002</v>
          </cell>
          <cell r="AG255">
            <v>3621.18</v>
          </cell>
          <cell r="AH255">
            <v>68301</v>
          </cell>
          <cell r="AI255">
            <v>2239.1999999999998</v>
          </cell>
          <cell r="AJ255">
            <v>185848.44</v>
          </cell>
          <cell r="AK255">
            <v>4509</v>
          </cell>
          <cell r="AL255">
            <v>12984.31</v>
          </cell>
        </row>
        <row r="256">
          <cell r="A256">
            <v>38901</v>
          </cell>
          <cell r="B256" t="str">
            <v>15:45</v>
          </cell>
          <cell r="C256">
            <v>40289.300000000003</v>
          </cell>
          <cell r="D256">
            <v>69890.399999999994</v>
          </cell>
          <cell r="E256">
            <v>179894.71</v>
          </cell>
          <cell r="F256">
            <v>14860.8</v>
          </cell>
          <cell r="G256">
            <v>88243.3</v>
          </cell>
          <cell r="H256">
            <v>11358.52</v>
          </cell>
          <cell r="I256">
            <v>19547.96</v>
          </cell>
          <cell r="J256">
            <v>14728.94</v>
          </cell>
          <cell r="K256">
            <v>4846.5600000000004</v>
          </cell>
          <cell r="L256">
            <v>14448.44</v>
          </cell>
          <cell r="M256">
            <v>0</v>
          </cell>
          <cell r="N256">
            <v>36432</v>
          </cell>
          <cell r="O256">
            <v>-42.46</v>
          </cell>
          <cell r="P256">
            <v>52201.75</v>
          </cell>
          <cell r="Q256">
            <v>108142.17</v>
          </cell>
          <cell r="R256">
            <v>52159.29</v>
          </cell>
          <cell r="S256">
            <v>2052</v>
          </cell>
          <cell r="T256">
            <v>5907.6</v>
          </cell>
          <cell r="U256">
            <v>14448.44</v>
          </cell>
          <cell r="V256">
            <v>1086</v>
          </cell>
          <cell r="W256">
            <v>8265.6</v>
          </cell>
          <cell r="X256">
            <v>78</v>
          </cell>
          <cell r="Y256">
            <v>11140.76</v>
          </cell>
          <cell r="Z256">
            <v>8477.68</v>
          </cell>
          <cell r="AA256">
            <v>7.5</v>
          </cell>
          <cell r="AB256">
            <v>2012.6</v>
          </cell>
          <cell r="AC256">
            <v>20099.23</v>
          </cell>
          <cell r="AD256">
            <v>2.2400000000000002</v>
          </cell>
          <cell r="AE256">
            <v>22410</v>
          </cell>
          <cell r="AF256">
            <v>16.670000000000002</v>
          </cell>
          <cell r="AG256">
            <v>3612.15</v>
          </cell>
          <cell r="AH256">
            <v>68046</v>
          </cell>
          <cell r="AI256">
            <v>2217.6</v>
          </cell>
          <cell r="AJ256">
            <v>186568.44</v>
          </cell>
          <cell r="AK256">
            <v>4451.93</v>
          </cell>
          <cell r="AL256">
            <v>12716.64</v>
          </cell>
        </row>
        <row r="257">
          <cell r="A257">
            <v>38901</v>
          </cell>
          <cell r="B257" t="str">
            <v>16:00</v>
          </cell>
          <cell r="C257">
            <v>39403.480000000003</v>
          </cell>
          <cell r="D257">
            <v>56288.18</v>
          </cell>
          <cell r="E257">
            <v>192778.91</v>
          </cell>
          <cell r="F257">
            <v>14774.4</v>
          </cell>
          <cell r="G257">
            <v>88204.97</v>
          </cell>
          <cell r="H257">
            <v>11406.52</v>
          </cell>
          <cell r="I257">
            <v>19384.509999999998</v>
          </cell>
          <cell r="J257">
            <v>14590.99</v>
          </cell>
          <cell r="K257">
            <v>4888.22</v>
          </cell>
          <cell r="L257">
            <v>14433.15</v>
          </cell>
          <cell r="M257">
            <v>0</v>
          </cell>
          <cell r="N257">
            <v>36984</v>
          </cell>
          <cell r="O257">
            <v>-54.6</v>
          </cell>
          <cell r="P257">
            <v>52207.75</v>
          </cell>
          <cell r="Q257">
            <v>107107.15</v>
          </cell>
          <cell r="R257">
            <v>52153.15</v>
          </cell>
          <cell r="S257">
            <v>2052</v>
          </cell>
          <cell r="T257">
            <v>6130.8</v>
          </cell>
          <cell r="U257">
            <v>14433.15</v>
          </cell>
          <cell r="V257">
            <v>993</v>
          </cell>
          <cell r="W257">
            <v>8496</v>
          </cell>
          <cell r="X257">
            <v>90</v>
          </cell>
          <cell r="Y257">
            <v>11140.76</v>
          </cell>
          <cell r="Z257">
            <v>8038.2</v>
          </cell>
          <cell r="AA257">
            <v>7.5</v>
          </cell>
          <cell r="AB257">
            <v>1999.7</v>
          </cell>
          <cell r="AC257">
            <v>19838.91</v>
          </cell>
          <cell r="AD257">
            <v>1.38</v>
          </cell>
          <cell r="AE257">
            <v>22230</v>
          </cell>
          <cell r="AF257">
            <v>21.87</v>
          </cell>
          <cell r="AG257">
            <v>3545.38</v>
          </cell>
          <cell r="AH257">
            <v>67587</v>
          </cell>
          <cell r="AI257">
            <v>2246.4</v>
          </cell>
          <cell r="AJ257">
            <v>191879.57</v>
          </cell>
          <cell r="AK257">
            <v>4451.93</v>
          </cell>
          <cell r="AL257">
            <v>7151.5</v>
          </cell>
        </row>
        <row r="258">
          <cell r="A258">
            <v>38901</v>
          </cell>
          <cell r="B258" t="str">
            <v>16:15</v>
          </cell>
          <cell r="C258">
            <v>39139.42</v>
          </cell>
          <cell r="D258">
            <v>51967.59</v>
          </cell>
          <cell r="E258">
            <v>193362.76</v>
          </cell>
          <cell r="F258">
            <v>14860.8</v>
          </cell>
          <cell r="G258">
            <v>88166.64</v>
          </cell>
          <cell r="H258">
            <v>11402.76</v>
          </cell>
          <cell r="I258">
            <v>19323.36</v>
          </cell>
          <cell r="J258">
            <v>14745.37</v>
          </cell>
          <cell r="K258">
            <v>4967.08</v>
          </cell>
          <cell r="L258">
            <v>14431.19</v>
          </cell>
          <cell r="M258">
            <v>0</v>
          </cell>
          <cell r="N258">
            <v>36984</v>
          </cell>
          <cell r="O258">
            <v>-54.6</v>
          </cell>
          <cell r="P258">
            <v>52395.98</v>
          </cell>
          <cell r="Q258">
            <v>107004.8</v>
          </cell>
          <cell r="R258">
            <v>52341.38</v>
          </cell>
          <cell r="S258">
            <v>2160</v>
          </cell>
          <cell r="T258">
            <v>6015.6</v>
          </cell>
          <cell r="U258">
            <v>14431.19</v>
          </cell>
          <cell r="V258">
            <v>684</v>
          </cell>
          <cell r="W258">
            <v>8467.2000000000007</v>
          </cell>
          <cell r="X258">
            <v>93.75</v>
          </cell>
          <cell r="Y258">
            <v>11223.9</v>
          </cell>
          <cell r="Z258">
            <v>7374.59</v>
          </cell>
          <cell r="AA258">
            <v>3.75</v>
          </cell>
          <cell r="AB258">
            <v>1986.9</v>
          </cell>
          <cell r="AC258">
            <v>20024.39</v>
          </cell>
          <cell r="AD258">
            <v>2.64</v>
          </cell>
          <cell r="AE258">
            <v>22122</v>
          </cell>
          <cell r="AF258">
            <v>18.75</v>
          </cell>
          <cell r="AG258">
            <v>3550.23</v>
          </cell>
          <cell r="AH258">
            <v>66957</v>
          </cell>
          <cell r="AI258">
            <v>2282.4</v>
          </cell>
          <cell r="AJ258">
            <v>191383.59</v>
          </cell>
          <cell r="AK258">
            <v>4451.93</v>
          </cell>
          <cell r="AL258">
            <v>6020.01</v>
          </cell>
        </row>
        <row r="259">
          <cell r="A259">
            <v>38901</v>
          </cell>
          <cell r="B259" t="str">
            <v>16:30</v>
          </cell>
          <cell r="C259">
            <v>39677.550000000003</v>
          </cell>
          <cell r="D259">
            <v>59609.13</v>
          </cell>
          <cell r="E259">
            <v>195114.81</v>
          </cell>
          <cell r="F259">
            <v>14774.4</v>
          </cell>
          <cell r="G259">
            <v>88204.97</v>
          </cell>
          <cell r="H259">
            <v>11424.89</v>
          </cell>
          <cell r="I259">
            <v>3942.45</v>
          </cell>
          <cell r="J259">
            <v>15049.72</v>
          </cell>
          <cell r="K259">
            <v>4951.8</v>
          </cell>
          <cell r="L259">
            <v>14379.18</v>
          </cell>
          <cell r="M259">
            <v>29.88</v>
          </cell>
          <cell r="N259">
            <v>40296</v>
          </cell>
          <cell r="O259">
            <v>-54.6</v>
          </cell>
          <cell r="P259">
            <v>54382.879999999997</v>
          </cell>
          <cell r="Q259">
            <v>106903.71</v>
          </cell>
          <cell r="R259">
            <v>54328.28</v>
          </cell>
          <cell r="S259">
            <v>2052</v>
          </cell>
          <cell r="T259">
            <v>5986.8</v>
          </cell>
          <cell r="U259">
            <v>14379.18</v>
          </cell>
          <cell r="V259">
            <v>618</v>
          </cell>
          <cell r="W259">
            <v>8956.7999999999993</v>
          </cell>
          <cell r="X259">
            <v>100.5</v>
          </cell>
          <cell r="Y259">
            <v>10974.48</v>
          </cell>
          <cell r="Z259">
            <v>7398.43</v>
          </cell>
          <cell r="AA259">
            <v>1.88</v>
          </cell>
          <cell r="AB259">
            <v>1990.1</v>
          </cell>
          <cell r="AC259">
            <v>19893.93</v>
          </cell>
          <cell r="AD259">
            <v>2.46</v>
          </cell>
          <cell r="AE259">
            <v>21978</v>
          </cell>
          <cell r="AF259">
            <v>25</v>
          </cell>
          <cell r="AG259">
            <v>3578.27</v>
          </cell>
          <cell r="AH259">
            <v>66206.880000000005</v>
          </cell>
          <cell r="AI259">
            <v>2275.1999999999998</v>
          </cell>
          <cell r="AJ259">
            <v>191751.46</v>
          </cell>
          <cell r="AK259">
            <v>4394.8500000000004</v>
          </cell>
          <cell r="AL259">
            <v>4904.87</v>
          </cell>
        </row>
        <row r="260">
          <cell r="A260">
            <v>38901</v>
          </cell>
          <cell r="B260" t="str">
            <v>16:45</v>
          </cell>
          <cell r="C260">
            <v>40469.339999999997</v>
          </cell>
          <cell r="D260">
            <v>55928.39</v>
          </cell>
          <cell r="E260">
            <v>192241.09</v>
          </cell>
          <cell r="F260">
            <v>14860.8</v>
          </cell>
          <cell r="G260">
            <v>88204.97</v>
          </cell>
          <cell r="H260">
            <v>11426.76</v>
          </cell>
          <cell r="I260">
            <v>-163.16</v>
          </cell>
          <cell r="J260">
            <v>15132.91</v>
          </cell>
          <cell r="K260">
            <v>4916.96</v>
          </cell>
          <cell r="L260">
            <v>14381.7</v>
          </cell>
          <cell r="M260">
            <v>5542.74</v>
          </cell>
          <cell r="N260">
            <v>43608</v>
          </cell>
          <cell r="O260">
            <v>-48.53</v>
          </cell>
          <cell r="P260">
            <v>55494.3</v>
          </cell>
          <cell r="Q260">
            <v>103779.16</v>
          </cell>
          <cell r="R260">
            <v>55445.77</v>
          </cell>
          <cell r="S260">
            <v>2268</v>
          </cell>
          <cell r="T260">
            <v>6040.8</v>
          </cell>
          <cell r="U260">
            <v>14381.7</v>
          </cell>
          <cell r="V260">
            <v>612</v>
          </cell>
          <cell r="W260">
            <v>9129.6</v>
          </cell>
          <cell r="X260">
            <v>105</v>
          </cell>
          <cell r="Y260">
            <v>11057.62</v>
          </cell>
          <cell r="Z260">
            <v>7504.03</v>
          </cell>
          <cell r="AA260">
            <v>3.75</v>
          </cell>
          <cell r="AB260">
            <v>2081.1</v>
          </cell>
          <cell r="AC260">
            <v>19838.59</v>
          </cell>
          <cell r="AD260">
            <v>1.55</v>
          </cell>
          <cell r="AE260">
            <v>21870</v>
          </cell>
          <cell r="AF260">
            <v>31.25</v>
          </cell>
          <cell r="AG260">
            <v>3545.17</v>
          </cell>
          <cell r="AH260">
            <v>65626.740000000005</v>
          </cell>
          <cell r="AI260">
            <v>2282.4</v>
          </cell>
          <cell r="AJ260">
            <v>190391.56</v>
          </cell>
          <cell r="AK260">
            <v>4223.62</v>
          </cell>
          <cell r="AL260">
            <v>5920.65</v>
          </cell>
        </row>
        <row r="261">
          <cell r="A261">
            <v>38901</v>
          </cell>
          <cell r="B261" t="str">
            <v>17:00</v>
          </cell>
          <cell r="C261">
            <v>40476.54</v>
          </cell>
          <cell r="D261">
            <v>53447.89</v>
          </cell>
          <cell r="E261">
            <v>192806.69</v>
          </cell>
          <cell r="F261">
            <v>14688</v>
          </cell>
          <cell r="G261">
            <v>88204.97</v>
          </cell>
          <cell r="H261">
            <v>11402.76</v>
          </cell>
          <cell r="I261">
            <v>-165.75</v>
          </cell>
          <cell r="J261">
            <v>14827.3</v>
          </cell>
          <cell r="K261">
            <v>4848.08</v>
          </cell>
          <cell r="L261">
            <v>14415.06</v>
          </cell>
          <cell r="M261">
            <v>5658.53</v>
          </cell>
          <cell r="N261">
            <v>43608</v>
          </cell>
          <cell r="O261">
            <v>-36.4</v>
          </cell>
          <cell r="P261">
            <v>55419.69</v>
          </cell>
          <cell r="Q261">
            <v>103621.75</v>
          </cell>
          <cell r="R261">
            <v>55383.29</v>
          </cell>
          <cell r="S261">
            <v>2052</v>
          </cell>
          <cell r="T261">
            <v>6411.6</v>
          </cell>
          <cell r="U261">
            <v>14415.06</v>
          </cell>
          <cell r="V261">
            <v>615</v>
          </cell>
          <cell r="W261">
            <v>9273.6</v>
          </cell>
          <cell r="X261">
            <v>111.75</v>
          </cell>
          <cell r="Y261">
            <v>11390.18</v>
          </cell>
          <cell r="Z261">
            <v>7654.03</v>
          </cell>
          <cell r="AA261">
            <v>3.75</v>
          </cell>
          <cell r="AB261">
            <v>2122.5</v>
          </cell>
          <cell r="AC261">
            <v>19888.810000000001</v>
          </cell>
          <cell r="AD261">
            <v>1.76</v>
          </cell>
          <cell r="AE261">
            <v>21672</v>
          </cell>
          <cell r="AF261">
            <v>22.92</v>
          </cell>
          <cell r="AG261">
            <v>3579.48</v>
          </cell>
          <cell r="AH261">
            <v>64761.53</v>
          </cell>
          <cell r="AI261">
            <v>2282.4</v>
          </cell>
          <cell r="AJ261">
            <v>189639.67</v>
          </cell>
          <cell r="AK261">
            <v>4166.55</v>
          </cell>
          <cell r="AL261">
            <v>5235.67</v>
          </cell>
        </row>
        <row r="262">
          <cell r="A262">
            <v>38901</v>
          </cell>
          <cell r="B262" t="str">
            <v>17:15</v>
          </cell>
          <cell r="C262">
            <v>40203.279999999999</v>
          </cell>
          <cell r="D262">
            <v>49247.06</v>
          </cell>
          <cell r="E262">
            <v>194336.68</v>
          </cell>
          <cell r="F262">
            <v>14860.8</v>
          </cell>
          <cell r="G262">
            <v>88128.3</v>
          </cell>
          <cell r="H262">
            <v>11448.88</v>
          </cell>
          <cell r="I262">
            <v>-181.71</v>
          </cell>
          <cell r="J262">
            <v>15757.25</v>
          </cell>
          <cell r="K262">
            <v>5000.54</v>
          </cell>
          <cell r="L262">
            <v>14460.81</v>
          </cell>
          <cell r="M262">
            <v>6024.56</v>
          </cell>
          <cell r="N262">
            <v>48576</v>
          </cell>
          <cell r="O262">
            <v>-42.46</v>
          </cell>
          <cell r="P262">
            <v>56164.74</v>
          </cell>
          <cell r="Q262">
            <v>103989.71</v>
          </cell>
          <cell r="R262">
            <v>56122.28</v>
          </cell>
          <cell r="S262">
            <v>2160</v>
          </cell>
          <cell r="T262">
            <v>7189.2</v>
          </cell>
          <cell r="U262">
            <v>14460.81</v>
          </cell>
          <cell r="V262">
            <v>627</v>
          </cell>
          <cell r="W262">
            <v>9388.7999999999993</v>
          </cell>
          <cell r="X262">
            <v>105.75</v>
          </cell>
          <cell r="Y262">
            <v>11639.6</v>
          </cell>
          <cell r="Z262">
            <v>7865.55</v>
          </cell>
          <cell r="AA262">
            <v>1.88</v>
          </cell>
          <cell r="AB262">
            <v>2204</v>
          </cell>
          <cell r="AC262">
            <v>19989.439999999999</v>
          </cell>
          <cell r="AD262">
            <v>2.2400000000000002</v>
          </cell>
          <cell r="AE262">
            <v>21888</v>
          </cell>
          <cell r="AF262">
            <v>23.96</v>
          </cell>
          <cell r="AG262">
            <v>3532.62</v>
          </cell>
          <cell r="AH262">
            <v>63804.56</v>
          </cell>
          <cell r="AI262">
            <v>2289.6</v>
          </cell>
          <cell r="AJ262">
            <v>189991.56</v>
          </cell>
          <cell r="AK262">
            <v>4166.55</v>
          </cell>
          <cell r="AL262">
            <v>4140.3999999999996</v>
          </cell>
        </row>
        <row r="263">
          <cell r="A263">
            <v>38901</v>
          </cell>
          <cell r="B263" t="str">
            <v>17:30</v>
          </cell>
          <cell r="C263">
            <v>40512.550000000003</v>
          </cell>
          <cell r="D263">
            <v>49447.1</v>
          </cell>
          <cell r="E263">
            <v>193865.45</v>
          </cell>
          <cell r="F263">
            <v>14774.4</v>
          </cell>
          <cell r="G263">
            <v>88204.97</v>
          </cell>
          <cell r="H263">
            <v>11496.88</v>
          </cell>
          <cell r="I263">
            <v>-182</v>
          </cell>
          <cell r="J263">
            <v>15678.43</v>
          </cell>
          <cell r="K263">
            <v>8782.23</v>
          </cell>
          <cell r="L263">
            <v>14430.75</v>
          </cell>
          <cell r="M263">
            <v>6050.7</v>
          </cell>
          <cell r="N263">
            <v>43608</v>
          </cell>
          <cell r="O263">
            <v>-42.46</v>
          </cell>
          <cell r="P263">
            <v>58090.06</v>
          </cell>
          <cell r="Q263">
            <v>103894</v>
          </cell>
          <cell r="R263">
            <v>58047.6</v>
          </cell>
          <cell r="S263">
            <v>2160</v>
          </cell>
          <cell r="T263">
            <v>7855.2</v>
          </cell>
          <cell r="U263">
            <v>14430.75</v>
          </cell>
          <cell r="V263">
            <v>648</v>
          </cell>
          <cell r="W263">
            <v>9676.7999999999993</v>
          </cell>
          <cell r="X263">
            <v>108</v>
          </cell>
          <cell r="Y263">
            <v>12055.3</v>
          </cell>
          <cell r="Z263">
            <v>7952.53</v>
          </cell>
          <cell r="AA263">
            <v>1.88</v>
          </cell>
          <cell r="AB263">
            <v>2338.1999999999998</v>
          </cell>
          <cell r="AC263">
            <v>20195.36</v>
          </cell>
          <cell r="AD263">
            <v>1.6</v>
          </cell>
          <cell r="AE263">
            <v>21924</v>
          </cell>
          <cell r="AF263">
            <v>29.17</v>
          </cell>
          <cell r="AG263">
            <v>3523.76</v>
          </cell>
          <cell r="AH263">
            <v>63611.7</v>
          </cell>
          <cell r="AI263">
            <v>2268</v>
          </cell>
          <cell r="AJ263">
            <v>190247.56</v>
          </cell>
          <cell r="AK263">
            <v>4109.47</v>
          </cell>
          <cell r="AL263">
            <v>4646.53</v>
          </cell>
        </row>
        <row r="264">
          <cell r="A264">
            <v>38901</v>
          </cell>
          <cell r="B264" t="str">
            <v>17:45</v>
          </cell>
          <cell r="C264">
            <v>40328.51</v>
          </cell>
          <cell r="D264">
            <v>47366.67</v>
          </cell>
          <cell r="E264">
            <v>195508.32</v>
          </cell>
          <cell r="F264">
            <v>14688</v>
          </cell>
          <cell r="G264">
            <v>88396.64</v>
          </cell>
          <cell r="H264">
            <v>11498.76</v>
          </cell>
          <cell r="I264">
            <v>-176.1</v>
          </cell>
          <cell r="J264">
            <v>15876.04</v>
          </cell>
          <cell r="K264">
            <v>11787.88</v>
          </cell>
          <cell r="L264">
            <v>14433.93</v>
          </cell>
          <cell r="M264">
            <v>6058.17</v>
          </cell>
          <cell r="N264">
            <v>41952</v>
          </cell>
          <cell r="O264">
            <v>-78.86</v>
          </cell>
          <cell r="P264">
            <v>62488.66</v>
          </cell>
          <cell r="Q264">
            <v>102480.1</v>
          </cell>
          <cell r="R264">
            <v>62409.8</v>
          </cell>
          <cell r="S264">
            <v>2160</v>
          </cell>
          <cell r="T264">
            <v>8499.6</v>
          </cell>
          <cell r="U264">
            <v>14433.93</v>
          </cell>
          <cell r="V264">
            <v>669</v>
          </cell>
          <cell r="W264">
            <v>10080</v>
          </cell>
          <cell r="X264">
            <v>117</v>
          </cell>
          <cell r="Y264">
            <v>12554.14</v>
          </cell>
          <cell r="Z264">
            <v>8804.36</v>
          </cell>
          <cell r="AA264">
            <v>3.75</v>
          </cell>
          <cell r="AB264">
            <v>2342.6</v>
          </cell>
          <cell r="AC264">
            <v>20722.12</v>
          </cell>
          <cell r="AD264">
            <v>1.78</v>
          </cell>
          <cell r="AE264">
            <v>22752</v>
          </cell>
          <cell r="AF264">
            <v>46.87</v>
          </cell>
          <cell r="AG264">
            <v>2555.46</v>
          </cell>
          <cell r="AH264">
            <v>64861.17</v>
          </cell>
          <cell r="AI264">
            <v>2296.8000000000002</v>
          </cell>
          <cell r="AJ264">
            <v>191095.44</v>
          </cell>
          <cell r="AK264">
            <v>4109.47</v>
          </cell>
          <cell r="AL264">
            <v>4315.74</v>
          </cell>
        </row>
        <row r="265">
          <cell r="A265">
            <v>38901</v>
          </cell>
          <cell r="B265" t="str">
            <v>18:00</v>
          </cell>
          <cell r="C265">
            <v>40366.120000000003</v>
          </cell>
          <cell r="D265">
            <v>55648.34</v>
          </cell>
          <cell r="E265">
            <v>191553.98</v>
          </cell>
          <cell r="F265">
            <v>18489.599999999999</v>
          </cell>
          <cell r="G265">
            <v>88779.97</v>
          </cell>
          <cell r="H265">
            <v>11522.75</v>
          </cell>
          <cell r="I265">
            <v>11343.26</v>
          </cell>
          <cell r="J265">
            <v>15587.27</v>
          </cell>
          <cell r="K265">
            <v>11808.56</v>
          </cell>
          <cell r="L265">
            <v>14567.53</v>
          </cell>
          <cell r="M265">
            <v>6061.91</v>
          </cell>
          <cell r="N265">
            <v>36432</v>
          </cell>
          <cell r="O265">
            <v>5902.45</v>
          </cell>
          <cell r="P265">
            <v>65182.85</v>
          </cell>
          <cell r="Q265">
            <v>97953.67</v>
          </cell>
          <cell r="R265">
            <v>71085.3</v>
          </cell>
          <cell r="S265">
            <v>2160</v>
          </cell>
          <cell r="T265">
            <v>10404</v>
          </cell>
          <cell r="U265">
            <v>14567.53</v>
          </cell>
          <cell r="V265">
            <v>690</v>
          </cell>
          <cell r="W265">
            <v>10339.200000000001</v>
          </cell>
          <cell r="X265">
            <v>112.5</v>
          </cell>
          <cell r="Y265">
            <v>13967.52</v>
          </cell>
          <cell r="Z265">
            <v>9320.56</v>
          </cell>
          <cell r="AA265">
            <v>3.75</v>
          </cell>
          <cell r="AB265">
            <v>2465.3000000000002</v>
          </cell>
          <cell r="AC265">
            <v>20709.93</v>
          </cell>
          <cell r="AD265">
            <v>2.57</v>
          </cell>
          <cell r="AE265">
            <v>24480</v>
          </cell>
          <cell r="AF265">
            <v>53.12</v>
          </cell>
          <cell r="AG265">
            <v>2358.73</v>
          </cell>
          <cell r="AH265">
            <v>68455.91</v>
          </cell>
          <cell r="AI265">
            <v>2462.4</v>
          </cell>
          <cell r="AJ265">
            <v>193671.29</v>
          </cell>
          <cell r="AK265">
            <v>4166.55</v>
          </cell>
          <cell r="AL265">
            <v>8971.49</v>
          </cell>
        </row>
        <row r="266">
          <cell r="A266">
            <v>38901</v>
          </cell>
          <cell r="B266" t="str">
            <v>18:15</v>
          </cell>
          <cell r="C266">
            <v>40276.1</v>
          </cell>
          <cell r="D266">
            <v>48326.87</v>
          </cell>
          <cell r="E266">
            <v>188545.88</v>
          </cell>
          <cell r="F266">
            <v>43113.599999999999</v>
          </cell>
          <cell r="G266">
            <v>93839.97</v>
          </cell>
          <cell r="H266">
            <v>12006.46</v>
          </cell>
          <cell r="I266">
            <v>19230.12</v>
          </cell>
          <cell r="J266">
            <v>16564.82</v>
          </cell>
          <cell r="K266">
            <v>11968.18</v>
          </cell>
          <cell r="L266">
            <v>14841.31</v>
          </cell>
          <cell r="M266">
            <v>6413</v>
          </cell>
          <cell r="N266">
            <v>38640</v>
          </cell>
          <cell r="O266">
            <v>15948.14</v>
          </cell>
          <cell r="P266">
            <v>68506.62</v>
          </cell>
          <cell r="Q266">
            <v>96388.28</v>
          </cell>
          <cell r="R266">
            <v>84454.76</v>
          </cell>
          <cell r="S266">
            <v>2160</v>
          </cell>
          <cell r="T266">
            <v>12794.4</v>
          </cell>
          <cell r="U266">
            <v>14841.31</v>
          </cell>
          <cell r="V266">
            <v>819</v>
          </cell>
          <cell r="W266">
            <v>10771.2</v>
          </cell>
          <cell r="X266">
            <v>114.75</v>
          </cell>
          <cell r="Y266">
            <v>15380.9</v>
          </cell>
          <cell r="Z266">
            <v>10158.92</v>
          </cell>
          <cell r="AA266">
            <v>7.5</v>
          </cell>
          <cell r="AB266">
            <v>2753.5</v>
          </cell>
          <cell r="AC266">
            <v>22109.69</v>
          </cell>
          <cell r="AD266">
            <v>2.57</v>
          </cell>
          <cell r="AE266">
            <v>27414</v>
          </cell>
          <cell r="AF266">
            <v>64.58</v>
          </cell>
          <cell r="AG266">
            <v>2398.4699999999998</v>
          </cell>
          <cell r="AH266">
            <v>74750</v>
          </cell>
          <cell r="AI266">
            <v>3031.2</v>
          </cell>
          <cell r="AJ266">
            <v>204518.12</v>
          </cell>
          <cell r="AK266">
            <v>4223.62</v>
          </cell>
          <cell r="AL266">
            <v>19493.97</v>
          </cell>
        </row>
        <row r="267">
          <cell r="A267">
            <v>38901</v>
          </cell>
          <cell r="B267" t="str">
            <v>18:30</v>
          </cell>
          <cell r="C267">
            <v>41034.68</v>
          </cell>
          <cell r="D267">
            <v>67570.710000000006</v>
          </cell>
          <cell r="E267">
            <v>187817.23</v>
          </cell>
          <cell r="F267">
            <v>48556.800000000003</v>
          </cell>
          <cell r="G267">
            <v>95181.63</v>
          </cell>
          <cell r="H267">
            <v>12373.94</v>
          </cell>
          <cell r="I267">
            <v>39172.75</v>
          </cell>
          <cell r="J267">
            <v>16912.38</v>
          </cell>
          <cell r="K267">
            <v>12875.03</v>
          </cell>
          <cell r="L267">
            <v>15077.64</v>
          </cell>
          <cell r="M267">
            <v>6413</v>
          </cell>
          <cell r="N267">
            <v>38640</v>
          </cell>
          <cell r="O267">
            <v>16336.38</v>
          </cell>
          <cell r="P267">
            <v>84894.98</v>
          </cell>
          <cell r="Q267">
            <v>97847.84</v>
          </cell>
          <cell r="R267">
            <v>101231.36</v>
          </cell>
          <cell r="S267">
            <v>2268</v>
          </cell>
          <cell r="T267">
            <v>16718.400000000001</v>
          </cell>
          <cell r="U267">
            <v>15077.64</v>
          </cell>
          <cell r="V267">
            <v>1116</v>
          </cell>
          <cell r="W267">
            <v>11318.4</v>
          </cell>
          <cell r="X267">
            <v>123.75</v>
          </cell>
          <cell r="Y267">
            <v>17126.84</v>
          </cell>
          <cell r="Z267">
            <v>11031.81</v>
          </cell>
          <cell r="AA267">
            <v>15.01</v>
          </cell>
          <cell r="AB267">
            <v>3346.3</v>
          </cell>
          <cell r="AC267">
            <v>24834.66</v>
          </cell>
          <cell r="AD267">
            <v>4.01</v>
          </cell>
          <cell r="AE267">
            <v>32310</v>
          </cell>
          <cell r="AF267">
            <v>115.62</v>
          </cell>
          <cell r="AG267">
            <v>2375.6999999999998</v>
          </cell>
          <cell r="AH267">
            <v>86525</v>
          </cell>
          <cell r="AI267">
            <v>3823.2</v>
          </cell>
          <cell r="AJ267">
            <v>214676.9</v>
          </cell>
          <cell r="AK267">
            <v>4280.7</v>
          </cell>
          <cell r="AL267">
            <v>28520.240000000002</v>
          </cell>
        </row>
        <row r="268">
          <cell r="A268">
            <v>38901</v>
          </cell>
          <cell r="B268" t="str">
            <v>18:45</v>
          </cell>
          <cell r="C268">
            <v>41134.71</v>
          </cell>
          <cell r="D268">
            <v>82253.05</v>
          </cell>
          <cell r="E268">
            <v>187796.02</v>
          </cell>
          <cell r="F268">
            <v>48556.800000000003</v>
          </cell>
          <cell r="G268">
            <v>95143.3</v>
          </cell>
          <cell r="H268">
            <v>12427.56</v>
          </cell>
          <cell r="I268">
            <v>43915.55</v>
          </cell>
          <cell r="J268">
            <v>16660.41</v>
          </cell>
          <cell r="K268">
            <v>16006.19</v>
          </cell>
          <cell r="L268">
            <v>15283.37</v>
          </cell>
          <cell r="M268">
            <v>6416.73</v>
          </cell>
          <cell r="N268">
            <v>39192</v>
          </cell>
          <cell r="O268">
            <v>16366.72</v>
          </cell>
          <cell r="P268">
            <v>107581.02</v>
          </cell>
          <cell r="Q268">
            <v>99802.25</v>
          </cell>
          <cell r="R268">
            <v>123947.74</v>
          </cell>
          <cell r="S268">
            <v>2376</v>
          </cell>
          <cell r="T268">
            <v>19213.2</v>
          </cell>
          <cell r="U268">
            <v>15283.37</v>
          </cell>
          <cell r="V268">
            <v>1311</v>
          </cell>
          <cell r="W268">
            <v>11980.8</v>
          </cell>
          <cell r="X268">
            <v>131.25</v>
          </cell>
          <cell r="Y268">
            <v>18041.38</v>
          </cell>
          <cell r="Z268">
            <v>11754.54</v>
          </cell>
          <cell r="AA268">
            <v>20.64</v>
          </cell>
          <cell r="AB268">
            <v>3725.7</v>
          </cell>
          <cell r="AC268">
            <v>25594.04</v>
          </cell>
          <cell r="AD268">
            <v>11.62</v>
          </cell>
          <cell r="AE268">
            <v>34776</v>
          </cell>
          <cell r="AF268">
            <v>157.28</v>
          </cell>
          <cell r="AG268">
            <v>2375.71</v>
          </cell>
          <cell r="AH268">
            <v>92117.73</v>
          </cell>
          <cell r="AI268">
            <v>4197.6000000000004</v>
          </cell>
          <cell r="AJ268">
            <v>217380.57</v>
          </cell>
          <cell r="AK268">
            <v>4223.62</v>
          </cell>
          <cell r="AL268">
            <v>30631.279999999999</v>
          </cell>
        </row>
        <row r="269">
          <cell r="A269">
            <v>38901</v>
          </cell>
          <cell r="B269" t="str">
            <v>19:00</v>
          </cell>
          <cell r="C269">
            <v>40243.69</v>
          </cell>
          <cell r="D269">
            <v>69570.33</v>
          </cell>
          <cell r="E269">
            <v>189162.86</v>
          </cell>
          <cell r="F269">
            <v>48816</v>
          </cell>
          <cell r="G269">
            <v>95756.63</v>
          </cell>
          <cell r="H269">
            <v>12403.56</v>
          </cell>
          <cell r="I269">
            <v>57511.16</v>
          </cell>
          <cell r="J269">
            <v>17140.37</v>
          </cell>
          <cell r="K269">
            <v>16164.68</v>
          </cell>
          <cell r="L269">
            <v>15553.51</v>
          </cell>
          <cell r="M269">
            <v>6409.26</v>
          </cell>
          <cell r="N269">
            <v>38640</v>
          </cell>
          <cell r="O269">
            <v>16463.78</v>
          </cell>
          <cell r="P269">
            <v>124029.16</v>
          </cell>
          <cell r="Q269">
            <v>98688.21</v>
          </cell>
          <cell r="R269">
            <v>140492.94</v>
          </cell>
          <cell r="S269">
            <v>2268</v>
          </cell>
          <cell r="T269">
            <v>20116.8</v>
          </cell>
          <cell r="U269">
            <v>15553.51</v>
          </cell>
          <cell r="V269">
            <v>1401</v>
          </cell>
          <cell r="W269">
            <v>11692.8</v>
          </cell>
          <cell r="X269">
            <v>137.25</v>
          </cell>
          <cell r="Y269">
            <v>18124.52</v>
          </cell>
          <cell r="Z269">
            <v>11953.03</v>
          </cell>
          <cell r="AA269">
            <v>20.64</v>
          </cell>
          <cell r="AB269">
            <v>3910.8</v>
          </cell>
          <cell r="AC269">
            <v>26087.82</v>
          </cell>
          <cell r="AD269">
            <v>10.94</v>
          </cell>
          <cell r="AE269">
            <v>35532</v>
          </cell>
          <cell r="AF269">
            <v>163.53</v>
          </cell>
          <cell r="AG269">
            <v>2408.06</v>
          </cell>
          <cell r="AH269">
            <v>93763.26</v>
          </cell>
          <cell r="AI269">
            <v>4320</v>
          </cell>
          <cell r="AJ269">
            <v>217364.46</v>
          </cell>
          <cell r="AK269">
            <v>4223.62</v>
          </cell>
          <cell r="AL269">
            <v>29436.65</v>
          </cell>
        </row>
        <row r="270">
          <cell r="A270">
            <v>38901</v>
          </cell>
          <cell r="B270" t="str">
            <v>19:15</v>
          </cell>
          <cell r="C270">
            <v>40437.339999999997</v>
          </cell>
          <cell r="D270">
            <v>62368.9</v>
          </cell>
          <cell r="E270">
            <v>190641.26</v>
          </cell>
          <cell r="F270">
            <v>48902.400000000001</v>
          </cell>
          <cell r="G270">
            <v>96753.3</v>
          </cell>
          <cell r="H270">
            <v>12451.56</v>
          </cell>
          <cell r="I270">
            <v>61898.96</v>
          </cell>
          <cell r="J270">
            <v>17121.599999999999</v>
          </cell>
          <cell r="K270">
            <v>16546.810000000001</v>
          </cell>
          <cell r="L270">
            <v>15413.16</v>
          </cell>
          <cell r="M270">
            <v>6416.73</v>
          </cell>
          <cell r="N270">
            <v>38640</v>
          </cell>
          <cell r="O270">
            <v>16597.23</v>
          </cell>
          <cell r="P270">
            <v>124061.92</v>
          </cell>
          <cell r="Q270">
            <v>102326.12</v>
          </cell>
          <cell r="R270">
            <v>140659.15</v>
          </cell>
          <cell r="S270">
            <v>2376</v>
          </cell>
          <cell r="T270">
            <v>20455.2</v>
          </cell>
          <cell r="U270">
            <v>15413.16</v>
          </cell>
          <cell r="V270">
            <v>1449</v>
          </cell>
          <cell r="W270">
            <v>11664</v>
          </cell>
          <cell r="X270">
            <v>161.25</v>
          </cell>
          <cell r="Y270">
            <v>18290.8</v>
          </cell>
          <cell r="Z270">
            <v>12012.27</v>
          </cell>
          <cell r="AA270">
            <v>20.64</v>
          </cell>
          <cell r="AB270">
            <v>3939.3</v>
          </cell>
          <cell r="AC270">
            <v>26026.41</v>
          </cell>
          <cell r="AD270">
            <v>11.06</v>
          </cell>
          <cell r="AE270">
            <v>35676</v>
          </cell>
          <cell r="AF270">
            <v>165.61</v>
          </cell>
          <cell r="AG270">
            <v>2344.8000000000002</v>
          </cell>
          <cell r="AH270">
            <v>94472.73</v>
          </cell>
          <cell r="AI270">
            <v>4320</v>
          </cell>
          <cell r="AJ270">
            <v>216612.39</v>
          </cell>
          <cell r="AK270">
            <v>4223.62</v>
          </cell>
          <cell r="AL270">
            <v>27676.28</v>
          </cell>
        </row>
        <row r="271">
          <cell r="A271">
            <v>38901</v>
          </cell>
          <cell r="B271" t="str">
            <v>19:30</v>
          </cell>
          <cell r="C271">
            <v>41196.720000000001</v>
          </cell>
          <cell r="D271">
            <v>63889.2</v>
          </cell>
          <cell r="E271">
            <v>189999.22</v>
          </cell>
          <cell r="F271">
            <v>48816</v>
          </cell>
          <cell r="G271">
            <v>96791.63</v>
          </cell>
          <cell r="H271">
            <v>12475.56</v>
          </cell>
          <cell r="I271">
            <v>61944.81</v>
          </cell>
          <cell r="J271">
            <v>17127.57</v>
          </cell>
          <cell r="K271">
            <v>16684.95</v>
          </cell>
          <cell r="L271">
            <v>15526.24</v>
          </cell>
          <cell r="M271">
            <v>6409.26</v>
          </cell>
          <cell r="N271">
            <v>38640</v>
          </cell>
          <cell r="O271">
            <v>16566.900000000001</v>
          </cell>
          <cell r="P271">
            <v>121320.35</v>
          </cell>
          <cell r="Q271">
            <v>105892.26</v>
          </cell>
          <cell r="R271">
            <v>137887.25</v>
          </cell>
          <cell r="S271">
            <v>2484</v>
          </cell>
          <cell r="T271">
            <v>20019.599999999999</v>
          </cell>
          <cell r="U271">
            <v>15526.24</v>
          </cell>
          <cell r="V271">
            <v>1446</v>
          </cell>
          <cell r="W271">
            <v>12009.6</v>
          </cell>
          <cell r="X271">
            <v>188.25</v>
          </cell>
          <cell r="Y271">
            <v>18290.8</v>
          </cell>
          <cell r="Z271">
            <v>12008.06</v>
          </cell>
          <cell r="AA271">
            <v>20.64</v>
          </cell>
          <cell r="AB271">
            <v>3934.5</v>
          </cell>
          <cell r="AC271">
            <v>26041.49</v>
          </cell>
          <cell r="AD271">
            <v>11.86</v>
          </cell>
          <cell r="AE271">
            <v>35694</v>
          </cell>
          <cell r="AF271">
            <v>167.7</v>
          </cell>
          <cell r="AG271">
            <v>2410.71</v>
          </cell>
          <cell r="AH271">
            <v>94282.26</v>
          </cell>
          <cell r="AI271">
            <v>4312.8</v>
          </cell>
          <cell r="AJ271">
            <v>215044.54</v>
          </cell>
          <cell r="AK271">
            <v>4166.55</v>
          </cell>
          <cell r="AL271">
            <v>26928.17</v>
          </cell>
        </row>
        <row r="272">
          <cell r="A272">
            <v>38901</v>
          </cell>
          <cell r="B272" t="str">
            <v>19:45</v>
          </cell>
          <cell r="C272">
            <v>41149.910000000003</v>
          </cell>
          <cell r="D272">
            <v>64369.3</v>
          </cell>
          <cell r="E272">
            <v>190561.62</v>
          </cell>
          <cell r="F272">
            <v>48988.800000000003</v>
          </cell>
          <cell r="G272">
            <v>96829.97</v>
          </cell>
          <cell r="H272">
            <v>12497.68</v>
          </cell>
          <cell r="I272">
            <v>62054.51</v>
          </cell>
          <cell r="J272">
            <v>17205.59</v>
          </cell>
          <cell r="K272">
            <v>16663.48</v>
          </cell>
          <cell r="L272">
            <v>15463.17</v>
          </cell>
          <cell r="M272">
            <v>6420.47</v>
          </cell>
          <cell r="N272">
            <v>39192</v>
          </cell>
          <cell r="O272">
            <v>16548.7</v>
          </cell>
          <cell r="P272">
            <v>115273.97</v>
          </cell>
          <cell r="Q272">
            <v>111727.74</v>
          </cell>
          <cell r="R272">
            <v>131822.67000000001</v>
          </cell>
          <cell r="S272">
            <v>2592</v>
          </cell>
          <cell r="T272">
            <v>19584</v>
          </cell>
          <cell r="U272">
            <v>15463.17</v>
          </cell>
          <cell r="V272">
            <v>1419</v>
          </cell>
          <cell r="W272">
            <v>12355.2</v>
          </cell>
          <cell r="X272">
            <v>234.75</v>
          </cell>
          <cell r="Y272">
            <v>18290.8</v>
          </cell>
          <cell r="Z272">
            <v>11904.8</v>
          </cell>
          <cell r="AA272">
            <v>18.760000000000002</v>
          </cell>
          <cell r="AB272">
            <v>3902.6</v>
          </cell>
          <cell r="AC272">
            <v>25736.74</v>
          </cell>
          <cell r="AD272">
            <v>10.88</v>
          </cell>
          <cell r="AE272">
            <v>35316</v>
          </cell>
          <cell r="AF272">
            <v>167.7</v>
          </cell>
          <cell r="AG272">
            <v>2403.12</v>
          </cell>
          <cell r="AH272">
            <v>93828.47</v>
          </cell>
          <cell r="AI272">
            <v>4312.8</v>
          </cell>
          <cell r="AJ272">
            <v>213620.66</v>
          </cell>
          <cell r="AK272">
            <v>4280.7</v>
          </cell>
          <cell r="AL272">
            <v>25498.6</v>
          </cell>
        </row>
        <row r="273">
          <cell r="A273">
            <v>38901</v>
          </cell>
          <cell r="B273" t="str">
            <v>20:00</v>
          </cell>
          <cell r="C273">
            <v>40824.230000000003</v>
          </cell>
          <cell r="D273">
            <v>67169.86</v>
          </cell>
          <cell r="E273">
            <v>190163.22</v>
          </cell>
          <cell r="F273">
            <v>48902.400000000001</v>
          </cell>
          <cell r="G273">
            <v>97366.63</v>
          </cell>
          <cell r="H273">
            <v>12621.42</v>
          </cell>
          <cell r="I273">
            <v>61775.79</v>
          </cell>
          <cell r="J273">
            <v>16767.2</v>
          </cell>
          <cell r="K273">
            <v>16563.560000000001</v>
          </cell>
          <cell r="L273">
            <v>15412.08</v>
          </cell>
          <cell r="M273">
            <v>6420.47</v>
          </cell>
          <cell r="N273">
            <v>38640</v>
          </cell>
          <cell r="O273">
            <v>16572.97</v>
          </cell>
          <cell r="P273">
            <v>109885.01</v>
          </cell>
          <cell r="Q273">
            <v>116924.47</v>
          </cell>
          <cell r="R273">
            <v>126457.98</v>
          </cell>
          <cell r="S273">
            <v>2592</v>
          </cell>
          <cell r="T273">
            <v>18961.2</v>
          </cell>
          <cell r="U273">
            <v>15412.08</v>
          </cell>
          <cell r="V273">
            <v>1416</v>
          </cell>
          <cell r="W273">
            <v>12240</v>
          </cell>
          <cell r="X273">
            <v>329.25</v>
          </cell>
          <cell r="Y273">
            <v>18457.080000000002</v>
          </cell>
          <cell r="Z273">
            <v>11421.88</v>
          </cell>
          <cell r="AA273">
            <v>22.51</v>
          </cell>
          <cell r="AB273">
            <v>3840.5</v>
          </cell>
          <cell r="AC273">
            <v>25571.93</v>
          </cell>
          <cell r="AD273">
            <v>10.88</v>
          </cell>
          <cell r="AE273">
            <v>34578</v>
          </cell>
          <cell r="AF273">
            <v>167.7</v>
          </cell>
          <cell r="AG273">
            <v>2389.8200000000002</v>
          </cell>
          <cell r="AH273">
            <v>93303.47</v>
          </cell>
          <cell r="AI273">
            <v>4291.2</v>
          </cell>
          <cell r="AJ273">
            <v>212420.76</v>
          </cell>
          <cell r="AK273">
            <v>4109.47</v>
          </cell>
          <cell r="AL273">
            <v>24714.26</v>
          </cell>
        </row>
        <row r="274">
          <cell r="A274">
            <v>38901</v>
          </cell>
          <cell r="B274" t="str">
            <v>20:15</v>
          </cell>
          <cell r="C274">
            <v>40273.300000000003</v>
          </cell>
          <cell r="D274">
            <v>67489.91</v>
          </cell>
          <cell r="E274">
            <v>192247.32</v>
          </cell>
          <cell r="F274">
            <v>48902.400000000001</v>
          </cell>
          <cell r="G274">
            <v>98133.3</v>
          </cell>
          <cell r="H274">
            <v>12667.54</v>
          </cell>
          <cell r="I274">
            <v>60928.99</v>
          </cell>
          <cell r="J274">
            <v>17108.400000000001</v>
          </cell>
          <cell r="K274">
            <v>16333.9</v>
          </cell>
          <cell r="L274">
            <v>15263.66</v>
          </cell>
          <cell r="M274">
            <v>6424.2</v>
          </cell>
          <cell r="N274">
            <v>38640</v>
          </cell>
          <cell r="O274">
            <v>16566.900000000001</v>
          </cell>
          <cell r="P274">
            <v>99027.56</v>
          </cell>
          <cell r="Q274">
            <v>124123.76</v>
          </cell>
          <cell r="R274">
            <v>115594.46</v>
          </cell>
          <cell r="S274">
            <v>2592</v>
          </cell>
          <cell r="T274">
            <v>18050.400000000001</v>
          </cell>
          <cell r="U274">
            <v>15263.66</v>
          </cell>
          <cell r="V274">
            <v>1404</v>
          </cell>
          <cell r="W274">
            <v>12211.2</v>
          </cell>
          <cell r="X274">
            <v>378</v>
          </cell>
          <cell r="Y274">
            <v>18457.080000000002</v>
          </cell>
          <cell r="Z274">
            <v>10525.46</v>
          </cell>
          <cell r="AA274">
            <v>20.64</v>
          </cell>
          <cell r="AB274">
            <v>3715.9</v>
          </cell>
          <cell r="AC274">
            <v>25421.26</v>
          </cell>
          <cell r="AD274">
            <v>11.63</v>
          </cell>
          <cell r="AE274">
            <v>34056</v>
          </cell>
          <cell r="AF274">
            <v>163.53</v>
          </cell>
          <cell r="AG274">
            <v>2399.81</v>
          </cell>
          <cell r="AH274">
            <v>93028.2</v>
          </cell>
          <cell r="AI274">
            <v>4197.6000000000004</v>
          </cell>
          <cell r="AJ274">
            <v>212452.68</v>
          </cell>
          <cell r="AK274">
            <v>4166.55</v>
          </cell>
          <cell r="AL274">
            <v>22890.76</v>
          </cell>
        </row>
        <row r="275">
          <cell r="A275">
            <v>38901</v>
          </cell>
          <cell r="B275" t="str">
            <v>20:30</v>
          </cell>
          <cell r="C275">
            <v>40572.97</v>
          </cell>
          <cell r="D275">
            <v>67409.899999999994</v>
          </cell>
          <cell r="E275">
            <v>191287.61</v>
          </cell>
          <cell r="F275">
            <v>48902.400000000001</v>
          </cell>
          <cell r="G275">
            <v>98171.63</v>
          </cell>
          <cell r="H275">
            <v>12689.66</v>
          </cell>
          <cell r="I275">
            <v>62027.42</v>
          </cell>
          <cell r="J275">
            <v>16916.41</v>
          </cell>
          <cell r="K275">
            <v>16477.45</v>
          </cell>
          <cell r="L275">
            <v>15203.59</v>
          </cell>
          <cell r="M275">
            <v>6413</v>
          </cell>
          <cell r="N275">
            <v>38640</v>
          </cell>
          <cell r="O275">
            <v>16536.57</v>
          </cell>
          <cell r="P275">
            <v>91546.42</v>
          </cell>
          <cell r="Q275">
            <v>129950.71</v>
          </cell>
          <cell r="R275">
            <v>108082.99</v>
          </cell>
          <cell r="S275">
            <v>2592</v>
          </cell>
          <cell r="T275">
            <v>17089.2</v>
          </cell>
          <cell r="U275">
            <v>15203.59</v>
          </cell>
          <cell r="V275">
            <v>1338</v>
          </cell>
          <cell r="W275">
            <v>11923.2</v>
          </cell>
          <cell r="X275">
            <v>412.5</v>
          </cell>
          <cell r="Y275">
            <v>18373.939999999999</v>
          </cell>
          <cell r="Z275">
            <v>10369.629999999999</v>
          </cell>
          <cell r="AA275">
            <v>18.760000000000002</v>
          </cell>
          <cell r="AB275">
            <v>3593.1</v>
          </cell>
          <cell r="AC275">
            <v>25170.47</v>
          </cell>
          <cell r="AD275">
            <v>20.260000000000002</v>
          </cell>
          <cell r="AE275">
            <v>33462</v>
          </cell>
          <cell r="AF275">
            <v>155.19999999999999</v>
          </cell>
          <cell r="AG275">
            <v>2365.6799999999998</v>
          </cell>
          <cell r="AH275">
            <v>91823</v>
          </cell>
          <cell r="AI275">
            <v>4140</v>
          </cell>
          <cell r="AJ275">
            <v>210324.89</v>
          </cell>
          <cell r="AK275">
            <v>4166.55</v>
          </cell>
          <cell r="AL275">
            <v>22066.68</v>
          </cell>
        </row>
        <row r="276">
          <cell r="A276">
            <v>38901</v>
          </cell>
          <cell r="B276" t="str">
            <v>20:45</v>
          </cell>
          <cell r="C276">
            <v>40536.559999999998</v>
          </cell>
          <cell r="D276">
            <v>62889</v>
          </cell>
          <cell r="E276">
            <v>191287.65</v>
          </cell>
          <cell r="F276">
            <v>48902.400000000001</v>
          </cell>
          <cell r="G276">
            <v>98133.3</v>
          </cell>
          <cell r="H276">
            <v>12739.53</v>
          </cell>
          <cell r="I276">
            <v>61934.86</v>
          </cell>
          <cell r="J276">
            <v>16550.419999999998</v>
          </cell>
          <cell r="K276">
            <v>16556.52</v>
          </cell>
          <cell r="L276">
            <v>14828.39</v>
          </cell>
          <cell r="M276">
            <v>6420.47</v>
          </cell>
          <cell r="N276">
            <v>39192</v>
          </cell>
          <cell r="O276">
            <v>16579.03</v>
          </cell>
          <cell r="P276">
            <v>88059.13</v>
          </cell>
          <cell r="Q276">
            <v>130540.3</v>
          </cell>
          <cell r="R276">
            <v>104638.16</v>
          </cell>
          <cell r="S276">
            <v>2484</v>
          </cell>
          <cell r="T276">
            <v>16714.8</v>
          </cell>
          <cell r="U276">
            <v>14828.39</v>
          </cell>
          <cell r="V276">
            <v>1305</v>
          </cell>
          <cell r="W276">
            <v>11548.8</v>
          </cell>
          <cell r="X276">
            <v>418.5</v>
          </cell>
          <cell r="Y276">
            <v>18373.939999999999</v>
          </cell>
          <cell r="Z276">
            <v>10309.33</v>
          </cell>
          <cell r="AA276">
            <v>20.64</v>
          </cell>
          <cell r="AB276">
            <v>3468.8</v>
          </cell>
          <cell r="AC276">
            <v>24780.31</v>
          </cell>
          <cell r="AD276">
            <v>23.65</v>
          </cell>
          <cell r="AE276">
            <v>32832</v>
          </cell>
          <cell r="AF276">
            <v>152.07</v>
          </cell>
          <cell r="AG276">
            <v>2399.1999999999998</v>
          </cell>
          <cell r="AH276">
            <v>90675.47</v>
          </cell>
          <cell r="AI276">
            <v>4096.8</v>
          </cell>
          <cell r="AJ276">
            <v>208948.99</v>
          </cell>
          <cell r="AK276">
            <v>4223.62</v>
          </cell>
          <cell r="AL276">
            <v>20987.77</v>
          </cell>
        </row>
        <row r="277">
          <cell r="A277">
            <v>38901</v>
          </cell>
          <cell r="B277" t="str">
            <v>21:00</v>
          </cell>
          <cell r="C277">
            <v>39924.42</v>
          </cell>
          <cell r="D277">
            <v>54567.69</v>
          </cell>
          <cell r="E277">
            <v>188770.19</v>
          </cell>
          <cell r="F277">
            <v>49593.599999999999</v>
          </cell>
          <cell r="G277">
            <v>98516.63</v>
          </cell>
          <cell r="H277">
            <v>12737.66</v>
          </cell>
          <cell r="I277">
            <v>62053.87</v>
          </cell>
          <cell r="J277">
            <v>16340.86</v>
          </cell>
          <cell r="K277">
            <v>16438.89</v>
          </cell>
          <cell r="L277">
            <v>14614.77</v>
          </cell>
          <cell r="M277">
            <v>6427.94</v>
          </cell>
          <cell r="N277">
            <v>38640</v>
          </cell>
          <cell r="O277">
            <v>16566.900000000001</v>
          </cell>
          <cell r="P277">
            <v>87724.6</v>
          </cell>
          <cell r="Q277">
            <v>126494.42</v>
          </cell>
          <cell r="R277">
            <v>104291.5</v>
          </cell>
          <cell r="S277">
            <v>2484</v>
          </cell>
          <cell r="T277">
            <v>16632</v>
          </cell>
          <cell r="U277">
            <v>14614.77</v>
          </cell>
          <cell r="V277">
            <v>1269</v>
          </cell>
          <cell r="W277">
            <v>11347.2</v>
          </cell>
          <cell r="X277">
            <v>421.5</v>
          </cell>
          <cell r="Y277">
            <v>18290.8</v>
          </cell>
          <cell r="Z277">
            <v>10356.61</v>
          </cell>
          <cell r="AA277">
            <v>18.760000000000002</v>
          </cell>
          <cell r="AB277">
            <v>3325.4</v>
          </cell>
          <cell r="AC277">
            <v>24331.38</v>
          </cell>
          <cell r="AD277">
            <v>37.64</v>
          </cell>
          <cell r="AE277">
            <v>32202</v>
          </cell>
          <cell r="AF277">
            <v>149.99</v>
          </cell>
          <cell r="AG277">
            <v>3116.18</v>
          </cell>
          <cell r="AH277">
            <v>88936.94</v>
          </cell>
          <cell r="AI277">
            <v>3967.2</v>
          </cell>
          <cell r="AJ277">
            <v>205941.43</v>
          </cell>
          <cell r="AK277">
            <v>4166.55</v>
          </cell>
          <cell r="AL277">
            <v>20047.97</v>
          </cell>
        </row>
        <row r="278">
          <cell r="A278">
            <v>38901</v>
          </cell>
          <cell r="B278" t="str">
            <v>21:15</v>
          </cell>
          <cell r="C278">
            <v>40095.26</v>
          </cell>
          <cell r="D278">
            <v>49527.1</v>
          </cell>
          <cell r="E278">
            <v>186532.7</v>
          </cell>
          <cell r="F278">
            <v>49852.800000000003</v>
          </cell>
          <cell r="G278">
            <v>99398.3</v>
          </cell>
          <cell r="H278">
            <v>12737.66</v>
          </cell>
          <cell r="I278">
            <v>62009.86</v>
          </cell>
          <cell r="J278">
            <v>16784.830000000002</v>
          </cell>
          <cell r="K278">
            <v>16475.240000000002</v>
          </cell>
          <cell r="L278">
            <v>14569.72</v>
          </cell>
          <cell r="M278">
            <v>6416.73</v>
          </cell>
          <cell r="N278">
            <v>39192</v>
          </cell>
          <cell r="O278">
            <v>16548.7</v>
          </cell>
          <cell r="P278">
            <v>77615.100000000006</v>
          </cell>
          <cell r="Q278">
            <v>130990.39</v>
          </cell>
          <cell r="R278">
            <v>94163.8</v>
          </cell>
          <cell r="S278">
            <v>2592</v>
          </cell>
          <cell r="T278">
            <v>15616.8</v>
          </cell>
          <cell r="U278">
            <v>14569.72</v>
          </cell>
          <cell r="V278">
            <v>1200</v>
          </cell>
          <cell r="W278">
            <v>11116.8</v>
          </cell>
          <cell r="X278">
            <v>417</v>
          </cell>
          <cell r="Y278">
            <v>17791.96</v>
          </cell>
          <cell r="Z278">
            <v>10640.11</v>
          </cell>
          <cell r="AA278">
            <v>18.760000000000002</v>
          </cell>
          <cell r="AB278">
            <v>3244.3</v>
          </cell>
          <cell r="AC278">
            <v>23771.33</v>
          </cell>
          <cell r="AD278">
            <v>45.17</v>
          </cell>
          <cell r="AE278">
            <v>31266</v>
          </cell>
          <cell r="AF278">
            <v>141.66</v>
          </cell>
          <cell r="AG278">
            <v>3411.55</v>
          </cell>
          <cell r="AH278">
            <v>87203.73</v>
          </cell>
          <cell r="AI278">
            <v>3816</v>
          </cell>
          <cell r="AJ278">
            <v>202181.91</v>
          </cell>
          <cell r="AK278">
            <v>4223.62</v>
          </cell>
          <cell r="AL278">
            <v>19243.759999999998</v>
          </cell>
        </row>
        <row r="279">
          <cell r="A279">
            <v>38901</v>
          </cell>
          <cell r="B279" t="str">
            <v>21:30</v>
          </cell>
          <cell r="C279">
            <v>40046.050000000003</v>
          </cell>
          <cell r="D279">
            <v>47446.7</v>
          </cell>
          <cell r="E279">
            <v>184611.35</v>
          </cell>
          <cell r="F279">
            <v>49766.400000000001</v>
          </cell>
          <cell r="G279">
            <v>99244.97</v>
          </cell>
          <cell r="H279">
            <v>12763.53</v>
          </cell>
          <cell r="I279">
            <v>62118.32</v>
          </cell>
          <cell r="J279">
            <v>16448.86</v>
          </cell>
          <cell r="K279">
            <v>16465.66</v>
          </cell>
          <cell r="L279">
            <v>14132.13</v>
          </cell>
          <cell r="M279">
            <v>6427.94</v>
          </cell>
          <cell r="N279">
            <v>38640</v>
          </cell>
          <cell r="O279">
            <v>16566.900000000001</v>
          </cell>
          <cell r="P279">
            <v>66955.5</v>
          </cell>
          <cell r="Q279">
            <v>135535.72</v>
          </cell>
          <cell r="R279">
            <v>83522.399999999994</v>
          </cell>
          <cell r="S279">
            <v>2592</v>
          </cell>
          <cell r="T279">
            <v>14878.8</v>
          </cell>
          <cell r="U279">
            <v>14132.13</v>
          </cell>
          <cell r="V279">
            <v>1155</v>
          </cell>
          <cell r="W279">
            <v>10886.4</v>
          </cell>
          <cell r="X279">
            <v>415.5</v>
          </cell>
          <cell r="Y279">
            <v>17126.84</v>
          </cell>
          <cell r="Z279">
            <v>10516.86</v>
          </cell>
          <cell r="AA279">
            <v>20.64</v>
          </cell>
          <cell r="AB279">
            <v>3118.4</v>
          </cell>
          <cell r="AC279">
            <v>23236.32</v>
          </cell>
          <cell r="AD279">
            <v>44.54</v>
          </cell>
          <cell r="AE279">
            <v>29952</v>
          </cell>
          <cell r="AF279">
            <v>132.28</v>
          </cell>
          <cell r="AG279">
            <v>3450</v>
          </cell>
          <cell r="AH279">
            <v>85039.94</v>
          </cell>
          <cell r="AI279">
            <v>3679.2</v>
          </cell>
          <cell r="AJ279">
            <v>199398.31</v>
          </cell>
          <cell r="AK279">
            <v>4280.7</v>
          </cell>
          <cell r="AL279">
            <v>18320.310000000001</v>
          </cell>
        </row>
        <row r="280">
          <cell r="A280">
            <v>38901</v>
          </cell>
          <cell r="B280" t="str">
            <v>21:45</v>
          </cell>
          <cell r="C280">
            <v>39709.96</v>
          </cell>
          <cell r="D280">
            <v>40006.129999999997</v>
          </cell>
          <cell r="E280">
            <v>183051.23</v>
          </cell>
          <cell r="F280">
            <v>49852.800000000003</v>
          </cell>
          <cell r="G280">
            <v>99321.63</v>
          </cell>
          <cell r="H280">
            <v>12713.66</v>
          </cell>
          <cell r="I280">
            <v>62090.5</v>
          </cell>
          <cell r="J280">
            <v>16604.439999999999</v>
          </cell>
          <cell r="K280">
            <v>16433.47</v>
          </cell>
          <cell r="L280">
            <v>14025.54</v>
          </cell>
          <cell r="M280">
            <v>6420.47</v>
          </cell>
          <cell r="N280">
            <v>39192</v>
          </cell>
          <cell r="O280">
            <v>16560.84</v>
          </cell>
          <cell r="P280">
            <v>57261.13</v>
          </cell>
          <cell r="Q280">
            <v>137263.01999999999</v>
          </cell>
          <cell r="R280">
            <v>73821.97</v>
          </cell>
          <cell r="S280">
            <v>2484</v>
          </cell>
          <cell r="T280">
            <v>14270.4</v>
          </cell>
          <cell r="U280">
            <v>14025.54</v>
          </cell>
          <cell r="V280">
            <v>1080</v>
          </cell>
          <cell r="W280">
            <v>10771.2</v>
          </cell>
          <cell r="X280">
            <v>405</v>
          </cell>
          <cell r="Y280">
            <v>16877.419999999998</v>
          </cell>
          <cell r="Z280">
            <v>10326.92</v>
          </cell>
          <cell r="AA280">
            <v>18.760000000000002</v>
          </cell>
          <cell r="AB280">
            <v>2989.4</v>
          </cell>
          <cell r="AC280">
            <v>22570.82</v>
          </cell>
          <cell r="AD280">
            <v>48.49</v>
          </cell>
          <cell r="AE280">
            <v>29052</v>
          </cell>
          <cell r="AF280">
            <v>123.95</v>
          </cell>
          <cell r="AG280">
            <v>3402.69</v>
          </cell>
          <cell r="AH280">
            <v>82503.47</v>
          </cell>
          <cell r="AI280">
            <v>3556.8</v>
          </cell>
          <cell r="AJ280">
            <v>195846.75</v>
          </cell>
          <cell r="AK280">
            <v>4394.8500000000004</v>
          </cell>
          <cell r="AL280">
            <v>16225.63</v>
          </cell>
        </row>
        <row r="281">
          <cell r="A281">
            <v>38901</v>
          </cell>
          <cell r="B281" t="str">
            <v>22:00</v>
          </cell>
          <cell r="C281">
            <v>39554.33</v>
          </cell>
          <cell r="D281">
            <v>35085.449999999997</v>
          </cell>
          <cell r="E281">
            <v>169611.34</v>
          </cell>
          <cell r="F281">
            <v>50198.400000000001</v>
          </cell>
          <cell r="G281">
            <v>99628.3</v>
          </cell>
          <cell r="H281">
            <v>12665.66</v>
          </cell>
          <cell r="I281">
            <v>62091.77</v>
          </cell>
          <cell r="J281">
            <v>16310.84</v>
          </cell>
          <cell r="K281">
            <v>16363.64</v>
          </cell>
          <cell r="L281">
            <v>14289.52</v>
          </cell>
          <cell r="M281">
            <v>6420.47</v>
          </cell>
          <cell r="N281">
            <v>38088</v>
          </cell>
          <cell r="O281">
            <v>16536.57</v>
          </cell>
          <cell r="P281">
            <v>54381.08</v>
          </cell>
          <cell r="Q281">
            <v>131320.72</v>
          </cell>
          <cell r="R281">
            <v>70917.649999999994</v>
          </cell>
          <cell r="S281">
            <v>2484</v>
          </cell>
          <cell r="T281">
            <v>13215.6</v>
          </cell>
          <cell r="U281">
            <v>14289.52</v>
          </cell>
          <cell r="V281">
            <v>1011</v>
          </cell>
          <cell r="W281">
            <v>10310.4</v>
          </cell>
          <cell r="X281">
            <v>388.5</v>
          </cell>
          <cell r="Y281">
            <v>16628</v>
          </cell>
          <cell r="Z281">
            <v>10102.59</v>
          </cell>
          <cell r="AA281">
            <v>18.760000000000002</v>
          </cell>
          <cell r="AB281">
            <v>2852.3</v>
          </cell>
          <cell r="AC281">
            <v>21875.46</v>
          </cell>
          <cell r="AD281">
            <v>56.23</v>
          </cell>
          <cell r="AE281">
            <v>28044</v>
          </cell>
          <cell r="AF281">
            <v>114.58</v>
          </cell>
          <cell r="AG281">
            <v>3451.23</v>
          </cell>
          <cell r="AH281">
            <v>79674.47</v>
          </cell>
          <cell r="AI281">
            <v>3376.8</v>
          </cell>
          <cell r="AJ281">
            <v>187847.94</v>
          </cell>
          <cell r="AK281">
            <v>4394.8500000000004</v>
          </cell>
          <cell r="AL281">
            <v>19600.240000000002</v>
          </cell>
        </row>
        <row r="282">
          <cell r="A282">
            <v>38901</v>
          </cell>
          <cell r="B282" t="str">
            <v>22:15</v>
          </cell>
          <cell r="C282">
            <v>39323.870000000003</v>
          </cell>
          <cell r="D282">
            <v>34405.67</v>
          </cell>
          <cell r="E282">
            <v>155008.91</v>
          </cell>
          <cell r="F282">
            <v>50284.800000000003</v>
          </cell>
          <cell r="G282">
            <v>100049.97</v>
          </cell>
          <cell r="H282">
            <v>12977.64</v>
          </cell>
          <cell r="I282">
            <v>54446.54</v>
          </cell>
          <cell r="J282">
            <v>17204.39</v>
          </cell>
          <cell r="K282">
            <v>16611.12</v>
          </cell>
          <cell r="L282">
            <v>14335.48</v>
          </cell>
          <cell r="M282">
            <v>6416.73</v>
          </cell>
          <cell r="N282">
            <v>39744</v>
          </cell>
          <cell r="O282">
            <v>16585.099999999999</v>
          </cell>
          <cell r="P282">
            <v>49075.839999999997</v>
          </cell>
          <cell r="Q282">
            <v>126590.44</v>
          </cell>
          <cell r="R282">
            <v>65660.94</v>
          </cell>
          <cell r="S282">
            <v>2484</v>
          </cell>
          <cell r="T282">
            <v>12330</v>
          </cell>
          <cell r="U282">
            <v>14335.48</v>
          </cell>
          <cell r="V282">
            <v>957</v>
          </cell>
          <cell r="W282">
            <v>10108.799999999999</v>
          </cell>
          <cell r="X282">
            <v>375</v>
          </cell>
          <cell r="Y282">
            <v>15962.88</v>
          </cell>
          <cell r="Z282">
            <v>9836.9500000000007</v>
          </cell>
          <cell r="AA282">
            <v>18.760000000000002</v>
          </cell>
          <cell r="AB282">
            <v>2785.4</v>
          </cell>
          <cell r="AC282">
            <v>21124.53</v>
          </cell>
          <cell r="AD282">
            <v>58.81</v>
          </cell>
          <cell r="AE282">
            <v>26496</v>
          </cell>
          <cell r="AF282">
            <v>108.33</v>
          </cell>
          <cell r="AG282">
            <v>3439.72</v>
          </cell>
          <cell r="AH282">
            <v>76397.73</v>
          </cell>
          <cell r="AI282">
            <v>3211.2</v>
          </cell>
          <cell r="AJ282">
            <v>178185.26</v>
          </cell>
          <cell r="AK282">
            <v>4337.78</v>
          </cell>
          <cell r="AL282">
            <v>23302.14</v>
          </cell>
        </row>
        <row r="283">
          <cell r="A283">
            <v>38901</v>
          </cell>
          <cell r="B283" t="str">
            <v>22:30</v>
          </cell>
          <cell r="C283">
            <v>38031.56</v>
          </cell>
          <cell r="D283">
            <v>33245.480000000003</v>
          </cell>
          <cell r="E283">
            <v>153690.79</v>
          </cell>
          <cell r="F283">
            <v>36806.400000000001</v>
          </cell>
          <cell r="G283">
            <v>99934.97</v>
          </cell>
          <cell r="H283">
            <v>12953.64</v>
          </cell>
          <cell r="I283">
            <v>49314.09</v>
          </cell>
          <cell r="J283">
            <v>16412.46</v>
          </cell>
          <cell r="K283">
            <v>16383.2</v>
          </cell>
          <cell r="L283">
            <v>14320.16</v>
          </cell>
          <cell r="M283">
            <v>3144.87</v>
          </cell>
          <cell r="N283">
            <v>38088</v>
          </cell>
          <cell r="O283">
            <v>16554.77</v>
          </cell>
          <cell r="P283">
            <v>47709.760000000002</v>
          </cell>
          <cell r="Q283">
            <v>115837.29</v>
          </cell>
          <cell r="R283">
            <v>64264.53</v>
          </cell>
          <cell r="S283">
            <v>2592</v>
          </cell>
          <cell r="T283">
            <v>11149.2</v>
          </cell>
          <cell r="U283">
            <v>14320.16</v>
          </cell>
          <cell r="V283">
            <v>879</v>
          </cell>
          <cell r="W283">
            <v>9561.6</v>
          </cell>
          <cell r="X283">
            <v>356.25</v>
          </cell>
          <cell r="Y283">
            <v>15380.9</v>
          </cell>
          <cell r="Z283">
            <v>9594.61</v>
          </cell>
          <cell r="AA283">
            <v>18.760000000000002</v>
          </cell>
          <cell r="AB283">
            <v>2697.8</v>
          </cell>
          <cell r="AC283">
            <v>20102.990000000002</v>
          </cell>
          <cell r="AD283">
            <v>56.45</v>
          </cell>
          <cell r="AE283">
            <v>24714</v>
          </cell>
          <cell r="AF283">
            <v>99.99</v>
          </cell>
          <cell r="AG283">
            <v>3412.47</v>
          </cell>
          <cell r="AH283">
            <v>72882.87</v>
          </cell>
          <cell r="AI283">
            <v>2973.6</v>
          </cell>
          <cell r="AJ283">
            <v>173113.89</v>
          </cell>
          <cell r="AK283">
            <v>4052.4</v>
          </cell>
          <cell r="AL283">
            <v>20896.53</v>
          </cell>
        </row>
        <row r="284">
          <cell r="A284">
            <v>38901</v>
          </cell>
          <cell r="B284" t="str">
            <v>22:45</v>
          </cell>
          <cell r="C284">
            <v>39195.040000000001</v>
          </cell>
          <cell r="D284">
            <v>38446.44</v>
          </cell>
          <cell r="E284">
            <v>155167.67999999999</v>
          </cell>
          <cell r="F284">
            <v>6220.8</v>
          </cell>
          <cell r="G284">
            <v>100126.63</v>
          </cell>
          <cell r="H284">
            <v>12953.64</v>
          </cell>
          <cell r="I284">
            <v>42113.760000000002</v>
          </cell>
          <cell r="J284">
            <v>17791.939999999999</v>
          </cell>
          <cell r="K284">
            <v>15781.98</v>
          </cell>
          <cell r="L284">
            <v>14385.45</v>
          </cell>
          <cell r="M284">
            <v>0</v>
          </cell>
          <cell r="N284">
            <v>39192</v>
          </cell>
          <cell r="O284">
            <v>16548.7</v>
          </cell>
          <cell r="P284">
            <v>49706.559999999998</v>
          </cell>
          <cell r="Q284">
            <v>102513.17</v>
          </cell>
          <cell r="R284">
            <v>66255.259999999995</v>
          </cell>
          <cell r="S284">
            <v>2592</v>
          </cell>
          <cell r="T284">
            <v>10062</v>
          </cell>
          <cell r="U284">
            <v>14385.45</v>
          </cell>
          <cell r="V284">
            <v>849</v>
          </cell>
          <cell r="W284">
            <v>8841.6</v>
          </cell>
          <cell r="X284">
            <v>335.25</v>
          </cell>
          <cell r="Y284">
            <v>14549.5</v>
          </cell>
          <cell r="Z284">
            <v>9323.4500000000007</v>
          </cell>
          <cell r="AA284">
            <v>18.760000000000002</v>
          </cell>
          <cell r="AB284">
            <v>2608.5</v>
          </cell>
          <cell r="AC284">
            <v>18992.04</v>
          </cell>
          <cell r="AD284">
            <v>50.47</v>
          </cell>
          <cell r="AE284">
            <v>23310</v>
          </cell>
          <cell r="AF284">
            <v>92.7</v>
          </cell>
          <cell r="AG284">
            <v>3471.41</v>
          </cell>
          <cell r="AH284">
            <v>69768</v>
          </cell>
          <cell r="AI284">
            <v>2793.6</v>
          </cell>
          <cell r="AJ284">
            <v>169786.26</v>
          </cell>
          <cell r="AK284">
            <v>4280.7</v>
          </cell>
          <cell r="AL284">
            <v>17025.12</v>
          </cell>
        </row>
        <row r="285">
          <cell r="A285">
            <v>38901</v>
          </cell>
          <cell r="B285" t="str">
            <v>23:00</v>
          </cell>
          <cell r="C285">
            <v>39771.980000000003</v>
          </cell>
          <cell r="D285">
            <v>44206.85</v>
          </cell>
          <cell r="E285">
            <v>153517.98000000001</v>
          </cell>
          <cell r="F285">
            <v>-259.2</v>
          </cell>
          <cell r="G285">
            <v>100049.97</v>
          </cell>
          <cell r="H285">
            <v>11945.73</v>
          </cell>
          <cell r="I285">
            <v>25392.03</v>
          </cell>
          <cell r="J285">
            <v>17551.96</v>
          </cell>
          <cell r="K285">
            <v>15415.13</v>
          </cell>
          <cell r="L285">
            <v>14325.14</v>
          </cell>
          <cell r="M285">
            <v>0</v>
          </cell>
          <cell r="N285">
            <v>38640</v>
          </cell>
          <cell r="O285">
            <v>16579.03</v>
          </cell>
          <cell r="P285">
            <v>48889.35</v>
          </cell>
          <cell r="Q285">
            <v>91897.98</v>
          </cell>
          <cell r="R285">
            <v>65468.38</v>
          </cell>
          <cell r="S285">
            <v>2592</v>
          </cell>
          <cell r="T285">
            <v>8744.4</v>
          </cell>
          <cell r="U285">
            <v>14325.14</v>
          </cell>
          <cell r="V285">
            <v>804</v>
          </cell>
          <cell r="W285">
            <v>8784</v>
          </cell>
          <cell r="X285">
            <v>308.25</v>
          </cell>
          <cell r="Y285">
            <v>13302.4</v>
          </cell>
          <cell r="Z285">
            <v>9013.33</v>
          </cell>
          <cell r="AA285">
            <v>18.760000000000002</v>
          </cell>
          <cell r="AB285">
            <v>2540</v>
          </cell>
          <cell r="AC285">
            <v>17985.2</v>
          </cell>
          <cell r="AD285">
            <v>48.59</v>
          </cell>
          <cell r="AE285">
            <v>21978</v>
          </cell>
          <cell r="AF285">
            <v>86.45</v>
          </cell>
          <cell r="AG285">
            <v>3387.52</v>
          </cell>
          <cell r="AH285">
            <v>66093</v>
          </cell>
          <cell r="AI285">
            <v>2649.6</v>
          </cell>
          <cell r="AJ285">
            <v>165258.89000000001</v>
          </cell>
          <cell r="AK285">
            <v>4280.7</v>
          </cell>
          <cell r="AL285">
            <v>14579.77</v>
          </cell>
        </row>
        <row r="286">
          <cell r="A286">
            <v>38901</v>
          </cell>
          <cell r="B286" t="str">
            <v>23:15</v>
          </cell>
          <cell r="C286">
            <v>39523.519999999997</v>
          </cell>
          <cell r="D286">
            <v>40326.85</v>
          </cell>
          <cell r="E286">
            <v>148559.4</v>
          </cell>
          <cell r="F286">
            <v>-172.8</v>
          </cell>
          <cell r="G286">
            <v>96139.97</v>
          </cell>
          <cell r="H286">
            <v>1144.79</v>
          </cell>
          <cell r="I286">
            <v>25307.71</v>
          </cell>
          <cell r="J286">
            <v>15860.51</v>
          </cell>
          <cell r="K286">
            <v>15509.66</v>
          </cell>
          <cell r="L286">
            <v>13567.78</v>
          </cell>
          <cell r="M286">
            <v>0</v>
          </cell>
          <cell r="N286">
            <v>37536</v>
          </cell>
          <cell r="O286">
            <v>16069.47</v>
          </cell>
          <cell r="P286">
            <v>46877.97</v>
          </cell>
          <cell r="Q286">
            <v>81533.03</v>
          </cell>
          <cell r="R286">
            <v>62947.44</v>
          </cell>
          <cell r="S286">
            <v>2592</v>
          </cell>
          <cell r="T286">
            <v>8758.7999999999993</v>
          </cell>
          <cell r="U286">
            <v>13567.78</v>
          </cell>
          <cell r="V286">
            <v>804</v>
          </cell>
          <cell r="W286">
            <v>7833.6</v>
          </cell>
          <cell r="X286">
            <v>272.25</v>
          </cell>
          <cell r="Y286">
            <v>12471</v>
          </cell>
          <cell r="Z286">
            <v>8645.59</v>
          </cell>
          <cell r="AA286">
            <v>16.88</v>
          </cell>
          <cell r="AB286">
            <v>2473</v>
          </cell>
          <cell r="AC286">
            <v>17774.96</v>
          </cell>
          <cell r="AD286">
            <v>52.13</v>
          </cell>
          <cell r="AE286">
            <v>20790</v>
          </cell>
          <cell r="AF286">
            <v>78.12</v>
          </cell>
          <cell r="AG286">
            <v>3409.49</v>
          </cell>
          <cell r="AH286">
            <v>63252</v>
          </cell>
          <cell r="AI286">
            <v>2505.6</v>
          </cell>
          <cell r="AJ286">
            <v>159595.57</v>
          </cell>
          <cell r="AK286">
            <v>4280.7</v>
          </cell>
          <cell r="AL286">
            <v>13405.02</v>
          </cell>
        </row>
        <row r="287">
          <cell r="A287">
            <v>38901</v>
          </cell>
          <cell r="B287" t="str">
            <v>23:30</v>
          </cell>
          <cell r="C287">
            <v>39415.49</v>
          </cell>
          <cell r="D287">
            <v>37046.21</v>
          </cell>
          <cell r="E287">
            <v>143797.07999999999</v>
          </cell>
          <cell r="F287">
            <v>-259.2</v>
          </cell>
          <cell r="G287">
            <v>94108.3</v>
          </cell>
          <cell r="H287">
            <v>-53.23</v>
          </cell>
          <cell r="I287">
            <v>25324.400000000001</v>
          </cell>
          <cell r="J287">
            <v>15266.93</v>
          </cell>
          <cell r="K287">
            <v>9303.7999999999993</v>
          </cell>
          <cell r="L287">
            <v>12987.5</v>
          </cell>
          <cell r="M287">
            <v>0</v>
          </cell>
          <cell r="N287">
            <v>36984</v>
          </cell>
          <cell r="O287">
            <v>15741.89</v>
          </cell>
          <cell r="P287">
            <v>44867.199999999997</v>
          </cell>
          <cell r="Q287">
            <v>73299.56</v>
          </cell>
          <cell r="R287">
            <v>60609.09</v>
          </cell>
          <cell r="S287">
            <v>2592</v>
          </cell>
          <cell r="T287">
            <v>9129.6</v>
          </cell>
          <cell r="U287">
            <v>12987.5</v>
          </cell>
          <cell r="V287">
            <v>759</v>
          </cell>
          <cell r="W287">
            <v>7545.6</v>
          </cell>
          <cell r="X287">
            <v>231.75</v>
          </cell>
          <cell r="Y287">
            <v>12138.44</v>
          </cell>
          <cell r="Z287">
            <v>8327.49</v>
          </cell>
          <cell r="AA287">
            <v>18.760000000000002</v>
          </cell>
          <cell r="AB287">
            <v>2436.4</v>
          </cell>
          <cell r="AC287">
            <v>16952.66</v>
          </cell>
          <cell r="AD287">
            <v>48.64</v>
          </cell>
          <cell r="AE287">
            <v>19836</v>
          </cell>
          <cell r="AF287">
            <v>76.040000000000006</v>
          </cell>
          <cell r="AG287">
            <v>3435.05</v>
          </cell>
          <cell r="AH287">
            <v>60507</v>
          </cell>
          <cell r="AI287">
            <v>2376</v>
          </cell>
          <cell r="AJ287">
            <v>154444.29</v>
          </cell>
          <cell r="AK287">
            <v>4280.7</v>
          </cell>
          <cell r="AL287">
            <v>13143.17</v>
          </cell>
        </row>
        <row r="288">
          <cell r="A288">
            <v>38901</v>
          </cell>
          <cell r="B288" t="str">
            <v>23:45</v>
          </cell>
          <cell r="C288">
            <v>38597.69</v>
          </cell>
          <cell r="D288">
            <v>34285.660000000003</v>
          </cell>
          <cell r="E288">
            <v>130357.99</v>
          </cell>
          <cell r="F288">
            <v>-172.8</v>
          </cell>
          <cell r="G288">
            <v>94146.63</v>
          </cell>
          <cell r="H288">
            <v>-53.23</v>
          </cell>
          <cell r="I288">
            <v>21107.61</v>
          </cell>
          <cell r="J288">
            <v>15884.5</v>
          </cell>
          <cell r="K288">
            <v>7950.28</v>
          </cell>
          <cell r="L288">
            <v>12786.06</v>
          </cell>
          <cell r="M288">
            <v>0</v>
          </cell>
          <cell r="N288">
            <v>36984</v>
          </cell>
          <cell r="O288">
            <v>15772.22</v>
          </cell>
          <cell r="P288">
            <v>44580.43</v>
          </cell>
          <cell r="Q288">
            <v>66870.460000000006</v>
          </cell>
          <cell r="R288">
            <v>60352.65</v>
          </cell>
          <cell r="S288">
            <v>2592</v>
          </cell>
          <cell r="T288">
            <v>8341.2000000000007</v>
          </cell>
          <cell r="U288">
            <v>12786.06</v>
          </cell>
          <cell r="V288">
            <v>711</v>
          </cell>
          <cell r="W288">
            <v>7171.2</v>
          </cell>
          <cell r="X288">
            <v>205.5</v>
          </cell>
          <cell r="Y288">
            <v>11805.88</v>
          </cell>
          <cell r="Z288">
            <v>7766.51</v>
          </cell>
          <cell r="AA288">
            <v>18.760000000000002</v>
          </cell>
          <cell r="AB288">
            <v>2342.1</v>
          </cell>
          <cell r="AC288">
            <v>16250.85</v>
          </cell>
          <cell r="AD288">
            <v>49.3</v>
          </cell>
          <cell r="AE288">
            <v>19026</v>
          </cell>
          <cell r="AF288">
            <v>72.91</v>
          </cell>
          <cell r="AG288">
            <v>3394.76</v>
          </cell>
          <cell r="AH288">
            <v>58074</v>
          </cell>
          <cell r="AI288">
            <v>2260.8000000000002</v>
          </cell>
          <cell r="AJ288">
            <v>145469.49</v>
          </cell>
          <cell r="AK288">
            <v>4280.7</v>
          </cell>
          <cell r="AL288">
            <v>16087.62</v>
          </cell>
        </row>
        <row r="289">
          <cell r="A289">
            <v>38901</v>
          </cell>
          <cell r="B289" t="str">
            <v>24:00</v>
          </cell>
          <cell r="C289">
            <v>39906.410000000003</v>
          </cell>
          <cell r="D289">
            <v>47728.04</v>
          </cell>
          <cell r="E289">
            <v>126957.66</v>
          </cell>
          <cell r="F289">
            <v>-172.8</v>
          </cell>
          <cell r="G289">
            <v>94261.63</v>
          </cell>
          <cell r="H289">
            <v>-31.11</v>
          </cell>
          <cell r="I289">
            <v>-103.36</v>
          </cell>
          <cell r="J289">
            <v>12669.18</v>
          </cell>
          <cell r="K289">
            <v>7557.62</v>
          </cell>
          <cell r="L289">
            <v>12740.91</v>
          </cell>
          <cell r="M289">
            <v>0</v>
          </cell>
          <cell r="N289">
            <v>39192</v>
          </cell>
          <cell r="O289">
            <v>5016.79</v>
          </cell>
          <cell r="P289">
            <v>44377.38</v>
          </cell>
          <cell r="Q289">
            <v>66631.360000000001</v>
          </cell>
          <cell r="R289">
            <v>49394.17</v>
          </cell>
          <cell r="S289">
            <v>2484</v>
          </cell>
          <cell r="T289">
            <v>6944.4</v>
          </cell>
          <cell r="U289">
            <v>12740.91</v>
          </cell>
          <cell r="V289">
            <v>684</v>
          </cell>
          <cell r="W289">
            <v>7574.4</v>
          </cell>
          <cell r="X289">
            <v>200.25</v>
          </cell>
          <cell r="Y289">
            <v>11223.9</v>
          </cell>
          <cell r="Z289">
            <v>7151.63</v>
          </cell>
          <cell r="AA289">
            <v>16.88</v>
          </cell>
          <cell r="AB289">
            <v>2292.6999999999998</v>
          </cell>
          <cell r="AC289">
            <v>15434.33</v>
          </cell>
          <cell r="AD289">
            <v>51.82</v>
          </cell>
          <cell r="AE289">
            <v>18144</v>
          </cell>
          <cell r="AF289">
            <v>70.83</v>
          </cell>
          <cell r="AG289">
            <v>3416.42</v>
          </cell>
          <cell r="AH289">
            <v>55068</v>
          </cell>
          <cell r="AI289">
            <v>2174.4</v>
          </cell>
          <cell r="AJ289">
            <v>140974</v>
          </cell>
          <cell r="AK289">
            <v>4280.7</v>
          </cell>
          <cell r="AL289">
            <v>15263.54</v>
          </cell>
        </row>
        <row r="290">
          <cell r="A290">
            <v>38902</v>
          </cell>
          <cell r="B290" t="str">
            <v>00:15</v>
          </cell>
          <cell r="C290">
            <v>40592.17</v>
          </cell>
          <cell r="D290">
            <v>64690.71</v>
          </cell>
          <cell r="E290">
            <v>122196.36</v>
          </cell>
          <cell r="F290">
            <v>-86.4</v>
          </cell>
          <cell r="G290">
            <v>92344.97</v>
          </cell>
          <cell r="H290">
            <v>-29.24</v>
          </cell>
          <cell r="I290">
            <v>-94.45</v>
          </cell>
          <cell r="J290">
            <v>-141.31</v>
          </cell>
          <cell r="K290">
            <v>7380.48</v>
          </cell>
          <cell r="L290">
            <v>12702.07</v>
          </cell>
          <cell r="M290">
            <v>0</v>
          </cell>
          <cell r="N290">
            <v>34776</v>
          </cell>
          <cell r="O290">
            <v>-109.19</v>
          </cell>
          <cell r="P290">
            <v>40296.18</v>
          </cell>
          <cell r="Q290">
            <v>68286.45</v>
          </cell>
          <cell r="R290">
            <v>40186.99</v>
          </cell>
          <cell r="S290">
            <v>2484</v>
          </cell>
          <cell r="T290">
            <v>6868.8</v>
          </cell>
          <cell r="U290">
            <v>12702.07</v>
          </cell>
          <cell r="V290">
            <v>666</v>
          </cell>
          <cell r="W290">
            <v>7430.4</v>
          </cell>
          <cell r="X290">
            <v>187.5</v>
          </cell>
          <cell r="Y290">
            <v>10891.34</v>
          </cell>
          <cell r="Z290">
            <v>6811.68</v>
          </cell>
          <cell r="AA290">
            <v>18.760000000000002</v>
          </cell>
          <cell r="AB290">
            <v>2286.3000000000002</v>
          </cell>
          <cell r="AC290">
            <v>16312.56</v>
          </cell>
          <cell r="AD290">
            <v>53.3</v>
          </cell>
          <cell r="AE290">
            <v>17388</v>
          </cell>
          <cell r="AF290">
            <v>66.66</v>
          </cell>
          <cell r="AG290">
            <v>3361.64</v>
          </cell>
          <cell r="AH290">
            <v>52608</v>
          </cell>
          <cell r="AI290">
            <v>2080.8000000000002</v>
          </cell>
          <cell r="AJ290">
            <v>136238.60999999999</v>
          </cell>
          <cell r="AK290">
            <v>4223.62</v>
          </cell>
          <cell r="AL290">
            <v>14515.43</v>
          </cell>
        </row>
        <row r="291">
          <cell r="A291">
            <v>38902</v>
          </cell>
          <cell r="B291" t="str">
            <v>00:30</v>
          </cell>
          <cell r="C291">
            <v>41167.51</v>
          </cell>
          <cell r="D291">
            <v>70371.28</v>
          </cell>
          <cell r="E291">
            <v>114395.78</v>
          </cell>
          <cell r="F291">
            <v>-172.8</v>
          </cell>
          <cell r="G291">
            <v>90428.3</v>
          </cell>
          <cell r="H291">
            <v>-55.11</v>
          </cell>
          <cell r="I291">
            <v>-91</v>
          </cell>
          <cell r="J291">
            <v>-104.91</v>
          </cell>
          <cell r="K291">
            <v>4541.99</v>
          </cell>
          <cell r="L291">
            <v>12256.12</v>
          </cell>
          <cell r="M291">
            <v>0</v>
          </cell>
          <cell r="N291">
            <v>35328</v>
          </cell>
          <cell r="O291">
            <v>-90.99</v>
          </cell>
          <cell r="P291">
            <v>33562.089999999997</v>
          </cell>
          <cell r="Q291">
            <v>68603</v>
          </cell>
          <cell r="R291">
            <v>33471.1</v>
          </cell>
          <cell r="S291">
            <v>2484</v>
          </cell>
          <cell r="T291">
            <v>6703.2</v>
          </cell>
          <cell r="U291">
            <v>12256.12</v>
          </cell>
          <cell r="V291">
            <v>657</v>
          </cell>
          <cell r="W291">
            <v>7228.8</v>
          </cell>
          <cell r="X291">
            <v>181.5</v>
          </cell>
          <cell r="Y291">
            <v>10309.36</v>
          </cell>
          <cell r="Z291">
            <v>6717.33</v>
          </cell>
          <cell r="AA291">
            <v>16.88</v>
          </cell>
          <cell r="AB291">
            <v>2284.6999999999998</v>
          </cell>
          <cell r="AC291">
            <v>16204.47</v>
          </cell>
          <cell r="AD291">
            <v>52.51</v>
          </cell>
          <cell r="AE291">
            <v>17028</v>
          </cell>
          <cell r="AF291">
            <v>67.7</v>
          </cell>
          <cell r="AG291">
            <v>3390.26</v>
          </cell>
          <cell r="AH291">
            <v>51123</v>
          </cell>
          <cell r="AI291">
            <v>2023.2</v>
          </cell>
          <cell r="AJ291">
            <v>130399.37</v>
          </cell>
          <cell r="AK291">
            <v>4223.62</v>
          </cell>
          <cell r="AL291">
            <v>16053.7</v>
          </cell>
        </row>
        <row r="292">
          <cell r="A292">
            <v>38902</v>
          </cell>
          <cell r="B292" t="str">
            <v>00:45</v>
          </cell>
          <cell r="C292">
            <v>41359.96</v>
          </cell>
          <cell r="D292">
            <v>72891.78</v>
          </cell>
          <cell r="E292">
            <v>103835.76</v>
          </cell>
          <cell r="F292">
            <v>-172.8</v>
          </cell>
          <cell r="G292">
            <v>90389.97</v>
          </cell>
          <cell r="H292">
            <v>-53.23</v>
          </cell>
          <cell r="I292">
            <v>-88.41</v>
          </cell>
          <cell r="J292">
            <v>-80.510000000000005</v>
          </cell>
          <cell r="K292">
            <v>4487.84</v>
          </cell>
          <cell r="L292">
            <v>11665.19</v>
          </cell>
          <cell r="M292">
            <v>0</v>
          </cell>
          <cell r="N292">
            <v>34776</v>
          </cell>
          <cell r="O292">
            <v>-97.06</v>
          </cell>
          <cell r="P292">
            <v>29506.34</v>
          </cell>
          <cell r="Q292">
            <v>66520.41</v>
          </cell>
          <cell r="R292">
            <v>29409.279999999999</v>
          </cell>
          <cell r="S292">
            <v>2484</v>
          </cell>
          <cell r="T292">
            <v>6807.6</v>
          </cell>
          <cell r="U292">
            <v>11665.19</v>
          </cell>
          <cell r="V292">
            <v>669</v>
          </cell>
          <cell r="W292">
            <v>7171.2</v>
          </cell>
          <cell r="X292">
            <v>168</v>
          </cell>
          <cell r="Y292">
            <v>10309.36</v>
          </cell>
          <cell r="Z292">
            <v>6503.17</v>
          </cell>
          <cell r="AA292">
            <v>18.760000000000002</v>
          </cell>
          <cell r="AB292">
            <v>2265.6</v>
          </cell>
          <cell r="AC292">
            <v>15848.15</v>
          </cell>
          <cell r="AD292">
            <v>49.45</v>
          </cell>
          <cell r="AE292">
            <v>16398</v>
          </cell>
          <cell r="AF292">
            <v>64.58</v>
          </cell>
          <cell r="AG292">
            <v>3397.21</v>
          </cell>
          <cell r="AH292">
            <v>49566</v>
          </cell>
          <cell r="AI292">
            <v>1980</v>
          </cell>
          <cell r="AJ292">
            <v>124256.22</v>
          </cell>
          <cell r="AK292">
            <v>4337.78</v>
          </cell>
          <cell r="AL292">
            <v>18981.79</v>
          </cell>
        </row>
        <row r="293">
          <cell r="A293">
            <v>38902</v>
          </cell>
          <cell r="B293" t="str">
            <v>01:00</v>
          </cell>
          <cell r="C293">
            <v>40398.129999999997</v>
          </cell>
          <cell r="D293">
            <v>66450.5</v>
          </cell>
          <cell r="E293">
            <v>103877.35</v>
          </cell>
          <cell r="F293">
            <v>-86.4</v>
          </cell>
          <cell r="G293">
            <v>90274.97</v>
          </cell>
          <cell r="H293">
            <v>-29.24</v>
          </cell>
          <cell r="I293">
            <v>-86.83</v>
          </cell>
          <cell r="J293">
            <v>-92.51</v>
          </cell>
          <cell r="K293">
            <v>4385.09</v>
          </cell>
          <cell r="L293">
            <v>10937.26</v>
          </cell>
          <cell r="M293">
            <v>0</v>
          </cell>
          <cell r="N293">
            <v>34776</v>
          </cell>
          <cell r="O293">
            <v>-90.99</v>
          </cell>
          <cell r="P293">
            <v>27828.21</v>
          </cell>
          <cell r="Q293">
            <v>64374.83</v>
          </cell>
          <cell r="R293">
            <v>27737.22</v>
          </cell>
          <cell r="S293">
            <v>2376</v>
          </cell>
          <cell r="T293">
            <v>7297.2</v>
          </cell>
          <cell r="U293">
            <v>10937.26</v>
          </cell>
          <cell r="V293">
            <v>681</v>
          </cell>
          <cell r="W293">
            <v>7200</v>
          </cell>
          <cell r="X293">
            <v>158.25</v>
          </cell>
          <cell r="Y293">
            <v>10309.36</v>
          </cell>
          <cell r="Z293">
            <v>6481.87</v>
          </cell>
          <cell r="AA293">
            <v>18.760000000000002</v>
          </cell>
          <cell r="AB293">
            <v>2256.1</v>
          </cell>
          <cell r="AC293">
            <v>15477.38</v>
          </cell>
          <cell r="AD293">
            <v>46.63</v>
          </cell>
          <cell r="AE293">
            <v>16092</v>
          </cell>
          <cell r="AF293">
            <v>64.58</v>
          </cell>
          <cell r="AG293">
            <v>3383.95</v>
          </cell>
          <cell r="AH293">
            <v>48306</v>
          </cell>
          <cell r="AI293">
            <v>1951.2</v>
          </cell>
          <cell r="AJ293">
            <v>122368.39</v>
          </cell>
          <cell r="AK293">
            <v>4337.78</v>
          </cell>
          <cell r="AL293">
            <v>17532.349999999999</v>
          </cell>
        </row>
        <row r="294">
          <cell r="A294">
            <v>38902</v>
          </cell>
          <cell r="B294" t="str">
            <v>01:15</v>
          </cell>
          <cell r="C294">
            <v>40063.25</v>
          </cell>
          <cell r="D294">
            <v>59729.15</v>
          </cell>
          <cell r="E294">
            <v>103956.55</v>
          </cell>
          <cell r="F294">
            <v>-172.8</v>
          </cell>
          <cell r="G294">
            <v>90274.97</v>
          </cell>
          <cell r="H294">
            <v>-55.11</v>
          </cell>
          <cell r="I294">
            <v>-87.84</v>
          </cell>
          <cell r="J294">
            <v>-92.51</v>
          </cell>
          <cell r="K294">
            <v>4775.6000000000004</v>
          </cell>
          <cell r="L294">
            <v>10957.72</v>
          </cell>
          <cell r="M294">
            <v>0</v>
          </cell>
          <cell r="N294">
            <v>34776</v>
          </cell>
          <cell r="O294">
            <v>-97.06</v>
          </cell>
          <cell r="P294">
            <v>26703.89</v>
          </cell>
          <cell r="Q294">
            <v>62039.839999999997</v>
          </cell>
          <cell r="R294">
            <v>26606.83</v>
          </cell>
          <cell r="S294">
            <v>2484</v>
          </cell>
          <cell r="T294">
            <v>7002</v>
          </cell>
          <cell r="U294">
            <v>10957.72</v>
          </cell>
          <cell r="V294">
            <v>672</v>
          </cell>
          <cell r="W294">
            <v>6998.4</v>
          </cell>
          <cell r="X294">
            <v>154.5</v>
          </cell>
          <cell r="Y294">
            <v>10309.36</v>
          </cell>
          <cell r="Z294">
            <v>6773.33</v>
          </cell>
          <cell r="AA294">
            <v>16.88</v>
          </cell>
          <cell r="AB294">
            <v>2304</v>
          </cell>
          <cell r="AC294">
            <v>15106.1</v>
          </cell>
          <cell r="AD294">
            <v>47.83</v>
          </cell>
          <cell r="AE294">
            <v>15714</v>
          </cell>
          <cell r="AF294">
            <v>62.5</v>
          </cell>
          <cell r="AG294">
            <v>3439.13</v>
          </cell>
          <cell r="AH294">
            <v>47379</v>
          </cell>
          <cell r="AI294">
            <v>1915.2</v>
          </cell>
          <cell r="AJ294">
            <v>121136.43</v>
          </cell>
          <cell r="AK294">
            <v>4337.78</v>
          </cell>
          <cell r="AL294">
            <v>16417.21</v>
          </cell>
        </row>
        <row r="295">
          <cell r="A295">
            <v>38902</v>
          </cell>
          <cell r="B295" t="str">
            <v>01:30</v>
          </cell>
          <cell r="C295">
            <v>40436.94</v>
          </cell>
          <cell r="D295">
            <v>56888.58</v>
          </cell>
          <cell r="E295">
            <v>103877.36</v>
          </cell>
          <cell r="F295">
            <v>-172.8</v>
          </cell>
          <cell r="G295">
            <v>90313.3</v>
          </cell>
          <cell r="H295">
            <v>-29.24</v>
          </cell>
          <cell r="I295">
            <v>-87.55</v>
          </cell>
          <cell r="J295">
            <v>-92.91</v>
          </cell>
          <cell r="K295">
            <v>4820.47</v>
          </cell>
          <cell r="L295">
            <v>10972.38</v>
          </cell>
          <cell r="M295">
            <v>0</v>
          </cell>
          <cell r="N295">
            <v>35328</v>
          </cell>
          <cell r="O295">
            <v>-72.790000000000006</v>
          </cell>
          <cell r="P295">
            <v>22096.67</v>
          </cell>
          <cell r="Q295">
            <v>63671.55</v>
          </cell>
          <cell r="R295">
            <v>22023.88</v>
          </cell>
          <cell r="S295">
            <v>2376</v>
          </cell>
          <cell r="T295">
            <v>6775.2</v>
          </cell>
          <cell r="U295">
            <v>10972.38</v>
          </cell>
          <cell r="V295">
            <v>705</v>
          </cell>
          <cell r="W295">
            <v>7113.6</v>
          </cell>
          <cell r="X295">
            <v>150.75</v>
          </cell>
          <cell r="Y295">
            <v>10143.08</v>
          </cell>
          <cell r="Z295">
            <v>6839.15</v>
          </cell>
          <cell r="AA295">
            <v>18.760000000000002</v>
          </cell>
          <cell r="AB295">
            <v>2312</v>
          </cell>
          <cell r="AC295">
            <v>14855.45</v>
          </cell>
          <cell r="AD295">
            <v>47.93</v>
          </cell>
          <cell r="AE295">
            <v>15426</v>
          </cell>
          <cell r="AF295">
            <v>62.5</v>
          </cell>
          <cell r="AG295">
            <v>3375.02</v>
          </cell>
          <cell r="AH295">
            <v>46698</v>
          </cell>
          <cell r="AI295">
            <v>1879.2</v>
          </cell>
          <cell r="AJ295">
            <v>119920.56</v>
          </cell>
          <cell r="AK295">
            <v>4337.78</v>
          </cell>
          <cell r="AL295">
            <v>15477.41</v>
          </cell>
        </row>
        <row r="296">
          <cell r="A296">
            <v>38902</v>
          </cell>
          <cell r="B296" t="str">
            <v>01:45</v>
          </cell>
          <cell r="C296">
            <v>40127.26</v>
          </cell>
          <cell r="D296">
            <v>52127.64</v>
          </cell>
          <cell r="E296">
            <v>103915.35</v>
          </cell>
          <cell r="F296">
            <v>-86.4</v>
          </cell>
          <cell r="G296">
            <v>90274.97</v>
          </cell>
          <cell r="H296">
            <v>-29.24</v>
          </cell>
          <cell r="I296">
            <v>-85.54</v>
          </cell>
          <cell r="J296">
            <v>-78.510000000000005</v>
          </cell>
          <cell r="K296">
            <v>4688.29</v>
          </cell>
          <cell r="L296">
            <v>10900.35</v>
          </cell>
          <cell r="M296">
            <v>0</v>
          </cell>
          <cell r="N296">
            <v>35328</v>
          </cell>
          <cell r="O296">
            <v>-36.4</v>
          </cell>
          <cell r="P296">
            <v>22040.47</v>
          </cell>
          <cell r="Q296">
            <v>61461.54</v>
          </cell>
          <cell r="R296">
            <v>22004.07</v>
          </cell>
          <cell r="S296">
            <v>2484</v>
          </cell>
          <cell r="T296">
            <v>6854.4</v>
          </cell>
          <cell r="U296">
            <v>10900.35</v>
          </cell>
          <cell r="V296">
            <v>696</v>
          </cell>
          <cell r="W296">
            <v>6998.4</v>
          </cell>
          <cell r="X296">
            <v>143.25</v>
          </cell>
          <cell r="Y296">
            <v>9976.7999999999993</v>
          </cell>
          <cell r="Z296">
            <v>6970.68</v>
          </cell>
          <cell r="AA296">
            <v>18.760000000000002</v>
          </cell>
          <cell r="AB296">
            <v>2300.9</v>
          </cell>
          <cell r="AC296">
            <v>14610.02</v>
          </cell>
          <cell r="AD296">
            <v>49.66</v>
          </cell>
          <cell r="AE296">
            <v>15156</v>
          </cell>
          <cell r="AF296">
            <v>61.45</v>
          </cell>
          <cell r="AG296">
            <v>3417.49</v>
          </cell>
          <cell r="AH296">
            <v>45993</v>
          </cell>
          <cell r="AI296">
            <v>1857.6</v>
          </cell>
          <cell r="AJ296">
            <v>118944.6</v>
          </cell>
          <cell r="AK296">
            <v>4280.7</v>
          </cell>
          <cell r="AL296">
            <v>14636.97</v>
          </cell>
        </row>
        <row r="297">
          <cell r="A297">
            <v>38902</v>
          </cell>
          <cell r="B297" t="str">
            <v>02:00</v>
          </cell>
          <cell r="C297">
            <v>40369.32</v>
          </cell>
          <cell r="D297">
            <v>46366.77</v>
          </cell>
          <cell r="E297">
            <v>103962.55</v>
          </cell>
          <cell r="F297">
            <v>-172.8</v>
          </cell>
          <cell r="G297">
            <v>90313.3</v>
          </cell>
          <cell r="H297">
            <v>-53.23</v>
          </cell>
          <cell r="I297">
            <v>-85.82</v>
          </cell>
          <cell r="J297">
            <v>-91.71</v>
          </cell>
          <cell r="K297">
            <v>4956.5200000000004</v>
          </cell>
          <cell r="L297">
            <v>10738.75</v>
          </cell>
          <cell r="M297">
            <v>0</v>
          </cell>
          <cell r="N297">
            <v>34776</v>
          </cell>
          <cell r="O297">
            <v>-36.4</v>
          </cell>
          <cell r="P297">
            <v>22171.73</v>
          </cell>
          <cell r="Q297">
            <v>59445.82</v>
          </cell>
          <cell r="R297">
            <v>22135.33</v>
          </cell>
          <cell r="S297">
            <v>2484</v>
          </cell>
          <cell r="T297">
            <v>6717.6</v>
          </cell>
          <cell r="U297">
            <v>10738.75</v>
          </cell>
          <cell r="V297">
            <v>711</v>
          </cell>
          <cell r="W297">
            <v>7056</v>
          </cell>
          <cell r="X297">
            <v>111.75</v>
          </cell>
          <cell r="Y297">
            <v>9644.24</v>
          </cell>
          <cell r="Z297">
            <v>7020.71</v>
          </cell>
          <cell r="AA297">
            <v>18.760000000000002</v>
          </cell>
          <cell r="AB297">
            <v>2288.1</v>
          </cell>
          <cell r="AC297">
            <v>14355.21</v>
          </cell>
          <cell r="AD297">
            <v>48.78</v>
          </cell>
          <cell r="AE297">
            <v>14976</v>
          </cell>
          <cell r="AF297">
            <v>62.5</v>
          </cell>
          <cell r="AG297">
            <v>3432.78</v>
          </cell>
          <cell r="AH297">
            <v>45267</v>
          </cell>
          <cell r="AI297">
            <v>1814.4</v>
          </cell>
          <cell r="AJ297">
            <v>117936.74</v>
          </cell>
          <cell r="AK297">
            <v>4337.78</v>
          </cell>
          <cell r="AL297">
            <v>13800.04</v>
          </cell>
        </row>
        <row r="298">
          <cell r="A298">
            <v>38902</v>
          </cell>
          <cell r="B298" t="str">
            <v>02:15</v>
          </cell>
          <cell r="C298">
            <v>40547.360000000001</v>
          </cell>
          <cell r="D298">
            <v>39846.5</v>
          </cell>
          <cell r="E298">
            <v>103927.75</v>
          </cell>
          <cell r="F298">
            <v>-172.8</v>
          </cell>
          <cell r="G298">
            <v>90351.64</v>
          </cell>
          <cell r="H298">
            <v>-31.11</v>
          </cell>
          <cell r="I298">
            <v>-85.97</v>
          </cell>
          <cell r="J298">
            <v>-80.510000000000005</v>
          </cell>
          <cell r="K298">
            <v>5101.4799999999996</v>
          </cell>
          <cell r="L298">
            <v>10837.42</v>
          </cell>
          <cell r="M298">
            <v>0</v>
          </cell>
          <cell r="N298">
            <v>35328</v>
          </cell>
          <cell r="O298">
            <v>-36.4</v>
          </cell>
          <cell r="P298">
            <v>22186.21</v>
          </cell>
          <cell r="Q298">
            <v>57429.97</v>
          </cell>
          <cell r="R298">
            <v>22149.81</v>
          </cell>
          <cell r="S298">
            <v>2376</v>
          </cell>
          <cell r="T298">
            <v>6426</v>
          </cell>
          <cell r="U298">
            <v>10837.42</v>
          </cell>
          <cell r="V298">
            <v>708</v>
          </cell>
          <cell r="W298">
            <v>6825.6</v>
          </cell>
          <cell r="X298">
            <v>107.25</v>
          </cell>
          <cell r="Y298">
            <v>9477.9599999999991</v>
          </cell>
          <cell r="Z298">
            <v>6985.23</v>
          </cell>
          <cell r="AA298">
            <v>16.88</v>
          </cell>
          <cell r="AB298">
            <v>2294.5</v>
          </cell>
          <cell r="AC298">
            <v>13989.56</v>
          </cell>
          <cell r="AD298">
            <v>49.22</v>
          </cell>
          <cell r="AE298">
            <v>14724</v>
          </cell>
          <cell r="AF298">
            <v>61.45</v>
          </cell>
          <cell r="AG298">
            <v>3410.27</v>
          </cell>
          <cell r="AH298">
            <v>44547</v>
          </cell>
          <cell r="AI298">
            <v>1800</v>
          </cell>
          <cell r="AJ298">
            <v>117152.76</v>
          </cell>
          <cell r="AK298">
            <v>4223.62</v>
          </cell>
          <cell r="AL298">
            <v>13091.67</v>
          </cell>
        </row>
        <row r="299">
          <cell r="A299">
            <v>38902</v>
          </cell>
          <cell r="B299" t="str">
            <v>02:30</v>
          </cell>
          <cell r="C299">
            <v>40754.61</v>
          </cell>
          <cell r="D299">
            <v>37045.51</v>
          </cell>
          <cell r="E299">
            <v>103969.75</v>
          </cell>
          <cell r="F299">
            <v>-86.4</v>
          </cell>
          <cell r="G299">
            <v>90313.3</v>
          </cell>
          <cell r="H299">
            <v>-53.23</v>
          </cell>
          <cell r="I299">
            <v>-84.67</v>
          </cell>
          <cell r="J299">
            <v>-80.510000000000005</v>
          </cell>
          <cell r="K299">
            <v>5006.79</v>
          </cell>
          <cell r="L299">
            <v>10755.05</v>
          </cell>
          <cell r="M299">
            <v>0</v>
          </cell>
          <cell r="N299">
            <v>34776</v>
          </cell>
          <cell r="O299">
            <v>-42.46</v>
          </cell>
          <cell r="P299">
            <v>22122.69</v>
          </cell>
          <cell r="Q299">
            <v>56212.67</v>
          </cell>
          <cell r="R299">
            <v>22080.23</v>
          </cell>
          <cell r="S299">
            <v>2484</v>
          </cell>
          <cell r="T299">
            <v>6537.6</v>
          </cell>
          <cell r="U299">
            <v>10755.05</v>
          </cell>
          <cell r="V299">
            <v>666</v>
          </cell>
          <cell r="W299">
            <v>6710.4</v>
          </cell>
          <cell r="X299">
            <v>108.75</v>
          </cell>
          <cell r="Y299">
            <v>9477.9599999999991</v>
          </cell>
          <cell r="Z299">
            <v>7111.89</v>
          </cell>
          <cell r="AA299">
            <v>18.760000000000002</v>
          </cell>
          <cell r="AB299">
            <v>2286.6</v>
          </cell>
          <cell r="AC299">
            <v>13849.13</v>
          </cell>
          <cell r="AD299">
            <v>58.96</v>
          </cell>
          <cell r="AE299">
            <v>14580</v>
          </cell>
          <cell r="AF299">
            <v>60.41</v>
          </cell>
          <cell r="AG299">
            <v>3440.8</v>
          </cell>
          <cell r="AH299">
            <v>44316</v>
          </cell>
          <cell r="AI299">
            <v>1792.8</v>
          </cell>
          <cell r="AJ299">
            <v>116672.77</v>
          </cell>
          <cell r="AK299">
            <v>4223.62</v>
          </cell>
          <cell r="AL299">
            <v>12741.01</v>
          </cell>
        </row>
        <row r="300">
          <cell r="A300">
            <v>38902</v>
          </cell>
          <cell r="B300" t="str">
            <v>02:45</v>
          </cell>
          <cell r="C300">
            <v>39998.43</v>
          </cell>
          <cell r="D300">
            <v>35445.1</v>
          </cell>
          <cell r="E300">
            <v>103849.75</v>
          </cell>
          <cell r="F300">
            <v>-172.8</v>
          </cell>
          <cell r="G300">
            <v>90274.97</v>
          </cell>
          <cell r="H300">
            <v>-31.11</v>
          </cell>
          <cell r="I300">
            <v>-78.06</v>
          </cell>
          <cell r="J300">
            <v>-87.34</v>
          </cell>
          <cell r="K300">
            <v>5002.8500000000004</v>
          </cell>
          <cell r="L300">
            <v>10788.9</v>
          </cell>
          <cell r="M300">
            <v>0</v>
          </cell>
          <cell r="N300">
            <v>35328</v>
          </cell>
          <cell r="O300">
            <v>-36.4</v>
          </cell>
          <cell r="P300">
            <v>22047.06</v>
          </cell>
          <cell r="Q300">
            <v>55374.06</v>
          </cell>
          <cell r="R300">
            <v>22010.66</v>
          </cell>
          <cell r="S300">
            <v>2484</v>
          </cell>
          <cell r="T300">
            <v>6307.2</v>
          </cell>
          <cell r="U300">
            <v>10788.9</v>
          </cell>
          <cell r="V300">
            <v>678</v>
          </cell>
          <cell r="W300">
            <v>6451.2</v>
          </cell>
          <cell r="X300">
            <v>125.25</v>
          </cell>
          <cell r="Y300">
            <v>9561.1</v>
          </cell>
          <cell r="Z300">
            <v>6947.5</v>
          </cell>
          <cell r="AA300">
            <v>16.88</v>
          </cell>
          <cell r="AB300">
            <v>2283.4</v>
          </cell>
          <cell r="AC300">
            <v>13798.71</v>
          </cell>
          <cell r="AD300">
            <v>60.7</v>
          </cell>
          <cell r="AE300">
            <v>14418</v>
          </cell>
          <cell r="AF300">
            <v>63.54</v>
          </cell>
          <cell r="AG300">
            <v>3450.79</v>
          </cell>
          <cell r="AH300">
            <v>43971</v>
          </cell>
          <cell r="AI300">
            <v>1749.6</v>
          </cell>
          <cell r="AJ300">
            <v>116288.84</v>
          </cell>
          <cell r="AK300">
            <v>4166.55</v>
          </cell>
          <cell r="AL300">
            <v>12502.54</v>
          </cell>
        </row>
        <row r="301">
          <cell r="A301">
            <v>38902</v>
          </cell>
          <cell r="B301" t="str">
            <v>03:00</v>
          </cell>
          <cell r="C301">
            <v>37919.93</v>
          </cell>
          <cell r="D301">
            <v>33564.879999999997</v>
          </cell>
          <cell r="E301">
            <v>103929.74</v>
          </cell>
          <cell r="F301">
            <v>-86.4</v>
          </cell>
          <cell r="G301">
            <v>90274.97</v>
          </cell>
          <cell r="H301">
            <v>-53.23</v>
          </cell>
          <cell r="I301">
            <v>-84.24</v>
          </cell>
          <cell r="J301">
            <v>-81.31</v>
          </cell>
          <cell r="K301">
            <v>5120.3100000000004</v>
          </cell>
          <cell r="L301">
            <v>10790.03</v>
          </cell>
          <cell r="M301">
            <v>0</v>
          </cell>
          <cell r="N301">
            <v>34776</v>
          </cell>
          <cell r="O301">
            <v>-36.4</v>
          </cell>
          <cell r="P301">
            <v>22131.1</v>
          </cell>
          <cell r="Q301">
            <v>53844.24</v>
          </cell>
          <cell r="R301">
            <v>22094.7</v>
          </cell>
          <cell r="S301">
            <v>2376</v>
          </cell>
          <cell r="T301">
            <v>6278.4</v>
          </cell>
          <cell r="U301">
            <v>10790.03</v>
          </cell>
          <cell r="V301">
            <v>687</v>
          </cell>
          <cell r="W301">
            <v>6336</v>
          </cell>
          <cell r="X301">
            <v>124.5</v>
          </cell>
          <cell r="Y301">
            <v>9561.1</v>
          </cell>
          <cell r="Z301">
            <v>7024.51</v>
          </cell>
          <cell r="AA301">
            <v>18.760000000000002</v>
          </cell>
          <cell r="AB301">
            <v>2288.1999999999998</v>
          </cell>
          <cell r="AC301">
            <v>13748.68</v>
          </cell>
          <cell r="AD301">
            <v>58.5</v>
          </cell>
          <cell r="AE301">
            <v>14310</v>
          </cell>
          <cell r="AF301">
            <v>62.5</v>
          </cell>
          <cell r="AG301">
            <v>3541.57</v>
          </cell>
          <cell r="AH301">
            <v>43377</v>
          </cell>
          <cell r="AI301">
            <v>1699.2</v>
          </cell>
          <cell r="AJ301">
            <v>115536.92</v>
          </cell>
          <cell r="AK301">
            <v>4280.7</v>
          </cell>
          <cell r="AL301">
            <v>11840.95</v>
          </cell>
        </row>
        <row r="302">
          <cell r="A302">
            <v>38902</v>
          </cell>
          <cell r="B302" t="str">
            <v>03:15</v>
          </cell>
          <cell r="C302">
            <v>37584.65</v>
          </cell>
          <cell r="D302">
            <v>31924.78</v>
          </cell>
          <cell r="E302">
            <v>103927.75</v>
          </cell>
          <cell r="F302">
            <v>-172.8</v>
          </cell>
          <cell r="G302">
            <v>90236.64</v>
          </cell>
          <cell r="H302">
            <v>-29.24</v>
          </cell>
          <cell r="I302">
            <v>-87.69</v>
          </cell>
          <cell r="J302">
            <v>-80.91</v>
          </cell>
          <cell r="K302">
            <v>5070.03</v>
          </cell>
          <cell r="L302">
            <v>10788.9</v>
          </cell>
          <cell r="M302">
            <v>0</v>
          </cell>
          <cell r="N302">
            <v>34776</v>
          </cell>
          <cell r="O302">
            <v>-36.4</v>
          </cell>
          <cell r="P302">
            <v>22552.86</v>
          </cell>
          <cell r="Q302">
            <v>52919.69</v>
          </cell>
          <cell r="R302">
            <v>22516.46</v>
          </cell>
          <cell r="S302">
            <v>2376</v>
          </cell>
          <cell r="T302">
            <v>6328.8</v>
          </cell>
          <cell r="U302">
            <v>10788.9</v>
          </cell>
          <cell r="V302">
            <v>669</v>
          </cell>
          <cell r="W302">
            <v>6537.6</v>
          </cell>
          <cell r="X302">
            <v>121.5</v>
          </cell>
          <cell r="Y302">
            <v>9477.9599999999991</v>
          </cell>
          <cell r="Z302">
            <v>6914.23</v>
          </cell>
          <cell r="AA302">
            <v>18.760000000000002</v>
          </cell>
          <cell r="AB302">
            <v>2313.6999999999998</v>
          </cell>
          <cell r="AC302">
            <v>13673.56</v>
          </cell>
          <cell r="AD302">
            <v>56.63</v>
          </cell>
          <cell r="AE302">
            <v>14382</v>
          </cell>
          <cell r="AF302">
            <v>62.5</v>
          </cell>
          <cell r="AG302">
            <v>3516.08</v>
          </cell>
          <cell r="AH302">
            <v>43035</v>
          </cell>
          <cell r="AI302">
            <v>1699.2</v>
          </cell>
          <cell r="AJ302">
            <v>114992.99</v>
          </cell>
          <cell r="AK302">
            <v>4451.93</v>
          </cell>
          <cell r="AL302">
            <v>11466.89</v>
          </cell>
        </row>
        <row r="303">
          <cell r="A303">
            <v>38902</v>
          </cell>
          <cell r="B303" t="str">
            <v>03:30</v>
          </cell>
          <cell r="C303">
            <v>36046.68</v>
          </cell>
          <cell r="D303">
            <v>31244.639999999999</v>
          </cell>
          <cell r="E303">
            <v>103969.75</v>
          </cell>
          <cell r="F303">
            <v>-172.8</v>
          </cell>
          <cell r="G303">
            <v>90274.97</v>
          </cell>
          <cell r="H303">
            <v>-55.11</v>
          </cell>
          <cell r="I303">
            <v>-88.84</v>
          </cell>
          <cell r="J303">
            <v>-92.91</v>
          </cell>
          <cell r="K303">
            <v>5191.2700000000004</v>
          </cell>
          <cell r="L303">
            <v>10782.17</v>
          </cell>
          <cell r="M303">
            <v>0</v>
          </cell>
          <cell r="N303">
            <v>34776</v>
          </cell>
          <cell r="O303">
            <v>-42.46</v>
          </cell>
          <cell r="P303">
            <v>23291.18</v>
          </cell>
          <cell r="Q303">
            <v>51672.84</v>
          </cell>
          <cell r="R303">
            <v>23248.720000000001</v>
          </cell>
          <cell r="S303">
            <v>2484</v>
          </cell>
          <cell r="T303">
            <v>6159.6</v>
          </cell>
          <cell r="U303">
            <v>10782.17</v>
          </cell>
          <cell r="V303">
            <v>681</v>
          </cell>
          <cell r="W303">
            <v>6652.8</v>
          </cell>
          <cell r="X303">
            <v>126.75</v>
          </cell>
          <cell r="Y303">
            <v>9394.82</v>
          </cell>
          <cell r="Z303">
            <v>6854.56</v>
          </cell>
          <cell r="AA303">
            <v>16.88</v>
          </cell>
          <cell r="AB303">
            <v>2315.3000000000002</v>
          </cell>
          <cell r="AC303">
            <v>13653.36</v>
          </cell>
          <cell r="AD303">
            <v>59.54</v>
          </cell>
          <cell r="AE303">
            <v>14310</v>
          </cell>
          <cell r="AF303">
            <v>65.62</v>
          </cell>
          <cell r="AG303">
            <v>3510.13</v>
          </cell>
          <cell r="AH303">
            <v>43218</v>
          </cell>
          <cell r="AI303">
            <v>1706.4</v>
          </cell>
          <cell r="AJ303">
            <v>114864.99</v>
          </cell>
          <cell r="AK303">
            <v>4223.62</v>
          </cell>
          <cell r="AL303">
            <v>11079.99</v>
          </cell>
        </row>
        <row r="304">
          <cell r="A304">
            <v>38902</v>
          </cell>
          <cell r="B304" t="str">
            <v>03:45</v>
          </cell>
          <cell r="C304">
            <v>35999.870000000003</v>
          </cell>
          <cell r="D304">
            <v>33004.99</v>
          </cell>
          <cell r="E304">
            <v>101167.19</v>
          </cell>
          <cell r="F304">
            <v>-86.4</v>
          </cell>
          <cell r="G304">
            <v>90274.97</v>
          </cell>
          <cell r="H304">
            <v>-29.24</v>
          </cell>
          <cell r="I304">
            <v>-91.57</v>
          </cell>
          <cell r="J304">
            <v>-74.540000000000006</v>
          </cell>
          <cell r="K304">
            <v>5091.2700000000004</v>
          </cell>
          <cell r="L304">
            <v>10829.07</v>
          </cell>
          <cell r="M304">
            <v>0</v>
          </cell>
          <cell r="N304">
            <v>35328</v>
          </cell>
          <cell r="O304">
            <v>-36.4</v>
          </cell>
          <cell r="P304">
            <v>23601.52</v>
          </cell>
          <cell r="Q304">
            <v>51099.57</v>
          </cell>
          <cell r="R304">
            <v>23565.119999999999</v>
          </cell>
          <cell r="S304">
            <v>2484</v>
          </cell>
          <cell r="T304">
            <v>6296.4</v>
          </cell>
          <cell r="U304">
            <v>10829.07</v>
          </cell>
          <cell r="V304">
            <v>651</v>
          </cell>
          <cell r="W304">
            <v>6825.6</v>
          </cell>
          <cell r="X304">
            <v>125.25</v>
          </cell>
          <cell r="Y304">
            <v>9477.9599999999991</v>
          </cell>
          <cell r="Z304">
            <v>6995.92</v>
          </cell>
          <cell r="AA304">
            <v>18.760000000000002</v>
          </cell>
          <cell r="AB304">
            <v>2320.1</v>
          </cell>
          <cell r="AC304">
            <v>13653.22</v>
          </cell>
          <cell r="AD304">
            <v>59.09</v>
          </cell>
          <cell r="AE304">
            <v>14346</v>
          </cell>
          <cell r="AF304">
            <v>64.58</v>
          </cell>
          <cell r="AG304">
            <v>3518.67</v>
          </cell>
          <cell r="AH304">
            <v>43173</v>
          </cell>
          <cell r="AI304">
            <v>1692</v>
          </cell>
          <cell r="AJ304">
            <v>113601.17</v>
          </cell>
          <cell r="AK304">
            <v>4109.47</v>
          </cell>
          <cell r="AL304">
            <v>12092.26</v>
          </cell>
        </row>
        <row r="305">
          <cell r="A305">
            <v>38902</v>
          </cell>
          <cell r="B305" t="str">
            <v>04:00</v>
          </cell>
          <cell r="C305">
            <v>36144.699999999997</v>
          </cell>
          <cell r="D305">
            <v>34925.379999999997</v>
          </cell>
          <cell r="E305">
            <v>98010.26</v>
          </cell>
          <cell r="F305">
            <v>-172.8</v>
          </cell>
          <cell r="G305">
            <v>90274.97</v>
          </cell>
          <cell r="H305">
            <v>-29.24</v>
          </cell>
          <cell r="I305">
            <v>-90.28</v>
          </cell>
          <cell r="J305">
            <v>-80.510000000000005</v>
          </cell>
          <cell r="K305">
            <v>5144.2</v>
          </cell>
          <cell r="L305">
            <v>10756.55</v>
          </cell>
          <cell r="M305">
            <v>0</v>
          </cell>
          <cell r="N305">
            <v>34776</v>
          </cell>
          <cell r="O305">
            <v>-36.4</v>
          </cell>
          <cell r="P305">
            <v>23771.99</v>
          </cell>
          <cell r="Q305">
            <v>50618.28</v>
          </cell>
          <cell r="R305">
            <v>23735.59</v>
          </cell>
          <cell r="S305">
            <v>2376</v>
          </cell>
          <cell r="T305">
            <v>6552</v>
          </cell>
          <cell r="U305">
            <v>10756.55</v>
          </cell>
          <cell r="V305">
            <v>657</v>
          </cell>
          <cell r="W305">
            <v>7200</v>
          </cell>
          <cell r="X305">
            <v>124.5</v>
          </cell>
          <cell r="Y305">
            <v>9561.1</v>
          </cell>
          <cell r="Z305">
            <v>6968.4</v>
          </cell>
          <cell r="AA305">
            <v>18.760000000000002</v>
          </cell>
          <cell r="AB305">
            <v>2304.1</v>
          </cell>
          <cell r="AC305">
            <v>13657.95</v>
          </cell>
          <cell r="AD305">
            <v>55.3</v>
          </cell>
          <cell r="AE305">
            <v>14472</v>
          </cell>
          <cell r="AF305">
            <v>66.66</v>
          </cell>
          <cell r="AG305">
            <v>3485.42</v>
          </cell>
          <cell r="AH305">
            <v>43053</v>
          </cell>
          <cell r="AI305">
            <v>1684.8</v>
          </cell>
          <cell r="AJ305">
            <v>111953.44</v>
          </cell>
          <cell r="AK305">
            <v>3196.26</v>
          </cell>
          <cell r="AL305">
            <v>13382.73</v>
          </cell>
        </row>
        <row r="306">
          <cell r="A306">
            <v>38902</v>
          </cell>
          <cell r="B306" t="str">
            <v>04:15</v>
          </cell>
          <cell r="C306">
            <v>36443.18</v>
          </cell>
          <cell r="D306">
            <v>34605.31</v>
          </cell>
          <cell r="E306">
            <v>98129.86</v>
          </cell>
          <cell r="F306">
            <v>-172.8</v>
          </cell>
          <cell r="G306">
            <v>90351.64</v>
          </cell>
          <cell r="H306">
            <v>-29.24</v>
          </cell>
          <cell r="I306">
            <v>-90.28</v>
          </cell>
          <cell r="J306">
            <v>-92.51</v>
          </cell>
          <cell r="K306">
            <v>5133.83</v>
          </cell>
          <cell r="L306">
            <v>10690.3</v>
          </cell>
          <cell r="M306">
            <v>0</v>
          </cell>
          <cell r="N306">
            <v>35328</v>
          </cell>
          <cell r="O306">
            <v>-42.46</v>
          </cell>
          <cell r="P306">
            <v>23965.4</v>
          </cell>
          <cell r="Q306">
            <v>50618.28</v>
          </cell>
          <cell r="R306">
            <v>23922.94</v>
          </cell>
          <cell r="S306">
            <v>2376</v>
          </cell>
          <cell r="T306">
            <v>6408</v>
          </cell>
          <cell r="U306">
            <v>10690.3</v>
          </cell>
          <cell r="V306">
            <v>651</v>
          </cell>
          <cell r="W306">
            <v>7344</v>
          </cell>
          <cell r="X306">
            <v>123.75</v>
          </cell>
          <cell r="Y306">
            <v>9644.24</v>
          </cell>
          <cell r="Z306">
            <v>6775.3</v>
          </cell>
          <cell r="AA306">
            <v>18.760000000000002</v>
          </cell>
          <cell r="AB306">
            <v>2312</v>
          </cell>
          <cell r="AC306">
            <v>13702.73</v>
          </cell>
          <cell r="AD306">
            <v>50.11</v>
          </cell>
          <cell r="AE306">
            <v>14436</v>
          </cell>
          <cell r="AF306">
            <v>65.62</v>
          </cell>
          <cell r="AG306">
            <v>3580.03</v>
          </cell>
          <cell r="AH306">
            <v>43212</v>
          </cell>
          <cell r="AI306">
            <v>1677.6</v>
          </cell>
          <cell r="AJ306">
            <v>111697.45</v>
          </cell>
          <cell r="AK306">
            <v>3481.64</v>
          </cell>
          <cell r="AL306">
            <v>13263.49</v>
          </cell>
        </row>
        <row r="307">
          <cell r="A307">
            <v>38902</v>
          </cell>
          <cell r="B307" t="str">
            <v>04:30</v>
          </cell>
          <cell r="C307">
            <v>36695.24</v>
          </cell>
          <cell r="D307">
            <v>34885.379999999997</v>
          </cell>
          <cell r="E307">
            <v>97931.07</v>
          </cell>
          <cell r="F307">
            <v>-86.4</v>
          </cell>
          <cell r="G307">
            <v>90274.97</v>
          </cell>
          <cell r="H307">
            <v>-31.11</v>
          </cell>
          <cell r="I307">
            <v>-90.57</v>
          </cell>
          <cell r="J307">
            <v>-80.510000000000005</v>
          </cell>
          <cell r="K307">
            <v>5284.6</v>
          </cell>
          <cell r="L307">
            <v>10780.7</v>
          </cell>
          <cell r="M307">
            <v>0</v>
          </cell>
          <cell r="N307">
            <v>34776</v>
          </cell>
          <cell r="O307">
            <v>-36.4</v>
          </cell>
          <cell r="P307">
            <v>24265.79</v>
          </cell>
          <cell r="Q307">
            <v>50874.57</v>
          </cell>
          <cell r="R307">
            <v>24229.39</v>
          </cell>
          <cell r="S307">
            <v>2484</v>
          </cell>
          <cell r="T307">
            <v>5684.4</v>
          </cell>
          <cell r="U307">
            <v>10780.7</v>
          </cell>
          <cell r="V307">
            <v>654</v>
          </cell>
          <cell r="W307">
            <v>7286.4</v>
          </cell>
          <cell r="X307">
            <v>120</v>
          </cell>
          <cell r="Y307">
            <v>9727.3799999999992</v>
          </cell>
          <cell r="Z307">
            <v>6784.68</v>
          </cell>
          <cell r="AA307">
            <v>16.88</v>
          </cell>
          <cell r="AB307">
            <v>2275.1999999999998</v>
          </cell>
          <cell r="AC307">
            <v>13792.4</v>
          </cell>
          <cell r="AD307">
            <v>50.23</v>
          </cell>
          <cell r="AE307">
            <v>14562</v>
          </cell>
          <cell r="AF307">
            <v>65.62</v>
          </cell>
          <cell r="AG307">
            <v>3623.28</v>
          </cell>
          <cell r="AH307">
            <v>43299</v>
          </cell>
          <cell r="AI307">
            <v>1699.2</v>
          </cell>
          <cell r="AJ307">
            <v>111777.41</v>
          </cell>
          <cell r="AK307">
            <v>4280.7</v>
          </cell>
          <cell r="AL307">
            <v>13207.39</v>
          </cell>
        </row>
        <row r="308">
          <cell r="A308">
            <v>38902</v>
          </cell>
          <cell r="B308" t="str">
            <v>04:45</v>
          </cell>
          <cell r="C308">
            <v>36840.07</v>
          </cell>
          <cell r="D308">
            <v>35605.51</v>
          </cell>
          <cell r="E308">
            <v>97929.87</v>
          </cell>
          <cell r="F308">
            <v>-172.8</v>
          </cell>
          <cell r="G308">
            <v>90351.64</v>
          </cell>
          <cell r="H308">
            <v>-7.11</v>
          </cell>
          <cell r="I308">
            <v>-94.74</v>
          </cell>
          <cell r="J308">
            <v>-80.510000000000005</v>
          </cell>
          <cell r="K308">
            <v>5185.96</v>
          </cell>
          <cell r="L308">
            <v>10801.17</v>
          </cell>
          <cell r="M308">
            <v>0</v>
          </cell>
          <cell r="N308">
            <v>35328</v>
          </cell>
          <cell r="O308">
            <v>-36.4</v>
          </cell>
          <cell r="P308">
            <v>24333.01</v>
          </cell>
          <cell r="Q308">
            <v>51614.74</v>
          </cell>
          <cell r="R308">
            <v>24296.61</v>
          </cell>
          <cell r="S308">
            <v>2376</v>
          </cell>
          <cell r="T308">
            <v>5410.8</v>
          </cell>
          <cell r="U308">
            <v>10801.17</v>
          </cell>
          <cell r="V308">
            <v>669</v>
          </cell>
          <cell r="W308">
            <v>6940.8</v>
          </cell>
          <cell r="X308">
            <v>93</v>
          </cell>
          <cell r="Y308">
            <v>9561.1</v>
          </cell>
          <cell r="Z308">
            <v>6767.43</v>
          </cell>
          <cell r="AA308">
            <v>16.88</v>
          </cell>
          <cell r="AB308">
            <v>2275.1</v>
          </cell>
          <cell r="AC308">
            <v>13927.14</v>
          </cell>
          <cell r="AD308">
            <v>51.7</v>
          </cell>
          <cell r="AE308">
            <v>14544</v>
          </cell>
          <cell r="AF308">
            <v>65.62</v>
          </cell>
          <cell r="AG308">
            <v>3671.02</v>
          </cell>
          <cell r="AH308">
            <v>43635</v>
          </cell>
          <cell r="AI308">
            <v>1720.8</v>
          </cell>
          <cell r="AJ308">
            <v>111809.42</v>
          </cell>
          <cell r="AK308">
            <v>4280.7</v>
          </cell>
          <cell r="AL308">
            <v>13382.73</v>
          </cell>
        </row>
        <row r="309">
          <cell r="A309">
            <v>38902</v>
          </cell>
          <cell r="B309" t="str">
            <v>05:00</v>
          </cell>
          <cell r="C309">
            <v>35917.85</v>
          </cell>
          <cell r="D309">
            <v>38526.1</v>
          </cell>
          <cell r="E309">
            <v>98010.66</v>
          </cell>
          <cell r="F309">
            <v>-172.8</v>
          </cell>
          <cell r="G309">
            <v>90428.3</v>
          </cell>
          <cell r="H309">
            <v>-29.24</v>
          </cell>
          <cell r="I309">
            <v>-99.05</v>
          </cell>
          <cell r="J309">
            <v>-86.54</v>
          </cell>
          <cell r="K309">
            <v>5109.9399999999996</v>
          </cell>
          <cell r="L309">
            <v>10849.44</v>
          </cell>
          <cell r="M309">
            <v>0</v>
          </cell>
          <cell r="N309">
            <v>35328</v>
          </cell>
          <cell r="O309">
            <v>-42.46</v>
          </cell>
          <cell r="P309">
            <v>24932.01</v>
          </cell>
          <cell r="Q309">
            <v>52643.05</v>
          </cell>
          <cell r="R309">
            <v>24889.55</v>
          </cell>
          <cell r="S309">
            <v>2376</v>
          </cell>
          <cell r="T309">
            <v>5461.2</v>
          </cell>
          <cell r="U309">
            <v>10849.44</v>
          </cell>
          <cell r="V309">
            <v>717</v>
          </cell>
          <cell r="W309">
            <v>7084.8</v>
          </cell>
          <cell r="X309">
            <v>99</v>
          </cell>
          <cell r="Y309">
            <v>9727.3799999999992</v>
          </cell>
          <cell r="Z309">
            <v>6750.48</v>
          </cell>
          <cell r="AA309">
            <v>18.760000000000002</v>
          </cell>
          <cell r="AB309">
            <v>2279.9</v>
          </cell>
          <cell r="AC309">
            <v>13972.15</v>
          </cell>
          <cell r="AD309">
            <v>52.58</v>
          </cell>
          <cell r="AE309">
            <v>14868</v>
          </cell>
          <cell r="AF309">
            <v>66.66</v>
          </cell>
          <cell r="AG309">
            <v>3623.14</v>
          </cell>
          <cell r="AH309">
            <v>44223</v>
          </cell>
          <cell r="AI309">
            <v>1749.6</v>
          </cell>
          <cell r="AJ309">
            <v>112161.31</v>
          </cell>
          <cell r="AK309">
            <v>4223.62</v>
          </cell>
          <cell r="AL309">
            <v>13498.45</v>
          </cell>
        </row>
        <row r="310">
          <cell r="A310">
            <v>38902</v>
          </cell>
          <cell r="B310" t="str">
            <v>05:15</v>
          </cell>
          <cell r="C310">
            <v>33588.089999999997</v>
          </cell>
          <cell r="D310">
            <v>45406.96</v>
          </cell>
          <cell r="E310">
            <v>97929.87</v>
          </cell>
          <cell r="F310">
            <v>-86.4</v>
          </cell>
          <cell r="G310">
            <v>90351.64</v>
          </cell>
          <cell r="H310">
            <v>-29.24</v>
          </cell>
          <cell r="I310">
            <v>-109.4</v>
          </cell>
          <cell r="J310">
            <v>-80.510000000000005</v>
          </cell>
          <cell r="K310">
            <v>5073.8100000000004</v>
          </cell>
          <cell r="L310">
            <v>10830.91</v>
          </cell>
          <cell r="M310">
            <v>0</v>
          </cell>
          <cell r="N310">
            <v>34776</v>
          </cell>
          <cell r="O310">
            <v>-36.4</v>
          </cell>
          <cell r="P310">
            <v>25657.21</v>
          </cell>
          <cell r="Q310">
            <v>54445.4</v>
          </cell>
          <cell r="R310">
            <v>25620.81</v>
          </cell>
          <cell r="S310">
            <v>2484</v>
          </cell>
          <cell r="T310">
            <v>5702.4</v>
          </cell>
          <cell r="U310">
            <v>10830.91</v>
          </cell>
          <cell r="V310">
            <v>738</v>
          </cell>
          <cell r="W310">
            <v>7142.4</v>
          </cell>
          <cell r="X310">
            <v>112.5</v>
          </cell>
          <cell r="Y310">
            <v>9976.7999999999993</v>
          </cell>
          <cell r="Z310">
            <v>6772.49</v>
          </cell>
          <cell r="AA310">
            <v>18.760000000000002</v>
          </cell>
          <cell r="AB310">
            <v>2322.9</v>
          </cell>
          <cell r="AC310">
            <v>14112.15</v>
          </cell>
          <cell r="AD310">
            <v>11.75</v>
          </cell>
          <cell r="AE310">
            <v>15102</v>
          </cell>
          <cell r="AF310">
            <v>70.83</v>
          </cell>
          <cell r="AG310">
            <v>3566.44</v>
          </cell>
          <cell r="AH310">
            <v>44847</v>
          </cell>
          <cell r="AI310">
            <v>1785.6</v>
          </cell>
          <cell r="AJ310">
            <v>112561.28</v>
          </cell>
          <cell r="AK310">
            <v>4280.7</v>
          </cell>
          <cell r="AL310">
            <v>13836.27</v>
          </cell>
        </row>
        <row r="311">
          <cell r="A311">
            <v>38902</v>
          </cell>
          <cell r="B311" t="str">
            <v>05:30</v>
          </cell>
          <cell r="C311">
            <v>33815.75</v>
          </cell>
          <cell r="D311">
            <v>50927.54</v>
          </cell>
          <cell r="E311">
            <v>97930.68</v>
          </cell>
          <cell r="F311">
            <v>-172.8</v>
          </cell>
          <cell r="G311">
            <v>90389.97</v>
          </cell>
          <cell r="H311">
            <v>-31.11</v>
          </cell>
          <cell r="I311">
            <v>-116.3</v>
          </cell>
          <cell r="J311">
            <v>-92.51</v>
          </cell>
          <cell r="K311">
            <v>4978.33</v>
          </cell>
          <cell r="L311">
            <v>10787.95</v>
          </cell>
          <cell r="M311">
            <v>0</v>
          </cell>
          <cell r="N311">
            <v>35328</v>
          </cell>
          <cell r="O311">
            <v>-42.46</v>
          </cell>
          <cell r="P311">
            <v>26076.99</v>
          </cell>
          <cell r="Q311">
            <v>56404.3</v>
          </cell>
          <cell r="R311">
            <v>26034.53</v>
          </cell>
          <cell r="S311">
            <v>2484</v>
          </cell>
          <cell r="T311">
            <v>5958</v>
          </cell>
          <cell r="U311">
            <v>10787.95</v>
          </cell>
          <cell r="V311">
            <v>735</v>
          </cell>
          <cell r="W311">
            <v>7344</v>
          </cell>
          <cell r="X311">
            <v>117</v>
          </cell>
          <cell r="Y311">
            <v>9976.7999999999993</v>
          </cell>
          <cell r="Z311">
            <v>6856.53</v>
          </cell>
          <cell r="AA311">
            <v>16.88</v>
          </cell>
          <cell r="AB311">
            <v>2342</v>
          </cell>
          <cell r="AC311">
            <v>14361.94</v>
          </cell>
          <cell r="AD311">
            <v>7.75</v>
          </cell>
          <cell r="AE311">
            <v>15534</v>
          </cell>
          <cell r="AF311">
            <v>72.91</v>
          </cell>
          <cell r="AG311">
            <v>3595.76</v>
          </cell>
          <cell r="AH311">
            <v>45744</v>
          </cell>
          <cell r="AI311">
            <v>1828.8</v>
          </cell>
          <cell r="AJ311">
            <v>112961.21</v>
          </cell>
          <cell r="AK311">
            <v>4509</v>
          </cell>
          <cell r="AL311">
            <v>14362.27</v>
          </cell>
        </row>
        <row r="312">
          <cell r="A312">
            <v>38902</v>
          </cell>
          <cell r="B312" t="str">
            <v>05:45</v>
          </cell>
          <cell r="C312">
            <v>33550.879999999997</v>
          </cell>
          <cell r="D312">
            <v>58888.93</v>
          </cell>
          <cell r="E312">
            <v>97931.87</v>
          </cell>
          <cell r="F312">
            <v>-172.8</v>
          </cell>
          <cell r="G312">
            <v>90389.97</v>
          </cell>
          <cell r="H312">
            <v>-29.24</v>
          </cell>
          <cell r="I312">
            <v>-124.06</v>
          </cell>
          <cell r="J312">
            <v>-74.540000000000006</v>
          </cell>
          <cell r="K312">
            <v>4824.41</v>
          </cell>
          <cell r="L312">
            <v>10814.63</v>
          </cell>
          <cell r="M312">
            <v>0</v>
          </cell>
          <cell r="N312">
            <v>34776</v>
          </cell>
          <cell r="O312">
            <v>-36.4</v>
          </cell>
          <cell r="P312">
            <v>26038.07</v>
          </cell>
          <cell r="Q312">
            <v>60124.06</v>
          </cell>
          <cell r="R312">
            <v>26001.67</v>
          </cell>
          <cell r="S312">
            <v>2484</v>
          </cell>
          <cell r="T312">
            <v>6084</v>
          </cell>
          <cell r="U312">
            <v>10814.63</v>
          </cell>
          <cell r="V312">
            <v>765</v>
          </cell>
          <cell r="W312">
            <v>7603.2</v>
          </cell>
          <cell r="X312">
            <v>117.75</v>
          </cell>
          <cell r="Y312">
            <v>10059.94</v>
          </cell>
          <cell r="Z312">
            <v>6941.19</v>
          </cell>
          <cell r="AA312">
            <v>18.760000000000002</v>
          </cell>
          <cell r="AB312">
            <v>2396.1</v>
          </cell>
          <cell r="AC312">
            <v>14571.85</v>
          </cell>
          <cell r="AD312">
            <v>6.58</v>
          </cell>
          <cell r="AE312">
            <v>16074</v>
          </cell>
          <cell r="AF312">
            <v>76.040000000000006</v>
          </cell>
          <cell r="AG312">
            <v>3554.33</v>
          </cell>
          <cell r="AH312">
            <v>46770</v>
          </cell>
          <cell r="AI312">
            <v>1900.8</v>
          </cell>
          <cell r="AJ312">
            <v>113953.07</v>
          </cell>
          <cell r="AK312">
            <v>4566.08</v>
          </cell>
          <cell r="AL312">
            <v>14987.64</v>
          </cell>
        </row>
        <row r="313">
          <cell r="A313">
            <v>38902</v>
          </cell>
          <cell r="B313" t="str">
            <v>06:00</v>
          </cell>
          <cell r="C313">
            <v>36969.699999999997</v>
          </cell>
          <cell r="D313">
            <v>63929.21</v>
          </cell>
          <cell r="E313">
            <v>97890.26</v>
          </cell>
          <cell r="F313">
            <v>-86.4</v>
          </cell>
          <cell r="G313">
            <v>90428.3</v>
          </cell>
          <cell r="H313">
            <v>-7.11</v>
          </cell>
          <cell r="I313">
            <v>-132.11000000000001</v>
          </cell>
          <cell r="J313">
            <v>-80.510000000000005</v>
          </cell>
          <cell r="K313">
            <v>4951.84</v>
          </cell>
          <cell r="L313">
            <v>10981.82</v>
          </cell>
          <cell r="M313">
            <v>0</v>
          </cell>
          <cell r="N313">
            <v>34776</v>
          </cell>
          <cell r="O313">
            <v>-42.46</v>
          </cell>
          <cell r="P313">
            <v>27104.44</v>
          </cell>
          <cell r="Q313">
            <v>63428.11</v>
          </cell>
          <cell r="R313">
            <v>27061.98</v>
          </cell>
          <cell r="S313">
            <v>2484</v>
          </cell>
          <cell r="T313">
            <v>6033.6</v>
          </cell>
          <cell r="U313">
            <v>10981.82</v>
          </cell>
          <cell r="V313">
            <v>798</v>
          </cell>
          <cell r="W313">
            <v>7689.6</v>
          </cell>
          <cell r="X313">
            <v>120.75</v>
          </cell>
          <cell r="Y313">
            <v>10309.36</v>
          </cell>
          <cell r="Z313">
            <v>7046.21</v>
          </cell>
          <cell r="AA313">
            <v>16.88</v>
          </cell>
          <cell r="AB313">
            <v>2474.4</v>
          </cell>
          <cell r="AC313">
            <v>14801.38</v>
          </cell>
          <cell r="AD313">
            <v>7.16</v>
          </cell>
          <cell r="AE313">
            <v>16596</v>
          </cell>
          <cell r="AF313">
            <v>76.040000000000006</v>
          </cell>
          <cell r="AG313">
            <v>3559.9</v>
          </cell>
          <cell r="AH313">
            <v>48339</v>
          </cell>
          <cell r="AI313">
            <v>1965.6</v>
          </cell>
          <cell r="AJ313">
            <v>114417.04</v>
          </cell>
          <cell r="AK313">
            <v>4566.08</v>
          </cell>
          <cell r="AL313">
            <v>15537.02</v>
          </cell>
        </row>
        <row r="314">
          <cell r="A314">
            <v>38902</v>
          </cell>
          <cell r="B314" t="str">
            <v>06:15</v>
          </cell>
          <cell r="C314">
            <v>40283.300000000003</v>
          </cell>
          <cell r="D314">
            <v>65449.5</v>
          </cell>
          <cell r="E314">
            <v>102452.68</v>
          </cell>
          <cell r="F314">
            <v>-172.8</v>
          </cell>
          <cell r="G314">
            <v>91118.3</v>
          </cell>
          <cell r="H314">
            <v>-29.24</v>
          </cell>
          <cell r="I314">
            <v>-139.30000000000001</v>
          </cell>
          <cell r="J314">
            <v>321.42</v>
          </cell>
          <cell r="K314">
            <v>4981.54</v>
          </cell>
          <cell r="L314">
            <v>11724.46</v>
          </cell>
          <cell r="M314">
            <v>0</v>
          </cell>
          <cell r="N314">
            <v>34776</v>
          </cell>
          <cell r="O314">
            <v>-36.4</v>
          </cell>
          <cell r="P314">
            <v>30144.87</v>
          </cell>
          <cell r="Q314">
            <v>65515.3</v>
          </cell>
          <cell r="R314">
            <v>30108.47</v>
          </cell>
          <cell r="S314">
            <v>2484</v>
          </cell>
          <cell r="T314">
            <v>6624</v>
          </cell>
          <cell r="U314">
            <v>11724.46</v>
          </cell>
          <cell r="V314">
            <v>798</v>
          </cell>
          <cell r="W314">
            <v>7977.6</v>
          </cell>
          <cell r="X314">
            <v>118.5</v>
          </cell>
          <cell r="Y314">
            <v>10475.64</v>
          </cell>
          <cell r="Z314">
            <v>7091.44</v>
          </cell>
          <cell r="AA314">
            <v>18.760000000000002</v>
          </cell>
          <cell r="AB314">
            <v>2579.6999999999998</v>
          </cell>
          <cell r="AC314">
            <v>15291.38</v>
          </cell>
          <cell r="AD314">
            <v>8.56</v>
          </cell>
          <cell r="AE314">
            <v>17532</v>
          </cell>
          <cell r="AF314">
            <v>76.040000000000006</v>
          </cell>
          <cell r="AG314">
            <v>3610.33</v>
          </cell>
          <cell r="AH314">
            <v>50952</v>
          </cell>
          <cell r="AI314">
            <v>2095.1999999999998</v>
          </cell>
          <cell r="AJ314">
            <v>117696.58</v>
          </cell>
          <cell r="AK314">
            <v>4337.78</v>
          </cell>
          <cell r="AL314">
            <v>14911.66</v>
          </cell>
        </row>
        <row r="315">
          <cell r="A315">
            <v>38902</v>
          </cell>
          <cell r="B315" t="str">
            <v>06:30</v>
          </cell>
          <cell r="C315">
            <v>39412.29</v>
          </cell>
          <cell r="D315">
            <v>53007.96</v>
          </cell>
          <cell r="E315">
            <v>104646.88</v>
          </cell>
          <cell r="F315">
            <v>-172.8</v>
          </cell>
          <cell r="G315">
            <v>91041.64</v>
          </cell>
          <cell r="H315">
            <v>-32.99</v>
          </cell>
          <cell r="I315">
            <v>-146.78</v>
          </cell>
          <cell r="J315">
            <v>11975.24</v>
          </cell>
          <cell r="K315">
            <v>5076.05</v>
          </cell>
          <cell r="L315">
            <v>13093.38</v>
          </cell>
          <cell r="M315">
            <v>0</v>
          </cell>
          <cell r="N315">
            <v>35328</v>
          </cell>
          <cell r="O315">
            <v>-42.46</v>
          </cell>
          <cell r="P315">
            <v>42875.06</v>
          </cell>
          <cell r="Q315">
            <v>59538.78</v>
          </cell>
          <cell r="R315">
            <v>42832.6</v>
          </cell>
          <cell r="S315">
            <v>2484</v>
          </cell>
          <cell r="T315">
            <v>5464.8</v>
          </cell>
          <cell r="U315">
            <v>13093.38</v>
          </cell>
          <cell r="V315">
            <v>819</v>
          </cell>
          <cell r="W315">
            <v>8064</v>
          </cell>
          <cell r="X315">
            <v>126</v>
          </cell>
          <cell r="Y315">
            <v>10808.2</v>
          </cell>
          <cell r="Z315">
            <v>7471.39</v>
          </cell>
          <cell r="AA315">
            <v>15.01</v>
          </cell>
          <cell r="AB315">
            <v>2696</v>
          </cell>
          <cell r="AC315">
            <v>16031.49</v>
          </cell>
          <cell r="AD315">
            <v>7.93</v>
          </cell>
          <cell r="AE315">
            <v>18288</v>
          </cell>
          <cell r="AF315">
            <v>76.040000000000006</v>
          </cell>
          <cell r="AG315">
            <v>3571.13</v>
          </cell>
          <cell r="AH315">
            <v>53376</v>
          </cell>
          <cell r="AI315">
            <v>2188.8000000000002</v>
          </cell>
          <cell r="AJ315">
            <v>120112.28</v>
          </cell>
          <cell r="AK315">
            <v>4394.8500000000004</v>
          </cell>
          <cell r="AL315">
            <v>14935.05</v>
          </cell>
        </row>
        <row r="316">
          <cell r="A316">
            <v>38902</v>
          </cell>
          <cell r="B316" t="str">
            <v>06:45</v>
          </cell>
          <cell r="C316">
            <v>40649.79</v>
          </cell>
          <cell r="D316">
            <v>50928.18</v>
          </cell>
          <cell r="E316">
            <v>104532.88</v>
          </cell>
          <cell r="F316">
            <v>-86.4</v>
          </cell>
          <cell r="G316">
            <v>91118.3</v>
          </cell>
          <cell r="H316">
            <v>-40.49</v>
          </cell>
          <cell r="I316">
            <v>-145.05000000000001</v>
          </cell>
          <cell r="J316">
            <v>13737.09</v>
          </cell>
          <cell r="K316">
            <v>4914.91</v>
          </cell>
          <cell r="L316">
            <v>13445.58</v>
          </cell>
          <cell r="M316">
            <v>0</v>
          </cell>
          <cell r="N316">
            <v>35328</v>
          </cell>
          <cell r="O316">
            <v>-36.4</v>
          </cell>
          <cell r="P316">
            <v>49456.25</v>
          </cell>
          <cell r="Q316">
            <v>61905.05</v>
          </cell>
          <cell r="R316">
            <v>49419.85</v>
          </cell>
          <cell r="S316">
            <v>2484</v>
          </cell>
          <cell r="T316">
            <v>5706</v>
          </cell>
          <cell r="U316">
            <v>13445.58</v>
          </cell>
          <cell r="V316">
            <v>810</v>
          </cell>
          <cell r="W316">
            <v>8380.7999999999993</v>
          </cell>
          <cell r="X316">
            <v>127.5</v>
          </cell>
          <cell r="Y316">
            <v>10725.06</v>
          </cell>
          <cell r="Z316">
            <v>7610.73</v>
          </cell>
          <cell r="AA316">
            <v>7.5</v>
          </cell>
          <cell r="AB316">
            <v>2843</v>
          </cell>
          <cell r="AC316">
            <v>16577.46</v>
          </cell>
          <cell r="AD316">
            <v>8.15</v>
          </cell>
          <cell r="AE316">
            <v>18504</v>
          </cell>
          <cell r="AF316">
            <v>75</v>
          </cell>
          <cell r="AG316">
            <v>3587.16</v>
          </cell>
          <cell r="AH316">
            <v>54918</v>
          </cell>
          <cell r="AI316">
            <v>2073.6</v>
          </cell>
          <cell r="AJ316">
            <v>117776.68</v>
          </cell>
          <cell r="AK316">
            <v>4451.93</v>
          </cell>
          <cell r="AL316">
            <v>13393.27</v>
          </cell>
        </row>
        <row r="317">
          <cell r="A317">
            <v>38902</v>
          </cell>
          <cell r="B317" t="str">
            <v>07:00</v>
          </cell>
          <cell r="C317">
            <v>39237.85</v>
          </cell>
          <cell r="D317">
            <v>41846.370000000003</v>
          </cell>
          <cell r="E317">
            <v>104775.28</v>
          </cell>
          <cell r="F317">
            <v>-172.8</v>
          </cell>
          <cell r="G317">
            <v>90581.64</v>
          </cell>
          <cell r="H317">
            <v>1275.6400000000001</v>
          </cell>
          <cell r="I317">
            <v>-156.84</v>
          </cell>
          <cell r="J317">
            <v>15889.27</v>
          </cell>
          <cell r="K317">
            <v>5084.01</v>
          </cell>
          <cell r="L317">
            <v>14321.75</v>
          </cell>
          <cell r="M317">
            <v>0</v>
          </cell>
          <cell r="N317">
            <v>35328</v>
          </cell>
          <cell r="O317">
            <v>-42.46</v>
          </cell>
          <cell r="P317">
            <v>52179.01</v>
          </cell>
          <cell r="Q317">
            <v>63740.84</v>
          </cell>
          <cell r="R317">
            <v>52136.55</v>
          </cell>
          <cell r="S317">
            <v>2376</v>
          </cell>
          <cell r="T317">
            <v>3654</v>
          </cell>
          <cell r="U317">
            <v>14321.75</v>
          </cell>
          <cell r="V317">
            <v>744</v>
          </cell>
          <cell r="W317">
            <v>8265.6</v>
          </cell>
          <cell r="X317">
            <v>137.25</v>
          </cell>
          <cell r="Y317">
            <v>10392.5</v>
          </cell>
          <cell r="Z317">
            <v>7416.42</v>
          </cell>
          <cell r="AA317">
            <v>3.75</v>
          </cell>
          <cell r="AB317">
            <v>2655</v>
          </cell>
          <cell r="AC317">
            <v>16334.74</v>
          </cell>
          <cell r="AD317">
            <v>8.1199999999999992</v>
          </cell>
          <cell r="AE317">
            <v>17514</v>
          </cell>
          <cell r="AF317">
            <v>54.16</v>
          </cell>
          <cell r="AG317">
            <v>3565.14</v>
          </cell>
          <cell r="AH317">
            <v>53193</v>
          </cell>
          <cell r="AI317">
            <v>1836</v>
          </cell>
          <cell r="AJ317">
            <v>116592.9</v>
          </cell>
          <cell r="AK317">
            <v>4566.08</v>
          </cell>
          <cell r="AL317">
            <v>12298</v>
          </cell>
        </row>
        <row r="318">
          <cell r="A318">
            <v>38902</v>
          </cell>
          <cell r="B318" t="str">
            <v>07:15</v>
          </cell>
          <cell r="C318">
            <v>37672.67</v>
          </cell>
          <cell r="D318">
            <v>38405.67</v>
          </cell>
          <cell r="E318">
            <v>108651.35</v>
          </cell>
          <cell r="F318">
            <v>-172.8</v>
          </cell>
          <cell r="G318">
            <v>93571.63</v>
          </cell>
          <cell r="H318">
            <v>9218.9500000000007</v>
          </cell>
          <cell r="I318">
            <v>-178.55</v>
          </cell>
          <cell r="J318">
            <v>16273.64</v>
          </cell>
          <cell r="K318">
            <v>5392.81</v>
          </cell>
          <cell r="L318">
            <v>14314.18</v>
          </cell>
          <cell r="M318">
            <v>0</v>
          </cell>
          <cell r="N318">
            <v>36984</v>
          </cell>
          <cell r="O318">
            <v>-36.4</v>
          </cell>
          <cell r="P318">
            <v>55977.66</v>
          </cell>
          <cell r="Q318">
            <v>69266.55</v>
          </cell>
          <cell r="R318">
            <v>55941.26</v>
          </cell>
          <cell r="S318">
            <v>2376</v>
          </cell>
          <cell r="T318">
            <v>3326.4</v>
          </cell>
          <cell r="U318">
            <v>14314.18</v>
          </cell>
          <cell r="V318">
            <v>642</v>
          </cell>
          <cell r="W318">
            <v>8812.7999999999993</v>
          </cell>
          <cell r="X318">
            <v>143.25</v>
          </cell>
          <cell r="Y318">
            <v>10641.92</v>
          </cell>
          <cell r="Z318">
            <v>7577.34</v>
          </cell>
          <cell r="AA318">
            <v>3.75</v>
          </cell>
          <cell r="AB318">
            <v>2548.1999999999998</v>
          </cell>
          <cell r="AC318">
            <v>16417.73</v>
          </cell>
          <cell r="AD318">
            <v>3.46</v>
          </cell>
          <cell r="AE318">
            <v>17910</v>
          </cell>
          <cell r="AF318">
            <v>35.409999999999997</v>
          </cell>
          <cell r="AG318">
            <v>3551.89</v>
          </cell>
          <cell r="AH318">
            <v>56040</v>
          </cell>
          <cell r="AI318">
            <v>1778.4</v>
          </cell>
          <cell r="AJ318">
            <v>119968.45</v>
          </cell>
          <cell r="AK318">
            <v>4566.08</v>
          </cell>
          <cell r="AL318">
            <v>12146.05</v>
          </cell>
        </row>
        <row r="319">
          <cell r="A319">
            <v>38902</v>
          </cell>
          <cell r="B319" t="str">
            <v>07:30</v>
          </cell>
          <cell r="C319">
            <v>37768.300000000003</v>
          </cell>
          <cell r="D319">
            <v>51688.33</v>
          </cell>
          <cell r="E319">
            <v>109530.06</v>
          </cell>
          <cell r="F319">
            <v>-86.4</v>
          </cell>
          <cell r="G319">
            <v>94529.97</v>
          </cell>
          <cell r="H319">
            <v>9314.94</v>
          </cell>
          <cell r="I319">
            <v>-178.69</v>
          </cell>
          <cell r="J319">
            <v>16560.810000000001</v>
          </cell>
          <cell r="K319">
            <v>5527.01</v>
          </cell>
          <cell r="L319">
            <v>14350.95</v>
          </cell>
          <cell r="M319">
            <v>0</v>
          </cell>
          <cell r="N319">
            <v>36984</v>
          </cell>
          <cell r="O319">
            <v>-36.4</v>
          </cell>
          <cell r="P319">
            <v>62234.67</v>
          </cell>
          <cell r="Q319">
            <v>76306.69</v>
          </cell>
          <cell r="R319">
            <v>62198.27</v>
          </cell>
          <cell r="S319">
            <v>2376</v>
          </cell>
          <cell r="T319">
            <v>3564</v>
          </cell>
          <cell r="U319">
            <v>14350.95</v>
          </cell>
          <cell r="V319">
            <v>591</v>
          </cell>
          <cell r="W319">
            <v>9072</v>
          </cell>
          <cell r="X319">
            <v>154.5</v>
          </cell>
          <cell r="Y319">
            <v>11223.9</v>
          </cell>
          <cell r="Z319">
            <v>7708.27</v>
          </cell>
          <cell r="AA319">
            <v>3.75</v>
          </cell>
          <cell r="AB319">
            <v>2430.1</v>
          </cell>
          <cell r="AC319">
            <v>16856.13</v>
          </cell>
          <cell r="AD319">
            <v>3.41</v>
          </cell>
          <cell r="AE319">
            <v>18612</v>
          </cell>
          <cell r="AF319">
            <v>30.21</v>
          </cell>
          <cell r="AG319">
            <v>3644.97</v>
          </cell>
          <cell r="AH319">
            <v>58224</v>
          </cell>
          <cell r="AI319">
            <v>1713.6</v>
          </cell>
          <cell r="AJ319">
            <v>123200.24</v>
          </cell>
          <cell r="AK319">
            <v>4394.8500000000004</v>
          </cell>
          <cell r="AL319">
            <v>13926.3</v>
          </cell>
        </row>
        <row r="320">
          <cell r="A320">
            <v>38902</v>
          </cell>
          <cell r="B320" t="str">
            <v>07:45</v>
          </cell>
          <cell r="C320">
            <v>39087.81</v>
          </cell>
          <cell r="D320">
            <v>63370.21</v>
          </cell>
          <cell r="E320">
            <v>109849.64</v>
          </cell>
          <cell r="F320">
            <v>-172.8</v>
          </cell>
          <cell r="G320">
            <v>94491.63</v>
          </cell>
          <cell r="H320">
            <v>11162.78</v>
          </cell>
          <cell r="I320">
            <v>-172.8</v>
          </cell>
          <cell r="J320">
            <v>16651.57</v>
          </cell>
          <cell r="K320">
            <v>5437.8</v>
          </cell>
          <cell r="L320">
            <v>14425.13</v>
          </cell>
          <cell r="M320">
            <v>0</v>
          </cell>
          <cell r="N320">
            <v>36984</v>
          </cell>
          <cell r="O320">
            <v>-42.46</v>
          </cell>
          <cell r="P320">
            <v>64884.3</v>
          </cell>
          <cell r="Q320">
            <v>81324.800000000003</v>
          </cell>
          <cell r="R320">
            <v>64841.84</v>
          </cell>
          <cell r="S320">
            <v>2484</v>
          </cell>
          <cell r="T320">
            <v>4212</v>
          </cell>
          <cell r="U320">
            <v>14425.13</v>
          </cell>
          <cell r="V320">
            <v>555</v>
          </cell>
          <cell r="W320">
            <v>9561.6</v>
          </cell>
          <cell r="X320">
            <v>171</v>
          </cell>
          <cell r="Y320">
            <v>11889.02</v>
          </cell>
          <cell r="Z320">
            <v>7523.51</v>
          </cell>
          <cell r="AA320">
            <v>3.75</v>
          </cell>
          <cell r="AB320">
            <v>2240</v>
          </cell>
          <cell r="AC320">
            <v>17388.39</v>
          </cell>
          <cell r="AD320">
            <v>3.73</v>
          </cell>
          <cell r="AE320">
            <v>19080</v>
          </cell>
          <cell r="AF320">
            <v>27.08</v>
          </cell>
          <cell r="AG320">
            <v>3659.63</v>
          </cell>
          <cell r="AH320">
            <v>59523</v>
          </cell>
          <cell r="AI320">
            <v>1692</v>
          </cell>
          <cell r="AJ320">
            <v>126047.97</v>
          </cell>
          <cell r="AK320">
            <v>4394.8500000000004</v>
          </cell>
          <cell r="AL320">
            <v>16140.21</v>
          </cell>
        </row>
        <row r="321">
          <cell r="A321">
            <v>38902</v>
          </cell>
          <cell r="B321" t="str">
            <v>08:00</v>
          </cell>
          <cell r="C321">
            <v>38879.769999999997</v>
          </cell>
          <cell r="D321">
            <v>61689.54</v>
          </cell>
          <cell r="E321">
            <v>121810.63</v>
          </cell>
          <cell r="F321">
            <v>-345.6</v>
          </cell>
          <cell r="G321">
            <v>94031.63</v>
          </cell>
          <cell r="H321">
            <v>12746.65</v>
          </cell>
          <cell r="I321">
            <v>-209.17</v>
          </cell>
          <cell r="J321">
            <v>16423.59</v>
          </cell>
          <cell r="K321">
            <v>5367.96</v>
          </cell>
          <cell r="L321">
            <v>14366.05</v>
          </cell>
          <cell r="M321">
            <v>0</v>
          </cell>
          <cell r="N321">
            <v>37536</v>
          </cell>
          <cell r="O321">
            <v>-36.4</v>
          </cell>
          <cell r="P321">
            <v>69639.03</v>
          </cell>
          <cell r="Q321">
            <v>83217.17</v>
          </cell>
          <cell r="R321">
            <v>69602.63</v>
          </cell>
          <cell r="S321">
            <v>2268</v>
          </cell>
          <cell r="T321">
            <v>4953.6000000000004</v>
          </cell>
          <cell r="U321">
            <v>14366.05</v>
          </cell>
          <cell r="V321">
            <v>606</v>
          </cell>
          <cell r="W321">
            <v>9734.4</v>
          </cell>
          <cell r="X321">
            <v>195.75</v>
          </cell>
          <cell r="Y321">
            <v>12387.86</v>
          </cell>
          <cell r="Z321">
            <v>7757.15</v>
          </cell>
          <cell r="AA321">
            <v>3.75</v>
          </cell>
          <cell r="AB321">
            <v>2017.8</v>
          </cell>
          <cell r="AC321">
            <v>17989.93</v>
          </cell>
          <cell r="AD321">
            <v>4.04</v>
          </cell>
          <cell r="AE321">
            <v>19260</v>
          </cell>
          <cell r="AF321">
            <v>25</v>
          </cell>
          <cell r="AG321">
            <v>3875.42</v>
          </cell>
          <cell r="AH321">
            <v>60759</v>
          </cell>
          <cell r="AI321">
            <v>1670.4</v>
          </cell>
          <cell r="AJ321">
            <v>134030.85999999999</v>
          </cell>
          <cell r="AK321">
            <v>4394.8500000000004</v>
          </cell>
          <cell r="AL321">
            <v>13291.6</v>
          </cell>
        </row>
        <row r="322">
          <cell r="A322">
            <v>38902</v>
          </cell>
          <cell r="B322" t="str">
            <v>08:15</v>
          </cell>
          <cell r="C322">
            <v>39661.550000000003</v>
          </cell>
          <cell r="D322">
            <v>65930.39</v>
          </cell>
          <cell r="E322">
            <v>128047.17</v>
          </cell>
          <cell r="F322">
            <v>4492.8</v>
          </cell>
          <cell r="G322">
            <v>93533.3</v>
          </cell>
          <cell r="H322">
            <v>12578.66</v>
          </cell>
          <cell r="I322">
            <v>-200.25</v>
          </cell>
          <cell r="J322">
            <v>16507.990000000002</v>
          </cell>
          <cell r="K322">
            <v>5330.89</v>
          </cell>
          <cell r="L322">
            <v>14308.31</v>
          </cell>
          <cell r="M322">
            <v>0</v>
          </cell>
          <cell r="N322">
            <v>36984</v>
          </cell>
          <cell r="O322">
            <v>-36.4</v>
          </cell>
          <cell r="P322">
            <v>69794.850000000006</v>
          </cell>
          <cell r="Q322">
            <v>87560.25</v>
          </cell>
          <cell r="R322">
            <v>69758.45</v>
          </cell>
          <cell r="S322">
            <v>2376</v>
          </cell>
          <cell r="T322">
            <v>5454</v>
          </cell>
          <cell r="U322">
            <v>14308.31</v>
          </cell>
          <cell r="V322">
            <v>612</v>
          </cell>
          <cell r="W322">
            <v>9964.7999999999993</v>
          </cell>
          <cell r="X322">
            <v>202.5</v>
          </cell>
          <cell r="Y322">
            <v>12471</v>
          </cell>
          <cell r="Z322">
            <v>7318.18</v>
          </cell>
          <cell r="AA322">
            <v>3.75</v>
          </cell>
          <cell r="AB322">
            <v>1627.7</v>
          </cell>
          <cell r="AC322">
            <v>18346.91</v>
          </cell>
          <cell r="AD322">
            <v>3.08</v>
          </cell>
          <cell r="AE322">
            <v>19746</v>
          </cell>
          <cell r="AF322">
            <v>23.96</v>
          </cell>
          <cell r="AG322">
            <v>3900.86</v>
          </cell>
          <cell r="AH322">
            <v>62805</v>
          </cell>
          <cell r="AI322">
            <v>1684.8</v>
          </cell>
          <cell r="AJ322">
            <v>139790.07999999999</v>
          </cell>
          <cell r="AK322">
            <v>4566.08</v>
          </cell>
          <cell r="AL322">
            <v>13195.76</v>
          </cell>
        </row>
        <row r="323">
          <cell r="A323">
            <v>38902</v>
          </cell>
          <cell r="B323" t="str">
            <v>08:30</v>
          </cell>
          <cell r="C323">
            <v>39837.19</v>
          </cell>
          <cell r="D323">
            <v>66890.59</v>
          </cell>
          <cell r="E323">
            <v>128232.41</v>
          </cell>
          <cell r="F323">
            <v>15033.6</v>
          </cell>
          <cell r="G323">
            <v>93456.63</v>
          </cell>
          <cell r="H323">
            <v>12534.42</v>
          </cell>
          <cell r="I323">
            <v>-190.91</v>
          </cell>
          <cell r="J323">
            <v>16142.85</v>
          </cell>
          <cell r="K323">
            <v>5245.28</v>
          </cell>
          <cell r="L323">
            <v>14325.24</v>
          </cell>
          <cell r="M323">
            <v>0</v>
          </cell>
          <cell r="N323">
            <v>36432</v>
          </cell>
          <cell r="O323">
            <v>-42.46</v>
          </cell>
          <cell r="P323">
            <v>70212.929999999993</v>
          </cell>
          <cell r="Q323">
            <v>88318.91</v>
          </cell>
          <cell r="R323">
            <v>70170.47</v>
          </cell>
          <cell r="S323">
            <v>2376</v>
          </cell>
          <cell r="T323">
            <v>5583.6</v>
          </cell>
          <cell r="U323">
            <v>14325.24</v>
          </cell>
          <cell r="V323">
            <v>615</v>
          </cell>
          <cell r="W323">
            <v>10368</v>
          </cell>
          <cell r="X323">
            <v>187.5</v>
          </cell>
          <cell r="Y323">
            <v>12886.7</v>
          </cell>
          <cell r="Z323">
            <v>7331.68</v>
          </cell>
          <cell r="AA323">
            <v>7.5</v>
          </cell>
          <cell r="AB323">
            <v>1571.8</v>
          </cell>
          <cell r="AC323">
            <v>18373.22</v>
          </cell>
          <cell r="AD323">
            <v>6.44</v>
          </cell>
          <cell r="AE323">
            <v>20520</v>
          </cell>
          <cell r="AF323">
            <v>18.75</v>
          </cell>
          <cell r="AG323">
            <v>3853.02</v>
          </cell>
          <cell r="AH323">
            <v>64935</v>
          </cell>
          <cell r="AI323">
            <v>1728</v>
          </cell>
          <cell r="AJ323">
            <v>144013.63</v>
          </cell>
          <cell r="AK323">
            <v>4509</v>
          </cell>
          <cell r="AL323">
            <v>16458.16</v>
          </cell>
        </row>
        <row r="324">
          <cell r="A324">
            <v>38902</v>
          </cell>
          <cell r="B324" t="str">
            <v>08:45</v>
          </cell>
          <cell r="C324">
            <v>40185.67</v>
          </cell>
          <cell r="D324">
            <v>72251.66</v>
          </cell>
          <cell r="E324">
            <v>128902.45</v>
          </cell>
          <cell r="F324">
            <v>16848</v>
          </cell>
          <cell r="G324">
            <v>93609.97</v>
          </cell>
          <cell r="H324">
            <v>12290.69</v>
          </cell>
          <cell r="I324">
            <v>-193.35</v>
          </cell>
          <cell r="J324">
            <v>16436.39</v>
          </cell>
          <cell r="K324">
            <v>5540.78</v>
          </cell>
          <cell r="L324">
            <v>14353.94</v>
          </cell>
          <cell r="M324">
            <v>0</v>
          </cell>
          <cell r="N324">
            <v>37536</v>
          </cell>
          <cell r="O324">
            <v>-36.4</v>
          </cell>
          <cell r="P324">
            <v>74001.22</v>
          </cell>
          <cell r="Q324">
            <v>88385.35</v>
          </cell>
          <cell r="R324">
            <v>73964.820000000007</v>
          </cell>
          <cell r="S324">
            <v>2268</v>
          </cell>
          <cell r="T324">
            <v>6098.4</v>
          </cell>
          <cell r="U324">
            <v>14353.94</v>
          </cell>
          <cell r="V324">
            <v>624</v>
          </cell>
          <cell r="W324">
            <v>10339.200000000001</v>
          </cell>
          <cell r="X324">
            <v>171.75</v>
          </cell>
          <cell r="Y324">
            <v>13219.26</v>
          </cell>
          <cell r="Z324">
            <v>7384.59</v>
          </cell>
          <cell r="AA324">
            <v>3.75</v>
          </cell>
          <cell r="AB324">
            <v>1440.8</v>
          </cell>
          <cell r="AC324">
            <v>18705.3</v>
          </cell>
          <cell r="AD324">
            <v>16.34</v>
          </cell>
          <cell r="AE324">
            <v>21006</v>
          </cell>
          <cell r="AF324">
            <v>17.71</v>
          </cell>
          <cell r="AG324">
            <v>3892.76</v>
          </cell>
          <cell r="AH324">
            <v>66021</v>
          </cell>
          <cell r="AI324">
            <v>1778.4</v>
          </cell>
          <cell r="AJ324">
            <v>147389.21</v>
          </cell>
          <cell r="AK324">
            <v>4509</v>
          </cell>
          <cell r="AL324">
            <v>18791.310000000001</v>
          </cell>
        </row>
        <row r="325">
          <cell r="A325">
            <v>38902</v>
          </cell>
          <cell r="B325" t="str">
            <v>09:00</v>
          </cell>
          <cell r="C325">
            <v>39847.19</v>
          </cell>
          <cell r="D325">
            <v>72971.8</v>
          </cell>
          <cell r="E325">
            <v>138945.66</v>
          </cell>
          <cell r="F325">
            <v>16675.2</v>
          </cell>
          <cell r="G325">
            <v>92919.97</v>
          </cell>
          <cell r="H325">
            <v>12242.69</v>
          </cell>
          <cell r="I325">
            <v>-178.98</v>
          </cell>
          <cell r="J325">
            <v>16041.23</v>
          </cell>
          <cell r="K325">
            <v>5616.81</v>
          </cell>
          <cell r="L325">
            <v>14339.07</v>
          </cell>
          <cell r="M325">
            <v>0</v>
          </cell>
          <cell r="N325">
            <v>36432</v>
          </cell>
          <cell r="O325">
            <v>-36.4</v>
          </cell>
          <cell r="P325">
            <v>77726.34</v>
          </cell>
          <cell r="Q325">
            <v>90066.98</v>
          </cell>
          <cell r="R325">
            <v>77689.94</v>
          </cell>
          <cell r="S325">
            <v>2376</v>
          </cell>
          <cell r="T325">
            <v>6642</v>
          </cell>
          <cell r="U325">
            <v>14339.07</v>
          </cell>
          <cell r="V325">
            <v>633</v>
          </cell>
          <cell r="W325">
            <v>10569.6</v>
          </cell>
          <cell r="X325">
            <v>167.25</v>
          </cell>
          <cell r="Y325">
            <v>13551.82</v>
          </cell>
          <cell r="Z325">
            <v>7598.85</v>
          </cell>
          <cell r="AA325">
            <v>3.75</v>
          </cell>
          <cell r="AB325">
            <v>1388.1</v>
          </cell>
          <cell r="AC325">
            <v>18991.900000000001</v>
          </cell>
          <cell r="AD325">
            <v>14.8</v>
          </cell>
          <cell r="AE325">
            <v>21582</v>
          </cell>
          <cell r="AF325">
            <v>16.670000000000002</v>
          </cell>
          <cell r="AG325">
            <v>3819.84</v>
          </cell>
          <cell r="AH325">
            <v>67206</v>
          </cell>
          <cell r="AI325">
            <v>1836</v>
          </cell>
          <cell r="AJ325">
            <v>153932.29999999999</v>
          </cell>
          <cell r="AK325">
            <v>4509</v>
          </cell>
          <cell r="AL325">
            <v>16508.45</v>
          </cell>
        </row>
        <row r="326">
          <cell r="A326">
            <v>38902</v>
          </cell>
          <cell r="B326" t="str">
            <v>09:15</v>
          </cell>
          <cell r="C326">
            <v>39498.71</v>
          </cell>
          <cell r="D326">
            <v>67930.789999999994</v>
          </cell>
          <cell r="E326">
            <v>151027.81</v>
          </cell>
          <cell r="F326">
            <v>16416</v>
          </cell>
          <cell r="G326">
            <v>92076.64</v>
          </cell>
          <cell r="H326">
            <v>12198.45</v>
          </cell>
          <cell r="I326">
            <v>-231.88</v>
          </cell>
          <cell r="J326">
            <v>16389.2</v>
          </cell>
          <cell r="K326">
            <v>5688.5</v>
          </cell>
          <cell r="L326">
            <v>14411.5</v>
          </cell>
          <cell r="M326">
            <v>0</v>
          </cell>
          <cell r="N326">
            <v>36984</v>
          </cell>
          <cell r="O326">
            <v>-36.4</v>
          </cell>
          <cell r="P326">
            <v>78516.72</v>
          </cell>
          <cell r="Q326">
            <v>90279.88</v>
          </cell>
          <cell r="R326">
            <v>78480.320000000007</v>
          </cell>
          <cell r="S326">
            <v>2376</v>
          </cell>
          <cell r="T326">
            <v>6858</v>
          </cell>
          <cell r="U326">
            <v>14411.5</v>
          </cell>
          <cell r="V326">
            <v>876</v>
          </cell>
          <cell r="W326">
            <v>10627.2</v>
          </cell>
          <cell r="X326">
            <v>153.75</v>
          </cell>
          <cell r="Y326">
            <v>13884.38</v>
          </cell>
          <cell r="Z326">
            <v>8110.55</v>
          </cell>
          <cell r="AA326">
            <v>7.5</v>
          </cell>
          <cell r="AB326">
            <v>1343.3</v>
          </cell>
          <cell r="AC326">
            <v>19177.61</v>
          </cell>
          <cell r="AD326">
            <v>14.44</v>
          </cell>
          <cell r="AE326">
            <v>21888</v>
          </cell>
          <cell r="AF326">
            <v>16.670000000000002</v>
          </cell>
          <cell r="AG326">
            <v>3854.27</v>
          </cell>
          <cell r="AH326">
            <v>67353</v>
          </cell>
          <cell r="AI326">
            <v>1886.4</v>
          </cell>
          <cell r="AJ326">
            <v>160059.4</v>
          </cell>
          <cell r="AK326">
            <v>4394.8500000000004</v>
          </cell>
          <cell r="AL326">
            <v>12670.96</v>
          </cell>
        </row>
        <row r="327">
          <cell r="A327">
            <v>38902</v>
          </cell>
          <cell r="B327" t="str">
            <v>09:30</v>
          </cell>
          <cell r="C327">
            <v>39754.370000000003</v>
          </cell>
          <cell r="D327">
            <v>62329.68</v>
          </cell>
          <cell r="E327">
            <v>163385.59</v>
          </cell>
          <cell r="F327">
            <v>16416</v>
          </cell>
          <cell r="G327">
            <v>92076.64</v>
          </cell>
          <cell r="H327">
            <v>12126.45</v>
          </cell>
          <cell r="I327">
            <v>-328.77</v>
          </cell>
          <cell r="J327">
            <v>15841.61</v>
          </cell>
          <cell r="K327">
            <v>5811.98</v>
          </cell>
          <cell r="L327">
            <v>14395.86</v>
          </cell>
          <cell r="M327">
            <v>0</v>
          </cell>
          <cell r="N327">
            <v>36984</v>
          </cell>
          <cell r="O327">
            <v>-42.46</v>
          </cell>
          <cell r="P327">
            <v>80177.119999999995</v>
          </cell>
          <cell r="Q327">
            <v>90824.77</v>
          </cell>
          <cell r="R327">
            <v>80134.66</v>
          </cell>
          <cell r="S327">
            <v>2484</v>
          </cell>
          <cell r="T327">
            <v>7462.8</v>
          </cell>
          <cell r="U327">
            <v>14395.86</v>
          </cell>
          <cell r="V327">
            <v>1122</v>
          </cell>
          <cell r="W327">
            <v>10944</v>
          </cell>
          <cell r="X327">
            <v>156.75</v>
          </cell>
          <cell r="Y327">
            <v>13884.38</v>
          </cell>
          <cell r="Z327">
            <v>8473.5</v>
          </cell>
          <cell r="AA327">
            <v>7.5</v>
          </cell>
          <cell r="AB327">
            <v>1277.5999999999999</v>
          </cell>
          <cell r="AC327">
            <v>19478.63</v>
          </cell>
          <cell r="AD327">
            <v>14.59</v>
          </cell>
          <cell r="AE327">
            <v>22014</v>
          </cell>
          <cell r="AF327">
            <v>14.58</v>
          </cell>
          <cell r="AG327">
            <v>4047.54</v>
          </cell>
          <cell r="AH327">
            <v>68130</v>
          </cell>
          <cell r="AI327">
            <v>1929.6</v>
          </cell>
          <cell r="AJ327">
            <v>166458.43</v>
          </cell>
          <cell r="AK327">
            <v>4394.8500000000004</v>
          </cell>
          <cell r="AL327">
            <v>8575.14</v>
          </cell>
        </row>
        <row r="328">
          <cell r="A328">
            <v>38902</v>
          </cell>
          <cell r="B328" t="str">
            <v>09:45</v>
          </cell>
          <cell r="C328">
            <v>40237.29</v>
          </cell>
          <cell r="D328">
            <v>64170.04</v>
          </cell>
          <cell r="E328">
            <v>166390.62</v>
          </cell>
          <cell r="F328">
            <v>16502.400000000001</v>
          </cell>
          <cell r="G328">
            <v>92076.64</v>
          </cell>
          <cell r="H328">
            <v>12054.46</v>
          </cell>
          <cell r="I328">
            <v>-323.89</v>
          </cell>
          <cell r="J328">
            <v>15998</v>
          </cell>
          <cell r="K328">
            <v>5730.7</v>
          </cell>
          <cell r="L328">
            <v>14347.86</v>
          </cell>
          <cell r="M328">
            <v>0</v>
          </cell>
          <cell r="N328">
            <v>36432</v>
          </cell>
          <cell r="O328">
            <v>-36.4</v>
          </cell>
          <cell r="P328">
            <v>81086.48</v>
          </cell>
          <cell r="Q328">
            <v>91907.89</v>
          </cell>
          <cell r="R328">
            <v>81050.080000000002</v>
          </cell>
          <cell r="S328">
            <v>2484</v>
          </cell>
          <cell r="T328">
            <v>7804.8</v>
          </cell>
          <cell r="U328">
            <v>14347.86</v>
          </cell>
          <cell r="V328">
            <v>1146</v>
          </cell>
          <cell r="W328">
            <v>10972.8</v>
          </cell>
          <cell r="X328">
            <v>149.25</v>
          </cell>
          <cell r="Y328">
            <v>14466.36</v>
          </cell>
          <cell r="Z328">
            <v>8811.44</v>
          </cell>
          <cell r="AA328">
            <v>7.5</v>
          </cell>
          <cell r="AB328">
            <v>1183.3</v>
          </cell>
          <cell r="AC328">
            <v>19534.54</v>
          </cell>
          <cell r="AD328">
            <v>14.57</v>
          </cell>
          <cell r="AE328">
            <v>22248</v>
          </cell>
          <cell r="AF328">
            <v>13.54</v>
          </cell>
          <cell r="AG328">
            <v>4055.78</v>
          </cell>
          <cell r="AH328">
            <v>69024</v>
          </cell>
          <cell r="AI328">
            <v>1958.4</v>
          </cell>
          <cell r="AJ328">
            <v>169290.08</v>
          </cell>
          <cell r="AK328">
            <v>4394.8500000000004</v>
          </cell>
          <cell r="AL328">
            <v>7949.78</v>
          </cell>
        </row>
        <row r="329">
          <cell r="A329">
            <v>38902</v>
          </cell>
          <cell r="B329" t="str">
            <v>10:00</v>
          </cell>
          <cell r="C329">
            <v>40029.64</v>
          </cell>
          <cell r="D329">
            <v>66650.539999999994</v>
          </cell>
          <cell r="E329">
            <v>170981.46</v>
          </cell>
          <cell r="F329">
            <v>16243.2</v>
          </cell>
          <cell r="G329">
            <v>91693.3</v>
          </cell>
          <cell r="H329">
            <v>12004.59</v>
          </cell>
          <cell r="I329">
            <v>-331.5</v>
          </cell>
          <cell r="J329">
            <v>15867.21</v>
          </cell>
          <cell r="K329">
            <v>5551.93</v>
          </cell>
          <cell r="L329">
            <v>14304.49</v>
          </cell>
          <cell r="M329">
            <v>0</v>
          </cell>
          <cell r="N329">
            <v>36432</v>
          </cell>
          <cell r="O329">
            <v>-42.46</v>
          </cell>
          <cell r="P329">
            <v>81064.41</v>
          </cell>
          <cell r="Q329">
            <v>93419.5</v>
          </cell>
          <cell r="R329">
            <v>81021.95</v>
          </cell>
          <cell r="S329">
            <v>2592</v>
          </cell>
          <cell r="T329">
            <v>8197.2000000000007</v>
          </cell>
          <cell r="U329">
            <v>14304.49</v>
          </cell>
          <cell r="V329">
            <v>1116</v>
          </cell>
          <cell r="W329">
            <v>11001.6</v>
          </cell>
          <cell r="X329">
            <v>138</v>
          </cell>
          <cell r="Y329">
            <v>14549.5</v>
          </cell>
          <cell r="Z329">
            <v>9234.23</v>
          </cell>
          <cell r="AA329">
            <v>5.63</v>
          </cell>
          <cell r="AB329">
            <v>940.3</v>
          </cell>
          <cell r="AC329">
            <v>19574.900000000001</v>
          </cell>
          <cell r="AD329">
            <v>13.69</v>
          </cell>
          <cell r="AE329">
            <v>22428</v>
          </cell>
          <cell r="AF329">
            <v>12.5</v>
          </cell>
          <cell r="AG329">
            <v>4084.53</v>
          </cell>
          <cell r="AH329">
            <v>68313</v>
          </cell>
          <cell r="AI329">
            <v>1958.4</v>
          </cell>
          <cell r="AJ329">
            <v>171897.79</v>
          </cell>
          <cell r="AK329">
            <v>4451.93</v>
          </cell>
          <cell r="AL329">
            <v>7327.93</v>
          </cell>
        </row>
        <row r="330">
          <cell r="A330">
            <v>38902</v>
          </cell>
          <cell r="B330" t="str">
            <v>10:15</v>
          </cell>
          <cell r="C330">
            <v>39154.230000000003</v>
          </cell>
          <cell r="D330">
            <v>63409.89</v>
          </cell>
          <cell r="E330">
            <v>175891.98</v>
          </cell>
          <cell r="F330">
            <v>16156.8</v>
          </cell>
          <cell r="G330">
            <v>91003.3</v>
          </cell>
          <cell r="H330">
            <v>11934.47</v>
          </cell>
          <cell r="I330">
            <v>-336.97</v>
          </cell>
          <cell r="J330">
            <v>16203.58</v>
          </cell>
          <cell r="K330">
            <v>5044.4399999999996</v>
          </cell>
          <cell r="L330">
            <v>14395.74</v>
          </cell>
          <cell r="M330">
            <v>0</v>
          </cell>
          <cell r="N330">
            <v>36432</v>
          </cell>
          <cell r="O330">
            <v>-42.46</v>
          </cell>
          <cell r="P330">
            <v>81336.84</v>
          </cell>
          <cell r="Q330">
            <v>92112.97</v>
          </cell>
          <cell r="R330">
            <v>81294.38</v>
          </cell>
          <cell r="S330">
            <v>2376</v>
          </cell>
          <cell r="T330">
            <v>8089.2</v>
          </cell>
          <cell r="U330">
            <v>14395.74</v>
          </cell>
          <cell r="V330">
            <v>1041</v>
          </cell>
          <cell r="W330">
            <v>10944</v>
          </cell>
          <cell r="X330">
            <v>131.25</v>
          </cell>
          <cell r="Y330">
            <v>14632.64</v>
          </cell>
          <cell r="Z330">
            <v>9528.98</v>
          </cell>
          <cell r="AA330">
            <v>7.5</v>
          </cell>
          <cell r="AB330">
            <v>940.2</v>
          </cell>
          <cell r="AC330">
            <v>19448.13</v>
          </cell>
          <cell r="AD330">
            <v>13.51</v>
          </cell>
          <cell r="AE330">
            <v>22338</v>
          </cell>
          <cell r="AF330">
            <v>12.5</v>
          </cell>
          <cell r="AG330">
            <v>4160.01</v>
          </cell>
          <cell r="AH330">
            <v>68001</v>
          </cell>
          <cell r="AI330">
            <v>1951.2</v>
          </cell>
          <cell r="AJ330">
            <v>175289.43</v>
          </cell>
          <cell r="AK330">
            <v>4394.8500000000004</v>
          </cell>
          <cell r="AL330">
            <v>6037.46</v>
          </cell>
        </row>
        <row r="331">
          <cell r="A331">
            <v>38902</v>
          </cell>
          <cell r="B331" t="str">
            <v>10:30</v>
          </cell>
          <cell r="C331">
            <v>39406.29</v>
          </cell>
          <cell r="D331">
            <v>58728.959999999999</v>
          </cell>
          <cell r="E331">
            <v>181336.38</v>
          </cell>
          <cell r="F331">
            <v>16243.2</v>
          </cell>
          <cell r="G331">
            <v>91079.97</v>
          </cell>
          <cell r="H331">
            <v>11884.6</v>
          </cell>
          <cell r="I331">
            <v>-353.93</v>
          </cell>
          <cell r="J331">
            <v>16665.509999999998</v>
          </cell>
          <cell r="K331">
            <v>4965.92</v>
          </cell>
          <cell r="L331">
            <v>14308.31</v>
          </cell>
          <cell r="M331">
            <v>0</v>
          </cell>
          <cell r="N331">
            <v>36984</v>
          </cell>
          <cell r="O331">
            <v>-36.4</v>
          </cell>
          <cell r="P331">
            <v>81078.84</v>
          </cell>
          <cell r="Q331">
            <v>92865.93</v>
          </cell>
          <cell r="R331">
            <v>81042.44</v>
          </cell>
          <cell r="S331">
            <v>2376</v>
          </cell>
          <cell r="T331">
            <v>7848</v>
          </cell>
          <cell r="U331">
            <v>14308.31</v>
          </cell>
          <cell r="V331">
            <v>1095</v>
          </cell>
          <cell r="W331">
            <v>10886.4</v>
          </cell>
          <cell r="X331">
            <v>128.25</v>
          </cell>
          <cell r="Y331">
            <v>14882.06</v>
          </cell>
          <cell r="Z331">
            <v>9650.7000000000007</v>
          </cell>
          <cell r="AA331">
            <v>5.63</v>
          </cell>
          <cell r="AB331">
            <v>834.6</v>
          </cell>
          <cell r="AC331">
            <v>19572.900000000001</v>
          </cell>
          <cell r="AD331">
            <v>14.47</v>
          </cell>
          <cell r="AE331">
            <v>22140</v>
          </cell>
          <cell r="AF331">
            <v>13.54</v>
          </cell>
          <cell r="AG331">
            <v>4148.3</v>
          </cell>
          <cell r="AH331">
            <v>68043</v>
          </cell>
          <cell r="AI331">
            <v>1994.4</v>
          </cell>
          <cell r="AJ331">
            <v>178648.95</v>
          </cell>
          <cell r="AK331">
            <v>4394.8500000000004</v>
          </cell>
          <cell r="AL331">
            <v>4184.76</v>
          </cell>
        </row>
        <row r="332">
          <cell r="A332">
            <v>38902</v>
          </cell>
          <cell r="B332" t="str">
            <v>10:45</v>
          </cell>
          <cell r="C332">
            <v>39834.79</v>
          </cell>
          <cell r="D332">
            <v>62449.7</v>
          </cell>
          <cell r="E332">
            <v>181496.41</v>
          </cell>
          <cell r="F332">
            <v>16243.2</v>
          </cell>
          <cell r="G332">
            <v>91041.64</v>
          </cell>
          <cell r="H332">
            <v>11836.6</v>
          </cell>
          <cell r="I332">
            <v>-355.94</v>
          </cell>
          <cell r="J332">
            <v>16030.37</v>
          </cell>
          <cell r="K332">
            <v>4924</v>
          </cell>
          <cell r="L332">
            <v>14353.63</v>
          </cell>
          <cell r="M332">
            <v>0</v>
          </cell>
          <cell r="N332">
            <v>36984</v>
          </cell>
          <cell r="O332">
            <v>-42.46</v>
          </cell>
          <cell r="P332">
            <v>81198.080000000002</v>
          </cell>
          <cell r="Q332">
            <v>93475.94</v>
          </cell>
          <cell r="R332">
            <v>81155.62</v>
          </cell>
          <cell r="S332">
            <v>2376</v>
          </cell>
          <cell r="T332">
            <v>7642.8</v>
          </cell>
          <cell r="U332">
            <v>14353.63</v>
          </cell>
          <cell r="V332">
            <v>711</v>
          </cell>
          <cell r="W332">
            <v>10828.8</v>
          </cell>
          <cell r="X332">
            <v>124.5</v>
          </cell>
          <cell r="Y332">
            <v>15131.48</v>
          </cell>
          <cell r="Z332">
            <v>9648.0499999999993</v>
          </cell>
          <cell r="AA332">
            <v>5.63</v>
          </cell>
          <cell r="AB332">
            <v>765.9</v>
          </cell>
          <cell r="AC332">
            <v>19537.900000000001</v>
          </cell>
          <cell r="AD332">
            <v>13.12</v>
          </cell>
          <cell r="AE332">
            <v>22554</v>
          </cell>
          <cell r="AF332">
            <v>14.58</v>
          </cell>
          <cell r="AG332">
            <v>4214.8900000000003</v>
          </cell>
          <cell r="AH332">
            <v>68565</v>
          </cell>
          <cell r="AI332">
            <v>2095.1999999999998</v>
          </cell>
          <cell r="AJ332">
            <v>179592.8</v>
          </cell>
          <cell r="AK332">
            <v>4337.78</v>
          </cell>
          <cell r="AL332">
            <v>4985.45</v>
          </cell>
        </row>
        <row r="333">
          <cell r="A333">
            <v>38902</v>
          </cell>
          <cell r="B333" t="str">
            <v>11:00</v>
          </cell>
          <cell r="C333">
            <v>40196.879999999997</v>
          </cell>
          <cell r="D333">
            <v>64370.09</v>
          </cell>
          <cell r="E333">
            <v>181414.06</v>
          </cell>
          <cell r="F333">
            <v>15638.4</v>
          </cell>
          <cell r="G333">
            <v>90696.639999999999</v>
          </cell>
          <cell r="H333">
            <v>11766.48</v>
          </cell>
          <cell r="I333">
            <v>-374.2</v>
          </cell>
          <cell r="J333">
            <v>15718.79</v>
          </cell>
          <cell r="K333">
            <v>5175.08</v>
          </cell>
          <cell r="L333">
            <v>14282.32</v>
          </cell>
          <cell r="M333">
            <v>0</v>
          </cell>
          <cell r="N333">
            <v>36984</v>
          </cell>
          <cell r="O333">
            <v>-42.46</v>
          </cell>
          <cell r="P333">
            <v>81239.69</v>
          </cell>
          <cell r="Q333">
            <v>93942.2</v>
          </cell>
          <cell r="R333">
            <v>81197.23</v>
          </cell>
          <cell r="S333">
            <v>2268</v>
          </cell>
          <cell r="T333">
            <v>7322.4</v>
          </cell>
          <cell r="U333">
            <v>14282.32</v>
          </cell>
          <cell r="V333">
            <v>714</v>
          </cell>
          <cell r="W333">
            <v>10540.8</v>
          </cell>
          <cell r="X333">
            <v>126.75</v>
          </cell>
          <cell r="Y333">
            <v>15547.18</v>
          </cell>
          <cell r="Z333">
            <v>9777.3799999999992</v>
          </cell>
          <cell r="AA333">
            <v>7.5</v>
          </cell>
          <cell r="AB333">
            <v>732.4</v>
          </cell>
          <cell r="AC333">
            <v>19402.89</v>
          </cell>
          <cell r="AD333">
            <v>15.22</v>
          </cell>
          <cell r="AE333">
            <v>22590</v>
          </cell>
          <cell r="AF333">
            <v>14.58</v>
          </cell>
          <cell r="AG333">
            <v>4164.1099999999997</v>
          </cell>
          <cell r="AH333">
            <v>68898</v>
          </cell>
          <cell r="AI333">
            <v>2116.8000000000002</v>
          </cell>
          <cell r="AJ333">
            <v>180376.75</v>
          </cell>
          <cell r="AK333">
            <v>4337.78</v>
          </cell>
          <cell r="AL333">
            <v>5571.07</v>
          </cell>
        </row>
        <row r="334">
          <cell r="A334">
            <v>38902</v>
          </cell>
          <cell r="B334" t="str">
            <v>11:15</v>
          </cell>
          <cell r="C334">
            <v>40650.19</v>
          </cell>
          <cell r="D334">
            <v>69490.94</v>
          </cell>
          <cell r="E334">
            <v>178940.36</v>
          </cell>
          <cell r="F334">
            <v>15552</v>
          </cell>
          <cell r="G334">
            <v>90313.3</v>
          </cell>
          <cell r="H334">
            <v>11788.61</v>
          </cell>
          <cell r="I334">
            <v>-378.23</v>
          </cell>
          <cell r="J334">
            <v>15282.86</v>
          </cell>
          <cell r="K334">
            <v>5071.2</v>
          </cell>
          <cell r="L334">
            <v>14363.08</v>
          </cell>
          <cell r="M334">
            <v>0</v>
          </cell>
          <cell r="N334">
            <v>38088</v>
          </cell>
          <cell r="O334">
            <v>-42.46</v>
          </cell>
          <cell r="P334">
            <v>80820.38</v>
          </cell>
          <cell r="Q334">
            <v>95066.23</v>
          </cell>
          <cell r="R334">
            <v>80777.919999999998</v>
          </cell>
          <cell r="S334">
            <v>2268</v>
          </cell>
          <cell r="T334">
            <v>7272</v>
          </cell>
          <cell r="U334">
            <v>14363.08</v>
          </cell>
          <cell r="V334">
            <v>1029</v>
          </cell>
          <cell r="W334">
            <v>10339.200000000001</v>
          </cell>
          <cell r="X334">
            <v>116.25</v>
          </cell>
          <cell r="Y334">
            <v>15547.18</v>
          </cell>
          <cell r="Z334">
            <v>10034.52</v>
          </cell>
          <cell r="AA334">
            <v>5.63</v>
          </cell>
          <cell r="AB334">
            <v>746.7</v>
          </cell>
          <cell r="AC334">
            <v>19437.7</v>
          </cell>
          <cell r="AD334">
            <v>13.49</v>
          </cell>
          <cell r="AE334">
            <v>22590</v>
          </cell>
          <cell r="AF334">
            <v>13.54</v>
          </cell>
          <cell r="AG334">
            <v>4211.82</v>
          </cell>
          <cell r="AH334">
            <v>68664</v>
          </cell>
          <cell r="AI334">
            <v>2131.1999999999998</v>
          </cell>
          <cell r="AJ334">
            <v>180344.8</v>
          </cell>
          <cell r="AK334">
            <v>4337.78</v>
          </cell>
          <cell r="AL334">
            <v>7235.6</v>
          </cell>
        </row>
        <row r="335">
          <cell r="A335">
            <v>38902</v>
          </cell>
          <cell r="B335" t="str">
            <v>11:30</v>
          </cell>
          <cell r="C335">
            <v>39271.06</v>
          </cell>
          <cell r="D335">
            <v>67249.87</v>
          </cell>
          <cell r="E335">
            <v>176614.14</v>
          </cell>
          <cell r="F335">
            <v>15465.6</v>
          </cell>
          <cell r="G335">
            <v>95564.97</v>
          </cell>
          <cell r="H335">
            <v>11764.61</v>
          </cell>
          <cell r="I335">
            <v>-367.44</v>
          </cell>
          <cell r="J335">
            <v>14530.1</v>
          </cell>
          <cell r="K335">
            <v>4866.78</v>
          </cell>
          <cell r="L335">
            <v>14315.05</v>
          </cell>
          <cell r="M335">
            <v>0</v>
          </cell>
          <cell r="N335">
            <v>43608</v>
          </cell>
          <cell r="O335">
            <v>-36.4</v>
          </cell>
          <cell r="P335">
            <v>81162.59</v>
          </cell>
          <cell r="Q335">
            <v>94639.44</v>
          </cell>
          <cell r="R335">
            <v>81126.19</v>
          </cell>
          <cell r="S335">
            <v>2160</v>
          </cell>
          <cell r="T335">
            <v>7488</v>
          </cell>
          <cell r="U335">
            <v>14315.05</v>
          </cell>
          <cell r="V335">
            <v>1050</v>
          </cell>
          <cell r="W335">
            <v>10512</v>
          </cell>
          <cell r="X335">
            <v>114.75</v>
          </cell>
          <cell r="Y335">
            <v>15547.18</v>
          </cell>
          <cell r="Z335">
            <v>9949.84</v>
          </cell>
          <cell r="AA335">
            <v>5.63</v>
          </cell>
          <cell r="AB335">
            <v>769</v>
          </cell>
          <cell r="AC335">
            <v>19428.07</v>
          </cell>
          <cell r="AD335">
            <v>13.93</v>
          </cell>
          <cell r="AE335">
            <v>22554</v>
          </cell>
          <cell r="AF335">
            <v>15.62</v>
          </cell>
          <cell r="AG335">
            <v>4210.95</v>
          </cell>
          <cell r="AH335">
            <v>69153</v>
          </cell>
          <cell r="AI335">
            <v>2188.8000000000002</v>
          </cell>
          <cell r="AJ335">
            <v>180232.75</v>
          </cell>
          <cell r="AK335">
            <v>4280.7</v>
          </cell>
          <cell r="AL335">
            <v>9267.15</v>
          </cell>
        </row>
        <row r="336">
          <cell r="A336">
            <v>38902</v>
          </cell>
          <cell r="B336" t="str">
            <v>11:45</v>
          </cell>
          <cell r="C336">
            <v>39788.78</v>
          </cell>
          <cell r="D336">
            <v>60288.86</v>
          </cell>
          <cell r="E336">
            <v>176936.62</v>
          </cell>
          <cell r="F336">
            <v>15465.6</v>
          </cell>
          <cell r="G336">
            <v>98171.63</v>
          </cell>
          <cell r="H336">
            <v>11740.61</v>
          </cell>
          <cell r="I336">
            <v>-367.01</v>
          </cell>
          <cell r="J336">
            <v>15538.41</v>
          </cell>
          <cell r="K336">
            <v>4825.3500000000004</v>
          </cell>
          <cell r="L336">
            <v>14358.26</v>
          </cell>
          <cell r="M336">
            <v>0</v>
          </cell>
          <cell r="N336">
            <v>43608</v>
          </cell>
          <cell r="O336">
            <v>-42.46</v>
          </cell>
          <cell r="P336">
            <v>80809.850000000006</v>
          </cell>
          <cell r="Q336">
            <v>95023.01</v>
          </cell>
          <cell r="R336">
            <v>80767.39</v>
          </cell>
          <cell r="S336">
            <v>2160</v>
          </cell>
          <cell r="T336">
            <v>7477.2</v>
          </cell>
          <cell r="U336">
            <v>14358.26</v>
          </cell>
          <cell r="V336">
            <v>951</v>
          </cell>
          <cell r="W336">
            <v>10483.200000000001</v>
          </cell>
          <cell r="X336">
            <v>117</v>
          </cell>
          <cell r="Y336">
            <v>15380.9</v>
          </cell>
          <cell r="Z336">
            <v>9909.16</v>
          </cell>
          <cell r="AA336">
            <v>5.63</v>
          </cell>
          <cell r="AB336">
            <v>726</v>
          </cell>
          <cell r="AC336">
            <v>19113.93</v>
          </cell>
          <cell r="AD336">
            <v>13.09</v>
          </cell>
          <cell r="AE336">
            <v>22806</v>
          </cell>
          <cell r="AF336">
            <v>16.670000000000002</v>
          </cell>
          <cell r="AG336">
            <v>4141.55</v>
          </cell>
          <cell r="AH336">
            <v>68055</v>
          </cell>
          <cell r="AI336">
            <v>2239.1999999999998</v>
          </cell>
          <cell r="AJ336">
            <v>180264.9</v>
          </cell>
          <cell r="AK336">
            <v>4280.7</v>
          </cell>
          <cell r="AL336">
            <v>8668.69</v>
          </cell>
        </row>
        <row r="337">
          <cell r="A337">
            <v>38902</v>
          </cell>
          <cell r="B337" t="str">
            <v>12:00</v>
          </cell>
          <cell r="C337">
            <v>40188.480000000003</v>
          </cell>
          <cell r="D337">
            <v>57928.78</v>
          </cell>
          <cell r="E337">
            <v>176180.61</v>
          </cell>
          <cell r="F337">
            <v>15465.6</v>
          </cell>
          <cell r="G337">
            <v>97979.97</v>
          </cell>
          <cell r="H337">
            <v>11598.5</v>
          </cell>
          <cell r="I337">
            <v>-365.43</v>
          </cell>
          <cell r="J337">
            <v>15011.26</v>
          </cell>
          <cell r="K337">
            <v>4891.6400000000003</v>
          </cell>
          <cell r="L337">
            <v>14298.22</v>
          </cell>
          <cell r="M337">
            <v>0</v>
          </cell>
          <cell r="N337">
            <v>43608</v>
          </cell>
          <cell r="O337">
            <v>-42.46</v>
          </cell>
          <cell r="P337">
            <v>80947.199999999997</v>
          </cell>
          <cell r="Q337">
            <v>94317.43</v>
          </cell>
          <cell r="R337">
            <v>80904.740000000005</v>
          </cell>
          <cell r="S337">
            <v>2268</v>
          </cell>
          <cell r="T337">
            <v>7797.6</v>
          </cell>
          <cell r="U337">
            <v>14298.22</v>
          </cell>
          <cell r="V337">
            <v>786</v>
          </cell>
          <cell r="W337">
            <v>10540.8</v>
          </cell>
          <cell r="X337">
            <v>119.25</v>
          </cell>
          <cell r="Y337">
            <v>15547.18</v>
          </cell>
          <cell r="Z337">
            <v>9332.3700000000008</v>
          </cell>
          <cell r="AA337">
            <v>7.5</v>
          </cell>
          <cell r="AB337">
            <v>676.5</v>
          </cell>
          <cell r="AC337">
            <v>19153.95</v>
          </cell>
          <cell r="AD337">
            <v>13.22</v>
          </cell>
          <cell r="AE337">
            <v>22482</v>
          </cell>
          <cell r="AF337">
            <v>12.5</v>
          </cell>
          <cell r="AG337">
            <v>4080.24</v>
          </cell>
          <cell r="AH337">
            <v>67611</v>
          </cell>
          <cell r="AI337">
            <v>2232</v>
          </cell>
          <cell r="AJ337">
            <v>178553.16</v>
          </cell>
          <cell r="AK337">
            <v>4280.7</v>
          </cell>
          <cell r="AL337">
            <v>8278.27</v>
          </cell>
        </row>
        <row r="338">
          <cell r="A338">
            <v>38902</v>
          </cell>
          <cell r="B338" t="str">
            <v>12:15</v>
          </cell>
          <cell r="C338">
            <v>39457.5</v>
          </cell>
          <cell r="D338">
            <v>54728.71</v>
          </cell>
          <cell r="E338">
            <v>173818.61</v>
          </cell>
          <cell r="F338">
            <v>15206.4</v>
          </cell>
          <cell r="G338">
            <v>90083.3</v>
          </cell>
          <cell r="H338">
            <v>11474.76</v>
          </cell>
          <cell r="I338">
            <v>-336.68</v>
          </cell>
          <cell r="J338">
            <v>15519.64</v>
          </cell>
          <cell r="K338">
            <v>4832.8599999999997</v>
          </cell>
          <cell r="L338">
            <v>14215.02</v>
          </cell>
          <cell r="M338">
            <v>0</v>
          </cell>
          <cell r="N338">
            <v>38088</v>
          </cell>
          <cell r="O338">
            <v>-42.46</v>
          </cell>
          <cell r="P338">
            <v>80635.42</v>
          </cell>
          <cell r="Q338">
            <v>90480.68</v>
          </cell>
          <cell r="R338">
            <v>80592.960000000006</v>
          </cell>
          <cell r="S338">
            <v>2376</v>
          </cell>
          <cell r="T338">
            <v>7531.2</v>
          </cell>
          <cell r="U338">
            <v>14215.02</v>
          </cell>
          <cell r="V338">
            <v>969</v>
          </cell>
          <cell r="W338">
            <v>10368</v>
          </cell>
          <cell r="X338">
            <v>119.25</v>
          </cell>
          <cell r="Y338">
            <v>15380.9</v>
          </cell>
          <cell r="Z338">
            <v>8030.27</v>
          </cell>
          <cell r="AA338">
            <v>3.75</v>
          </cell>
          <cell r="AB338">
            <v>649.20000000000005</v>
          </cell>
          <cell r="AC338">
            <v>18811.63</v>
          </cell>
          <cell r="AD338">
            <v>15.12</v>
          </cell>
          <cell r="AE338">
            <v>21690</v>
          </cell>
          <cell r="AF338">
            <v>12.5</v>
          </cell>
          <cell r="AG338">
            <v>4027.2</v>
          </cell>
          <cell r="AH338">
            <v>63996</v>
          </cell>
          <cell r="AI338">
            <v>2174.4</v>
          </cell>
          <cell r="AJ338">
            <v>172777.91</v>
          </cell>
          <cell r="AK338">
            <v>4394.8500000000004</v>
          </cell>
          <cell r="AL338">
            <v>5409.79</v>
          </cell>
        </row>
        <row r="339">
          <cell r="A339">
            <v>38902</v>
          </cell>
          <cell r="B339" t="str">
            <v>12:30</v>
          </cell>
          <cell r="C339">
            <v>38773.33</v>
          </cell>
          <cell r="D339">
            <v>42846.57</v>
          </cell>
          <cell r="E339">
            <v>172245.69</v>
          </cell>
          <cell r="F339">
            <v>15292.8</v>
          </cell>
          <cell r="G339">
            <v>88204.97</v>
          </cell>
          <cell r="H339">
            <v>11526.51</v>
          </cell>
          <cell r="I339">
            <v>-323.60000000000002</v>
          </cell>
          <cell r="J339">
            <v>15993.17</v>
          </cell>
          <cell r="K339">
            <v>4796.74</v>
          </cell>
          <cell r="L339">
            <v>14359.75</v>
          </cell>
          <cell r="M339">
            <v>0</v>
          </cell>
          <cell r="N339">
            <v>36984</v>
          </cell>
          <cell r="O339">
            <v>-42.46</v>
          </cell>
          <cell r="P339">
            <v>81156.399999999994</v>
          </cell>
          <cell r="Q339">
            <v>84771.6</v>
          </cell>
          <cell r="R339">
            <v>81113.94</v>
          </cell>
          <cell r="S339">
            <v>2268</v>
          </cell>
          <cell r="T339">
            <v>6836.4</v>
          </cell>
          <cell r="U339">
            <v>14359.75</v>
          </cell>
          <cell r="V339">
            <v>966</v>
          </cell>
          <cell r="W339">
            <v>9705.6</v>
          </cell>
          <cell r="X339">
            <v>119.25</v>
          </cell>
          <cell r="Y339">
            <v>15131.48</v>
          </cell>
          <cell r="Z339">
            <v>7695.56</v>
          </cell>
          <cell r="AA339">
            <v>7.5</v>
          </cell>
          <cell r="AB339">
            <v>623.6</v>
          </cell>
          <cell r="AC339">
            <v>18431.09</v>
          </cell>
          <cell r="AD339">
            <v>5.51</v>
          </cell>
          <cell r="AE339">
            <v>21060</v>
          </cell>
          <cell r="AF339">
            <v>10.42</v>
          </cell>
          <cell r="AG339">
            <v>3926.97</v>
          </cell>
          <cell r="AH339">
            <v>61689</v>
          </cell>
          <cell r="AI339">
            <v>2145.6</v>
          </cell>
          <cell r="AJ339">
            <v>169402.19</v>
          </cell>
          <cell r="AK339">
            <v>4394.8500000000004</v>
          </cell>
          <cell r="AL339">
            <v>3841.11</v>
          </cell>
        </row>
        <row r="340">
          <cell r="A340">
            <v>38902</v>
          </cell>
          <cell r="B340" t="str">
            <v>12:45</v>
          </cell>
          <cell r="C340">
            <v>38207.199999999997</v>
          </cell>
          <cell r="D340">
            <v>33285.4</v>
          </cell>
          <cell r="E340">
            <v>170168.71</v>
          </cell>
          <cell r="F340">
            <v>15292.8</v>
          </cell>
          <cell r="G340">
            <v>88051.64</v>
          </cell>
          <cell r="H340">
            <v>11498.76</v>
          </cell>
          <cell r="I340">
            <v>-323.31</v>
          </cell>
          <cell r="J340">
            <v>15304.46</v>
          </cell>
          <cell r="K340">
            <v>4738.8999999999996</v>
          </cell>
          <cell r="L340">
            <v>14324.21</v>
          </cell>
          <cell r="M340">
            <v>0</v>
          </cell>
          <cell r="N340">
            <v>36432</v>
          </cell>
          <cell r="O340">
            <v>-36.4</v>
          </cell>
          <cell r="P340">
            <v>81035.899999999994</v>
          </cell>
          <cell r="Q340">
            <v>79619.31</v>
          </cell>
          <cell r="R340">
            <v>80999.5</v>
          </cell>
          <cell r="S340">
            <v>2376</v>
          </cell>
          <cell r="T340">
            <v>6444</v>
          </cell>
          <cell r="U340">
            <v>14324.21</v>
          </cell>
          <cell r="V340">
            <v>912</v>
          </cell>
          <cell r="W340">
            <v>9187.2000000000007</v>
          </cell>
          <cell r="X340">
            <v>112.5</v>
          </cell>
          <cell r="Y340">
            <v>14965.2</v>
          </cell>
          <cell r="Z340">
            <v>7639.1</v>
          </cell>
          <cell r="AA340">
            <v>3.75</v>
          </cell>
          <cell r="AB340">
            <v>599.70000000000005</v>
          </cell>
          <cell r="AC340">
            <v>18089.82</v>
          </cell>
          <cell r="AD340">
            <v>1.96</v>
          </cell>
          <cell r="AE340">
            <v>20412</v>
          </cell>
          <cell r="AF340">
            <v>16.670000000000002</v>
          </cell>
          <cell r="AG340">
            <v>3943.76</v>
          </cell>
          <cell r="AH340">
            <v>60915</v>
          </cell>
          <cell r="AI340">
            <v>2088</v>
          </cell>
          <cell r="AJ340">
            <v>166618.49</v>
          </cell>
          <cell r="AK340">
            <v>4451.93</v>
          </cell>
          <cell r="AL340">
            <v>2718.95</v>
          </cell>
        </row>
        <row r="341">
          <cell r="A341">
            <v>38902</v>
          </cell>
          <cell r="B341" t="str">
            <v>13:00</v>
          </cell>
          <cell r="C341">
            <v>36991.71</v>
          </cell>
          <cell r="D341">
            <v>31765.18</v>
          </cell>
          <cell r="E341">
            <v>167172.09</v>
          </cell>
          <cell r="F341">
            <v>15120</v>
          </cell>
          <cell r="G341">
            <v>88089.97</v>
          </cell>
          <cell r="H341">
            <v>11502.51</v>
          </cell>
          <cell r="I341">
            <v>-310.08</v>
          </cell>
          <cell r="J341">
            <v>15321.23</v>
          </cell>
          <cell r="K341">
            <v>4760.78</v>
          </cell>
          <cell r="L341">
            <v>14450.43</v>
          </cell>
          <cell r="M341">
            <v>0</v>
          </cell>
          <cell r="N341">
            <v>36432</v>
          </cell>
          <cell r="O341">
            <v>-42.46</v>
          </cell>
          <cell r="P341">
            <v>80655.97</v>
          </cell>
          <cell r="Q341">
            <v>75862.080000000002</v>
          </cell>
          <cell r="R341">
            <v>80613.509999999995</v>
          </cell>
          <cell r="S341">
            <v>2376</v>
          </cell>
          <cell r="T341">
            <v>6141.6</v>
          </cell>
          <cell r="U341">
            <v>14450.43</v>
          </cell>
          <cell r="V341">
            <v>942</v>
          </cell>
          <cell r="W341">
            <v>9072</v>
          </cell>
          <cell r="X341">
            <v>116.25</v>
          </cell>
          <cell r="Y341">
            <v>14798.92</v>
          </cell>
          <cell r="Z341">
            <v>7602.04</v>
          </cell>
          <cell r="AA341">
            <v>7.5</v>
          </cell>
          <cell r="AB341">
            <v>531</v>
          </cell>
          <cell r="AC341">
            <v>17868.05</v>
          </cell>
          <cell r="AD341">
            <v>11.7</v>
          </cell>
          <cell r="AE341">
            <v>20214</v>
          </cell>
          <cell r="AF341">
            <v>16.670000000000002</v>
          </cell>
          <cell r="AG341">
            <v>3895.41</v>
          </cell>
          <cell r="AH341">
            <v>61323</v>
          </cell>
          <cell r="AI341">
            <v>2131.1999999999998</v>
          </cell>
          <cell r="AJ341">
            <v>165018.66</v>
          </cell>
          <cell r="AK341">
            <v>4451.93</v>
          </cell>
          <cell r="AL341">
            <v>3966.16</v>
          </cell>
        </row>
        <row r="342">
          <cell r="A342">
            <v>38902</v>
          </cell>
          <cell r="B342" t="str">
            <v>13:15</v>
          </cell>
          <cell r="C342">
            <v>34472.699999999997</v>
          </cell>
          <cell r="D342">
            <v>33205.43</v>
          </cell>
          <cell r="E342">
            <v>169053.41</v>
          </cell>
          <cell r="F342">
            <v>15033.6</v>
          </cell>
          <cell r="G342">
            <v>88089.97</v>
          </cell>
          <cell r="H342">
            <v>11330.77</v>
          </cell>
          <cell r="I342">
            <v>-159.57</v>
          </cell>
          <cell r="J342">
            <v>14924.46</v>
          </cell>
          <cell r="K342">
            <v>4822.16</v>
          </cell>
          <cell r="L342">
            <v>14519.82</v>
          </cell>
          <cell r="M342">
            <v>0</v>
          </cell>
          <cell r="N342">
            <v>36432</v>
          </cell>
          <cell r="O342">
            <v>-42.46</v>
          </cell>
          <cell r="P342">
            <v>77994.990000000005</v>
          </cell>
          <cell r="Q342">
            <v>74079.570000000007</v>
          </cell>
          <cell r="R342">
            <v>77952.53</v>
          </cell>
          <cell r="S342">
            <v>2376</v>
          </cell>
          <cell r="T342">
            <v>6174</v>
          </cell>
          <cell r="U342">
            <v>14519.82</v>
          </cell>
          <cell r="V342">
            <v>1089</v>
          </cell>
          <cell r="W342">
            <v>8784</v>
          </cell>
          <cell r="X342">
            <v>109.5</v>
          </cell>
          <cell r="Y342">
            <v>14466.36</v>
          </cell>
          <cell r="Z342">
            <v>7503.94</v>
          </cell>
          <cell r="AA342">
            <v>3.75</v>
          </cell>
          <cell r="AB342">
            <v>530.9</v>
          </cell>
          <cell r="AC342">
            <v>17786.68</v>
          </cell>
          <cell r="AD342">
            <v>9.65</v>
          </cell>
          <cell r="AE342">
            <v>20142</v>
          </cell>
          <cell r="AF342">
            <v>12.5</v>
          </cell>
          <cell r="AG342">
            <v>3970.73</v>
          </cell>
          <cell r="AH342">
            <v>62067</v>
          </cell>
          <cell r="AI342">
            <v>2160</v>
          </cell>
          <cell r="AJ342">
            <v>167338.38</v>
          </cell>
          <cell r="AK342">
            <v>4509</v>
          </cell>
          <cell r="AL342">
            <v>4157.8599999999997</v>
          </cell>
        </row>
        <row r="343">
          <cell r="A343">
            <v>38902</v>
          </cell>
          <cell r="B343" t="str">
            <v>13:30</v>
          </cell>
          <cell r="C343">
            <v>36000.269999999997</v>
          </cell>
          <cell r="D343">
            <v>36966.19</v>
          </cell>
          <cell r="E343">
            <v>171615.2</v>
          </cell>
          <cell r="F343">
            <v>15033.6</v>
          </cell>
          <cell r="G343">
            <v>88281.64</v>
          </cell>
          <cell r="H343">
            <v>11332.65</v>
          </cell>
          <cell r="I343">
            <v>-157.69999999999999</v>
          </cell>
          <cell r="J343">
            <v>15360.03</v>
          </cell>
          <cell r="K343">
            <v>4767.53</v>
          </cell>
          <cell r="L343">
            <v>14426.99</v>
          </cell>
          <cell r="M343">
            <v>0</v>
          </cell>
          <cell r="N343">
            <v>37536</v>
          </cell>
          <cell r="O343">
            <v>-42.46</v>
          </cell>
          <cell r="P343">
            <v>73216.800000000003</v>
          </cell>
          <cell r="Q343">
            <v>77405.7</v>
          </cell>
          <cell r="R343">
            <v>73174.34</v>
          </cell>
          <cell r="S343">
            <v>2376</v>
          </cell>
          <cell r="T343">
            <v>5763.6</v>
          </cell>
          <cell r="U343">
            <v>14426.99</v>
          </cell>
          <cell r="V343">
            <v>1149</v>
          </cell>
          <cell r="W343">
            <v>8899.2000000000007</v>
          </cell>
          <cell r="X343">
            <v>114</v>
          </cell>
          <cell r="Y343">
            <v>14383.22</v>
          </cell>
          <cell r="Z343">
            <v>7810.34</v>
          </cell>
          <cell r="AA343">
            <v>5.63</v>
          </cell>
          <cell r="AB343">
            <v>540.5</v>
          </cell>
          <cell r="AC343">
            <v>17906.939999999999</v>
          </cell>
          <cell r="AD343">
            <v>1.86</v>
          </cell>
          <cell r="AE343">
            <v>20574</v>
          </cell>
          <cell r="AF343">
            <v>14.58</v>
          </cell>
          <cell r="AG343">
            <v>4035.34</v>
          </cell>
          <cell r="AH343">
            <v>63309</v>
          </cell>
          <cell r="AI343">
            <v>2131.1999999999998</v>
          </cell>
          <cell r="AJ343">
            <v>170201.94</v>
          </cell>
          <cell r="AK343">
            <v>4394.8500000000004</v>
          </cell>
          <cell r="AL343">
            <v>4723.6000000000004</v>
          </cell>
        </row>
        <row r="344">
          <cell r="A344">
            <v>38902</v>
          </cell>
          <cell r="B344" t="str">
            <v>13:45</v>
          </cell>
          <cell r="C344">
            <v>38667.31</v>
          </cell>
          <cell r="D344">
            <v>43287.46</v>
          </cell>
          <cell r="E344">
            <v>170617.56</v>
          </cell>
          <cell r="F344">
            <v>15120</v>
          </cell>
          <cell r="G344">
            <v>88358.3</v>
          </cell>
          <cell r="H344">
            <v>11332.65</v>
          </cell>
          <cell r="I344">
            <v>-161.58000000000001</v>
          </cell>
          <cell r="J344">
            <v>15654.43</v>
          </cell>
          <cell r="K344">
            <v>4846.21</v>
          </cell>
          <cell r="L344">
            <v>14315.05</v>
          </cell>
          <cell r="M344">
            <v>0</v>
          </cell>
          <cell r="N344">
            <v>36432</v>
          </cell>
          <cell r="O344">
            <v>-42.46</v>
          </cell>
          <cell r="P344">
            <v>72275.199999999997</v>
          </cell>
          <cell r="Q344">
            <v>78369.58</v>
          </cell>
          <cell r="R344">
            <v>72232.740000000005</v>
          </cell>
          <cell r="S344">
            <v>2484</v>
          </cell>
          <cell r="T344">
            <v>5565.6</v>
          </cell>
          <cell r="U344">
            <v>14315.05</v>
          </cell>
          <cell r="V344">
            <v>1131</v>
          </cell>
          <cell r="W344">
            <v>9043.2000000000007</v>
          </cell>
          <cell r="X344">
            <v>138.75</v>
          </cell>
          <cell r="Y344">
            <v>14216.94</v>
          </cell>
          <cell r="Z344">
            <v>8110.5</v>
          </cell>
          <cell r="AA344">
            <v>5.63</v>
          </cell>
          <cell r="AB344">
            <v>604.5</v>
          </cell>
          <cell r="AC344">
            <v>18297.439999999999</v>
          </cell>
          <cell r="AD344">
            <v>3.02</v>
          </cell>
          <cell r="AE344">
            <v>20934</v>
          </cell>
          <cell r="AF344">
            <v>9.3699999999999992</v>
          </cell>
          <cell r="AG344">
            <v>4349.01</v>
          </cell>
          <cell r="AH344">
            <v>65382</v>
          </cell>
          <cell r="AI344">
            <v>2167.1999999999998</v>
          </cell>
          <cell r="AJ344">
            <v>171897.76</v>
          </cell>
          <cell r="AK344">
            <v>4509</v>
          </cell>
          <cell r="AL344">
            <v>6639.44</v>
          </cell>
        </row>
        <row r="345">
          <cell r="A345">
            <v>38902</v>
          </cell>
          <cell r="B345" t="str">
            <v>14:00</v>
          </cell>
          <cell r="C345">
            <v>39671.550000000003</v>
          </cell>
          <cell r="D345">
            <v>49767.86</v>
          </cell>
          <cell r="E345">
            <v>170891.96</v>
          </cell>
          <cell r="F345">
            <v>14947.2</v>
          </cell>
          <cell r="G345">
            <v>88281.64</v>
          </cell>
          <cell r="H345">
            <v>11308.65</v>
          </cell>
          <cell r="I345">
            <v>-169.35</v>
          </cell>
          <cell r="J345">
            <v>15250.43</v>
          </cell>
          <cell r="K345">
            <v>4824.79</v>
          </cell>
          <cell r="L345">
            <v>14446.95</v>
          </cell>
          <cell r="M345">
            <v>0</v>
          </cell>
          <cell r="N345">
            <v>36432</v>
          </cell>
          <cell r="O345">
            <v>-42.46</v>
          </cell>
          <cell r="P345">
            <v>73488.98</v>
          </cell>
          <cell r="Q345">
            <v>78697.350000000006</v>
          </cell>
          <cell r="R345">
            <v>73446.52</v>
          </cell>
          <cell r="S345">
            <v>2376</v>
          </cell>
          <cell r="T345">
            <v>5824.8</v>
          </cell>
          <cell r="U345">
            <v>14446.95</v>
          </cell>
          <cell r="V345">
            <v>1077</v>
          </cell>
          <cell r="W345">
            <v>8985.6</v>
          </cell>
          <cell r="X345">
            <v>152.25</v>
          </cell>
          <cell r="Y345">
            <v>14300.08</v>
          </cell>
          <cell r="Z345">
            <v>8469.81</v>
          </cell>
          <cell r="AA345">
            <v>5.63</v>
          </cell>
          <cell r="AB345">
            <v>593.4</v>
          </cell>
          <cell r="AC345">
            <v>18679.400000000001</v>
          </cell>
          <cell r="AD345">
            <v>1.6</v>
          </cell>
          <cell r="AE345">
            <v>21186</v>
          </cell>
          <cell r="AF345">
            <v>9.3699999999999992</v>
          </cell>
          <cell r="AG345">
            <v>4284.1499999999996</v>
          </cell>
          <cell r="AH345">
            <v>66990</v>
          </cell>
          <cell r="AI345">
            <v>2210.4</v>
          </cell>
          <cell r="AJ345">
            <v>173561.61</v>
          </cell>
          <cell r="AK345">
            <v>4451.93</v>
          </cell>
          <cell r="AL345">
            <v>8416.17</v>
          </cell>
        </row>
        <row r="346">
          <cell r="A346">
            <v>38902</v>
          </cell>
          <cell r="B346" t="str">
            <v>14:15</v>
          </cell>
          <cell r="C346">
            <v>39336.269999999997</v>
          </cell>
          <cell r="D346">
            <v>51727.56</v>
          </cell>
          <cell r="E346">
            <v>177165.67</v>
          </cell>
          <cell r="F346">
            <v>14947.2</v>
          </cell>
          <cell r="G346">
            <v>88281.64</v>
          </cell>
          <cell r="H346">
            <v>11306.77</v>
          </cell>
          <cell r="I346">
            <v>-162.30000000000001</v>
          </cell>
          <cell r="J346">
            <v>15202.44</v>
          </cell>
          <cell r="K346">
            <v>4991</v>
          </cell>
          <cell r="L346">
            <v>14397.17</v>
          </cell>
          <cell r="M346">
            <v>0</v>
          </cell>
          <cell r="N346">
            <v>36432</v>
          </cell>
          <cell r="O346">
            <v>-42.46</v>
          </cell>
          <cell r="P346">
            <v>73646.720000000001</v>
          </cell>
          <cell r="Q346">
            <v>79042.3</v>
          </cell>
          <cell r="R346">
            <v>73604.259999999995</v>
          </cell>
          <cell r="S346">
            <v>2484</v>
          </cell>
          <cell r="T346">
            <v>6937.2</v>
          </cell>
          <cell r="U346">
            <v>14397.17</v>
          </cell>
          <cell r="V346">
            <v>1137</v>
          </cell>
          <cell r="W346">
            <v>8870.4</v>
          </cell>
          <cell r="X346">
            <v>147.75</v>
          </cell>
          <cell r="Y346">
            <v>14466.36</v>
          </cell>
          <cell r="Z346">
            <v>8594.56</v>
          </cell>
          <cell r="AA346">
            <v>3.75</v>
          </cell>
          <cell r="AB346">
            <v>622.1</v>
          </cell>
          <cell r="AC346">
            <v>19361.53</v>
          </cell>
          <cell r="AD346">
            <v>4.21</v>
          </cell>
          <cell r="AE346">
            <v>21690</v>
          </cell>
          <cell r="AF346">
            <v>8.33</v>
          </cell>
          <cell r="AG346">
            <v>4032.77</v>
          </cell>
          <cell r="AH346">
            <v>68151</v>
          </cell>
          <cell r="AI346">
            <v>2260.8000000000002</v>
          </cell>
          <cell r="AJ346">
            <v>178840.82</v>
          </cell>
          <cell r="AK346">
            <v>4451.93</v>
          </cell>
          <cell r="AL346">
            <v>7403.9</v>
          </cell>
        </row>
        <row r="347">
          <cell r="A347">
            <v>38902</v>
          </cell>
          <cell r="B347" t="str">
            <v>14:30</v>
          </cell>
          <cell r="C347">
            <v>39578.730000000003</v>
          </cell>
          <cell r="D347">
            <v>61129.440000000002</v>
          </cell>
          <cell r="E347">
            <v>176880.85</v>
          </cell>
          <cell r="F347">
            <v>14947.2</v>
          </cell>
          <cell r="G347">
            <v>88319.97</v>
          </cell>
          <cell r="H347">
            <v>11308.65</v>
          </cell>
          <cell r="I347">
            <v>-161.58000000000001</v>
          </cell>
          <cell r="J347">
            <v>14812.9</v>
          </cell>
          <cell r="K347">
            <v>4953.75</v>
          </cell>
          <cell r="L347">
            <v>14440.77</v>
          </cell>
          <cell r="M347">
            <v>0</v>
          </cell>
          <cell r="N347">
            <v>36984</v>
          </cell>
          <cell r="O347">
            <v>-36.4</v>
          </cell>
          <cell r="P347">
            <v>73717.75</v>
          </cell>
          <cell r="Q347">
            <v>81121.58</v>
          </cell>
          <cell r="R347">
            <v>73681.350000000006</v>
          </cell>
          <cell r="S347">
            <v>2484</v>
          </cell>
          <cell r="T347">
            <v>7171.2</v>
          </cell>
          <cell r="U347">
            <v>14440.77</v>
          </cell>
          <cell r="V347">
            <v>1143</v>
          </cell>
          <cell r="W347">
            <v>9216</v>
          </cell>
          <cell r="X347">
            <v>147</v>
          </cell>
          <cell r="Y347">
            <v>15297.76</v>
          </cell>
          <cell r="Z347">
            <v>8674.2099999999991</v>
          </cell>
          <cell r="AA347">
            <v>5.63</v>
          </cell>
          <cell r="AB347">
            <v>625.29999999999995</v>
          </cell>
          <cell r="AC347">
            <v>19622.419999999998</v>
          </cell>
          <cell r="AD347">
            <v>2.5</v>
          </cell>
          <cell r="AE347">
            <v>22014</v>
          </cell>
          <cell r="AF347">
            <v>21.87</v>
          </cell>
          <cell r="AG347">
            <v>4024.89</v>
          </cell>
          <cell r="AH347">
            <v>68820</v>
          </cell>
          <cell r="AI347">
            <v>2289.6</v>
          </cell>
          <cell r="AJ347">
            <v>180792.66</v>
          </cell>
          <cell r="AK347">
            <v>4280.7</v>
          </cell>
          <cell r="AL347">
            <v>9283.51</v>
          </cell>
        </row>
        <row r="348">
          <cell r="A348">
            <v>38902</v>
          </cell>
          <cell r="B348" t="str">
            <v>14:45</v>
          </cell>
          <cell r="C348">
            <v>40458.14</v>
          </cell>
          <cell r="D348">
            <v>68690.960000000006</v>
          </cell>
          <cell r="E348">
            <v>177880.11</v>
          </cell>
          <cell r="F348">
            <v>14947.2</v>
          </cell>
          <cell r="G348">
            <v>88358.3</v>
          </cell>
          <cell r="H348">
            <v>11356.64</v>
          </cell>
          <cell r="I348">
            <v>-166.18</v>
          </cell>
          <cell r="J348">
            <v>15108.45</v>
          </cell>
          <cell r="K348">
            <v>4998.5600000000004</v>
          </cell>
          <cell r="L348">
            <v>14370.67</v>
          </cell>
          <cell r="M348">
            <v>0</v>
          </cell>
          <cell r="N348">
            <v>36432</v>
          </cell>
          <cell r="O348">
            <v>-42.46</v>
          </cell>
          <cell r="P348">
            <v>73973.240000000005</v>
          </cell>
          <cell r="Q348">
            <v>82470.179999999993</v>
          </cell>
          <cell r="R348">
            <v>73930.78</v>
          </cell>
          <cell r="S348">
            <v>2376</v>
          </cell>
          <cell r="T348">
            <v>7920</v>
          </cell>
          <cell r="U348">
            <v>14370.67</v>
          </cell>
          <cell r="V348">
            <v>1248</v>
          </cell>
          <cell r="W348">
            <v>9561.6</v>
          </cell>
          <cell r="X348">
            <v>126</v>
          </cell>
          <cell r="Y348">
            <v>15297.76</v>
          </cell>
          <cell r="Z348">
            <v>8738.49</v>
          </cell>
          <cell r="AA348">
            <v>5.63</v>
          </cell>
          <cell r="AB348">
            <v>636.5</v>
          </cell>
          <cell r="AC348">
            <v>19794.14</v>
          </cell>
          <cell r="AD348">
            <v>1.34</v>
          </cell>
          <cell r="AE348">
            <v>22248</v>
          </cell>
          <cell r="AF348">
            <v>27.08</v>
          </cell>
          <cell r="AG348">
            <v>4091.76</v>
          </cell>
          <cell r="AH348">
            <v>69849</v>
          </cell>
          <cell r="AI348">
            <v>2318.4</v>
          </cell>
          <cell r="AJ348">
            <v>184008.3</v>
          </cell>
          <cell r="AK348">
            <v>4280.7</v>
          </cell>
          <cell r="AL348">
            <v>11242.6</v>
          </cell>
        </row>
        <row r="349">
          <cell r="A349">
            <v>38902</v>
          </cell>
          <cell r="B349" t="str">
            <v>15:00</v>
          </cell>
          <cell r="C349">
            <v>40531.360000000001</v>
          </cell>
          <cell r="D349">
            <v>75972.259999999995</v>
          </cell>
          <cell r="E349">
            <v>176562.07</v>
          </cell>
          <cell r="F349">
            <v>14947.2</v>
          </cell>
          <cell r="G349">
            <v>88319.97</v>
          </cell>
          <cell r="H349">
            <v>11334.52</v>
          </cell>
          <cell r="I349">
            <v>-166.76</v>
          </cell>
          <cell r="J349">
            <v>14472.1</v>
          </cell>
          <cell r="K349">
            <v>4940.01</v>
          </cell>
          <cell r="L349">
            <v>14363.61</v>
          </cell>
          <cell r="M349">
            <v>0</v>
          </cell>
          <cell r="N349">
            <v>36432</v>
          </cell>
          <cell r="O349">
            <v>-42.46</v>
          </cell>
          <cell r="P349">
            <v>73535.55</v>
          </cell>
          <cell r="Q349">
            <v>80134.759999999995</v>
          </cell>
          <cell r="R349">
            <v>73493.09</v>
          </cell>
          <cell r="S349">
            <v>2376</v>
          </cell>
          <cell r="T349">
            <v>7923.6</v>
          </cell>
          <cell r="U349">
            <v>14363.61</v>
          </cell>
          <cell r="V349">
            <v>1170</v>
          </cell>
          <cell r="W349">
            <v>9792</v>
          </cell>
          <cell r="X349">
            <v>96</v>
          </cell>
          <cell r="Y349">
            <v>15214.62</v>
          </cell>
          <cell r="Z349">
            <v>8640.4699999999993</v>
          </cell>
          <cell r="AA349">
            <v>7.5</v>
          </cell>
          <cell r="AB349">
            <v>575.70000000000005</v>
          </cell>
          <cell r="AC349">
            <v>20135.990000000002</v>
          </cell>
          <cell r="AD349">
            <v>1.31</v>
          </cell>
          <cell r="AE349">
            <v>22464</v>
          </cell>
          <cell r="AF349">
            <v>15.62</v>
          </cell>
          <cell r="AG349">
            <v>4009.03</v>
          </cell>
          <cell r="AH349">
            <v>70458</v>
          </cell>
          <cell r="AI349">
            <v>2311.1999999999998</v>
          </cell>
          <cell r="AJ349">
            <v>186344.28</v>
          </cell>
          <cell r="AK349">
            <v>4337.78</v>
          </cell>
          <cell r="AL349">
            <v>14018.75</v>
          </cell>
        </row>
        <row r="350">
          <cell r="A350">
            <v>38902</v>
          </cell>
          <cell r="B350" t="str">
            <v>15:15</v>
          </cell>
          <cell r="C350">
            <v>39297.46</v>
          </cell>
          <cell r="D350">
            <v>55087.74</v>
          </cell>
          <cell r="E350">
            <v>175441.25</v>
          </cell>
          <cell r="F350">
            <v>14774.4</v>
          </cell>
          <cell r="G350">
            <v>88204.97</v>
          </cell>
          <cell r="H350">
            <v>11318.03</v>
          </cell>
          <cell r="I350">
            <v>24194.61</v>
          </cell>
          <cell r="J350">
            <v>15390.05</v>
          </cell>
          <cell r="K350">
            <v>4971.96</v>
          </cell>
          <cell r="L350">
            <v>14366.53</v>
          </cell>
          <cell r="M350">
            <v>0</v>
          </cell>
          <cell r="N350">
            <v>36984</v>
          </cell>
          <cell r="O350">
            <v>-36.4</v>
          </cell>
          <cell r="P350">
            <v>75201.429999999993</v>
          </cell>
          <cell r="Q350">
            <v>83478.14</v>
          </cell>
          <cell r="R350">
            <v>75165.03</v>
          </cell>
          <cell r="S350">
            <v>2376</v>
          </cell>
          <cell r="T350">
            <v>8791.2000000000007</v>
          </cell>
          <cell r="U350">
            <v>14366.53</v>
          </cell>
          <cell r="V350">
            <v>1389</v>
          </cell>
          <cell r="W350">
            <v>8985.6</v>
          </cell>
          <cell r="X350">
            <v>97.5</v>
          </cell>
          <cell r="Y350">
            <v>15131.48</v>
          </cell>
          <cell r="Z350">
            <v>8817.2000000000007</v>
          </cell>
          <cell r="AA350">
            <v>15.01</v>
          </cell>
          <cell r="AB350">
            <v>498.8</v>
          </cell>
          <cell r="AC350">
            <v>20327.009999999998</v>
          </cell>
          <cell r="AD350">
            <v>2.0299999999999998</v>
          </cell>
          <cell r="AE350">
            <v>22662</v>
          </cell>
          <cell r="AF350">
            <v>17.71</v>
          </cell>
          <cell r="AG350">
            <v>4112.2700000000004</v>
          </cell>
          <cell r="AH350">
            <v>69498</v>
          </cell>
          <cell r="AI350">
            <v>2347.1999999999998</v>
          </cell>
          <cell r="AJ350">
            <v>186712.29</v>
          </cell>
          <cell r="AK350">
            <v>4451.93</v>
          </cell>
          <cell r="AL350">
            <v>15531.32</v>
          </cell>
        </row>
        <row r="351">
          <cell r="A351">
            <v>38902</v>
          </cell>
          <cell r="B351" t="str">
            <v>15:30</v>
          </cell>
          <cell r="C351">
            <v>39537.919999999998</v>
          </cell>
          <cell r="D351">
            <v>52087.62</v>
          </cell>
          <cell r="E351">
            <v>176241.74</v>
          </cell>
          <cell r="F351">
            <v>14774.4</v>
          </cell>
          <cell r="G351">
            <v>88243.3</v>
          </cell>
          <cell r="H351">
            <v>11319.9</v>
          </cell>
          <cell r="I351">
            <v>24688.52</v>
          </cell>
          <cell r="J351">
            <v>15708</v>
          </cell>
          <cell r="K351">
            <v>4888.9399999999996</v>
          </cell>
          <cell r="L351">
            <v>14281.46</v>
          </cell>
          <cell r="M351">
            <v>0</v>
          </cell>
          <cell r="N351">
            <v>36984</v>
          </cell>
          <cell r="O351">
            <v>-42.46</v>
          </cell>
          <cell r="P351">
            <v>75392.039999999994</v>
          </cell>
          <cell r="Q351">
            <v>83425.09</v>
          </cell>
          <cell r="R351">
            <v>75349.58</v>
          </cell>
          <cell r="S351">
            <v>2484</v>
          </cell>
          <cell r="T351">
            <v>8568</v>
          </cell>
          <cell r="U351">
            <v>14281.46</v>
          </cell>
          <cell r="V351">
            <v>1347</v>
          </cell>
          <cell r="W351">
            <v>8956.7999999999993</v>
          </cell>
          <cell r="X351">
            <v>99</v>
          </cell>
          <cell r="Y351">
            <v>15048.34</v>
          </cell>
          <cell r="Z351">
            <v>8734.42</v>
          </cell>
          <cell r="AA351">
            <v>16.88</v>
          </cell>
          <cell r="AB351">
            <v>521.1</v>
          </cell>
          <cell r="AC351">
            <v>20447.05</v>
          </cell>
          <cell r="AD351">
            <v>1</v>
          </cell>
          <cell r="AE351">
            <v>22410</v>
          </cell>
          <cell r="AF351">
            <v>16.670000000000002</v>
          </cell>
          <cell r="AG351">
            <v>4086.48</v>
          </cell>
          <cell r="AH351">
            <v>69009</v>
          </cell>
          <cell r="AI351">
            <v>2354.4</v>
          </cell>
          <cell r="AJ351">
            <v>187960.17</v>
          </cell>
          <cell r="AK351">
            <v>4394.8500000000004</v>
          </cell>
          <cell r="AL351">
            <v>15746.4</v>
          </cell>
        </row>
        <row r="352">
          <cell r="A352">
            <v>38902</v>
          </cell>
          <cell r="B352" t="str">
            <v>15:45</v>
          </cell>
          <cell r="C352">
            <v>39319.46</v>
          </cell>
          <cell r="D352">
            <v>50247.26</v>
          </cell>
          <cell r="E352">
            <v>175759.28</v>
          </cell>
          <cell r="F352">
            <v>14774.4</v>
          </cell>
          <cell r="G352">
            <v>88243.3</v>
          </cell>
          <cell r="H352">
            <v>11330.77</v>
          </cell>
          <cell r="I352">
            <v>24752.01</v>
          </cell>
          <cell r="J352">
            <v>15466.82</v>
          </cell>
          <cell r="K352">
            <v>4823.62</v>
          </cell>
          <cell r="L352">
            <v>14475.1</v>
          </cell>
          <cell r="M352">
            <v>0</v>
          </cell>
          <cell r="N352">
            <v>36984</v>
          </cell>
          <cell r="O352">
            <v>-36.4</v>
          </cell>
          <cell r="P352">
            <v>76453.36</v>
          </cell>
          <cell r="Q352">
            <v>81252.600000000006</v>
          </cell>
          <cell r="R352">
            <v>76416.960000000006</v>
          </cell>
          <cell r="S352">
            <v>2376</v>
          </cell>
          <cell r="T352">
            <v>8089.2</v>
          </cell>
          <cell r="U352">
            <v>14475.1</v>
          </cell>
          <cell r="V352">
            <v>1191</v>
          </cell>
          <cell r="W352">
            <v>9072</v>
          </cell>
          <cell r="X352">
            <v>106.5</v>
          </cell>
          <cell r="Y352">
            <v>14882.06</v>
          </cell>
          <cell r="Z352">
            <v>8629.7900000000009</v>
          </cell>
          <cell r="AA352">
            <v>3.75</v>
          </cell>
          <cell r="AB352">
            <v>626.6</v>
          </cell>
          <cell r="AC352">
            <v>19941.310000000001</v>
          </cell>
          <cell r="AD352">
            <v>1.37</v>
          </cell>
          <cell r="AE352">
            <v>22536</v>
          </cell>
          <cell r="AF352">
            <v>18.75</v>
          </cell>
          <cell r="AG352">
            <v>3930</v>
          </cell>
          <cell r="AH352">
            <v>68469</v>
          </cell>
          <cell r="AI352">
            <v>2347.1999999999998</v>
          </cell>
          <cell r="AJ352">
            <v>188296.06</v>
          </cell>
          <cell r="AK352">
            <v>4451.93</v>
          </cell>
          <cell r="AL352">
            <v>16378.79</v>
          </cell>
        </row>
        <row r="353">
          <cell r="A353">
            <v>38902</v>
          </cell>
          <cell r="B353" t="str">
            <v>16:00</v>
          </cell>
          <cell r="C353">
            <v>40228.080000000002</v>
          </cell>
          <cell r="D353">
            <v>56488.5</v>
          </cell>
          <cell r="E353">
            <v>178082.68</v>
          </cell>
          <cell r="F353">
            <v>14860.8</v>
          </cell>
          <cell r="G353">
            <v>88396.64</v>
          </cell>
          <cell r="H353">
            <v>11330.77</v>
          </cell>
          <cell r="I353">
            <v>14654.59</v>
          </cell>
          <cell r="J353">
            <v>15004.89</v>
          </cell>
          <cell r="K353">
            <v>4909.8599999999997</v>
          </cell>
          <cell r="L353">
            <v>14455.6</v>
          </cell>
          <cell r="M353">
            <v>0</v>
          </cell>
          <cell r="N353">
            <v>36432</v>
          </cell>
          <cell r="O353">
            <v>-36.4</v>
          </cell>
          <cell r="P353">
            <v>78770.86</v>
          </cell>
          <cell r="Q353">
            <v>83331.48</v>
          </cell>
          <cell r="R353">
            <v>78734.460000000006</v>
          </cell>
          <cell r="S353">
            <v>2376</v>
          </cell>
          <cell r="T353">
            <v>7851.6</v>
          </cell>
          <cell r="U353">
            <v>14455.6</v>
          </cell>
          <cell r="V353">
            <v>1341</v>
          </cell>
          <cell r="W353">
            <v>9273.6</v>
          </cell>
          <cell r="X353">
            <v>104.25</v>
          </cell>
          <cell r="Y353">
            <v>14965.2</v>
          </cell>
          <cell r="Z353">
            <v>8292.67</v>
          </cell>
          <cell r="AA353">
            <v>3.75</v>
          </cell>
          <cell r="AB353">
            <v>685.9</v>
          </cell>
          <cell r="AC353">
            <v>20262.080000000002</v>
          </cell>
          <cell r="AD353">
            <v>6.53</v>
          </cell>
          <cell r="AE353">
            <v>22482</v>
          </cell>
          <cell r="AF353">
            <v>18.75</v>
          </cell>
          <cell r="AG353">
            <v>3928.69</v>
          </cell>
          <cell r="AH353">
            <v>67842</v>
          </cell>
          <cell r="AI353">
            <v>2347.1999999999998</v>
          </cell>
          <cell r="AJ353">
            <v>189079.99</v>
          </cell>
          <cell r="AK353">
            <v>4394.8500000000004</v>
          </cell>
          <cell r="AL353">
            <v>15578.09</v>
          </cell>
        </row>
        <row r="354">
          <cell r="A354">
            <v>38902</v>
          </cell>
          <cell r="B354" t="str">
            <v>16:15</v>
          </cell>
          <cell r="C354">
            <v>40203.68</v>
          </cell>
          <cell r="D354">
            <v>71291.460000000006</v>
          </cell>
          <cell r="E354">
            <v>180961.74</v>
          </cell>
          <cell r="F354">
            <v>14688</v>
          </cell>
          <cell r="G354">
            <v>88243.3</v>
          </cell>
          <cell r="H354">
            <v>11354.77</v>
          </cell>
          <cell r="I354">
            <v>-326.19</v>
          </cell>
          <cell r="J354">
            <v>13990.94</v>
          </cell>
          <cell r="K354">
            <v>4882.13</v>
          </cell>
          <cell r="L354">
            <v>14366.82</v>
          </cell>
          <cell r="M354">
            <v>0</v>
          </cell>
          <cell r="N354">
            <v>36984</v>
          </cell>
          <cell r="O354">
            <v>-42.46</v>
          </cell>
          <cell r="P354">
            <v>77248.91</v>
          </cell>
          <cell r="Q354">
            <v>81862.19</v>
          </cell>
          <cell r="R354">
            <v>77206.45</v>
          </cell>
          <cell r="S354">
            <v>2376</v>
          </cell>
          <cell r="T354">
            <v>7696.8</v>
          </cell>
          <cell r="U354">
            <v>14366.82</v>
          </cell>
          <cell r="V354">
            <v>858</v>
          </cell>
          <cell r="W354">
            <v>9792</v>
          </cell>
          <cell r="X354">
            <v>106.5</v>
          </cell>
          <cell r="Y354">
            <v>15214.62</v>
          </cell>
          <cell r="Z354">
            <v>7719.53</v>
          </cell>
          <cell r="AA354">
            <v>3.75</v>
          </cell>
          <cell r="AB354">
            <v>751.5</v>
          </cell>
          <cell r="AC354">
            <v>20116.64</v>
          </cell>
          <cell r="AD354">
            <v>0.98</v>
          </cell>
          <cell r="AE354">
            <v>22500</v>
          </cell>
          <cell r="AF354">
            <v>14.58</v>
          </cell>
          <cell r="AG354">
            <v>4210.43</v>
          </cell>
          <cell r="AH354">
            <v>66450</v>
          </cell>
          <cell r="AI354">
            <v>2268</v>
          </cell>
          <cell r="AJ354">
            <v>189528.05</v>
          </cell>
          <cell r="AK354">
            <v>4337.78</v>
          </cell>
          <cell r="AL354">
            <v>14115.8</v>
          </cell>
        </row>
        <row r="355">
          <cell r="A355">
            <v>38902</v>
          </cell>
          <cell r="B355" t="str">
            <v>16:30</v>
          </cell>
          <cell r="C355">
            <v>39011.79</v>
          </cell>
          <cell r="D355">
            <v>57088.62</v>
          </cell>
          <cell r="E355">
            <v>190571.56</v>
          </cell>
          <cell r="F355">
            <v>14774.4</v>
          </cell>
          <cell r="G355">
            <v>88204.97</v>
          </cell>
          <cell r="H355">
            <v>11327.02</v>
          </cell>
          <cell r="I355">
            <v>-336.1</v>
          </cell>
          <cell r="J355">
            <v>14490.13</v>
          </cell>
          <cell r="K355">
            <v>4779.16</v>
          </cell>
          <cell r="L355">
            <v>14395.11</v>
          </cell>
          <cell r="M355">
            <v>433.26</v>
          </cell>
          <cell r="N355">
            <v>36432</v>
          </cell>
          <cell r="O355">
            <v>-36.4</v>
          </cell>
          <cell r="P355">
            <v>78938.7</v>
          </cell>
          <cell r="Q355">
            <v>79184.100000000006</v>
          </cell>
          <cell r="R355">
            <v>78902.3</v>
          </cell>
          <cell r="S355">
            <v>2376</v>
          </cell>
          <cell r="T355">
            <v>7747.2</v>
          </cell>
          <cell r="U355">
            <v>14395.11</v>
          </cell>
          <cell r="V355">
            <v>756</v>
          </cell>
          <cell r="W355">
            <v>9417.6</v>
          </cell>
          <cell r="X355">
            <v>105</v>
          </cell>
          <cell r="Y355">
            <v>15131.48</v>
          </cell>
          <cell r="Z355">
            <v>7577.42</v>
          </cell>
          <cell r="AA355">
            <v>0</v>
          </cell>
          <cell r="AB355">
            <v>761.1</v>
          </cell>
          <cell r="AC355">
            <v>19776.830000000002</v>
          </cell>
          <cell r="AD355">
            <v>2.04</v>
          </cell>
          <cell r="AE355">
            <v>22194</v>
          </cell>
          <cell r="AF355">
            <v>14.58</v>
          </cell>
          <cell r="AG355">
            <v>4238.4799999999996</v>
          </cell>
          <cell r="AH355">
            <v>65896.259999999995</v>
          </cell>
          <cell r="AI355">
            <v>2275.1999999999998</v>
          </cell>
          <cell r="AJ355">
            <v>192663.5</v>
          </cell>
          <cell r="AK355">
            <v>4451.93</v>
          </cell>
          <cell r="AL355">
            <v>9387.59</v>
          </cell>
        </row>
        <row r="356">
          <cell r="A356">
            <v>38902</v>
          </cell>
          <cell r="B356" t="str">
            <v>16:45</v>
          </cell>
          <cell r="C356">
            <v>38770.14</v>
          </cell>
          <cell r="D356">
            <v>41846.33</v>
          </cell>
          <cell r="E356">
            <v>188657.32</v>
          </cell>
          <cell r="F356">
            <v>14774.4</v>
          </cell>
          <cell r="G356">
            <v>88166.64</v>
          </cell>
          <cell r="H356">
            <v>11378.77</v>
          </cell>
          <cell r="I356">
            <v>-332.22</v>
          </cell>
          <cell r="J356">
            <v>14830.93</v>
          </cell>
          <cell r="K356">
            <v>4804.42</v>
          </cell>
          <cell r="L356">
            <v>14423.4</v>
          </cell>
          <cell r="M356">
            <v>5703.35</v>
          </cell>
          <cell r="N356">
            <v>36432</v>
          </cell>
          <cell r="O356">
            <v>-42.46</v>
          </cell>
          <cell r="P356">
            <v>87834.63</v>
          </cell>
          <cell r="Q356">
            <v>67468.22</v>
          </cell>
          <cell r="R356">
            <v>87792.17</v>
          </cell>
          <cell r="S356">
            <v>2484</v>
          </cell>
          <cell r="T356">
            <v>8218.7999999999993</v>
          </cell>
          <cell r="U356">
            <v>14423.4</v>
          </cell>
          <cell r="V356">
            <v>780</v>
          </cell>
          <cell r="W356">
            <v>9590.4</v>
          </cell>
          <cell r="X356">
            <v>109.5</v>
          </cell>
          <cell r="Y356">
            <v>15131.48</v>
          </cell>
          <cell r="Z356">
            <v>7663.79</v>
          </cell>
          <cell r="AA356">
            <v>3.75</v>
          </cell>
          <cell r="AB356">
            <v>775.5</v>
          </cell>
          <cell r="AC356">
            <v>19801.07</v>
          </cell>
          <cell r="AD356">
            <v>7.24</v>
          </cell>
          <cell r="AE356">
            <v>22122</v>
          </cell>
          <cell r="AF356">
            <v>17.71</v>
          </cell>
          <cell r="AG356">
            <v>4282.83</v>
          </cell>
          <cell r="AH356">
            <v>65697.350000000006</v>
          </cell>
          <cell r="AI356">
            <v>2282.4</v>
          </cell>
          <cell r="AJ356">
            <v>192039.51</v>
          </cell>
          <cell r="AK356">
            <v>4280.7</v>
          </cell>
          <cell r="AL356">
            <v>9953.34</v>
          </cell>
        </row>
        <row r="357">
          <cell r="A357">
            <v>38902</v>
          </cell>
          <cell r="B357" t="str">
            <v>17:00</v>
          </cell>
          <cell r="C357">
            <v>39313.86</v>
          </cell>
          <cell r="D357">
            <v>34685.339999999997</v>
          </cell>
          <cell r="E357">
            <v>187217.76</v>
          </cell>
          <cell r="F357">
            <v>14774.4</v>
          </cell>
          <cell r="G357">
            <v>88281.64</v>
          </cell>
          <cell r="H357">
            <v>11354.77</v>
          </cell>
          <cell r="I357">
            <v>-337.11</v>
          </cell>
          <cell r="J357">
            <v>15376.46</v>
          </cell>
          <cell r="K357">
            <v>4867.88</v>
          </cell>
          <cell r="L357">
            <v>14447.12</v>
          </cell>
          <cell r="M357">
            <v>5707.08</v>
          </cell>
          <cell r="N357">
            <v>36984</v>
          </cell>
          <cell r="O357">
            <v>-36.4</v>
          </cell>
          <cell r="P357">
            <v>92968.3</v>
          </cell>
          <cell r="Q357">
            <v>64113.11</v>
          </cell>
          <cell r="R357">
            <v>92931.9</v>
          </cell>
          <cell r="S357">
            <v>2484</v>
          </cell>
          <cell r="T357">
            <v>8517.6</v>
          </cell>
          <cell r="U357">
            <v>14447.12</v>
          </cell>
          <cell r="V357">
            <v>804</v>
          </cell>
          <cell r="W357">
            <v>9619.2000000000007</v>
          </cell>
          <cell r="X357">
            <v>109.5</v>
          </cell>
          <cell r="Y357">
            <v>15048.34</v>
          </cell>
          <cell r="Z357">
            <v>7768.61</v>
          </cell>
          <cell r="AA357">
            <v>3.75</v>
          </cell>
          <cell r="AB357">
            <v>810.5</v>
          </cell>
          <cell r="AC357">
            <v>19856.849999999999</v>
          </cell>
          <cell r="AD357">
            <v>1.9</v>
          </cell>
          <cell r="AE357">
            <v>22284</v>
          </cell>
          <cell r="AF357">
            <v>15.62</v>
          </cell>
          <cell r="AG357">
            <v>4248.5</v>
          </cell>
          <cell r="AH357">
            <v>65071.08</v>
          </cell>
          <cell r="AI357">
            <v>2325.6</v>
          </cell>
          <cell r="AJ357">
            <v>191239.56</v>
          </cell>
          <cell r="AK357">
            <v>4223.62</v>
          </cell>
          <cell r="AL357">
            <v>9873.85</v>
          </cell>
        </row>
        <row r="358">
          <cell r="A358">
            <v>38902</v>
          </cell>
          <cell r="B358" t="str">
            <v>17:15</v>
          </cell>
          <cell r="C358">
            <v>38690.51</v>
          </cell>
          <cell r="D358">
            <v>31484.94</v>
          </cell>
          <cell r="E358">
            <v>176663.25</v>
          </cell>
          <cell r="F358">
            <v>14774.4</v>
          </cell>
          <cell r="G358">
            <v>88166.64</v>
          </cell>
          <cell r="H358">
            <v>11376.89</v>
          </cell>
          <cell r="I358">
            <v>17273.240000000002</v>
          </cell>
          <cell r="J358">
            <v>15527.67</v>
          </cell>
          <cell r="K358">
            <v>5418.4</v>
          </cell>
          <cell r="L358">
            <v>14414.42</v>
          </cell>
          <cell r="M358">
            <v>6065.64</v>
          </cell>
          <cell r="N358">
            <v>36432</v>
          </cell>
          <cell r="O358">
            <v>-42.46</v>
          </cell>
          <cell r="P358">
            <v>89222.48</v>
          </cell>
          <cell r="Q358">
            <v>68446.600000000006</v>
          </cell>
          <cell r="R358">
            <v>89180.02</v>
          </cell>
          <cell r="S358">
            <v>2484</v>
          </cell>
          <cell r="T358">
            <v>9230.4</v>
          </cell>
          <cell r="U358">
            <v>14414.42</v>
          </cell>
          <cell r="V358">
            <v>777</v>
          </cell>
          <cell r="W358">
            <v>9705.6</v>
          </cell>
          <cell r="X358">
            <v>111</v>
          </cell>
          <cell r="Y358">
            <v>14798.92</v>
          </cell>
          <cell r="Z358">
            <v>8000.19</v>
          </cell>
          <cell r="AA358">
            <v>1.88</v>
          </cell>
          <cell r="AB358">
            <v>829.7</v>
          </cell>
          <cell r="AC358">
            <v>20118.02</v>
          </cell>
          <cell r="AD358">
            <v>2</v>
          </cell>
          <cell r="AE358">
            <v>22302</v>
          </cell>
          <cell r="AF358">
            <v>17.71</v>
          </cell>
          <cell r="AG358">
            <v>4402.6899999999996</v>
          </cell>
          <cell r="AH358">
            <v>65288.639999999999</v>
          </cell>
          <cell r="AI358">
            <v>2318.4</v>
          </cell>
          <cell r="AJ358">
            <v>185768.42</v>
          </cell>
          <cell r="AK358">
            <v>4280.7</v>
          </cell>
          <cell r="AL358">
            <v>13973.18</v>
          </cell>
        </row>
        <row r="359">
          <cell r="A359">
            <v>38902</v>
          </cell>
          <cell r="B359" t="str">
            <v>17:30</v>
          </cell>
          <cell r="C359">
            <v>38871.360000000001</v>
          </cell>
          <cell r="D359">
            <v>30004.799999999999</v>
          </cell>
          <cell r="E359">
            <v>172032.42</v>
          </cell>
          <cell r="F359">
            <v>14774.4</v>
          </cell>
          <cell r="G359">
            <v>88204.97</v>
          </cell>
          <cell r="H359">
            <v>11400.89</v>
          </cell>
          <cell r="I359">
            <v>18910.490000000002</v>
          </cell>
          <cell r="J359">
            <v>16152.42</v>
          </cell>
          <cell r="K359">
            <v>10407.19</v>
          </cell>
          <cell r="L359">
            <v>14401.1</v>
          </cell>
          <cell r="M359">
            <v>6084.32</v>
          </cell>
          <cell r="N359">
            <v>36984</v>
          </cell>
          <cell r="O359">
            <v>-36.4</v>
          </cell>
          <cell r="P359">
            <v>85851.53</v>
          </cell>
          <cell r="Q359">
            <v>72917.67</v>
          </cell>
          <cell r="R359">
            <v>85815.13</v>
          </cell>
          <cell r="S359">
            <v>2376</v>
          </cell>
          <cell r="T359">
            <v>9406.7999999999993</v>
          </cell>
          <cell r="U359">
            <v>14401.1</v>
          </cell>
          <cell r="V359">
            <v>795</v>
          </cell>
          <cell r="W359">
            <v>9849.6</v>
          </cell>
          <cell r="X359">
            <v>118.5</v>
          </cell>
          <cell r="Y359">
            <v>15380.9</v>
          </cell>
          <cell r="Z359">
            <v>8066.79</v>
          </cell>
          <cell r="AA359">
            <v>1.88</v>
          </cell>
          <cell r="AB359">
            <v>843.8</v>
          </cell>
          <cell r="AC359">
            <v>20227.57</v>
          </cell>
          <cell r="AD359">
            <v>5.57</v>
          </cell>
          <cell r="AE359">
            <v>22194</v>
          </cell>
          <cell r="AF359">
            <v>21.87</v>
          </cell>
          <cell r="AG359">
            <v>4267.13</v>
          </cell>
          <cell r="AH359">
            <v>64914.32</v>
          </cell>
          <cell r="AI359">
            <v>2296.8000000000002</v>
          </cell>
          <cell r="AJ359">
            <v>182600.82</v>
          </cell>
          <cell r="AK359">
            <v>4223.62</v>
          </cell>
          <cell r="AL359">
            <v>15045.06</v>
          </cell>
        </row>
        <row r="360">
          <cell r="A360">
            <v>38902</v>
          </cell>
          <cell r="B360" t="str">
            <v>17:45</v>
          </cell>
          <cell r="C360">
            <v>39554.32</v>
          </cell>
          <cell r="D360">
            <v>36406.07</v>
          </cell>
          <cell r="E360">
            <v>174747.79</v>
          </cell>
          <cell r="F360">
            <v>14688</v>
          </cell>
          <cell r="G360">
            <v>88281.64</v>
          </cell>
          <cell r="H360">
            <v>11450.76</v>
          </cell>
          <cell r="I360">
            <v>18958.02</v>
          </cell>
          <cell r="J360">
            <v>16689.169999999998</v>
          </cell>
          <cell r="K360">
            <v>11807.2</v>
          </cell>
          <cell r="L360">
            <v>14512.98</v>
          </cell>
          <cell r="M360">
            <v>6099.26</v>
          </cell>
          <cell r="N360">
            <v>36984</v>
          </cell>
          <cell r="O360">
            <v>-48.53</v>
          </cell>
          <cell r="P360">
            <v>83308.61</v>
          </cell>
          <cell r="Q360">
            <v>80424.94</v>
          </cell>
          <cell r="R360">
            <v>83260.08</v>
          </cell>
          <cell r="S360">
            <v>2376</v>
          </cell>
          <cell r="T360">
            <v>9774</v>
          </cell>
          <cell r="U360">
            <v>14512.98</v>
          </cell>
          <cell r="V360">
            <v>825</v>
          </cell>
          <cell r="W360">
            <v>10425.6</v>
          </cell>
          <cell r="X360">
            <v>117</v>
          </cell>
          <cell r="Y360">
            <v>16046.02</v>
          </cell>
          <cell r="Z360">
            <v>8797.09</v>
          </cell>
          <cell r="AA360">
            <v>3.75</v>
          </cell>
          <cell r="AB360">
            <v>797.2</v>
          </cell>
          <cell r="AC360">
            <v>20748.25</v>
          </cell>
          <cell r="AD360">
            <v>9.17</v>
          </cell>
          <cell r="AE360">
            <v>22806</v>
          </cell>
          <cell r="AF360">
            <v>29.17</v>
          </cell>
          <cell r="AG360">
            <v>3642.71</v>
          </cell>
          <cell r="AH360">
            <v>66498.259999999995</v>
          </cell>
          <cell r="AI360">
            <v>2376</v>
          </cell>
          <cell r="AJ360">
            <v>184408.64</v>
          </cell>
          <cell r="AK360">
            <v>4223.62</v>
          </cell>
          <cell r="AL360">
            <v>14247.88</v>
          </cell>
        </row>
        <row r="361">
          <cell r="A361">
            <v>38902</v>
          </cell>
          <cell r="B361" t="str">
            <v>18:00</v>
          </cell>
          <cell r="C361">
            <v>40885.839999999997</v>
          </cell>
          <cell r="D361">
            <v>59730.23</v>
          </cell>
          <cell r="E361">
            <v>175437.39</v>
          </cell>
          <cell r="F361">
            <v>16156.8</v>
          </cell>
          <cell r="G361">
            <v>88779.97</v>
          </cell>
          <cell r="H361">
            <v>11448.88</v>
          </cell>
          <cell r="I361">
            <v>19087.38</v>
          </cell>
          <cell r="J361">
            <v>15832.08</v>
          </cell>
          <cell r="K361">
            <v>12037.6</v>
          </cell>
          <cell r="L361">
            <v>14548.08</v>
          </cell>
          <cell r="M361">
            <v>6095.52</v>
          </cell>
          <cell r="N361">
            <v>36432</v>
          </cell>
          <cell r="O361">
            <v>2074.65</v>
          </cell>
          <cell r="P361">
            <v>82568.479999999996</v>
          </cell>
          <cell r="Q361">
            <v>86513.74</v>
          </cell>
          <cell r="R361">
            <v>84643.13</v>
          </cell>
          <cell r="S361">
            <v>2376</v>
          </cell>
          <cell r="T361">
            <v>11095.2</v>
          </cell>
          <cell r="U361">
            <v>14548.08</v>
          </cell>
          <cell r="V361">
            <v>801</v>
          </cell>
          <cell r="W361">
            <v>10857.6</v>
          </cell>
          <cell r="X361">
            <v>123.75</v>
          </cell>
          <cell r="Y361">
            <v>17126.84</v>
          </cell>
          <cell r="Z361">
            <v>9599.5300000000007</v>
          </cell>
          <cell r="AA361">
            <v>1.88</v>
          </cell>
          <cell r="AB361">
            <v>1007.7</v>
          </cell>
          <cell r="AC361">
            <v>20892.05</v>
          </cell>
          <cell r="AD361">
            <v>4.5999999999999996</v>
          </cell>
          <cell r="AE361">
            <v>24822</v>
          </cell>
          <cell r="AF361">
            <v>38.54</v>
          </cell>
          <cell r="AG361">
            <v>3629.15</v>
          </cell>
          <cell r="AH361">
            <v>70373.52</v>
          </cell>
          <cell r="AI361">
            <v>2584.8000000000002</v>
          </cell>
          <cell r="AJ361">
            <v>189352.16</v>
          </cell>
          <cell r="AK361">
            <v>4166.55</v>
          </cell>
          <cell r="AL361">
            <v>18099.419999999998</v>
          </cell>
        </row>
        <row r="362">
          <cell r="A362">
            <v>38902</v>
          </cell>
          <cell r="B362" t="str">
            <v>18:15</v>
          </cell>
          <cell r="C362">
            <v>39044.199999999997</v>
          </cell>
          <cell r="D362">
            <v>53088.56</v>
          </cell>
          <cell r="E362">
            <v>190871.31</v>
          </cell>
          <cell r="F362">
            <v>38188.800000000003</v>
          </cell>
          <cell r="G362">
            <v>91961.64</v>
          </cell>
          <cell r="H362">
            <v>11498.76</v>
          </cell>
          <cell r="I362">
            <v>19194.37</v>
          </cell>
          <cell r="J362">
            <v>16054.49</v>
          </cell>
          <cell r="K362">
            <v>11971.61</v>
          </cell>
          <cell r="L362">
            <v>14917.52</v>
          </cell>
          <cell r="M362">
            <v>6405.53</v>
          </cell>
          <cell r="N362">
            <v>38088</v>
          </cell>
          <cell r="O362">
            <v>12332.67</v>
          </cell>
          <cell r="P362">
            <v>86756.35</v>
          </cell>
          <cell r="Q362">
            <v>82508.600000000006</v>
          </cell>
          <cell r="R362">
            <v>99089.02</v>
          </cell>
          <cell r="S362">
            <v>2376</v>
          </cell>
          <cell r="T362">
            <v>13183.2</v>
          </cell>
          <cell r="U362">
            <v>14917.52</v>
          </cell>
          <cell r="V362">
            <v>879</v>
          </cell>
          <cell r="W362">
            <v>11491.2</v>
          </cell>
          <cell r="X362">
            <v>120</v>
          </cell>
          <cell r="Y362">
            <v>17875.099999999999</v>
          </cell>
          <cell r="Z362">
            <v>10593.08</v>
          </cell>
          <cell r="AA362">
            <v>3.75</v>
          </cell>
          <cell r="AB362">
            <v>1363.2</v>
          </cell>
          <cell r="AC362">
            <v>22571.57</v>
          </cell>
          <cell r="AD362">
            <v>3.11</v>
          </cell>
          <cell r="AE362">
            <v>27882</v>
          </cell>
          <cell r="AF362">
            <v>54.16</v>
          </cell>
          <cell r="AG362">
            <v>3588.54</v>
          </cell>
          <cell r="AH362">
            <v>75810.53</v>
          </cell>
          <cell r="AI362">
            <v>3024</v>
          </cell>
          <cell r="AJ362">
            <v>206405.95</v>
          </cell>
          <cell r="AK362">
            <v>4223.62</v>
          </cell>
          <cell r="AL362">
            <v>20833.52</v>
          </cell>
        </row>
        <row r="363">
          <cell r="A363">
            <v>38902</v>
          </cell>
          <cell r="B363" t="str">
            <v>18:30</v>
          </cell>
          <cell r="C363">
            <v>40014.44</v>
          </cell>
          <cell r="D363">
            <v>59889.3</v>
          </cell>
          <cell r="E363">
            <v>206234.01</v>
          </cell>
          <cell r="F363">
            <v>47779.199999999997</v>
          </cell>
          <cell r="G363">
            <v>94606.63</v>
          </cell>
          <cell r="H363">
            <v>12050.71</v>
          </cell>
          <cell r="I363">
            <v>19328.79</v>
          </cell>
          <cell r="J363">
            <v>16892.82</v>
          </cell>
          <cell r="K363">
            <v>13069.86</v>
          </cell>
          <cell r="L363">
            <v>15260.31</v>
          </cell>
          <cell r="M363">
            <v>6420.47</v>
          </cell>
          <cell r="N363">
            <v>39192</v>
          </cell>
          <cell r="O363">
            <v>16330.32</v>
          </cell>
          <cell r="P363">
            <v>103967.77</v>
          </cell>
          <cell r="Q363">
            <v>79815.72</v>
          </cell>
          <cell r="R363">
            <v>120298.09</v>
          </cell>
          <cell r="S363">
            <v>2484</v>
          </cell>
          <cell r="T363">
            <v>16646.400000000001</v>
          </cell>
          <cell r="U363">
            <v>15260.31</v>
          </cell>
          <cell r="V363">
            <v>1158</v>
          </cell>
          <cell r="W363">
            <v>12124.8</v>
          </cell>
          <cell r="X363">
            <v>120.75</v>
          </cell>
          <cell r="Y363">
            <v>19371.62</v>
          </cell>
          <cell r="Z363">
            <v>11253.6</v>
          </cell>
          <cell r="AA363">
            <v>3.75</v>
          </cell>
          <cell r="AB363">
            <v>2002.2</v>
          </cell>
          <cell r="AC363">
            <v>25160.86</v>
          </cell>
          <cell r="AD363">
            <v>5.87</v>
          </cell>
          <cell r="AE363">
            <v>33210</v>
          </cell>
          <cell r="AF363">
            <v>99.99</v>
          </cell>
          <cell r="AG363">
            <v>3587.8</v>
          </cell>
          <cell r="AH363">
            <v>87501.47</v>
          </cell>
          <cell r="AI363">
            <v>3823.2</v>
          </cell>
          <cell r="AJ363">
            <v>223907.64</v>
          </cell>
          <cell r="AK363">
            <v>4223.62</v>
          </cell>
          <cell r="AL363">
            <v>22342.58</v>
          </cell>
        </row>
        <row r="364">
          <cell r="A364">
            <v>38902</v>
          </cell>
          <cell r="B364" t="str">
            <v>18:45</v>
          </cell>
          <cell r="C364">
            <v>39427.5</v>
          </cell>
          <cell r="D364">
            <v>71490.710000000006</v>
          </cell>
          <cell r="E364">
            <v>206764.82</v>
          </cell>
          <cell r="F364">
            <v>47692.800000000003</v>
          </cell>
          <cell r="G364">
            <v>94491.63</v>
          </cell>
          <cell r="H364">
            <v>12072.83</v>
          </cell>
          <cell r="I364">
            <v>41397.11</v>
          </cell>
          <cell r="J364">
            <v>16101.29</v>
          </cell>
          <cell r="K364">
            <v>15532.64</v>
          </cell>
          <cell r="L364">
            <v>15456.76</v>
          </cell>
          <cell r="M364">
            <v>6409.26</v>
          </cell>
          <cell r="N364">
            <v>38088</v>
          </cell>
          <cell r="O364">
            <v>16342.45</v>
          </cell>
          <cell r="P364">
            <v>119024.91</v>
          </cell>
          <cell r="Q364">
            <v>90716.82</v>
          </cell>
          <cell r="R364">
            <v>135367.35999999999</v>
          </cell>
          <cell r="S364">
            <v>2484</v>
          </cell>
          <cell r="T364">
            <v>19407.599999999999</v>
          </cell>
          <cell r="U364">
            <v>15456.76</v>
          </cell>
          <cell r="V364">
            <v>1410</v>
          </cell>
          <cell r="W364">
            <v>12816</v>
          </cell>
          <cell r="X364">
            <v>122.25</v>
          </cell>
          <cell r="Y364">
            <v>20286.16</v>
          </cell>
          <cell r="Z364">
            <v>11507.92</v>
          </cell>
          <cell r="AA364">
            <v>1.88</v>
          </cell>
          <cell r="AB364">
            <v>2316.1999999999998</v>
          </cell>
          <cell r="AC364">
            <v>26269.759999999998</v>
          </cell>
          <cell r="AD364">
            <v>10.98</v>
          </cell>
          <cell r="AE364">
            <v>35622</v>
          </cell>
          <cell r="AF364">
            <v>135.41</v>
          </cell>
          <cell r="AG364">
            <v>3636.62</v>
          </cell>
          <cell r="AH364">
            <v>93724.26</v>
          </cell>
          <cell r="AI364">
            <v>4212</v>
          </cell>
          <cell r="AJ364">
            <v>226211.32</v>
          </cell>
          <cell r="AK364">
            <v>4280.7</v>
          </cell>
          <cell r="AL364">
            <v>23772.15</v>
          </cell>
        </row>
        <row r="365">
          <cell r="A365">
            <v>38902</v>
          </cell>
          <cell r="B365" t="str">
            <v>19:00</v>
          </cell>
          <cell r="C365">
            <v>39300.67</v>
          </cell>
          <cell r="D365">
            <v>65649.55</v>
          </cell>
          <cell r="E365">
            <v>208090.01</v>
          </cell>
          <cell r="F365">
            <v>48556.800000000003</v>
          </cell>
          <cell r="G365">
            <v>95718.3</v>
          </cell>
          <cell r="H365">
            <v>12124.58</v>
          </cell>
          <cell r="I365">
            <v>47253.59</v>
          </cell>
          <cell r="J365">
            <v>16484.849999999999</v>
          </cell>
          <cell r="K365">
            <v>15762.09</v>
          </cell>
          <cell r="L365">
            <v>15464.13</v>
          </cell>
          <cell r="M365">
            <v>6416.73</v>
          </cell>
          <cell r="N365">
            <v>38640</v>
          </cell>
          <cell r="O365">
            <v>16500.169999999998</v>
          </cell>
          <cell r="P365">
            <v>130379.24</v>
          </cell>
          <cell r="Q365">
            <v>91706.62</v>
          </cell>
          <cell r="R365">
            <v>146879.41</v>
          </cell>
          <cell r="S365">
            <v>2484</v>
          </cell>
          <cell r="T365">
            <v>20484</v>
          </cell>
          <cell r="U365">
            <v>15464.13</v>
          </cell>
          <cell r="V365">
            <v>1479</v>
          </cell>
          <cell r="W365">
            <v>12931.2</v>
          </cell>
          <cell r="X365">
            <v>133.5</v>
          </cell>
          <cell r="Y365">
            <v>20701.86</v>
          </cell>
          <cell r="Z365">
            <v>11667.31</v>
          </cell>
          <cell r="AA365">
            <v>5.63</v>
          </cell>
          <cell r="AB365">
            <v>2497.9</v>
          </cell>
          <cell r="AC365">
            <v>26433.55</v>
          </cell>
          <cell r="AD365">
            <v>20.239999999999998</v>
          </cell>
          <cell r="AE365">
            <v>36252</v>
          </cell>
          <cell r="AF365">
            <v>146.87</v>
          </cell>
          <cell r="AG365">
            <v>3612.18</v>
          </cell>
          <cell r="AH365">
            <v>95414.73</v>
          </cell>
          <cell r="AI365">
            <v>4348.8</v>
          </cell>
          <cell r="AJ365">
            <v>226179.28</v>
          </cell>
          <cell r="AK365">
            <v>4223.62</v>
          </cell>
          <cell r="AL365">
            <v>22657.02</v>
          </cell>
        </row>
        <row r="366">
          <cell r="A366">
            <v>38902</v>
          </cell>
          <cell r="B366" t="str">
            <v>19:15</v>
          </cell>
          <cell r="C366">
            <v>38782.14</v>
          </cell>
          <cell r="D366">
            <v>62328.89</v>
          </cell>
          <cell r="E366">
            <v>208973.61</v>
          </cell>
          <cell r="F366">
            <v>48902.400000000001</v>
          </cell>
          <cell r="G366">
            <v>96638.3</v>
          </cell>
          <cell r="H366">
            <v>12132.08</v>
          </cell>
          <cell r="I366">
            <v>49798.41</v>
          </cell>
          <cell r="J366">
            <v>16880.82</v>
          </cell>
          <cell r="K366">
            <v>16126.3</v>
          </cell>
          <cell r="L366">
            <v>15452.1</v>
          </cell>
          <cell r="M366">
            <v>6405.53</v>
          </cell>
          <cell r="N366">
            <v>38640</v>
          </cell>
          <cell r="O366">
            <v>16560.84</v>
          </cell>
          <cell r="P366">
            <v>130981.22</v>
          </cell>
          <cell r="Q366">
            <v>94330.69</v>
          </cell>
          <cell r="R366">
            <v>147542.06</v>
          </cell>
          <cell r="S366">
            <v>2592</v>
          </cell>
          <cell r="T366">
            <v>20775.599999999999</v>
          </cell>
          <cell r="U366">
            <v>15452.1</v>
          </cell>
          <cell r="V366">
            <v>1545</v>
          </cell>
          <cell r="W366">
            <v>12844.8</v>
          </cell>
          <cell r="X366">
            <v>141</v>
          </cell>
          <cell r="Y366">
            <v>21034.42</v>
          </cell>
          <cell r="Z366">
            <v>11905.66</v>
          </cell>
          <cell r="AA366">
            <v>13.13</v>
          </cell>
          <cell r="AB366">
            <v>2633.4</v>
          </cell>
          <cell r="AC366">
            <v>26562.46</v>
          </cell>
          <cell r="AD366">
            <v>16.27</v>
          </cell>
          <cell r="AE366">
            <v>36306</v>
          </cell>
          <cell r="AF366">
            <v>151.03</v>
          </cell>
          <cell r="AG366">
            <v>3653.86</v>
          </cell>
          <cell r="AH366">
            <v>95736.53</v>
          </cell>
          <cell r="AI366">
            <v>4363.2</v>
          </cell>
          <cell r="AJ366">
            <v>225475.29</v>
          </cell>
          <cell r="AK366">
            <v>4280.7</v>
          </cell>
          <cell r="AL366">
            <v>21482.27</v>
          </cell>
        </row>
        <row r="367">
          <cell r="A367">
            <v>38902</v>
          </cell>
          <cell r="B367" t="str">
            <v>19:30</v>
          </cell>
          <cell r="C367">
            <v>38748.93</v>
          </cell>
          <cell r="D367">
            <v>60048.43</v>
          </cell>
          <cell r="E367">
            <v>209695.2</v>
          </cell>
          <cell r="F367">
            <v>48816</v>
          </cell>
          <cell r="G367">
            <v>96676.63</v>
          </cell>
          <cell r="H367">
            <v>12183.83</v>
          </cell>
          <cell r="I367">
            <v>49834.82</v>
          </cell>
          <cell r="J367">
            <v>17059.599999999999</v>
          </cell>
          <cell r="K367">
            <v>16282.86</v>
          </cell>
          <cell r="L367">
            <v>15414.43</v>
          </cell>
          <cell r="M367">
            <v>6420.47</v>
          </cell>
          <cell r="N367">
            <v>39192</v>
          </cell>
          <cell r="O367">
            <v>16554.77</v>
          </cell>
          <cell r="P367">
            <v>131388.68</v>
          </cell>
          <cell r="Q367">
            <v>94685.66</v>
          </cell>
          <cell r="R367">
            <v>147943.45000000001</v>
          </cell>
          <cell r="S367">
            <v>2592</v>
          </cell>
          <cell r="T367">
            <v>20934</v>
          </cell>
          <cell r="U367">
            <v>15414.43</v>
          </cell>
          <cell r="V367">
            <v>1512</v>
          </cell>
          <cell r="W367">
            <v>13248</v>
          </cell>
          <cell r="X367">
            <v>176.25</v>
          </cell>
          <cell r="Y367">
            <v>20868.14</v>
          </cell>
          <cell r="Z367">
            <v>11862.23</v>
          </cell>
          <cell r="AA367">
            <v>16.88</v>
          </cell>
          <cell r="AB367">
            <v>2625.4</v>
          </cell>
          <cell r="AC367">
            <v>26447.93</v>
          </cell>
          <cell r="AD367">
            <v>12.32</v>
          </cell>
          <cell r="AE367">
            <v>36324</v>
          </cell>
          <cell r="AF367">
            <v>155.19999999999999</v>
          </cell>
          <cell r="AG367">
            <v>3643.46</v>
          </cell>
          <cell r="AH367">
            <v>95766.47</v>
          </cell>
          <cell r="AI367">
            <v>4363.2</v>
          </cell>
          <cell r="AJ367">
            <v>224691.3</v>
          </cell>
          <cell r="AK367">
            <v>4280.7</v>
          </cell>
          <cell r="AL367">
            <v>20092.439999999999</v>
          </cell>
        </row>
        <row r="368">
          <cell r="A368">
            <v>38902</v>
          </cell>
          <cell r="B368" t="str">
            <v>19:45</v>
          </cell>
          <cell r="C368">
            <v>39094.620000000003</v>
          </cell>
          <cell r="D368">
            <v>56768.23</v>
          </cell>
          <cell r="E368">
            <v>210335.65</v>
          </cell>
          <cell r="F368">
            <v>48902.400000000001</v>
          </cell>
          <cell r="G368">
            <v>96676.63</v>
          </cell>
          <cell r="H368">
            <v>12213.46</v>
          </cell>
          <cell r="I368">
            <v>49889.83</v>
          </cell>
          <cell r="J368">
            <v>16922.05</v>
          </cell>
          <cell r="K368">
            <v>16400.95</v>
          </cell>
          <cell r="L368">
            <v>15435.01</v>
          </cell>
          <cell r="M368">
            <v>6416.73</v>
          </cell>
          <cell r="N368">
            <v>38640</v>
          </cell>
          <cell r="O368">
            <v>16572.97</v>
          </cell>
          <cell r="P368">
            <v>130438.42</v>
          </cell>
          <cell r="Q368">
            <v>95588.85</v>
          </cell>
          <cell r="R368">
            <v>147011.39000000001</v>
          </cell>
          <cell r="S368">
            <v>2592</v>
          </cell>
          <cell r="T368">
            <v>20872.8</v>
          </cell>
          <cell r="U368">
            <v>15435.01</v>
          </cell>
          <cell r="V368">
            <v>1473</v>
          </cell>
          <cell r="W368">
            <v>13478.4</v>
          </cell>
          <cell r="X368">
            <v>221.25</v>
          </cell>
          <cell r="Y368">
            <v>20535.580000000002</v>
          </cell>
          <cell r="Z368">
            <v>11881.63</v>
          </cell>
          <cell r="AA368">
            <v>22.51</v>
          </cell>
          <cell r="AB368">
            <v>2612.6999999999998</v>
          </cell>
          <cell r="AC368">
            <v>26328.03</v>
          </cell>
          <cell r="AD368">
            <v>12.82</v>
          </cell>
          <cell r="AE368">
            <v>35766</v>
          </cell>
          <cell r="AF368">
            <v>149.99</v>
          </cell>
          <cell r="AG368">
            <v>3604.9</v>
          </cell>
          <cell r="AH368">
            <v>95318.73</v>
          </cell>
          <cell r="AI368">
            <v>4312.8</v>
          </cell>
          <cell r="AJ368">
            <v>224131.22</v>
          </cell>
          <cell r="AK368">
            <v>4337.78</v>
          </cell>
          <cell r="AL368">
            <v>19112.89</v>
          </cell>
        </row>
        <row r="369">
          <cell r="A369">
            <v>38902</v>
          </cell>
          <cell r="B369" t="str">
            <v>20:00</v>
          </cell>
          <cell r="C369">
            <v>39808.79</v>
          </cell>
          <cell r="D369">
            <v>58048.82</v>
          </cell>
          <cell r="E369">
            <v>211332.45</v>
          </cell>
          <cell r="F369">
            <v>49593.599999999999</v>
          </cell>
          <cell r="G369">
            <v>97289.97</v>
          </cell>
          <cell r="H369">
            <v>12305.7</v>
          </cell>
          <cell r="I369">
            <v>49898.42</v>
          </cell>
          <cell r="J369">
            <v>17127.57</v>
          </cell>
          <cell r="K369">
            <v>16542.48</v>
          </cell>
          <cell r="L369">
            <v>15478.83</v>
          </cell>
          <cell r="M369">
            <v>6427.94</v>
          </cell>
          <cell r="N369">
            <v>39192</v>
          </cell>
          <cell r="O369">
            <v>16554.77</v>
          </cell>
          <cell r="P369">
            <v>121894.36</v>
          </cell>
          <cell r="Q369">
            <v>103533.16</v>
          </cell>
          <cell r="R369">
            <v>138449.13</v>
          </cell>
          <cell r="S369">
            <v>2700</v>
          </cell>
          <cell r="T369">
            <v>20556</v>
          </cell>
          <cell r="U369">
            <v>15478.83</v>
          </cell>
          <cell r="V369">
            <v>1452</v>
          </cell>
          <cell r="W369">
            <v>13651.2</v>
          </cell>
          <cell r="X369">
            <v>313.5</v>
          </cell>
          <cell r="Y369">
            <v>20535.580000000002</v>
          </cell>
          <cell r="Z369">
            <v>11721.18</v>
          </cell>
          <cell r="AA369">
            <v>18.760000000000002</v>
          </cell>
          <cell r="AB369">
            <v>2539.3000000000002</v>
          </cell>
          <cell r="AC369">
            <v>25977.7</v>
          </cell>
          <cell r="AD369">
            <v>12.72</v>
          </cell>
          <cell r="AE369">
            <v>35370</v>
          </cell>
          <cell r="AF369">
            <v>147.91</v>
          </cell>
          <cell r="AG369">
            <v>3649.61</v>
          </cell>
          <cell r="AH369">
            <v>94762.94</v>
          </cell>
          <cell r="AI369">
            <v>4284</v>
          </cell>
          <cell r="AJ369">
            <v>223235.21</v>
          </cell>
          <cell r="AK369">
            <v>4337.78</v>
          </cell>
          <cell r="AL369">
            <v>17759.29</v>
          </cell>
        </row>
        <row r="370">
          <cell r="A370">
            <v>38902</v>
          </cell>
          <cell r="B370" t="str">
            <v>20:15</v>
          </cell>
          <cell r="C370">
            <v>39866</v>
          </cell>
          <cell r="D370">
            <v>58568.91</v>
          </cell>
          <cell r="E370">
            <v>210971.19</v>
          </cell>
          <cell r="F370">
            <v>49680</v>
          </cell>
          <cell r="G370">
            <v>98133.3</v>
          </cell>
          <cell r="H370">
            <v>12475.56</v>
          </cell>
          <cell r="I370">
            <v>49820.31</v>
          </cell>
          <cell r="J370">
            <v>16940.41</v>
          </cell>
          <cell r="K370">
            <v>16589.37</v>
          </cell>
          <cell r="L370">
            <v>15322.62</v>
          </cell>
          <cell r="M370">
            <v>6416.73</v>
          </cell>
          <cell r="N370">
            <v>38640</v>
          </cell>
          <cell r="O370">
            <v>16548.7</v>
          </cell>
          <cell r="P370">
            <v>116013.13</v>
          </cell>
          <cell r="Q370">
            <v>108109.5</v>
          </cell>
          <cell r="R370">
            <v>132561.82999999999</v>
          </cell>
          <cell r="S370">
            <v>2592</v>
          </cell>
          <cell r="T370">
            <v>20322</v>
          </cell>
          <cell r="U370">
            <v>15322.62</v>
          </cell>
          <cell r="V370">
            <v>1422</v>
          </cell>
          <cell r="W370">
            <v>13766.4</v>
          </cell>
          <cell r="X370">
            <v>366.75</v>
          </cell>
          <cell r="Y370">
            <v>20618.72</v>
          </cell>
          <cell r="Z370">
            <v>11666.75</v>
          </cell>
          <cell r="AA370">
            <v>20.64</v>
          </cell>
          <cell r="AB370">
            <v>2419.6</v>
          </cell>
          <cell r="AC370">
            <v>25831.78</v>
          </cell>
          <cell r="AD370">
            <v>14.66</v>
          </cell>
          <cell r="AE370">
            <v>34812</v>
          </cell>
          <cell r="AF370">
            <v>143.74</v>
          </cell>
          <cell r="AG370">
            <v>3627.61</v>
          </cell>
          <cell r="AH370">
            <v>93737.73</v>
          </cell>
          <cell r="AI370">
            <v>4219.2</v>
          </cell>
          <cell r="AJ370">
            <v>222179.32</v>
          </cell>
          <cell r="AK370">
            <v>4280.7</v>
          </cell>
          <cell r="AL370">
            <v>17110.54</v>
          </cell>
        </row>
        <row r="371">
          <cell r="A371">
            <v>38902</v>
          </cell>
          <cell r="B371" t="str">
            <v>20:30</v>
          </cell>
          <cell r="C371">
            <v>40598.980000000003</v>
          </cell>
          <cell r="D371">
            <v>61249.45</v>
          </cell>
          <cell r="E371">
            <v>211494.03</v>
          </cell>
          <cell r="F371">
            <v>49852.800000000003</v>
          </cell>
          <cell r="G371">
            <v>98209.97</v>
          </cell>
          <cell r="H371">
            <v>12473.68</v>
          </cell>
          <cell r="I371">
            <v>46915.96</v>
          </cell>
          <cell r="J371">
            <v>17335.98</v>
          </cell>
          <cell r="K371">
            <v>16230.35</v>
          </cell>
          <cell r="L371">
            <v>15374.12</v>
          </cell>
          <cell r="M371">
            <v>6427.94</v>
          </cell>
          <cell r="N371">
            <v>38640</v>
          </cell>
          <cell r="O371">
            <v>16566.900000000001</v>
          </cell>
          <cell r="P371">
            <v>106517.33</v>
          </cell>
          <cell r="Q371">
            <v>115263.02</v>
          </cell>
          <cell r="R371">
            <v>123084.23</v>
          </cell>
          <cell r="S371">
            <v>2484</v>
          </cell>
          <cell r="T371">
            <v>19306.8</v>
          </cell>
          <cell r="U371">
            <v>15374.12</v>
          </cell>
          <cell r="V371">
            <v>1377</v>
          </cell>
          <cell r="W371">
            <v>13766.4</v>
          </cell>
          <cell r="X371">
            <v>403.5</v>
          </cell>
          <cell r="Y371">
            <v>20535.580000000002</v>
          </cell>
          <cell r="Z371">
            <v>11066.4</v>
          </cell>
          <cell r="AA371">
            <v>18.760000000000002</v>
          </cell>
          <cell r="AB371">
            <v>2287.3000000000002</v>
          </cell>
          <cell r="AC371">
            <v>25496.61</v>
          </cell>
          <cell r="AD371">
            <v>22.1</v>
          </cell>
          <cell r="AE371">
            <v>34056</v>
          </cell>
          <cell r="AF371">
            <v>138.53</v>
          </cell>
          <cell r="AG371">
            <v>3611.57</v>
          </cell>
          <cell r="AH371">
            <v>92626.94</v>
          </cell>
          <cell r="AI371">
            <v>4219.2</v>
          </cell>
          <cell r="AJ371">
            <v>221235.39</v>
          </cell>
          <cell r="AK371">
            <v>4223.62</v>
          </cell>
          <cell r="AL371">
            <v>15852.79</v>
          </cell>
        </row>
        <row r="372">
          <cell r="A372">
            <v>38902</v>
          </cell>
          <cell r="B372" t="str">
            <v>20:45</v>
          </cell>
          <cell r="C372">
            <v>40691.4</v>
          </cell>
          <cell r="D372">
            <v>63369.88</v>
          </cell>
          <cell r="E372">
            <v>210377.18</v>
          </cell>
          <cell r="F372">
            <v>49852.800000000003</v>
          </cell>
          <cell r="G372">
            <v>98171.63</v>
          </cell>
          <cell r="H372">
            <v>12499.55</v>
          </cell>
          <cell r="I372">
            <v>46605.85</v>
          </cell>
          <cell r="J372">
            <v>17503.96</v>
          </cell>
          <cell r="K372">
            <v>15994.88</v>
          </cell>
          <cell r="L372">
            <v>15193.27</v>
          </cell>
          <cell r="M372">
            <v>6420.47</v>
          </cell>
          <cell r="N372">
            <v>39192</v>
          </cell>
          <cell r="O372">
            <v>16560.84</v>
          </cell>
          <cell r="P372">
            <v>95288.29</v>
          </cell>
          <cell r="Q372">
            <v>122603.58</v>
          </cell>
          <cell r="R372">
            <v>111849.13</v>
          </cell>
          <cell r="S372">
            <v>2484</v>
          </cell>
          <cell r="T372">
            <v>18547.2</v>
          </cell>
          <cell r="U372">
            <v>15193.27</v>
          </cell>
          <cell r="V372">
            <v>1332</v>
          </cell>
          <cell r="W372">
            <v>13708.8</v>
          </cell>
          <cell r="X372">
            <v>414.75</v>
          </cell>
          <cell r="Y372">
            <v>20369.3</v>
          </cell>
          <cell r="Z372">
            <v>10570.26</v>
          </cell>
          <cell r="AA372">
            <v>20.64</v>
          </cell>
          <cell r="AB372">
            <v>2163</v>
          </cell>
          <cell r="AC372">
            <v>25221.599999999999</v>
          </cell>
          <cell r="AD372">
            <v>24.13</v>
          </cell>
          <cell r="AE372">
            <v>33102</v>
          </cell>
          <cell r="AF372">
            <v>135.41</v>
          </cell>
          <cell r="AG372">
            <v>3638.85</v>
          </cell>
          <cell r="AH372">
            <v>91419.47</v>
          </cell>
          <cell r="AI372">
            <v>4125.6000000000004</v>
          </cell>
          <cell r="AJ372">
            <v>219107.63</v>
          </cell>
          <cell r="AK372">
            <v>4223.62</v>
          </cell>
          <cell r="AL372">
            <v>14777.4</v>
          </cell>
        </row>
        <row r="373">
          <cell r="A373">
            <v>38902</v>
          </cell>
          <cell r="B373" t="str">
            <v>21:00</v>
          </cell>
          <cell r="C373">
            <v>39710.36</v>
          </cell>
          <cell r="D373">
            <v>59849.17</v>
          </cell>
          <cell r="E373">
            <v>209777.22</v>
          </cell>
          <cell r="F373">
            <v>49766.400000000001</v>
          </cell>
          <cell r="G373">
            <v>98363.3</v>
          </cell>
          <cell r="H373">
            <v>12497.68</v>
          </cell>
          <cell r="I373">
            <v>46612.99</v>
          </cell>
          <cell r="J373">
            <v>17047.599999999999</v>
          </cell>
          <cell r="K373">
            <v>16109.57</v>
          </cell>
          <cell r="L373">
            <v>14909.57</v>
          </cell>
          <cell r="M373">
            <v>6431.67</v>
          </cell>
          <cell r="N373">
            <v>38088</v>
          </cell>
          <cell r="O373">
            <v>16542.64</v>
          </cell>
          <cell r="P373">
            <v>91527</v>
          </cell>
          <cell r="Q373">
            <v>122238.51</v>
          </cell>
          <cell r="R373">
            <v>108069.64</v>
          </cell>
          <cell r="S373">
            <v>2484</v>
          </cell>
          <cell r="T373">
            <v>18273.599999999999</v>
          </cell>
          <cell r="U373">
            <v>14909.57</v>
          </cell>
          <cell r="V373">
            <v>1332</v>
          </cell>
          <cell r="W373">
            <v>13564.8</v>
          </cell>
          <cell r="X373">
            <v>408.75</v>
          </cell>
          <cell r="Y373">
            <v>20203.02</v>
          </cell>
          <cell r="Z373">
            <v>10851.55</v>
          </cell>
          <cell r="AA373">
            <v>18.760000000000002</v>
          </cell>
          <cell r="AB373">
            <v>2024.3</v>
          </cell>
          <cell r="AC373">
            <v>24775.85</v>
          </cell>
          <cell r="AD373">
            <v>35.450000000000003</v>
          </cell>
          <cell r="AE373">
            <v>32436</v>
          </cell>
          <cell r="AF373">
            <v>130.19999999999999</v>
          </cell>
          <cell r="AG373">
            <v>3683.23</v>
          </cell>
          <cell r="AH373">
            <v>89600.67</v>
          </cell>
          <cell r="AI373">
            <v>4039.2</v>
          </cell>
          <cell r="AJ373">
            <v>217347.82</v>
          </cell>
          <cell r="AK373">
            <v>4337.78</v>
          </cell>
          <cell r="AL373">
            <v>13619</v>
          </cell>
        </row>
        <row r="374">
          <cell r="A374">
            <v>38902</v>
          </cell>
          <cell r="B374" t="str">
            <v>21:15</v>
          </cell>
          <cell r="C374">
            <v>39933.22</v>
          </cell>
          <cell r="D374">
            <v>55448.29</v>
          </cell>
          <cell r="E374">
            <v>205497.5</v>
          </cell>
          <cell r="F374">
            <v>49766.400000000001</v>
          </cell>
          <cell r="G374">
            <v>98746.63</v>
          </cell>
          <cell r="H374">
            <v>12547.55</v>
          </cell>
          <cell r="I374">
            <v>46649.94</v>
          </cell>
          <cell r="J374">
            <v>16988.009999999998</v>
          </cell>
          <cell r="K374">
            <v>16501.21</v>
          </cell>
          <cell r="L374">
            <v>14790.15</v>
          </cell>
          <cell r="M374">
            <v>6427.94</v>
          </cell>
          <cell r="N374">
            <v>38640</v>
          </cell>
          <cell r="O374">
            <v>16585.099999999999</v>
          </cell>
          <cell r="P374">
            <v>84446.13</v>
          </cell>
          <cell r="Q374">
            <v>123958.23</v>
          </cell>
          <cell r="R374">
            <v>101031.23</v>
          </cell>
          <cell r="S374">
            <v>2484</v>
          </cell>
          <cell r="T374">
            <v>17683.2</v>
          </cell>
          <cell r="U374">
            <v>14790.15</v>
          </cell>
          <cell r="V374">
            <v>1263</v>
          </cell>
          <cell r="W374">
            <v>13276.8</v>
          </cell>
          <cell r="X374">
            <v>400.5</v>
          </cell>
          <cell r="Y374">
            <v>19787.32</v>
          </cell>
          <cell r="Z374">
            <v>11207.71</v>
          </cell>
          <cell r="AA374">
            <v>20.64</v>
          </cell>
          <cell r="AB374">
            <v>1896.8</v>
          </cell>
          <cell r="AC374">
            <v>24086.1</v>
          </cell>
          <cell r="AD374">
            <v>46.67</v>
          </cell>
          <cell r="AE374">
            <v>31356</v>
          </cell>
          <cell r="AF374">
            <v>124.99</v>
          </cell>
          <cell r="AG374">
            <v>4238.84</v>
          </cell>
          <cell r="AH374">
            <v>87718.94</v>
          </cell>
          <cell r="AI374">
            <v>3924</v>
          </cell>
          <cell r="AJ374">
            <v>213156.4</v>
          </cell>
          <cell r="AK374">
            <v>4337.78</v>
          </cell>
          <cell r="AL374">
            <v>13790.82</v>
          </cell>
        </row>
        <row r="375">
          <cell r="A375">
            <v>38902</v>
          </cell>
          <cell r="B375" t="str">
            <v>21:30</v>
          </cell>
          <cell r="C375">
            <v>40016.44</v>
          </cell>
          <cell r="D375">
            <v>52807.77</v>
          </cell>
          <cell r="E375">
            <v>204339.1</v>
          </cell>
          <cell r="F375">
            <v>49766.400000000001</v>
          </cell>
          <cell r="G375">
            <v>98708.3</v>
          </cell>
          <cell r="H375">
            <v>12475.56</v>
          </cell>
          <cell r="I375">
            <v>46324.33</v>
          </cell>
          <cell r="J375">
            <v>16712.03</v>
          </cell>
          <cell r="K375">
            <v>16480.759999999998</v>
          </cell>
          <cell r="L375">
            <v>14457.35</v>
          </cell>
          <cell r="M375">
            <v>6427.94</v>
          </cell>
          <cell r="N375">
            <v>38640</v>
          </cell>
          <cell r="O375">
            <v>16554.77</v>
          </cell>
          <cell r="P375">
            <v>71986.05</v>
          </cell>
          <cell r="Q375">
            <v>129361.77</v>
          </cell>
          <cell r="R375">
            <v>88540.82</v>
          </cell>
          <cell r="S375">
            <v>2484</v>
          </cell>
          <cell r="T375">
            <v>16898.400000000001</v>
          </cell>
          <cell r="U375">
            <v>14457.35</v>
          </cell>
          <cell r="V375">
            <v>1176</v>
          </cell>
          <cell r="W375">
            <v>13075.2</v>
          </cell>
          <cell r="X375">
            <v>399</v>
          </cell>
          <cell r="Y375">
            <v>19122.2</v>
          </cell>
          <cell r="Z375">
            <v>10951.69</v>
          </cell>
          <cell r="AA375">
            <v>20.64</v>
          </cell>
          <cell r="AB375">
            <v>1767.8</v>
          </cell>
          <cell r="AC375">
            <v>23580.63</v>
          </cell>
          <cell r="AD375">
            <v>49.28</v>
          </cell>
          <cell r="AE375">
            <v>30222</v>
          </cell>
          <cell r="AF375">
            <v>117.7</v>
          </cell>
          <cell r="AG375">
            <v>4453.2</v>
          </cell>
          <cell r="AH375">
            <v>85165.94</v>
          </cell>
          <cell r="AI375">
            <v>3801.6</v>
          </cell>
          <cell r="AJ375">
            <v>210212.73</v>
          </cell>
          <cell r="AK375">
            <v>4223.62</v>
          </cell>
          <cell r="AL375">
            <v>12285.27</v>
          </cell>
        </row>
        <row r="376">
          <cell r="A376">
            <v>38902</v>
          </cell>
          <cell r="B376" t="str">
            <v>21:45</v>
          </cell>
          <cell r="C376">
            <v>39527.120000000003</v>
          </cell>
          <cell r="D376">
            <v>49927.18</v>
          </cell>
          <cell r="E376">
            <v>204136.24</v>
          </cell>
          <cell r="F376">
            <v>49680</v>
          </cell>
          <cell r="G376">
            <v>98708.3</v>
          </cell>
          <cell r="H376">
            <v>12499.55</v>
          </cell>
          <cell r="I376">
            <v>46310.46</v>
          </cell>
          <cell r="J376">
            <v>16508.849999999999</v>
          </cell>
          <cell r="K376">
            <v>16418.650000000001</v>
          </cell>
          <cell r="L376">
            <v>14421.54</v>
          </cell>
          <cell r="M376">
            <v>6427.94</v>
          </cell>
          <cell r="N376">
            <v>38640</v>
          </cell>
          <cell r="O376">
            <v>16554.77</v>
          </cell>
          <cell r="P376">
            <v>57566.55</v>
          </cell>
          <cell r="Q376">
            <v>136223.01</v>
          </cell>
          <cell r="R376">
            <v>74121.320000000007</v>
          </cell>
          <cell r="S376">
            <v>2484</v>
          </cell>
          <cell r="T376">
            <v>15595.2</v>
          </cell>
          <cell r="U376">
            <v>14421.54</v>
          </cell>
          <cell r="V376">
            <v>1131</v>
          </cell>
          <cell r="W376">
            <v>12729.6</v>
          </cell>
          <cell r="X376">
            <v>393</v>
          </cell>
          <cell r="Y376">
            <v>18623.36</v>
          </cell>
          <cell r="Z376">
            <v>10733.31</v>
          </cell>
          <cell r="AA376">
            <v>20.64</v>
          </cell>
          <cell r="AB376">
            <v>1667.6</v>
          </cell>
          <cell r="AC376">
            <v>22760.98</v>
          </cell>
          <cell r="AD376">
            <v>48.34</v>
          </cell>
          <cell r="AE376">
            <v>29196</v>
          </cell>
          <cell r="AF376">
            <v>109.37</v>
          </cell>
          <cell r="AG376">
            <v>4498.83</v>
          </cell>
          <cell r="AH376">
            <v>82174.94</v>
          </cell>
          <cell r="AI376">
            <v>3628.8</v>
          </cell>
          <cell r="AJ376">
            <v>208101.02</v>
          </cell>
          <cell r="AK376">
            <v>4394.8500000000004</v>
          </cell>
          <cell r="AL376">
            <v>10620.75</v>
          </cell>
        </row>
        <row r="377">
          <cell r="A377">
            <v>38902</v>
          </cell>
          <cell r="B377" t="str">
            <v>22:00</v>
          </cell>
          <cell r="C377">
            <v>38373.25</v>
          </cell>
          <cell r="D377">
            <v>41325.96</v>
          </cell>
          <cell r="E377">
            <v>198699.18</v>
          </cell>
          <cell r="F377">
            <v>50025.599999999999</v>
          </cell>
          <cell r="G377">
            <v>98784.97</v>
          </cell>
          <cell r="H377">
            <v>12545.67</v>
          </cell>
          <cell r="I377">
            <v>46358.09</v>
          </cell>
          <cell r="J377">
            <v>16310.04</v>
          </cell>
          <cell r="K377">
            <v>16145.12</v>
          </cell>
          <cell r="L377">
            <v>14449.29</v>
          </cell>
          <cell r="M377">
            <v>6427.94</v>
          </cell>
          <cell r="N377">
            <v>37536</v>
          </cell>
          <cell r="O377">
            <v>16572.97</v>
          </cell>
          <cell r="P377">
            <v>53100.55</v>
          </cell>
          <cell r="Q377">
            <v>131626.13</v>
          </cell>
          <cell r="R377">
            <v>69673.52</v>
          </cell>
          <cell r="S377">
            <v>2484</v>
          </cell>
          <cell r="T377">
            <v>14803.2</v>
          </cell>
          <cell r="U377">
            <v>14449.29</v>
          </cell>
          <cell r="V377">
            <v>1080</v>
          </cell>
          <cell r="W377">
            <v>12355.2</v>
          </cell>
          <cell r="X377">
            <v>381</v>
          </cell>
          <cell r="Y377">
            <v>18207.66</v>
          </cell>
          <cell r="Z377">
            <v>10488.23</v>
          </cell>
          <cell r="AA377">
            <v>18.760000000000002</v>
          </cell>
          <cell r="AB377">
            <v>1544.9</v>
          </cell>
          <cell r="AC377">
            <v>22089.919999999998</v>
          </cell>
          <cell r="AD377">
            <v>48.3</v>
          </cell>
          <cell r="AE377">
            <v>27954</v>
          </cell>
          <cell r="AF377">
            <v>101.04</v>
          </cell>
          <cell r="AG377">
            <v>4598.79</v>
          </cell>
          <cell r="AH377">
            <v>79375.94</v>
          </cell>
          <cell r="AI377">
            <v>3513.6</v>
          </cell>
          <cell r="AJ377">
            <v>203301.65</v>
          </cell>
          <cell r="AK377">
            <v>4394.8500000000004</v>
          </cell>
          <cell r="AL377">
            <v>10067.85</v>
          </cell>
        </row>
        <row r="378">
          <cell r="A378">
            <v>38902</v>
          </cell>
          <cell r="B378" t="str">
            <v>22:15</v>
          </cell>
          <cell r="C378">
            <v>37794.71</v>
          </cell>
          <cell r="D378">
            <v>33685.58</v>
          </cell>
          <cell r="E378">
            <v>183887.34</v>
          </cell>
          <cell r="F378">
            <v>50198.400000000001</v>
          </cell>
          <cell r="G378">
            <v>98861.63</v>
          </cell>
          <cell r="H378">
            <v>12787.53</v>
          </cell>
          <cell r="I378">
            <v>46319.31</v>
          </cell>
          <cell r="J378">
            <v>16400.060000000001</v>
          </cell>
          <cell r="K378">
            <v>16133.68</v>
          </cell>
          <cell r="L378">
            <v>14383.04</v>
          </cell>
          <cell r="M378">
            <v>6431.67</v>
          </cell>
          <cell r="N378">
            <v>37536</v>
          </cell>
          <cell r="O378">
            <v>16548.7</v>
          </cell>
          <cell r="P378">
            <v>49556.75</v>
          </cell>
          <cell r="Q378">
            <v>125573.16</v>
          </cell>
          <cell r="R378">
            <v>66105.45</v>
          </cell>
          <cell r="S378">
            <v>2484</v>
          </cell>
          <cell r="T378">
            <v>14148</v>
          </cell>
          <cell r="U378">
            <v>14383.04</v>
          </cell>
          <cell r="V378">
            <v>1020</v>
          </cell>
          <cell r="W378">
            <v>12096</v>
          </cell>
          <cell r="X378">
            <v>363.75</v>
          </cell>
          <cell r="Y378">
            <v>17625.68</v>
          </cell>
          <cell r="Z378">
            <v>10367.129999999999</v>
          </cell>
          <cell r="AA378">
            <v>20.64</v>
          </cell>
          <cell r="AB378">
            <v>1457.2</v>
          </cell>
          <cell r="AC378">
            <v>21423.41</v>
          </cell>
          <cell r="AD378">
            <v>49.54</v>
          </cell>
          <cell r="AE378">
            <v>26658</v>
          </cell>
          <cell r="AF378">
            <v>98.95</v>
          </cell>
          <cell r="AG378">
            <v>4580.68</v>
          </cell>
          <cell r="AH378">
            <v>76328.67</v>
          </cell>
          <cell r="AI378">
            <v>3355.2</v>
          </cell>
          <cell r="AJ378">
            <v>192807.12</v>
          </cell>
          <cell r="AK378">
            <v>4451.93</v>
          </cell>
          <cell r="AL378">
            <v>13346.61</v>
          </cell>
        </row>
        <row r="379">
          <cell r="A379">
            <v>38902</v>
          </cell>
          <cell r="B379" t="str">
            <v>22:30</v>
          </cell>
          <cell r="C379">
            <v>36960.5</v>
          </cell>
          <cell r="D379">
            <v>31245.13</v>
          </cell>
          <cell r="E379">
            <v>177889.63</v>
          </cell>
          <cell r="F379">
            <v>48470.400000000001</v>
          </cell>
          <cell r="G379">
            <v>98938.3</v>
          </cell>
          <cell r="H379">
            <v>12763.53</v>
          </cell>
          <cell r="I379">
            <v>30471.07</v>
          </cell>
          <cell r="J379">
            <v>16892.419999999998</v>
          </cell>
          <cell r="K379">
            <v>16141.74</v>
          </cell>
          <cell r="L379">
            <v>14423.91</v>
          </cell>
          <cell r="M379">
            <v>6431.67</v>
          </cell>
          <cell r="N379">
            <v>38640</v>
          </cell>
          <cell r="O379">
            <v>16548.7</v>
          </cell>
          <cell r="P379">
            <v>50270.84</v>
          </cell>
          <cell r="Q379">
            <v>115561.66</v>
          </cell>
          <cell r="R379">
            <v>66819.539999999994</v>
          </cell>
          <cell r="S379">
            <v>2484</v>
          </cell>
          <cell r="T379">
            <v>12495.6</v>
          </cell>
          <cell r="U379">
            <v>14423.91</v>
          </cell>
          <cell r="V379">
            <v>993</v>
          </cell>
          <cell r="W379">
            <v>12009.6</v>
          </cell>
          <cell r="X379">
            <v>341.25</v>
          </cell>
          <cell r="Y379">
            <v>17126.84</v>
          </cell>
          <cell r="Z379">
            <v>10098.51</v>
          </cell>
          <cell r="AA379">
            <v>20.64</v>
          </cell>
          <cell r="AB379">
            <v>1369.6</v>
          </cell>
          <cell r="AC379">
            <v>20542.47</v>
          </cell>
          <cell r="AD379">
            <v>61.4</v>
          </cell>
          <cell r="AE379">
            <v>25074</v>
          </cell>
          <cell r="AF379">
            <v>96.87</v>
          </cell>
          <cell r="AG379">
            <v>4650.08</v>
          </cell>
          <cell r="AH379">
            <v>73235.67</v>
          </cell>
          <cell r="AI379">
            <v>3117.6</v>
          </cell>
          <cell r="AJ379">
            <v>186759.93</v>
          </cell>
          <cell r="AK379">
            <v>4223.62</v>
          </cell>
          <cell r="AL379">
            <v>13323.23</v>
          </cell>
        </row>
        <row r="380">
          <cell r="A380">
            <v>38902</v>
          </cell>
          <cell r="B380" t="str">
            <v>22:45</v>
          </cell>
          <cell r="C380">
            <v>38663.31</v>
          </cell>
          <cell r="D380">
            <v>39886.519999999997</v>
          </cell>
          <cell r="E380">
            <v>171282.69</v>
          </cell>
          <cell r="F380">
            <v>22032</v>
          </cell>
          <cell r="G380">
            <v>99091.63</v>
          </cell>
          <cell r="H380">
            <v>12809.65</v>
          </cell>
          <cell r="I380">
            <v>25257.8</v>
          </cell>
          <cell r="J380">
            <v>17492.36</v>
          </cell>
          <cell r="K380">
            <v>15642.54</v>
          </cell>
          <cell r="L380">
            <v>14523.83</v>
          </cell>
          <cell r="M380">
            <v>2939.45</v>
          </cell>
          <cell r="N380">
            <v>38640</v>
          </cell>
          <cell r="O380">
            <v>16572.97</v>
          </cell>
          <cell r="P380">
            <v>48999.25</v>
          </cell>
          <cell r="Q380">
            <v>102428.58</v>
          </cell>
          <cell r="R380">
            <v>65572.22</v>
          </cell>
          <cell r="S380">
            <v>2484</v>
          </cell>
          <cell r="T380">
            <v>10933.2</v>
          </cell>
          <cell r="U380">
            <v>14523.83</v>
          </cell>
          <cell r="V380">
            <v>930</v>
          </cell>
          <cell r="W380">
            <v>11260.8</v>
          </cell>
          <cell r="X380">
            <v>312.75</v>
          </cell>
          <cell r="Y380">
            <v>16295.44</v>
          </cell>
          <cell r="Z380">
            <v>9748.3700000000008</v>
          </cell>
          <cell r="AA380">
            <v>18.760000000000002</v>
          </cell>
          <cell r="AB380">
            <v>1277.2</v>
          </cell>
          <cell r="AC380">
            <v>19290.59</v>
          </cell>
          <cell r="AD380">
            <v>56.87</v>
          </cell>
          <cell r="AE380">
            <v>23382</v>
          </cell>
          <cell r="AF380">
            <v>83.33</v>
          </cell>
          <cell r="AG380">
            <v>5302.29</v>
          </cell>
          <cell r="AH380">
            <v>69416.45</v>
          </cell>
          <cell r="AI380">
            <v>2916</v>
          </cell>
          <cell r="AJ380">
            <v>180360.81</v>
          </cell>
          <cell r="AK380">
            <v>4109.47</v>
          </cell>
          <cell r="AL380">
            <v>13375.81</v>
          </cell>
        </row>
        <row r="381">
          <cell r="A381">
            <v>38902</v>
          </cell>
          <cell r="B381" t="str">
            <v>23:00</v>
          </cell>
          <cell r="C381">
            <v>39844.39</v>
          </cell>
          <cell r="D381">
            <v>49487.9</v>
          </cell>
          <cell r="E381">
            <v>172477.21</v>
          </cell>
          <cell r="F381">
            <v>-259.2</v>
          </cell>
          <cell r="G381">
            <v>99168.3</v>
          </cell>
          <cell r="H381">
            <v>10361.86</v>
          </cell>
          <cell r="I381">
            <v>13944.7</v>
          </cell>
          <cell r="J381">
            <v>17299.18</v>
          </cell>
          <cell r="K381">
            <v>15577.95</v>
          </cell>
          <cell r="L381">
            <v>14433.1</v>
          </cell>
          <cell r="M381">
            <v>0</v>
          </cell>
          <cell r="N381">
            <v>38640</v>
          </cell>
          <cell r="O381">
            <v>16621.5</v>
          </cell>
          <cell r="P381">
            <v>49434.06</v>
          </cell>
          <cell r="Q381">
            <v>92342.49</v>
          </cell>
          <cell r="R381">
            <v>66055.56</v>
          </cell>
          <cell r="S381">
            <v>2592</v>
          </cell>
          <cell r="T381">
            <v>9954</v>
          </cell>
          <cell r="U381">
            <v>14433.1</v>
          </cell>
          <cell r="V381">
            <v>855</v>
          </cell>
          <cell r="W381">
            <v>10656</v>
          </cell>
          <cell r="X381">
            <v>289.5</v>
          </cell>
          <cell r="Y381">
            <v>15048.34</v>
          </cell>
          <cell r="Z381">
            <v>9407.4500000000007</v>
          </cell>
          <cell r="AA381">
            <v>18.760000000000002</v>
          </cell>
          <cell r="AB381">
            <v>1200.7</v>
          </cell>
          <cell r="AC381">
            <v>18167.89</v>
          </cell>
          <cell r="AD381">
            <v>58.42</v>
          </cell>
          <cell r="AE381">
            <v>21816</v>
          </cell>
          <cell r="AF381">
            <v>78.12</v>
          </cell>
          <cell r="AG381">
            <v>5286.56</v>
          </cell>
          <cell r="AH381">
            <v>65496</v>
          </cell>
          <cell r="AI381">
            <v>2714.4</v>
          </cell>
          <cell r="AJ381">
            <v>176473.18</v>
          </cell>
          <cell r="AK381">
            <v>4052.4</v>
          </cell>
          <cell r="AL381">
            <v>9034.5</v>
          </cell>
        </row>
        <row r="382">
          <cell r="A382">
            <v>38902</v>
          </cell>
          <cell r="B382" t="str">
            <v>23:15</v>
          </cell>
          <cell r="C382">
            <v>40204.480000000003</v>
          </cell>
          <cell r="D382">
            <v>65131.03</v>
          </cell>
          <cell r="E382">
            <v>160515.29</v>
          </cell>
          <cell r="F382">
            <v>-172.8</v>
          </cell>
          <cell r="G382">
            <v>95833.3</v>
          </cell>
          <cell r="H382">
            <v>260.62</v>
          </cell>
          <cell r="I382">
            <v>-133.41</v>
          </cell>
          <cell r="J382">
            <v>16333.63</v>
          </cell>
          <cell r="K382">
            <v>15269.84</v>
          </cell>
          <cell r="L382">
            <v>14142.37</v>
          </cell>
          <cell r="M382">
            <v>0</v>
          </cell>
          <cell r="N382">
            <v>37536</v>
          </cell>
          <cell r="O382">
            <v>16069.47</v>
          </cell>
          <cell r="P382">
            <v>47597.45</v>
          </cell>
          <cell r="Q382">
            <v>81605.41</v>
          </cell>
          <cell r="R382">
            <v>63666.92</v>
          </cell>
          <cell r="S382">
            <v>2484</v>
          </cell>
          <cell r="T382">
            <v>9360</v>
          </cell>
          <cell r="U382">
            <v>14142.37</v>
          </cell>
          <cell r="V382">
            <v>816</v>
          </cell>
          <cell r="W382">
            <v>9964.7999999999993</v>
          </cell>
          <cell r="X382">
            <v>266.25</v>
          </cell>
          <cell r="Y382">
            <v>14133.8</v>
          </cell>
          <cell r="Z382">
            <v>8633.9699999999993</v>
          </cell>
          <cell r="AA382">
            <v>20.64</v>
          </cell>
          <cell r="AB382">
            <v>1136.9000000000001</v>
          </cell>
          <cell r="AC382">
            <v>17743.52</v>
          </cell>
          <cell r="AD382">
            <v>60.96</v>
          </cell>
          <cell r="AE382">
            <v>20826</v>
          </cell>
          <cell r="AF382">
            <v>75</v>
          </cell>
          <cell r="AG382">
            <v>5296.41</v>
          </cell>
          <cell r="AH382">
            <v>62187</v>
          </cell>
          <cell r="AI382">
            <v>2592</v>
          </cell>
          <cell r="AJ382">
            <v>167578.45000000001</v>
          </cell>
          <cell r="AK382">
            <v>4109.47</v>
          </cell>
          <cell r="AL382">
            <v>9871.43</v>
          </cell>
        </row>
        <row r="383">
          <cell r="A383">
            <v>38902</v>
          </cell>
          <cell r="B383" t="str">
            <v>23:30</v>
          </cell>
          <cell r="C383">
            <v>39557.93</v>
          </cell>
          <cell r="D383">
            <v>56209.24</v>
          </cell>
          <cell r="E383">
            <v>158996.26</v>
          </cell>
          <cell r="F383">
            <v>-172.8</v>
          </cell>
          <cell r="G383">
            <v>94223.3</v>
          </cell>
          <cell r="H383">
            <v>-55.11</v>
          </cell>
          <cell r="I383">
            <v>-130.96</v>
          </cell>
          <cell r="J383">
            <v>16028.09</v>
          </cell>
          <cell r="K383">
            <v>11043.8</v>
          </cell>
          <cell r="L383">
            <v>14126.04</v>
          </cell>
          <cell r="M383">
            <v>0</v>
          </cell>
          <cell r="N383">
            <v>36432</v>
          </cell>
          <cell r="O383">
            <v>15760.09</v>
          </cell>
          <cell r="P383">
            <v>45876.22</v>
          </cell>
          <cell r="Q383">
            <v>73218.960000000006</v>
          </cell>
          <cell r="R383">
            <v>61636.31</v>
          </cell>
          <cell r="S383">
            <v>2484</v>
          </cell>
          <cell r="T383">
            <v>9190.7999999999993</v>
          </cell>
          <cell r="U383">
            <v>14126.04</v>
          </cell>
          <cell r="V383">
            <v>807</v>
          </cell>
          <cell r="W383">
            <v>9705.6</v>
          </cell>
          <cell r="X383">
            <v>244.5</v>
          </cell>
          <cell r="Y383">
            <v>13551.82</v>
          </cell>
          <cell r="Z383">
            <v>8593.08</v>
          </cell>
          <cell r="AA383">
            <v>16.88</v>
          </cell>
          <cell r="AB383">
            <v>1058.5999999999999</v>
          </cell>
          <cell r="AC383">
            <v>17086.63</v>
          </cell>
          <cell r="AD383">
            <v>59.21</v>
          </cell>
          <cell r="AE383">
            <v>19692</v>
          </cell>
          <cell r="AF383">
            <v>71.87</v>
          </cell>
          <cell r="AG383">
            <v>5248.85</v>
          </cell>
          <cell r="AH383">
            <v>59601</v>
          </cell>
          <cell r="AI383">
            <v>2455.1999999999998</v>
          </cell>
          <cell r="AJ383">
            <v>163370.94</v>
          </cell>
          <cell r="AK383">
            <v>4337.78</v>
          </cell>
          <cell r="AL383">
            <v>8637.06</v>
          </cell>
        </row>
        <row r="384">
          <cell r="A384">
            <v>38902</v>
          </cell>
          <cell r="B384" t="str">
            <v>23:45</v>
          </cell>
          <cell r="C384">
            <v>38932.980000000003</v>
          </cell>
          <cell r="D384">
            <v>40646.26</v>
          </cell>
          <cell r="E384">
            <v>159273.91</v>
          </cell>
          <cell r="F384">
            <v>-86.4</v>
          </cell>
          <cell r="G384">
            <v>94108.3</v>
          </cell>
          <cell r="H384">
            <v>-29.24</v>
          </cell>
          <cell r="I384">
            <v>-113.57</v>
          </cell>
          <cell r="J384">
            <v>15800.11</v>
          </cell>
          <cell r="K384">
            <v>7680.54</v>
          </cell>
          <cell r="L384">
            <v>14317.63</v>
          </cell>
          <cell r="M384">
            <v>0</v>
          </cell>
          <cell r="N384">
            <v>36432</v>
          </cell>
          <cell r="O384">
            <v>15669.1</v>
          </cell>
          <cell r="P384">
            <v>44026.97</v>
          </cell>
          <cell r="Q384">
            <v>66641.570000000007</v>
          </cell>
          <cell r="R384">
            <v>59696.07</v>
          </cell>
          <cell r="S384">
            <v>2592</v>
          </cell>
          <cell r="T384">
            <v>8352</v>
          </cell>
          <cell r="U384">
            <v>14317.63</v>
          </cell>
          <cell r="V384">
            <v>789</v>
          </cell>
          <cell r="W384">
            <v>9446.4</v>
          </cell>
          <cell r="X384">
            <v>228.75</v>
          </cell>
          <cell r="Y384">
            <v>13385.54</v>
          </cell>
          <cell r="Z384">
            <v>7837.65</v>
          </cell>
          <cell r="AA384">
            <v>18.760000000000002</v>
          </cell>
          <cell r="AB384">
            <v>1020.4</v>
          </cell>
          <cell r="AC384">
            <v>16130.54</v>
          </cell>
          <cell r="AD384">
            <v>58.28</v>
          </cell>
          <cell r="AE384">
            <v>18792</v>
          </cell>
          <cell r="AF384">
            <v>67.7</v>
          </cell>
          <cell r="AG384">
            <v>5338.98</v>
          </cell>
          <cell r="AH384">
            <v>57048</v>
          </cell>
          <cell r="AI384">
            <v>2332.8000000000002</v>
          </cell>
          <cell r="AJ384">
            <v>160395.29</v>
          </cell>
          <cell r="AK384">
            <v>4337.78</v>
          </cell>
          <cell r="AL384">
            <v>6125.07</v>
          </cell>
        </row>
        <row r="385">
          <cell r="A385">
            <v>38902</v>
          </cell>
          <cell r="B385" t="str">
            <v>24:00</v>
          </cell>
          <cell r="C385">
            <v>36616.82</v>
          </cell>
          <cell r="D385">
            <v>42687.33</v>
          </cell>
          <cell r="E385">
            <v>158196.19</v>
          </cell>
          <cell r="F385">
            <v>-172.8</v>
          </cell>
          <cell r="G385">
            <v>94299.97</v>
          </cell>
          <cell r="H385">
            <v>-53.23</v>
          </cell>
          <cell r="I385">
            <v>-106.52</v>
          </cell>
          <cell r="J385">
            <v>7942.39</v>
          </cell>
          <cell r="K385">
            <v>7666.22</v>
          </cell>
          <cell r="L385">
            <v>13992.66</v>
          </cell>
          <cell r="M385">
            <v>0</v>
          </cell>
          <cell r="N385">
            <v>36984</v>
          </cell>
          <cell r="O385">
            <v>861.4</v>
          </cell>
          <cell r="P385">
            <v>43943.03</v>
          </cell>
          <cell r="Q385">
            <v>73514.52</v>
          </cell>
          <cell r="R385">
            <v>44804.43</v>
          </cell>
          <cell r="S385">
            <v>2376</v>
          </cell>
          <cell r="T385">
            <v>7383.6</v>
          </cell>
          <cell r="U385">
            <v>13992.66</v>
          </cell>
          <cell r="V385">
            <v>732</v>
          </cell>
          <cell r="W385">
            <v>9187.2000000000007</v>
          </cell>
          <cell r="X385">
            <v>207.75</v>
          </cell>
          <cell r="Y385">
            <v>12637.28</v>
          </cell>
          <cell r="Z385">
            <v>7484.55</v>
          </cell>
          <cell r="AA385">
            <v>18.760000000000002</v>
          </cell>
          <cell r="AB385">
            <v>977.3</v>
          </cell>
          <cell r="AC385">
            <v>15358.45</v>
          </cell>
          <cell r="AD385">
            <v>58.67</v>
          </cell>
          <cell r="AE385">
            <v>18054</v>
          </cell>
          <cell r="AF385">
            <v>67.7</v>
          </cell>
          <cell r="AG385">
            <v>5214.3</v>
          </cell>
          <cell r="AH385">
            <v>54729</v>
          </cell>
          <cell r="AI385">
            <v>2239.1999999999998</v>
          </cell>
          <cell r="AJ385">
            <v>156747.6</v>
          </cell>
          <cell r="AK385">
            <v>4337.78</v>
          </cell>
          <cell r="AL385">
            <v>3894.8</v>
          </cell>
        </row>
        <row r="386">
          <cell r="A386">
            <v>38903</v>
          </cell>
          <cell r="B386" t="str">
            <v>00:15</v>
          </cell>
          <cell r="C386">
            <v>26762.06</v>
          </cell>
          <cell r="D386">
            <v>62570.54</v>
          </cell>
          <cell r="E386">
            <v>149314.59</v>
          </cell>
          <cell r="F386">
            <v>-172.8</v>
          </cell>
          <cell r="G386">
            <v>92881.64</v>
          </cell>
          <cell r="H386">
            <v>-29.24</v>
          </cell>
          <cell r="I386">
            <v>-99.34</v>
          </cell>
          <cell r="J386">
            <v>-130.51</v>
          </cell>
          <cell r="K386">
            <v>7139.36</v>
          </cell>
          <cell r="L386">
            <v>12229.36</v>
          </cell>
          <cell r="M386">
            <v>0</v>
          </cell>
          <cell r="N386">
            <v>35880</v>
          </cell>
          <cell r="O386">
            <v>-103.13</v>
          </cell>
          <cell r="P386">
            <v>42801.55</v>
          </cell>
          <cell r="Q386">
            <v>68579.34</v>
          </cell>
          <cell r="R386">
            <v>42698.42</v>
          </cell>
          <cell r="S386">
            <v>2376</v>
          </cell>
          <cell r="T386">
            <v>8964</v>
          </cell>
          <cell r="U386">
            <v>12229.36</v>
          </cell>
          <cell r="V386">
            <v>732</v>
          </cell>
          <cell r="W386">
            <v>9072</v>
          </cell>
          <cell r="X386">
            <v>182.25</v>
          </cell>
          <cell r="Y386">
            <v>12221.58</v>
          </cell>
          <cell r="Z386">
            <v>6817.07</v>
          </cell>
          <cell r="AA386">
            <v>18.760000000000002</v>
          </cell>
          <cell r="AB386">
            <v>959.7</v>
          </cell>
          <cell r="AC386">
            <v>16016.85</v>
          </cell>
          <cell r="AD386">
            <v>57.92</v>
          </cell>
          <cell r="AE386">
            <v>17442</v>
          </cell>
          <cell r="AF386">
            <v>65.62</v>
          </cell>
          <cell r="AG386">
            <v>5225.3900000000003</v>
          </cell>
          <cell r="AH386">
            <v>52188</v>
          </cell>
          <cell r="AI386">
            <v>2167.1999999999998</v>
          </cell>
          <cell r="AJ386">
            <v>150236.51999999999</v>
          </cell>
          <cell r="AK386">
            <v>4280.7</v>
          </cell>
          <cell r="AL386">
            <v>5122.1400000000003</v>
          </cell>
        </row>
        <row r="387">
          <cell r="A387">
            <v>38903</v>
          </cell>
          <cell r="B387" t="str">
            <v>00:30</v>
          </cell>
          <cell r="C387">
            <v>26586.41</v>
          </cell>
          <cell r="D387">
            <v>58729.74</v>
          </cell>
          <cell r="E387">
            <v>145195.62</v>
          </cell>
          <cell r="F387">
            <v>-86.4</v>
          </cell>
          <cell r="G387">
            <v>90274.97</v>
          </cell>
          <cell r="H387">
            <v>-53.23</v>
          </cell>
          <cell r="I387">
            <v>-101.21</v>
          </cell>
          <cell r="J387">
            <v>-87.74</v>
          </cell>
          <cell r="K387">
            <v>6119.78</v>
          </cell>
          <cell r="L387">
            <v>11884.08</v>
          </cell>
          <cell r="M387">
            <v>0</v>
          </cell>
          <cell r="N387">
            <v>34776</v>
          </cell>
          <cell r="O387">
            <v>-90.99</v>
          </cell>
          <cell r="P387">
            <v>41643.120000000003</v>
          </cell>
          <cell r="Q387">
            <v>63653.21</v>
          </cell>
          <cell r="R387">
            <v>41552.129999999997</v>
          </cell>
          <cell r="S387">
            <v>2268</v>
          </cell>
          <cell r="T387">
            <v>9032.4</v>
          </cell>
          <cell r="U387">
            <v>11884.08</v>
          </cell>
          <cell r="V387">
            <v>714</v>
          </cell>
          <cell r="W387">
            <v>8985.6</v>
          </cell>
          <cell r="X387">
            <v>168</v>
          </cell>
          <cell r="Y387">
            <v>11639.6</v>
          </cell>
          <cell r="Z387">
            <v>6675.46</v>
          </cell>
          <cell r="AA387">
            <v>18.760000000000002</v>
          </cell>
          <cell r="AB387">
            <v>905.5</v>
          </cell>
          <cell r="AC387">
            <v>15988.26</v>
          </cell>
          <cell r="AD387">
            <v>58.3</v>
          </cell>
          <cell r="AE387">
            <v>16992</v>
          </cell>
          <cell r="AF387">
            <v>62.5</v>
          </cell>
          <cell r="AG387">
            <v>5243.4</v>
          </cell>
          <cell r="AH387">
            <v>50592</v>
          </cell>
          <cell r="AI387">
            <v>2088</v>
          </cell>
          <cell r="AJ387">
            <v>146380.93</v>
          </cell>
          <cell r="AK387">
            <v>4280.7</v>
          </cell>
          <cell r="AL387">
            <v>5178.24</v>
          </cell>
        </row>
        <row r="388">
          <cell r="A388">
            <v>38903</v>
          </cell>
          <cell r="B388" t="str">
            <v>00:45</v>
          </cell>
          <cell r="C388">
            <v>26453.98</v>
          </cell>
          <cell r="D388">
            <v>52008.41</v>
          </cell>
          <cell r="E388">
            <v>145720.85999999999</v>
          </cell>
          <cell r="F388">
            <v>-172.8</v>
          </cell>
          <cell r="G388">
            <v>90274.97</v>
          </cell>
          <cell r="H388">
            <v>-31.11</v>
          </cell>
          <cell r="I388">
            <v>-92.87</v>
          </cell>
          <cell r="J388">
            <v>-93.71</v>
          </cell>
          <cell r="K388">
            <v>4296.93</v>
          </cell>
          <cell r="L388">
            <v>10966.66</v>
          </cell>
          <cell r="M388">
            <v>0</v>
          </cell>
          <cell r="N388">
            <v>34776</v>
          </cell>
          <cell r="O388">
            <v>-97.06</v>
          </cell>
          <cell r="P388">
            <v>37870.589999999997</v>
          </cell>
          <cell r="Q388">
            <v>62076.87</v>
          </cell>
          <cell r="R388">
            <v>37773.53</v>
          </cell>
          <cell r="S388">
            <v>2268</v>
          </cell>
          <cell r="T388">
            <v>9414</v>
          </cell>
          <cell r="U388">
            <v>10966.66</v>
          </cell>
          <cell r="V388">
            <v>723</v>
          </cell>
          <cell r="W388">
            <v>8899.2000000000007</v>
          </cell>
          <cell r="X388">
            <v>150</v>
          </cell>
          <cell r="Y388">
            <v>11722.74</v>
          </cell>
          <cell r="Z388">
            <v>6462.75</v>
          </cell>
          <cell r="AA388">
            <v>16.88</v>
          </cell>
          <cell r="AB388">
            <v>904</v>
          </cell>
          <cell r="AC388">
            <v>15707.16</v>
          </cell>
          <cell r="AD388">
            <v>58.18</v>
          </cell>
          <cell r="AE388">
            <v>16416</v>
          </cell>
          <cell r="AF388">
            <v>61.45</v>
          </cell>
          <cell r="AG388">
            <v>5194.33</v>
          </cell>
          <cell r="AH388">
            <v>49011</v>
          </cell>
          <cell r="AI388">
            <v>2030.4</v>
          </cell>
          <cell r="AJ388">
            <v>143565.23000000001</v>
          </cell>
          <cell r="AK388">
            <v>4280.7</v>
          </cell>
          <cell r="AL388">
            <v>2868.48</v>
          </cell>
        </row>
        <row r="389">
          <cell r="A389">
            <v>38903</v>
          </cell>
          <cell r="B389" t="str">
            <v>01:00</v>
          </cell>
          <cell r="C389">
            <v>26584.01</v>
          </cell>
          <cell r="D389">
            <v>47007.41</v>
          </cell>
          <cell r="E389">
            <v>139722.35999999999</v>
          </cell>
          <cell r="F389">
            <v>-172.8</v>
          </cell>
          <cell r="G389">
            <v>90351.64</v>
          </cell>
          <cell r="H389">
            <v>-53.23</v>
          </cell>
          <cell r="I389">
            <v>-90.14</v>
          </cell>
          <cell r="J389">
            <v>-86.54</v>
          </cell>
          <cell r="K389">
            <v>4421.21</v>
          </cell>
          <cell r="L389">
            <v>10805.11</v>
          </cell>
          <cell r="M389">
            <v>0</v>
          </cell>
          <cell r="N389">
            <v>34776</v>
          </cell>
          <cell r="O389">
            <v>-90.99</v>
          </cell>
          <cell r="P389">
            <v>36303.43</v>
          </cell>
          <cell r="Q389">
            <v>59002.14</v>
          </cell>
          <cell r="R389">
            <v>36212.44</v>
          </cell>
          <cell r="S389">
            <v>2268</v>
          </cell>
          <cell r="T389">
            <v>9349.2000000000007</v>
          </cell>
          <cell r="U389">
            <v>10805.11</v>
          </cell>
          <cell r="V389">
            <v>741</v>
          </cell>
          <cell r="W389">
            <v>8755.2000000000007</v>
          </cell>
          <cell r="X389">
            <v>138</v>
          </cell>
          <cell r="Y389">
            <v>11556.46</v>
          </cell>
          <cell r="Z389">
            <v>6450.11</v>
          </cell>
          <cell r="AA389">
            <v>18.760000000000002</v>
          </cell>
          <cell r="AB389">
            <v>870.5</v>
          </cell>
          <cell r="AC389">
            <v>15281.84</v>
          </cell>
          <cell r="AD389">
            <v>59.34</v>
          </cell>
          <cell r="AE389">
            <v>15966</v>
          </cell>
          <cell r="AF389">
            <v>61.45</v>
          </cell>
          <cell r="AG389">
            <v>5298.86</v>
          </cell>
          <cell r="AH389">
            <v>47961</v>
          </cell>
          <cell r="AI389">
            <v>1994.4</v>
          </cell>
          <cell r="AJ389">
            <v>139421.75</v>
          </cell>
          <cell r="AK389">
            <v>4223.62</v>
          </cell>
          <cell r="AL389">
            <v>3410.84</v>
          </cell>
        </row>
        <row r="390">
          <cell r="A390">
            <v>38903</v>
          </cell>
          <cell r="B390" t="str">
            <v>01:15</v>
          </cell>
          <cell r="C390">
            <v>26442.38</v>
          </cell>
          <cell r="D390">
            <v>41566.32</v>
          </cell>
          <cell r="E390">
            <v>139159.84</v>
          </cell>
          <cell r="F390">
            <v>-86.4</v>
          </cell>
          <cell r="G390">
            <v>90274.97</v>
          </cell>
          <cell r="H390">
            <v>-31.11</v>
          </cell>
          <cell r="I390">
            <v>-87.12</v>
          </cell>
          <cell r="J390">
            <v>-80.11</v>
          </cell>
          <cell r="K390">
            <v>4764.34</v>
          </cell>
          <cell r="L390">
            <v>10862.71</v>
          </cell>
          <cell r="M390">
            <v>0</v>
          </cell>
          <cell r="N390">
            <v>35328</v>
          </cell>
          <cell r="O390">
            <v>-97.06</v>
          </cell>
          <cell r="P390">
            <v>33623.57</v>
          </cell>
          <cell r="Q390">
            <v>57783.12</v>
          </cell>
          <cell r="R390">
            <v>33526.51</v>
          </cell>
          <cell r="S390">
            <v>2160</v>
          </cell>
          <cell r="T390">
            <v>8924.4</v>
          </cell>
          <cell r="U390">
            <v>10862.71</v>
          </cell>
          <cell r="V390">
            <v>762</v>
          </cell>
          <cell r="W390">
            <v>8668.7999999999993</v>
          </cell>
          <cell r="X390">
            <v>126.75</v>
          </cell>
          <cell r="Y390">
            <v>11140.76</v>
          </cell>
          <cell r="Z390">
            <v>6756.24</v>
          </cell>
          <cell r="AA390">
            <v>16.88</v>
          </cell>
          <cell r="AB390">
            <v>878.4</v>
          </cell>
          <cell r="AC390">
            <v>14906.14</v>
          </cell>
          <cell r="AD390">
            <v>57.32</v>
          </cell>
          <cell r="AE390">
            <v>15606</v>
          </cell>
          <cell r="AF390">
            <v>61.45</v>
          </cell>
          <cell r="AG390">
            <v>5297.75</v>
          </cell>
          <cell r="AH390">
            <v>46620</v>
          </cell>
          <cell r="AI390">
            <v>1951.2</v>
          </cell>
          <cell r="AJ390">
            <v>137501.97</v>
          </cell>
          <cell r="AK390">
            <v>4280.7</v>
          </cell>
          <cell r="AL390">
            <v>2785.48</v>
          </cell>
        </row>
        <row r="391">
          <cell r="A391">
            <v>38903</v>
          </cell>
          <cell r="B391" t="str">
            <v>01:30</v>
          </cell>
          <cell r="C391">
            <v>26444.78</v>
          </cell>
          <cell r="D391">
            <v>37525.51</v>
          </cell>
          <cell r="E391">
            <v>137559.74</v>
          </cell>
          <cell r="F391">
            <v>-172.8</v>
          </cell>
          <cell r="G391">
            <v>90274.97</v>
          </cell>
          <cell r="H391">
            <v>-29.24</v>
          </cell>
          <cell r="I391">
            <v>-86.69</v>
          </cell>
          <cell r="J391">
            <v>-93.71</v>
          </cell>
          <cell r="K391">
            <v>4837.7700000000004</v>
          </cell>
          <cell r="L391">
            <v>10712.08</v>
          </cell>
          <cell r="M391">
            <v>0</v>
          </cell>
          <cell r="N391">
            <v>34224</v>
          </cell>
          <cell r="O391">
            <v>-54.6</v>
          </cell>
          <cell r="P391">
            <v>31395.56</v>
          </cell>
          <cell r="Q391">
            <v>57366.69</v>
          </cell>
          <cell r="R391">
            <v>31340.959999999999</v>
          </cell>
          <cell r="S391">
            <v>2268</v>
          </cell>
          <cell r="T391">
            <v>8704.7999999999993</v>
          </cell>
          <cell r="U391">
            <v>10712.08</v>
          </cell>
          <cell r="V391">
            <v>723</v>
          </cell>
          <cell r="W391">
            <v>8668.7999999999993</v>
          </cell>
          <cell r="X391">
            <v>124.5</v>
          </cell>
          <cell r="Y391">
            <v>10641.92</v>
          </cell>
          <cell r="Z391">
            <v>6914.55</v>
          </cell>
          <cell r="AA391">
            <v>18.760000000000002</v>
          </cell>
          <cell r="AB391">
            <v>884.8</v>
          </cell>
          <cell r="AC391">
            <v>14545.42</v>
          </cell>
          <cell r="AD391">
            <v>57.92</v>
          </cell>
          <cell r="AE391">
            <v>15264</v>
          </cell>
          <cell r="AF391">
            <v>59.37</v>
          </cell>
          <cell r="AG391">
            <v>5252.25</v>
          </cell>
          <cell r="AH391">
            <v>45768</v>
          </cell>
          <cell r="AI391">
            <v>1886.4</v>
          </cell>
          <cell r="AJ391">
            <v>135534.15</v>
          </cell>
          <cell r="AK391">
            <v>4223.62</v>
          </cell>
          <cell r="AL391">
            <v>2431.3000000000002</v>
          </cell>
        </row>
        <row r="392">
          <cell r="A392">
            <v>38903</v>
          </cell>
          <cell r="B392" t="str">
            <v>01:45</v>
          </cell>
          <cell r="C392">
            <v>26479.99</v>
          </cell>
          <cell r="D392">
            <v>35005.21</v>
          </cell>
          <cell r="E392">
            <v>138316.99</v>
          </cell>
          <cell r="F392">
            <v>-172.8</v>
          </cell>
          <cell r="G392">
            <v>90313.3</v>
          </cell>
          <cell r="H392">
            <v>-29.24</v>
          </cell>
          <cell r="I392">
            <v>-85.54</v>
          </cell>
          <cell r="J392">
            <v>-76.14</v>
          </cell>
          <cell r="K392">
            <v>4790.92</v>
          </cell>
          <cell r="L392">
            <v>10850.12</v>
          </cell>
          <cell r="M392">
            <v>0</v>
          </cell>
          <cell r="N392">
            <v>35328</v>
          </cell>
          <cell r="O392">
            <v>-42.46</v>
          </cell>
          <cell r="P392">
            <v>28472.22</v>
          </cell>
          <cell r="Q392">
            <v>59445.54</v>
          </cell>
          <cell r="R392">
            <v>28429.759999999998</v>
          </cell>
          <cell r="S392">
            <v>2268</v>
          </cell>
          <cell r="T392">
            <v>8125.2</v>
          </cell>
          <cell r="U392">
            <v>10850.12</v>
          </cell>
          <cell r="V392">
            <v>726</v>
          </cell>
          <cell r="W392">
            <v>8582.4</v>
          </cell>
          <cell r="X392">
            <v>114</v>
          </cell>
          <cell r="Y392">
            <v>10392.5</v>
          </cell>
          <cell r="Z392">
            <v>7252.85</v>
          </cell>
          <cell r="AA392">
            <v>18.760000000000002</v>
          </cell>
          <cell r="AB392">
            <v>872.1</v>
          </cell>
          <cell r="AC392">
            <v>14280.03</v>
          </cell>
          <cell r="AD392">
            <v>57.89</v>
          </cell>
          <cell r="AE392">
            <v>15048</v>
          </cell>
          <cell r="AF392">
            <v>58.33</v>
          </cell>
          <cell r="AG392">
            <v>5289.89</v>
          </cell>
          <cell r="AH392">
            <v>45042</v>
          </cell>
          <cell r="AI392">
            <v>1872</v>
          </cell>
          <cell r="AJ392">
            <v>134526.24</v>
          </cell>
          <cell r="AK392">
            <v>4166.55</v>
          </cell>
          <cell r="AL392">
            <v>1025.1099999999999</v>
          </cell>
        </row>
        <row r="393">
          <cell r="A393">
            <v>38903</v>
          </cell>
          <cell r="B393" t="str">
            <v>02:00</v>
          </cell>
          <cell r="C393">
            <v>27114.54</v>
          </cell>
          <cell r="D393">
            <v>36125.4</v>
          </cell>
          <cell r="E393">
            <v>135083.06</v>
          </cell>
          <cell r="F393">
            <v>-86.4</v>
          </cell>
          <cell r="G393">
            <v>90351.64</v>
          </cell>
          <cell r="H393">
            <v>-31.11</v>
          </cell>
          <cell r="I393">
            <v>-85.1</v>
          </cell>
          <cell r="J393">
            <v>-80.510000000000005</v>
          </cell>
          <cell r="K393">
            <v>4953.53</v>
          </cell>
          <cell r="L393">
            <v>10828.01</v>
          </cell>
          <cell r="M393">
            <v>0</v>
          </cell>
          <cell r="N393">
            <v>34776</v>
          </cell>
          <cell r="O393">
            <v>-36.4</v>
          </cell>
          <cell r="P393">
            <v>24059.84</v>
          </cell>
          <cell r="Q393">
            <v>60949.1</v>
          </cell>
          <cell r="R393">
            <v>24023.439999999999</v>
          </cell>
          <cell r="S393">
            <v>2268</v>
          </cell>
          <cell r="T393">
            <v>7984.8</v>
          </cell>
          <cell r="U393">
            <v>10828.01</v>
          </cell>
          <cell r="V393">
            <v>711</v>
          </cell>
          <cell r="W393">
            <v>8755.2000000000007</v>
          </cell>
          <cell r="X393">
            <v>105</v>
          </cell>
          <cell r="Y393">
            <v>10143.08</v>
          </cell>
          <cell r="Z393">
            <v>7296.37</v>
          </cell>
          <cell r="AA393">
            <v>16.88</v>
          </cell>
          <cell r="AB393">
            <v>851.4</v>
          </cell>
          <cell r="AC393">
            <v>14109.58</v>
          </cell>
          <cell r="AD393">
            <v>58.32</v>
          </cell>
          <cell r="AE393">
            <v>14832</v>
          </cell>
          <cell r="AF393">
            <v>59.37</v>
          </cell>
          <cell r="AG393">
            <v>5298.65</v>
          </cell>
          <cell r="AH393">
            <v>44385</v>
          </cell>
          <cell r="AI393">
            <v>1843.2</v>
          </cell>
          <cell r="AJ393">
            <v>132334.49</v>
          </cell>
          <cell r="AK393">
            <v>4109.47</v>
          </cell>
          <cell r="AL393">
            <v>1746.32</v>
          </cell>
        </row>
        <row r="394">
          <cell r="A394">
            <v>38903</v>
          </cell>
          <cell r="B394" t="str">
            <v>02:15</v>
          </cell>
          <cell r="C394">
            <v>26684.84</v>
          </cell>
          <cell r="D394">
            <v>33684.74</v>
          </cell>
          <cell r="E394">
            <v>135089.81</v>
          </cell>
          <cell r="F394">
            <v>-172.8</v>
          </cell>
          <cell r="G394">
            <v>90313.3</v>
          </cell>
          <cell r="H394">
            <v>-5.24</v>
          </cell>
          <cell r="I394">
            <v>-84.82</v>
          </cell>
          <cell r="J394">
            <v>-93.31</v>
          </cell>
          <cell r="K394">
            <v>5039.37</v>
          </cell>
          <cell r="L394">
            <v>10900.77</v>
          </cell>
          <cell r="M394">
            <v>0</v>
          </cell>
          <cell r="N394">
            <v>35328</v>
          </cell>
          <cell r="O394">
            <v>-36.4</v>
          </cell>
          <cell r="P394">
            <v>22795.85</v>
          </cell>
          <cell r="Q394">
            <v>60692.82</v>
          </cell>
          <cell r="R394">
            <v>22759.45</v>
          </cell>
          <cell r="S394">
            <v>2268</v>
          </cell>
          <cell r="T394">
            <v>7754.4</v>
          </cell>
          <cell r="U394">
            <v>10900.77</v>
          </cell>
          <cell r="V394">
            <v>693</v>
          </cell>
          <cell r="W394">
            <v>8870.4</v>
          </cell>
          <cell r="X394">
            <v>102</v>
          </cell>
          <cell r="Y394">
            <v>10059.94</v>
          </cell>
          <cell r="Z394">
            <v>7161.3</v>
          </cell>
          <cell r="AA394">
            <v>18.760000000000002</v>
          </cell>
          <cell r="AB394">
            <v>864.1</v>
          </cell>
          <cell r="AC394">
            <v>14029.01</v>
          </cell>
          <cell r="AD394">
            <v>56.83</v>
          </cell>
          <cell r="AE394">
            <v>14724</v>
          </cell>
          <cell r="AF394">
            <v>58.33</v>
          </cell>
          <cell r="AG394">
            <v>5286.3</v>
          </cell>
          <cell r="AH394">
            <v>43935</v>
          </cell>
          <cell r="AI394">
            <v>1836</v>
          </cell>
          <cell r="AJ394">
            <v>131582.57</v>
          </cell>
          <cell r="AK394">
            <v>4109.47</v>
          </cell>
          <cell r="AL394">
            <v>1120.95</v>
          </cell>
        </row>
        <row r="395">
          <cell r="A395">
            <v>38903</v>
          </cell>
          <cell r="B395" t="str">
            <v>02:30</v>
          </cell>
          <cell r="C395">
            <v>26468.38</v>
          </cell>
          <cell r="D395">
            <v>32604.53</v>
          </cell>
          <cell r="E395">
            <v>133607.67999999999</v>
          </cell>
          <cell r="F395">
            <v>-172.8</v>
          </cell>
          <cell r="G395">
            <v>90313.3</v>
          </cell>
          <cell r="H395">
            <v>-29.24</v>
          </cell>
          <cell r="I395">
            <v>-92.44</v>
          </cell>
          <cell r="J395">
            <v>-82.11</v>
          </cell>
          <cell r="K395">
            <v>4993.1000000000004</v>
          </cell>
          <cell r="L395">
            <v>10907.32</v>
          </cell>
          <cell r="M395">
            <v>0</v>
          </cell>
          <cell r="N395">
            <v>34776</v>
          </cell>
          <cell r="O395">
            <v>-36.4</v>
          </cell>
          <cell r="P395">
            <v>21444.85</v>
          </cell>
          <cell r="Q395">
            <v>60028.44</v>
          </cell>
          <cell r="R395">
            <v>21408.45</v>
          </cell>
          <cell r="S395">
            <v>2268</v>
          </cell>
          <cell r="T395">
            <v>7599.6</v>
          </cell>
          <cell r="U395">
            <v>10907.32</v>
          </cell>
          <cell r="V395">
            <v>717</v>
          </cell>
          <cell r="W395">
            <v>8784</v>
          </cell>
          <cell r="X395">
            <v>102.75</v>
          </cell>
          <cell r="Y395">
            <v>9976.7999999999993</v>
          </cell>
          <cell r="Z395">
            <v>7317.29</v>
          </cell>
          <cell r="AA395">
            <v>18.760000000000002</v>
          </cell>
          <cell r="AB395">
            <v>872.1</v>
          </cell>
          <cell r="AC395">
            <v>13958.83</v>
          </cell>
          <cell r="AD395">
            <v>55.74</v>
          </cell>
          <cell r="AE395">
            <v>14544</v>
          </cell>
          <cell r="AF395">
            <v>58.33</v>
          </cell>
          <cell r="AG395">
            <v>5335.28</v>
          </cell>
          <cell r="AH395">
            <v>43554</v>
          </cell>
          <cell r="AI395">
            <v>1821.6</v>
          </cell>
          <cell r="AJ395">
            <v>130094.76</v>
          </cell>
          <cell r="AK395">
            <v>4509</v>
          </cell>
          <cell r="AL395">
            <v>942.11</v>
          </cell>
        </row>
        <row r="396">
          <cell r="A396">
            <v>38903</v>
          </cell>
          <cell r="B396" t="str">
            <v>02:45</v>
          </cell>
          <cell r="C396">
            <v>28072.77</v>
          </cell>
          <cell r="D396">
            <v>33844.769999999997</v>
          </cell>
          <cell r="E396">
            <v>130529.03</v>
          </cell>
          <cell r="F396">
            <v>-86.4</v>
          </cell>
          <cell r="G396">
            <v>90351.64</v>
          </cell>
          <cell r="H396">
            <v>-31.11</v>
          </cell>
          <cell r="I396">
            <v>-98.62</v>
          </cell>
          <cell r="J396">
            <v>-75.739999999999995</v>
          </cell>
          <cell r="K396">
            <v>5162.0600000000004</v>
          </cell>
          <cell r="L396">
            <v>10934.87</v>
          </cell>
          <cell r="M396">
            <v>0</v>
          </cell>
          <cell r="N396">
            <v>34776</v>
          </cell>
          <cell r="O396">
            <v>-42.46</v>
          </cell>
          <cell r="P396">
            <v>21315.17</v>
          </cell>
          <cell r="Q396">
            <v>60898.62</v>
          </cell>
          <cell r="R396">
            <v>21272.71</v>
          </cell>
          <cell r="S396">
            <v>2376</v>
          </cell>
          <cell r="T396">
            <v>7408.8</v>
          </cell>
          <cell r="U396">
            <v>10934.87</v>
          </cell>
          <cell r="V396">
            <v>708</v>
          </cell>
          <cell r="W396">
            <v>8553.6</v>
          </cell>
          <cell r="X396">
            <v>101.25</v>
          </cell>
          <cell r="Y396">
            <v>9976.7999999999993</v>
          </cell>
          <cell r="Z396">
            <v>7386.25</v>
          </cell>
          <cell r="AA396">
            <v>16.88</v>
          </cell>
          <cell r="AB396">
            <v>859.3</v>
          </cell>
          <cell r="AC396">
            <v>13853.97</v>
          </cell>
          <cell r="AD396">
            <v>56.65</v>
          </cell>
          <cell r="AE396">
            <v>14508</v>
          </cell>
          <cell r="AF396">
            <v>59.37</v>
          </cell>
          <cell r="AG396">
            <v>5328.08</v>
          </cell>
          <cell r="AH396">
            <v>43752</v>
          </cell>
          <cell r="AI396">
            <v>1814.4</v>
          </cell>
          <cell r="AJ396">
            <v>128223</v>
          </cell>
          <cell r="AK396">
            <v>4509</v>
          </cell>
          <cell r="AL396">
            <v>1918.14</v>
          </cell>
        </row>
        <row r="397">
          <cell r="A397">
            <v>38903</v>
          </cell>
          <cell r="B397" t="str">
            <v>03:00</v>
          </cell>
          <cell r="C397">
            <v>29563.13</v>
          </cell>
          <cell r="D397">
            <v>31524.31</v>
          </cell>
          <cell r="E397">
            <v>129408.14</v>
          </cell>
          <cell r="F397">
            <v>-172.8</v>
          </cell>
          <cell r="G397">
            <v>90236.64</v>
          </cell>
          <cell r="H397">
            <v>-29.24</v>
          </cell>
          <cell r="I397">
            <v>-98.47</v>
          </cell>
          <cell r="J397">
            <v>-93.71</v>
          </cell>
          <cell r="K397">
            <v>5053.29</v>
          </cell>
          <cell r="L397">
            <v>11050.62</v>
          </cell>
          <cell r="M397">
            <v>0</v>
          </cell>
          <cell r="N397">
            <v>34776</v>
          </cell>
          <cell r="O397">
            <v>-36.4</v>
          </cell>
          <cell r="P397">
            <v>21344.97</v>
          </cell>
          <cell r="Q397">
            <v>60610.47</v>
          </cell>
          <cell r="R397">
            <v>21308.57</v>
          </cell>
          <cell r="S397">
            <v>2268</v>
          </cell>
          <cell r="T397">
            <v>6994.8</v>
          </cell>
          <cell r="U397">
            <v>11050.62</v>
          </cell>
          <cell r="V397">
            <v>726</v>
          </cell>
          <cell r="W397">
            <v>8236.7999999999993</v>
          </cell>
          <cell r="X397">
            <v>100.5</v>
          </cell>
          <cell r="Y397">
            <v>9976.7999999999993</v>
          </cell>
          <cell r="Z397">
            <v>7197.49</v>
          </cell>
          <cell r="AA397">
            <v>18.760000000000002</v>
          </cell>
          <cell r="AB397">
            <v>859.3</v>
          </cell>
          <cell r="AC397">
            <v>13868.81</v>
          </cell>
          <cell r="AD397">
            <v>56.5</v>
          </cell>
          <cell r="AE397">
            <v>14544</v>
          </cell>
          <cell r="AF397">
            <v>57.29</v>
          </cell>
          <cell r="AG397">
            <v>5285.86</v>
          </cell>
          <cell r="AH397">
            <v>42993</v>
          </cell>
          <cell r="AI397">
            <v>1814.4</v>
          </cell>
          <cell r="AJ397">
            <v>127695.06</v>
          </cell>
          <cell r="AK397">
            <v>4509</v>
          </cell>
          <cell r="AL397">
            <v>2308.5500000000002</v>
          </cell>
        </row>
        <row r="398">
          <cell r="A398">
            <v>38903</v>
          </cell>
          <cell r="B398" t="str">
            <v>03:15</v>
          </cell>
          <cell r="C398">
            <v>30188.880000000001</v>
          </cell>
          <cell r="D398">
            <v>28924.38</v>
          </cell>
          <cell r="E398">
            <v>127247.96</v>
          </cell>
          <cell r="F398">
            <v>-172.8</v>
          </cell>
          <cell r="G398">
            <v>90274.97</v>
          </cell>
          <cell r="H398">
            <v>-29.24</v>
          </cell>
          <cell r="I398">
            <v>-99.62</v>
          </cell>
          <cell r="J398">
            <v>-81.709999999999994</v>
          </cell>
          <cell r="K398">
            <v>5121.66</v>
          </cell>
          <cell r="L398">
            <v>11115.71</v>
          </cell>
          <cell r="M398">
            <v>0</v>
          </cell>
          <cell r="N398">
            <v>34776</v>
          </cell>
          <cell r="O398">
            <v>-36.4</v>
          </cell>
          <cell r="P398">
            <v>22049.58</v>
          </cell>
          <cell r="Q398">
            <v>58915.62</v>
          </cell>
          <cell r="R398">
            <v>22013.18</v>
          </cell>
          <cell r="S398">
            <v>2376</v>
          </cell>
          <cell r="T398">
            <v>6764.4</v>
          </cell>
          <cell r="U398">
            <v>11115.71</v>
          </cell>
          <cell r="V398">
            <v>735</v>
          </cell>
          <cell r="W398">
            <v>7833.6</v>
          </cell>
          <cell r="X398">
            <v>99.75</v>
          </cell>
          <cell r="Y398">
            <v>9893.66</v>
          </cell>
          <cell r="Z398">
            <v>7347.64</v>
          </cell>
          <cell r="AA398">
            <v>18.760000000000002</v>
          </cell>
          <cell r="AB398">
            <v>875.3</v>
          </cell>
          <cell r="AC398">
            <v>13843.39</v>
          </cell>
          <cell r="AD398">
            <v>56.93</v>
          </cell>
          <cell r="AE398">
            <v>14292</v>
          </cell>
          <cell r="AF398">
            <v>57.29</v>
          </cell>
          <cell r="AG398">
            <v>5301.94</v>
          </cell>
          <cell r="AH398">
            <v>42603</v>
          </cell>
          <cell r="AI398">
            <v>1785.6</v>
          </cell>
          <cell r="AJ398">
            <v>126255.29</v>
          </cell>
          <cell r="AK398">
            <v>4337.78</v>
          </cell>
          <cell r="AL398">
            <v>2639.35</v>
          </cell>
        </row>
        <row r="399">
          <cell r="A399">
            <v>38903</v>
          </cell>
          <cell r="B399" t="str">
            <v>03:30</v>
          </cell>
          <cell r="C399">
            <v>32049.32</v>
          </cell>
          <cell r="D399">
            <v>34005.58</v>
          </cell>
          <cell r="E399">
            <v>118212.43</v>
          </cell>
          <cell r="F399">
            <v>-86.4</v>
          </cell>
          <cell r="G399">
            <v>90389.97</v>
          </cell>
          <cell r="H399">
            <v>-29.24</v>
          </cell>
          <cell r="I399">
            <v>-98.19</v>
          </cell>
          <cell r="J399">
            <v>-82.11</v>
          </cell>
          <cell r="K399">
            <v>5370.09</v>
          </cell>
          <cell r="L399">
            <v>11086.31</v>
          </cell>
          <cell r="M399">
            <v>0</v>
          </cell>
          <cell r="N399">
            <v>34776</v>
          </cell>
          <cell r="O399">
            <v>-36.4</v>
          </cell>
          <cell r="P399">
            <v>21062.35</v>
          </cell>
          <cell r="Q399">
            <v>59074.19</v>
          </cell>
          <cell r="R399">
            <v>21025.95</v>
          </cell>
          <cell r="S399">
            <v>2376</v>
          </cell>
          <cell r="T399">
            <v>6728.4</v>
          </cell>
          <cell r="U399">
            <v>11086.31</v>
          </cell>
          <cell r="V399">
            <v>726</v>
          </cell>
          <cell r="W399">
            <v>8006.4</v>
          </cell>
          <cell r="X399">
            <v>100.5</v>
          </cell>
          <cell r="Y399">
            <v>10059.94</v>
          </cell>
          <cell r="Z399">
            <v>7454.73</v>
          </cell>
          <cell r="AA399">
            <v>18.760000000000002</v>
          </cell>
          <cell r="AB399">
            <v>867.3</v>
          </cell>
          <cell r="AC399">
            <v>13713.12</v>
          </cell>
          <cell r="AD399">
            <v>50.41</v>
          </cell>
          <cell r="AE399">
            <v>14184</v>
          </cell>
          <cell r="AF399">
            <v>55.21</v>
          </cell>
          <cell r="AG399">
            <v>5258.93</v>
          </cell>
          <cell r="AH399">
            <v>42345</v>
          </cell>
          <cell r="AI399">
            <v>1771.2</v>
          </cell>
          <cell r="AJ399">
            <v>121919.92</v>
          </cell>
          <cell r="AK399">
            <v>4394.8500000000004</v>
          </cell>
          <cell r="AL399">
            <v>6136.7</v>
          </cell>
        </row>
        <row r="400">
          <cell r="A400">
            <v>38903</v>
          </cell>
          <cell r="B400" t="str">
            <v>03:45</v>
          </cell>
          <cell r="C400">
            <v>32857.919999999998</v>
          </cell>
          <cell r="D400">
            <v>35205.82</v>
          </cell>
          <cell r="E400">
            <v>114091.96</v>
          </cell>
          <cell r="F400">
            <v>-172.8</v>
          </cell>
          <cell r="G400">
            <v>90504.97</v>
          </cell>
          <cell r="H400">
            <v>-7.11</v>
          </cell>
          <cell r="I400">
            <v>-91.86</v>
          </cell>
          <cell r="J400">
            <v>-87.74</v>
          </cell>
          <cell r="K400">
            <v>5158.67</v>
          </cell>
          <cell r="L400">
            <v>11121.97</v>
          </cell>
          <cell r="M400">
            <v>0</v>
          </cell>
          <cell r="N400">
            <v>35328</v>
          </cell>
          <cell r="O400">
            <v>-42.46</v>
          </cell>
          <cell r="P400">
            <v>22049.32</v>
          </cell>
          <cell r="Q400">
            <v>57915.86</v>
          </cell>
          <cell r="R400">
            <v>22006.86</v>
          </cell>
          <cell r="S400">
            <v>2376</v>
          </cell>
          <cell r="T400">
            <v>6879.6</v>
          </cell>
          <cell r="U400">
            <v>11121.97</v>
          </cell>
          <cell r="V400">
            <v>669</v>
          </cell>
          <cell r="W400">
            <v>8092.8</v>
          </cell>
          <cell r="X400">
            <v>97.5</v>
          </cell>
          <cell r="Y400">
            <v>10226.219999999999</v>
          </cell>
          <cell r="Z400">
            <v>7362.87</v>
          </cell>
          <cell r="AA400">
            <v>16.88</v>
          </cell>
          <cell r="AB400">
            <v>862.5</v>
          </cell>
          <cell r="AC400">
            <v>13623.39</v>
          </cell>
          <cell r="AD400">
            <v>7.78</v>
          </cell>
          <cell r="AE400">
            <v>14166</v>
          </cell>
          <cell r="AF400">
            <v>55.21</v>
          </cell>
          <cell r="AG400">
            <v>5233.53</v>
          </cell>
          <cell r="AH400">
            <v>42399</v>
          </cell>
          <cell r="AI400">
            <v>1778.4</v>
          </cell>
          <cell r="AJ400">
            <v>120000.2</v>
          </cell>
          <cell r="AK400">
            <v>4451.93</v>
          </cell>
          <cell r="AL400">
            <v>7499.64</v>
          </cell>
        </row>
        <row r="401">
          <cell r="A401">
            <v>38903</v>
          </cell>
          <cell r="B401" t="str">
            <v>04:00</v>
          </cell>
          <cell r="C401">
            <v>32564.25</v>
          </cell>
          <cell r="D401">
            <v>37965.69</v>
          </cell>
          <cell r="E401">
            <v>112171.65</v>
          </cell>
          <cell r="F401">
            <v>-172.8</v>
          </cell>
          <cell r="G401">
            <v>90428.3</v>
          </cell>
          <cell r="H401">
            <v>-29.24</v>
          </cell>
          <cell r="I401">
            <v>-94.59</v>
          </cell>
          <cell r="J401">
            <v>-164.9</v>
          </cell>
          <cell r="K401">
            <v>5029.62</v>
          </cell>
          <cell r="L401">
            <v>11064.03</v>
          </cell>
          <cell r="M401">
            <v>0</v>
          </cell>
          <cell r="N401">
            <v>34776</v>
          </cell>
          <cell r="O401">
            <v>-36.4</v>
          </cell>
          <cell r="P401">
            <v>21310.83</v>
          </cell>
          <cell r="Q401">
            <v>58750.59</v>
          </cell>
          <cell r="R401">
            <v>21274.43</v>
          </cell>
          <cell r="S401">
            <v>2376</v>
          </cell>
          <cell r="T401">
            <v>7146</v>
          </cell>
          <cell r="U401">
            <v>11064.03</v>
          </cell>
          <cell r="V401">
            <v>669</v>
          </cell>
          <cell r="W401">
            <v>8208</v>
          </cell>
          <cell r="X401">
            <v>99.75</v>
          </cell>
          <cell r="Y401">
            <v>10059.94</v>
          </cell>
          <cell r="Z401">
            <v>7053.81</v>
          </cell>
          <cell r="AA401">
            <v>18.760000000000002</v>
          </cell>
          <cell r="AB401">
            <v>857.7</v>
          </cell>
          <cell r="AC401">
            <v>13693.01</v>
          </cell>
          <cell r="AD401">
            <v>6.55</v>
          </cell>
          <cell r="AE401">
            <v>14238</v>
          </cell>
          <cell r="AF401">
            <v>55.21</v>
          </cell>
          <cell r="AG401">
            <v>5283.24</v>
          </cell>
          <cell r="AH401">
            <v>42354</v>
          </cell>
          <cell r="AI401">
            <v>1785.6</v>
          </cell>
          <cell r="AJ401">
            <v>118928.39</v>
          </cell>
          <cell r="AK401">
            <v>4451.93</v>
          </cell>
          <cell r="AL401">
            <v>8144.87</v>
          </cell>
        </row>
        <row r="402">
          <cell r="A402">
            <v>38903</v>
          </cell>
          <cell r="B402" t="str">
            <v>04:15</v>
          </cell>
          <cell r="C402">
            <v>32553.040000000001</v>
          </cell>
          <cell r="D402">
            <v>39845.980000000003</v>
          </cell>
          <cell r="E402">
            <v>107813.16</v>
          </cell>
          <cell r="F402">
            <v>-86.4</v>
          </cell>
          <cell r="G402">
            <v>90389.97</v>
          </cell>
          <cell r="H402">
            <v>-29.24</v>
          </cell>
          <cell r="I402">
            <v>-94.59</v>
          </cell>
          <cell r="J402">
            <v>4693.4799999999996</v>
          </cell>
          <cell r="K402">
            <v>4974.04</v>
          </cell>
          <cell r="L402">
            <v>11077.81</v>
          </cell>
          <cell r="M402">
            <v>0</v>
          </cell>
          <cell r="N402">
            <v>34776</v>
          </cell>
          <cell r="O402">
            <v>-36.4</v>
          </cell>
          <cell r="P402">
            <v>21277.29</v>
          </cell>
          <cell r="Q402">
            <v>59134.59</v>
          </cell>
          <cell r="R402">
            <v>21240.89</v>
          </cell>
          <cell r="S402">
            <v>2268</v>
          </cell>
          <cell r="T402">
            <v>7063.2</v>
          </cell>
          <cell r="U402">
            <v>11077.81</v>
          </cell>
          <cell r="V402">
            <v>678</v>
          </cell>
          <cell r="W402">
            <v>8409.6</v>
          </cell>
          <cell r="X402">
            <v>98.25</v>
          </cell>
          <cell r="Y402">
            <v>10143.08</v>
          </cell>
          <cell r="Z402">
            <v>6938.23</v>
          </cell>
          <cell r="AA402">
            <v>18.760000000000002</v>
          </cell>
          <cell r="AB402">
            <v>881.6</v>
          </cell>
          <cell r="AC402">
            <v>13723.03</v>
          </cell>
          <cell r="AD402">
            <v>6.68</v>
          </cell>
          <cell r="AE402">
            <v>14364</v>
          </cell>
          <cell r="AF402">
            <v>56.25</v>
          </cell>
          <cell r="AG402">
            <v>5253.02</v>
          </cell>
          <cell r="AH402">
            <v>42942</v>
          </cell>
          <cell r="AI402">
            <v>1785.6</v>
          </cell>
          <cell r="AJ402">
            <v>117088.66</v>
          </cell>
          <cell r="AK402">
            <v>4451.93</v>
          </cell>
          <cell r="AL402">
            <v>9961.34</v>
          </cell>
        </row>
        <row r="403">
          <cell r="A403">
            <v>38903</v>
          </cell>
          <cell r="B403" t="str">
            <v>04:30</v>
          </cell>
          <cell r="C403">
            <v>31497.19</v>
          </cell>
          <cell r="D403">
            <v>38285.660000000003</v>
          </cell>
          <cell r="E403">
            <v>104532.34</v>
          </cell>
          <cell r="F403">
            <v>-172.8</v>
          </cell>
          <cell r="G403">
            <v>90351.64</v>
          </cell>
          <cell r="H403">
            <v>-31.11</v>
          </cell>
          <cell r="I403">
            <v>-99.48</v>
          </cell>
          <cell r="J403">
            <v>11912.85</v>
          </cell>
          <cell r="K403">
            <v>4959.78</v>
          </cell>
          <cell r="L403">
            <v>11018.54</v>
          </cell>
          <cell r="M403">
            <v>0</v>
          </cell>
          <cell r="N403">
            <v>34224</v>
          </cell>
          <cell r="O403">
            <v>-36.4</v>
          </cell>
          <cell r="P403">
            <v>21198.39</v>
          </cell>
          <cell r="Q403">
            <v>59747.48</v>
          </cell>
          <cell r="R403">
            <v>21161.99</v>
          </cell>
          <cell r="S403">
            <v>2376</v>
          </cell>
          <cell r="T403">
            <v>6800.4</v>
          </cell>
          <cell r="U403">
            <v>11018.54</v>
          </cell>
          <cell r="V403">
            <v>720</v>
          </cell>
          <cell r="W403">
            <v>8496</v>
          </cell>
          <cell r="X403">
            <v>98.25</v>
          </cell>
          <cell r="Y403">
            <v>10392.5</v>
          </cell>
          <cell r="Z403">
            <v>6904.88</v>
          </cell>
          <cell r="AA403">
            <v>16.88</v>
          </cell>
          <cell r="AB403">
            <v>907.1</v>
          </cell>
          <cell r="AC403">
            <v>13947.11</v>
          </cell>
          <cell r="AD403">
            <v>6.72</v>
          </cell>
          <cell r="AE403">
            <v>14616</v>
          </cell>
          <cell r="AF403">
            <v>56.25</v>
          </cell>
          <cell r="AG403">
            <v>5391.17</v>
          </cell>
          <cell r="AH403">
            <v>43281</v>
          </cell>
          <cell r="AI403">
            <v>1800</v>
          </cell>
          <cell r="AJ403">
            <v>115968.83</v>
          </cell>
          <cell r="AK403">
            <v>4451.93</v>
          </cell>
          <cell r="AL403">
            <v>11718.2</v>
          </cell>
        </row>
        <row r="404">
          <cell r="A404">
            <v>38903</v>
          </cell>
          <cell r="B404" t="str">
            <v>04:45</v>
          </cell>
          <cell r="C404">
            <v>31413.17</v>
          </cell>
          <cell r="D404">
            <v>38325.67</v>
          </cell>
          <cell r="E404">
            <v>104451.94</v>
          </cell>
          <cell r="F404">
            <v>-172.8</v>
          </cell>
          <cell r="G404">
            <v>90389.97</v>
          </cell>
          <cell r="H404">
            <v>-29.24</v>
          </cell>
          <cell r="I404">
            <v>-102.5</v>
          </cell>
          <cell r="J404">
            <v>11888.45</v>
          </cell>
          <cell r="K404">
            <v>5068.3900000000003</v>
          </cell>
          <cell r="L404">
            <v>11067.55</v>
          </cell>
          <cell r="M404">
            <v>0</v>
          </cell>
          <cell r="N404">
            <v>35328</v>
          </cell>
          <cell r="O404">
            <v>-42.46</v>
          </cell>
          <cell r="P404">
            <v>21494.17</v>
          </cell>
          <cell r="Q404">
            <v>60006.5</v>
          </cell>
          <cell r="R404">
            <v>21451.71</v>
          </cell>
          <cell r="S404">
            <v>2268</v>
          </cell>
          <cell r="T404">
            <v>6472.8</v>
          </cell>
          <cell r="U404">
            <v>11067.55</v>
          </cell>
          <cell r="V404">
            <v>720</v>
          </cell>
          <cell r="W404">
            <v>8208</v>
          </cell>
          <cell r="X404">
            <v>96.75</v>
          </cell>
          <cell r="Y404">
            <v>10475.64</v>
          </cell>
          <cell r="Z404">
            <v>6993.93</v>
          </cell>
          <cell r="AA404">
            <v>18.760000000000002</v>
          </cell>
          <cell r="AB404">
            <v>915.1</v>
          </cell>
          <cell r="AC404">
            <v>14001.94</v>
          </cell>
          <cell r="AD404">
            <v>7.93</v>
          </cell>
          <cell r="AE404">
            <v>14706</v>
          </cell>
          <cell r="AF404">
            <v>57.29</v>
          </cell>
          <cell r="AG404">
            <v>5406.05</v>
          </cell>
          <cell r="AH404">
            <v>43599</v>
          </cell>
          <cell r="AI404">
            <v>1828.8</v>
          </cell>
          <cell r="AJ404">
            <v>115968.78</v>
          </cell>
          <cell r="AK404">
            <v>4509</v>
          </cell>
          <cell r="AL404">
            <v>11738.07</v>
          </cell>
        </row>
        <row r="405">
          <cell r="A405">
            <v>38903</v>
          </cell>
          <cell r="B405" t="str">
            <v>05:00</v>
          </cell>
          <cell r="C405">
            <v>31771.26</v>
          </cell>
          <cell r="D405">
            <v>38925.79</v>
          </cell>
          <cell r="E405">
            <v>104693.96</v>
          </cell>
          <cell r="F405">
            <v>-86.4</v>
          </cell>
          <cell r="G405">
            <v>90351.64</v>
          </cell>
          <cell r="H405">
            <v>-5.24</v>
          </cell>
          <cell r="I405">
            <v>-103.94</v>
          </cell>
          <cell r="J405">
            <v>12013.61</v>
          </cell>
          <cell r="K405">
            <v>5112.97</v>
          </cell>
          <cell r="L405">
            <v>11061.88</v>
          </cell>
          <cell r="M405">
            <v>0</v>
          </cell>
          <cell r="N405">
            <v>35328</v>
          </cell>
          <cell r="O405">
            <v>-36.4</v>
          </cell>
          <cell r="P405">
            <v>21714.31</v>
          </cell>
          <cell r="Q405">
            <v>60679.94</v>
          </cell>
          <cell r="R405">
            <v>21677.91</v>
          </cell>
          <cell r="S405">
            <v>2376</v>
          </cell>
          <cell r="T405">
            <v>6724.8</v>
          </cell>
          <cell r="U405">
            <v>11061.88</v>
          </cell>
          <cell r="V405">
            <v>750</v>
          </cell>
          <cell r="W405">
            <v>8294.4</v>
          </cell>
          <cell r="X405">
            <v>98.25</v>
          </cell>
          <cell r="Y405">
            <v>10309.36</v>
          </cell>
          <cell r="Z405">
            <v>7098.51</v>
          </cell>
          <cell r="AA405">
            <v>18.760000000000002</v>
          </cell>
          <cell r="AB405">
            <v>931</v>
          </cell>
          <cell r="AC405">
            <v>14071.74</v>
          </cell>
          <cell r="AD405">
            <v>6.96</v>
          </cell>
          <cell r="AE405">
            <v>14886</v>
          </cell>
          <cell r="AF405">
            <v>58.33</v>
          </cell>
          <cell r="AG405">
            <v>5321.36</v>
          </cell>
          <cell r="AH405">
            <v>43983</v>
          </cell>
          <cell r="AI405">
            <v>1872</v>
          </cell>
          <cell r="AJ405">
            <v>116000.76</v>
          </cell>
          <cell r="AK405">
            <v>4566.08</v>
          </cell>
          <cell r="AL405">
            <v>11562.74</v>
          </cell>
        </row>
        <row r="406">
          <cell r="A406">
            <v>38903</v>
          </cell>
          <cell r="B406" t="str">
            <v>05:15</v>
          </cell>
          <cell r="C406">
            <v>32372.2</v>
          </cell>
          <cell r="D406">
            <v>39845.97</v>
          </cell>
          <cell r="E406">
            <v>105053.17</v>
          </cell>
          <cell r="F406">
            <v>-172.8</v>
          </cell>
          <cell r="G406">
            <v>90466.64</v>
          </cell>
          <cell r="H406">
            <v>-31.11</v>
          </cell>
          <cell r="I406">
            <v>-107.96</v>
          </cell>
          <cell r="J406">
            <v>11876.85</v>
          </cell>
          <cell r="K406">
            <v>5085.3</v>
          </cell>
          <cell r="L406">
            <v>11105.99</v>
          </cell>
          <cell r="M406">
            <v>0</v>
          </cell>
          <cell r="N406">
            <v>34776</v>
          </cell>
          <cell r="O406">
            <v>-42.46</v>
          </cell>
          <cell r="P406">
            <v>23516.52</v>
          </cell>
          <cell r="Q406">
            <v>59563.96</v>
          </cell>
          <cell r="R406">
            <v>23474.06</v>
          </cell>
          <cell r="S406">
            <v>2268</v>
          </cell>
          <cell r="T406">
            <v>6901.2</v>
          </cell>
          <cell r="U406">
            <v>11105.99</v>
          </cell>
          <cell r="V406">
            <v>693</v>
          </cell>
          <cell r="W406">
            <v>8236.7999999999993</v>
          </cell>
          <cell r="X406">
            <v>93</v>
          </cell>
          <cell r="Y406">
            <v>10309.36</v>
          </cell>
          <cell r="Z406">
            <v>7433.47</v>
          </cell>
          <cell r="AA406">
            <v>16.88</v>
          </cell>
          <cell r="AB406">
            <v>978.8</v>
          </cell>
          <cell r="AC406">
            <v>14281.74</v>
          </cell>
          <cell r="AD406">
            <v>7.22</v>
          </cell>
          <cell r="AE406">
            <v>15246</v>
          </cell>
          <cell r="AF406">
            <v>59.37</v>
          </cell>
          <cell r="AG406">
            <v>5367.81</v>
          </cell>
          <cell r="AH406">
            <v>44613</v>
          </cell>
          <cell r="AI406">
            <v>1915.2</v>
          </cell>
          <cell r="AJ406">
            <v>116480.74</v>
          </cell>
          <cell r="AK406">
            <v>4623.16</v>
          </cell>
          <cell r="AL406">
            <v>11781.33</v>
          </cell>
        </row>
        <row r="407">
          <cell r="A407">
            <v>38903</v>
          </cell>
          <cell r="B407" t="str">
            <v>05:30</v>
          </cell>
          <cell r="C407">
            <v>32683.88</v>
          </cell>
          <cell r="D407">
            <v>46007.21</v>
          </cell>
          <cell r="E407">
            <v>105013.57</v>
          </cell>
          <cell r="F407">
            <v>-172.8</v>
          </cell>
          <cell r="G407">
            <v>90428.3</v>
          </cell>
          <cell r="H407">
            <v>-29.24</v>
          </cell>
          <cell r="I407">
            <v>-114.14</v>
          </cell>
          <cell r="J407">
            <v>11900.45</v>
          </cell>
          <cell r="K407">
            <v>5041.8500000000004</v>
          </cell>
          <cell r="L407">
            <v>11088.69</v>
          </cell>
          <cell r="M407">
            <v>0</v>
          </cell>
          <cell r="N407">
            <v>35328</v>
          </cell>
          <cell r="O407">
            <v>-36.4</v>
          </cell>
          <cell r="P407">
            <v>23737.21</v>
          </cell>
          <cell r="Q407">
            <v>62706.14</v>
          </cell>
          <cell r="R407">
            <v>23700.81</v>
          </cell>
          <cell r="S407">
            <v>2268</v>
          </cell>
          <cell r="T407">
            <v>7164</v>
          </cell>
          <cell r="U407">
            <v>11088.69</v>
          </cell>
          <cell r="V407">
            <v>771</v>
          </cell>
          <cell r="W407">
            <v>8611.2000000000007</v>
          </cell>
          <cell r="X407">
            <v>94.5</v>
          </cell>
          <cell r="Y407">
            <v>10392.5</v>
          </cell>
          <cell r="Z407">
            <v>7427.83</v>
          </cell>
          <cell r="AA407">
            <v>18.760000000000002</v>
          </cell>
          <cell r="AB407">
            <v>1039.4000000000001</v>
          </cell>
          <cell r="AC407">
            <v>14601.24</v>
          </cell>
          <cell r="AD407">
            <v>7.36</v>
          </cell>
          <cell r="AE407">
            <v>15714</v>
          </cell>
          <cell r="AF407">
            <v>59.37</v>
          </cell>
          <cell r="AG407">
            <v>5347.56</v>
          </cell>
          <cell r="AH407">
            <v>45759</v>
          </cell>
          <cell r="AI407">
            <v>1987.2</v>
          </cell>
          <cell r="AJ407">
            <v>117328.65</v>
          </cell>
          <cell r="AK407">
            <v>4680.2299999999996</v>
          </cell>
          <cell r="AL407">
            <v>12267.59</v>
          </cell>
        </row>
        <row r="408">
          <cell r="A408">
            <v>38903</v>
          </cell>
          <cell r="B408" t="str">
            <v>05:45</v>
          </cell>
          <cell r="C408">
            <v>31410.37</v>
          </cell>
          <cell r="D408">
            <v>52527.83</v>
          </cell>
          <cell r="E408">
            <v>107333.62</v>
          </cell>
          <cell r="F408">
            <v>-86.4</v>
          </cell>
          <cell r="G408">
            <v>90313.3</v>
          </cell>
          <cell r="H408">
            <v>-29.24</v>
          </cell>
          <cell r="I408">
            <v>-121.62</v>
          </cell>
          <cell r="J408">
            <v>11156.11</v>
          </cell>
          <cell r="K408">
            <v>5125.6000000000004</v>
          </cell>
          <cell r="L408">
            <v>11078.49</v>
          </cell>
          <cell r="M408">
            <v>0</v>
          </cell>
          <cell r="N408">
            <v>34776</v>
          </cell>
          <cell r="O408">
            <v>-48.53</v>
          </cell>
          <cell r="P408">
            <v>24506.6</v>
          </cell>
          <cell r="Q408">
            <v>64665.62</v>
          </cell>
          <cell r="R408">
            <v>24458.07</v>
          </cell>
          <cell r="S408">
            <v>2268</v>
          </cell>
          <cell r="T408">
            <v>7444.8</v>
          </cell>
          <cell r="U408">
            <v>11078.49</v>
          </cell>
          <cell r="V408">
            <v>813</v>
          </cell>
          <cell r="W408">
            <v>8697.6</v>
          </cell>
          <cell r="X408">
            <v>96.75</v>
          </cell>
          <cell r="Y408">
            <v>10725.06</v>
          </cell>
          <cell r="Z408">
            <v>7607.98</v>
          </cell>
          <cell r="AA408">
            <v>18.760000000000002</v>
          </cell>
          <cell r="AB408">
            <v>1090.4000000000001</v>
          </cell>
          <cell r="AC408">
            <v>14885.7</v>
          </cell>
          <cell r="AD408">
            <v>8.68</v>
          </cell>
          <cell r="AE408">
            <v>15966</v>
          </cell>
          <cell r="AF408">
            <v>59.37</v>
          </cell>
          <cell r="AG408">
            <v>5411.17</v>
          </cell>
          <cell r="AH408">
            <v>46887</v>
          </cell>
          <cell r="AI408">
            <v>2052</v>
          </cell>
          <cell r="AJ408">
            <v>118560.43</v>
          </cell>
          <cell r="AK408">
            <v>4851.46</v>
          </cell>
          <cell r="AL408">
            <v>11956.67</v>
          </cell>
        </row>
        <row r="409">
          <cell r="A409">
            <v>38903</v>
          </cell>
          <cell r="B409" t="str">
            <v>06:00</v>
          </cell>
          <cell r="C409">
            <v>31365.16</v>
          </cell>
          <cell r="D409">
            <v>53167.839999999997</v>
          </cell>
          <cell r="E409">
            <v>115532.55</v>
          </cell>
          <cell r="F409">
            <v>-172.8</v>
          </cell>
          <cell r="G409">
            <v>90389.97</v>
          </cell>
          <cell r="H409">
            <v>-29.24</v>
          </cell>
          <cell r="I409">
            <v>-122.63</v>
          </cell>
          <cell r="J409">
            <v>11486.05</v>
          </cell>
          <cell r="K409">
            <v>5030.3500000000004</v>
          </cell>
          <cell r="L409">
            <v>11310.79</v>
          </cell>
          <cell r="M409">
            <v>0</v>
          </cell>
          <cell r="N409">
            <v>34776</v>
          </cell>
          <cell r="O409">
            <v>-36.4</v>
          </cell>
          <cell r="P409">
            <v>24553.72</v>
          </cell>
          <cell r="Q409">
            <v>68186.63</v>
          </cell>
          <cell r="R409">
            <v>24517.32</v>
          </cell>
          <cell r="S409">
            <v>2376</v>
          </cell>
          <cell r="T409">
            <v>7578</v>
          </cell>
          <cell r="U409">
            <v>11310.79</v>
          </cell>
          <cell r="V409">
            <v>834</v>
          </cell>
          <cell r="W409">
            <v>8956.7999999999993</v>
          </cell>
          <cell r="X409">
            <v>101.25</v>
          </cell>
          <cell r="Y409">
            <v>10891.34</v>
          </cell>
          <cell r="Z409">
            <v>7671.36</v>
          </cell>
          <cell r="AA409">
            <v>18.760000000000002</v>
          </cell>
          <cell r="AB409">
            <v>1128.7</v>
          </cell>
          <cell r="AC409">
            <v>15115.66</v>
          </cell>
          <cell r="AD409">
            <v>7.76</v>
          </cell>
          <cell r="AE409">
            <v>16776</v>
          </cell>
          <cell r="AF409">
            <v>61.45</v>
          </cell>
          <cell r="AG409">
            <v>5468.6</v>
          </cell>
          <cell r="AH409">
            <v>48582</v>
          </cell>
          <cell r="AI409">
            <v>2145.6</v>
          </cell>
          <cell r="AJ409">
            <v>122863.8</v>
          </cell>
          <cell r="AK409">
            <v>4851.46</v>
          </cell>
          <cell r="AL409">
            <v>9127.93</v>
          </cell>
        </row>
        <row r="410">
          <cell r="A410">
            <v>38903</v>
          </cell>
          <cell r="B410" t="str">
            <v>06:15</v>
          </cell>
          <cell r="C410">
            <v>31682.44</v>
          </cell>
          <cell r="D410">
            <v>56928.04</v>
          </cell>
          <cell r="E410">
            <v>117131.47</v>
          </cell>
          <cell r="F410">
            <v>-86.4</v>
          </cell>
          <cell r="G410">
            <v>90274.97</v>
          </cell>
          <cell r="H410">
            <v>-29.24</v>
          </cell>
          <cell r="I410">
            <v>-132.69</v>
          </cell>
          <cell r="J410">
            <v>11214.91</v>
          </cell>
          <cell r="K410">
            <v>4962.93</v>
          </cell>
          <cell r="L410">
            <v>12245.02</v>
          </cell>
          <cell r="M410">
            <v>0</v>
          </cell>
          <cell r="N410">
            <v>35328</v>
          </cell>
          <cell r="O410">
            <v>-42.46</v>
          </cell>
          <cell r="P410">
            <v>32559.65</v>
          </cell>
          <cell r="Q410">
            <v>65604.69</v>
          </cell>
          <cell r="R410">
            <v>32517.19</v>
          </cell>
          <cell r="S410">
            <v>2484</v>
          </cell>
          <cell r="T410">
            <v>7891.2</v>
          </cell>
          <cell r="U410">
            <v>12245.02</v>
          </cell>
          <cell r="V410">
            <v>810</v>
          </cell>
          <cell r="W410">
            <v>9043.2000000000007</v>
          </cell>
          <cell r="X410">
            <v>104.25</v>
          </cell>
          <cell r="Y410">
            <v>11473.32</v>
          </cell>
          <cell r="Z410">
            <v>7839.23</v>
          </cell>
          <cell r="AA410">
            <v>18.760000000000002</v>
          </cell>
          <cell r="AB410">
            <v>1227.5</v>
          </cell>
          <cell r="AC410">
            <v>15760.98</v>
          </cell>
          <cell r="AD410">
            <v>7.68</v>
          </cell>
          <cell r="AE410">
            <v>17712</v>
          </cell>
          <cell r="AF410">
            <v>62.5</v>
          </cell>
          <cell r="AG410">
            <v>5437.86</v>
          </cell>
          <cell r="AH410">
            <v>51030</v>
          </cell>
          <cell r="AI410">
            <v>2246.4</v>
          </cell>
          <cell r="AJ410">
            <v>124911.57</v>
          </cell>
          <cell r="AK410">
            <v>4394.8500000000004</v>
          </cell>
          <cell r="AL410">
            <v>9207.42</v>
          </cell>
        </row>
        <row r="411">
          <cell r="A411">
            <v>38903</v>
          </cell>
          <cell r="B411" t="str">
            <v>06:30</v>
          </cell>
          <cell r="C411">
            <v>34122.22</v>
          </cell>
          <cell r="D411">
            <v>58768.18</v>
          </cell>
          <cell r="E411">
            <v>117930.72</v>
          </cell>
          <cell r="F411">
            <v>-172.8</v>
          </cell>
          <cell r="G411">
            <v>90351.64</v>
          </cell>
          <cell r="H411">
            <v>-7.11</v>
          </cell>
          <cell r="I411">
            <v>-142.75</v>
          </cell>
          <cell r="J411">
            <v>12259.22</v>
          </cell>
          <cell r="K411">
            <v>5230.42</v>
          </cell>
          <cell r="L411">
            <v>12925.06</v>
          </cell>
          <cell r="M411">
            <v>0</v>
          </cell>
          <cell r="N411">
            <v>34776</v>
          </cell>
          <cell r="O411">
            <v>-42.46</v>
          </cell>
          <cell r="P411">
            <v>37289.040000000001</v>
          </cell>
          <cell r="Q411">
            <v>68046.75</v>
          </cell>
          <cell r="R411">
            <v>37246.58</v>
          </cell>
          <cell r="S411">
            <v>2484</v>
          </cell>
          <cell r="T411">
            <v>7225.2</v>
          </cell>
          <cell r="U411">
            <v>12925.06</v>
          </cell>
          <cell r="V411">
            <v>813</v>
          </cell>
          <cell r="W411">
            <v>9129.6</v>
          </cell>
          <cell r="X411">
            <v>110.25</v>
          </cell>
          <cell r="Y411">
            <v>11805.88</v>
          </cell>
          <cell r="Z411">
            <v>8084.79</v>
          </cell>
          <cell r="AA411">
            <v>16.88</v>
          </cell>
          <cell r="AB411">
            <v>1340.6</v>
          </cell>
          <cell r="AC411">
            <v>14453.99</v>
          </cell>
          <cell r="AD411">
            <v>9.2899999999999991</v>
          </cell>
          <cell r="AE411">
            <v>18540</v>
          </cell>
          <cell r="AF411">
            <v>63.54</v>
          </cell>
          <cell r="AG411">
            <v>5443.54</v>
          </cell>
          <cell r="AH411">
            <v>53691</v>
          </cell>
          <cell r="AI411">
            <v>2340</v>
          </cell>
          <cell r="AJ411">
            <v>126463.48</v>
          </cell>
          <cell r="AK411">
            <v>4394.8500000000004</v>
          </cell>
          <cell r="AL411">
            <v>10107.48</v>
          </cell>
        </row>
        <row r="412">
          <cell r="A412">
            <v>38903</v>
          </cell>
          <cell r="B412" t="str">
            <v>06:45</v>
          </cell>
          <cell r="C412">
            <v>36572.01</v>
          </cell>
          <cell r="D412">
            <v>61408.7</v>
          </cell>
          <cell r="E412">
            <v>118459.16</v>
          </cell>
          <cell r="F412">
            <v>-172.8</v>
          </cell>
          <cell r="G412">
            <v>90313.3</v>
          </cell>
          <cell r="H412">
            <v>-44.24</v>
          </cell>
          <cell r="I412">
            <v>-141.6</v>
          </cell>
          <cell r="J412">
            <v>15726.12</v>
          </cell>
          <cell r="K412">
            <v>5119.96</v>
          </cell>
          <cell r="L412">
            <v>13746.51</v>
          </cell>
          <cell r="M412">
            <v>0</v>
          </cell>
          <cell r="N412">
            <v>35328</v>
          </cell>
          <cell r="O412">
            <v>-90.99</v>
          </cell>
          <cell r="P412">
            <v>37637.08</v>
          </cell>
          <cell r="Q412">
            <v>77133.600000000006</v>
          </cell>
          <cell r="R412">
            <v>37546.089999999997</v>
          </cell>
          <cell r="S412">
            <v>2484</v>
          </cell>
          <cell r="T412">
            <v>6361.2</v>
          </cell>
          <cell r="U412">
            <v>13746.51</v>
          </cell>
          <cell r="V412">
            <v>834</v>
          </cell>
          <cell r="W412">
            <v>9504</v>
          </cell>
          <cell r="X412">
            <v>114.75</v>
          </cell>
          <cell r="Y412">
            <v>12138.44</v>
          </cell>
          <cell r="Z412">
            <v>8313.83</v>
          </cell>
          <cell r="AA412">
            <v>3.75</v>
          </cell>
          <cell r="AB412">
            <v>1390</v>
          </cell>
          <cell r="AC412">
            <v>13934.93</v>
          </cell>
          <cell r="AD412">
            <v>8.52</v>
          </cell>
          <cell r="AE412">
            <v>19116</v>
          </cell>
          <cell r="AF412">
            <v>64.58</v>
          </cell>
          <cell r="AG412">
            <v>5473.61</v>
          </cell>
          <cell r="AH412">
            <v>55410</v>
          </cell>
          <cell r="AI412">
            <v>2224.8000000000002</v>
          </cell>
          <cell r="AJ412">
            <v>124735.74</v>
          </cell>
          <cell r="AK412">
            <v>4451.93</v>
          </cell>
          <cell r="AL412">
            <v>8370.49</v>
          </cell>
        </row>
        <row r="413">
          <cell r="A413">
            <v>38903</v>
          </cell>
          <cell r="B413" t="str">
            <v>07:00</v>
          </cell>
          <cell r="C413">
            <v>38192.400000000001</v>
          </cell>
          <cell r="D413">
            <v>51887.17</v>
          </cell>
          <cell r="E413">
            <v>117937.5</v>
          </cell>
          <cell r="F413">
            <v>-86.4</v>
          </cell>
          <cell r="G413">
            <v>90313.3</v>
          </cell>
          <cell r="H413">
            <v>-1.88</v>
          </cell>
          <cell r="I413">
            <v>-162.16</v>
          </cell>
          <cell r="J413">
            <v>15516.5</v>
          </cell>
          <cell r="K413">
            <v>5033.5600000000004</v>
          </cell>
          <cell r="L413">
            <v>14155.48</v>
          </cell>
          <cell r="M413">
            <v>0</v>
          </cell>
          <cell r="N413">
            <v>35328</v>
          </cell>
          <cell r="O413">
            <v>7152.09</v>
          </cell>
          <cell r="P413">
            <v>40877.339999999997</v>
          </cell>
          <cell r="Q413">
            <v>72802.16</v>
          </cell>
          <cell r="R413">
            <v>48029.43</v>
          </cell>
          <cell r="S413">
            <v>2484</v>
          </cell>
          <cell r="T413">
            <v>5727.6</v>
          </cell>
          <cell r="U413">
            <v>14155.48</v>
          </cell>
          <cell r="V413">
            <v>759</v>
          </cell>
          <cell r="W413">
            <v>9446.4</v>
          </cell>
          <cell r="X413">
            <v>123</v>
          </cell>
          <cell r="Y413">
            <v>11639.6</v>
          </cell>
          <cell r="Z413">
            <v>8152.7</v>
          </cell>
          <cell r="AA413">
            <v>1.88</v>
          </cell>
          <cell r="AB413">
            <v>1183</v>
          </cell>
          <cell r="AC413">
            <v>13848.05</v>
          </cell>
          <cell r="AD413">
            <v>8.9499999999999993</v>
          </cell>
          <cell r="AE413">
            <v>17874</v>
          </cell>
          <cell r="AF413">
            <v>44.79</v>
          </cell>
          <cell r="AG413">
            <v>5474.81</v>
          </cell>
          <cell r="AH413">
            <v>54012</v>
          </cell>
          <cell r="AI413">
            <v>2037.6</v>
          </cell>
          <cell r="AJ413">
            <v>123408.02</v>
          </cell>
          <cell r="AK413">
            <v>4451.93</v>
          </cell>
          <cell r="AL413">
            <v>7745.13</v>
          </cell>
        </row>
        <row r="414">
          <cell r="A414">
            <v>38903</v>
          </cell>
          <cell r="B414" t="str">
            <v>07:15</v>
          </cell>
          <cell r="C414">
            <v>39661.550000000003</v>
          </cell>
          <cell r="D414">
            <v>47246.87</v>
          </cell>
          <cell r="E414">
            <v>122331.97</v>
          </cell>
          <cell r="F414">
            <v>-172.8</v>
          </cell>
          <cell r="G414">
            <v>93418.3</v>
          </cell>
          <cell r="H414">
            <v>-20.25</v>
          </cell>
          <cell r="I414">
            <v>-183.43</v>
          </cell>
          <cell r="J414">
            <v>16511.62</v>
          </cell>
          <cell r="K414">
            <v>5495.28</v>
          </cell>
          <cell r="L414">
            <v>14332.38</v>
          </cell>
          <cell r="M414">
            <v>0</v>
          </cell>
          <cell r="N414">
            <v>36432</v>
          </cell>
          <cell r="O414">
            <v>12065.75</v>
          </cell>
          <cell r="P414">
            <v>44145.25</v>
          </cell>
          <cell r="Q414">
            <v>75351.429999999993</v>
          </cell>
          <cell r="R414">
            <v>56211</v>
          </cell>
          <cell r="S414">
            <v>2484</v>
          </cell>
          <cell r="T414">
            <v>5904</v>
          </cell>
          <cell r="U414">
            <v>14332.38</v>
          </cell>
          <cell r="V414">
            <v>705</v>
          </cell>
          <cell r="W414">
            <v>9417.6</v>
          </cell>
          <cell r="X414">
            <v>129</v>
          </cell>
          <cell r="Y414">
            <v>11556.46</v>
          </cell>
          <cell r="Z414">
            <v>7850.62</v>
          </cell>
          <cell r="AA414">
            <v>3.75</v>
          </cell>
          <cell r="AB414">
            <v>1058.5999999999999</v>
          </cell>
          <cell r="AC414">
            <v>14025.19</v>
          </cell>
          <cell r="AD414">
            <v>6.34</v>
          </cell>
          <cell r="AE414">
            <v>18432</v>
          </cell>
          <cell r="AF414">
            <v>32.29</v>
          </cell>
          <cell r="AG414">
            <v>5523.34</v>
          </cell>
          <cell r="AH414">
            <v>56940</v>
          </cell>
          <cell r="AI414">
            <v>1886.4</v>
          </cell>
          <cell r="AJ414">
            <v>128047.54</v>
          </cell>
          <cell r="AK414">
            <v>4394.8500000000004</v>
          </cell>
          <cell r="AL414">
            <v>8258.2900000000009</v>
          </cell>
        </row>
        <row r="415">
          <cell r="A415">
            <v>38903</v>
          </cell>
          <cell r="B415" t="str">
            <v>07:30</v>
          </cell>
          <cell r="C415">
            <v>41097.9</v>
          </cell>
          <cell r="D415">
            <v>63769.41</v>
          </cell>
          <cell r="E415">
            <v>123165.9</v>
          </cell>
          <cell r="F415">
            <v>-172.8</v>
          </cell>
          <cell r="G415">
            <v>94606.63</v>
          </cell>
          <cell r="H415">
            <v>2091.5700000000002</v>
          </cell>
          <cell r="I415">
            <v>-193.93</v>
          </cell>
          <cell r="J415">
            <v>16314</v>
          </cell>
          <cell r="K415">
            <v>5742.36</v>
          </cell>
          <cell r="L415">
            <v>14263.78</v>
          </cell>
          <cell r="M415">
            <v>0</v>
          </cell>
          <cell r="N415">
            <v>36984</v>
          </cell>
          <cell r="O415">
            <v>11938.36</v>
          </cell>
          <cell r="P415">
            <v>45318.39</v>
          </cell>
          <cell r="Q415">
            <v>86561.93</v>
          </cell>
          <cell r="R415">
            <v>57256.75</v>
          </cell>
          <cell r="S415">
            <v>2484</v>
          </cell>
          <cell r="T415">
            <v>6516</v>
          </cell>
          <cell r="U415">
            <v>14263.78</v>
          </cell>
          <cell r="V415">
            <v>669</v>
          </cell>
          <cell r="W415">
            <v>10137.6</v>
          </cell>
          <cell r="X415">
            <v>144.75</v>
          </cell>
          <cell r="Y415">
            <v>12304.72</v>
          </cell>
          <cell r="Z415">
            <v>7929.23</v>
          </cell>
          <cell r="AA415">
            <v>3.75</v>
          </cell>
          <cell r="AB415">
            <v>978.9</v>
          </cell>
          <cell r="AC415">
            <v>14803.15</v>
          </cell>
          <cell r="AD415">
            <v>4.76</v>
          </cell>
          <cell r="AE415">
            <v>18900</v>
          </cell>
          <cell r="AF415">
            <v>29.17</v>
          </cell>
          <cell r="AG415">
            <v>5496.92</v>
          </cell>
          <cell r="AH415">
            <v>59547</v>
          </cell>
          <cell r="AI415">
            <v>1864.8</v>
          </cell>
          <cell r="AJ415">
            <v>131295.24</v>
          </cell>
          <cell r="AK415">
            <v>4451.93</v>
          </cell>
          <cell r="AL415">
            <v>10042.040000000001</v>
          </cell>
        </row>
        <row r="416">
          <cell r="A416">
            <v>38903</v>
          </cell>
          <cell r="B416" t="str">
            <v>07:45</v>
          </cell>
          <cell r="C416">
            <v>40809.83</v>
          </cell>
          <cell r="D416">
            <v>67049.820000000007</v>
          </cell>
          <cell r="E416">
            <v>129004.75</v>
          </cell>
          <cell r="F416">
            <v>-86.4</v>
          </cell>
          <cell r="G416">
            <v>94529.97</v>
          </cell>
          <cell r="H416">
            <v>12458.67</v>
          </cell>
          <cell r="I416">
            <v>-188.03</v>
          </cell>
          <cell r="J416">
            <v>16578.38</v>
          </cell>
          <cell r="K416">
            <v>6010.76</v>
          </cell>
          <cell r="L416">
            <v>14335.82</v>
          </cell>
          <cell r="M416">
            <v>0</v>
          </cell>
          <cell r="N416">
            <v>36984</v>
          </cell>
          <cell r="O416">
            <v>11950.49</v>
          </cell>
          <cell r="P416">
            <v>45720.59</v>
          </cell>
          <cell r="Q416">
            <v>96732.03</v>
          </cell>
          <cell r="R416">
            <v>57671.08</v>
          </cell>
          <cell r="S416">
            <v>2376</v>
          </cell>
          <cell r="T416">
            <v>6595.2</v>
          </cell>
          <cell r="U416">
            <v>14335.82</v>
          </cell>
          <cell r="V416">
            <v>630</v>
          </cell>
          <cell r="W416">
            <v>10857.6</v>
          </cell>
          <cell r="X416">
            <v>152.25</v>
          </cell>
          <cell r="Y416">
            <v>12969.84</v>
          </cell>
          <cell r="Z416">
            <v>7736.71</v>
          </cell>
          <cell r="AA416">
            <v>3.75</v>
          </cell>
          <cell r="AB416">
            <v>916.7</v>
          </cell>
          <cell r="AC416">
            <v>15565.7</v>
          </cell>
          <cell r="AD416">
            <v>3.29</v>
          </cell>
          <cell r="AE416">
            <v>19458</v>
          </cell>
          <cell r="AF416">
            <v>27.08</v>
          </cell>
          <cell r="AG416">
            <v>5558.9</v>
          </cell>
          <cell r="AH416">
            <v>61017</v>
          </cell>
          <cell r="AI416">
            <v>1850.4</v>
          </cell>
          <cell r="AJ416">
            <v>135790.64000000001</v>
          </cell>
          <cell r="AK416">
            <v>4451.93</v>
          </cell>
          <cell r="AL416">
            <v>9208.6299999999992</v>
          </cell>
        </row>
        <row r="417">
          <cell r="A417">
            <v>38903</v>
          </cell>
          <cell r="B417" t="str">
            <v>08:00</v>
          </cell>
          <cell r="C417">
            <v>40478.15</v>
          </cell>
          <cell r="D417">
            <v>76011.62</v>
          </cell>
          <cell r="E417">
            <v>133807.57999999999</v>
          </cell>
          <cell r="F417">
            <v>-172.8</v>
          </cell>
          <cell r="G417">
            <v>94031.63</v>
          </cell>
          <cell r="H417">
            <v>12672.78</v>
          </cell>
          <cell r="I417">
            <v>-178.69</v>
          </cell>
          <cell r="J417">
            <v>16428.36</v>
          </cell>
          <cell r="K417">
            <v>5998.77</v>
          </cell>
          <cell r="L417">
            <v>14342.4</v>
          </cell>
          <cell r="M417">
            <v>0</v>
          </cell>
          <cell r="N417">
            <v>36432</v>
          </cell>
          <cell r="O417">
            <v>11944.43</v>
          </cell>
          <cell r="P417">
            <v>46178.61</v>
          </cell>
          <cell r="Q417">
            <v>101554.69</v>
          </cell>
          <cell r="R417">
            <v>58123.040000000001</v>
          </cell>
          <cell r="S417">
            <v>2268</v>
          </cell>
          <cell r="T417">
            <v>7092</v>
          </cell>
          <cell r="U417">
            <v>14342.4</v>
          </cell>
          <cell r="V417">
            <v>606</v>
          </cell>
          <cell r="W417">
            <v>11174.4</v>
          </cell>
          <cell r="X417">
            <v>170.25</v>
          </cell>
          <cell r="Y417">
            <v>13385.54</v>
          </cell>
          <cell r="Z417">
            <v>7361.83</v>
          </cell>
          <cell r="AA417">
            <v>1.88</v>
          </cell>
          <cell r="AB417">
            <v>827.4</v>
          </cell>
          <cell r="AC417">
            <v>15822.46</v>
          </cell>
          <cell r="AD417">
            <v>3.04</v>
          </cell>
          <cell r="AE417">
            <v>19584</v>
          </cell>
          <cell r="AF417">
            <v>27.08</v>
          </cell>
          <cell r="AG417">
            <v>5529.88</v>
          </cell>
          <cell r="AH417">
            <v>61668</v>
          </cell>
          <cell r="AI417">
            <v>1836</v>
          </cell>
          <cell r="AJ417">
            <v>140398.03</v>
          </cell>
          <cell r="AK417">
            <v>4451.93</v>
          </cell>
          <cell r="AL417">
            <v>9168.8799999999992</v>
          </cell>
        </row>
        <row r="418">
          <cell r="A418">
            <v>38903</v>
          </cell>
          <cell r="B418" t="str">
            <v>08:15</v>
          </cell>
          <cell r="C418">
            <v>39815.99</v>
          </cell>
          <cell r="D418">
            <v>71210.66</v>
          </cell>
          <cell r="E418">
            <v>145877.39000000001</v>
          </cell>
          <cell r="F418">
            <v>-86.4</v>
          </cell>
          <cell r="G418">
            <v>93456.63</v>
          </cell>
          <cell r="H418">
            <v>12700.53</v>
          </cell>
          <cell r="I418">
            <v>-170.07</v>
          </cell>
          <cell r="J418">
            <v>16932.32</v>
          </cell>
          <cell r="K418">
            <v>6125.19</v>
          </cell>
          <cell r="L418">
            <v>14285.16</v>
          </cell>
          <cell r="M418">
            <v>0</v>
          </cell>
          <cell r="N418">
            <v>40848</v>
          </cell>
          <cell r="O418">
            <v>11974.76</v>
          </cell>
          <cell r="P418">
            <v>49503.47</v>
          </cell>
          <cell r="Q418">
            <v>102314.07</v>
          </cell>
          <cell r="R418">
            <v>61478.23</v>
          </cell>
          <cell r="S418">
            <v>2376</v>
          </cell>
          <cell r="T418">
            <v>7459.2</v>
          </cell>
          <cell r="U418">
            <v>14285.16</v>
          </cell>
          <cell r="V418">
            <v>639</v>
          </cell>
          <cell r="W418">
            <v>11491.2</v>
          </cell>
          <cell r="X418">
            <v>180.75</v>
          </cell>
          <cell r="Y418">
            <v>13302.4</v>
          </cell>
          <cell r="Z418">
            <v>6965.38</v>
          </cell>
          <cell r="AA418">
            <v>5.63</v>
          </cell>
          <cell r="AB418">
            <v>754.1</v>
          </cell>
          <cell r="AC418">
            <v>15772.86</v>
          </cell>
          <cell r="AD418">
            <v>2.99</v>
          </cell>
          <cell r="AE418">
            <v>20088</v>
          </cell>
          <cell r="AF418">
            <v>22.92</v>
          </cell>
          <cell r="AG418">
            <v>5466.3</v>
          </cell>
          <cell r="AH418">
            <v>63255</v>
          </cell>
          <cell r="AI418">
            <v>1872</v>
          </cell>
          <cell r="AJ418">
            <v>149020.85</v>
          </cell>
          <cell r="AK418">
            <v>4509</v>
          </cell>
          <cell r="AL418">
            <v>7005.25</v>
          </cell>
        </row>
        <row r="419">
          <cell r="A419">
            <v>38903</v>
          </cell>
          <cell r="B419" t="str">
            <v>08:30</v>
          </cell>
          <cell r="C419">
            <v>40464.550000000003</v>
          </cell>
          <cell r="D419">
            <v>79612.34</v>
          </cell>
          <cell r="E419">
            <v>148899.64000000001</v>
          </cell>
          <cell r="F419">
            <v>-172.8</v>
          </cell>
          <cell r="G419">
            <v>93533.3</v>
          </cell>
          <cell r="H419">
            <v>12510.42</v>
          </cell>
          <cell r="I419">
            <v>-172.22</v>
          </cell>
          <cell r="J419">
            <v>15763.19</v>
          </cell>
          <cell r="K419">
            <v>6216.28</v>
          </cell>
          <cell r="L419">
            <v>14175.09</v>
          </cell>
          <cell r="M419">
            <v>0</v>
          </cell>
          <cell r="N419">
            <v>43608</v>
          </cell>
          <cell r="O419">
            <v>11944.43</v>
          </cell>
          <cell r="P419">
            <v>52239.89</v>
          </cell>
          <cell r="Q419">
            <v>104524.22</v>
          </cell>
          <cell r="R419">
            <v>64184.32</v>
          </cell>
          <cell r="S419">
            <v>2376</v>
          </cell>
          <cell r="T419">
            <v>7776</v>
          </cell>
          <cell r="U419">
            <v>14175.09</v>
          </cell>
          <cell r="V419">
            <v>711</v>
          </cell>
          <cell r="W419">
            <v>11520</v>
          </cell>
          <cell r="X419">
            <v>163.5</v>
          </cell>
          <cell r="Y419">
            <v>13718.1</v>
          </cell>
          <cell r="Z419">
            <v>6531.31</v>
          </cell>
          <cell r="AA419">
            <v>7.5</v>
          </cell>
          <cell r="AB419">
            <v>725.4</v>
          </cell>
          <cell r="AC419">
            <v>15989.02</v>
          </cell>
          <cell r="AD419">
            <v>3.98</v>
          </cell>
          <cell r="AE419">
            <v>20844</v>
          </cell>
          <cell r="AF419">
            <v>23.96</v>
          </cell>
          <cell r="AG419">
            <v>5495.74</v>
          </cell>
          <cell r="AH419">
            <v>65553</v>
          </cell>
          <cell r="AI419">
            <v>1936.8</v>
          </cell>
          <cell r="AJ419">
            <v>153596.35</v>
          </cell>
          <cell r="AK419">
            <v>4451.93</v>
          </cell>
          <cell r="AL419">
            <v>8897.7000000000007</v>
          </cell>
        </row>
        <row r="420">
          <cell r="A420">
            <v>38903</v>
          </cell>
          <cell r="B420" t="str">
            <v>08:45</v>
          </cell>
          <cell r="C420">
            <v>40035.24</v>
          </cell>
          <cell r="D420">
            <v>76211.66</v>
          </cell>
          <cell r="E420">
            <v>156899.09</v>
          </cell>
          <cell r="F420">
            <v>-86.4</v>
          </cell>
          <cell r="G420">
            <v>93456.63</v>
          </cell>
          <cell r="H420">
            <v>12364.56</v>
          </cell>
          <cell r="I420">
            <v>-176.97</v>
          </cell>
          <cell r="J420">
            <v>15991.17</v>
          </cell>
          <cell r="K420">
            <v>6318.07</v>
          </cell>
          <cell r="L420">
            <v>14429.7</v>
          </cell>
          <cell r="M420">
            <v>0</v>
          </cell>
          <cell r="N420">
            <v>43608</v>
          </cell>
          <cell r="O420">
            <v>11980.82</v>
          </cell>
          <cell r="P420">
            <v>60538.28</v>
          </cell>
          <cell r="Q420">
            <v>100080.97</v>
          </cell>
          <cell r="R420">
            <v>72519.100000000006</v>
          </cell>
          <cell r="S420">
            <v>2376</v>
          </cell>
          <cell r="T420">
            <v>8366.4</v>
          </cell>
          <cell r="U420">
            <v>14429.7</v>
          </cell>
          <cell r="V420">
            <v>1149</v>
          </cell>
          <cell r="W420">
            <v>11577.6</v>
          </cell>
          <cell r="X420">
            <v>149.25</v>
          </cell>
          <cell r="Y420">
            <v>14216.94</v>
          </cell>
          <cell r="Z420">
            <v>6188.04</v>
          </cell>
          <cell r="AA420">
            <v>5.63</v>
          </cell>
          <cell r="AB420">
            <v>725.6</v>
          </cell>
          <cell r="AC420">
            <v>16431.18</v>
          </cell>
          <cell r="AD420">
            <v>13.08</v>
          </cell>
          <cell r="AE420">
            <v>21366</v>
          </cell>
          <cell r="AF420">
            <v>31.25</v>
          </cell>
          <cell r="AG420">
            <v>5483.28</v>
          </cell>
          <cell r="AH420">
            <v>66954</v>
          </cell>
          <cell r="AI420">
            <v>1936.8</v>
          </cell>
          <cell r="AJ420">
            <v>160107.5</v>
          </cell>
          <cell r="AK420">
            <v>4451.93</v>
          </cell>
          <cell r="AL420">
            <v>7753.36</v>
          </cell>
        </row>
        <row r="421">
          <cell r="A421">
            <v>38903</v>
          </cell>
          <cell r="B421" t="str">
            <v>09:00</v>
          </cell>
          <cell r="C421">
            <v>39832.79</v>
          </cell>
          <cell r="D421">
            <v>74131.25</v>
          </cell>
          <cell r="E421">
            <v>162503.21</v>
          </cell>
          <cell r="F421">
            <v>-432</v>
          </cell>
          <cell r="G421">
            <v>92268.3</v>
          </cell>
          <cell r="H421">
            <v>12320.31</v>
          </cell>
          <cell r="I421">
            <v>-186.45</v>
          </cell>
          <cell r="J421">
            <v>16423.53</v>
          </cell>
          <cell r="K421">
            <v>6590.31</v>
          </cell>
          <cell r="L421">
            <v>14404.57</v>
          </cell>
          <cell r="M421">
            <v>0</v>
          </cell>
          <cell r="N421">
            <v>43608</v>
          </cell>
          <cell r="O421">
            <v>11950.49</v>
          </cell>
          <cell r="P421">
            <v>69627.41</v>
          </cell>
          <cell r="Q421">
            <v>94810.45</v>
          </cell>
          <cell r="R421">
            <v>81577.899999999994</v>
          </cell>
          <cell r="S421">
            <v>2268</v>
          </cell>
          <cell r="T421">
            <v>9417.6</v>
          </cell>
          <cell r="U421">
            <v>14404.57</v>
          </cell>
          <cell r="V421">
            <v>1278</v>
          </cell>
          <cell r="W421">
            <v>11606.4</v>
          </cell>
          <cell r="X421">
            <v>153.75</v>
          </cell>
          <cell r="Y421">
            <v>14300.08</v>
          </cell>
          <cell r="Z421">
            <v>6440.28</v>
          </cell>
          <cell r="AA421">
            <v>9.3800000000000008</v>
          </cell>
          <cell r="AB421">
            <v>677.8</v>
          </cell>
          <cell r="AC421">
            <v>16507.72</v>
          </cell>
          <cell r="AD421">
            <v>15.68</v>
          </cell>
          <cell r="AE421">
            <v>21852</v>
          </cell>
          <cell r="AF421">
            <v>30.21</v>
          </cell>
          <cell r="AG421">
            <v>5475.34</v>
          </cell>
          <cell r="AH421">
            <v>68697</v>
          </cell>
          <cell r="AI421">
            <v>1972.8</v>
          </cell>
          <cell r="AJ421">
            <v>164442.92000000001</v>
          </cell>
          <cell r="AK421">
            <v>4509</v>
          </cell>
          <cell r="AL421">
            <v>7286.98</v>
          </cell>
        </row>
        <row r="422">
          <cell r="A422">
            <v>38903</v>
          </cell>
          <cell r="B422" t="str">
            <v>09:15</v>
          </cell>
          <cell r="C422">
            <v>39894.410000000003</v>
          </cell>
          <cell r="D422">
            <v>68130.100000000006</v>
          </cell>
          <cell r="E422">
            <v>165745.20000000001</v>
          </cell>
          <cell r="F422">
            <v>6307.2</v>
          </cell>
          <cell r="G422">
            <v>91079.97</v>
          </cell>
          <cell r="H422">
            <v>12300.07</v>
          </cell>
          <cell r="I422">
            <v>-191.63</v>
          </cell>
          <cell r="J422">
            <v>16232.35</v>
          </cell>
          <cell r="K422">
            <v>6611.55</v>
          </cell>
          <cell r="L422">
            <v>14469.67</v>
          </cell>
          <cell r="M422">
            <v>0</v>
          </cell>
          <cell r="N422">
            <v>43608</v>
          </cell>
          <cell r="O422">
            <v>11968.69</v>
          </cell>
          <cell r="P422">
            <v>72829.16</v>
          </cell>
          <cell r="Q422">
            <v>92639.63</v>
          </cell>
          <cell r="R422">
            <v>84797.85</v>
          </cell>
          <cell r="S422">
            <v>2376</v>
          </cell>
          <cell r="T422">
            <v>9734.4</v>
          </cell>
          <cell r="U422">
            <v>14469.67</v>
          </cell>
          <cell r="V422">
            <v>1302</v>
          </cell>
          <cell r="W422">
            <v>11548.8</v>
          </cell>
          <cell r="X422">
            <v>157.5</v>
          </cell>
          <cell r="Y422">
            <v>14549.5</v>
          </cell>
          <cell r="Z422">
            <v>7283.79</v>
          </cell>
          <cell r="AA422">
            <v>13.13</v>
          </cell>
          <cell r="AB422">
            <v>652.29999999999995</v>
          </cell>
          <cell r="AC422">
            <v>16537.259999999998</v>
          </cell>
          <cell r="AD422">
            <v>16.37</v>
          </cell>
          <cell r="AE422">
            <v>22302</v>
          </cell>
          <cell r="AF422">
            <v>20.83</v>
          </cell>
          <cell r="AG422">
            <v>5527.86</v>
          </cell>
          <cell r="AH422">
            <v>68868</v>
          </cell>
          <cell r="AI422">
            <v>1980</v>
          </cell>
          <cell r="AJ422">
            <v>167306.49</v>
          </cell>
          <cell r="AK422">
            <v>4566.08</v>
          </cell>
          <cell r="AL422">
            <v>7254.26</v>
          </cell>
        </row>
        <row r="423">
          <cell r="A423">
            <v>38903</v>
          </cell>
          <cell r="B423" t="str">
            <v>09:30</v>
          </cell>
          <cell r="C423">
            <v>39260.65</v>
          </cell>
          <cell r="D423">
            <v>43606.92</v>
          </cell>
          <cell r="E423">
            <v>173786.64</v>
          </cell>
          <cell r="F423">
            <v>15811.2</v>
          </cell>
          <cell r="G423">
            <v>91003.3</v>
          </cell>
          <cell r="H423">
            <v>12257.7</v>
          </cell>
          <cell r="I423">
            <v>13953.78</v>
          </cell>
          <cell r="J423">
            <v>17389.88</v>
          </cell>
          <cell r="K423">
            <v>6543.24</v>
          </cell>
          <cell r="L423">
            <v>14427.76</v>
          </cell>
          <cell r="M423">
            <v>0</v>
          </cell>
          <cell r="N423">
            <v>40296</v>
          </cell>
          <cell r="O423">
            <v>11956.56</v>
          </cell>
          <cell r="P423">
            <v>73674.8</v>
          </cell>
          <cell r="Q423">
            <v>90859.96</v>
          </cell>
          <cell r="R423">
            <v>85631.360000000001</v>
          </cell>
          <cell r="S423">
            <v>2376</v>
          </cell>
          <cell r="T423">
            <v>10566</v>
          </cell>
          <cell r="U423">
            <v>14427.76</v>
          </cell>
          <cell r="V423">
            <v>1200</v>
          </cell>
          <cell r="W423">
            <v>11404.8</v>
          </cell>
          <cell r="X423">
            <v>148.5</v>
          </cell>
          <cell r="Y423">
            <v>15297.76</v>
          </cell>
          <cell r="Z423">
            <v>7294.19</v>
          </cell>
          <cell r="AA423">
            <v>18.760000000000002</v>
          </cell>
          <cell r="AB423">
            <v>655.5</v>
          </cell>
          <cell r="AC423">
            <v>16784.45</v>
          </cell>
          <cell r="AD423">
            <v>14.52</v>
          </cell>
          <cell r="AE423">
            <v>22518</v>
          </cell>
          <cell r="AF423">
            <v>19.79</v>
          </cell>
          <cell r="AG423">
            <v>5455.85</v>
          </cell>
          <cell r="AH423">
            <v>69993</v>
          </cell>
          <cell r="AI423">
            <v>2001.6</v>
          </cell>
          <cell r="AJ423">
            <v>172665.83</v>
          </cell>
          <cell r="AK423">
            <v>4509</v>
          </cell>
          <cell r="AL423">
            <v>5345.45</v>
          </cell>
        </row>
        <row r="424">
          <cell r="A424">
            <v>38903</v>
          </cell>
          <cell r="B424" t="str">
            <v>09:45</v>
          </cell>
          <cell r="C424">
            <v>39682.75</v>
          </cell>
          <cell r="D424">
            <v>33485.49</v>
          </cell>
          <cell r="E424">
            <v>180668.77</v>
          </cell>
          <cell r="F424">
            <v>16502.400000000001</v>
          </cell>
          <cell r="G424">
            <v>88166.64</v>
          </cell>
          <cell r="H424">
            <v>12135.83</v>
          </cell>
          <cell r="I424">
            <v>18497.48</v>
          </cell>
          <cell r="J424">
            <v>16760.7</v>
          </cell>
          <cell r="K424">
            <v>6583.48</v>
          </cell>
          <cell r="L424">
            <v>14367.49</v>
          </cell>
          <cell r="M424">
            <v>0</v>
          </cell>
          <cell r="N424">
            <v>36984</v>
          </cell>
          <cell r="O424">
            <v>11938.36</v>
          </cell>
          <cell r="P424">
            <v>75251.509999999995</v>
          </cell>
          <cell r="Q424">
            <v>91231.29</v>
          </cell>
          <cell r="R424">
            <v>87189.87</v>
          </cell>
          <cell r="S424">
            <v>2376</v>
          </cell>
          <cell r="T424">
            <v>10850.4</v>
          </cell>
          <cell r="U424">
            <v>14367.49</v>
          </cell>
          <cell r="V424">
            <v>1365</v>
          </cell>
          <cell r="W424">
            <v>11232</v>
          </cell>
          <cell r="X424">
            <v>132</v>
          </cell>
          <cell r="Y424">
            <v>15464.04</v>
          </cell>
          <cell r="Z424">
            <v>7133.45</v>
          </cell>
          <cell r="AA424">
            <v>16.88</v>
          </cell>
          <cell r="AB424">
            <v>596.4</v>
          </cell>
          <cell r="AC424">
            <v>15903.95</v>
          </cell>
          <cell r="AD424">
            <v>14.2</v>
          </cell>
          <cell r="AE424">
            <v>22446</v>
          </cell>
          <cell r="AF424">
            <v>19.79</v>
          </cell>
          <cell r="AG424">
            <v>5218.25</v>
          </cell>
          <cell r="AH424">
            <v>70176</v>
          </cell>
          <cell r="AI424">
            <v>1987.2</v>
          </cell>
          <cell r="AJ424">
            <v>176201.3</v>
          </cell>
          <cell r="AK424">
            <v>4566.08</v>
          </cell>
          <cell r="AL424">
            <v>3082.46</v>
          </cell>
        </row>
        <row r="425">
          <cell r="A425">
            <v>38903</v>
          </cell>
          <cell r="B425" t="str">
            <v>10:00</v>
          </cell>
          <cell r="C425">
            <v>39612.74</v>
          </cell>
          <cell r="D425">
            <v>31605.11</v>
          </cell>
          <cell r="E425">
            <v>181267.4</v>
          </cell>
          <cell r="F425">
            <v>16243.2</v>
          </cell>
          <cell r="G425">
            <v>91079.97</v>
          </cell>
          <cell r="H425">
            <v>12043.59</v>
          </cell>
          <cell r="I425">
            <v>18425.36</v>
          </cell>
          <cell r="J425">
            <v>16329.94</v>
          </cell>
          <cell r="K425">
            <v>6106</v>
          </cell>
          <cell r="L425">
            <v>14438.02</v>
          </cell>
          <cell r="M425">
            <v>0</v>
          </cell>
          <cell r="N425">
            <v>36432</v>
          </cell>
          <cell r="O425">
            <v>11986.89</v>
          </cell>
          <cell r="P425">
            <v>75427.03</v>
          </cell>
          <cell r="Q425">
            <v>91092.3</v>
          </cell>
          <cell r="R425">
            <v>87413.92</v>
          </cell>
          <cell r="S425">
            <v>2376</v>
          </cell>
          <cell r="T425">
            <v>10875.6</v>
          </cell>
          <cell r="U425">
            <v>14438.02</v>
          </cell>
          <cell r="V425">
            <v>1305</v>
          </cell>
          <cell r="W425">
            <v>10944</v>
          </cell>
          <cell r="X425">
            <v>126.75</v>
          </cell>
          <cell r="Y425">
            <v>15297.76</v>
          </cell>
          <cell r="Z425">
            <v>7159.81</v>
          </cell>
          <cell r="AA425">
            <v>20.64</v>
          </cell>
          <cell r="AB425">
            <v>550</v>
          </cell>
          <cell r="AC425">
            <v>14623.99</v>
          </cell>
          <cell r="AD425">
            <v>14.32</v>
          </cell>
          <cell r="AE425">
            <v>22392</v>
          </cell>
          <cell r="AF425">
            <v>16.670000000000002</v>
          </cell>
          <cell r="AG425">
            <v>4494.57</v>
          </cell>
          <cell r="AH425">
            <v>70110</v>
          </cell>
          <cell r="AI425">
            <v>2001.6</v>
          </cell>
          <cell r="AJ425">
            <v>177417.08</v>
          </cell>
          <cell r="AK425">
            <v>4451.93</v>
          </cell>
          <cell r="AL425">
            <v>3002.98</v>
          </cell>
        </row>
        <row r="426">
          <cell r="A426">
            <v>38903</v>
          </cell>
          <cell r="B426" t="str">
            <v>10:15</v>
          </cell>
          <cell r="C426">
            <v>40312.9</v>
          </cell>
          <cell r="D426">
            <v>36606.11</v>
          </cell>
          <cell r="E426">
            <v>176549.92</v>
          </cell>
          <cell r="F426">
            <v>16070.4</v>
          </cell>
          <cell r="G426">
            <v>91118.3</v>
          </cell>
          <cell r="H426">
            <v>11971.6</v>
          </cell>
          <cell r="I426">
            <v>18466.509999999998</v>
          </cell>
          <cell r="J426">
            <v>16029.57</v>
          </cell>
          <cell r="K426">
            <v>6131.59</v>
          </cell>
          <cell r="L426">
            <v>14411.26</v>
          </cell>
          <cell r="M426">
            <v>0</v>
          </cell>
          <cell r="N426">
            <v>36984</v>
          </cell>
          <cell r="O426">
            <v>11956.56</v>
          </cell>
          <cell r="P426">
            <v>75719.91</v>
          </cell>
          <cell r="Q426">
            <v>90412.49</v>
          </cell>
          <cell r="R426">
            <v>87676.47</v>
          </cell>
          <cell r="S426">
            <v>2376</v>
          </cell>
          <cell r="T426">
            <v>11156.4</v>
          </cell>
          <cell r="U426">
            <v>14411.26</v>
          </cell>
          <cell r="V426">
            <v>1200</v>
          </cell>
          <cell r="W426">
            <v>10944</v>
          </cell>
          <cell r="X426">
            <v>120.75</v>
          </cell>
          <cell r="Y426">
            <v>15464.04</v>
          </cell>
          <cell r="Z426">
            <v>7123.51</v>
          </cell>
          <cell r="AA426">
            <v>20.64</v>
          </cell>
          <cell r="AB426">
            <v>566.1</v>
          </cell>
          <cell r="AC426">
            <v>14425.09</v>
          </cell>
          <cell r="AD426">
            <v>15.68</v>
          </cell>
          <cell r="AE426">
            <v>22410</v>
          </cell>
          <cell r="AF426">
            <v>18.75</v>
          </cell>
          <cell r="AG426">
            <v>4422.84</v>
          </cell>
          <cell r="AH426">
            <v>70098</v>
          </cell>
          <cell r="AI426">
            <v>2037.6</v>
          </cell>
          <cell r="AJ426">
            <v>176185.41</v>
          </cell>
          <cell r="AK426">
            <v>4566.08</v>
          </cell>
          <cell r="AL426">
            <v>5719.51</v>
          </cell>
        </row>
        <row r="427">
          <cell r="A427">
            <v>38903</v>
          </cell>
          <cell r="B427" t="str">
            <v>10:30</v>
          </cell>
          <cell r="C427">
            <v>40451.74</v>
          </cell>
          <cell r="D427">
            <v>45207.38</v>
          </cell>
          <cell r="E427">
            <v>177225.56</v>
          </cell>
          <cell r="F427">
            <v>16070.4</v>
          </cell>
          <cell r="G427">
            <v>91156.64</v>
          </cell>
          <cell r="H427">
            <v>11971.6</v>
          </cell>
          <cell r="I427">
            <v>5358.41</v>
          </cell>
          <cell r="J427">
            <v>16615.509999999998</v>
          </cell>
          <cell r="K427">
            <v>6100.87</v>
          </cell>
          <cell r="L427">
            <v>14388.89</v>
          </cell>
          <cell r="M427">
            <v>0</v>
          </cell>
          <cell r="N427">
            <v>41400</v>
          </cell>
          <cell r="O427">
            <v>11980.82</v>
          </cell>
          <cell r="P427">
            <v>76259.19</v>
          </cell>
          <cell r="Q427">
            <v>90893.759999999995</v>
          </cell>
          <cell r="R427">
            <v>88240.01</v>
          </cell>
          <cell r="S427">
            <v>2268</v>
          </cell>
          <cell r="T427">
            <v>10753.2</v>
          </cell>
          <cell r="U427">
            <v>14388.89</v>
          </cell>
          <cell r="V427">
            <v>1245</v>
          </cell>
          <cell r="W427">
            <v>11462.4</v>
          </cell>
          <cell r="X427">
            <v>123</v>
          </cell>
          <cell r="Y427">
            <v>15630.32</v>
          </cell>
          <cell r="Z427">
            <v>6989.83</v>
          </cell>
          <cell r="AA427">
            <v>20.64</v>
          </cell>
          <cell r="AB427">
            <v>539</v>
          </cell>
          <cell r="AC427">
            <v>14429.92</v>
          </cell>
          <cell r="AD427">
            <v>15.16</v>
          </cell>
          <cell r="AE427">
            <v>22230</v>
          </cell>
          <cell r="AF427">
            <v>14.58</v>
          </cell>
          <cell r="AG427">
            <v>4464.74</v>
          </cell>
          <cell r="AH427">
            <v>69894</v>
          </cell>
          <cell r="AI427">
            <v>2073.6</v>
          </cell>
          <cell r="AJ427">
            <v>176873.35</v>
          </cell>
          <cell r="AK427">
            <v>4509</v>
          </cell>
          <cell r="AL427">
            <v>5818.87</v>
          </cell>
        </row>
        <row r="428">
          <cell r="A428">
            <v>38903</v>
          </cell>
          <cell r="B428" t="str">
            <v>10:45</v>
          </cell>
          <cell r="C428">
            <v>40830.629999999997</v>
          </cell>
          <cell r="D428">
            <v>51288.26</v>
          </cell>
          <cell r="E428">
            <v>177669.59</v>
          </cell>
          <cell r="F428">
            <v>15984</v>
          </cell>
          <cell r="G428">
            <v>91118.3</v>
          </cell>
          <cell r="H428">
            <v>11947.6</v>
          </cell>
          <cell r="I428">
            <v>-173.52</v>
          </cell>
          <cell r="J428">
            <v>16732.740000000002</v>
          </cell>
          <cell r="K428">
            <v>6141.17</v>
          </cell>
          <cell r="L428">
            <v>14405.18</v>
          </cell>
          <cell r="M428">
            <v>0</v>
          </cell>
          <cell r="N428">
            <v>43056</v>
          </cell>
          <cell r="O428">
            <v>11968.69</v>
          </cell>
          <cell r="P428">
            <v>75682.44</v>
          </cell>
          <cell r="Q428">
            <v>90509.52</v>
          </cell>
          <cell r="R428">
            <v>87651.13</v>
          </cell>
          <cell r="S428">
            <v>2376</v>
          </cell>
          <cell r="T428">
            <v>10332</v>
          </cell>
          <cell r="U428">
            <v>14405.18</v>
          </cell>
          <cell r="V428">
            <v>1224</v>
          </cell>
          <cell r="W428">
            <v>11404.8</v>
          </cell>
          <cell r="X428">
            <v>128.25</v>
          </cell>
          <cell r="Y428">
            <v>15796.6</v>
          </cell>
          <cell r="Z428">
            <v>6988.77</v>
          </cell>
          <cell r="AA428">
            <v>20.64</v>
          </cell>
          <cell r="AB428">
            <v>534.20000000000005</v>
          </cell>
          <cell r="AC428">
            <v>14164.06</v>
          </cell>
          <cell r="AD428">
            <v>14.94</v>
          </cell>
          <cell r="AE428">
            <v>22266</v>
          </cell>
          <cell r="AF428">
            <v>15.62</v>
          </cell>
          <cell r="AG428">
            <v>4436.18</v>
          </cell>
          <cell r="AH428">
            <v>69906</v>
          </cell>
          <cell r="AI428">
            <v>2066.4</v>
          </cell>
          <cell r="AJ428">
            <v>177913.3</v>
          </cell>
          <cell r="AK428">
            <v>4509</v>
          </cell>
          <cell r="AL428">
            <v>6447.74</v>
          </cell>
        </row>
        <row r="429">
          <cell r="A429">
            <v>38903</v>
          </cell>
          <cell r="B429" t="str">
            <v>11:00</v>
          </cell>
          <cell r="C429">
            <v>40668.99</v>
          </cell>
          <cell r="D429">
            <v>56889.39</v>
          </cell>
          <cell r="E429">
            <v>176829.54</v>
          </cell>
          <cell r="F429">
            <v>15811.2</v>
          </cell>
          <cell r="G429">
            <v>90658.3</v>
          </cell>
          <cell r="H429">
            <v>11971.6</v>
          </cell>
          <cell r="I429">
            <v>-180.42</v>
          </cell>
          <cell r="J429">
            <v>15959.17</v>
          </cell>
          <cell r="K429">
            <v>6119.14</v>
          </cell>
          <cell r="L429">
            <v>14381.91</v>
          </cell>
          <cell r="M429">
            <v>0</v>
          </cell>
          <cell r="N429">
            <v>43608</v>
          </cell>
          <cell r="O429">
            <v>11938.36</v>
          </cell>
          <cell r="P429">
            <v>75265.34</v>
          </cell>
          <cell r="Q429">
            <v>91348.42</v>
          </cell>
          <cell r="R429">
            <v>87203.7</v>
          </cell>
          <cell r="S429">
            <v>2376</v>
          </cell>
          <cell r="T429">
            <v>10414.799999999999</v>
          </cell>
          <cell r="U429">
            <v>14381.91</v>
          </cell>
          <cell r="V429">
            <v>1218</v>
          </cell>
          <cell r="W429">
            <v>11577.6</v>
          </cell>
          <cell r="X429">
            <v>112.5</v>
          </cell>
          <cell r="Y429">
            <v>15879.74</v>
          </cell>
          <cell r="Z429">
            <v>7086.05</v>
          </cell>
          <cell r="AA429">
            <v>20.64</v>
          </cell>
          <cell r="AB429">
            <v>526.20000000000005</v>
          </cell>
          <cell r="AC429">
            <v>14339.01</v>
          </cell>
          <cell r="AD429">
            <v>14.9</v>
          </cell>
          <cell r="AE429">
            <v>22482</v>
          </cell>
          <cell r="AF429">
            <v>14.58</v>
          </cell>
          <cell r="AG429">
            <v>4420.55</v>
          </cell>
          <cell r="AH429">
            <v>69693</v>
          </cell>
          <cell r="AI429">
            <v>2124</v>
          </cell>
          <cell r="AJ429">
            <v>179001.17</v>
          </cell>
          <cell r="AK429">
            <v>4566.08</v>
          </cell>
          <cell r="AL429">
            <v>7638.85</v>
          </cell>
        </row>
        <row r="430">
          <cell r="A430">
            <v>38903</v>
          </cell>
          <cell r="B430" t="str">
            <v>11:15</v>
          </cell>
          <cell r="C430">
            <v>39999.230000000003</v>
          </cell>
          <cell r="D430">
            <v>62490.080000000002</v>
          </cell>
          <cell r="E430">
            <v>176464.27</v>
          </cell>
          <cell r="F430">
            <v>15552</v>
          </cell>
          <cell r="G430">
            <v>90313.3</v>
          </cell>
          <cell r="H430">
            <v>11683.63</v>
          </cell>
          <cell r="I430">
            <v>-181.13</v>
          </cell>
          <cell r="J430">
            <v>15064.88</v>
          </cell>
          <cell r="K430">
            <v>6028.62</v>
          </cell>
          <cell r="L430">
            <v>14438.62</v>
          </cell>
          <cell r="M430">
            <v>0</v>
          </cell>
          <cell r="N430">
            <v>43608</v>
          </cell>
          <cell r="O430">
            <v>11999.02</v>
          </cell>
          <cell r="P430">
            <v>75124.45</v>
          </cell>
          <cell r="Q430">
            <v>92117.13</v>
          </cell>
          <cell r="R430">
            <v>87123.47</v>
          </cell>
          <cell r="S430">
            <v>2484</v>
          </cell>
          <cell r="T430">
            <v>10234.799999999999</v>
          </cell>
          <cell r="U430">
            <v>14438.62</v>
          </cell>
          <cell r="V430">
            <v>1107</v>
          </cell>
          <cell r="W430">
            <v>11548.8</v>
          </cell>
          <cell r="X430">
            <v>108</v>
          </cell>
          <cell r="Y430">
            <v>15879.74</v>
          </cell>
          <cell r="Z430">
            <v>7254.84</v>
          </cell>
          <cell r="AA430">
            <v>20.64</v>
          </cell>
          <cell r="AB430">
            <v>547</v>
          </cell>
          <cell r="AC430">
            <v>14484.09</v>
          </cell>
          <cell r="AD430">
            <v>2.95</v>
          </cell>
          <cell r="AE430">
            <v>22644</v>
          </cell>
          <cell r="AF430">
            <v>15.62</v>
          </cell>
          <cell r="AG430">
            <v>4512.5200000000004</v>
          </cell>
          <cell r="AH430">
            <v>69555</v>
          </cell>
          <cell r="AI430">
            <v>2152.8000000000002</v>
          </cell>
          <cell r="AJ430">
            <v>179737.03</v>
          </cell>
          <cell r="AK430">
            <v>4451.93</v>
          </cell>
          <cell r="AL430">
            <v>8734.1200000000008</v>
          </cell>
        </row>
        <row r="431">
          <cell r="A431">
            <v>38903</v>
          </cell>
          <cell r="B431" t="str">
            <v>11:30</v>
          </cell>
          <cell r="C431">
            <v>39900.410000000003</v>
          </cell>
          <cell r="D431">
            <v>65490.31</v>
          </cell>
          <cell r="E431">
            <v>176547.08</v>
          </cell>
          <cell r="F431">
            <v>15638.4</v>
          </cell>
          <cell r="G431">
            <v>90313.3</v>
          </cell>
          <cell r="H431">
            <v>11611.63</v>
          </cell>
          <cell r="I431">
            <v>-182.72</v>
          </cell>
          <cell r="J431">
            <v>15082.85</v>
          </cell>
          <cell r="K431">
            <v>6068.69</v>
          </cell>
          <cell r="L431">
            <v>14443.17</v>
          </cell>
          <cell r="M431">
            <v>0</v>
          </cell>
          <cell r="N431">
            <v>43608</v>
          </cell>
          <cell r="O431">
            <v>11968.69</v>
          </cell>
          <cell r="P431">
            <v>75047.33</v>
          </cell>
          <cell r="Q431">
            <v>92374.720000000001</v>
          </cell>
          <cell r="R431">
            <v>87016.02</v>
          </cell>
          <cell r="S431">
            <v>2376</v>
          </cell>
          <cell r="T431">
            <v>10558.8</v>
          </cell>
          <cell r="U431">
            <v>14443.17</v>
          </cell>
          <cell r="V431">
            <v>1305</v>
          </cell>
          <cell r="W431">
            <v>11750.4</v>
          </cell>
          <cell r="X431">
            <v>109.5</v>
          </cell>
          <cell r="Y431">
            <v>16212.3</v>
          </cell>
          <cell r="Z431">
            <v>7573.12</v>
          </cell>
          <cell r="AA431">
            <v>20.64</v>
          </cell>
          <cell r="AB431">
            <v>668.5</v>
          </cell>
          <cell r="AC431">
            <v>14469.01</v>
          </cell>
          <cell r="AD431">
            <v>14.7</v>
          </cell>
          <cell r="AE431">
            <v>22518</v>
          </cell>
          <cell r="AF431">
            <v>13.54</v>
          </cell>
          <cell r="AG431">
            <v>4483.51</v>
          </cell>
          <cell r="AH431">
            <v>69399</v>
          </cell>
          <cell r="AI431">
            <v>2174.4</v>
          </cell>
          <cell r="AJ431">
            <v>180249.01</v>
          </cell>
          <cell r="AK431">
            <v>4394.8500000000004</v>
          </cell>
          <cell r="AL431">
            <v>9068.43</v>
          </cell>
        </row>
        <row r="432">
          <cell r="A432">
            <v>38903</v>
          </cell>
          <cell r="B432" t="str">
            <v>11:45</v>
          </cell>
          <cell r="C432">
            <v>40152.07</v>
          </cell>
          <cell r="D432">
            <v>66090.42</v>
          </cell>
          <cell r="E432">
            <v>176344.68</v>
          </cell>
          <cell r="F432">
            <v>15552</v>
          </cell>
          <cell r="G432">
            <v>90236.64</v>
          </cell>
          <cell r="H432">
            <v>11585.76</v>
          </cell>
          <cell r="I432">
            <v>-170.64</v>
          </cell>
          <cell r="J432">
            <v>14969.29</v>
          </cell>
          <cell r="K432">
            <v>6030.64</v>
          </cell>
          <cell r="L432">
            <v>14406.29</v>
          </cell>
          <cell r="M432">
            <v>0</v>
          </cell>
          <cell r="N432">
            <v>43056</v>
          </cell>
          <cell r="O432">
            <v>11974.76</v>
          </cell>
          <cell r="P432">
            <v>74770.350000000006</v>
          </cell>
          <cell r="Q432">
            <v>92426.64</v>
          </cell>
          <cell r="R432">
            <v>86745.11</v>
          </cell>
          <cell r="S432">
            <v>2484</v>
          </cell>
          <cell r="T432">
            <v>10580.4</v>
          </cell>
          <cell r="U432">
            <v>14406.29</v>
          </cell>
          <cell r="V432">
            <v>1272</v>
          </cell>
          <cell r="W432">
            <v>11750.4</v>
          </cell>
          <cell r="X432">
            <v>111</v>
          </cell>
          <cell r="Y432">
            <v>16378.58</v>
          </cell>
          <cell r="Z432">
            <v>7232.14</v>
          </cell>
          <cell r="AA432">
            <v>18.760000000000002</v>
          </cell>
          <cell r="AB432">
            <v>711.6</v>
          </cell>
          <cell r="AC432">
            <v>14244.35</v>
          </cell>
          <cell r="AD432">
            <v>14.71</v>
          </cell>
          <cell r="AE432">
            <v>22554</v>
          </cell>
          <cell r="AF432">
            <v>16.670000000000002</v>
          </cell>
          <cell r="AG432">
            <v>4492.59</v>
          </cell>
          <cell r="AH432">
            <v>69465</v>
          </cell>
          <cell r="AI432">
            <v>2217.6</v>
          </cell>
          <cell r="AJ432">
            <v>180313.06</v>
          </cell>
          <cell r="AK432">
            <v>4394.8500000000004</v>
          </cell>
          <cell r="AL432">
            <v>9247.2800000000007</v>
          </cell>
        </row>
        <row r="433">
          <cell r="A433">
            <v>38903</v>
          </cell>
          <cell r="B433" t="str">
            <v>12:00</v>
          </cell>
          <cell r="C433">
            <v>39700.76</v>
          </cell>
          <cell r="D433">
            <v>62369.69</v>
          </cell>
          <cell r="E433">
            <v>175747.43</v>
          </cell>
          <cell r="F433">
            <v>15465.6</v>
          </cell>
          <cell r="G433">
            <v>89738.3</v>
          </cell>
          <cell r="H433">
            <v>11539.64</v>
          </cell>
          <cell r="I433">
            <v>-167.19</v>
          </cell>
          <cell r="J433">
            <v>14856.07</v>
          </cell>
          <cell r="K433">
            <v>5937.26</v>
          </cell>
          <cell r="L433">
            <v>14323.88</v>
          </cell>
          <cell r="M433">
            <v>0</v>
          </cell>
          <cell r="N433">
            <v>43608</v>
          </cell>
          <cell r="O433">
            <v>11968.69</v>
          </cell>
          <cell r="P433">
            <v>75079.19</v>
          </cell>
          <cell r="Q433">
            <v>91527.19</v>
          </cell>
          <cell r="R433">
            <v>87047.88</v>
          </cell>
          <cell r="S433">
            <v>2376</v>
          </cell>
          <cell r="T433">
            <v>10094.4</v>
          </cell>
          <cell r="U433">
            <v>14323.88</v>
          </cell>
          <cell r="V433">
            <v>1158</v>
          </cell>
          <cell r="W433">
            <v>11491.2</v>
          </cell>
          <cell r="X433">
            <v>101.25</v>
          </cell>
          <cell r="Y433">
            <v>16378.58</v>
          </cell>
          <cell r="Z433">
            <v>6516.47</v>
          </cell>
          <cell r="AA433">
            <v>20.64</v>
          </cell>
          <cell r="AB433">
            <v>690.9</v>
          </cell>
          <cell r="AC433">
            <v>14138.55</v>
          </cell>
          <cell r="AD433">
            <v>14.15</v>
          </cell>
          <cell r="AE433">
            <v>22176</v>
          </cell>
          <cell r="AF433">
            <v>15.62</v>
          </cell>
          <cell r="AG433">
            <v>4432.82</v>
          </cell>
          <cell r="AH433">
            <v>67962</v>
          </cell>
          <cell r="AI433">
            <v>2239.1999999999998</v>
          </cell>
          <cell r="AJ433">
            <v>179065.21</v>
          </cell>
          <cell r="AK433">
            <v>4509</v>
          </cell>
          <cell r="AL433">
            <v>8856.86</v>
          </cell>
        </row>
        <row r="434">
          <cell r="A434">
            <v>38903</v>
          </cell>
          <cell r="B434" t="str">
            <v>12:15</v>
          </cell>
          <cell r="C434">
            <v>38521.68</v>
          </cell>
          <cell r="D434">
            <v>47006.92</v>
          </cell>
          <cell r="E434">
            <v>177463.95</v>
          </cell>
          <cell r="F434">
            <v>15379.2</v>
          </cell>
          <cell r="G434">
            <v>89124.97</v>
          </cell>
          <cell r="H434">
            <v>11563.64</v>
          </cell>
          <cell r="I434">
            <v>-167.76</v>
          </cell>
          <cell r="J434">
            <v>15096.45</v>
          </cell>
          <cell r="K434">
            <v>5653.59</v>
          </cell>
          <cell r="L434">
            <v>14312.93</v>
          </cell>
          <cell r="M434">
            <v>0</v>
          </cell>
          <cell r="N434">
            <v>37536</v>
          </cell>
          <cell r="O434">
            <v>11956.56</v>
          </cell>
          <cell r="P434">
            <v>75524.11</v>
          </cell>
          <cell r="Q434">
            <v>87175.76</v>
          </cell>
          <cell r="R434">
            <v>87480.67</v>
          </cell>
          <cell r="S434">
            <v>2484</v>
          </cell>
          <cell r="T434">
            <v>9122.4</v>
          </cell>
          <cell r="U434">
            <v>14312.93</v>
          </cell>
          <cell r="V434">
            <v>1098</v>
          </cell>
          <cell r="W434">
            <v>11059.2</v>
          </cell>
          <cell r="X434">
            <v>81</v>
          </cell>
          <cell r="Y434">
            <v>15962.88</v>
          </cell>
          <cell r="Z434">
            <v>5713.96</v>
          </cell>
          <cell r="AA434">
            <v>20.64</v>
          </cell>
          <cell r="AB434">
            <v>697.3</v>
          </cell>
          <cell r="AC434">
            <v>13577.4</v>
          </cell>
          <cell r="AD434">
            <v>5.88</v>
          </cell>
          <cell r="AE434">
            <v>21798</v>
          </cell>
          <cell r="AF434">
            <v>13.54</v>
          </cell>
          <cell r="AG434">
            <v>4416.8900000000003</v>
          </cell>
          <cell r="AH434">
            <v>64047</v>
          </cell>
          <cell r="AI434">
            <v>2181.6</v>
          </cell>
          <cell r="AJ434">
            <v>175161.75</v>
          </cell>
          <cell r="AK434">
            <v>4394.8500000000004</v>
          </cell>
          <cell r="AL434">
            <v>4354.2700000000004</v>
          </cell>
        </row>
        <row r="435">
          <cell r="A435">
            <v>38903</v>
          </cell>
          <cell r="B435" t="str">
            <v>12:30</v>
          </cell>
          <cell r="C435">
            <v>38987.79</v>
          </cell>
          <cell r="D435">
            <v>42486.49</v>
          </cell>
          <cell r="E435">
            <v>174502.92</v>
          </cell>
          <cell r="F435">
            <v>15379.2</v>
          </cell>
          <cell r="G435">
            <v>89201.64</v>
          </cell>
          <cell r="H435">
            <v>11561.76</v>
          </cell>
          <cell r="I435">
            <v>-156.84</v>
          </cell>
          <cell r="J435">
            <v>15486.45</v>
          </cell>
          <cell r="K435">
            <v>5772.41</v>
          </cell>
          <cell r="L435">
            <v>14402.71</v>
          </cell>
          <cell r="M435">
            <v>0</v>
          </cell>
          <cell r="N435">
            <v>36984</v>
          </cell>
          <cell r="O435">
            <v>11980.82</v>
          </cell>
          <cell r="P435">
            <v>65541.58</v>
          </cell>
          <cell r="Q435">
            <v>91932.84</v>
          </cell>
          <cell r="R435">
            <v>77522.399999999994</v>
          </cell>
          <cell r="S435">
            <v>2484</v>
          </cell>
          <cell r="T435">
            <v>8352</v>
          </cell>
          <cell r="U435">
            <v>14402.71</v>
          </cell>
          <cell r="V435">
            <v>1161</v>
          </cell>
          <cell r="W435">
            <v>11001.6</v>
          </cell>
          <cell r="X435">
            <v>77.25</v>
          </cell>
          <cell r="Y435">
            <v>15630.32</v>
          </cell>
          <cell r="Z435">
            <v>5553.53</v>
          </cell>
          <cell r="AA435">
            <v>18.760000000000002</v>
          </cell>
          <cell r="AB435">
            <v>665.3</v>
          </cell>
          <cell r="AC435">
            <v>13051.56</v>
          </cell>
          <cell r="AD435">
            <v>4.12</v>
          </cell>
          <cell r="AE435">
            <v>20898</v>
          </cell>
          <cell r="AF435">
            <v>15.62</v>
          </cell>
          <cell r="AG435">
            <v>4413.13</v>
          </cell>
          <cell r="AH435">
            <v>61911</v>
          </cell>
          <cell r="AI435">
            <v>2109.6</v>
          </cell>
          <cell r="AJ435">
            <v>170458.19</v>
          </cell>
          <cell r="AK435">
            <v>4566.08</v>
          </cell>
          <cell r="AL435">
            <v>2570.52</v>
          </cell>
        </row>
        <row r="436">
          <cell r="A436">
            <v>38903</v>
          </cell>
          <cell r="B436" t="str">
            <v>12:45</v>
          </cell>
          <cell r="C436">
            <v>39127.42</v>
          </cell>
          <cell r="D436">
            <v>39446.06</v>
          </cell>
          <cell r="E436">
            <v>172296.75</v>
          </cell>
          <cell r="F436">
            <v>15379.2</v>
          </cell>
          <cell r="G436">
            <v>89201.64</v>
          </cell>
          <cell r="H436">
            <v>11513.76</v>
          </cell>
          <cell r="I436">
            <v>-137.13999999999999</v>
          </cell>
          <cell r="J436">
            <v>15433.22</v>
          </cell>
          <cell r="K436">
            <v>5835.42</v>
          </cell>
          <cell r="L436">
            <v>14442.88</v>
          </cell>
          <cell r="M436">
            <v>0</v>
          </cell>
          <cell r="N436">
            <v>36432</v>
          </cell>
          <cell r="O436">
            <v>11962.63</v>
          </cell>
          <cell r="P436">
            <v>59756.27</v>
          </cell>
          <cell r="Q436">
            <v>91625.14</v>
          </cell>
          <cell r="R436">
            <v>71718.899999999994</v>
          </cell>
          <cell r="S436">
            <v>2484</v>
          </cell>
          <cell r="T436">
            <v>7977.6</v>
          </cell>
          <cell r="U436">
            <v>14442.88</v>
          </cell>
          <cell r="V436">
            <v>1140</v>
          </cell>
          <cell r="W436">
            <v>10627.2</v>
          </cell>
          <cell r="X436">
            <v>78.75</v>
          </cell>
          <cell r="Y436">
            <v>15214.62</v>
          </cell>
          <cell r="Z436">
            <v>5459.13</v>
          </cell>
          <cell r="AA436">
            <v>18.760000000000002</v>
          </cell>
          <cell r="AB436">
            <v>596.6</v>
          </cell>
          <cell r="AC436">
            <v>12964.62</v>
          </cell>
          <cell r="AD436">
            <v>1.31</v>
          </cell>
          <cell r="AE436">
            <v>20322</v>
          </cell>
          <cell r="AF436">
            <v>11.46</v>
          </cell>
          <cell r="AG436">
            <v>4381.3100000000004</v>
          </cell>
          <cell r="AH436">
            <v>60951</v>
          </cell>
          <cell r="AI436">
            <v>2080.8000000000002</v>
          </cell>
          <cell r="AJ436">
            <v>168122.53</v>
          </cell>
          <cell r="AK436">
            <v>4509</v>
          </cell>
          <cell r="AL436">
            <v>2460.61</v>
          </cell>
        </row>
        <row r="437">
          <cell r="A437">
            <v>38903</v>
          </cell>
          <cell r="B437" t="str">
            <v>13:00</v>
          </cell>
          <cell r="C437">
            <v>39157.43</v>
          </cell>
          <cell r="D437">
            <v>34965.79</v>
          </cell>
          <cell r="E437">
            <v>171861.16</v>
          </cell>
          <cell r="F437">
            <v>15206.4</v>
          </cell>
          <cell r="G437">
            <v>88818.3</v>
          </cell>
          <cell r="H437">
            <v>11513.76</v>
          </cell>
          <cell r="I437">
            <v>-131.97</v>
          </cell>
          <cell r="J437">
            <v>15312.03</v>
          </cell>
          <cell r="K437">
            <v>5791.57</v>
          </cell>
          <cell r="L437">
            <v>14414.3</v>
          </cell>
          <cell r="M437">
            <v>0</v>
          </cell>
          <cell r="N437">
            <v>36432</v>
          </cell>
          <cell r="O437">
            <v>11956.56</v>
          </cell>
          <cell r="P437">
            <v>58099.78</v>
          </cell>
          <cell r="Q437">
            <v>89219.97</v>
          </cell>
          <cell r="R437">
            <v>70056.34</v>
          </cell>
          <cell r="S437">
            <v>2376</v>
          </cell>
          <cell r="T437">
            <v>7833.6</v>
          </cell>
          <cell r="U437">
            <v>14414.3</v>
          </cell>
          <cell r="V437">
            <v>1059</v>
          </cell>
          <cell r="W437">
            <v>10425.6</v>
          </cell>
          <cell r="X437">
            <v>109.5</v>
          </cell>
          <cell r="Y437">
            <v>14882.06</v>
          </cell>
          <cell r="Z437">
            <v>5317.43</v>
          </cell>
          <cell r="AA437">
            <v>18.760000000000002</v>
          </cell>
          <cell r="AB437">
            <v>543.9</v>
          </cell>
          <cell r="AC437">
            <v>12778.29</v>
          </cell>
          <cell r="AD437">
            <v>12.22</v>
          </cell>
          <cell r="AE437">
            <v>19944</v>
          </cell>
          <cell r="AF437">
            <v>13.54</v>
          </cell>
          <cell r="AG437">
            <v>4321.45</v>
          </cell>
          <cell r="AH437">
            <v>61026</v>
          </cell>
          <cell r="AI437">
            <v>2088</v>
          </cell>
          <cell r="AJ437">
            <v>167610.54999999999</v>
          </cell>
          <cell r="AK437">
            <v>4337.78</v>
          </cell>
          <cell r="AL437">
            <v>2209.31</v>
          </cell>
        </row>
        <row r="438">
          <cell r="A438">
            <v>38903</v>
          </cell>
          <cell r="B438" t="str">
            <v>13:15</v>
          </cell>
          <cell r="C438">
            <v>39926.01</v>
          </cell>
          <cell r="D438">
            <v>36366.06</v>
          </cell>
          <cell r="E438">
            <v>171615.24</v>
          </cell>
          <cell r="F438">
            <v>15120</v>
          </cell>
          <cell r="G438">
            <v>88281.64</v>
          </cell>
          <cell r="H438">
            <v>11443.65</v>
          </cell>
          <cell r="I438">
            <v>-129.81</v>
          </cell>
          <cell r="J438">
            <v>15019.29</v>
          </cell>
          <cell r="K438">
            <v>5883.44</v>
          </cell>
          <cell r="L438">
            <v>14522.47</v>
          </cell>
          <cell r="M438">
            <v>0</v>
          </cell>
          <cell r="N438">
            <v>36432</v>
          </cell>
          <cell r="O438">
            <v>11980.82</v>
          </cell>
          <cell r="P438">
            <v>58006.29</v>
          </cell>
          <cell r="Q438">
            <v>86049.81</v>
          </cell>
          <cell r="R438">
            <v>69987.11</v>
          </cell>
          <cell r="S438">
            <v>2484</v>
          </cell>
          <cell r="T438">
            <v>7498.8</v>
          </cell>
          <cell r="U438">
            <v>14522.47</v>
          </cell>
          <cell r="V438">
            <v>807</v>
          </cell>
          <cell r="W438">
            <v>10252.799999999999</v>
          </cell>
          <cell r="X438">
            <v>130.5</v>
          </cell>
          <cell r="Y438">
            <v>14798.92</v>
          </cell>
          <cell r="Z438">
            <v>6033.07</v>
          </cell>
          <cell r="AA438">
            <v>20.64</v>
          </cell>
          <cell r="AB438">
            <v>563</v>
          </cell>
          <cell r="AC438">
            <v>12708.01</v>
          </cell>
          <cell r="AD438">
            <v>4.12</v>
          </cell>
          <cell r="AE438">
            <v>20196</v>
          </cell>
          <cell r="AF438">
            <v>16.670000000000002</v>
          </cell>
          <cell r="AG438">
            <v>4352.29</v>
          </cell>
          <cell r="AH438">
            <v>62178</v>
          </cell>
          <cell r="AI438">
            <v>2131.1999999999998</v>
          </cell>
          <cell r="AJ438">
            <v>169226.35</v>
          </cell>
          <cell r="AK438">
            <v>4337.78</v>
          </cell>
          <cell r="AL438">
            <v>3568.72</v>
          </cell>
        </row>
        <row r="439">
          <cell r="A439">
            <v>38903</v>
          </cell>
          <cell r="B439" t="str">
            <v>13:30</v>
          </cell>
          <cell r="C439">
            <v>40312.9</v>
          </cell>
          <cell r="D439">
            <v>37086.22</v>
          </cell>
          <cell r="E439">
            <v>172572.87</v>
          </cell>
          <cell r="F439">
            <v>15120</v>
          </cell>
          <cell r="G439">
            <v>88319.97</v>
          </cell>
          <cell r="H439">
            <v>11369.78</v>
          </cell>
          <cell r="I439">
            <v>-124.35</v>
          </cell>
          <cell r="J439">
            <v>15325.63</v>
          </cell>
          <cell r="K439">
            <v>5834.11</v>
          </cell>
          <cell r="L439">
            <v>14484.2</v>
          </cell>
          <cell r="M439">
            <v>0</v>
          </cell>
          <cell r="N439">
            <v>36432</v>
          </cell>
          <cell r="O439">
            <v>11956.56</v>
          </cell>
          <cell r="P439">
            <v>58396.54</v>
          </cell>
          <cell r="Q439">
            <v>83388.350000000006</v>
          </cell>
          <cell r="R439">
            <v>70353.100000000006</v>
          </cell>
          <cell r="S439">
            <v>2484</v>
          </cell>
          <cell r="T439">
            <v>7743.6</v>
          </cell>
          <cell r="U439">
            <v>14484.2</v>
          </cell>
          <cell r="V439">
            <v>1116</v>
          </cell>
          <cell r="W439">
            <v>10022.4</v>
          </cell>
          <cell r="X439">
            <v>125.25</v>
          </cell>
          <cell r="Y439">
            <v>14965.2</v>
          </cell>
          <cell r="Z439">
            <v>6263.41</v>
          </cell>
          <cell r="AA439">
            <v>18.760000000000002</v>
          </cell>
          <cell r="AB439">
            <v>586.9</v>
          </cell>
          <cell r="AC439">
            <v>12972.64</v>
          </cell>
          <cell r="AD439">
            <v>1.43</v>
          </cell>
          <cell r="AE439">
            <v>20394</v>
          </cell>
          <cell r="AF439">
            <v>20.83</v>
          </cell>
          <cell r="AG439">
            <v>4379.3599999999997</v>
          </cell>
          <cell r="AH439">
            <v>63762</v>
          </cell>
          <cell r="AI439">
            <v>2160</v>
          </cell>
          <cell r="AJ439">
            <v>171178.08</v>
          </cell>
          <cell r="AK439">
            <v>4394.8500000000004</v>
          </cell>
          <cell r="AL439">
            <v>4584.5</v>
          </cell>
        </row>
        <row r="440">
          <cell r="A440">
            <v>38903</v>
          </cell>
          <cell r="B440" t="str">
            <v>13:45</v>
          </cell>
          <cell r="C440">
            <v>40647.78</v>
          </cell>
          <cell r="D440">
            <v>41567.11</v>
          </cell>
          <cell r="E440">
            <v>172690.49</v>
          </cell>
          <cell r="F440">
            <v>15120</v>
          </cell>
          <cell r="G440">
            <v>88319.97</v>
          </cell>
          <cell r="H440">
            <v>11345.78</v>
          </cell>
          <cell r="I440">
            <v>-128.09</v>
          </cell>
          <cell r="J440">
            <v>15276.83</v>
          </cell>
          <cell r="K440">
            <v>5825.66</v>
          </cell>
          <cell r="L440">
            <v>14429.1</v>
          </cell>
          <cell r="M440">
            <v>0</v>
          </cell>
          <cell r="N440">
            <v>36984</v>
          </cell>
          <cell r="O440">
            <v>11974.76</v>
          </cell>
          <cell r="P440">
            <v>57582.09</v>
          </cell>
          <cell r="Q440">
            <v>83296.09</v>
          </cell>
          <cell r="R440">
            <v>69556.850000000006</v>
          </cell>
          <cell r="S440">
            <v>2268</v>
          </cell>
          <cell r="T440">
            <v>7779.6</v>
          </cell>
          <cell r="U440">
            <v>14429.1</v>
          </cell>
          <cell r="V440">
            <v>1152</v>
          </cell>
          <cell r="W440">
            <v>9705.6</v>
          </cell>
          <cell r="X440">
            <v>119.25</v>
          </cell>
          <cell r="Y440">
            <v>15131.48</v>
          </cell>
          <cell r="Z440">
            <v>6455.62</v>
          </cell>
          <cell r="AA440">
            <v>18.760000000000002</v>
          </cell>
          <cell r="AB440">
            <v>575.79999999999995</v>
          </cell>
          <cell r="AC440">
            <v>13158.31</v>
          </cell>
          <cell r="AD440">
            <v>2.2799999999999998</v>
          </cell>
          <cell r="AE440">
            <v>20916</v>
          </cell>
          <cell r="AF440">
            <v>15.62</v>
          </cell>
          <cell r="AG440">
            <v>4450.95</v>
          </cell>
          <cell r="AH440">
            <v>65082</v>
          </cell>
          <cell r="AI440">
            <v>2232</v>
          </cell>
          <cell r="AJ440">
            <v>172873.84</v>
          </cell>
          <cell r="AK440">
            <v>4451.93</v>
          </cell>
          <cell r="AL440">
            <v>5950.94</v>
          </cell>
        </row>
        <row r="441">
          <cell r="A441">
            <v>38903</v>
          </cell>
          <cell r="B441" t="str">
            <v>14:00</v>
          </cell>
          <cell r="C441">
            <v>40465.74</v>
          </cell>
          <cell r="D441">
            <v>49847.89</v>
          </cell>
          <cell r="E441">
            <v>170240.38</v>
          </cell>
          <cell r="F441">
            <v>15033.6</v>
          </cell>
          <cell r="G441">
            <v>88319.97</v>
          </cell>
          <cell r="H441">
            <v>11347.65</v>
          </cell>
          <cell r="I441">
            <v>-123.34</v>
          </cell>
          <cell r="J441">
            <v>15044.08</v>
          </cell>
          <cell r="K441">
            <v>5807.63</v>
          </cell>
          <cell r="L441">
            <v>14521.23</v>
          </cell>
          <cell r="M441">
            <v>0</v>
          </cell>
          <cell r="N441">
            <v>36432</v>
          </cell>
          <cell r="O441">
            <v>11968.69</v>
          </cell>
          <cell r="P441">
            <v>57935.17</v>
          </cell>
          <cell r="Q441">
            <v>84283.34</v>
          </cell>
          <cell r="R441">
            <v>69903.86</v>
          </cell>
          <cell r="S441">
            <v>2484</v>
          </cell>
          <cell r="T441">
            <v>7099.2</v>
          </cell>
          <cell r="U441">
            <v>14521.23</v>
          </cell>
          <cell r="V441">
            <v>1152</v>
          </cell>
          <cell r="W441">
            <v>9763.2000000000007</v>
          </cell>
          <cell r="X441">
            <v>111</v>
          </cell>
          <cell r="Y441">
            <v>15380.9</v>
          </cell>
          <cell r="Z441">
            <v>6536.93</v>
          </cell>
          <cell r="AA441">
            <v>20.64</v>
          </cell>
          <cell r="AB441">
            <v>582.20000000000005</v>
          </cell>
          <cell r="AC441">
            <v>13384.53</v>
          </cell>
          <cell r="AD441">
            <v>1.61</v>
          </cell>
          <cell r="AE441">
            <v>21204</v>
          </cell>
          <cell r="AF441">
            <v>21.87</v>
          </cell>
          <cell r="AG441">
            <v>4475.57</v>
          </cell>
          <cell r="AH441">
            <v>66693</v>
          </cell>
          <cell r="AI441">
            <v>2282.4</v>
          </cell>
          <cell r="AJ441">
            <v>173721.78</v>
          </cell>
          <cell r="AK441">
            <v>4394.8500000000004</v>
          </cell>
          <cell r="AL441">
            <v>8296.93</v>
          </cell>
        </row>
        <row r="442">
          <cell r="A442">
            <v>38903</v>
          </cell>
          <cell r="B442" t="str">
            <v>14:15</v>
          </cell>
          <cell r="C442">
            <v>40452.54</v>
          </cell>
          <cell r="D442">
            <v>63569.94</v>
          </cell>
          <cell r="E442">
            <v>168842.35</v>
          </cell>
          <cell r="F442">
            <v>14860.8</v>
          </cell>
          <cell r="G442">
            <v>88319.97</v>
          </cell>
          <cell r="H442">
            <v>11369.78</v>
          </cell>
          <cell r="I442">
            <v>-112.42</v>
          </cell>
          <cell r="J442">
            <v>14904.06</v>
          </cell>
          <cell r="K442">
            <v>5632</v>
          </cell>
          <cell r="L442">
            <v>14509.66</v>
          </cell>
          <cell r="M442">
            <v>0</v>
          </cell>
          <cell r="N442">
            <v>36984</v>
          </cell>
          <cell r="O442">
            <v>11962.63</v>
          </cell>
          <cell r="P442">
            <v>58026.71</v>
          </cell>
          <cell r="Q442">
            <v>85648.42</v>
          </cell>
          <cell r="R442">
            <v>69989.34</v>
          </cell>
          <cell r="S442">
            <v>2268</v>
          </cell>
          <cell r="T442">
            <v>7776</v>
          </cell>
          <cell r="U442">
            <v>14509.66</v>
          </cell>
          <cell r="V442">
            <v>969</v>
          </cell>
          <cell r="W442">
            <v>10051.200000000001</v>
          </cell>
          <cell r="X442">
            <v>117</v>
          </cell>
          <cell r="Y442">
            <v>15630.32</v>
          </cell>
          <cell r="Z442">
            <v>6740.29</v>
          </cell>
          <cell r="AA442">
            <v>18.760000000000002</v>
          </cell>
          <cell r="AB442">
            <v>591.79999999999995</v>
          </cell>
          <cell r="AC442">
            <v>15501.78</v>
          </cell>
          <cell r="AD442">
            <v>5.1100000000000003</v>
          </cell>
          <cell r="AE442">
            <v>21510</v>
          </cell>
          <cell r="AF442">
            <v>18.75</v>
          </cell>
          <cell r="AG442">
            <v>4393.47</v>
          </cell>
          <cell r="AH442">
            <v>68541</v>
          </cell>
          <cell r="AI442">
            <v>2318.4</v>
          </cell>
          <cell r="AJ442">
            <v>175753.5</v>
          </cell>
          <cell r="AK442">
            <v>4394.8500000000004</v>
          </cell>
          <cell r="AL442">
            <v>10993.59</v>
          </cell>
        </row>
        <row r="443">
          <cell r="A443">
            <v>38903</v>
          </cell>
          <cell r="B443" t="str">
            <v>14:30</v>
          </cell>
          <cell r="C443">
            <v>40332.910000000003</v>
          </cell>
          <cell r="D443">
            <v>70611.34</v>
          </cell>
          <cell r="E443">
            <v>172922.67</v>
          </cell>
          <cell r="F443">
            <v>14860.8</v>
          </cell>
          <cell r="G443">
            <v>88281.64</v>
          </cell>
          <cell r="H443">
            <v>11393.77</v>
          </cell>
          <cell r="I443">
            <v>-112.99</v>
          </cell>
          <cell r="J443">
            <v>14806.07</v>
          </cell>
          <cell r="K443">
            <v>5494.26</v>
          </cell>
          <cell r="L443">
            <v>14551.87</v>
          </cell>
          <cell r="M443">
            <v>0</v>
          </cell>
          <cell r="N443">
            <v>36432</v>
          </cell>
          <cell r="O443">
            <v>11980.82</v>
          </cell>
          <cell r="P443">
            <v>58159.62</v>
          </cell>
          <cell r="Q443">
            <v>86416.99</v>
          </cell>
          <cell r="R443">
            <v>70140.44</v>
          </cell>
          <cell r="S443">
            <v>2484</v>
          </cell>
          <cell r="T443">
            <v>8402.4</v>
          </cell>
          <cell r="U443">
            <v>14551.87</v>
          </cell>
          <cell r="V443">
            <v>1164</v>
          </cell>
          <cell r="W443">
            <v>10425.6</v>
          </cell>
          <cell r="X443">
            <v>117</v>
          </cell>
          <cell r="Y443">
            <v>15796.6</v>
          </cell>
          <cell r="Z443">
            <v>6761.51</v>
          </cell>
          <cell r="AA443">
            <v>18.760000000000002</v>
          </cell>
          <cell r="AB443">
            <v>622.1</v>
          </cell>
          <cell r="AC443">
            <v>16510.04</v>
          </cell>
          <cell r="AD443">
            <v>2.33</v>
          </cell>
          <cell r="AE443">
            <v>21870</v>
          </cell>
          <cell r="AF443">
            <v>19.79</v>
          </cell>
          <cell r="AG443">
            <v>4380.97</v>
          </cell>
          <cell r="AH443">
            <v>69555</v>
          </cell>
          <cell r="AI443">
            <v>2368.8000000000002</v>
          </cell>
          <cell r="AJ443">
            <v>179545.08</v>
          </cell>
          <cell r="AK443">
            <v>4451.93</v>
          </cell>
          <cell r="AL443">
            <v>11562.85</v>
          </cell>
        </row>
        <row r="444">
          <cell r="A444">
            <v>38903</v>
          </cell>
          <cell r="B444" t="str">
            <v>14:45</v>
          </cell>
          <cell r="C444">
            <v>40048.44</v>
          </cell>
          <cell r="D444">
            <v>75612.34</v>
          </cell>
          <cell r="E444">
            <v>177202.12</v>
          </cell>
          <cell r="F444">
            <v>14860.8</v>
          </cell>
          <cell r="G444">
            <v>88281.64</v>
          </cell>
          <cell r="H444">
            <v>11369.78</v>
          </cell>
          <cell r="I444">
            <v>-107.53</v>
          </cell>
          <cell r="J444">
            <v>14536.93</v>
          </cell>
          <cell r="K444">
            <v>5419.46</v>
          </cell>
          <cell r="L444">
            <v>14644</v>
          </cell>
          <cell r="M444">
            <v>0</v>
          </cell>
          <cell r="N444">
            <v>36432</v>
          </cell>
          <cell r="O444">
            <v>11956.56</v>
          </cell>
          <cell r="P444">
            <v>58352.26</v>
          </cell>
          <cell r="Q444">
            <v>88907.53</v>
          </cell>
          <cell r="R444">
            <v>70308.820000000007</v>
          </cell>
          <cell r="S444">
            <v>2376</v>
          </cell>
          <cell r="T444">
            <v>8589.6</v>
          </cell>
          <cell r="U444">
            <v>14644</v>
          </cell>
          <cell r="V444">
            <v>1122</v>
          </cell>
          <cell r="W444">
            <v>10512</v>
          </cell>
          <cell r="X444">
            <v>112.5</v>
          </cell>
          <cell r="Y444">
            <v>16046.02</v>
          </cell>
          <cell r="Z444">
            <v>6764.61</v>
          </cell>
          <cell r="AA444">
            <v>18.760000000000002</v>
          </cell>
          <cell r="AB444">
            <v>644.4</v>
          </cell>
          <cell r="AC444">
            <v>16895.330000000002</v>
          </cell>
          <cell r="AD444">
            <v>1.3</v>
          </cell>
          <cell r="AE444">
            <v>22104</v>
          </cell>
          <cell r="AF444">
            <v>19.79</v>
          </cell>
          <cell r="AG444">
            <v>4501.6000000000004</v>
          </cell>
          <cell r="AH444">
            <v>69564</v>
          </cell>
          <cell r="AI444">
            <v>2376</v>
          </cell>
          <cell r="AJ444">
            <v>183832.64</v>
          </cell>
          <cell r="AK444">
            <v>4337.78</v>
          </cell>
          <cell r="AL444">
            <v>12059.65</v>
          </cell>
        </row>
        <row r="445">
          <cell r="A445">
            <v>38903</v>
          </cell>
          <cell r="B445" t="str">
            <v>15:00</v>
          </cell>
          <cell r="C445">
            <v>38957.78</v>
          </cell>
          <cell r="D445">
            <v>70691.360000000001</v>
          </cell>
          <cell r="E445">
            <v>190365.59</v>
          </cell>
          <cell r="F445">
            <v>14860.8</v>
          </cell>
          <cell r="G445">
            <v>88166.64</v>
          </cell>
          <cell r="H445">
            <v>11367.9</v>
          </cell>
          <cell r="I445">
            <v>-105.95</v>
          </cell>
          <cell r="J445">
            <v>15072.45</v>
          </cell>
          <cell r="K445">
            <v>5420.09</v>
          </cell>
          <cell r="L445">
            <v>14562.14</v>
          </cell>
          <cell r="M445">
            <v>0</v>
          </cell>
          <cell r="N445">
            <v>36984</v>
          </cell>
          <cell r="O445">
            <v>11999.02</v>
          </cell>
          <cell r="P445">
            <v>58571.39</v>
          </cell>
          <cell r="Q445">
            <v>90249.95</v>
          </cell>
          <cell r="R445">
            <v>70570.41</v>
          </cell>
          <cell r="S445">
            <v>2376</v>
          </cell>
          <cell r="T445">
            <v>8960.4</v>
          </cell>
          <cell r="U445">
            <v>14562.14</v>
          </cell>
          <cell r="V445">
            <v>1179</v>
          </cell>
          <cell r="W445">
            <v>10684.8</v>
          </cell>
          <cell r="X445">
            <v>115.5</v>
          </cell>
          <cell r="Y445">
            <v>15879.74</v>
          </cell>
          <cell r="Z445">
            <v>6684.88</v>
          </cell>
          <cell r="AA445">
            <v>16.88</v>
          </cell>
          <cell r="AB445">
            <v>660.4</v>
          </cell>
          <cell r="AC445">
            <v>17075.88</v>
          </cell>
          <cell r="AD445">
            <v>1.4</v>
          </cell>
          <cell r="AE445">
            <v>22230</v>
          </cell>
          <cell r="AF445">
            <v>23.96</v>
          </cell>
          <cell r="AG445">
            <v>4450.7</v>
          </cell>
          <cell r="AH445">
            <v>69651</v>
          </cell>
          <cell r="AI445">
            <v>2354.4</v>
          </cell>
          <cell r="AJ445">
            <v>191447.67999999999</v>
          </cell>
          <cell r="AK445">
            <v>4451.93</v>
          </cell>
          <cell r="AL445">
            <v>8489.84</v>
          </cell>
        </row>
        <row r="446">
          <cell r="A446">
            <v>38903</v>
          </cell>
          <cell r="B446" t="str">
            <v>15:15</v>
          </cell>
          <cell r="C446">
            <v>40146.86</v>
          </cell>
          <cell r="D446">
            <v>72091.64</v>
          </cell>
          <cell r="E446">
            <v>190724.88</v>
          </cell>
          <cell r="F446">
            <v>14774.4</v>
          </cell>
          <cell r="G446">
            <v>88319.97</v>
          </cell>
          <cell r="H446">
            <v>11391.9</v>
          </cell>
          <cell r="I446">
            <v>-105.95</v>
          </cell>
          <cell r="J446">
            <v>14786.08</v>
          </cell>
          <cell r="K446">
            <v>5651.73</v>
          </cell>
          <cell r="L446">
            <v>14515</v>
          </cell>
          <cell r="M446">
            <v>0</v>
          </cell>
          <cell r="N446">
            <v>36432</v>
          </cell>
          <cell r="O446">
            <v>11974.76</v>
          </cell>
          <cell r="P446">
            <v>58674.559999999998</v>
          </cell>
          <cell r="Q446">
            <v>90473.95</v>
          </cell>
          <cell r="R446">
            <v>70649.320000000007</v>
          </cell>
          <cell r="S446">
            <v>2484</v>
          </cell>
          <cell r="T446">
            <v>9316.7999999999993</v>
          </cell>
          <cell r="U446">
            <v>14515</v>
          </cell>
          <cell r="V446">
            <v>1074</v>
          </cell>
          <cell r="W446">
            <v>10713.6</v>
          </cell>
          <cell r="X446">
            <v>122.25</v>
          </cell>
          <cell r="Y446">
            <v>15713.46</v>
          </cell>
          <cell r="Z446">
            <v>6756.53</v>
          </cell>
          <cell r="AA446">
            <v>16.88</v>
          </cell>
          <cell r="AB446">
            <v>722.8</v>
          </cell>
          <cell r="AC446">
            <v>17387.37</v>
          </cell>
          <cell r="AD446">
            <v>2.21</v>
          </cell>
          <cell r="AE446">
            <v>22302</v>
          </cell>
          <cell r="AF446">
            <v>22.92</v>
          </cell>
          <cell r="AG446">
            <v>4440.08</v>
          </cell>
          <cell r="AH446">
            <v>69735</v>
          </cell>
          <cell r="AI446">
            <v>2325.6</v>
          </cell>
          <cell r="AJ446">
            <v>193287.42</v>
          </cell>
          <cell r="AK446">
            <v>4509</v>
          </cell>
          <cell r="AL446">
            <v>9178.33</v>
          </cell>
        </row>
        <row r="447">
          <cell r="A447">
            <v>38903</v>
          </cell>
          <cell r="B447" t="str">
            <v>15:30</v>
          </cell>
          <cell r="C447">
            <v>40436.129999999997</v>
          </cell>
          <cell r="D447">
            <v>72931.8</v>
          </cell>
          <cell r="E447">
            <v>191405.71</v>
          </cell>
          <cell r="F447">
            <v>14860.8</v>
          </cell>
          <cell r="G447">
            <v>88243.3</v>
          </cell>
          <cell r="H447">
            <v>11321.78</v>
          </cell>
          <cell r="I447">
            <v>-114</v>
          </cell>
          <cell r="J447">
            <v>14839.3</v>
          </cell>
          <cell r="K447">
            <v>5634.61</v>
          </cell>
          <cell r="L447">
            <v>14474.95</v>
          </cell>
          <cell r="M447">
            <v>0</v>
          </cell>
          <cell r="N447">
            <v>36432</v>
          </cell>
          <cell r="O447">
            <v>11956.56</v>
          </cell>
          <cell r="P447">
            <v>58989.52</v>
          </cell>
          <cell r="Q447">
            <v>91058</v>
          </cell>
          <cell r="R447">
            <v>70946.080000000002</v>
          </cell>
          <cell r="S447">
            <v>2376</v>
          </cell>
          <cell r="T447">
            <v>9410.4</v>
          </cell>
          <cell r="U447">
            <v>14474.95</v>
          </cell>
          <cell r="V447">
            <v>1128</v>
          </cell>
          <cell r="W447">
            <v>10569.6</v>
          </cell>
          <cell r="X447">
            <v>122.25</v>
          </cell>
          <cell r="Y447">
            <v>15713.46</v>
          </cell>
          <cell r="Z447">
            <v>6679.4</v>
          </cell>
          <cell r="AA447">
            <v>18.760000000000002</v>
          </cell>
          <cell r="AB447">
            <v>756.2</v>
          </cell>
          <cell r="AC447">
            <v>17377.5</v>
          </cell>
          <cell r="AD447">
            <v>1.55</v>
          </cell>
          <cell r="AE447">
            <v>22266</v>
          </cell>
          <cell r="AF447">
            <v>19.79</v>
          </cell>
          <cell r="AG447">
            <v>4330.63</v>
          </cell>
          <cell r="AH447">
            <v>69381</v>
          </cell>
          <cell r="AI447">
            <v>2318.4</v>
          </cell>
          <cell r="AJ447">
            <v>194247.26</v>
          </cell>
          <cell r="AK447">
            <v>4394.8500000000004</v>
          </cell>
          <cell r="AL447">
            <v>9592.1299999999992</v>
          </cell>
        </row>
        <row r="448">
          <cell r="A448">
            <v>38903</v>
          </cell>
          <cell r="B448" t="str">
            <v>15:45</v>
          </cell>
          <cell r="C448">
            <v>39824.78</v>
          </cell>
          <cell r="D448">
            <v>71611.539999999994</v>
          </cell>
          <cell r="E448">
            <v>189969.21</v>
          </cell>
          <cell r="F448">
            <v>14774.4</v>
          </cell>
          <cell r="G448">
            <v>88243.3</v>
          </cell>
          <cell r="H448">
            <v>11310.52</v>
          </cell>
          <cell r="I448">
            <v>-120.04</v>
          </cell>
          <cell r="J448">
            <v>14314.92</v>
          </cell>
          <cell r="K448">
            <v>5500.25</v>
          </cell>
          <cell r="L448">
            <v>14559.04</v>
          </cell>
          <cell r="M448">
            <v>0</v>
          </cell>
          <cell r="N448">
            <v>36432</v>
          </cell>
          <cell r="O448">
            <v>11992.96</v>
          </cell>
          <cell r="P448">
            <v>60018.7</v>
          </cell>
          <cell r="Q448">
            <v>89272.04</v>
          </cell>
          <cell r="R448">
            <v>72011.66</v>
          </cell>
          <cell r="S448">
            <v>2376</v>
          </cell>
          <cell r="T448">
            <v>9554.4</v>
          </cell>
          <cell r="U448">
            <v>14559.04</v>
          </cell>
          <cell r="V448">
            <v>1230</v>
          </cell>
          <cell r="W448">
            <v>10656</v>
          </cell>
          <cell r="X448">
            <v>105</v>
          </cell>
          <cell r="Y448">
            <v>15713.46</v>
          </cell>
          <cell r="Z448">
            <v>6645.04</v>
          </cell>
          <cell r="AA448">
            <v>7.5</v>
          </cell>
          <cell r="AB448">
            <v>735.5</v>
          </cell>
          <cell r="AC448">
            <v>17018.490000000002</v>
          </cell>
          <cell r="AD448">
            <v>2.09</v>
          </cell>
          <cell r="AE448">
            <v>22140</v>
          </cell>
          <cell r="AF448">
            <v>17.71</v>
          </cell>
          <cell r="AG448">
            <v>4394.93</v>
          </cell>
          <cell r="AH448">
            <v>67995</v>
          </cell>
          <cell r="AI448">
            <v>2325.6</v>
          </cell>
          <cell r="AJ448">
            <v>193287.33</v>
          </cell>
          <cell r="AK448">
            <v>4337.78</v>
          </cell>
          <cell r="AL448">
            <v>9962.67</v>
          </cell>
        </row>
        <row r="449">
          <cell r="A449">
            <v>38903</v>
          </cell>
          <cell r="B449" t="str">
            <v>16:00</v>
          </cell>
          <cell r="C449">
            <v>40096.050000000003</v>
          </cell>
          <cell r="D449">
            <v>72051.62</v>
          </cell>
          <cell r="E449">
            <v>192082.9</v>
          </cell>
          <cell r="F449">
            <v>14774.4</v>
          </cell>
          <cell r="G449">
            <v>88281.64</v>
          </cell>
          <cell r="H449">
            <v>11330.77</v>
          </cell>
          <cell r="I449">
            <v>-127.08</v>
          </cell>
          <cell r="J449">
            <v>14868.07</v>
          </cell>
          <cell r="K449">
            <v>5600.9</v>
          </cell>
          <cell r="L449">
            <v>14571.04</v>
          </cell>
          <cell r="M449">
            <v>0</v>
          </cell>
          <cell r="N449">
            <v>36432</v>
          </cell>
          <cell r="O449">
            <v>11962.63</v>
          </cell>
          <cell r="P449">
            <v>60730.86</v>
          </cell>
          <cell r="Q449">
            <v>91391.08</v>
          </cell>
          <cell r="R449">
            <v>72693.490000000005</v>
          </cell>
          <cell r="S449">
            <v>2484</v>
          </cell>
          <cell r="T449">
            <v>9320.4</v>
          </cell>
          <cell r="U449">
            <v>14571.04</v>
          </cell>
          <cell r="V449">
            <v>1251</v>
          </cell>
          <cell r="W449">
            <v>10713.6</v>
          </cell>
          <cell r="X449">
            <v>78.75</v>
          </cell>
          <cell r="Y449">
            <v>15796.6</v>
          </cell>
          <cell r="Z449">
            <v>6162.77</v>
          </cell>
          <cell r="AA449">
            <v>3.75</v>
          </cell>
          <cell r="AB449">
            <v>702</v>
          </cell>
          <cell r="AC449">
            <v>17072.689999999999</v>
          </cell>
          <cell r="AD449">
            <v>1.99</v>
          </cell>
          <cell r="AE449">
            <v>22338</v>
          </cell>
          <cell r="AF449">
            <v>20.83</v>
          </cell>
          <cell r="AG449">
            <v>4371.41</v>
          </cell>
          <cell r="AH449">
            <v>68703</v>
          </cell>
          <cell r="AI449">
            <v>2354.4</v>
          </cell>
          <cell r="AJ449">
            <v>194791.11</v>
          </cell>
          <cell r="AK449">
            <v>4451.93</v>
          </cell>
          <cell r="AL449">
            <v>9691.49</v>
          </cell>
        </row>
        <row r="450">
          <cell r="A450">
            <v>38903</v>
          </cell>
          <cell r="B450" t="str">
            <v>16:15</v>
          </cell>
          <cell r="C450">
            <v>39685.15</v>
          </cell>
          <cell r="D450">
            <v>69691.16</v>
          </cell>
          <cell r="E450">
            <v>192083.17</v>
          </cell>
          <cell r="F450">
            <v>14688</v>
          </cell>
          <cell r="G450">
            <v>88204.97</v>
          </cell>
          <cell r="H450">
            <v>11424.89</v>
          </cell>
          <cell r="I450">
            <v>-135.13</v>
          </cell>
          <cell r="J450">
            <v>15199.27</v>
          </cell>
          <cell r="K450">
            <v>5527.46</v>
          </cell>
          <cell r="L450">
            <v>14499.29</v>
          </cell>
          <cell r="M450">
            <v>0</v>
          </cell>
          <cell r="N450">
            <v>36984</v>
          </cell>
          <cell r="O450">
            <v>11956.56</v>
          </cell>
          <cell r="P450">
            <v>62121.43</v>
          </cell>
          <cell r="Q450">
            <v>89415.13</v>
          </cell>
          <cell r="R450">
            <v>74077.990000000005</v>
          </cell>
          <cell r="S450">
            <v>2376</v>
          </cell>
          <cell r="T450">
            <v>9255.6</v>
          </cell>
          <cell r="U450">
            <v>14499.29</v>
          </cell>
          <cell r="V450">
            <v>918</v>
          </cell>
          <cell r="W450">
            <v>10972.8</v>
          </cell>
          <cell r="X450">
            <v>82.5</v>
          </cell>
          <cell r="Y450">
            <v>15796.6</v>
          </cell>
          <cell r="Z450">
            <v>5848.59</v>
          </cell>
          <cell r="AA450">
            <v>1.88</v>
          </cell>
          <cell r="AB450">
            <v>694</v>
          </cell>
          <cell r="AC450">
            <v>17063.13</v>
          </cell>
          <cell r="AD450">
            <v>1.66</v>
          </cell>
          <cell r="AE450">
            <v>22158</v>
          </cell>
          <cell r="AF450">
            <v>25</v>
          </cell>
          <cell r="AG450">
            <v>4383.7</v>
          </cell>
          <cell r="AH450">
            <v>68295</v>
          </cell>
          <cell r="AI450">
            <v>2289.6</v>
          </cell>
          <cell r="AJ450">
            <v>194759.17</v>
          </cell>
          <cell r="AK450">
            <v>4509</v>
          </cell>
          <cell r="AL450">
            <v>9555.9</v>
          </cell>
        </row>
        <row r="451">
          <cell r="A451">
            <v>38903</v>
          </cell>
          <cell r="B451" t="str">
            <v>16:30</v>
          </cell>
          <cell r="C451">
            <v>39333.870000000003</v>
          </cell>
          <cell r="D451">
            <v>65610.34</v>
          </cell>
          <cell r="E451">
            <v>191886.37</v>
          </cell>
          <cell r="F451">
            <v>14688</v>
          </cell>
          <cell r="G451">
            <v>88166.64</v>
          </cell>
          <cell r="H451">
            <v>11400.89</v>
          </cell>
          <cell r="I451">
            <v>-134.84</v>
          </cell>
          <cell r="J451">
            <v>15109.25</v>
          </cell>
          <cell r="K451">
            <v>5708.4</v>
          </cell>
          <cell r="L451">
            <v>14673.94</v>
          </cell>
          <cell r="M451">
            <v>227.84</v>
          </cell>
          <cell r="N451">
            <v>35880</v>
          </cell>
          <cell r="O451">
            <v>11999.02</v>
          </cell>
          <cell r="P451">
            <v>61991.87</v>
          </cell>
          <cell r="Q451">
            <v>88646.84</v>
          </cell>
          <cell r="R451">
            <v>73990.89</v>
          </cell>
          <cell r="S451">
            <v>2376</v>
          </cell>
          <cell r="T451">
            <v>9036</v>
          </cell>
          <cell r="U451">
            <v>14673.94</v>
          </cell>
          <cell r="V451">
            <v>726</v>
          </cell>
          <cell r="W451">
            <v>11030.4</v>
          </cell>
          <cell r="X451">
            <v>93</v>
          </cell>
          <cell r="Y451">
            <v>15630.32</v>
          </cell>
          <cell r="Z451">
            <v>5709.14</v>
          </cell>
          <cell r="AA451">
            <v>1.88</v>
          </cell>
          <cell r="AB451">
            <v>687.6</v>
          </cell>
          <cell r="AC451">
            <v>16812.7</v>
          </cell>
          <cell r="AD451">
            <v>1.93</v>
          </cell>
          <cell r="AE451">
            <v>21942</v>
          </cell>
          <cell r="AF451">
            <v>22.92</v>
          </cell>
          <cell r="AG451">
            <v>4476.96</v>
          </cell>
          <cell r="AH451">
            <v>67211.839999999997</v>
          </cell>
          <cell r="AI451">
            <v>2289.6</v>
          </cell>
          <cell r="AJ451">
            <v>193895.19</v>
          </cell>
          <cell r="AK451">
            <v>4509</v>
          </cell>
          <cell r="AL451">
            <v>8986.64</v>
          </cell>
        </row>
        <row r="452">
          <cell r="A452">
            <v>38903</v>
          </cell>
          <cell r="B452" t="str">
            <v>16:45</v>
          </cell>
          <cell r="C452">
            <v>39202.639999999999</v>
          </cell>
          <cell r="D452">
            <v>59809.19</v>
          </cell>
          <cell r="E452">
            <v>187894.07</v>
          </cell>
          <cell r="F452">
            <v>14688</v>
          </cell>
          <cell r="G452">
            <v>88204.97</v>
          </cell>
          <cell r="H452">
            <v>11400.89</v>
          </cell>
          <cell r="I452">
            <v>-132.69</v>
          </cell>
          <cell r="J452">
            <v>15186.47</v>
          </cell>
          <cell r="K452">
            <v>5695.37</v>
          </cell>
          <cell r="L452">
            <v>14783.04</v>
          </cell>
          <cell r="M452">
            <v>5647.32</v>
          </cell>
          <cell r="N452">
            <v>36432</v>
          </cell>
          <cell r="O452">
            <v>11956.56</v>
          </cell>
          <cell r="P452">
            <v>61747.5</v>
          </cell>
          <cell r="Q452">
            <v>87428.69</v>
          </cell>
          <cell r="R452">
            <v>73704.06</v>
          </cell>
          <cell r="S452">
            <v>2484</v>
          </cell>
          <cell r="T452">
            <v>9356.4</v>
          </cell>
          <cell r="U452">
            <v>14783.04</v>
          </cell>
          <cell r="V452">
            <v>678</v>
          </cell>
          <cell r="W452">
            <v>11116.8</v>
          </cell>
          <cell r="X452">
            <v>92.25</v>
          </cell>
          <cell r="Y452">
            <v>15713.46</v>
          </cell>
          <cell r="Z452">
            <v>5696.12</v>
          </cell>
          <cell r="AA452">
            <v>1.88</v>
          </cell>
          <cell r="AB452">
            <v>729</v>
          </cell>
          <cell r="AC452">
            <v>16772.21</v>
          </cell>
          <cell r="AD452">
            <v>1.87</v>
          </cell>
          <cell r="AE452">
            <v>21834</v>
          </cell>
          <cell r="AF452">
            <v>23.96</v>
          </cell>
          <cell r="AG452">
            <v>4509.7</v>
          </cell>
          <cell r="AH452">
            <v>65635.320000000007</v>
          </cell>
          <cell r="AI452">
            <v>2332.8000000000002</v>
          </cell>
          <cell r="AJ452">
            <v>191399.62</v>
          </cell>
          <cell r="AK452">
            <v>4566.08</v>
          </cell>
          <cell r="AL452">
            <v>9807.2099999999991</v>
          </cell>
        </row>
        <row r="453">
          <cell r="A453">
            <v>38903</v>
          </cell>
          <cell r="B453" t="str">
            <v>17:00</v>
          </cell>
          <cell r="C453">
            <v>39129.019999999997</v>
          </cell>
          <cell r="D453">
            <v>53807.98</v>
          </cell>
          <cell r="E453">
            <v>186417.35</v>
          </cell>
          <cell r="F453">
            <v>14774.4</v>
          </cell>
          <cell r="G453">
            <v>88473.3</v>
          </cell>
          <cell r="H453">
            <v>11424.89</v>
          </cell>
          <cell r="I453">
            <v>-137.29</v>
          </cell>
          <cell r="J453">
            <v>15784.02</v>
          </cell>
          <cell r="K453">
            <v>5772.92</v>
          </cell>
          <cell r="L453">
            <v>14716.61</v>
          </cell>
          <cell r="M453">
            <v>5658.53</v>
          </cell>
          <cell r="N453">
            <v>36432</v>
          </cell>
          <cell r="O453">
            <v>11992.96</v>
          </cell>
          <cell r="P453">
            <v>62157.21</v>
          </cell>
          <cell r="Q453">
            <v>85737.29</v>
          </cell>
          <cell r="R453">
            <v>74150.17</v>
          </cell>
          <cell r="S453">
            <v>2376</v>
          </cell>
          <cell r="T453">
            <v>9363.6</v>
          </cell>
          <cell r="U453">
            <v>14716.61</v>
          </cell>
          <cell r="V453">
            <v>672</v>
          </cell>
          <cell r="W453">
            <v>10944</v>
          </cell>
          <cell r="X453">
            <v>97.5</v>
          </cell>
          <cell r="Y453">
            <v>15879.74</v>
          </cell>
          <cell r="Z453">
            <v>5552.53</v>
          </cell>
          <cell r="AA453">
            <v>1.88</v>
          </cell>
          <cell r="AB453">
            <v>773.7</v>
          </cell>
          <cell r="AC453">
            <v>16552.919999999998</v>
          </cell>
          <cell r="AD453">
            <v>1.46</v>
          </cell>
          <cell r="AE453">
            <v>21906</v>
          </cell>
          <cell r="AF453">
            <v>21.87</v>
          </cell>
          <cell r="AG453">
            <v>4379.28</v>
          </cell>
          <cell r="AH453">
            <v>64755.53</v>
          </cell>
          <cell r="AI453">
            <v>2325.6</v>
          </cell>
          <cell r="AJ453">
            <v>189479.87</v>
          </cell>
          <cell r="AK453">
            <v>4280.7</v>
          </cell>
          <cell r="AL453">
            <v>9595.64</v>
          </cell>
        </row>
        <row r="454">
          <cell r="A454">
            <v>38903</v>
          </cell>
          <cell r="B454" t="str">
            <v>17:15</v>
          </cell>
          <cell r="C454">
            <v>39974.019999999997</v>
          </cell>
          <cell r="D454">
            <v>52687.75</v>
          </cell>
          <cell r="E454">
            <v>188832.63</v>
          </cell>
          <cell r="F454">
            <v>14774.4</v>
          </cell>
          <cell r="G454">
            <v>89239.97</v>
          </cell>
          <cell r="H454">
            <v>11426.76</v>
          </cell>
          <cell r="I454">
            <v>-152.38</v>
          </cell>
          <cell r="J454">
            <v>15960.84</v>
          </cell>
          <cell r="K454">
            <v>6520.55</v>
          </cell>
          <cell r="L454">
            <v>14850.68</v>
          </cell>
          <cell r="M454">
            <v>6039.5</v>
          </cell>
          <cell r="N454">
            <v>36432</v>
          </cell>
          <cell r="O454">
            <v>11968.69</v>
          </cell>
          <cell r="P454">
            <v>62028.77</v>
          </cell>
          <cell r="Q454">
            <v>90040.38</v>
          </cell>
          <cell r="R454">
            <v>73997.460000000006</v>
          </cell>
          <cell r="S454">
            <v>2268</v>
          </cell>
          <cell r="T454">
            <v>9446.4</v>
          </cell>
          <cell r="U454">
            <v>14850.68</v>
          </cell>
          <cell r="V454">
            <v>663</v>
          </cell>
          <cell r="W454">
            <v>10944</v>
          </cell>
          <cell r="X454">
            <v>96</v>
          </cell>
          <cell r="Y454">
            <v>15713.46</v>
          </cell>
          <cell r="Z454">
            <v>5736.63</v>
          </cell>
          <cell r="AA454">
            <v>3.75</v>
          </cell>
          <cell r="AB454">
            <v>850.3</v>
          </cell>
          <cell r="AC454">
            <v>17219.52</v>
          </cell>
          <cell r="AD454">
            <v>2.5</v>
          </cell>
          <cell r="AE454">
            <v>22086</v>
          </cell>
          <cell r="AF454">
            <v>22.92</v>
          </cell>
          <cell r="AG454">
            <v>4360.03</v>
          </cell>
          <cell r="AH454">
            <v>65985.5</v>
          </cell>
          <cell r="AI454">
            <v>2376</v>
          </cell>
          <cell r="AJ454">
            <v>189159.86</v>
          </cell>
          <cell r="AK454">
            <v>4337.78</v>
          </cell>
          <cell r="AL454">
            <v>7719.55</v>
          </cell>
        </row>
        <row r="455">
          <cell r="A455">
            <v>38903</v>
          </cell>
          <cell r="B455" t="str">
            <v>17:30</v>
          </cell>
          <cell r="C455">
            <v>40333.31</v>
          </cell>
          <cell r="D455">
            <v>53527.92</v>
          </cell>
          <cell r="E455">
            <v>188672.25</v>
          </cell>
          <cell r="F455">
            <v>14860.8</v>
          </cell>
          <cell r="G455">
            <v>89278.3</v>
          </cell>
          <cell r="H455">
            <v>11423.01</v>
          </cell>
          <cell r="I455">
            <v>-156.12</v>
          </cell>
          <cell r="J455">
            <v>15894.01</v>
          </cell>
          <cell r="K455">
            <v>9495.2999999999993</v>
          </cell>
          <cell r="L455">
            <v>14636.7</v>
          </cell>
          <cell r="M455">
            <v>6069.38</v>
          </cell>
          <cell r="N455">
            <v>36432</v>
          </cell>
          <cell r="O455">
            <v>11968.69</v>
          </cell>
          <cell r="P455">
            <v>62669.56</v>
          </cell>
          <cell r="Q455">
            <v>90972.12</v>
          </cell>
          <cell r="R455">
            <v>74638.25</v>
          </cell>
          <cell r="S455">
            <v>2268</v>
          </cell>
          <cell r="T455">
            <v>10047.6</v>
          </cell>
          <cell r="U455">
            <v>14636.7</v>
          </cell>
          <cell r="V455">
            <v>681</v>
          </cell>
          <cell r="W455">
            <v>11347.2</v>
          </cell>
          <cell r="X455">
            <v>102.75</v>
          </cell>
          <cell r="Y455">
            <v>16129.16</v>
          </cell>
          <cell r="Z455">
            <v>6274.45</v>
          </cell>
          <cell r="AA455">
            <v>0</v>
          </cell>
          <cell r="AB455">
            <v>799.1</v>
          </cell>
          <cell r="AC455">
            <v>17414.439999999999</v>
          </cell>
          <cell r="AD455">
            <v>2</v>
          </cell>
          <cell r="AE455">
            <v>22104</v>
          </cell>
          <cell r="AF455">
            <v>20.83</v>
          </cell>
          <cell r="AG455">
            <v>4249.1000000000004</v>
          </cell>
          <cell r="AH455">
            <v>66636.38</v>
          </cell>
          <cell r="AI455">
            <v>2419.1999999999998</v>
          </cell>
          <cell r="AJ455">
            <v>188903.98</v>
          </cell>
          <cell r="AK455">
            <v>4451.93</v>
          </cell>
          <cell r="AL455">
            <v>7349.01</v>
          </cell>
        </row>
        <row r="456">
          <cell r="A456">
            <v>38903</v>
          </cell>
          <cell r="B456" t="str">
            <v>17:45</v>
          </cell>
          <cell r="C456">
            <v>39901.61</v>
          </cell>
          <cell r="D456">
            <v>52367.71</v>
          </cell>
          <cell r="E456">
            <v>187112.06</v>
          </cell>
          <cell r="F456">
            <v>14774.4</v>
          </cell>
          <cell r="G456">
            <v>89201.64</v>
          </cell>
          <cell r="H456">
            <v>11498.76</v>
          </cell>
          <cell r="I456">
            <v>5316.96</v>
          </cell>
          <cell r="J456">
            <v>15563.67</v>
          </cell>
          <cell r="K456">
            <v>12149.87</v>
          </cell>
          <cell r="L456">
            <v>14599.31</v>
          </cell>
          <cell r="M456">
            <v>6073.11</v>
          </cell>
          <cell r="N456">
            <v>36432</v>
          </cell>
          <cell r="O456">
            <v>11999.02</v>
          </cell>
          <cell r="P456">
            <v>63545.72</v>
          </cell>
          <cell r="Q456">
            <v>89239.360000000001</v>
          </cell>
          <cell r="R456">
            <v>75544.740000000005</v>
          </cell>
          <cell r="S456">
            <v>2376</v>
          </cell>
          <cell r="T456">
            <v>11005.2</v>
          </cell>
          <cell r="U456">
            <v>14599.31</v>
          </cell>
          <cell r="V456">
            <v>687</v>
          </cell>
          <cell r="W456">
            <v>11635.2</v>
          </cell>
          <cell r="X456">
            <v>104.25</v>
          </cell>
          <cell r="Y456">
            <v>16960.560000000001</v>
          </cell>
          <cell r="Z456">
            <v>6930.43</v>
          </cell>
          <cell r="AA456">
            <v>3.75</v>
          </cell>
          <cell r="AB456">
            <v>885</v>
          </cell>
          <cell r="AC456">
            <v>17906.11</v>
          </cell>
          <cell r="AD456">
            <v>1.75</v>
          </cell>
          <cell r="AE456">
            <v>22788</v>
          </cell>
          <cell r="AF456">
            <v>27.08</v>
          </cell>
          <cell r="AG456">
            <v>3684.72</v>
          </cell>
          <cell r="AH456">
            <v>66880.11</v>
          </cell>
          <cell r="AI456">
            <v>2484</v>
          </cell>
          <cell r="AJ456">
            <v>188936.05</v>
          </cell>
          <cell r="AK456">
            <v>4509</v>
          </cell>
          <cell r="AL456">
            <v>8619.61</v>
          </cell>
        </row>
        <row r="457">
          <cell r="A457">
            <v>38903</v>
          </cell>
          <cell r="B457" t="str">
            <v>18:00</v>
          </cell>
          <cell r="C457">
            <v>40176.870000000003</v>
          </cell>
          <cell r="D457">
            <v>46727.34</v>
          </cell>
          <cell r="E457">
            <v>185268.5</v>
          </cell>
          <cell r="F457">
            <v>14601.6</v>
          </cell>
          <cell r="G457">
            <v>89623.3</v>
          </cell>
          <cell r="H457">
            <v>11520.88</v>
          </cell>
          <cell r="I457">
            <v>25118.55</v>
          </cell>
          <cell r="J457">
            <v>15868.88</v>
          </cell>
          <cell r="K457">
            <v>12696.14</v>
          </cell>
          <cell r="L457">
            <v>14711.36</v>
          </cell>
          <cell r="M457">
            <v>6076.85</v>
          </cell>
          <cell r="N457">
            <v>36432</v>
          </cell>
          <cell r="O457">
            <v>12302.33</v>
          </cell>
          <cell r="P457">
            <v>66026.33</v>
          </cell>
          <cell r="Q457">
            <v>94644.4</v>
          </cell>
          <cell r="R457">
            <v>78328.66</v>
          </cell>
          <cell r="S457">
            <v>2160</v>
          </cell>
          <cell r="T457">
            <v>12283.2</v>
          </cell>
          <cell r="U457">
            <v>14711.36</v>
          </cell>
          <cell r="V457">
            <v>681</v>
          </cell>
          <cell r="W457">
            <v>11433.6</v>
          </cell>
          <cell r="X457">
            <v>115.5</v>
          </cell>
          <cell r="Y457">
            <v>17542.54</v>
          </cell>
          <cell r="Z457">
            <v>7352.36</v>
          </cell>
          <cell r="AA457">
            <v>1.88</v>
          </cell>
          <cell r="AB457">
            <v>1006.2</v>
          </cell>
          <cell r="AC457">
            <v>19143.87</v>
          </cell>
          <cell r="AD457">
            <v>2.34</v>
          </cell>
          <cell r="AE457">
            <v>24228</v>
          </cell>
          <cell r="AF457">
            <v>41.66</v>
          </cell>
          <cell r="AG457">
            <v>3658.44</v>
          </cell>
          <cell r="AH457">
            <v>69907.850000000006</v>
          </cell>
          <cell r="AI457">
            <v>2649.6</v>
          </cell>
          <cell r="AJ457">
            <v>191399.88</v>
          </cell>
          <cell r="AK457">
            <v>4566.08</v>
          </cell>
          <cell r="AL457">
            <v>11749.94</v>
          </cell>
        </row>
        <row r="458">
          <cell r="A458">
            <v>38903</v>
          </cell>
          <cell r="B458" t="str">
            <v>18:15</v>
          </cell>
          <cell r="C458">
            <v>39847.19</v>
          </cell>
          <cell r="D458">
            <v>46967.7</v>
          </cell>
          <cell r="E458">
            <v>191143</v>
          </cell>
          <cell r="F458">
            <v>31795.200000000001</v>
          </cell>
          <cell r="G458">
            <v>93878.3</v>
          </cell>
          <cell r="H458">
            <v>11796.11</v>
          </cell>
          <cell r="I458">
            <v>36083.339999999997</v>
          </cell>
          <cell r="J458">
            <v>16131.65</v>
          </cell>
          <cell r="K458">
            <v>12689.92</v>
          </cell>
          <cell r="L458">
            <v>15067.49</v>
          </cell>
          <cell r="M458">
            <v>6353.24</v>
          </cell>
          <cell r="N458">
            <v>38640</v>
          </cell>
          <cell r="O458">
            <v>15547.77</v>
          </cell>
          <cell r="P458">
            <v>73309.89</v>
          </cell>
          <cell r="Q458">
            <v>93311.7</v>
          </cell>
          <cell r="R458">
            <v>88857.66</v>
          </cell>
          <cell r="S458">
            <v>2268</v>
          </cell>
          <cell r="T458">
            <v>14558.4</v>
          </cell>
          <cell r="U458">
            <v>15067.49</v>
          </cell>
          <cell r="V458">
            <v>843</v>
          </cell>
          <cell r="W458">
            <v>11692.8</v>
          </cell>
          <cell r="X458">
            <v>115.5</v>
          </cell>
          <cell r="Y458">
            <v>18706.5</v>
          </cell>
          <cell r="Z458">
            <v>8606.7000000000007</v>
          </cell>
          <cell r="AA458">
            <v>13.13</v>
          </cell>
          <cell r="AB458">
            <v>1344</v>
          </cell>
          <cell r="AC458">
            <v>21378.74</v>
          </cell>
          <cell r="AD458">
            <v>3.84</v>
          </cell>
          <cell r="AE458">
            <v>27630</v>
          </cell>
          <cell r="AF458">
            <v>57.29</v>
          </cell>
          <cell r="AG458">
            <v>3658.89</v>
          </cell>
          <cell r="AH458">
            <v>75935.240000000005</v>
          </cell>
          <cell r="AI458">
            <v>3117.6</v>
          </cell>
          <cell r="AJ458">
            <v>205190.2</v>
          </cell>
          <cell r="AK458">
            <v>4566.08</v>
          </cell>
          <cell r="AL458">
            <v>18854.55</v>
          </cell>
        </row>
        <row r="459">
          <cell r="A459">
            <v>38903</v>
          </cell>
          <cell r="B459" t="str">
            <v>18:30</v>
          </cell>
          <cell r="C459">
            <v>39293.06</v>
          </cell>
          <cell r="D459">
            <v>42246.95</v>
          </cell>
          <cell r="E459">
            <v>196143.77</v>
          </cell>
          <cell r="F459">
            <v>59529.599999999999</v>
          </cell>
          <cell r="G459">
            <v>95066.63</v>
          </cell>
          <cell r="H459">
            <v>12187.58</v>
          </cell>
          <cell r="I459">
            <v>43948.06</v>
          </cell>
          <cell r="J459">
            <v>17031.97</v>
          </cell>
          <cell r="K459">
            <v>13884.63</v>
          </cell>
          <cell r="L459">
            <v>15484.96</v>
          </cell>
          <cell r="M459">
            <v>6379.38</v>
          </cell>
          <cell r="N459">
            <v>38640</v>
          </cell>
          <cell r="O459">
            <v>15590.24</v>
          </cell>
          <cell r="P459">
            <v>96575.72</v>
          </cell>
          <cell r="Q459">
            <v>90987.69</v>
          </cell>
          <cell r="R459">
            <v>112165.96</v>
          </cell>
          <cell r="S459">
            <v>2376</v>
          </cell>
          <cell r="T459">
            <v>17956.8</v>
          </cell>
          <cell r="U459">
            <v>15484.96</v>
          </cell>
          <cell r="V459">
            <v>1170</v>
          </cell>
          <cell r="W459">
            <v>12326.4</v>
          </cell>
          <cell r="X459">
            <v>115.5</v>
          </cell>
          <cell r="Y459">
            <v>20203.02</v>
          </cell>
          <cell r="Z459">
            <v>9304.76</v>
          </cell>
          <cell r="AA459">
            <v>20.64</v>
          </cell>
          <cell r="AB459">
            <v>1949.5</v>
          </cell>
          <cell r="AC459">
            <v>23958.04</v>
          </cell>
          <cell r="AD459">
            <v>6.24</v>
          </cell>
          <cell r="AE459">
            <v>32778</v>
          </cell>
          <cell r="AF459">
            <v>107.29</v>
          </cell>
          <cell r="AG459">
            <v>3635.4</v>
          </cell>
          <cell r="AH459">
            <v>88066.38</v>
          </cell>
          <cell r="AI459">
            <v>3902.4</v>
          </cell>
          <cell r="AJ459">
            <v>218852.61</v>
          </cell>
          <cell r="AK459">
            <v>4566.08</v>
          </cell>
          <cell r="AL459">
            <v>26067.86</v>
          </cell>
        </row>
        <row r="460">
          <cell r="A460">
            <v>38903</v>
          </cell>
          <cell r="B460" t="str">
            <v>18:45</v>
          </cell>
          <cell r="C460">
            <v>39639.550000000003</v>
          </cell>
          <cell r="D460">
            <v>63770.16</v>
          </cell>
          <cell r="E460">
            <v>195070.17</v>
          </cell>
          <cell r="F460">
            <v>64886.400000000001</v>
          </cell>
          <cell r="G460">
            <v>95104.97</v>
          </cell>
          <cell r="H460">
            <v>12211.58</v>
          </cell>
          <cell r="I460">
            <v>43873.2</v>
          </cell>
          <cell r="J460">
            <v>16522.05</v>
          </cell>
          <cell r="K460">
            <v>15938.89</v>
          </cell>
          <cell r="L460">
            <v>15337.51</v>
          </cell>
          <cell r="M460">
            <v>6379.38</v>
          </cell>
          <cell r="N460">
            <v>38640</v>
          </cell>
          <cell r="O460">
            <v>15553.84</v>
          </cell>
          <cell r="P460">
            <v>115080.4</v>
          </cell>
          <cell r="Q460">
            <v>97820.72</v>
          </cell>
          <cell r="R460">
            <v>130634.24000000001</v>
          </cell>
          <cell r="S460">
            <v>2376</v>
          </cell>
          <cell r="T460">
            <v>20383.2</v>
          </cell>
          <cell r="U460">
            <v>15337.51</v>
          </cell>
          <cell r="V460">
            <v>1356</v>
          </cell>
          <cell r="W460">
            <v>13190.4</v>
          </cell>
          <cell r="X460">
            <v>122.25</v>
          </cell>
          <cell r="Y460">
            <v>20951.28</v>
          </cell>
          <cell r="Z460">
            <v>9587.49</v>
          </cell>
          <cell r="AA460">
            <v>20.64</v>
          </cell>
          <cell r="AB460">
            <v>2244.1999999999998</v>
          </cell>
          <cell r="AC460">
            <v>25126.52</v>
          </cell>
          <cell r="AD460">
            <v>9.9700000000000006</v>
          </cell>
          <cell r="AE460">
            <v>35010</v>
          </cell>
          <cell r="AF460">
            <v>143.74</v>
          </cell>
          <cell r="AG460">
            <v>3672.34</v>
          </cell>
          <cell r="AH460">
            <v>93781.38</v>
          </cell>
          <cell r="AI460">
            <v>4212</v>
          </cell>
          <cell r="AJ460">
            <v>220532.43</v>
          </cell>
          <cell r="AK460">
            <v>4566.08</v>
          </cell>
          <cell r="AL460">
            <v>27904.21</v>
          </cell>
        </row>
        <row r="461">
          <cell r="A461">
            <v>38903</v>
          </cell>
          <cell r="B461" t="str">
            <v>19:00</v>
          </cell>
          <cell r="C461">
            <v>39912.01</v>
          </cell>
          <cell r="D461">
            <v>71051.42</v>
          </cell>
          <cell r="E461">
            <v>195950.54</v>
          </cell>
          <cell r="F461">
            <v>65145.599999999999</v>
          </cell>
          <cell r="G461">
            <v>95603.3</v>
          </cell>
          <cell r="H461">
            <v>12259.58</v>
          </cell>
          <cell r="I461">
            <v>44596.4</v>
          </cell>
          <cell r="J461">
            <v>16976.810000000001</v>
          </cell>
          <cell r="K461">
            <v>16119.65</v>
          </cell>
          <cell r="L461">
            <v>14893.45</v>
          </cell>
          <cell r="M461">
            <v>6364.44</v>
          </cell>
          <cell r="N461">
            <v>38640</v>
          </cell>
          <cell r="O461">
            <v>15942.08</v>
          </cell>
          <cell r="P461">
            <v>120865.89</v>
          </cell>
          <cell r="Q461">
            <v>103526.64</v>
          </cell>
          <cell r="R461">
            <v>136807.97</v>
          </cell>
          <cell r="S461">
            <v>2376</v>
          </cell>
          <cell r="T461">
            <v>21830.400000000001</v>
          </cell>
          <cell r="U461">
            <v>14893.45</v>
          </cell>
          <cell r="V461">
            <v>1383</v>
          </cell>
          <cell r="W461">
            <v>13910.4</v>
          </cell>
          <cell r="X461">
            <v>135.75</v>
          </cell>
          <cell r="Y461">
            <v>21034.42</v>
          </cell>
          <cell r="Z461">
            <v>9884.7800000000007</v>
          </cell>
          <cell r="AA461">
            <v>20.64</v>
          </cell>
          <cell r="AB461">
            <v>2389.3000000000002</v>
          </cell>
          <cell r="AC461">
            <v>25391.1</v>
          </cell>
          <cell r="AD461">
            <v>11.17</v>
          </cell>
          <cell r="AE461">
            <v>35766</v>
          </cell>
          <cell r="AF461">
            <v>153.12</v>
          </cell>
          <cell r="AG461">
            <v>3653.54</v>
          </cell>
          <cell r="AH461">
            <v>95068.44</v>
          </cell>
          <cell r="AI461">
            <v>4320</v>
          </cell>
          <cell r="AJ461">
            <v>220372.25</v>
          </cell>
          <cell r="AK461">
            <v>4509</v>
          </cell>
          <cell r="AL461">
            <v>27159.61</v>
          </cell>
        </row>
        <row r="462">
          <cell r="A462">
            <v>38903</v>
          </cell>
          <cell r="B462" t="str">
            <v>19:15</v>
          </cell>
          <cell r="C462">
            <v>39583.14</v>
          </cell>
          <cell r="D462">
            <v>71891.600000000006</v>
          </cell>
          <cell r="E462">
            <v>196755.76</v>
          </cell>
          <cell r="F462">
            <v>65145.599999999999</v>
          </cell>
          <cell r="G462">
            <v>96523.3</v>
          </cell>
          <cell r="H462">
            <v>12331.57</v>
          </cell>
          <cell r="I462">
            <v>44638.879999999997</v>
          </cell>
          <cell r="J462">
            <v>16683.2</v>
          </cell>
          <cell r="K462">
            <v>16146.19</v>
          </cell>
          <cell r="L462">
            <v>14982.76</v>
          </cell>
          <cell r="M462">
            <v>6375.65</v>
          </cell>
          <cell r="N462">
            <v>38640</v>
          </cell>
          <cell r="O462">
            <v>16591.169999999998</v>
          </cell>
          <cell r="P462">
            <v>120794.27</v>
          </cell>
          <cell r="Q462">
            <v>106215.54</v>
          </cell>
          <cell r="R462">
            <v>137385.44</v>
          </cell>
          <cell r="S462">
            <v>2484</v>
          </cell>
          <cell r="T462">
            <v>21610.799999999999</v>
          </cell>
          <cell r="U462">
            <v>14982.76</v>
          </cell>
          <cell r="V462">
            <v>117</v>
          </cell>
          <cell r="W462">
            <v>13766.4</v>
          </cell>
          <cell r="X462">
            <v>147.75</v>
          </cell>
          <cell r="Y462">
            <v>21117.56</v>
          </cell>
          <cell r="Z462">
            <v>9991.33</v>
          </cell>
          <cell r="AA462">
            <v>20.64</v>
          </cell>
          <cell r="AB462">
            <v>2465.8000000000002</v>
          </cell>
          <cell r="AC462">
            <v>25405.33</v>
          </cell>
          <cell r="AD462">
            <v>10.48</v>
          </cell>
          <cell r="AE462">
            <v>35946</v>
          </cell>
          <cell r="AF462">
            <v>160.41</v>
          </cell>
          <cell r="AG462">
            <v>3651.6</v>
          </cell>
          <cell r="AH462">
            <v>95814.65</v>
          </cell>
          <cell r="AI462">
            <v>4370.3999999999996</v>
          </cell>
          <cell r="AJ462">
            <v>219780.25</v>
          </cell>
          <cell r="AK462">
            <v>4451.93</v>
          </cell>
          <cell r="AL462">
            <v>26067.86</v>
          </cell>
        </row>
        <row r="463">
          <cell r="A463">
            <v>38903</v>
          </cell>
          <cell r="B463" t="str">
            <v>19:30</v>
          </cell>
          <cell r="C463">
            <v>40042.04</v>
          </cell>
          <cell r="D463">
            <v>67450.7</v>
          </cell>
          <cell r="E463">
            <v>198522.23999999999</v>
          </cell>
          <cell r="F463">
            <v>65318.400000000001</v>
          </cell>
          <cell r="G463">
            <v>96561.63</v>
          </cell>
          <cell r="H463">
            <v>12331.57</v>
          </cell>
          <cell r="I463">
            <v>44617.05</v>
          </cell>
          <cell r="J463">
            <v>17073.2</v>
          </cell>
          <cell r="K463">
            <v>16268.72</v>
          </cell>
          <cell r="L463">
            <v>14929.71</v>
          </cell>
          <cell r="M463">
            <v>6360.71</v>
          </cell>
          <cell r="N463">
            <v>39192</v>
          </cell>
          <cell r="O463">
            <v>16524.439999999999</v>
          </cell>
          <cell r="P463">
            <v>120664.18</v>
          </cell>
          <cell r="Q463">
            <v>106994.19</v>
          </cell>
          <cell r="R463">
            <v>137188.62</v>
          </cell>
          <cell r="S463">
            <v>2700</v>
          </cell>
          <cell r="T463">
            <v>21812.400000000001</v>
          </cell>
          <cell r="U463">
            <v>14929.71</v>
          </cell>
          <cell r="V463">
            <v>108</v>
          </cell>
          <cell r="W463">
            <v>13680</v>
          </cell>
          <cell r="X463">
            <v>171</v>
          </cell>
          <cell r="Y463">
            <v>21283.84</v>
          </cell>
          <cell r="Z463">
            <v>10071.049999999999</v>
          </cell>
          <cell r="AA463">
            <v>20.64</v>
          </cell>
          <cell r="AB463">
            <v>2492.9</v>
          </cell>
          <cell r="AC463">
            <v>25274.82</v>
          </cell>
          <cell r="AD463">
            <v>10.74</v>
          </cell>
          <cell r="AE463">
            <v>35874</v>
          </cell>
          <cell r="AF463">
            <v>162.49</v>
          </cell>
          <cell r="AG463">
            <v>3676.04</v>
          </cell>
          <cell r="AH463">
            <v>96075.71</v>
          </cell>
          <cell r="AI463">
            <v>4356</v>
          </cell>
          <cell r="AJ463">
            <v>218980.23</v>
          </cell>
          <cell r="AK463">
            <v>4451.93</v>
          </cell>
          <cell r="AL463">
            <v>23973.18</v>
          </cell>
        </row>
        <row r="464">
          <cell r="A464">
            <v>38903</v>
          </cell>
          <cell r="B464" t="str">
            <v>19:45</v>
          </cell>
          <cell r="C464">
            <v>39717.97</v>
          </cell>
          <cell r="D464">
            <v>66530.52</v>
          </cell>
          <cell r="E464">
            <v>196887.75</v>
          </cell>
          <cell r="F464">
            <v>65232</v>
          </cell>
          <cell r="G464">
            <v>96523.3</v>
          </cell>
          <cell r="H464">
            <v>12259.58</v>
          </cell>
          <cell r="I464">
            <v>44721.19</v>
          </cell>
          <cell r="J464">
            <v>16664.04</v>
          </cell>
          <cell r="K464">
            <v>16183.6</v>
          </cell>
          <cell r="L464">
            <v>14914.77</v>
          </cell>
          <cell r="M464">
            <v>6371.91</v>
          </cell>
          <cell r="N464">
            <v>38640</v>
          </cell>
          <cell r="O464">
            <v>16585.099999999999</v>
          </cell>
          <cell r="P464">
            <v>120604.71</v>
          </cell>
          <cell r="Q464">
            <v>106618.63</v>
          </cell>
          <cell r="R464">
            <v>137189.81</v>
          </cell>
          <cell r="S464">
            <v>2592</v>
          </cell>
          <cell r="T464">
            <v>21942</v>
          </cell>
          <cell r="U464">
            <v>14914.77</v>
          </cell>
          <cell r="V464">
            <v>105</v>
          </cell>
          <cell r="W464">
            <v>14112</v>
          </cell>
          <cell r="X464">
            <v>216.75</v>
          </cell>
          <cell r="Y464">
            <v>21034.42</v>
          </cell>
          <cell r="Z464">
            <v>9967.34</v>
          </cell>
          <cell r="AA464">
            <v>20.64</v>
          </cell>
          <cell r="AB464">
            <v>2470.6</v>
          </cell>
          <cell r="AC464">
            <v>25034.89</v>
          </cell>
          <cell r="AD464">
            <v>12.1</v>
          </cell>
          <cell r="AE464">
            <v>35622</v>
          </cell>
          <cell r="AF464">
            <v>163.53</v>
          </cell>
          <cell r="AG464">
            <v>3638.51</v>
          </cell>
          <cell r="AH464">
            <v>95135.91</v>
          </cell>
          <cell r="AI464">
            <v>4334.3999999999996</v>
          </cell>
          <cell r="AJ464">
            <v>217380.34</v>
          </cell>
          <cell r="AK464">
            <v>4394.8500000000004</v>
          </cell>
          <cell r="AL464">
            <v>23754.59</v>
          </cell>
        </row>
        <row r="465">
          <cell r="A465">
            <v>38903</v>
          </cell>
          <cell r="B465" t="str">
            <v>20:00</v>
          </cell>
          <cell r="C465">
            <v>39343.879999999997</v>
          </cell>
          <cell r="D465">
            <v>64570.13</v>
          </cell>
          <cell r="E465">
            <v>193767.14</v>
          </cell>
          <cell r="F465">
            <v>65577.600000000006</v>
          </cell>
          <cell r="G465">
            <v>96638.3</v>
          </cell>
          <cell r="H465">
            <v>12355.57</v>
          </cell>
          <cell r="I465">
            <v>44630.1</v>
          </cell>
          <cell r="J465">
            <v>16777.599999999999</v>
          </cell>
          <cell r="K465">
            <v>16159.71</v>
          </cell>
          <cell r="L465">
            <v>14826.41</v>
          </cell>
          <cell r="M465">
            <v>6371.91</v>
          </cell>
          <cell r="N465">
            <v>38640</v>
          </cell>
          <cell r="O465">
            <v>16566.900000000001</v>
          </cell>
          <cell r="P465">
            <v>120573.35</v>
          </cell>
          <cell r="Q465">
            <v>106142.38</v>
          </cell>
          <cell r="R465">
            <v>137140.25</v>
          </cell>
          <cell r="S465">
            <v>2592</v>
          </cell>
          <cell r="T465">
            <v>21805.200000000001</v>
          </cell>
          <cell r="U465">
            <v>14826.41</v>
          </cell>
          <cell r="V465">
            <v>108</v>
          </cell>
          <cell r="W465">
            <v>14284.8</v>
          </cell>
          <cell r="X465">
            <v>307.5</v>
          </cell>
          <cell r="Y465">
            <v>20785</v>
          </cell>
          <cell r="Z465">
            <v>9564.15</v>
          </cell>
          <cell r="AA465">
            <v>20.64</v>
          </cell>
          <cell r="AB465">
            <v>2408.5</v>
          </cell>
          <cell r="AC465">
            <v>25018.57</v>
          </cell>
          <cell r="AD465">
            <v>10.98</v>
          </cell>
          <cell r="AE465">
            <v>35064</v>
          </cell>
          <cell r="AF465">
            <v>164.57</v>
          </cell>
          <cell r="AG465">
            <v>3624.76</v>
          </cell>
          <cell r="AH465">
            <v>94586.91</v>
          </cell>
          <cell r="AI465">
            <v>4356</v>
          </cell>
          <cell r="AJ465">
            <v>215204.6</v>
          </cell>
          <cell r="AK465">
            <v>4280.7</v>
          </cell>
          <cell r="AL465">
            <v>23807.17</v>
          </cell>
        </row>
        <row r="466">
          <cell r="A466">
            <v>38903</v>
          </cell>
          <cell r="B466" t="str">
            <v>20:15</v>
          </cell>
          <cell r="C466">
            <v>40464.550000000003</v>
          </cell>
          <cell r="D466">
            <v>69331.09</v>
          </cell>
          <cell r="E466">
            <v>185277.14</v>
          </cell>
          <cell r="F466">
            <v>65664</v>
          </cell>
          <cell r="G466">
            <v>98209.97</v>
          </cell>
          <cell r="H466">
            <v>12643.54</v>
          </cell>
          <cell r="I466">
            <v>44714.73</v>
          </cell>
          <cell r="J466">
            <v>17108.400000000001</v>
          </cell>
          <cell r="K466">
            <v>16506.63</v>
          </cell>
          <cell r="L466">
            <v>14211</v>
          </cell>
          <cell r="M466">
            <v>6368.18</v>
          </cell>
          <cell r="N466">
            <v>38640</v>
          </cell>
          <cell r="O466">
            <v>16530.5</v>
          </cell>
          <cell r="P466">
            <v>115923.06</v>
          </cell>
          <cell r="Q466">
            <v>110057.9</v>
          </cell>
          <cell r="R466">
            <v>132453.56</v>
          </cell>
          <cell r="S466">
            <v>2592</v>
          </cell>
          <cell r="T466">
            <v>22410</v>
          </cell>
          <cell r="U466">
            <v>14211</v>
          </cell>
          <cell r="V466">
            <v>114</v>
          </cell>
          <cell r="W466">
            <v>14630.4</v>
          </cell>
          <cell r="X466">
            <v>360</v>
          </cell>
          <cell r="Y466">
            <v>20618.72</v>
          </cell>
          <cell r="Z466">
            <v>9188.9699999999993</v>
          </cell>
          <cell r="AA466">
            <v>20.64</v>
          </cell>
          <cell r="AB466">
            <v>2336.6999999999998</v>
          </cell>
          <cell r="AC466">
            <v>24798.38</v>
          </cell>
          <cell r="AD466">
            <v>10.78</v>
          </cell>
          <cell r="AE466">
            <v>34452</v>
          </cell>
          <cell r="AF466">
            <v>159.37</v>
          </cell>
          <cell r="AG466">
            <v>3644.68</v>
          </cell>
          <cell r="AH466">
            <v>94367.18</v>
          </cell>
          <cell r="AI466">
            <v>4298.3999999999996</v>
          </cell>
          <cell r="AJ466">
            <v>210229.22</v>
          </cell>
          <cell r="AK466">
            <v>4223.62</v>
          </cell>
          <cell r="AL466">
            <v>26480.45</v>
          </cell>
        </row>
        <row r="467">
          <cell r="A467">
            <v>38903</v>
          </cell>
          <cell r="B467" t="str">
            <v>20:30</v>
          </cell>
          <cell r="C467">
            <v>40595.78</v>
          </cell>
          <cell r="D467">
            <v>70811.38</v>
          </cell>
          <cell r="E467">
            <v>185840.77</v>
          </cell>
          <cell r="F467">
            <v>65577.600000000006</v>
          </cell>
          <cell r="G467">
            <v>98209.97</v>
          </cell>
          <cell r="H467">
            <v>12641.67</v>
          </cell>
          <cell r="I467">
            <v>44794.96</v>
          </cell>
          <cell r="J467">
            <v>17101.57</v>
          </cell>
          <cell r="K467">
            <v>16453.72</v>
          </cell>
          <cell r="L467">
            <v>14070.44</v>
          </cell>
          <cell r="M467">
            <v>6375.65</v>
          </cell>
          <cell r="N467">
            <v>39192</v>
          </cell>
          <cell r="O467">
            <v>16579.03</v>
          </cell>
          <cell r="P467">
            <v>107392.36</v>
          </cell>
          <cell r="Q467">
            <v>117030.87</v>
          </cell>
          <cell r="R467">
            <v>123971.39</v>
          </cell>
          <cell r="S467">
            <v>2592</v>
          </cell>
          <cell r="T467">
            <v>21556.799999999999</v>
          </cell>
          <cell r="U467">
            <v>14070.44</v>
          </cell>
          <cell r="V467">
            <v>114</v>
          </cell>
          <cell r="W467">
            <v>14486.4</v>
          </cell>
          <cell r="X467">
            <v>383.25</v>
          </cell>
          <cell r="Y467">
            <v>20369.3</v>
          </cell>
          <cell r="Z467">
            <v>8613.23</v>
          </cell>
          <cell r="AA467">
            <v>18.760000000000002</v>
          </cell>
          <cell r="AB467">
            <v>2236.3000000000002</v>
          </cell>
          <cell r="AC467">
            <v>24628.5</v>
          </cell>
          <cell r="AD467">
            <v>11.75</v>
          </cell>
          <cell r="AE467">
            <v>33732</v>
          </cell>
          <cell r="AF467">
            <v>154.16</v>
          </cell>
          <cell r="AG467">
            <v>3614.05</v>
          </cell>
          <cell r="AH467">
            <v>93699.65</v>
          </cell>
          <cell r="AI467">
            <v>4255.2</v>
          </cell>
          <cell r="AJ467">
            <v>209109.28</v>
          </cell>
          <cell r="AK467">
            <v>4109.47</v>
          </cell>
          <cell r="AL467">
            <v>25226.21</v>
          </cell>
        </row>
        <row r="468">
          <cell r="A468">
            <v>38903</v>
          </cell>
          <cell r="B468" t="str">
            <v>20:45</v>
          </cell>
          <cell r="C468">
            <v>39819.589999999997</v>
          </cell>
          <cell r="D468">
            <v>70011.22</v>
          </cell>
          <cell r="E468">
            <v>185080.33</v>
          </cell>
          <cell r="F468">
            <v>65577.600000000006</v>
          </cell>
          <cell r="G468">
            <v>98094.97</v>
          </cell>
          <cell r="H468">
            <v>12571.55</v>
          </cell>
          <cell r="I468">
            <v>44788.34</v>
          </cell>
          <cell r="J468">
            <v>16976.009999999998</v>
          </cell>
          <cell r="K468">
            <v>16291.06</v>
          </cell>
          <cell r="L468">
            <v>13988.59</v>
          </cell>
          <cell r="M468">
            <v>6371.91</v>
          </cell>
          <cell r="N468">
            <v>38640</v>
          </cell>
          <cell r="O468">
            <v>16560.84</v>
          </cell>
          <cell r="P468">
            <v>99547.05</v>
          </cell>
          <cell r="Q468">
            <v>121346.55</v>
          </cell>
          <cell r="R468">
            <v>116107.89</v>
          </cell>
          <cell r="S468">
            <v>2592</v>
          </cell>
          <cell r="T468">
            <v>20617.2</v>
          </cell>
          <cell r="U468">
            <v>13988.59</v>
          </cell>
          <cell r="V468">
            <v>111</v>
          </cell>
          <cell r="W468">
            <v>14025.6</v>
          </cell>
          <cell r="X468">
            <v>392.25</v>
          </cell>
          <cell r="Y468">
            <v>20452.439999999999</v>
          </cell>
          <cell r="Z468">
            <v>8350.56</v>
          </cell>
          <cell r="AA468">
            <v>20.64</v>
          </cell>
          <cell r="AB468">
            <v>2108.8000000000002</v>
          </cell>
          <cell r="AC468">
            <v>24228.09</v>
          </cell>
          <cell r="AD468">
            <v>10.43</v>
          </cell>
          <cell r="AE468">
            <v>33030</v>
          </cell>
          <cell r="AF468">
            <v>147.91</v>
          </cell>
          <cell r="AG468">
            <v>3756.37</v>
          </cell>
          <cell r="AH468">
            <v>92108.91</v>
          </cell>
          <cell r="AI468">
            <v>4154.3999999999996</v>
          </cell>
          <cell r="AJ468">
            <v>207269.49</v>
          </cell>
          <cell r="AK468">
            <v>4052.4</v>
          </cell>
          <cell r="AL468">
            <v>24365.89</v>
          </cell>
        </row>
        <row r="469">
          <cell r="A469">
            <v>38903</v>
          </cell>
          <cell r="B469" t="str">
            <v>21:00</v>
          </cell>
          <cell r="C469">
            <v>39833.599999999999</v>
          </cell>
          <cell r="D469">
            <v>68410.899999999994</v>
          </cell>
          <cell r="E469">
            <v>185165.92</v>
          </cell>
          <cell r="F469">
            <v>66268.800000000003</v>
          </cell>
          <cell r="G469">
            <v>98554.97</v>
          </cell>
          <cell r="H469">
            <v>12569.67</v>
          </cell>
          <cell r="I469">
            <v>44784.72</v>
          </cell>
          <cell r="J469">
            <v>16928.810000000001</v>
          </cell>
          <cell r="K469">
            <v>16303.29</v>
          </cell>
          <cell r="L469">
            <v>13722.24</v>
          </cell>
          <cell r="M469">
            <v>6371.91</v>
          </cell>
          <cell r="N469">
            <v>38640</v>
          </cell>
          <cell r="O469">
            <v>16536.57</v>
          </cell>
          <cell r="P469">
            <v>91678.17</v>
          </cell>
          <cell r="Q469">
            <v>125041.99</v>
          </cell>
          <cell r="R469">
            <v>108214.74</v>
          </cell>
          <cell r="S469">
            <v>2484</v>
          </cell>
          <cell r="T469">
            <v>20174.400000000001</v>
          </cell>
          <cell r="U469">
            <v>13722.24</v>
          </cell>
          <cell r="V469">
            <v>105</v>
          </cell>
          <cell r="W469">
            <v>13852.8</v>
          </cell>
          <cell r="X469">
            <v>393</v>
          </cell>
          <cell r="Y469">
            <v>20369.3</v>
          </cell>
          <cell r="Z469">
            <v>8142.79</v>
          </cell>
          <cell r="AA469">
            <v>18.760000000000002</v>
          </cell>
          <cell r="AB469">
            <v>1971.7</v>
          </cell>
          <cell r="AC469">
            <v>23853.1</v>
          </cell>
          <cell r="AD469">
            <v>10.039999999999999</v>
          </cell>
          <cell r="AE469">
            <v>32346</v>
          </cell>
          <cell r="AF469">
            <v>139.57</v>
          </cell>
          <cell r="AG469">
            <v>4213.71</v>
          </cell>
          <cell r="AH469">
            <v>90950.91</v>
          </cell>
          <cell r="AI469">
            <v>4068</v>
          </cell>
          <cell r="AJ469">
            <v>205717.55</v>
          </cell>
          <cell r="AK469">
            <v>4109.47</v>
          </cell>
          <cell r="AL469">
            <v>23071.91</v>
          </cell>
        </row>
        <row r="470">
          <cell r="A470">
            <v>38903</v>
          </cell>
          <cell r="B470" t="str">
            <v>21:15</v>
          </cell>
          <cell r="C470">
            <v>39805.99</v>
          </cell>
          <cell r="D470">
            <v>64290.080000000002</v>
          </cell>
          <cell r="E470">
            <v>184204.12</v>
          </cell>
          <cell r="F470">
            <v>66528</v>
          </cell>
          <cell r="G470">
            <v>99129.97</v>
          </cell>
          <cell r="H470">
            <v>12737.66</v>
          </cell>
          <cell r="I470">
            <v>44856.71</v>
          </cell>
          <cell r="J470">
            <v>17353.55</v>
          </cell>
          <cell r="K470">
            <v>16302.54</v>
          </cell>
          <cell r="L470">
            <v>13685.96</v>
          </cell>
          <cell r="M470">
            <v>6375.65</v>
          </cell>
          <cell r="N470">
            <v>39192</v>
          </cell>
          <cell r="O470">
            <v>13831.03</v>
          </cell>
          <cell r="P470">
            <v>83681.97</v>
          </cell>
          <cell r="Q470">
            <v>130737.36</v>
          </cell>
          <cell r="R470">
            <v>97513</v>
          </cell>
          <cell r="S470">
            <v>2592</v>
          </cell>
          <cell r="T470">
            <v>19256.400000000001</v>
          </cell>
          <cell r="U470">
            <v>13685.96</v>
          </cell>
          <cell r="V470">
            <v>90</v>
          </cell>
          <cell r="W470">
            <v>13766.4</v>
          </cell>
          <cell r="X470">
            <v>391.5</v>
          </cell>
          <cell r="Y470">
            <v>19870.46</v>
          </cell>
          <cell r="Z470">
            <v>8735.23</v>
          </cell>
          <cell r="AA470">
            <v>18.760000000000002</v>
          </cell>
          <cell r="AB470">
            <v>1828.3</v>
          </cell>
          <cell r="AC470">
            <v>23232.880000000001</v>
          </cell>
          <cell r="AD470">
            <v>10.87</v>
          </cell>
          <cell r="AE470">
            <v>31302</v>
          </cell>
          <cell r="AF470">
            <v>131.24</v>
          </cell>
          <cell r="AG470">
            <v>5198.3999999999996</v>
          </cell>
          <cell r="AH470">
            <v>88641.65</v>
          </cell>
          <cell r="AI470">
            <v>3960</v>
          </cell>
          <cell r="AJ470">
            <v>203301.85</v>
          </cell>
          <cell r="AK470">
            <v>4623.16</v>
          </cell>
          <cell r="AL470">
            <v>21562.85</v>
          </cell>
        </row>
        <row r="471">
          <cell r="A471">
            <v>38903</v>
          </cell>
          <cell r="B471" t="str">
            <v>21:30</v>
          </cell>
          <cell r="C471">
            <v>40108.06</v>
          </cell>
          <cell r="D471">
            <v>66970.61</v>
          </cell>
          <cell r="E471">
            <v>184643.77</v>
          </cell>
          <cell r="F471">
            <v>66355.199999999997</v>
          </cell>
          <cell r="G471">
            <v>99168.3</v>
          </cell>
          <cell r="H471">
            <v>12715.54</v>
          </cell>
          <cell r="I471">
            <v>44830.15</v>
          </cell>
          <cell r="J471">
            <v>17155.189999999999</v>
          </cell>
          <cell r="K471">
            <v>16427.38</v>
          </cell>
          <cell r="L471">
            <v>13698.94</v>
          </cell>
          <cell r="M471">
            <v>6375.65</v>
          </cell>
          <cell r="N471">
            <v>38640</v>
          </cell>
          <cell r="O471">
            <v>11750.31</v>
          </cell>
          <cell r="P471">
            <v>67473.509999999995</v>
          </cell>
          <cell r="Q471">
            <v>141817.67000000001</v>
          </cell>
          <cell r="R471">
            <v>79223.820000000007</v>
          </cell>
          <cell r="S471">
            <v>2592</v>
          </cell>
          <cell r="T471">
            <v>18090</v>
          </cell>
          <cell r="U471">
            <v>13698.94</v>
          </cell>
          <cell r="V471">
            <v>90</v>
          </cell>
          <cell r="W471">
            <v>13622.4</v>
          </cell>
          <cell r="X471">
            <v>386.25</v>
          </cell>
          <cell r="Y471">
            <v>19537.900000000001</v>
          </cell>
          <cell r="Z471">
            <v>8661.42</v>
          </cell>
          <cell r="AA471">
            <v>20.64</v>
          </cell>
          <cell r="AB471">
            <v>1691.3</v>
          </cell>
          <cell r="AC471">
            <v>22678.14</v>
          </cell>
          <cell r="AD471">
            <v>9.59</v>
          </cell>
          <cell r="AE471">
            <v>30204</v>
          </cell>
          <cell r="AF471">
            <v>124.99</v>
          </cell>
          <cell r="AG471">
            <v>5302.55</v>
          </cell>
          <cell r="AH471">
            <v>85644.65</v>
          </cell>
          <cell r="AI471">
            <v>3780</v>
          </cell>
          <cell r="AJ471">
            <v>200934.1</v>
          </cell>
          <cell r="AK471">
            <v>4451.93</v>
          </cell>
          <cell r="AL471">
            <v>19878.45</v>
          </cell>
        </row>
        <row r="472">
          <cell r="A472">
            <v>38903</v>
          </cell>
          <cell r="B472" t="str">
            <v>21:45</v>
          </cell>
          <cell r="C472">
            <v>39293.07</v>
          </cell>
          <cell r="D472">
            <v>54488.11</v>
          </cell>
          <cell r="E472">
            <v>186047.51</v>
          </cell>
          <cell r="F472">
            <v>66441.600000000006</v>
          </cell>
          <cell r="G472">
            <v>99091.63</v>
          </cell>
          <cell r="H472">
            <v>12761.66</v>
          </cell>
          <cell r="I472">
            <v>44853.19</v>
          </cell>
          <cell r="J472">
            <v>16700.43</v>
          </cell>
          <cell r="K472">
            <v>16335.74</v>
          </cell>
          <cell r="L472">
            <v>13629.78</v>
          </cell>
          <cell r="M472">
            <v>6368.18</v>
          </cell>
          <cell r="N472">
            <v>38088</v>
          </cell>
          <cell r="O472">
            <v>11774.57</v>
          </cell>
          <cell r="P472">
            <v>61061.26</v>
          </cell>
          <cell r="Q472">
            <v>139379.66</v>
          </cell>
          <cell r="R472">
            <v>72835.83</v>
          </cell>
          <cell r="S472">
            <v>2592</v>
          </cell>
          <cell r="T472">
            <v>17330.400000000001</v>
          </cell>
          <cell r="U472">
            <v>13629.78</v>
          </cell>
          <cell r="V472">
            <v>81</v>
          </cell>
          <cell r="W472">
            <v>13420.8</v>
          </cell>
          <cell r="X472">
            <v>378</v>
          </cell>
          <cell r="Y472">
            <v>19371.62</v>
          </cell>
          <cell r="Z472">
            <v>8554.44</v>
          </cell>
          <cell r="AA472">
            <v>18.760000000000002</v>
          </cell>
          <cell r="AB472">
            <v>1551</v>
          </cell>
          <cell r="AC472">
            <v>22127.91</v>
          </cell>
          <cell r="AD472">
            <v>9.07</v>
          </cell>
          <cell r="AE472">
            <v>29052</v>
          </cell>
          <cell r="AF472">
            <v>116.66</v>
          </cell>
          <cell r="AG472">
            <v>5274.13</v>
          </cell>
          <cell r="AH472">
            <v>82487.179999999993</v>
          </cell>
          <cell r="AI472">
            <v>3636</v>
          </cell>
          <cell r="AJ472">
            <v>199174.21</v>
          </cell>
          <cell r="AK472">
            <v>4509</v>
          </cell>
          <cell r="AL472">
            <v>16983.07</v>
          </cell>
        </row>
        <row r="473">
          <cell r="A473">
            <v>38903</v>
          </cell>
          <cell r="B473" t="str">
            <v>22:00</v>
          </cell>
          <cell r="C473">
            <v>39164.230000000003</v>
          </cell>
          <cell r="D473">
            <v>42566.14</v>
          </cell>
          <cell r="E473">
            <v>181089.85</v>
          </cell>
          <cell r="F473">
            <v>62294.400000000001</v>
          </cell>
          <cell r="G473">
            <v>99398.3</v>
          </cell>
          <cell r="H473">
            <v>12785.65</v>
          </cell>
          <cell r="I473">
            <v>44542.18</v>
          </cell>
          <cell r="J473">
            <v>16917.21</v>
          </cell>
          <cell r="K473">
            <v>16343.79</v>
          </cell>
          <cell r="L473">
            <v>13700.24</v>
          </cell>
          <cell r="M473">
            <v>6383.12</v>
          </cell>
          <cell r="N473">
            <v>38640</v>
          </cell>
          <cell r="O473">
            <v>11756.37</v>
          </cell>
          <cell r="P473">
            <v>60094.43</v>
          </cell>
          <cell r="Q473">
            <v>132139.99</v>
          </cell>
          <cell r="R473">
            <v>71850.8</v>
          </cell>
          <cell r="S473">
            <v>2484</v>
          </cell>
          <cell r="T473">
            <v>16531.2</v>
          </cell>
          <cell r="U473">
            <v>13700.24</v>
          </cell>
          <cell r="V473">
            <v>90</v>
          </cell>
          <cell r="W473">
            <v>12931.2</v>
          </cell>
          <cell r="X473">
            <v>364.5</v>
          </cell>
          <cell r="Y473">
            <v>18955.919999999998</v>
          </cell>
          <cell r="Z473">
            <v>8309.01</v>
          </cell>
          <cell r="AA473">
            <v>18.760000000000002</v>
          </cell>
          <cell r="AB473">
            <v>1418.7</v>
          </cell>
          <cell r="AC473">
            <v>21342.36</v>
          </cell>
          <cell r="AD473">
            <v>8.69</v>
          </cell>
          <cell r="AE473">
            <v>27774</v>
          </cell>
          <cell r="AF473">
            <v>109.37</v>
          </cell>
          <cell r="AG473">
            <v>5317.1</v>
          </cell>
          <cell r="AH473">
            <v>79673.119999999995</v>
          </cell>
          <cell r="AI473">
            <v>3484.8</v>
          </cell>
          <cell r="AJ473">
            <v>194502.85</v>
          </cell>
          <cell r="AK473">
            <v>4566.08</v>
          </cell>
          <cell r="AL473">
            <v>16238.48</v>
          </cell>
        </row>
        <row r="474">
          <cell r="A474">
            <v>38903</v>
          </cell>
          <cell r="B474" t="str">
            <v>22:15</v>
          </cell>
          <cell r="C474">
            <v>39000.199999999997</v>
          </cell>
          <cell r="D474">
            <v>35525.910000000003</v>
          </cell>
          <cell r="E474">
            <v>169572.86</v>
          </cell>
          <cell r="F474">
            <v>53568</v>
          </cell>
          <cell r="G474">
            <v>100088.3</v>
          </cell>
          <cell r="H474">
            <v>12857.65</v>
          </cell>
          <cell r="I474">
            <v>44583.14</v>
          </cell>
          <cell r="J474">
            <v>17065.169999999998</v>
          </cell>
          <cell r="K474">
            <v>16272.22</v>
          </cell>
          <cell r="L474">
            <v>13753.77</v>
          </cell>
          <cell r="M474">
            <v>6379.38</v>
          </cell>
          <cell r="N474">
            <v>38640</v>
          </cell>
          <cell r="O474">
            <v>11768.51</v>
          </cell>
          <cell r="P474">
            <v>58936.84</v>
          </cell>
          <cell r="Q474">
            <v>122776.11</v>
          </cell>
          <cell r="R474">
            <v>70705.350000000006</v>
          </cell>
          <cell r="S474">
            <v>2592</v>
          </cell>
          <cell r="T474">
            <v>15912</v>
          </cell>
          <cell r="U474">
            <v>13753.77</v>
          </cell>
          <cell r="V474">
            <v>78</v>
          </cell>
          <cell r="W474">
            <v>12412.8</v>
          </cell>
          <cell r="X474">
            <v>344.25</v>
          </cell>
          <cell r="Y474">
            <v>18373.939999999999</v>
          </cell>
          <cell r="Z474">
            <v>7763.77</v>
          </cell>
          <cell r="AA474">
            <v>18.760000000000002</v>
          </cell>
          <cell r="AB474">
            <v>1337.4</v>
          </cell>
          <cell r="AC474">
            <v>20386.07</v>
          </cell>
          <cell r="AD474">
            <v>9.07</v>
          </cell>
          <cell r="AE474">
            <v>26424</v>
          </cell>
          <cell r="AF474">
            <v>102.08</v>
          </cell>
          <cell r="AG474">
            <v>5380.67</v>
          </cell>
          <cell r="AH474">
            <v>76486.38</v>
          </cell>
          <cell r="AI474">
            <v>3297.6</v>
          </cell>
          <cell r="AJ474">
            <v>185688</v>
          </cell>
          <cell r="AK474">
            <v>4337.78</v>
          </cell>
          <cell r="AL474">
            <v>18282.87</v>
          </cell>
        </row>
        <row r="475">
          <cell r="A475">
            <v>38903</v>
          </cell>
          <cell r="B475" t="str">
            <v>22:30</v>
          </cell>
          <cell r="C475">
            <v>37919.54</v>
          </cell>
          <cell r="D475">
            <v>32925.410000000003</v>
          </cell>
          <cell r="E475">
            <v>160494.94</v>
          </cell>
          <cell r="F475">
            <v>41644.800000000003</v>
          </cell>
          <cell r="G475">
            <v>99896.63</v>
          </cell>
          <cell r="H475">
            <v>12955.51</v>
          </cell>
          <cell r="I475">
            <v>44659.82</v>
          </cell>
          <cell r="J475">
            <v>16063.29</v>
          </cell>
          <cell r="K475">
            <v>16003.99</v>
          </cell>
          <cell r="L475">
            <v>13732</v>
          </cell>
          <cell r="M475">
            <v>6386.85</v>
          </cell>
          <cell r="N475">
            <v>38640</v>
          </cell>
          <cell r="O475">
            <v>11750.31</v>
          </cell>
          <cell r="P475">
            <v>56449.760000000002</v>
          </cell>
          <cell r="Q475">
            <v>112547.73</v>
          </cell>
          <cell r="R475">
            <v>68200.070000000007</v>
          </cell>
          <cell r="S475">
            <v>2484</v>
          </cell>
          <cell r="T475">
            <v>14763.6</v>
          </cell>
          <cell r="U475">
            <v>13732</v>
          </cell>
          <cell r="V475">
            <v>75</v>
          </cell>
          <cell r="W475">
            <v>11692.8</v>
          </cell>
          <cell r="X475">
            <v>324.75</v>
          </cell>
          <cell r="Y475">
            <v>17791.96</v>
          </cell>
          <cell r="Z475">
            <v>7425.91</v>
          </cell>
          <cell r="AA475">
            <v>20.64</v>
          </cell>
          <cell r="AB475">
            <v>1237</v>
          </cell>
          <cell r="AC475">
            <v>19295.09</v>
          </cell>
          <cell r="AD475">
            <v>8.36</v>
          </cell>
          <cell r="AE475">
            <v>24696</v>
          </cell>
          <cell r="AF475">
            <v>95.83</v>
          </cell>
          <cell r="AG475">
            <v>5329.13</v>
          </cell>
          <cell r="AH475">
            <v>73019.850000000006</v>
          </cell>
          <cell r="AI475">
            <v>3088.8</v>
          </cell>
          <cell r="AJ475">
            <v>178584.97</v>
          </cell>
          <cell r="AK475">
            <v>4509</v>
          </cell>
          <cell r="AL475">
            <v>20132.060000000001</v>
          </cell>
        </row>
        <row r="476">
          <cell r="A476">
            <v>38903</v>
          </cell>
          <cell r="B476" t="str">
            <v>22:45</v>
          </cell>
          <cell r="C476">
            <v>38773.339999999997</v>
          </cell>
          <cell r="D476">
            <v>35445.89</v>
          </cell>
          <cell r="E476">
            <v>159888.10999999999</v>
          </cell>
          <cell r="F476">
            <v>22291.200000000001</v>
          </cell>
          <cell r="G476">
            <v>100049.97</v>
          </cell>
          <cell r="H476">
            <v>12953.64</v>
          </cell>
          <cell r="I476">
            <v>35138.639999999999</v>
          </cell>
          <cell r="J476">
            <v>16976.41</v>
          </cell>
          <cell r="K476">
            <v>16147.26</v>
          </cell>
          <cell r="L476">
            <v>13736.88</v>
          </cell>
          <cell r="M476">
            <v>6383.12</v>
          </cell>
          <cell r="N476">
            <v>38088</v>
          </cell>
          <cell r="O476">
            <v>11762.44</v>
          </cell>
          <cell r="P476">
            <v>57476.35</v>
          </cell>
          <cell r="Q476">
            <v>103515.54</v>
          </cell>
          <cell r="R476">
            <v>69238.789999999994</v>
          </cell>
          <cell r="S476">
            <v>2376</v>
          </cell>
          <cell r="T476">
            <v>13640.4</v>
          </cell>
          <cell r="U476">
            <v>13736.88</v>
          </cell>
          <cell r="V476">
            <v>81</v>
          </cell>
          <cell r="W476">
            <v>11347.2</v>
          </cell>
          <cell r="X476">
            <v>300.75</v>
          </cell>
          <cell r="Y476">
            <v>16628</v>
          </cell>
          <cell r="Z476">
            <v>7299.03</v>
          </cell>
          <cell r="AA476">
            <v>18.760000000000002</v>
          </cell>
          <cell r="AB476">
            <v>1166.9000000000001</v>
          </cell>
          <cell r="AC476">
            <v>18313.060000000001</v>
          </cell>
          <cell r="AD476">
            <v>7.72</v>
          </cell>
          <cell r="AE476">
            <v>23400</v>
          </cell>
          <cell r="AF476">
            <v>86.45</v>
          </cell>
          <cell r="AG476">
            <v>5352.53</v>
          </cell>
          <cell r="AH476">
            <v>70868.12</v>
          </cell>
          <cell r="AI476">
            <v>2894.4</v>
          </cell>
          <cell r="AJ476">
            <v>174665.45</v>
          </cell>
          <cell r="AK476">
            <v>4566.08</v>
          </cell>
          <cell r="AL476">
            <v>17081.22</v>
          </cell>
        </row>
        <row r="477">
          <cell r="A477">
            <v>38903</v>
          </cell>
          <cell r="B477" t="str">
            <v>23:00</v>
          </cell>
          <cell r="C477">
            <v>39913.21</v>
          </cell>
          <cell r="D477">
            <v>41887.18</v>
          </cell>
          <cell r="E477">
            <v>161363.76999999999</v>
          </cell>
          <cell r="F477">
            <v>2246.4</v>
          </cell>
          <cell r="G477">
            <v>100164.97</v>
          </cell>
          <cell r="H477">
            <v>10193.879999999999</v>
          </cell>
          <cell r="I477">
            <v>23629.57</v>
          </cell>
          <cell r="J477">
            <v>17424.740000000002</v>
          </cell>
          <cell r="K477">
            <v>16015.16</v>
          </cell>
          <cell r="L477">
            <v>13719.64</v>
          </cell>
          <cell r="M477">
            <v>1579.91</v>
          </cell>
          <cell r="N477">
            <v>39192</v>
          </cell>
          <cell r="O477">
            <v>11750.31</v>
          </cell>
          <cell r="P477">
            <v>57920.02</v>
          </cell>
          <cell r="Q477">
            <v>91379.49</v>
          </cell>
          <cell r="R477">
            <v>69670.33</v>
          </cell>
          <cell r="S477">
            <v>2484</v>
          </cell>
          <cell r="T477">
            <v>12700.8</v>
          </cell>
          <cell r="U477">
            <v>13719.64</v>
          </cell>
          <cell r="V477">
            <v>72</v>
          </cell>
          <cell r="W477">
            <v>10800</v>
          </cell>
          <cell r="X477">
            <v>279.75</v>
          </cell>
          <cell r="Y477">
            <v>15464.04</v>
          </cell>
          <cell r="Z477">
            <v>6944.83</v>
          </cell>
          <cell r="AA477">
            <v>18.760000000000002</v>
          </cell>
          <cell r="AB477">
            <v>1082.4000000000001</v>
          </cell>
          <cell r="AC477">
            <v>17251.580000000002</v>
          </cell>
          <cell r="AD477">
            <v>8.44</v>
          </cell>
          <cell r="AE477">
            <v>21834</v>
          </cell>
          <cell r="AF477">
            <v>80.2</v>
          </cell>
          <cell r="AG477">
            <v>5265.49</v>
          </cell>
          <cell r="AH477">
            <v>67075.91</v>
          </cell>
          <cell r="AI477">
            <v>2728.8</v>
          </cell>
          <cell r="AJ477">
            <v>170745.82</v>
          </cell>
          <cell r="AK477">
            <v>4680.2299999999996</v>
          </cell>
          <cell r="AL477">
            <v>12998.25</v>
          </cell>
        </row>
        <row r="478">
          <cell r="A478">
            <v>38903</v>
          </cell>
          <cell r="B478" t="str">
            <v>23:15</v>
          </cell>
          <cell r="C478">
            <v>40825.43</v>
          </cell>
          <cell r="D478">
            <v>64930.7</v>
          </cell>
          <cell r="E478">
            <v>154522.45000000001</v>
          </cell>
          <cell r="F478">
            <v>-259.2</v>
          </cell>
          <cell r="G478">
            <v>96714.97</v>
          </cell>
          <cell r="H478">
            <v>208.87</v>
          </cell>
          <cell r="I478">
            <v>-115.87</v>
          </cell>
          <cell r="J478">
            <v>16938.810000000001</v>
          </cell>
          <cell r="K478">
            <v>15858.37</v>
          </cell>
          <cell r="L478">
            <v>13707.33</v>
          </cell>
          <cell r="M478">
            <v>0</v>
          </cell>
          <cell r="N478">
            <v>38088</v>
          </cell>
          <cell r="O478">
            <v>11750.31</v>
          </cell>
          <cell r="P478">
            <v>53855.8</v>
          </cell>
          <cell r="Q478">
            <v>81267.87</v>
          </cell>
          <cell r="R478">
            <v>65606.11</v>
          </cell>
          <cell r="S478">
            <v>2376</v>
          </cell>
          <cell r="T478">
            <v>11282.4</v>
          </cell>
          <cell r="U478">
            <v>13707.33</v>
          </cell>
          <cell r="V478">
            <v>582</v>
          </cell>
          <cell r="W478">
            <v>10771.2</v>
          </cell>
          <cell r="X478">
            <v>250.5</v>
          </cell>
          <cell r="Y478">
            <v>14300.08</v>
          </cell>
          <cell r="Z478">
            <v>6296.14</v>
          </cell>
          <cell r="AA478">
            <v>16.88</v>
          </cell>
          <cell r="AB478">
            <v>1015.5</v>
          </cell>
          <cell r="AC478">
            <v>16229.42</v>
          </cell>
          <cell r="AD478">
            <v>7.79</v>
          </cell>
          <cell r="AE478">
            <v>20520</v>
          </cell>
          <cell r="AF478">
            <v>76.040000000000006</v>
          </cell>
          <cell r="AG478">
            <v>5260.53</v>
          </cell>
          <cell r="AH478">
            <v>62433</v>
          </cell>
          <cell r="AI478">
            <v>2592</v>
          </cell>
          <cell r="AJ478">
            <v>164442.69</v>
          </cell>
          <cell r="AK478">
            <v>3881.17</v>
          </cell>
          <cell r="AL478">
            <v>12637.04</v>
          </cell>
        </row>
        <row r="479">
          <cell r="A479">
            <v>38903</v>
          </cell>
          <cell r="B479" t="str">
            <v>23:30</v>
          </cell>
          <cell r="C479">
            <v>40397.730000000003</v>
          </cell>
          <cell r="D479">
            <v>60409.3</v>
          </cell>
          <cell r="E479">
            <v>151681.28</v>
          </cell>
          <cell r="F479">
            <v>-259.2</v>
          </cell>
          <cell r="G479">
            <v>94644.97</v>
          </cell>
          <cell r="H479">
            <v>-29.24</v>
          </cell>
          <cell r="I479">
            <v>-114.86</v>
          </cell>
          <cell r="J479">
            <v>16686.830000000002</v>
          </cell>
          <cell r="K479">
            <v>11301.59</v>
          </cell>
          <cell r="L479">
            <v>13779.23</v>
          </cell>
          <cell r="M479">
            <v>0</v>
          </cell>
          <cell r="N479">
            <v>36984</v>
          </cell>
          <cell r="O479">
            <v>11762.44</v>
          </cell>
          <cell r="P479">
            <v>49442.9</v>
          </cell>
          <cell r="Q479">
            <v>77170.86</v>
          </cell>
          <cell r="R479">
            <v>61205.34</v>
          </cell>
          <cell r="S479">
            <v>2376</v>
          </cell>
          <cell r="T479">
            <v>10771.2</v>
          </cell>
          <cell r="U479">
            <v>13779.23</v>
          </cell>
          <cell r="V479">
            <v>870</v>
          </cell>
          <cell r="W479">
            <v>10396.799999999999</v>
          </cell>
          <cell r="X479">
            <v>229.5</v>
          </cell>
          <cell r="Y479">
            <v>13801.24</v>
          </cell>
          <cell r="Z479">
            <v>6069.5</v>
          </cell>
          <cell r="AA479">
            <v>18.760000000000002</v>
          </cell>
          <cell r="AB479">
            <v>972.5</v>
          </cell>
          <cell r="AC479">
            <v>15362.87</v>
          </cell>
          <cell r="AD479">
            <v>7.3</v>
          </cell>
          <cell r="AE479">
            <v>19764</v>
          </cell>
          <cell r="AF479">
            <v>70.83</v>
          </cell>
          <cell r="AG479">
            <v>5290.87</v>
          </cell>
          <cell r="AH479">
            <v>59583</v>
          </cell>
          <cell r="AI479">
            <v>2469.6</v>
          </cell>
          <cell r="AJ479">
            <v>159963.26</v>
          </cell>
          <cell r="AK479">
            <v>2739.65</v>
          </cell>
          <cell r="AL479">
            <v>11442.41</v>
          </cell>
        </row>
        <row r="480">
          <cell r="A480">
            <v>38903</v>
          </cell>
          <cell r="B480" t="str">
            <v>23:45</v>
          </cell>
          <cell r="C480">
            <v>39515.51</v>
          </cell>
          <cell r="D480">
            <v>48086.93</v>
          </cell>
          <cell r="E480">
            <v>152161.73000000001</v>
          </cell>
          <cell r="F480">
            <v>-172.8</v>
          </cell>
          <cell r="G480">
            <v>94568.3</v>
          </cell>
          <cell r="H480">
            <v>-53.23</v>
          </cell>
          <cell r="I480">
            <v>-112.56</v>
          </cell>
          <cell r="J480">
            <v>16201.25</v>
          </cell>
          <cell r="K480">
            <v>8405.68</v>
          </cell>
          <cell r="L480">
            <v>13795.5</v>
          </cell>
          <cell r="M480">
            <v>0</v>
          </cell>
          <cell r="N480">
            <v>36984</v>
          </cell>
          <cell r="O480">
            <v>10555.26</v>
          </cell>
          <cell r="P480">
            <v>47955.22</v>
          </cell>
          <cell r="Q480">
            <v>73840.56</v>
          </cell>
          <cell r="R480">
            <v>58510.48</v>
          </cell>
          <cell r="S480">
            <v>2376</v>
          </cell>
          <cell r="T480">
            <v>10166.4</v>
          </cell>
          <cell r="U480">
            <v>13795.5</v>
          </cell>
          <cell r="V480">
            <v>750</v>
          </cell>
          <cell r="W480">
            <v>9993.6</v>
          </cell>
          <cell r="X480">
            <v>212.25</v>
          </cell>
          <cell r="Y480">
            <v>13302.4</v>
          </cell>
          <cell r="Z480">
            <v>5482.39</v>
          </cell>
          <cell r="AA480">
            <v>18.760000000000002</v>
          </cell>
          <cell r="AB480">
            <v>937.4</v>
          </cell>
          <cell r="AC480">
            <v>14655.8</v>
          </cell>
          <cell r="AD480">
            <v>7.68</v>
          </cell>
          <cell r="AE480">
            <v>18864</v>
          </cell>
          <cell r="AF480">
            <v>72.91</v>
          </cell>
          <cell r="AG480">
            <v>5248.5</v>
          </cell>
          <cell r="AH480">
            <v>56991</v>
          </cell>
          <cell r="AI480">
            <v>2354.4</v>
          </cell>
          <cell r="AJ480">
            <v>157083.60999999999</v>
          </cell>
          <cell r="AK480">
            <v>2568.42</v>
          </cell>
          <cell r="AL480">
            <v>8686.14</v>
          </cell>
        </row>
        <row r="481">
          <cell r="A481">
            <v>38903</v>
          </cell>
          <cell r="B481" t="str">
            <v>24:00</v>
          </cell>
          <cell r="C481">
            <v>39997.230000000003</v>
          </cell>
          <cell r="D481">
            <v>49527.9</v>
          </cell>
          <cell r="E481">
            <v>151563.25</v>
          </cell>
          <cell r="F481">
            <v>-259.2</v>
          </cell>
          <cell r="G481">
            <v>94721.63</v>
          </cell>
          <cell r="H481">
            <v>-31.11</v>
          </cell>
          <cell r="I481">
            <v>-106.96</v>
          </cell>
          <cell r="J481">
            <v>7259.25</v>
          </cell>
          <cell r="K481">
            <v>8140.11</v>
          </cell>
          <cell r="L481">
            <v>13536.04</v>
          </cell>
          <cell r="M481">
            <v>0</v>
          </cell>
          <cell r="N481">
            <v>36432</v>
          </cell>
          <cell r="O481">
            <v>-72.790000000000006</v>
          </cell>
          <cell r="P481">
            <v>45388.53</v>
          </cell>
          <cell r="Q481">
            <v>78794.960000000006</v>
          </cell>
          <cell r="R481">
            <v>45315.74</v>
          </cell>
          <cell r="S481">
            <v>2268</v>
          </cell>
          <cell r="T481">
            <v>9504</v>
          </cell>
          <cell r="U481">
            <v>13536.04</v>
          </cell>
          <cell r="V481">
            <v>699</v>
          </cell>
          <cell r="W481">
            <v>9993.6</v>
          </cell>
          <cell r="X481">
            <v>195</v>
          </cell>
          <cell r="Y481">
            <v>12720.42</v>
          </cell>
          <cell r="Z481">
            <v>5278.15</v>
          </cell>
          <cell r="AA481">
            <v>16.88</v>
          </cell>
          <cell r="AB481">
            <v>911.9</v>
          </cell>
          <cell r="AC481">
            <v>14014.14</v>
          </cell>
          <cell r="AD481">
            <v>8</v>
          </cell>
          <cell r="AE481">
            <v>18000</v>
          </cell>
          <cell r="AF481">
            <v>67.7</v>
          </cell>
          <cell r="AG481">
            <v>5211.3100000000004</v>
          </cell>
          <cell r="AH481">
            <v>54891</v>
          </cell>
          <cell r="AI481">
            <v>2232</v>
          </cell>
          <cell r="AJ481">
            <v>153148.12</v>
          </cell>
          <cell r="AK481">
            <v>2568.42</v>
          </cell>
          <cell r="AL481">
            <v>6045.58</v>
          </cell>
        </row>
        <row r="482">
          <cell r="A482">
            <v>38904</v>
          </cell>
          <cell r="B482" t="str">
            <v>00:15</v>
          </cell>
          <cell r="C482">
            <v>39788.78</v>
          </cell>
          <cell r="D482">
            <v>51248.23</v>
          </cell>
          <cell r="E482">
            <v>147839.95000000001</v>
          </cell>
          <cell r="F482">
            <v>-172.8</v>
          </cell>
          <cell r="G482">
            <v>92306.63</v>
          </cell>
          <cell r="H482">
            <v>-53.23</v>
          </cell>
          <cell r="I482">
            <v>-100.34</v>
          </cell>
          <cell r="J482">
            <v>-122.54</v>
          </cell>
          <cell r="K482">
            <v>7752.74</v>
          </cell>
          <cell r="L482">
            <v>12614.48</v>
          </cell>
          <cell r="M482">
            <v>0</v>
          </cell>
          <cell r="N482">
            <v>35880</v>
          </cell>
          <cell r="O482">
            <v>-97.06</v>
          </cell>
          <cell r="P482">
            <v>43143.68</v>
          </cell>
          <cell r="Q482">
            <v>73092.34</v>
          </cell>
          <cell r="R482">
            <v>43046.62</v>
          </cell>
          <cell r="S482">
            <v>2376</v>
          </cell>
          <cell r="T482">
            <v>9874.7999999999993</v>
          </cell>
          <cell r="U482">
            <v>12614.48</v>
          </cell>
          <cell r="V482">
            <v>693</v>
          </cell>
          <cell r="W482">
            <v>9763.2000000000007</v>
          </cell>
          <cell r="X482">
            <v>180</v>
          </cell>
          <cell r="Y482">
            <v>12471</v>
          </cell>
          <cell r="Z482">
            <v>4851.45</v>
          </cell>
          <cell r="AA482">
            <v>18.760000000000002</v>
          </cell>
          <cell r="AB482">
            <v>891.2</v>
          </cell>
          <cell r="AC482">
            <v>13502.75</v>
          </cell>
          <cell r="AD482">
            <v>7.08</v>
          </cell>
          <cell r="AE482">
            <v>17262</v>
          </cell>
          <cell r="AF482">
            <v>65.62</v>
          </cell>
          <cell r="AG482">
            <v>5221.92</v>
          </cell>
          <cell r="AH482">
            <v>52629</v>
          </cell>
          <cell r="AI482">
            <v>2145.6</v>
          </cell>
          <cell r="AJ482">
            <v>148908.62</v>
          </cell>
          <cell r="AK482">
            <v>2625.5</v>
          </cell>
          <cell r="AL482">
            <v>5181.75</v>
          </cell>
        </row>
        <row r="483">
          <cell r="A483">
            <v>38904</v>
          </cell>
          <cell r="B483" t="str">
            <v>00:30</v>
          </cell>
          <cell r="C483">
            <v>39790.78</v>
          </cell>
          <cell r="D483">
            <v>45407.08</v>
          </cell>
          <cell r="E483">
            <v>145645.56</v>
          </cell>
          <cell r="F483">
            <v>-259.2</v>
          </cell>
          <cell r="G483">
            <v>91309.97</v>
          </cell>
          <cell r="H483">
            <v>-29.24</v>
          </cell>
          <cell r="I483">
            <v>-100.63</v>
          </cell>
          <cell r="J483">
            <v>-93.71</v>
          </cell>
          <cell r="K483">
            <v>6271.33</v>
          </cell>
          <cell r="L483">
            <v>11561.43</v>
          </cell>
          <cell r="M483">
            <v>0</v>
          </cell>
          <cell r="N483">
            <v>35328</v>
          </cell>
          <cell r="O483">
            <v>-97.06</v>
          </cell>
          <cell r="P483">
            <v>38767.89</v>
          </cell>
          <cell r="Q483">
            <v>69796.63</v>
          </cell>
          <cell r="R483">
            <v>38670.83</v>
          </cell>
          <cell r="S483">
            <v>2376</v>
          </cell>
          <cell r="T483">
            <v>10036.799999999999</v>
          </cell>
          <cell r="U483">
            <v>11561.43</v>
          </cell>
          <cell r="V483">
            <v>714</v>
          </cell>
          <cell r="W483">
            <v>10080</v>
          </cell>
          <cell r="X483">
            <v>168</v>
          </cell>
          <cell r="Y483">
            <v>11972.16</v>
          </cell>
          <cell r="Z483">
            <v>4664.13</v>
          </cell>
          <cell r="AA483">
            <v>18.760000000000002</v>
          </cell>
          <cell r="AB483">
            <v>899.2</v>
          </cell>
          <cell r="AC483">
            <v>12981.55</v>
          </cell>
          <cell r="AD483">
            <v>7.2</v>
          </cell>
          <cell r="AE483">
            <v>16668</v>
          </cell>
          <cell r="AF483">
            <v>63.54</v>
          </cell>
          <cell r="AG483">
            <v>5171.3999999999996</v>
          </cell>
          <cell r="AH483">
            <v>50895</v>
          </cell>
          <cell r="AI483">
            <v>2059.1999999999998</v>
          </cell>
          <cell r="AJ483">
            <v>145900.97</v>
          </cell>
          <cell r="AK483">
            <v>4223.62</v>
          </cell>
          <cell r="AL483">
            <v>4323.74</v>
          </cell>
        </row>
        <row r="484">
          <cell r="A484">
            <v>38904</v>
          </cell>
          <cell r="B484" t="str">
            <v>00:45</v>
          </cell>
          <cell r="C484">
            <v>40232.89</v>
          </cell>
          <cell r="D484">
            <v>46167.22</v>
          </cell>
          <cell r="E484">
            <v>138642.64000000001</v>
          </cell>
          <cell r="F484">
            <v>-172.8</v>
          </cell>
          <cell r="G484">
            <v>91271.63</v>
          </cell>
          <cell r="H484">
            <v>-31.11</v>
          </cell>
          <cell r="I484">
            <v>-98.19</v>
          </cell>
          <cell r="J484">
            <v>-93.71</v>
          </cell>
          <cell r="K484">
            <v>4814.83</v>
          </cell>
          <cell r="L484">
            <v>10862.15</v>
          </cell>
          <cell r="M484">
            <v>0</v>
          </cell>
          <cell r="N484">
            <v>34776</v>
          </cell>
          <cell r="O484">
            <v>-90.99</v>
          </cell>
          <cell r="P484">
            <v>35477.43</v>
          </cell>
          <cell r="Q484">
            <v>67490.19</v>
          </cell>
          <cell r="R484">
            <v>35386.44</v>
          </cell>
          <cell r="S484">
            <v>2376</v>
          </cell>
          <cell r="T484">
            <v>10328.4</v>
          </cell>
          <cell r="U484">
            <v>10862.15</v>
          </cell>
          <cell r="V484">
            <v>741</v>
          </cell>
          <cell r="W484">
            <v>9878.4</v>
          </cell>
          <cell r="X484">
            <v>151.5</v>
          </cell>
          <cell r="Y484">
            <v>11556.46</v>
          </cell>
          <cell r="Z484">
            <v>4523.18</v>
          </cell>
          <cell r="AA484">
            <v>16.88</v>
          </cell>
          <cell r="AB484">
            <v>886.4</v>
          </cell>
          <cell r="AC484">
            <v>12550.31</v>
          </cell>
          <cell r="AD484">
            <v>8.0299999999999994</v>
          </cell>
          <cell r="AE484">
            <v>16200</v>
          </cell>
          <cell r="AF484">
            <v>60.41</v>
          </cell>
          <cell r="AG484">
            <v>5234.7299999999996</v>
          </cell>
          <cell r="AH484">
            <v>49422</v>
          </cell>
          <cell r="AI484">
            <v>2016</v>
          </cell>
          <cell r="AJ484">
            <v>140477.70000000001</v>
          </cell>
          <cell r="AK484">
            <v>4451.93</v>
          </cell>
          <cell r="AL484">
            <v>4597.34</v>
          </cell>
        </row>
        <row r="485">
          <cell r="A485">
            <v>38904</v>
          </cell>
          <cell r="B485" t="str">
            <v>01:00</v>
          </cell>
          <cell r="C485">
            <v>39595.54</v>
          </cell>
          <cell r="D485">
            <v>36525.839999999997</v>
          </cell>
          <cell r="E485">
            <v>138721.01999999999</v>
          </cell>
          <cell r="F485">
            <v>-259.2</v>
          </cell>
          <cell r="G485">
            <v>91309.97</v>
          </cell>
          <cell r="H485">
            <v>-53.23</v>
          </cell>
          <cell r="I485">
            <v>-96.03</v>
          </cell>
          <cell r="J485">
            <v>-86.54</v>
          </cell>
          <cell r="K485">
            <v>4565.71</v>
          </cell>
          <cell r="L485">
            <v>10318.26</v>
          </cell>
          <cell r="M485">
            <v>0</v>
          </cell>
          <cell r="N485">
            <v>34776</v>
          </cell>
          <cell r="O485">
            <v>-97.06</v>
          </cell>
          <cell r="P485">
            <v>35925.74</v>
          </cell>
          <cell r="Q485">
            <v>62528.03</v>
          </cell>
          <cell r="R485">
            <v>35828.68</v>
          </cell>
          <cell r="S485">
            <v>2376</v>
          </cell>
          <cell r="T485">
            <v>10659.6</v>
          </cell>
          <cell r="U485">
            <v>10318.26</v>
          </cell>
          <cell r="V485">
            <v>756</v>
          </cell>
          <cell r="W485">
            <v>9676.7999999999993</v>
          </cell>
          <cell r="X485">
            <v>142.5</v>
          </cell>
          <cell r="Y485">
            <v>11639.6</v>
          </cell>
          <cell r="Z485">
            <v>4819.16</v>
          </cell>
          <cell r="AA485">
            <v>18.760000000000002</v>
          </cell>
          <cell r="AB485">
            <v>872.1</v>
          </cell>
          <cell r="AC485">
            <v>12054.47</v>
          </cell>
          <cell r="AD485">
            <v>7.06</v>
          </cell>
          <cell r="AE485">
            <v>15696</v>
          </cell>
          <cell r="AF485">
            <v>59.37</v>
          </cell>
          <cell r="AG485">
            <v>5264.11</v>
          </cell>
          <cell r="AH485">
            <v>47913</v>
          </cell>
          <cell r="AI485">
            <v>1936.8</v>
          </cell>
          <cell r="AJ485">
            <v>138605.88</v>
          </cell>
          <cell r="AK485">
            <v>4509</v>
          </cell>
          <cell r="AL485">
            <v>3788.41</v>
          </cell>
        </row>
        <row r="486">
          <cell r="A486">
            <v>38904</v>
          </cell>
          <cell r="B486" t="str">
            <v>01:15</v>
          </cell>
          <cell r="C486">
            <v>39607.54</v>
          </cell>
          <cell r="D486">
            <v>30644.92</v>
          </cell>
          <cell r="E486">
            <v>136723.25</v>
          </cell>
          <cell r="F486">
            <v>-172.8</v>
          </cell>
          <cell r="G486">
            <v>91309.97</v>
          </cell>
          <cell r="H486">
            <v>-29.24</v>
          </cell>
          <cell r="I486">
            <v>-93.44</v>
          </cell>
          <cell r="J486">
            <v>-93.71</v>
          </cell>
          <cell r="K486">
            <v>4535.21</v>
          </cell>
          <cell r="L486">
            <v>10110.36</v>
          </cell>
          <cell r="M486">
            <v>0</v>
          </cell>
          <cell r="N486">
            <v>35328</v>
          </cell>
          <cell r="O486">
            <v>-97.06</v>
          </cell>
          <cell r="P486">
            <v>32493.11</v>
          </cell>
          <cell r="Q486">
            <v>62173.440000000002</v>
          </cell>
          <cell r="R486">
            <v>32396.05</v>
          </cell>
          <cell r="S486">
            <v>2376</v>
          </cell>
          <cell r="T486">
            <v>10202.4</v>
          </cell>
          <cell r="U486">
            <v>10110.36</v>
          </cell>
          <cell r="V486">
            <v>765</v>
          </cell>
          <cell r="W486">
            <v>9504</v>
          </cell>
          <cell r="X486">
            <v>134.25</v>
          </cell>
          <cell r="Y486">
            <v>11390.18</v>
          </cell>
          <cell r="Z486">
            <v>5014.16</v>
          </cell>
          <cell r="AA486">
            <v>18.760000000000002</v>
          </cell>
          <cell r="AB486">
            <v>849.8</v>
          </cell>
          <cell r="AC486">
            <v>11743.69</v>
          </cell>
          <cell r="AD486">
            <v>6.95</v>
          </cell>
          <cell r="AE486">
            <v>15336</v>
          </cell>
          <cell r="AF486">
            <v>59.37</v>
          </cell>
          <cell r="AG486">
            <v>5264.63</v>
          </cell>
          <cell r="AH486">
            <v>46584</v>
          </cell>
          <cell r="AI486">
            <v>1915.2</v>
          </cell>
          <cell r="AJ486">
            <v>135822.15</v>
          </cell>
          <cell r="AK486">
            <v>4566.08</v>
          </cell>
          <cell r="AL486">
            <v>3123.3</v>
          </cell>
        </row>
        <row r="487">
          <cell r="A487">
            <v>38904</v>
          </cell>
          <cell r="B487" t="str">
            <v>01:30</v>
          </cell>
          <cell r="C487">
            <v>40833.03</v>
          </cell>
          <cell r="D487">
            <v>36445.85</v>
          </cell>
          <cell r="E487">
            <v>126521.25</v>
          </cell>
          <cell r="F487">
            <v>-259.2</v>
          </cell>
          <cell r="G487">
            <v>91386.64</v>
          </cell>
          <cell r="H487">
            <v>-31.11</v>
          </cell>
          <cell r="I487">
            <v>-92.29</v>
          </cell>
          <cell r="J487">
            <v>-82.11</v>
          </cell>
          <cell r="K487">
            <v>4461.04</v>
          </cell>
          <cell r="L487">
            <v>10013.36</v>
          </cell>
          <cell r="M487">
            <v>0</v>
          </cell>
          <cell r="N487">
            <v>35328</v>
          </cell>
          <cell r="O487">
            <v>-42.46</v>
          </cell>
          <cell r="P487">
            <v>27370.09</v>
          </cell>
          <cell r="Q487">
            <v>64220.29</v>
          </cell>
          <cell r="R487">
            <v>27327.63</v>
          </cell>
          <cell r="S487">
            <v>2484</v>
          </cell>
          <cell r="T487">
            <v>9961.2000000000007</v>
          </cell>
          <cell r="U487">
            <v>10013.36</v>
          </cell>
          <cell r="V487">
            <v>750</v>
          </cell>
          <cell r="W487">
            <v>9504</v>
          </cell>
          <cell r="X487">
            <v>131.25</v>
          </cell>
          <cell r="Y487">
            <v>11223.9</v>
          </cell>
          <cell r="Z487">
            <v>4741.07</v>
          </cell>
          <cell r="AA487">
            <v>16.88</v>
          </cell>
          <cell r="AB487">
            <v>852.9</v>
          </cell>
          <cell r="AC487">
            <v>11437.98</v>
          </cell>
          <cell r="AD487">
            <v>8.14</v>
          </cell>
          <cell r="AE487">
            <v>14994</v>
          </cell>
          <cell r="AF487">
            <v>58.33</v>
          </cell>
          <cell r="AG487">
            <v>5293.33</v>
          </cell>
          <cell r="AH487">
            <v>45900</v>
          </cell>
          <cell r="AI487">
            <v>1893.6</v>
          </cell>
          <cell r="AJ487">
            <v>130366.93</v>
          </cell>
          <cell r="AK487">
            <v>4509</v>
          </cell>
          <cell r="AL487">
            <v>4935.17</v>
          </cell>
        </row>
        <row r="488">
          <cell r="A488">
            <v>38904</v>
          </cell>
          <cell r="B488" t="str">
            <v>01:45</v>
          </cell>
          <cell r="C488">
            <v>40450.14</v>
          </cell>
          <cell r="D488">
            <v>40006.019999999997</v>
          </cell>
          <cell r="E488">
            <v>120762.8</v>
          </cell>
          <cell r="F488">
            <v>-172.8</v>
          </cell>
          <cell r="G488">
            <v>91348.3</v>
          </cell>
          <cell r="H488">
            <v>-29.24</v>
          </cell>
          <cell r="I488">
            <v>-90.57</v>
          </cell>
          <cell r="J488">
            <v>-87.74</v>
          </cell>
          <cell r="K488">
            <v>4878.8500000000004</v>
          </cell>
          <cell r="L488">
            <v>10181.629999999999</v>
          </cell>
          <cell r="M488">
            <v>0</v>
          </cell>
          <cell r="N488">
            <v>35328</v>
          </cell>
          <cell r="O488">
            <v>-42.46</v>
          </cell>
          <cell r="P488">
            <v>24797.68</v>
          </cell>
          <cell r="Q488">
            <v>64506.57</v>
          </cell>
          <cell r="R488">
            <v>24755.22</v>
          </cell>
          <cell r="S488">
            <v>2376</v>
          </cell>
          <cell r="T488">
            <v>9687.6</v>
          </cell>
          <cell r="U488">
            <v>10181.629999999999</v>
          </cell>
          <cell r="V488">
            <v>768</v>
          </cell>
          <cell r="W488">
            <v>9561.6</v>
          </cell>
          <cell r="X488">
            <v>127.5</v>
          </cell>
          <cell r="Y488">
            <v>11140.76</v>
          </cell>
          <cell r="Z488">
            <v>4616.17</v>
          </cell>
          <cell r="AA488">
            <v>18.760000000000002</v>
          </cell>
          <cell r="AB488">
            <v>854.5</v>
          </cell>
          <cell r="AC488">
            <v>11212.76</v>
          </cell>
          <cell r="AD488">
            <v>6.88</v>
          </cell>
          <cell r="AE488">
            <v>14814</v>
          </cell>
          <cell r="AF488">
            <v>59.37</v>
          </cell>
          <cell r="AG488">
            <v>5305.48</v>
          </cell>
          <cell r="AH488">
            <v>45264</v>
          </cell>
          <cell r="AI488">
            <v>1864.8</v>
          </cell>
          <cell r="AJ488">
            <v>126927.4</v>
          </cell>
          <cell r="AK488">
            <v>4451.93</v>
          </cell>
          <cell r="AL488">
            <v>5536.05</v>
          </cell>
        </row>
        <row r="489">
          <cell r="A489">
            <v>38904</v>
          </cell>
          <cell r="B489" t="str">
            <v>02:00</v>
          </cell>
          <cell r="C489">
            <v>37809.11</v>
          </cell>
          <cell r="D489">
            <v>35725.15</v>
          </cell>
          <cell r="E489">
            <v>120768.4</v>
          </cell>
          <cell r="F489">
            <v>-259.2</v>
          </cell>
          <cell r="G489">
            <v>91309.97</v>
          </cell>
          <cell r="H489">
            <v>-29.24</v>
          </cell>
          <cell r="I489">
            <v>-89.27</v>
          </cell>
          <cell r="J489">
            <v>-81.709999999999994</v>
          </cell>
          <cell r="K489">
            <v>5009.66</v>
          </cell>
          <cell r="L489">
            <v>10074.25</v>
          </cell>
          <cell r="M489">
            <v>0</v>
          </cell>
          <cell r="N489">
            <v>35328</v>
          </cell>
          <cell r="O489">
            <v>-36.4</v>
          </cell>
          <cell r="P489">
            <v>24738.89</v>
          </cell>
          <cell r="Q489">
            <v>60761.27</v>
          </cell>
          <cell r="R489">
            <v>24702.49</v>
          </cell>
          <cell r="S489">
            <v>2376</v>
          </cell>
          <cell r="T489">
            <v>9734.4</v>
          </cell>
          <cell r="U489">
            <v>10074.25</v>
          </cell>
          <cell r="V489">
            <v>699</v>
          </cell>
          <cell r="W489">
            <v>9331.2000000000007</v>
          </cell>
          <cell r="X489">
            <v>123.75</v>
          </cell>
          <cell r="Y489">
            <v>11140.76</v>
          </cell>
          <cell r="Z489">
            <v>4626.9799999999996</v>
          </cell>
          <cell r="AA489">
            <v>18.760000000000002</v>
          </cell>
          <cell r="AB489">
            <v>832.2</v>
          </cell>
          <cell r="AC489">
            <v>11122.33</v>
          </cell>
          <cell r="AD489">
            <v>6.92</v>
          </cell>
          <cell r="AE489">
            <v>14562</v>
          </cell>
          <cell r="AF489">
            <v>58.33</v>
          </cell>
          <cell r="AG489">
            <v>5300.54</v>
          </cell>
          <cell r="AH489">
            <v>44646</v>
          </cell>
          <cell r="AI489">
            <v>1828.8</v>
          </cell>
          <cell r="AJ489">
            <v>126223.49</v>
          </cell>
          <cell r="AK489">
            <v>4337.78</v>
          </cell>
          <cell r="AL489">
            <v>5323.28</v>
          </cell>
        </row>
        <row r="490">
          <cell r="A490">
            <v>38904</v>
          </cell>
          <cell r="B490" t="str">
            <v>02:15</v>
          </cell>
          <cell r="C490">
            <v>36670.83</v>
          </cell>
          <cell r="D490">
            <v>38925.31</v>
          </cell>
          <cell r="E490">
            <v>112413.25</v>
          </cell>
          <cell r="F490">
            <v>-172.8</v>
          </cell>
          <cell r="G490">
            <v>91424.97</v>
          </cell>
          <cell r="H490">
            <v>-7.11</v>
          </cell>
          <cell r="I490">
            <v>-90.42</v>
          </cell>
          <cell r="J490">
            <v>-81.31</v>
          </cell>
          <cell r="K490">
            <v>5029.62</v>
          </cell>
          <cell r="L490">
            <v>10045.06</v>
          </cell>
          <cell r="M490">
            <v>0</v>
          </cell>
          <cell r="N490">
            <v>35328</v>
          </cell>
          <cell r="O490">
            <v>-36.4</v>
          </cell>
          <cell r="P490">
            <v>25100.65</v>
          </cell>
          <cell r="Q490">
            <v>59962.42</v>
          </cell>
          <cell r="R490">
            <v>25064.25</v>
          </cell>
          <cell r="S490">
            <v>2268</v>
          </cell>
          <cell r="T490">
            <v>9338.4</v>
          </cell>
          <cell r="U490">
            <v>10045.06</v>
          </cell>
          <cell r="V490">
            <v>690</v>
          </cell>
          <cell r="W490">
            <v>9302.4</v>
          </cell>
          <cell r="X490">
            <v>120</v>
          </cell>
          <cell r="Y490">
            <v>10725.06</v>
          </cell>
          <cell r="Z490">
            <v>4691.25</v>
          </cell>
          <cell r="AA490">
            <v>16.88</v>
          </cell>
          <cell r="AB490">
            <v>833.8</v>
          </cell>
          <cell r="AC490">
            <v>10737.8</v>
          </cell>
          <cell r="AD490">
            <v>8.0299999999999994</v>
          </cell>
          <cell r="AE490">
            <v>14346</v>
          </cell>
          <cell r="AF490">
            <v>57.29</v>
          </cell>
          <cell r="AG490">
            <v>5370.28</v>
          </cell>
          <cell r="AH490">
            <v>44055</v>
          </cell>
          <cell r="AI490">
            <v>1800</v>
          </cell>
          <cell r="AJ490">
            <v>121520.13</v>
          </cell>
          <cell r="AK490">
            <v>4223.62</v>
          </cell>
          <cell r="AL490">
            <v>6605.63</v>
          </cell>
        </row>
        <row r="491">
          <cell r="A491">
            <v>38904</v>
          </cell>
          <cell r="B491" t="str">
            <v>02:30</v>
          </cell>
          <cell r="C491">
            <v>33165.589999999997</v>
          </cell>
          <cell r="D491">
            <v>41765.56</v>
          </cell>
          <cell r="E491">
            <v>111254.56</v>
          </cell>
          <cell r="F491">
            <v>-259.2</v>
          </cell>
          <cell r="G491">
            <v>91348.3</v>
          </cell>
          <cell r="H491">
            <v>-29.24</v>
          </cell>
          <cell r="I491">
            <v>-90.14</v>
          </cell>
          <cell r="J491">
            <v>-87.34</v>
          </cell>
          <cell r="K491">
            <v>4989.93</v>
          </cell>
          <cell r="L491">
            <v>10075.1</v>
          </cell>
          <cell r="M491">
            <v>0</v>
          </cell>
          <cell r="N491">
            <v>34776</v>
          </cell>
          <cell r="O491">
            <v>-36.4</v>
          </cell>
          <cell r="P491">
            <v>24744.41</v>
          </cell>
          <cell r="Q491">
            <v>58810.14</v>
          </cell>
          <cell r="R491">
            <v>24708.01</v>
          </cell>
          <cell r="S491">
            <v>2376</v>
          </cell>
          <cell r="T491">
            <v>8996.4</v>
          </cell>
          <cell r="U491">
            <v>10075.1</v>
          </cell>
          <cell r="V491">
            <v>696</v>
          </cell>
          <cell r="W491">
            <v>9244.7999999999993</v>
          </cell>
          <cell r="X491">
            <v>119.25</v>
          </cell>
          <cell r="Y491">
            <v>10808.2</v>
          </cell>
          <cell r="Z491">
            <v>5074.72</v>
          </cell>
          <cell r="AA491">
            <v>18.760000000000002</v>
          </cell>
          <cell r="AB491">
            <v>845</v>
          </cell>
          <cell r="AC491">
            <v>10558.05</v>
          </cell>
          <cell r="AD491">
            <v>6.92</v>
          </cell>
          <cell r="AE491">
            <v>14202</v>
          </cell>
          <cell r="AF491">
            <v>57.29</v>
          </cell>
          <cell r="AG491">
            <v>5293.54</v>
          </cell>
          <cell r="AH491">
            <v>43419</v>
          </cell>
          <cell r="AI491">
            <v>1771.2</v>
          </cell>
          <cell r="AJ491">
            <v>120624.24</v>
          </cell>
          <cell r="AK491">
            <v>4394.8500000000004</v>
          </cell>
          <cell r="AL491">
            <v>6804.35</v>
          </cell>
        </row>
        <row r="492">
          <cell r="A492">
            <v>38904</v>
          </cell>
          <cell r="B492" t="str">
            <v>02:45</v>
          </cell>
          <cell r="C492">
            <v>31067.49</v>
          </cell>
          <cell r="D492">
            <v>41965.61</v>
          </cell>
          <cell r="E492">
            <v>111252.17</v>
          </cell>
          <cell r="F492">
            <v>-172.8</v>
          </cell>
          <cell r="G492">
            <v>91424.97</v>
          </cell>
          <cell r="H492">
            <v>-29.24</v>
          </cell>
          <cell r="I492">
            <v>-88.55</v>
          </cell>
          <cell r="J492">
            <v>-81.709999999999994</v>
          </cell>
          <cell r="K492">
            <v>5019.92</v>
          </cell>
          <cell r="L492">
            <v>10105.69</v>
          </cell>
          <cell r="M492">
            <v>0</v>
          </cell>
          <cell r="N492">
            <v>34776</v>
          </cell>
          <cell r="O492">
            <v>-42.46</v>
          </cell>
          <cell r="P492">
            <v>24763.58</v>
          </cell>
          <cell r="Q492">
            <v>58264.55</v>
          </cell>
          <cell r="R492">
            <v>24721.119999999999</v>
          </cell>
          <cell r="S492">
            <v>2376</v>
          </cell>
          <cell r="T492">
            <v>8978.4</v>
          </cell>
          <cell r="U492">
            <v>10105.69</v>
          </cell>
          <cell r="V492">
            <v>738</v>
          </cell>
          <cell r="W492">
            <v>9244.7999999999993</v>
          </cell>
          <cell r="X492">
            <v>117.75</v>
          </cell>
          <cell r="Y492">
            <v>10974.48</v>
          </cell>
          <cell r="Z492">
            <v>5124.1899999999996</v>
          </cell>
          <cell r="AA492">
            <v>18.760000000000002</v>
          </cell>
          <cell r="AB492">
            <v>840.2</v>
          </cell>
          <cell r="AC492">
            <v>10472.83</v>
          </cell>
          <cell r="AD492">
            <v>6.82</v>
          </cell>
          <cell r="AE492">
            <v>14256</v>
          </cell>
          <cell r="AF492">
            <v>56.25</v>
          </cell>
          <cell r="AG492">
            <v>5305.14</v>
          </cell>
          <cell r="AH492">
            <v>43119</v>
          </cell>
          <cell r="AI492">
            <v>1785.6</v>
          </cell>
          <cell r="AJ492">
            <v>120288.26</v>
          </cell>
          <cell r="AK492">
            <v>4509</v>
          </cell>
          <cell r="AL492">
            <v>6945.75</v>
          </cell>
        </row>
        <row r="493">
          <cell r="A493">
            <v>38904</v>
          </cell>
          <cell r="B493" t="str">
            <v>03:00</v>
          </cell>
          <cell r="C493">
            <v>28592.49</v>
          </cell>
          <cell r="D493">
            <v>41525.51</v>
          </cell>
          <cell r="E493">
            <v>110974.14</v>
          </cell>
          <cell r="F493">
            <v>-259.2</v>
          </cell>
          <cell r="G493">
            <v>91309.97</v>
          </cell>
          <cell r="H493">
            <v>-31.11</v>
          </cell>
          <cell r="I493">
            <v>-88.99</v>
          </cell>
          <cell r="J493">
            <v>-93.71</v>
          </cell>
          <cell r="K493">
            <v>5092.8999999999996</v>
          </cell>
          <cell r="L493">
            <v>10091.18</v>
          </cell>
          <cell r="M493">
            <v>0</v>
          </cell>
          <cell r="N493">
            <v>34776</v>
          </cell>
          <cell r="O493">
            <v>-36.4</v>
          </cell>
          <cell r="P493">
            <v>24792.32</v>
          </cell>
          <cell r="Q493">
            <v>56024.99</v>
          </cell>
          <cell r="R493">
            <v>24755.919999999998</v>
          </cell>
          <cell r="S493">
            <v>2484</v>
          </cell>
          <cell r="T493">
            <v>9115.2000000000007</v>
          </cell>
          <cell r="U493">
            <v>10091.18</v>
          </cell>
          <cell r="V493">
            <v>735</v>
          </cell>
          <cell r="W493">
            <v>8870.4</v>
          </cell>
          <cell r="X493">
            <v>116.25</v>
          </cell>
          <cell r="Y493">
            <v>11307.04</v>
          </cell>
          <cell r="Z493">
            <v>5255.59</v>
          </cell>
          <cell r="AA493">
            <v>16.88</v>
          </cell>
          <cell r="AB493">
            <v>829</v>
          </cell>
          <cell r="AC493">
            <v>10402.94</v>
          </cell>
          <cell r="AD493">
            <v>7.24</v>
          </cell>
          <cell r="AE493">
            <v>14148</v>
          </cell>
          <cell r="AF493">
            <v>58.33</v>
          </cell>
          <cell r="AG493">
            <v>5198.6499999999996</v>
          </cell>
          <cell r="AH493">
            <v>42858</v>
          </cell>
          <cell r="AI493">
            <v>1764</v>
          </cell>
          <cell r="AJ493">
            <v>119568.32000000001</v>
          </cell>
          <cell r="AK493">
            <v>4394.8500000000004</v>
          </cell>
          <cell r="AL493">
            <v>6958.6</v>
          </cell>
        </row>
        <row r="494">
          <cell r="A494">
            <v>38904</v>
          </cell>
          <cell r="B494" t="str">
            <v>03:15</v>
          </cell>
          <cell r="C494">
            <v>29100.21</v>
          </cell>
          <cell r="D494">
            <v>45685.98</v>
          </cell>
          <cell r="E494">
            <v>104374.69</v>
          </cell>
          <cell r="F494">
            <v>-172.8</v>
          </cell>
          <cell r="G494">
            <v>91463.3</v>
          </cell>
          <cell r="H494">
            <v>-29.24</v>
          </cell>
          <cell r="I494">
            <v>-88.84</v>
          </cell>
          <cell r="J494">
            <v>-76.14</v>
          </cell>
          <cell r="K494">
            <v>4931.76</v>
          </cell>
          <cell r="L494">
            <v>10085.1</v>
          </cell>
          <cell r="M494">
            <v>0</v>
          </cell>
          <cell r="N494">
            <v>35328</v>
          </cell>
          <cell r="O494">
            <v>-36.4</v>
          </cell>
          <cell r="P494">
            <v>25069.02</v>
          </cell>
          <cell r="Q494">
            <v>56408.84</v>
          </cell>
          <cell r="R494">
            <v>25032.62</v>
          </cell>
          <cell r="S494">
            <v>2592</v>
          </cell>
          <cell r="T494">
            <v>9180</v>
          </cell>
          <cell r="U494">
            <v>10085.1</v>
          </cell>
          <cell r="V494">
            <v>717</v>
          </cell>
          <cell r="W494">
            <v>9216</v>
          </cell>
          <cell r="X494">
            <v>112.5</v>
          </cell>
          <cell r="Y494">
            <v>11057.62</v>
          </cell>
          <cell r="Z494">
            <v>5277.07</v>
          </cell>
          <cell r="AA494">
            <v>18.760000000000002</v>
          </cell>
          <cell r="AB494">
            <v>848.1</v>
          </cell>
          <cell r="AC494">
            <v>10352.51</v>
          </cell>
          <cell r="AD494">
            <v>7.69</v>
          </cell>
          <cell r="AE494">
            <v>14094</v>
          </cell>
          <cell r="AF494">
            <v>57.29</v>
          </cell>
          <cell r="AG494">
            <v>5212.9799999999996</v>
          </cell>
          <cell r="AH494">
            <v>42732</v>
          </cell>
          <cell r="AI494">
            <v>1756.8</v>
          </cell>
          <cell r="AJ494">
            <v>116160.85</v>
          </cell>
          <cell r="AK494">
            <v>4337.78</v>
          </cell>
          <cell r="AL494">
            <v>8283</v>
          </cell>
        </row>
        <row r="495">
          <cell r="A495">
            <v>38904</v>
          </cell>
          <cell r="B495" t="str">
            <v>03:30</v>
          </cell>
          <cell r="C495">
            <v>28402.05</v>
          </cell>
          <cell r="D495">
            <v>48126.05</v>
          </cell>
          <cell r="E495">
            <v>102095.16</v>
          </cell>
          <cell r="F495">
            <v>-259.2</v>
          </cell>
          <cell r="G495">
            <v>91309.97</v>
          </cell>
          <cell r="H495">
            <v>-5.24</v>
          </cell>
          <cell r="I495">
            <v>-83.67</v>
          </cell>
          <cell r="J495">
            <v>-81.709999999999994</v>
          </cell>
          <cell r="K495">
            <v>4868.0200000000004</v>
          </cell>
          <cell r="L495">
            <v>10057.41</v>
          </cell>
          <cell r="M495">
            <v>0</v>
          </cell>
          <cell r="N495">
            <v>34776</v>
          </cell>
          <cell r="O495">
            <v>-36.4</v>
          </cell>
          <cell r="P495">
            <v>24942.61</v>
          </cell>
          <cell r="Q495">
            <v>56211.67</v>
          </cell>
          <cell r="R495">
            <v>24906.21</v>
          </cell>
          <cell r="S495">
            <v>2484</v>
          </cell>
          <cell r="T495">
            <v>8884.7999999999993</v>
          </cell>
          <cell r="U495">
            <v>10057.41</v>
          </cell>
          <cell r="V495">
            <v>687</v>
          </cell>
          <cell r="W495">
            <v>9014.4</v>
          </cell>
          <cell r="X495">
            <v>115.5</v>
          </cell>
          <cell r="Y495">
            <v>11057.62</v>
          </cell>
          <cell r="Z495">
            <v>5174.37</v>
          </cell>
          <cell r="AA495">
            <v>18.760000000000002</v>
          </cell>
          <cell r="AB495">
            <v>851.3</v>
          </cell>
          <cell r="AC495">
            <v>10347.299999999999</v>
          </cell>
          <cell r="AD495">
            <v>7.09</v>
          </cell>
          <cell r="AE495">
            <v>14166</v>
          </cell>
          <cell r="AF495">
            <v>56.25</v>
          </cell>
          <cell r="AG495">
            <v>5265.09</v>
          </cell>
          <cell r="AH495">
            <v>42894</v>
          </cell>
          <cell r="AI495">
            <v>1756.8</v>
          </cell>
          <cell r="AJ495">
            <v>114785.03</v>
          </cell>
          <cell r="AK495">
            <v>4451.93</v>
          </cell>
          <cell r="AL495">
            <v>10170.719999999999</v>
          </cell>
        </row>
        <row r="496">
          <cell r="A496">
            <v>38904</v>
          </cell>
          <cell r="B496" t="str">
            <v>03:45</v>
          </cell>
          <cell r="C496">
            <v>28980.59</v>
          </cell>
          <cell r="D496">
            <v>46245.66</v>
          </cell>
          <cell r="E496">
            <v>101975.17</v>
          </cell>
          <cell r="F496">
            <v>-172.8</v>
          </cell>
          <cell r="G496">
            <v>91309.97</v>
          </cell>
          <cell r="H496">
            <v>-29.24</v>
          </cell>
          <cell r="I496">
            <v>-86.25</v>
          </cell>
          <cell r="J496">
            <v>-93.71</v>
          </cell>
          <cell r="K496">
            <v>4883.3999999999996</v>
          </cell>
          <cell r="L496">
            <v>10082.049999999999</v>
          </cell>
          <cell r="M496">
            <v>0</v>
          </cell>
          <cell r="N496">
            <v>35328</v>
          </cell>
          <cell r="O496">
            <v>-42.46</v>
          </cell>
          <cell r="P496">
            <v>24989.77</v>
          </cell>
          <cell r="Q496">
            <v>55830.25</v>
          </cell>
          <cell r="R496">
            <v>24947.31</v>
          </cell>
          <cell r="S496">
            <v>2376</v>
          </cell>
          <cell r="T496">
            <v>8679.6</v>
          </cell>
          <cell r="U496">
            <v>10082.049999999999</v>
          </cell>
          <cell r="V496">
            <v>651</v>
          </cell>
          <cell r="W496">
            <v>8928</v>
          </cell>
          <cell r="X496">
            <v>111.75</v>
          </cell>
          <cell r="Y496">
            <v>10808.2</v>
          </cell>
          <cell r="Z496">
            <v>5191.29</v>
          </cell>
          <cell r="AA496">
            <v>18.760000000000002</v>
          </cell>
          <cell r="AB496">
            <v>865.7</v>
          </cell>
          <cell r="AC496">
            <v>10292.43</v>
          </cell>
          <cell r="AD496">
            <v>6.96</v>
          </cell>
          <cell r="AE496">
            <v>14094</v>
          </cell>
          <cell r="AF496">
            <v>57.29</v>
          </cell>
          <cell r="AG496">
            <v>5183.2</v>
          </cell>
          <cell r="AH496">
            <v>42693</v>
          </cell>
          <cell r="AI496">
            <v>1756.8</v>
          </cell>
          <cell r="AJ496">
            <v>114785</v>
          </cell>
          <cell r="AK496">
            <v>4394.8500000000004</v>
          </cell>
          <cell r="AL496">
            <v>10699.03</v>
          </cell>
        </row>
        <row r="497">
          <cell r="A497">
            <v>38904</v>
          </cell>
          <cell r="B497" t="str">
            <v>04:00</v>
          </cell>
          <cell r="C497">
            <v>33051.160000000003</v>
          </cell>
          <cell r="D497">
            <v>44365.29</v>
          </cell>
          <cell r="E497">
            <v>99654.61</v>
          </cell>
          <cell r="F497">
            <v>-172.8</v>
          </cell>
          <cell r="G497">
            <v>91309.97</v>
          </cell>
          <cell r="H497">
            <v>-31.11</v>
          </cell>
          <cell r="I497">
            <v>-89.27</v>
          </cell>
          <cell r="J497">
            <v>-238.1</v>
          </cell>
          <cell r="K497">
            <v>4784.22</v>
          </cell>
          <cell r="L497">
            <v>10095.06</v>
          </cell>
          <cell r="M497">
            <v>0</v>
          </cell>
          <cell r="N497">
            <v>34776</v>
          </cell>
          <cell r="O497">
            <v>-36.4</v>
          </cell>
          <cell r="P497">
            <v>25039</v>
          </cell>
          <cell r="Q497">
            <v>55673.27</v>
          </cell>
          <cell r="R497">
            <v>25002.6</v>
          </cell>
          <cell r="S497">
            <v>2376</v>
          </cell>
          <cell r="T497">
            <v>8582.4</v>
          </cell>
          <cell r="U497">
            <v>10095.06</v>
          </cell>
          <cell r="V497">
            <v>672</v>
          </cell>
          <cell r="W497">
            <v>8956.7999999999993</v>
          </cell>
          <cell r="X497">
            <v>111</v>
          </cell>
          <cell r="Y497">
            <v>10725.06</v>
          </cell>
          <cell r="Z497">
            <v>4872.1000000000004</v>
          </cell>
          <cell r="AA497">
            <v>16.88</v>
          </cell>
          <cell r="AB497">
            <v>849.7</v>
          </cell>
          <cell r="AC497">
            <v>10317.23</v>
          </cell>
          <cell r="AD497">
            <v>8.1199999999999992</v>
          </cell>
          <cell r="AE497">
            <v>14112</v>
          </cell>
          <cell r="AF497">
            <v>56.25</v>
          </cell>
          <cell r="AG497">
            <v>5265.56</v>
          </cell>
          <cell r="AH497">
            <v>43041</v>
          </cell>
          <cell r="AI497">
            <v>1756.8</v>
          </cell>
          <cell r="AJ497">
            <v>113665.21</v>
          </cell>
          <cell r="AK497">
            <v>4623.16</v>
          </cell>
          <cell r="AL497">
            <v>11523.11</v>
          </cell>
        </row>
        <row r="498">
          <cell r="A498">
            <v>38904</v>
          </cell>
          <cell r="B498" t="str">
            <v>04:15</v>
          </cell>
          <cell r="C498">
            <v>33203.599999999999</v>
          </cell>
          <cell r="D498">
            <v>41244.67</v>
          </cell>
          <cell r="E498">
            <v>91856.15</v>
          </cell>
          <cell r="F498">
            <v>-172.8</v>
          </cell>
          <cell r="G498">
            <v>91233.3</v>
          </cell>
          <cell r="H498">
            <v>-29.24</v>
          </cell>
          <cell r="I498">
            <v>-93.01</v>
          </cell>
          <cell r="J498">
            <v>10175</v>
          </cell>
          <cell r="K498">
            <v>4957.9799999999996</v>
          </cell>
          <cell r="L498">
            <v>9969.43</v>
          </cell>
          <cell r="M498">
            <v>0</v>
          </cell>
          <cell r="N498">
            <v>34776</v>
          </cell>
          <cell r="O498">
            <v>-36.4</v>
          </cell>
          <cell r="P498">
            <v>25355.8</v>
          </cell>
          <cell r="Q498">
            <v>55997.01</v>
          </cell>
          <cell r="R498">
            <v>25319.4</v>
          </cell>
          <cell r="S498">
            <v>2484</v>
          </cell>
          <cell r="T498">
            <v>8190</v>
          </cell>
          <cell r="U498">
            <v>9969.43</v>
          </cell>
          <cell r="V498">
            <v>687</v>
          </cell>
          <cell r="W498">
            <v>8985.6</v>
          </cell>
          <cell r="X498">
            <v>109.5</v>
          </cell>
          <cell r="Y498">
            <v>10891.34</v>
          </cell>
          <cell r="Z498">
            <v>4604.84</v>
          </cell>
          <cell r="AA498">
            <v>18.760000000000002</v>
          </cell>
          <cell r="AB498">
            <v>875.2</v>
          </cell>
          <cell r="AC498">
            <v>10466.76</v>
          </cell>
          <cell r="AD498">
            <v>6.98</v>
          </cell>
          <cell r="AE498">
            <v>14328</v>
          </cell>
          <cell r="AF498">
            <v>57.29</v>
          </cell>
          <cell r="AG498">
            <v>5365.15</v>
          </cell>
          <cell r="AH498">
            <v>43101</v>
          </cell>
          <cell r="AI498">
            <v>1771.2</v>
          </cell>
          <cell r="AJ498">
            <v>110161.72</v>
          </cell>
          <cell r="AK498">
            <v>4566.08</v>
          </cell>
          <cell r="AL498">
            <v>13856.26</v>
          </cell>
        </row>
        <row r="499">
          <cell r="A499">
            <v>38904</v>
          </cell>
          <cell r="B499" t="str">
            <v>04:30</v>
          </cell>
          <cell r="C499">
            <v>33322.43</v>
          </cell>
          <cell r="D499">
            <v>41684.75</v>
          </cell>
          <cell r="E499">
            <v>89295.58</v>
          </cell>
          <cell r="F499">
            <v>-172.8</v>
          </cell>
          <cell r="G499">
            <v>91271.63</v>
          </cell>
          <cell r="H499">
            <v>-29.24</v>
          </cell>
          <cell r="I499">
            <v>-99.34</v>
          </cell>
          <cell r="J499">
            <v>11510.85</v>
          </cell>
          <cell r="K499">
            <v>4954.6000000000004</v>
          </cell>
          <cell r="L499">
            <v>10105.57</v>
          </cell>
          <cell r="M499">
            <v>0</v>
          </cell>
          <cell r="N499">
            <v>34776</v>
          </cell>
          <cell r="O499">
            <v>-42.46</v>
          </cell>
          <cell r="P499">
            <v>25433.360000000001</v>
          </cell>
          <cell r="Q499">
            <v>56163.34</v>
          </cell>
          <cell r="R499">
            <v>25390.9</v>
          </cell>
          <cell r="S499">
            <v>2484</v>
          </cell>
          <cell r="T499">
            <v>7560</v>
          </cell>
          <cell r="U499">
            <v>10105.57</v>
          </cell>
          <cell r="V499">
            <v>684</v>
          </cell>
          <cell r="W499">
            <v>8640</v>
          </cell>
          <cell r="X499">
            <v>109.5</v>
          </cell>
          <cell r="Y499">
            <v>11307.04</v>
          </cell>
          <cell r="Z499">
            <v>4640.9399999999996</v>
          </cell>
          <cell r="AA499">
            <v>18.760000000000002</v>
          </cell>
          <cell r="AB499">
            <v>896</v>
          </cell>
          <cell r="AC499">
            <v>10521.63</v>
          </cell>
          <cell r="AD499">
            <v>6.94</v>
          </cell>
          <cell r="AE499">
            <v>14418</v>
          </cell>
          <cell r="AF499">
            <v>58.33</v>
          </cell>
          <cell r="AG499">
            <v>5370.68</v>
          </cell>
          <cell r="AH499">
            <v>43251</v>
          </cell>
          <cell r="AI499">
            <v>1771.2</v>
          </cell>
          <cell r="AJ499">
            <v>109041.87</v>
          </cell>
          <cell r="AK499">
            <v>4623.16</v>
          </cell>
          <cell r="AL499">
            <v>15454.14</v>
          </cell>
        </row>
        <row r="500">
          <cell r="A500">
            <v>38904</v>
          </cell>
          <cell r="B500" t="str">
            <v>04:45</v>
          </cell>
          <cell r="C500">
            <v>33492.870000000003</v>
          </cell>
          <cell r="D500">
            <v>41724.769999999997</v>
          </cell>
          <cell r="E500">
            <v>89294.78</v>
          </cell>
          <cell r="F500">
            <v>-172.8</v>
          </cell>
          <cell r="G500">
            <v>91233.3</v>
          </cell>
          <cell r="H500">
            <v>-29.24</v>
          </cell>
          <cell r="I500">
            <v>-104.8</v>
          </cell>
          <cell r="J500">
            <v>11576.08</v>
          </cell>
          <cell r="K500">
            <v>5477.63</v>
          </cell>
          <cell r="L500">
            <v>10105.959999999999</v>
          </cell>
          <cell r="M500">
            <v>0</v>
          </cell>
          <cell r="N500">
            <v>35328</v>
          </cell>
          <cell r="O500">
            <v>-36.4</v>
          </cell>
          <cell r="P500">
            <v>25218.01</v>
          </cell>
          <cell r="Q500">
            <v>57032.800000000003</v>
          </cell>
          <cell r="R500">
            <v>25181.61</v>
          </cell>
          <cell r="S500">
            <v>2484</v>
          </cell>
          <cell r="T500">
            <v>7488</v>
          </cell>
          <cell r="U500">
            <v>10105.959999999999</v>
          </cell>
          <cell r="V500">
            <v>705</v>
          </cell>
          <cell r="W500">
            <v>8524.7999999999993</v>
          </cell>
          <cell r="X500">
            <v>111</v>
          </cell>
          <cell r="Y500">
            <v>11140.76</v>
          </cell>
          <cell r="Z500">
            <v>4641.37</v>
          </cell>
          <cell r="AA500">
            <v>18.760000000000002</v>
          </cell>
          <cell r="AB500">
            <v>897.5</v>
          </cell>
          <cell r="AC500">
            <v>10621.18</v>
          </cell>
          <cell r="AD500">
            <v>8.2200000000000006</v>
          </cell>
          <cell r="AE500">
            <v>14454</v>
          </cell>
          <cell r="AF500">
            <v>58.33</v>
          </cell>
          <cell r="AG500">
            <v>5459.86</v>
          </cell>
          <cell r="AH500">
            <v>43335</v>
          </cell>
          <cell r="AI500">
            <v>1800</v>
          </cell>
          <cell r="AJ500">
            <v>108977.88</v>
          </cell>
          <cell r="AK500">
            <v>4566.08</v>
          </cell>
          <cell r="AL500">
            <v>15493.88</v>
          </cell>
        </row>
        <row r="501">
          <cell r="A501">
            <v>38904</v>
          </cell>
          <cell r="B501" t="str">
            <v>05:00</v>
          </cell>
          <cell r="C501">
            <v>33470.86</v>
          </cell>
          <cell r="D501">
            <v>41884.79</v>
          </cell>
          <cell r="E501">
            <v>89576.76</v>
          </cell>
          <cell r="F501">
            <v>-172.8</v>
          </cell>
          <cell r="G501">
            <v>91271.63</v>
          </cell>
          <cell r="H501">
            <v>-31.11</v>
          </cell>
          <cell r="I501">
            <v>-105.81</v>
          </cell>
          <cell r="J501">
            <v>11264.5</v>
          </cell>
          <cell r="K501">
            <v>5724.04</v>
          </cell>
          <cell r="L501">
            <v>10091.68</v>
          </cell>
          <cell r="M501">
            <v>0</v>
          </cell>
          <cell r="N501">
            <v>34776</v>
          </cell>
          <cell r="O501">
            <v>-42.46</v>
          </cell>
          <cell r="P501">
            <v>27376.25</v>
          </cell>
          <cell r="Q501">
            <v>54825.81</v>
          </cell>
          <cell r="R501">
            <v>27333.79</v>
          </cell>
          <cell r="S501">
            <v>2376</v>
          </cell>
          <cell r="T501">
            <v>7682.4</v>
          </cell>
          <cell r="U501">
            <v>10091.68</v>
          </cell>
          <cell r="V501">
            <v>747</v>
          </cell>
          <cell r="W501">
            <v>8640</v>
          </cell>
          <cell r="X501">
            <v>111</v>
          </cell>
          <cell r="Y501">
            <v>11390.18</v>
          </cell>
          <cell r="Z501">
            <v>4805.1400000000003</v>
          </cell>
          <cell r="AA501">
            <v>16.88</v>
          </cell>
          <cell r="AB501">
            <v>916.7</v>
          </cell>
          <cell r="AC501">
            <v>10676.53</v>
          </cell>
          <cell r="AD501">
            <v>7.13</v>
          </cell>
          <cell r="AE501">
            <v>14652</v>
          </cell>
          <cell r="AF501">
            <v>58.33</v>
          </cell>
          <cell r="AG501">
            <v>5456.35</v>
          </cell>
          <cell r="AH501">
            <v>44274</v>
          </cell>
          <cell r="AI501">
            <v>1836</v>
          </cell>
          <cell r="AJ501">
            <v>109137.83</v>
          </cell>
          <cell r="AK501">
            <v>4509</v>
          </cell>
          <cell r="AL501">
            <v>15497.4</v>
          </cell>
        </row>
        <row r="502">
          <cell r="A502">
            <v>38904</v>
          </cell>
          <cell r="B502" t="str">
            <v>05:15</v>
          </cell>
          <cell r="C502">
            <v>33602.089999999997</v>
          </cell>
          <cell r="D502">
            <v>41804.78</v>
          </cell>
          <cell r="E502">
            <v>90217.15</v>
          </cell>
          <cell r="F502">
            <v>-259.2</v>
          </cell>
          <cell r="G502">
            <v>91348.3</v>
          </cell>
          <cell r="H502">
            <v>-5.24</v>
          </cell>
          <cell r="I502">
            <v>-108.25</v>
          </cell>
          <cell r="J502">
            <v>11851.65</v>
          </cell>
          <cell r="K502">
            <v>5020.26</v>
          </cell>
          <cell r="L502">
            <v>10427.43</v>
          </cell>
          <cell r="M502">
            <v>0</v>
          </cell>
          <cell r="N502">
            <v>34776</v>
          </cell>
          <cell r="O502">
            <v>-36.4</v>
          </cell>
          <cell r="P502">
            <v>29118.94</v>
          </cell>
          <cell r="Q502">
            <v>54412.25</v>
          </cell>
          <cell r="R502">
            <v>29082.54</v>
          </cell>
          <cell r="S502">
            <v>2376</v>
          </cell>
          <cell r="T502">
            <v>7624.8</v>
          </cell>
          <cell r="U502">
            <v>10427.43</v>
          </cell>
          <cell r="V502">
            <v>771</v>
          </cell>
          <cell r="W502">
            <v>8611.2000000000007</v>
          </cell>
          <cell r="X502">
            <v>111</v>
          </cell>
          <cell r="Y502">
            <v>11307.04</v>
          </cell>
          <cell r="Z502">
            <v>5028.1400000000003</v>
          </cell>
          <cell r="AA502">
            <v>18.760000000000002</v>
          </cell>
          <cell r="AB502">
            <v>961.3</v>
          </cell>
          <cell r="AC502">
            <v>10901.08</v>
          </cell>
          <cell r="AD502">
            <v>7.06</v>
          </cell>
          <cell r="AE502">
            <v>14886</v>
          </cell>
          <cell r="AF502">
            <v>59.37</v>
          </cell>
          <cell r="AG502">
            <v>5429.96</v>
          </cell>
          <cell r="AH502">
            <v>44829</v>
          </cell>
          <cell r="AI502">
            <v>1893.6</v>
          </cell>
          <cell r="AJ502">
            <v>109873.75</v>
          </cell>
          <cell r="AK502">
            <v>4394.8500000000004</v>
          </cell>
          <cell r="AL502">
            <v>15457.65</v>
          </cell>
        </row>
        <row r="503">
          <cell r="A503">
            <v>38904</v>
          </cell>
          <cell r="B503" t="str">
            <v>05:30</v>
          </cell>
          <cell r="C503">
            <v>34334.269999999997</v>
          </cell>
          <cell r="D503">
            <v>42404.9</v>
          </cell>
          <cell r="E503">
            <v>90454.75</v>
          </cell>
          <cell r="F503">
            <v>-172.8</v>
          </cell>
          <cell r="G503">
            <v>91309.97</v>
          </cell>
          <cell r="H503">
            <v>-29.24</v>
          </cell>
          <cell r="I503">
            <v>-108.82</v>
          </cell>
          <cell r="J503">
            <v>11600.88</v>
          </cell>
          <cell r="K503">
            <v>4916.72</v>
          </cell>
          <cell r="L503">
            <v>10834.6</v>
          </cell>
          <cell r="M503">
            <v>0</v>
          </cell>
          <cell r="N503">
            <v>35328</v>
          </cell>
          <cell r="O503">
            <v>-42.46</v>
          </cell>
          <cell r="P503">
            <v>33248.57</v>
          </cell>
          <cell r="Q503">
            <v>53164.82</v>
          </cell>
          <cell r="R503">
            <v>33206.11</v>
          </cell>
          <cell r="S503">
            <v>2376</v>
          </cell>
          <cell r="T503">
            <v>7228.8</v>
          </cell>
          <cell r="U503">
            <v>10834.6</v>
          </cell>
          <cell r="V503">
            <v>786</v>
          </cell>
          <cell r="W503">
            <v>8438.4</v>
          </cell>
          <cell r="X503">
            <v>115.5</v>
          </cell>
          <cell r="Y503">
            <v>11307.04</v>
          </cell>
          <cell r="Z503">
            <v>5206.12</v>
          </cell>
          <cell r="AA503">
            <v>18.760000000000002</v>
          </cell>
          <cell r="AB503">
            <v>1010.7</v>
          </cell>
          <cell r="AC503">
            <v>11324.97</v>
          </cell>
          <cell r="AD503">
            <v>7.09</v>
          </cell>
          <cell r="AE503">
            <v>15426</v>
          </cell>
          <cell r="AF503">
            <v>62.5</v>
          </cell>
          <cell r="AG503">
            <v>5459.81</v>
          </cell>
          <cell r="AH503">
            <v>45918</v>
          </cell>
          <cell r="AI503">
            <v>1936.8</v>
          </cell>
          <cell r="AJ503">
            <v>110433.69</v>
          </cell>
          <cell r="AK503">
            <v>4337.78</v>
          </cell>
          <cell r="AL503">
            <v>15943.91</v>
          </cell>
        </row>
        <row r="504">
          <cell r="A504">
            <v>38904</v>
          </cell>
          <cell r="B504" t="str">
            <v>05:45</v>
          </cell>
          <cell r="C504">
            <v>36505.589999999997</v>
          </cell>
          <cell r="D504">
            <v>44765.38</v>
          </cell>
          <cell r="E504">
            <v>90697.2</v>
          </cell>
          <cell r="F504">
            <v>-172.8</v>
          </cell>
          <cell r="G504">
            <v>91424.97</v>
          </cell>
          <cell r="H504">
            <v>-31.11</v>
          </cell>
          <cell r="I504">
            <v>-117.74</v>
          </cell>
          <cell r="J504">
            <v>11450.86</v>
          </cell>
          <cell r="K504">
            <v>4905.6099999999997</v>
          </cell>
          <cell r="L504">
            <v>10995.48</v>
          </cell>
          <cell r="M504">
            <v>0</v>
          </cell>
          <cell r="N504">
            <v>34776</v>
          </cell>
          <cell r="O504">
            <v>-36.4</v>
          </cell>
          <cell r="P504">
            <v>35197.410000000003</v>
          </cell>
          <cell r="Q504">
            <v>54901.74</v>
          </cell>
          <cell r="R504">
            <v>35161.01</v>
          </cell>
          <cell r="S504">
            <v>2484</v>
          </cell>
          <cell r="T504">
            <v>7326</v>
          </cell>
          <cell r="U504">
            <v>10995.48</v>
          </cell>
          <cell r="V504">
            <v>810</v>
          </cell>
          <cell r="W504">
            <v>8438.4</v>
          </cell>
          <cell r="X504">
            <v>118.5</v>
          </cell>
          <cell r="Y504">
            <v>11473.32</v>
          </cell>
          <cell r="Z504">
            <v>5294</v>
          </cell>
          <cell r="AA504">
            <v>16.88</v>
          </cell>
          <cell r="AB504">
            <v>1061.7</v>
          </cell>
          <cell r="AC504">
            <v>11674.26</v>
          </cell>
          <cell r="AD504">
            <v>8.4</v>
          </cell>
          <cell r="AE504">
            <v>15804</v>
          </cell>
          <cell r="AF504">
            <v>62.5</v>
          </cell>
          <cell r="AG504">
            <v>5442.62</v>
          </cell>
          <cell r="AH504">
            <v>46818</v>
          </cell>
          <cell r="AI504">
            <v>2037.6</v>
          </cell>
          <cell r="AJ504">
            <v>111057.61</v>
          </cell>
          <cell r="AK504">
            <v>4394.8500000000004</v>
          </cell>
          <cell r="AL504">
            <v>16030.43</v>
          </cell>
        </row>
        <row r="505">
          <cell r="A505">
            <v>38904</v>
          </cell>
          <cell r="B505" t="str">
            <v>06:00</v>
          </cell>
          <cell r="C505">
            <v>37606.660000000003</v>
          </cell>
          <cell r="D505">
            <v>49966.41</v>
          </cell>
          <cell r="E505">
            <v>90295.97</v>
          </cell>
          <cell r="F505">
            <v>-172.8</v>
          </cell>
          <cell r="G505">
            <v>91309.97</v>
          </cell>
          <cell r="H505">
            <v>-27.36</v>
          </cell>
          <cell r="I505">
            <v>-119.03</v>
          </cell>
          <cell r="J505">
            <v>11564.08</v>
          </cell>
          <cell r="K505">
            <v>5293.15</v>
          </cell>
          <cell r="L505">
            <v>11632.02</v>
          </cell>
          <cell r="M505">
            <v>0</v>
          </cell>
          <cell r="N505">
            <v>35328</v>
          </cell>
          <cell r="O505">
            <v>-42.46</v>
          </cell>
          <cell r="P505">
            <v>38170.629999999997</v>
          </cell>
          <cell r="Q505">
            <v>56215.03</v>
          </cell>
          <cell r="R505">
            <v>38128.17</v>
          </cell>
          <cell r="S505">
            <v>2376</v>
          </cell>
          <cell r="T505">
            <v>6948</v>
          </cell>
          <cell r="U505">
            <v>11632.02</v>
          </cell>
          <cell r="V505">
            <v>834</v>
          </cell>
          <cell r="W505">
            <v>8611.2000000000007</v>
          </cell>
          <cell r="X505">
            <v>120</v>
          </cell>
          <cell r="Y505">
            <v>11390.18</v>
          </cell>
          <cell r="Z505">
            <v>5378.98</v>
          </cell>
          <cell r="AA505">
            <v>20.64</v>
          </cell>
          <cell r="AB505">
            <v>1109.5</v>
          </cell>
          <cell r="AC505">
            <v>12109.01</v>
          </cell>
          <cell r="AD505">
            <v>7.75</v>
          </cell>
          <cell r="AE505">
            <v>16542</v>
          </cell>
          <cell r="AF505">
            <v>63.54</v>
          </cell>
          <cell r="AG505">
            <v>5319</v>
          </cell>
          <cell r="AH505">
            <v>48858</v>
          </cell>
          <cell r="AI505">
            <v>2116.8000000000002</v>
          </cell>
          <cell r="AJ505">
            <v>111985.48</v>
          </cell>
          <cell r="AK505">
            <v>4394.8500000000004</v>
          </cell>
          <cell r="AL505">
            <v>15526.71</v>
          </cell>
        </row>
        <row r="506">
          <cell r="A506">
            <v>38904</v>
          </cell>
          <cell r="B506" t="str">
            <v>06:15</v>
          </cell>
          <cell r="C506">
            <v>39754.769999999997</v>
          </cell>
          <cell r="D506">
            <v>56447.71</v>
          </cell>
          <cell r="E506">
            <v>92013.81</v>
          </cell>
          <cell r="F506">
            <v>-172.8</v>
          </cell>
          <cell r="G506">
            <v>91348.3</v>
          </cell>
          <cell r="H506">
            <v>-29.24</v>
          </cell>
          <cell r="I506">
            <v>-131.11000000000001</v>
          </cell>
          <cell r="J506">
            <v>11599.68</v>
          </cell>
          <cell r="K506">
            <v>5231.28</v>
          </cell>
          <cell r="L506">
            <v>11779.6</v>
          </cell>
          <cell r="M506">
            <v>0</v>
          </cell>
          <cell r="N506">
            <v>34776</v>
          </cell>
          <cell r="O506">
            <v>-42.46</v>
          </cell>
          <cell r="P506">
            <v>40285.97</v>
          </cell>
          <cell r="Q506">
            <v>59331.11</v>
          </cell>
          <cell r="R506">
            <v>40243.51</v>
          </cell>
          <cell r="S506">
            <v>2484</v>
          </cell>
          <cell r="T506">
            <v>7758</v>
          </cell>
          <cell r="U506">
            <v>11779.6</v>
          </cell>
          <cell r="V506">
            <v>894</v>
          </cell>
          <cell r="W506">
            <v>8812.7999999999993</v>
          </cell>
          <cell r="X506">
            <v>120.75</v>
          </cell>
          <cell r="Y506">
            <v>11473.32</v>
          </cell>
          <cell r="Z506">
            <v>5375.02</v>
          </cell>
          <cell r="AA506">
            <v>18.760000000000002</v>
          </cell>
          <cell r="AB506">
            <v>1197.0999999999999</v>
          </cell>
          <cell r="AC506">
            <v>12649.23</v>
          </cell>
          <cell r="AD506">
            <v>7.86</v>
          </cell>
          <cell r="AE506">
            <v>17568</v>
          </cell>
          <cell r="AF506">
            <v>68.75</v>
          </cell>
          <cell r="AG506">
            <v>5348.75</v>
          </cell>
          <cell r="AH506">
            <v>51051</v>
          </cell>
          <cell r="AI506">
            <v>2246.4</v>
          </cell>
          <cell r="AJ506">
            <v>114001.22</v>
          </cell>
          <cell r="AK506">
            <v>3139.18</v>
          </cell>
          <cell r="AL506">
            <v>15904.28</v>
          </cell>
        </row>
        <row r="507">
          <cell r="A507">
            <v>38904</v>
          </cell>
          <cell r="B507" t="str">
            <v>06:30</v>
          </cell>
          <cell r="C507">
            <v>39327.07</v>
          </cell>
          <cell r="D507">
            <v>55607.54</v>
          </cell>
          <cell r="E507">
            <v>104975.11</v>
          </cell>
          <cell r="F507">
            <v>-172.8</v>
          </cell>
          <cell r="G507">
            <v>91271.64</v>
          </cell>
          <cell r="H507">
            <v>-29.24</v>
          </cell>
          <cell r="I507">
            <v>-137.43</v>
          </cell>
          <cell r="J507">
            <v>11282.07</v>
          </cell>
          <cell r="K507">
            <v>5164.59</v>
          </cell>
          <cell r="L507">
            <v>12699.31</v>
          </cell>
          <cell r="M507">
            <v>0</v>
          </cell>
          <cell r="N507">
            <v>34224</v>
          </cell>
          <cell r="O507">
            <v>-36.4</v>
          </cell>
          <cell r="P507">
            <v>44311</v>
          </cell>
          <cell r="Q507">
            <v>62441.43</v>
          </cell>
          <cell r="R507">
            <v>44274.6</v>
          </cell>
          <cell r="S507">
            <v>2484</v>
          </cell>
          <cell r="T507">
            <v>7462.8</v>
          </cell>
          <cell r="U507">
            <v>12699.31</v>
          </cell>
          <cell r="V507">
            <v>879</v>
          </cell>
          <cell r="W507">
            <v>8668.7999999999993</v>
          </cell>
          <cell r="X507">
            <v>126</v>
          </cell>
          <cell r="Y507">
            <v>11722.74</v>
          </cell>
          <cell r="Z507">
            <v>5726.75</v>
          </cell>
          <cell r="AA507">
            <v>18.760000000000002</v>
          </cell>
          <cell r="AB507">
            <v>1303.9000000000001</v>
          </cell>
          <cell r="AC507">
            <v>13239.82</v>
          </cell>
          <cell r="AD507">
            <v>8.99</v>
          </cell>
          <cell r="AE507">
            <v>18216</v>
          </cell>
          <cell r="AF507">
            <v>70.83</v>
          </cell>
          <cell r="AG507">
            <v>5382.4</v>
          </cell>
          <cell r="AH507">
            <v>53280</v>
          </cell>
          <cell r="AI507">
            <v>2325.6</v>
          </cell>
          <cell r="AJ507">
            <v>120736.21</v>
          </cell>
          <cell r="AK507">
            <v>2967.95</v>
          </cell>
          <cell r="AL507">
            <v>13922.9</v>
          </cell>
        </row>
        <row r="508">
          <cell r="A508">
            <v>38904</v>
          </cell>
          <cell r="B508" t="str">
            <v>06:45</v>
          </cell>
          <cell r="C508">
            <v>38863.360000000001</v>
          </cell>
          <cell r="D508">
            <v>50486.51</v>
          </cell>
          <cell r="E508">
            <v>115701.74</v>
          </cell>
          <cell r="F508">
            <v>-172.8</v>
          </cell>
          <cell r="G508">
            <v>91271.63</v>
          </cell>
          <cell r="H508">
            <v>-29.24</v>
          </cell>
          <cell r="I508">
            <v>-144.19</v>
          </cell>
          <cell r="J508">
            <v>11180.11</v>
          </cell>
          <cell r="K508">
            <v>5088.17</v>
          </cell>
          <cell r="L508">
            <v>13125.61</v>
          </cell>
          <cell r="M508">
            <v>0</v>
          </cell>
          <cell r="N508">
            <v>34776</v>
          </cell>
          <cell r="O508">
            <v>-42.46</v>
          </cell>
          <cell r="P508">
            <v>48657.08</v>
          </cell>
          <cell r="Q508">
            <v>66352.19</v>
          </cell>
          <cell r="R508">
            <v>48614.62</v>
          </cell>
          <cell r="S508">
            <v>2592</v>
          </cell>
          <cell r="T508">
            <v>7617.6</v>
          </cell>
          <cell r="U508">
            <v>13125.61</v>
          </cell>
          <cell r="V508">
            <v>849</v>
          </cell>
          <cell r="W508">
            <v>9244.7999999999993</v>
          </cell>
          <cell r="X508">
            <v>131.25</v>
          </cell>
          <cell r="Y508">
            <v>12138.44</v>
          </cell>
          <cell r="Z508">
            <v>5663.29</v>
          </cell>
          <cell r="AA508">
            <v>18.760000000000002</v>
          </cell>
          <cell r="AB508">
            <v>1366.1</v>
          </cell>
          <cell r="AC508">
            <v>13371.99</v>
          </cell>
          <cell r="AD508">
            <v>8.5299999999999994</v>
          </cell>
          <cell r="AE508">
            <v>18540</v>
          </cell>
          <cell r="AF508">
            <v>73.95</v>
          </cell>
          <cell r="AG508">
            <v>5277.77</v>
          </cell>
          <cell r="AH508">
            <v>55737</v>
          </cell>
          <cell r="AI508">
            <v>2282.4</v>
          </cell>
          <cell r="AJ508">
            <v>122799.81</v>
          </cell>
          <cell r="AK508">
            <v>4280.7</v>
          </cell>
          <cell r="AL508">
            <v>8926.91</v>
          </cell>
        </row>
        <row r="509">
          <cell r="A509">
            <v>38904</v>
          </cell>
          <cell r="B509" t="str">
            <v>07:00</v>
          </cell>
          <cell r="C509">
            <v>39142.629999999997</v>
          </cell>
          <cell r="D509">
            <v>46445.71</v>
          </cell>
          <cell r="E509">
            <v>117141.56</v>
          </cell>
          <cell r="F509">
            <v>-172.8</v>
          </cell>
          <cell r="G509">
            <v>91654.97</v>
          </cell>
          <cell r="H509">
            <v>-14.62</v>
          </cell>
          <cell r="I509">
            <v>-158.85</v>
          </cell>
          <cell r="J509">
            <v>11390.06</v>
          </cell>
          <cell r="K509">
            <v>5070.53</v>
          </cell>
          <cell r="L509">
            <v>13755.36</v>
          </cell>
          <cell r="M509">
            <v>0</v>
          </cell>
          <cell r="N509">
            <v>35328</v>
          </cell>
          <cell r="O509">
            <v>1243.58</v>
          </cell>
          <cell r="P509">
            <v>48925.81</v>
          </cell>
          <cell r="Q509">
            <v>69182.850000000006</v>
          </cell>
          <cell r="R509">
            <v>50169.39</v>
          </cell>
          <cell r="S509">
            <v>2376</v>
          </cell>
          <cell r="T509">
            <v>6476.4</v>
          </cell>
          <cell r="U509">
            <v>13755.36</v>
          </cell>
          <cell r="V509">
            <v>738</v>
          </cell>
          <cell r="W509">
            <v>9446.4</v>
          </cell>
          <cell r="X509">
            <v>138.75</v>
          </cell>
          <cell r="Y509">
            <v>11390.18</v>
          </cell>
          <cell r="Z509">
            <v>5713.75</v>
          </cell>
          <cell r="AA509">
            <v>9.3800000000000008</v>
          </cell>
          <cell r="AB509">
            <v>1186</v>
          </cell>
          <cell r="AC509">
            <v>12681.81</v>
          </cell>
          <cell r="AD509">
            <v>10.96</v>
          </cell>
          <cell r="AE509">
            <v>17820</v>
          </cell>
          <cell r="AF509">
            <v>59.37</v>
          </cell>
          <cell r="AG509">
            <v>5308.13</v>
          </cell>
          <cell r="AH509">
            <v>54351</v>
          </cell>
          <cell r="AI509">
            <v>2052</v>
          </cell>
          <cell r="AJ509">
            <v>123007.8</v>
          </cell>
          <cell r="AK509">
            <v>4509</v>
          </cell>
          <cell r="AL509">
            <v>7983.59</v>
          </cell>
        </row>
        <row r="510">
          <cell r="A510">
            <v>38904</v>
          </cell>
          <cell r="B510" t="str">
            <v>07:15</v>
          </cell>
          <cell r="C510">
            <v>39623.14</v>
          </cell>
          <cell r="D510">
            <v>42285.35</v>
          </cell>
          <cell r="E510">
            <v>121612.01</v>
          </cell>
          <cell r="F510">
            <v>-172.8</v>
          </cell>
          <cell r="G510">
            <v>95373.3</v>
          </cell>
          <cell r="H510">
            <v>-46.12</v>
          </cell>
          <cell r="I510">
            <v>-167.19</v>
          </cell>
          <cell r="J510">
            <v>12337.58</v>
          </cell>
          <cell r="K510">
            <v>5395.74</v>
          </cell>
          <cell r="L510">
            <v>13806.41</v>
          </cell>
          <cell r="M510">
            <v>0</v>
          </cell>
          <cell r="N510">
            <v>36432</v>
          </cell>
          <cell r="O510">
            <v>9833.3799999999992</v>
          </cell>
          <cell r="P510">
            <v>50609.01</v>
          </cell>
          <cell r="Q510">
            <v>69767.19</v>
          </cell>
          <cell r="R510">
            <v>60442.39</v>
          </cell>
          <cell r="S510">
            <v>2268</v>
          </cell>
          <cell r="T510">
            <v>6541.2</v>
          </cell>
          <cell r="U510">
            <v>13806.41</v>
          </cell>
          <cell r="V510">
            <v>678</v>
          </cell>
          <cell r="W510">
            <v>9446.4</v>
          </cell>
          <cell r="X510">
            <v>141.75</v>
          </cell>
          <cell r="Y510">
            <v>11556.46</v>
          </cell>
          <cell r="Z510">
            <v>5475.23</v>
          </cell>
          <cell r="AA510">
            <v>1.88</v>
          </cell>
          <cell r="AB510">
            <v>1034.5999999999999</v>
          </cell>
          <cell r="AC510">
            <v>12819.45</v>
          </cell>
          <cell r="AD510">
            <v>9.31</v>
          </cell>
          <cell r="AE510">
            <v>18018</v>
          </cell>
          <cell r="AF510">
            <v>42.71</v>
          </cell>
          <cell r="AG510">
            <v>5336.9</v>
          </cell>
          <cell r="AH510">
            <v>56700</v>
          </cell>
          <cell r="AI510">
            <v>1936.8</v>
          </cell>
          <cell r="AJ510">
            <v>127919.25</v>
          </cell>
          <cell r="AK510">
            <v>4451.93</v>
          </cell>
          <cell r="AL510">
            <v>8576.24</v>
          </cell>
        </row>
        <row r="511">
          <cell r="A511">
            <v>38904</v>
          </cell>
          <cell r="B511" t="str">
            <v>07:30</v>
          </cell>
          <cell r="C511">
            <v>40085.25</v>
          </cell>
          <cell r="D511">
            <v>47046.61</v>
          </cell>
          <cell r="E511">
            <v>125450.97</v>
          </cell>
          <cell r="F511">
            <v>-259.2</v>
          </cell>
          <cell r="G511">
            <v>96599.97</v>
          </cell>
          <cell r="H511">
            <v>-22.12</v>
          </cell>
          <cell r="I511">
            <v>-166.61</v>
          </cell>
          <cell r="J511">
            <v>16500.02</v>
          </cell>
          <cell r="K511">
            <v>5875.72</v>
          </cell>
          <cell r="L511">
            <v>13862.42</v>
          </cell>
          <cell r="M511">
            <v>0</v>
          </cell>
          <cell r="N511">
            <v>36984</v>
          </cell>
          <cell r="O511">
            <v>11762.44</v>
          </cell>
          <cell r="P511">
            <v>54957.78</v>
          </cell>
          <cell r="Q511">
            <v>75014.61</v>
          </cell>
          <cell r="R511">
            <v>66720.22</v>
          </cell>
          <cell r="S511">
            <v>2484</v>
          </cell>
          <cell r="T511">
            <v>7059.6</v>
          </cell>
          <cell r="U511">
            <v>13862.42</v>
          </cell>
          <cell r="V511">
            <v>663</v>
          </cell>
          <cell r="W511">
            <v>10080</v>
          </cell>
          <cell r="X511">
            <v>152.25</v>
          </cell>
          <cell r="Y511">
            <v>12221.58</v>
          </cell>
          <cell r="Z511">
            <v>5587.48</v>
          </cell>
          <cell r="AA511">
            <v>1.88</v>
          </cell>
          <cell r="AB511">
            <v>884.8</v>
          </cell>
          <cell r="AC511">
            <v>13097.92</v>
          </cell>
          <cell r="AD511">
            <v>7.21</v>
          </cell>
          <cell r="AE511">
            <v>18720</v>
          </cell>
          <cell r="AF511">
            <v>38.54</v>
          </cell>
          <cell r="AG511">
            <v>5467.85</v>
          </cell>
          <cell r="AH511">
            <v>59190</v>
          </cell>
          <cell r="AI511">
            <v>1900.8</v>
          </cell>
          <cell r="AJ511">
            <v>132382.76</v>
          </cell>
          <cell r="AK511">
            <v>4394.8500000000004</v>
          </cell>
          <cell r="AL511">
            <v>9644.6</v>
          </cell>
        </row>
        <row r="512">
          <cell r="A512">
            <v>38904</v>
          </cell>
          <cell r="B512" t="str">
            <v>07:45</v>
          </cell>
          <cell r="C512">
            <v>39795.58</v>
          </cell>
          <cell r="D512">
            <v>45406.28</v>
          </cell>
          <cell r="E512">
            <v>127964.77</v>
          </cell>
          <cell r="F512">
            <v>-172.8</v>
          </cell>
          <cell r="G512">
            <v>96599.97</v>
          </cell>
          <cell r="H512">
            <v>6795.16</v>
          </cell>
          <cell r="I512">
            <v>-181.71</v>
          </cell>
          <cell r="J512">
            <v>16595.61</v>
          </cell>
          <cell r="K512">
            <v>5900.18</v>
          </cell>
          <cell r="L512">
            <v>13788.7</v>
          </cell>
          <cell r="M512">
            <v>0</v>
          </cell>
          <cell r="N512">
            <v>36984</v>
          </cell>
          <cell r="O512">
            <v>11738.17</v>
          </cell>
          <cell r="P512">
            <v>63336.01</v>
          </cell>
          <cell r="Q512">
            <v>75093.710000000006</v>
          </cell>
          <cell r="R512">
            <v>75074.179999999993</v>
          </cell>
          <cell r="S512">
            <v>2376</v>
          </cell>
          <cell r="T512">
            <v>7754.4</v>
          </cell>
          <cell r="U512">
            <v>13788.7</v>
          </cell>
          <cell r="V512">
            <v>687</v>
          </cell>
          <cell r="W512">
            <v>10627.2</v>
          </cell>
          <cell r="X512">
            <v>168.75</v>
          </cell>
          <cell r="Y512">
            <v>12720.42</v>
          </cell>
          <cell r="Z512">
            <v>5360.17</v>
          </cell>
          <cell r="AA512">
            <v>3.75</v>
          </cell>
          <cell r="AB512">
            <v>805.1</v>
          </cell>
          <cell r="AC512">
            <v>13795.74</v>
          </cell>
          <cell r="AD512">
            <v>7.86</v>
          </cell>
          <cell r="AE512">
            <v>18954</v>
          </cell>
          <cell r="AF512">
            <v>40.619999999999997</v>
          </cell>
          <cell r="AG512">
            <v>5515.54</v>
          </cell>
          <cell r="AH512">
            <v>60801</v>
          </cell>
          <cell r="AI512">
            <v>1929.6</v>
          </cell>
          <cell r="AJ512">
            <v>135646.41</v>
          </cell>
          <cell r="AK512">
            <v>4451.93</v>
          </cell>
          <cell r="AL512">
            <v>9745.17</v>
          </cell>
        </row>
        <row r="513">
          <cell r="A513">
            <v>38904</v>
          </cell>
          <cell r="B513" t="str">
            <v>08:00</v>
          </cell>
          <cell r="C513">
            <v>40443.74</v>
          </cell>
          <cell r="D513">
            <v>50967.39</v>
          </cell>
          <cell r="E513">
            <v>126759.56</v>
          </cell>
          <cell r="F513">
            <v>-172.8</v>
          </cell>
          <cell r="G513">
            <v>96216.63</v>
          </cell>
          <cell r="H513">
            <v>12698.65</v>
          </cell>
          <cell r="I513">
            <v>-167.91</v>
          </cell>
          <cell r="J513">
            <v>16416.43</v>
          </cell>
          <cell r="K513">
            <v>6153.76</v>
          </cell>
          <cell r="L513">
            <v>14001.61</v>
          </cell>
          <cell r="M513">
            <v>0</v>
          </cell>
          <cell r="N513">
            <v>36984</v>
          </cell>
          <cell r="O513">
            <v>11756.37</v>
          </cell>
          <cell r="P513">
            <v>66570.42</v>
          </cell>
          <cell r="Q513">
            <v>77607.91</v>
          </cell>
          <cell r="R513">
            <v>78326.789999999994</v>
          </cell>
          <cell r="S513">
            <v>2376</v>
          </cell>
          <cell r="T513">
            <v>7930.8</v>
          </cell>
          <cell r="U513">
            <v>14001.61</v>
          </cell>
          <cell r="V513">
            <v>711</v>
          </cell>
          <cell r="W513">
            <v>11001.6</v>
          </cell>
          <cell r="X513">
            <v>183</v>
          </cell>
          <cell r="Y513">
            <v>13052.98</v>
          </cell>
          <cell r="Z513">
            <v>5633.95</v>
          </cell>
          <cell r="AA513">
            <v>3.75</v>
          </cell>
          <cell r="AB513">
            <v>743</v>
          </cell>
          <cell r="AC513">
            <v>14256.48</v>
          </cell>
          <cell r="AD513">
            <v>4.91</v>
          </cell>
          <cell r="AE513">
            <v>19296</v>
          </cell>
          <cell r="AF513">
            <v>37.5</v>
          </cell>
          <cell r="AG513">
            <v>5459.1</v>
          </cell>
          <cell r="AH513">
            <v>62304</v>
          </cell>
          <cell r="AI513">
            <v>1879.2</v>
          </cell>
          <cell r="AJ513">
            <v>137582.22</v>
          </cell>
          <cell r="AK513">
            <v>4394.8500000000004</v>
          </cell>
          <cell r="AL513">
            <v>11195.83</v>
          </cell>
        </row>
        <row r="514">
          <cell r="A514">
            <v>38904</v>
          </cell>
          <cell r="B514" t="str">
            <v>08:15</v>
          </cell>
          <cell r="C514">
            <v>40932.26</v>
          </cell>
          <cell r="D514">
            <v>64529.78</v>
          </cell>
          <cell r="E514">
            <v>126992.52</v>
          </cell>
          <cell r="F514">
            <v>-172.8</v>
          </cell>
          <cell r="G514">
            <v>95679.97</v>
          </cell>
          <cell r="H514">
            <v>12532.54</v>
          </cell>
          <cell r="I514">
            <v>-176.39</v>
          </cell>
          <cell r="J514">
            <v>16554.78</v>
          </cell>
          <cell r="K514">
            <v>6182.73</v>
          </cell>
          <cell r="L514">
            <v>13982.62</v>
          </cell>
          <cell r="M514">
            <v>0</v>
          </cell>
          <cell r="N514">
            <v>36432</v>
          </cell>
          <cell r="O514">
            <v>11719.98</v>
          </cell>
          <cell r="P514">
            <v>66269.789999999994</v>
          </cell>
          <cell r="Q514">
            <v>81552.39</v>
          </cell>
          <cell r="R514">
            <v>77989.77</v>
          </cell>
          <cell r="S514">
            <v>2484</v>
          </cell>
          <cell r="T514">
            <v>8269.2000000000007</v>
          </cell>
          <cell r="U514">
            <v>13982.62</v>
          </cell>
          <cell r="V514">
            <v>720</v>
          </cell>
          <cell r="W514">
            <v>11059.2</v>
          </cell>
          <cell r="X514">
            <v>189</v>
          </cell>
          <cell r="Y514">
            <v>13302.4</v>
          </cell>
          <cell r="Z514">
            <v>5159.26</v>
          </cell>
          <cell r="AA514">
            <v>5.63</v>
          </cell>
          <cell r="AB514">
            <v>674.4</v>
          </cell>
          <cell r="AC514">
            <v>14567.59</v>
          </cell>
          <cell r="AD514">
            <v>2.5099999999999998</v>
          </cell>
          <cell r="AE514">
            <v>19764</v>
          </cell>
          <cell r="AF514">
            <v>32.29</v>
          </cell>
          <cell r="AG514">
            <v>5513.29</v>
          </cell>
          <cell r="AH514">
            <v>64530</v>
          </cell>
          <cell r="AI514">
            <v>1958.4</v>
          </cell>
          <cell r="AJ514">
            <v>141069.79</v>
          </cell>
          <cell r="AK514">
            <v>4680.2299999999996</v>
          </cell>
          <cell r="AL514">
            <v>11953.38</v>
          </cell>
        </row>
        <row r="515">
          <cell r="A515">
            <v>38904</v>
          </cell>
          <cell r="B515" t="str">
            <v>08:30</v>
          </cell>
          <cell r="C515">
            <v>40801.43</v>
          </cell>
          <cell r="D515">
            <v>74251.259999999995</v>
          </cell>
          <cell r="E515">
            <v>134694.74</v>
          </cell>
          <cell r="F515">
            <v>-172.8</v>
          </cell>
          <cell r="G515">
            <v>95641.63</v>
          </cell>
          <cell r="H515">
            <v>12460.55</v>
          </cell>
          <cell r="I515">
            <v>-150.51</v>
          </cell>
          <cell r="J515">
            <v>16722.37</v>
          </cell>
          <cell r="K515">
            <v>6150.88</v>
          </cell>
          <cell r="L515">
            <v>14154.82</v>
          </cell>
          <cell r="M515">
            <v>0</v>
          </cell>
          <cell r="N515">
            <v>36432</v>
          </cell>
          <cell r="O515">
            <v>11744.24</v>
          </cell>
          <cell r="P515">
            <v>65539.460000000006</v>
          </cell>
          <cell r="Q515">
            <v>87190.51</v>
          </cell>
          <cell r="R515">
            <v>77283.7</v>
          </cell>
          <cell r="S515">
            <v>2484</v>
          </cell>
          <cell r="T515">
            <v>7963.2</v>
          </cell>
          <cell r="U515">
            <v>14154.82</v>
          </cell>
          <cell r="V515">
            <v>732</v>
          </cell>
          <cell r="W515">
            <v>11174.4</v>
          </cell>
          <cell r="X515">
            <v>174</v>
          </cell>
          <cell r="Y515">
            <v>13718.1</v>
          </cell>
          <cell r="Z515">
            <v>5003.76</v>
          </cell>
          <cell r="AA515">
            <v>5.63</v>
          </cell>
          <cell r="AB515">
            <v>626.5</v>
          </cell>
          <cell r="AC515">
            <v>14823.93</v>
          </cell>
          <cell r="AD515">
            <v>3.52</v>
          </cell>
          <cell r="AE515">
            <v>20466</v>
          </cell>
          <cell r="AF515">
            <v>31.25</v>
          </cell>
          <cell r="AG515">
            <v>5397.95</v>
          </cell>
          <cell r="AH515">
            <v>65907</v>
          </cell>
          <cell r="AI515">
            <v>1972.8</v>
          </cell>
          <cell r="AJ515">
            <v>148412.81</v>
          </cell>
          <cell r="AK515">
            <v>4623.16</v>
          </cell>
          <cell r="AL515">
            <v>12911.85</v>
          </cell>
        </row>
        <row r="516">
          <cell r="A516">
            <v>38904</v>
          </cell>
          <cell r="B516" t="str">
            <v>08:45</v>
          </cell>
          <cell r="C516">
            <v>40428.54</v>
          </cell>
          <cell r="D516">
            <v>72730.97</v>
          </cell>
          <cell r="E516">
            <v>145372.01</v>
          </cell>
          <cell r="F516">
            <v>-172.8</v>
          </cell>
          <cell r="G516">
            <v>95641.63</v>
          </cell>
          <cell r="H516">
            <v>12342.43</v>
          </cell>
          <cell r="I516">
            <v>-156.69999999999999</v>
          </cell>
          <cell r="J516">
            <v>16524.349999999999</v>
          </cell>
          <cell r="K516">
            <v>6266.82</v>
          </cell>
          <cell r="L516">
            <v>14244.66</v>
          </cell>
          <cell r="M516">
            <v>0</v>
          </cell>
          <cell r="N516">
            <v>36984</v>
          </cell>
          <cell r="O516">
            <v>11756.37</v>
          </cell>
          <cell r="P516">
            <v>67802.62</v>
          </cell>
          <cell r="Q516">
            <v>85692.7</v>
          </cell>
          <cell r="R516">
            <v>79558.990000000005</v>
          </cell>
          <cell r="S516">
            <v>2484</v>
          </cell>
          <cell r="T516">
            <v>8550</v>
          </cell>
          <cell r="U516">
            <v>14244.66</v>
          </cell>
          <cell r="V516">
            <v>744</v>
          </cell>
          <cell r="W516">
            <v>11116.8</v>
          </cell>
          <cell r="X516">
            <v>166.5</v>
          </cell>
          <cell r="Y516">
            <v>13967.52</v>
          </cell>
          <cell r="Z516">
            <v>5177.7700000000004</v>
          </cell>
          <cell r="AA516">
            <v>7.5</v>
          </cell>
          <cell r="AB516">
            <v>605.79999999999995</v>
          </cell>
          <cell r="AC516">
            <v>15080.31</v>
          </cell>
          <cell r="AD516">
            <v>2.36</v>
          </cell>
          <cell r="AE516">
            <v>21078</v>
          </cell>
          <cell r="AF516">
            <v>28.12</v>
          </cell>
          <cell r="AG516">
            <v>5355.75</v>
          </cell>
          <cell r="AH516">
            <v>67416</v>
          </cell>
          <cell r="AI516">
            <v>1965.6</v>
          </cell>
          <cell r="AJ516">
            <v>156123.79</v>
          </cell>
          <cell r="AK516">
            <v>4566.08</v>
          </cell>
          <cell r="AL516">
            <v>11449.56</v>
          </cell>
        </row>
        <row r="517">
          <cell r="A517">
            <v>38904</v>
          </cell>
          <cell r="B517" t="str">
            <v>09:00</v>
          </cell>
          <cell r="C517">
            <v>39967.22</v>
          </cell>
          <cell r="D517">
            <v>75291.47</v>
          </cell>
          <cell r="E517">
            <v>154493.89000000001</v>
          </cell>
          <cell r="F517">
            <v>-432</v>
          </cell>
          <cell r="G517">
            <v>94989.97</v>
          </cell>
          <cell r="H517">
            <v>12248.32</v>
          </cell>
          <cell r="I517">
            <v>-239.07</v>
          </cell>
          <cell r="J517">
            <v>16224.38</v>
          </cell>
          <cell r="K517">
            <v>6423.28</v>
          </cell>
          <cell r="L517">
            <v>14250.23</v>
          </cell>
          <cell r="M517">
            <v>0</v>
          </cell>
          <cell r="N517">
            <v>36432</v>
          </cell>
          <cell r="O517">
            <v>11810.97</v>
          </cell>
          <cell r="P517">
            <v>67799.78</v>
          </cell>
          <cell r="Q517">
            <v>87887.07</v>
          </cell>
          <cell r="R517">
            <v>79610.75</v>
          </cell>
          <cell r="S517">
            <v>2592</v>
          </cell>
          <cell r="T517">
            <v>9050.4</v>
          </cell>
          <cell r="U517">
            <v>14250.23</v>
          </cell>
          <cell r="V517">
            <v>774</v>
          </cell>
          <cell r="W517">
            <v>11347.2</v>
          </cell>
          <cell r="X517">
            <v>162.75</v>
          </cell>
          <cell r="Y517">
            <v>14300.08</v>
          </cell>
          <cell r="Z517">
            <v>5310.89</v>
          </cell>
          <cell r="AA517">
            <v>9.3800000000000008</v>
          </cell>
          <cell r="AB517">
            <v>562.79999999999995</v>
          </cell>
          <cell r="AC517">
            <v>15541.95</v>
          </cell>
          <cell r="AD517">
            <v>2.09</v>
          </cell>
          <cell r="AE517">
            <v>21600</v>
          </cell>
          <cell r="AF517">
            <v>25</v>
          </cell>
          <cell r="AG517">
            <v>5308.9</v>
          </cell>
          <cell r="AH517">
            <v>68085</v>
          </cell>
          <cell r="AI517">
            <v>2001.6</v>
          </cell>
          <cell r="AJ517">
            <v>161899.04999999999</v>
          </cell>
          <cell r="AK517">
            <v>4566.08</v>
          </cell>
          <cell r="AL517">
            <v>10426.75</v>
          </cell>
        </row>
        <row r="518">
          <cell r="A518">
            <v>38904</v>
          </cell>
          <cell r="B518" t="str">
            <v>09:15</v>
          </cell>
          <cell r="C518">
            <v>39418.69</v>
          </cell>
          <cell r="D518">
            <v>70970.62</v>
          </cell>
          <cell r="E518">
            <v>163730.63</v>
          </cell>
          <cell r="F518">
            <v>6220.8</v>
          </cell>
          <cell r="G518">
            <v>93571.63</v>
          </cell>
          <cell r="H518">
            <v>12150.45</v>
          </cell>
          <cell r="I518">
            <v>-290.82</v>
          </cell>
          <cell r="J518">
            <v>16129.59</v>
          </cell>
          <cell r="K518">
            <v>6120.78</v>
          </cell>
          <cell r="L518">
            <v>14230.06</v>
          </cell>
          <cell r="M518">
            <v>0</v>
          </cell>
          <cell r="N518">
            <v>36432</v>
          </cell>
          <cell r="O518">
            <v>11980.82</v>
          </cell>
          <cell r="P518">
            <v>68069.600000000006</v>
          </cell>
          <cell r="Q518">
            <v>90530.82</v>
          </cell>
          <cell r="R518">
            <v>80050.42</v>
          </cell>
          <cell r="S518">
            <v>2484</v>
          </cell>
          <cell r="T518">
            <v>9741.6</v>
          </cell>
          <cell r="U518">
            <v>14230.06</v>
          </cell>
          <cell r="V518">
            <v>741</v>
          </cell>
          <cell r="W518">
            <v>11433.6</v>
          </cell>
          <cell r="X518">
            <v>160.5</v>
          </cell>
          <cell r="Y518">
            <v>15048.34</v>
          </cell>
          <cell r="Z518">
            <v>5887.69</v>
          </cell>
          <cell r="AA518">
            <v>7.5</v>
          </cell>
          <cell r="AB518">
            <v>548.4</v>
          </cell>
          <cell r="AC518">
            <v>15617.64</v>
          </cell>
          <cell r="AD518">
            <v>2.0499999999999998</v>
          </cell>
          <cell r="AE518">
            <v>21780</v>
          </cell>
          <cell r="AF518">
            <v>28.12</v>
          </cell>
          <cell r="AG518">
            <v>5266.99</v>
          </cell>
          <cell r="AH518">
            <v>68637</v>
          </cell>
          <cell r="AI518">
            <v>2073.6</v>
          </cell>
          <cell r="AJ518">
            <v>167610.20000000001</v>
          </cell>
          <cell r="AK518">
            <v>4509</v>
          </cell>
          <cell r="AL518">
            <v>8386.9599999999991</v>
          </cell>
        </row>
        <row r="519">
          <cell r="A519">
            <v>38904</v>
          </cell>
          <cell r="B519" t="str">
            <v>09:30</v>
          </cell>
          <cell r="C519">
            <v>39599.53</v>
          </cell>
          <cell r="D519">
            <v>66409.7</v>
          </cell>
          <cell r="E519">
            <v>162776.57</v>
          </cell>
          <cell r="F519">
            <v>16156.8</v>
          </cell>
          <cell r="G519">
            <v>93533.3</v>
          </cell>
          <cell r="H519">
            <v>12126.45</v>
          </cell>
          <cell r="I519">
            <v>-305.92</v>
          </cell>
          <cell r="J519">
            <v>15998.4</v>
          </cell>
          <cell r="K519">
            <v>6182.16</v>
          </cell>
          <cell r="L519">
            <v>14171.86</v>
          </cell>
          <cell r="M519">
            <v>0</v>
          </cell>
          <cell r="N519">
            <v>36432</v>
          </cell>
          <cell r="O519">
            <v>11938.36</v>
          </cell>
          <cell r="P519">
            <v>67783.97</v>
          </cell>
          <cell r="Q519">
            <v>91857.919999999998</v>
          </cell>
          <cell r="R519">
            <v>79722.33</v>
          </cell>
          <cell r="S519">
            <v>2592</v>
          </cell>
          <cell r="T519">
            <v>10137.6</v>
          </cell>
          <cell r="U519">
            <v>14171.86</v>
          </cell>
          <cell r="V519">
            <v>777</v>
          </cell>
          <cell r="W519">
            <v>11548.8</v>
          </cell>
          <cell r="X519">
            <v>149.25</v>
          </cell>
          <cell r="Y519">
            <v>15131.48</v>
          </cell>
          <cell r="Z519">
            <v>6008.72</v>
          </cell>
          <cell r="AA519">
            <v>7.5</v>
          </cell>
          <cell r="AB519">
            <v>543.70000000000005</v>
          </cell>
          <cell r="AC519">
            <v>15728.42</v>
          </cell>
          <cell r="AD519">
            <v>2.75</v>
          </cell>
          <cell r="AE519">
            <v>21816</v>
          </cell>
          <cell r="AF519">
            <v>22.92</v>
          </cell>
          <cell r="AG519">
            <v>5318.49</v>
          </cell>
          <cell r="AH519">
            <v>70038</v>
          </cell>
          <cell r="AI519">
            <v>2131.1999999999998</v>
          </cell>
          <cell r="AJ519">
            <v>168010.17</v>
          </cell>
          <cell r="AK519">
            <v>4337.78</v>
          </cell>
          <cell r="AL519">
            <v>8326.25</v>
          </cell>
        </row>
        <row r="520">
          <cell r="A520">
            <v>38904</v>
          </cell>
          <cell r="B520" t="str">
            <v>09:45</v>
          </cell>
          <cell r="C520">
            <v>40379.32</v>
          </cell>
          <cell r="D520">
            <v>66609.740000000005</v>
          </cell>
          <cell r="E520">
            <v>164058.26999999999</v>
          </cell>
          <cell r="F520">
            <v>16502.400000000001</v>
          </cell>
          <cell r="G520">
            <v>93686.63</v>
          </cell>
          <cell r="H520">
            <v>12078.46</v>
          </cell>
          <cell r="I520">
            <v>-304.48</v>
          </cell>
          <cell r="J520">
            <v>16543.52</v>
          </cell>
          <cell r="K520">
            <v>6542.42</v>
          </cell>
          <cell r="L520">
            <v>14209.99</v>
          </cell>
          <cell r="M520">
            <v>0</v>
          </cell>
          <cell r="N520">
            <v>36984</v>
          </cell>
          <cell r="O520">
            <v>11980.82</v>
          </cell>
          <cell r="P520">
            <v>67587.53</v>
          </cell>
          <cell r="Q520">
            <v>93488.48</v>
          </cell>
          <cell r="R520">
            <v>79568.350000000006</v>
          </cell>
          <cell r="S520">
            <v>2592</v>
          </cell>
          <cell r="T520">
            <v>10414.799999999999</v>
          </cell>
          <cell r="U520">
            <v>14209.99</v>
          </cell>
          <cell r="V520">
            <v>1233</v>
          </cell>
          <cell r="W520">
            <v>11721.6</v>
          </cell>
          <cell r="X520">
            <v>147</v>
          </cell>
          <cell r="Y520">
            <v>15297.76</v>
          </cell>
          <cell r="Z520">
            <v>6146.86</v>
          </cell>
          <cell r="AA520">
            <v>7.5</v>
          </cell>
          <cell r="AB520">
            <v>535.70000000000005</v>
          </cell>
          <cell r="AC520">
            <v>15723.98</v>
          </cell>
          <cell r="AD520">
            <v>1.68</v>
          </cell>
          <cell r="AE520">
            <v>22014</v>
          </cell>
          <cell r="AF520">
            <v>28.12</v>
          </cell>
          <cell r="AG520">
            <v>5286.25</v>
          </cell>
          <cell r="AH520">
            <v>70497</v>
          </cell>
          <cell r="AI520">
            <v>2131.1999999999998</v>
          </cell>
          <cell r="AJ520">
            <v>168810.04</v>
          </cell>
          <cell r="AK520">
            <v>4451.93</v>
          </cell>
          <cell r="AL520">
            <v>7136.35</v>
          </cell>
        </row>
        <row r="521">
          <cell r="A521">
            <v>38904</v>
          </cell>
          <cell r="B521" t="str">
            <v>10:00</v>
          </cell>
          <cell r="C521">
            <v>40778.22</v>
          </cell>
          <cell r="D521">
            <v>68850.19</v>
          </cell>
          <cell r="E521">
            <v>163611.12</v>
          </cell>
          <cell r="F521">
            <v>16329.6</v>
          </cell>
          <cell r="G521">
            <v>93226.63</v>
          </cell>
          <cell r="H521">
            <v>12049.22</v>
          </cell>
          <cell r="I521">
            <v>-323.17</v>
          </cell>
          <cell r="J521">
            <v>16609.150000000001</v>
          </cell>
          <cell r="K521">
            <v>6548.22</v>
          </cell>
          <cell r="L521">
            <v>14228.82</v>
          </cell>
          <cell r="M521">
            <v>0</v>
          </cell>
          <cell r="N521">
            <v>36432</v>
          </cell>
          <cell r="O521">
            <v>11950.49</v>
          </cell>
          <cell r="P521">
            <v>67417.87</v>
          </cell>
          <cell r="Q521">
            <v>93955.17</v>
          </cell>
          <cell r="R521">
            <v>79368.36</v>
          </cell>
          <cell r="S521">
            <v>2484</v>
          </cell>
          <cell r="T521">
            <v>10213.200000000001</v>
          </cell>
          <cell r="U521">
            <v>14228.82</v>
          </cell>
          <cell r="V521">
            <v>1401</v>
          </cell>
          <cell r="W521">
            <v>11491.2</v>
          </cell>
          <cell r="X521">
            <v>141.75</v>
          </cell>
          <cell r="Y521">
            <v>15380.9</v>
          </cell>
          <cell r="Z521">
            <v>6112.3</v>
          </cell>
          <cell r="AA521">
            <v>26.26</v>
          </cell>
          <cell r="AB521">
            <v>503.8</v>
          </cell>
          <cell r="AC521">
            <v>15499.17</v>
          </cell>
          <cell r="AD521">
            <v>1.44</v>
          </cell>
          <cell r="AE521">
            <v>22284</v>
          </cell>
          <cell r="AF521">
            <v>20.83</v>
          </cell>
          <cell r="AG521">
            <v>5371.27</v>
          </cell>
          <cell r="AH521">
            <v>69954</v>
          </cell>
          <cell r="AI521">
            <v>2188.8000000000002</v>
          </cell>
          <cell r="AJ521">
            <v>169577.99</v>
          </cell>
          <cell r="AK521">
            <v>4451.93</v>
          </cell>
          <cell r="AL521">
            <v>7593.41</v>
          </cell>
        </row>
        <row r="522">
          <cell r="A522">
            <v>38904</v>
          </cell>
          <cell r="B522" t="str">
            <v>10:15</v>
          </cell>
          <cell r="C522">
            <v>40298.9</v>
          </cell>
          <cell r="D522">
            <v>74131.240000000005</v>
          </cell>
          <cell r="E522">
            <v>164735.5</v>
          </cell>
          <cell r="F522">
            <v>15984</v>
          </cell>
          <cell r="G522">
            <v>92038.3</v>
          </cell>
          <cell r="H522">
            <v>11892.1</v>
          </cell>
          <cell r="I522">
            <v>-325.18</v>
          </cell>
          <cell r="J522">
            <v>16124.36</v>
          </cell>
          <cell r="K522">
            <v>6201.2</v>
          </cell>
          <cell r="L522">
            <v>14217.08</v>
          </cell>
          <cell r="M522">
            <v>0</v>
          </cell>
          <cell r="N522">
            <v>36984</v>
          </cell>
          <cell r="O522">
            <v>11962.63</v>
          </cell>
          <cell r="P522">
            <v>60327.89</v>
          </cell>
          <cell r="Q522">
            <v>93989.18</v>
          </cell>
          <cell r="R522">
            <v>72290.52</v>
          </cell>
          <cell r="S522">
            <v>2484</v>
          </cell>
          <cell r="T522">
            <v>10292.4</v>
          </cell>
          <cell r="U522">
            <v>14217.08</v>
          </cell>
          <cell r="V522">
            <v>1392</v>
          </cell>
          <cell r="W522">
            <v>11577.6</v>
          </cell>
          <cell r="X522">
            <v>135.75</v>
          </cell>
          <cell r="Y522">
            <v>15214.62</v>
          </cell>
          <cell r="Z522">
            <v>6527.77</v>
          </cell>
          <cell r="AA522">
            <v>13.13</v>
          </cell>
          <cell r="AB522">
            <v>566.1</v>
          </cell>
          <cell r="AC522">
            <v>15559.51</v>
          </cell>
          <cell r="AD522">
            <v>1.37</v>
          </cell>
          <cell r="AE522">
            <v>22266</v>
          </cell>
          <cell r="AF522">
            <v>25</v>
          </cell>
          <cell r="AG522">
            <v>5372.06</v>
          </cell>
          <cell r="AH522">
            <v>69798</v>
          </cell>
          <cell r="AI522">
            <v>2188.8000000000002</v>
          </cell>
          <cell r="AJ522">
            <v>170585.82</v>
          </cell>
          <cell r="AK522">
            <v>4794.38</v>
          </cell>
          <cell r="AL522">
            <v>9157.36</v>
          </cell>
        </row>
        <row r="523">
          <cell r="A523">
            <v>38904</v>
          </cell>
          <cell r="B523" t="str">
            <v>10:30</v>
          </cell>
          <cell r="C523">
            <v>39188.239999999998</v>
          </cell>
          <cell r="D523">
            <v>65329.49</v>
          </cell>
          <cell r="E523">
            <v>175059.1</v>
          </cell>
          <cell r="F523">
            <v>15984</v>
          </cell>
          <cell r="G523">
            <v>91923.3</v>
          </cell>
          <cell r="H523">
            <v>11836.6</v>
          </cell>
          <cell r="I523">
            <v>-336.68</v>
          </cell>
          <cell r="J523">
            <v>16448.330000000002</v>
          </cell>
          <cell r="K523">
            <v>5937.32</v>
          </cell>
          <cell r="L523">
            <v>14204.29</v>
          </cell>
          <cell r="M523">
            <v>0</v>
          </cell>
          <cell r="N523">
            <v>36984</v>
          </cell>
          <cell r="O523">
            <v>11968.69</v>
          </cell>
          <cell r="P523">
            <v>59916.03</v>
          </cell>
          <cell r="Q523">
            <v>93232.68</v>
          </cell>
          <cell r="R523">
            <v>71884.72</v>
          </cell>
          <cell r="S523">
            <v>2592</v>
          </cell>
          <cell r="T523">
            <v>10350</v>
          </cell>
          <cell r="U523">
            <v>14204.29</v>
          </cell>
          <cell r="V523">
            <v>1185</v>
          </cell>
          <cell r="W523">
            <v>11721.6</v>
          </cell>
          <cell r="X523">
            <v>135.75</v>
          </cell>
          <cell r="Y523">
            <v>15048.34</v>
          </cell>
          <cell r="Z523">
            <v>6746.95</v>
          </cell>
          <cell r="AA523">
            <v>5.63</v>
          </cell>
          <cell r="AB523">
            <v>588.5</v>
          </cell>
          <cell r="AC523">
            <v>15559.97</v>
          </cell>
          <cell r="AD523">
            <v>2.6</v>
          </cell>
          <cell r="AE523">
            <v>22518</v>
          </cell>
          <cell r="AF523">
            <v>19.79</v>
          </cell>
          <cell r="AG523">
            <v>5288.83</v>
          </cell>
          <cell r="AH523">
            <v>69462</v>
          </cell>
          <cell r="AI523">
            <v>2145.6</v>
          </cell>
          <cell r="AJ523">
            <v>175913.1</v>
          </cell>
          <cell r="AK523">
            <v>4566.08</v>
          </cell>
          <cell r="AL523">
            <v>6911.83</v>
          </cell>
        </row>
        <row r="524">
          <cell r="A524">
            <v>38904</v>
          </cell>
          <cell r="B524" t="str">
            <v>10:45</v>
          </cell>
          <cell r="C524">
            <v>39682.36</v>
          </cell>
          <cell r="D524">
            <v>60448.5</v>
          </cell>
          <cell r="E524">
            <v>180409.9</v>
          </cell>
          <cell r="F524">
            <v>15984</v>
          </cell>
          <cell r="G524">
            <v>92038.3</v>
          </cell>
          <cell r="H524">
            <v>11908.6</v>
          </cell>
          <cell r="I524">
            <v>-333.8</v>
          </cell>
          <cell r="J524">
            <v>16820.3</v>
          </cell>
          <cell r="K524">
            <v>6012.77</v>
          </cell>
          <cell r="L524">
            <v>14188.25</v>
          </cell>
          <cell r="M524">
            <v>0</v>
          </cell>
          <cell r="N524">
            <v>36984</v>
          </cell>
          <cell r="O524">
            <v>11962.63</v>
          </cell>
          <cell r="P524">
            <v>59827.45</v>
          </cell>
          <cell r="Q524">
            <v>93261.8</v>
          </cell>
          <cell r="R524">
            <v>71790.080000000002</v>
          </cell>
          <cell r="S524">
            <v>2484</v>
          </cell>
          <cell r="T524">
            <v>10371.6</v>
          </cell>
          <cell r="U524">
            <v>14188.25</v>
          </cell>
          <cell r="V524">
            <v>1260</v>
          </cell>
          <cell r="W524">
            <v>11548.8</v>
          </cell>
          <cell r="X524">
            <v>111</v>
          </cell>
          <cell r="Y524">
            <v>15048.34</v>
          </cell>
          <cell r="Z524">
            <v>7043.4</v>
          </cell>
          <cell r="AA524">
            <v>5.63</v>
          </cell>
          <cell r="AB524">
            <v>577.4</v>
          </cell>
          <cell r="AC524">
            <v>15559.83</v>
          </cell>
          <cell r="AD524">
            <v>1.39</v>
          </cell>
          <cell r="AE524">
            <v>22158</v>
          </cell>
          <cell r="AF524">
            <v>18.75</v>
          </cell>
          <cell r="AG524">
            <v>5427.95</v>
          </cell>
          <cell r="AH524">
            <v>69609</v>
          </cell>
          <cell r="AI524">
            <v>2109.6</v>
          </cell>
          <cell r="AJ524">
            <v>179368.61</v>
          </cell>
          <cell r="AK524">
            <v>4623.16</v>
          </cell>
          <cell r="AL524">
            <v>6010.56</v>
          </cell>
        </row>
        <row r="525">
          <cell r="A525">
            <v>38904</v>
          </cell>
          <cell r="B525" t="str">
            <v>11:00</v>
          </cell>
          <cell r="C525">
            <v>40330.910000000003</v>
          </cell>
          <cell r="D525">
            <v>64849.39</v>
          </cell>
          <cell r="E525">
            <v>178979.94</v>
          </cell>
          <cell r="F525">
            <v>15724.8</v>
          </cell>
          <cell r="G525">
            <v>91348.3</v>
          </cell>
          <cell r="H525">
            <v>11886.47</v>
          </cell>
          <cell r="I525">
            <v>-329.92</v>
          </cell>
          <cell r="J525">
            <v>16292.74</v>
          </cell>
          <cell r="K525">
            <v>6076.39</v>
          </cell>
          <cell r="L525">
            <v>14245.37</v>
          </cell>
          <cell r="M525">
            <v>0</v>
          </cell>
          <cell r="N525">
            <v>36984</v>
          </cell>
          <cell r="O525">
            <v>11974.76</v>
          </cell>
          <cell r="P525">
            <v>59798.879999999997</v>
          </cell>
          <cell r="Q525">
            <v>93641.919999999998</v>
          </cell>
          <cell r="R525">
            <v>71773.64</v>
          </cell>
          <cell r="S525">
            <v>2484</v>
          </cell>
          <cell r="T525">
            <v>10504.8</v>
          </cell>
          <cell r="U525">
            <v>14245.37</v>
          </cell>
          <cell r="V525">
            <v>1116</v>
          </cell>
          <cell r="W525">
            <v>11548.8</v>
          </cell>
          <cell r="X525">
            <v>116.25</v>
          </cell>
          <cell r="Y525">
            <v>15297.76</v>
          </cell>
          <cell r="Z525">
            <v>7747.99</v>
          </cell>
          <cell r="AA525">
            <v>7.5</v>
          </cell>
          <cell r="AB525">
            <v>572.6</v>
          </cell>
          <cell r="AC525">
            <v>15564.77</v>
          </cell>
          <cell r="AD525">
            <v>1.33</v>
          </cell>
          <cell r="AE525">
            <v>22482</v>
          </cell>
          <cell r="AF525">
            <v>14.58</v>
          </cell>
          <cell r="AG525">
            <v>5430.53</v>
          </cell>
          <cell r="AH525">
            <v>69438</v>
          </cell>
          <cell r="AI525">
            <v>2138.4</v>
          </cell>
          <cell r="AJ525">
            <v>179368.67</v>
          </cell>
          <cell r="AK525">
            <v>4566.08</v>
          </cell>
          <cell r="AL525">
            <v>7082.44</v>
          </cell>
        </row>
        <row r="526">
          <cell r="A526">
            <v>38904</v>
          </cell>
          <cell r="B526" t="str">
            <v>11:15</v>
          </cell>
          <cell r="C526">
            <v>40556.559999999998</v>
          </cell>
          <cell r="D526">
            <v>71090.64</v>
          </cell>
          <cell r="E526">
            <v>176020.62</v>
          </cell>
          <cell r="F526">
            <v>15465.6</v>
          </cell>
          <cell r="G526">
            <v>90313.3</v>
          </cell>
          <cell r="H526">
            <v>11716.61</v>
          </cell>
          <cell r="I526">
            <v>-338.26</v>
          </cell>
          <cell r="J526">
            <v>15628.03</v>
          </cell>
          <cell r="K526">
            <v>6042.55</v>
          </cell>
          <cell r="L526">
            <v>14232.32</v>
          </cell>
          <cell r="M526">
            <v>0</v>
          </cell>
          <cell r="N526">
            <v>40848</v>
          </cell>
          <cell r="O526">
            <v>11968.69</v>
          </cell>
          <cell r="P526">
            <v>59901.87</v>
          </cell>
          <cell r="Q526">
            <v>94674.26</v>
          </cell>
          <cell r="R526">
            <v>71870.559999999998</v>
          </cell>
          <cell r="S526">
            <v>2484</v>
          </cell>
          <cell r="T526">
            <v>10364.4</v>
          </cell>
          <cell r="U526">
            <v>14232.32</v>
          </cell>
          <cell r="V526">
            <v>1152</v>
          </cell>
          <cell r="W526">
            <v>11347.2</v>
          </cell>
          <cell r="X526">
            <v>102.75</v>
          </cell>
          <cell r="Y526">
            <v>15962.88</v>
          </cell>
          <cell r="Z526">
            <v>8814.4699999999993</v>
          </cell>
          <cell r="AA526">
            <v>5.63</v>
          </cell>
          <cell r="AB526">
            <v>590.1</v>
          </cell>
          <cell r="AC526">
            <v>15539.25</v>
          </cell>
          <cell r="AD526">
            <v>2.2000000000000002</v>
          </cell>
          <cell r="AE526">
            <v>22482</v>
          </cell>
          <cell r="AF526">
            <v>12.5</v>
          </cell>
          <cell r="AG526">
            <v>5420.6</v>
          </cell>
          <cell r="AH526">
            <v>69807</v>
          </cell>
          <cell r="AI526">
            <v>2253.6</v>
          </cell>
          <cell r="AJ526">
            <v>179048.72</v>
          </cell>
          <cell r="AK526">
            <v>4509</v>
          </cell>
          <cell r="AL526">
            <v>8793.73</v>
          </cell>
        </row>
        <row r="527">
          <cell r="A527">
            <v>38904</v>
          </cell>
          <cell r="B527" t="str">
            <v>11:30</v>
          </cell>
          <cell r="C527">
            <v>40183.279999999999</v>
          </cell>
          <cell r="D527">
            <v>70010.42</v>
          </cell>
          <cell r="E527">
            <v>175302.18</v>
          </cell>
          <cell r="F527">
            <v>15465.6</v>
          </cell>
          <cell r="G527">
            <v>93418.3</v>
          </cell>
          <cell r="H527">
            <v>11692.62</v>
          </cell>
          <cell r="I527">
            <v>-323.02</v>
          </cell>
          <cell r="J527">
            <v>15358.43</v>
          </cell>
          <cell r="K527">
            <v>5719.94</v>
          </cell>
          <cell r="L527">
            <v>14125.55</v>
          </cell>
          <cell r="M527">
            <v>0</v>
          </cell>
          <cell r="N527">
            <v>43056</v>
          </cell>
          <cell r="O527">
            <v>11962.63</v>
          </cell>
          <cell r="P527">
            <v>59892.160000000003</v>
          </cell>
          <cell r="Q527">
            <v>94595.02</v>
          </cell>
          <cell r="R527">
            <v>71854.789999999994</v>
          </cell>
          <cell r="S527">
            <v>2484</v>
          </cell>
          <cell r="T527">
            <v>10422</v>
          </cell>
          <cell r="U527">
            <v>14125.55</v>
          </cell>
          <cell r="V527">
            <v>1302</v>
          </cell>
          <cell r="W527">
            <v>11347.2</v>
          </cell>
          <cell r="X527">
            <v>99</v>
          </cell>
          <cell r="Y527">
            <v>16212.3</v>
          </cell>
          <cell r="Z527">
            <v>8871.86</v>
          </cell>
          <cell r="AA527">
            <v>5.63</v>
          </cell>
          <cell r="AB527">
            <v>599.70000000000005</v>
          </cell>
          <cell r="AC527">
            <v>15564.1</v>
          </cell>
          <cell r="AD527">
            <v>1.18</v>
          </cell>
          <cell r="AE527">
            <v>22572</v>
          </cell>
          <cell r="AF527">
            <v>15.62</v>
          </cell>
          <cell r="AG527">
            <v>5396.24</v>
          </cell>
          <cell r="AH527">
            <v>69396</v>
          </cell>
          <cell r="AI527">
            <v>2296.8000000000002</v>
          </cell>
          <cell r="AJ527">
            <v>179768.63</v>
          </cell>
          <cell r="AK527">
            <v>4509</v>
          </cell>
          <cell r="AL527">
            <v>9604.9699999999993</v>
          </cell>
        </row>
        <row r="528">
          <cell r="A528">
            <v>38904</v>
          </cell>
          <cell r="B528" t="str">
            <v>11:45</v>
          </cell>
          <cell r="C528">
            <v>40169.269999999997</v>
          </cell>
          <cell r="D528">
            <v>65529.53</v>
          </cell>
          <cell r="E528">
            <v>176500.68</v>
          </cell>
          <cell r="F528">
            <v>15379.2</v>
          </cell>
          <cell r="G528">
            <v>96178.3</v>
          </cell>
          <cell r="H528">
            <v>11620.62</v>
          </cell>
          <cell r="I528">
            <v>-323.89</v>
          </cell>
          <cell r="J528">
            <v>15672</v>
          </cell>
          <cell r="K528">
            <v>5706.08</v>
          </cell>
          <cell r="L528">
            <v>14195.14</v>
          </cell>
          <cell r="M528">
            <v>0</v>
          </cell>
          <cell r="N528">
            <v>43608</v>
          </cell>
          <cell r="O528">
            <v>11968.69</v>
          </cell>
          <cell r="P528">
            <v>59533.91</v>
          </cell>
          <cell r="Q528">
            <v>94019.89</v>
          </cell>
          <cell r="R528">
            <v>71502.600000000006</v>
          </cell>
          <cell r="S528">
            <v>2376</v>
          </cell>
          <cell r="T528">
            <v>10580.4</v>
          </cell>
          <cell r="U528">
            <v>14195.14</v>
          </cell>
          <cell r="V528">
            <v>1368</v>
          </cell>
          <cell r="W528">
            <v>11462.4</v>
          </cell>
          <cell r="X528">
            <v>93.75</v>
          </cell>
          <cell r="Y528">
            <v>16461.72</v>
          </cell>
          <cell r="Z528">
            <v>8695.7099999999991</v>
          </cell>
          <cell r="AA528">
            <v>5.63</v>
          </cell>
          <cell r="AB528">
            <v>598.1</v>
          </cell>
          <cell r="AC528">
            <v>15514.69</v>
          </cell>
          <cell r="AD528">
            <v>1.04</v>
          </cell>
          <cell r="AE528">
            <v>22320</v>
          </cell>
          <cell r="AF528">
            <v>17.71</v>
          </cell>
          <cell r="AG528">
            <v>5334.27</v>
          </cell>
          <cell r="AH528">
            <v>69816</v>
          </cell>
          <cell r="AI528">
            <v>2318.4</v>
          </cell>
          <cell r="AJ528">
            <v>180168.59</v>
          </cell>
          <cell r="AK528">
            <v>4509</v>
          </cell>
          <cell r="AL528">
            <v>9326.77</v>
          </cell>
        </row>
        <row r="529">
          <cell r="A529">
            <v>38904</v>
          </cell>
          <cell r="B529" t="str">
            <v>12:00</v>
          </cell>
          <cell r="C529">
            <v>40247.29</v>
          </cell>
          <cell r="D529">
            <v>63489.120000000003</v>
          </cell>
          <cell r="E529">
            <v>175859.48</v>
          </cell>
          <cell r="F529">
            <v>15465.6</v>
          </cell>
          <cell r="G529">
            <v>92498.3</v>
          </cell>
          <cell r="H529">
            <v>11644.62</v>
          </cell>
          <cell r="I529">
            <v>-314.97000000000003</v>
          </cell>
          <cell r="J529">
            <v>15311.23</v>
          </cell>
          <cell r="K529">
            <v>5657.82</v>
          </cell>
          <cell r="L529">
            <v>14130.39</v>
          </cell>
          <cell r="M529">
            <v>0</v>
          </cell>
          <cell r="N529">
            <v>43056</v>
          </cell>
          <cell r="O529">
            <v>11956.56</v>
          </cell>
          <cell r="P529">
            <v>59657.86</v>
          </cell>
          <cell r="Q529">
            <v>92826.97</v>
          </cell>
          <cell r="R529">
            <v>71614.42</v>
          </cell>
          <cell r="S529">
            <v>2268</v>
          </cell>
          <cell r="T529">
            <v>10342.799999999999</v>
          </cell>
          <cell r="U529">
            <v>14130.39</v>
          </cell>
          <cell r="V529">
            <v>1245</v>
          </cell>
          <cell r="W529">
            <v>11232</v>
          </cell>
          <cell r="X529">
            <v>108.75</v>
          </cell>
          <cell r="Y529">
            <v>16295.44</v>
          </cell>
          <cell r="Z529">
            <v>8327.4599999999991</v>
          </cell>
          <cell r="AA529">
            <v>5.63</v>
          </cell>
          <cell r="AB529">
            <v>545.5</v>
          </cell>
          <cell r="AC529">
            <v>15474.09</v>
          </cell>
          <cell r="AD529">
            <v>1.48</v>
          </cell>
          <cell r="AE529">
            <v>22248</v>
          </cell>
          <cell r="AF529">
            <v>13.54</v>
          </cell>
          <cell r="AG529">
            <v>5392.78</v>
          </cell>
          <cell r="AH529">
            <v>68616</v>
          </cell>
          <cell r="AI529">
            <v>2304</v>
          </cell>
          <cell r="AJ529">
            <v>178664.81</v>
          </cell>
          <cell r="AK529">
            <v>4451.93</v>
          </cell>
          <cell r="AL529">
            <v>8717.76</v>
          </cell>
        </row>
        <row r="530">
          <cell r="A530">
            <v>38904</v>
          </cell>
          <cell r="B530" t="str">
            <v>12:15</v>
          </cell>
          <cell r="C530">
            <v>39466.699999999997</v>
          </cell>
          <cell r="D530">
            <v>54327.3</v>
          </cell>
          <cell r="E530">
            <v>177733.71</v>
          </cell>
          <cell r="F530">
            <v>15379.2</v>
          </cell>
          <cell r="G530">
            <v>89239.97</v>
          </cell>
          <cell r="H530">
            <v>11620.62</v>
          </cell>
          <cell r="I530">
            <v>-307.35000000000002</v>
          </cell>
          <cell r="J530">
            <v>16232.75</v>
          </cell>
          <cell r="K530">
            <v>5534.19</v>
          </cell>
          <cell r="L530">
            <v>14161.01</v>
          </cell>
          <cell r="M530">
            <v>0</v>
          </cell>
          <cell r="N530">
            <v>37536</v>
          </cell>
          <cell r="O530">
            <v>11980.82</v>
          </cell>
          <cell r="P530">
            <v>57177.47</v>
          </cell>
          <cell r="Q530">
            <v>93459.35</v>
          </cell>
          <cell r="R530">
            <v>69158.289999999994</v>
          </cell>
          <cell r="S530">
            <v>2376</v>
          </cell>
          <cell r="T530">
            <v>9500.4</v>
          </cell>
          <cell r="U530">
            <v>14161.01</v>
          </cell>
          <cell r="V530">
            <v>1293</v>
          </cell>
          <cell r="W530">
            <v>11030.4</v>
          </cell>
          <cell r="X530">
            <v>129.75</v>
          </cell>
          <cell r="Y530">
            <v>15796.6</v>
          </cell>
          <cell r="Z530">
            <v>7242.81</v>
          </cell>
          <cell r="AA530">
            <v>5.63</v>
          </cell>
          <cell r="AB530">
            <v>548.70000000000005</v>
          </cell>
          <cell r="AC530">
            <v>14817.1</v>
          </cell>
          <cell r="AD530">
            <v>1.75</v>
          </cell>
          <cell r="AE530">
            <v>21672</v>
          </cell>
          <cell r="AF530">
            <v>14.58</v>
          </cell>
          <cell r="AG530">
            <v>5403.65</v>
          </cell>
          <cell r="AH530">
            <v>64425</v>
          </cell>
          <cell r="AI530">
            <v>2203.1999999999998</v>
          </cell>
          <cell r="AJ530">
            <v>174457.35</v>
          </cell>
          <cell r="AK530">
            <v>4509</v>
          </cell>
          <cell r="AL530">
            <v>4135.68</v>
          </cell>
        </row>
        <row r="531">
          <cell r="A531">
            <v>38904</v>
          </cell>
          <cell r="B531" t="str">
            <v>12:30</v>
          </cell>
          <cell r="C531">
            <v>39753.17</v>
          </cell>
          <cell r="D531">
            <v>48086.41</v>
          </cell>
          <cell r="E531">
            <v>176694.44</v>
          </cell>
          <cell r="F531">
            <v>15379.2</v>
          </cell>
          <cell r="G531">
            <v>89239.97</v>
          </cell>
          <cell r="H531">
            <v>11646.5</v>
          </cell>
          <cell r="I531">
            <v>-308.93</v>
          </cell>
          <cell r="J531">
            <v>15620.4</v>
          </cell>
          <cell r="K531">
            <v>5532.27</v>
          </cell>
          <cell r="L531">
            <v>14196.83</v>
          </cell>
          <cell r="M531">
            <v>0</v>
          </cell>
          <cell r="N531">
            <v>36432</v>
          </cell>
          <cell r="O531">
            <v>11950.49</v>
          </cell>
          <cell r="P531">
            <v>53715.06</v>
          </cell>
          <cell r="Q531">
            <v>93972.93</v>
          </cell>
          <cell r="R531">
            <v>65665.55</v>
          </cell>
          <cell r="S531">
            <v>2376</v>
          </cell>
          <cell r="T531">
            <v>8611.2000000000007</v>
          </cell>
          <cell r="U531">
            <v>14196.83</v>
          </cell>
          <cell r="V531">
            <v>1206</v>
          </cell>
          <cell r="W531">
            <v>10713.6</v>
          </cell>
          <cell r="X531">
            <v>134.25</v>
          </cell>
          <cell r="Y531">
            <v>15464.04</v>
          </cell>
          <cell r="Z531">
            <v>6981.57</v>
          </cell>
          <cell r="AA531">
            <v>7.5</v>
          </cell>
          <cell r="AB531">
            <v>532.70000000000005</v>
          </cell>
          <cell r="AC531">
            <v>14376.14</v>
          </cell>
          <cell r="AD531">
            <v>1.27</v>
          </cell>
          <cell r="AE531">
            <v>20574</v>
          </cell>
          <cell r="AF531">
            <v>14.58</v>
          </cell>
          <cell r="AG531">
            <v>5403.28</v>
          </cell>
          <cell r="AH531">
            <v>62535</v>
          </cell>
          <cell r="AI531">
            <v>2160</v>
          </cell>
          <cell r="AJ531">
            <v>171561.64</v>
          </cell>
          <cell r="AK531">
            <v>4566.08</v>
          </cell>
          <cell r="AL531">
            <v>2212.8200000000002</v>
          </cell>
        </row>
        <row r="532">
          <cell r="A532">
            <v>38904</v>
          </cell>
          <cell r="B532" t="str">
            <v>12:45</v>
          </cell>
          <cell r="C532">
            <v>39765.57</v>
          </cell>
          <cell r="D532">
            <v>38085.46</v>
          </cell>
          <cell r="E532">
            <v>173255.76</v>
          </cell>
          <cell r="F532">
            <v>15379.2</v>
          </cell>
          <cell r="G532">
            <v>89201.64</v>
          </cell>
          <cell r="H532">
            <v>11594.75</v>
          </cell>
          <cell r="I532">
            <v>-299.73</v>
          </cell>
          <cell r="J532">
            <v>15621.6</v>
          </cell>
          <cell r="K532">
            <v>5565.07</v>
          </cell>
          <cell r="L532">
            <v>14038.76</v>
          </cell>
          <cell r="M532">
            <v>0</v>
          </cell>
          <cell r="N532">
            <v>36432</v>
          </cell>
          <cell r="O532">
            <v>11962.63</v>
          </cell>
          <cell r="P532">
            <v>51513.67</v>
          </cell>
          <cell r="Q532">
            <v>88139.73</v>
          </cell>
          <cell r="R532">
            <v>63476.3</v>
          </cell>
          <cell r="S532">
            <v>2268</v>
          </cell>
          <cell r="T532">
            <v>8766</v>
          </cell>
          <cell r="U532">
            <v>14038.76</v>
          </cell>
          <cell r="V532">
            <v>1140</v>
          </cell>
          <cell r="W532">
            <v>10483.200000000001</v>
          </cell>
          <cell r="X532">
            <v>131.25</v>
          </cell>
          <cell r="Y532">
            <v>15380.9</v>
          </cell>
          <cell r="Z532">
            <v>7157.94</v>
          </cell>
          <cell r="AA532">
            <v>3.75</v>
          </cell>
          <cell r="AB532">
            <v>312.8</v>
          </cell>
          <cell r="AC532">
            <v>14009.4</v>
          </cell>
          <cell r="AD532">
            <v>1.91</v>
          </cell>
          <cell r="AE532">
            <v>20196</v>
          </cell>
          <cell r="AF532">
            <v>11.46</v>
          </cell>
          <cell r="AG532">
            <v>5298.22</v>
          </cell>
          <cell r="AH532">
            <v>61674</v>
          </cell>
          <cell r="AI532">
            <v>2160</v>
          </cell>
          <cell r="AJ532">
            <v>167818.1</v>
          </cell>
          <cell r="AK532">
            <v>4623.16</v>
          </cell>
          <cell r="AL532">
            <v>2043.3</v>
          </cell>
        </row>
        <row r="533">
          <cell r="A533">
            <v>38904</v>
          </cell>
          <cell r="B533" t="str">
            <v>13:00</v>
          </cell>
          <cell r="C533">
            <v>40007.629999999997</v>
          </cell>
          <cell r="D533">
            <v>33724.74</v>
          </cell>
          <cell r="E533">
            <v>170977.96</v>
          </cell>
          <cell r="F533">
            <v>15292.8</v>
          </cell>
          <cell r="G533">
            <v>89278.3</v>
          </cell>
          <cell r="H533">
            <v>11572.63</v>
          </cell>
          <cell r="I533">
            <v>-269.39999999999998</v>
          </cell>
          <cell r="J533">
            <v>15717.19</v>
          </cell>
          <cell r="K533">
            <v>5702.08</v>
          </cell>
          <cell r="L533">
            <v>14081.71</v>
          </cell>
          <cell r="M533">
            <v>0</v>
          </cell>
          <cell r="N533">
            <v>36984</v>
          </cell>
          <cell r="O533">
            <v>11986.89</v>
          </cell>
          <cell r="P533">
            <v>46598.25</v>
          </cell>
          <cell r="Q533">
            <v>85357.4</v>
          </cell>
          <cell r="R533">
            <v>58585.14</v>
          </cell>
          <cell r="S533">
            <v>2376</v>
          </cell>
          <cell r="T533">
            <v>8946</v>
          </cell>
          <cell r="U533">
            <v>14081.71</v>
          </cell>
          <cell r="V533">
            <v>981</v>
          </cell>
          <cell r="W533">
            <v>10368</v>
          </cell>
          <cell r="X533">
            <v>93</v>
          </cell>
          <cell r="Y533">
            <v>15297.76</v>
          </cell>
          <cell r="Z533">
            <v>7034.95</v>
          </cell>
          <cell r="AA533">
            <v>5.63</v>
          </cell>
          <cell r="AB533">
            <v>123</v>
          </cell>
          <cell r="AC533">
            <v>13918.21</v>
          </cell>
          <cell r="AD533">
            <v>1.75</v>
          </cell>
          <cell r="AE533">
            <v>19980</v>
          </cell>
          <cell r="AF533">
            <v>12.5</v>
          </cell>
          <cell r="AG533">
            <v>5381.1</v>
          </cell>
          <cell r="AH533">
            <v>61476</v>
          </cell>
          <cell r="AI533">
            <v>2174.4</v>
          </cell>
          <cell r="AJ533">
            <v>166538.19</v>
          </cell>
          <cell r="AK533">
            <v>4566.08</v>
          </cell>
          <cell r="AL533">
            <v>2030.46</v>
          </cell>
        </row>
        <row r="534">
          <cell r="A534">
            <v>38904</v>
          </cell>
          <cell r="B534" t="str">
            <v>13:15</v>
          </cell>
          <cell r="C534">
            <v>40763.81</v>
          </cell>
          <cell r="D534">
            <v>36365.269999999997</v>
          </cell>
          <cell r="E534">
            <v>169335.03</v>
          </cell>
          <cell r="F534">
            <v>15292.8</v>
          </cell>
          <cell r="G534">
            <v>89278.3</v>
          </cell>
          <cell r="H534">
            <v>11500.63</v>
          </cell>
          <cell r="I534">
            <v>-132.69</v>
          </cell>
          <cell r="J534">
            <v>15419.62</v>
          </cell>
          <cell r="K534">
            <v>5745.19</v>
          </cell>
          <cell r="L534">
            <v>14094.46</v>
          </cell>
          <cell r="M534">
            <v>0</v>
          </cell>
          <cell r="N534">
            <v>36984</v>
          </cell>
          <cell r="O534">
            <v>11932.29</v>
          </cell>
          <cell r="P534">
            <v>45399.02</v>
          </cell>
          <cell r="Q534">
            <v>83556.69</v>
          </cell>
          <cell r="R534">
            <v>57331.31</v>
          </cell>
          <cell r="S534">
            <v>2268</v>
          </cell>
          <cell r="T534">
            <v>8182.8</v>
          </cell>
          <cell r="U534">
            <v>14094.46</v>
          </cell>
          <cell r="V534">
            <v>1224</v>
          </cell>
          <cell r="W534">
            <v>10252.799999999999</v>
          </cell>
          <cell r="X534">
            <v>96</v>
          </cell>
          <cell r="Y534">
            <v>15048.34</v>
          </cell>
          <cell r="Z534">
            <v>7179.62</v>
          </cell>
          <cell r="AA534">
            <v>5.63</v>
          </cell>
          <cell r="AB534">
            <v>103.8</v>
          </cell>
          <cell r="AC534">
            <v>13861.95</v>
          </cell>
          <cell r="AD534">
            <v>1.21</v>
          </cell>
          <cell r="AE534">
            <v>19872</v>
          </cell>
          <cell r="AF534">
            <v>13.54</v>
          </cell>
          <cell r="AG534">
            <v>5429.82</v>
          </cell>
          <cell r="AH534">
            <v>62610</v>
          </cell>
          <cell r="AI534">
            <v>2217.6</v>
          </cell>
          <cell r="AJ534">
            <v>167642.04</v>
          </cell>
          <cell r="AK534">
            <v>4566.08</v>
          </cell>
          <cell r="AL534">
            <v>3986.04</v>
          </cell>
        </row>
        <row r="535">
          <cell r="A535">
            <v>38904</v>
          </cell>
          <cell r="B535" t="str">
            <v>13:30</v>
          </cell>
          <cell r="C535">
            <v>40639.78</v>
          </cell>
          <cell r="D535">
            <v>40406.080000000002</v>
          </cell>
          <cell r="E535">
            <v>169020.22</v>
          </cell>
          <cell r="F535">
            <v>15292.8</v>
          </cell>
          <cell r="G535">
            <v>89278.3</v>
          </cell>
          <cell r="H535">
            <v>11476.63</v>
          </cell>
          <cell r="I535">
            <v>-125.5</v>
          </cell>
          <cell r="J535">
            <v>15397.22</v>
          </cell>
          <cell r="K535">
            <v>5690.62</v>
          </cell>
          <cell r="L535">
            <v>14033.72</v>
          </cell>
          <cell r="M535">
            <v>0</v>
          </cell>
          <cell r="N535">
            <v>36432</v>
          </cell>
          <cell r="O535">
            <v>11974.76</v>
          </cell>
          <cell r="P535">
            <v>45071.12</v>
          </cell>
          <cell r="Q535">
            <v>81853.5</v>
          </cell>
          <cell r="R535">
            <v>57045.88</v>
          </cell>
          <cell r="S535">
            <v>2268</v>
          </cell>
          <cell r="T535">
            <v>8179.2</v>
          </cell>
          <cell r="U535">
            <v>14033.72</v>
          </cell>
          <cell r="V535">
            <v>1164</v>
          </cell>
          <cell r="W535">
            <v>10080</v>
          </cell>
          <cell r="X535">
            <v>90</v>
          </cell>
          <cell r="Y535">
            <v>15048.34</v>
          </cell>
          <cell r="Z535">
            <v>7627.45</v>
          </cell>
          <cell r="AA535">
            <v>5.63</v>
          </cell>
          <cell r="AB535">
            <v>95.8</v>
          </cell>
          <cell r="AC535">
            <v>14067.11</v>
          </cell>
          <cell r="AD535">
            <v>1.79</v>
          </cell>
          <cell r="AE535">
            <v>20412</v>
          </cell>
          <cell r="AF535">
            <v>22.92</v>
          </cell>
          <cell r="AG535">
            <v>5382.44</v>
          </cell>
          <cell r="AH535">
            <v>64590</v>
          </cell>
          <cell r="AI535">
            <v>2217.6</v>
          </cell>
          <cell r="AJ535">
            <v>169289.79</v>
          </cell>
          <cell r="AK535">
            <v>4451.93</v>
          </cell>
          <cell r="AL535">
            <v>5280.02</v>
          </cell>
        </row>
        <row r="536">
          <cell r="A536">
            <v>38904</v>
          </cell>
          <cell r="B536" t="str">
            <v>13:45</v>
          </cell>
          <cell r="C536">
            <v>40582.17</v>
          </cell>
          <cell r="D536">
            <v>47807.56</v>
          </cell>
          <cell r="E536">
            <v>169019.39</v>
          </cell>
          <cell r="F536">
            <v>15206.4</v>
          </cell>
          <cell r="G536">
            <v>89278.3</v>
          </cell>
          <cell r="H536">
            <v>11524.63</v>
          </cell>
          <cell r="I536">
            <v>-120.47</v>
          </cell>
          <cell r="J536">
            <v>15300.83</v>
          </cell>
          <cell r="K536">
            <v>5704.54</v>
          </cell>
          <cell r="L536">
            <v>14034.49</v>
          </cell>
          <cell r="M536">
            <v>0</v>
          </cell>
          <cell r="N536">
            <v>36432</v>
          </cell>
          <cell r="O536">
            <v>11962.63</v>
          </cell>
          <cell r="P536">
            <v>44975.56</v>
          </cell>
          <cell r="Q536">
            <v>82040.47</v>
          </cell>
          <cell r="R536">
            <v>56938.19</v>
          </cell>
          <cell r="S536">
            <v>2376</v>
          </cell>
          <cell r="T536">
            <v>8582.4</v>
          </cell>
          <cell r="U536">
            <v>14034.49</v>
          </cell>
          <cell r="V536">
            <v>1152</v>
          </cell>
          <cell r="W536">
            <v>10454.4</v>
          </cell>
          <cell r="X536">
            <v>135</v>
          </cell>
          <cell r="Y536">
            <v>15214.62</v>
          </cell>
          <cell r="Z536">
            <v>7921.65</v>
          </cell>
          <cell r="AA536">
            <v>5.63</v>
          </cell>
          <cell r="AB536">
            <v>102.2</v>
          </cell>
          <cell r="AC536">
            <v>14407.58</v>
          </cell>
          <cell r="AD536">
            <v>1.56</v>
          </cell>
          <cell r="AE536">
            <v>21024</v>
          </cell>
          <cell r="AF536">
            <v>22.92</v>
          </cell>
          <cell r="AG536">
            <v>5408.19</v>
          </cell>
          <cell r="AH536">
            <v>65259</v>
          </cell>
          <cell r="AI536">
            <v>2253.6</v>
          </cell>
          <cell r="AJ536">
            <v>171097.60000000001</v>
          </cell>
          <cell r="AK536">
            <v>4509</v>
          </cell>
          <cell r="AL536">
            <v>6884.93</v>
          </cell>
        </row>
        <row r="537">
          <cell r="A537">
            <v>38904</v>
          </cell>
          <cell r="B537" t="str">
            <v>14:00</v>
          </cell>
          <cell r="C537">
            <v>40275.699999999997</v>
          </cell>
          <cell r="D537">
            <v>51848.37</v>
          </cell>
          <cell r="E537">
            <v>171378.81</v>
          </cell>
          <cell r="F537">
            <v>15120</v>
          </cell>
          <cell r="G537">
            <v>89239.97</v>
          </cell>
          <cell r="H537">
            <v>11498.76</v>
          </cell>
          <cell r="I537">
            <v>-127.23</v>
          </cell>
          <cell r="J537">
            <v>15203.24</v>
          </cell>
          <cell r="K537">
            <v>5736.78</v>
          </cell>
          <cell r="L537">
            <v>13802.39</v>
          </cell>
          <cell r="M537">
            <v>0</v>
          </cell>
          <cell r="N537">
            <v>36432</v>
          </cell>
          <cell r="O537">
            <v>11962.63</v>
          </cell>
          <cell r="P537">
            <v>45087.28</v>
          </cell>
          <cell r="Q537">
            <v>83359.23</v>
          </cell>
          <cell r="R537">
            <v>57049.91</v>
          </cell>
          <cell r="S537">
            <v>2376</v>
          </cell>
          <cell r="T537">
            <v>8100</v>
          </cell>
          <cell r="U537">
            <v>13802.39</v>
          </cell>
          <cell r="V537">
            <v>726</v>
          </cell>
          <cell r="W537">
            <v>10425.6</v>
          </cell>
          <cell r="X537">
            <v>131.25</v>
          </cell>
          <cell r="Y537">
            <v>15214.62</v>
          </cell>
          <cell r="Z537">
            <v>8074.19</v>
          </cell>
          <cell r="AA537">
            <v>3.75</v>
          </cell>
          <cell r="AB537">
            <v>107</v>
          </cell>
          <cell r="AC537">
            <v>14673.78</v>
          </cell>
          <cell r="AD537">
            <v>1.0900000000000001</v>
          </cell>
          <cell r="AE537">
            <v>21330</v>
          </cell>
          <cell r="AF537">
            <v>21.87</v>
          </cell>
          <cell r="AG537">
            <v>5410.25</v>
          </cell>
          <cell r="AH537">
            <v>66795</v>
          </cell>
          <cell r="AI537">
            <v>2347.1999999999998</v>
          </cell>
          <cell r="AJ537">
            <v>173465.33</v>
          </cell>
          <cell r="AK537">
            <v>4394.8500000000004</v>
          </cell>
          <cell r="AL537">
            <v>8078.34</v>
          </cell>
        </row>
        <row r="538">
          <cell r="A538">
            <v>38904</v>
          </cell>
          <cell r="B538" t="str">
            <v>14:15</v>
          </cell>
          <cell r="C538">
            <v>40136.46</v>
          </cell>
          <cell r="D538">
            <v>54208.84</v>
          </cell>
          <cell r="E538">
            <v>176934.42</v>
          </cell>
          <cell r="F538">
            <v>14860.8</v>
          </cell>
          <cell r="G538">
            <v>89316.64</v>
          </cell>
          <cell r="H538">
            <v>11500.63</v>
          </cell>
          <cell r="I538">
            <v>-127.08</v>
          </cell>
          <cell r="J538">
            <v>15766.39</v>
          </cell>
          <cell r="K538">
            <v>5821.6</v>
          </cell>
          <cell r="L538">
            <v>13568.27</v>
          </cell>
          <cell r="M538">
            <v>0</v>
          </cell>
          <cell r="N538">
            <v>36984</v>
          </cell>
          <cell r="O538">
            <v>11999.02</v>
          </cell>
          <cell r="P538">
            <v>45115.96</v>
          </cell>
          <cell r="Q538">
            <v>84831.08</v>
          </cell>
          <cell r="R538">
            <v>57114.98</v>
          </cell>
          <cell r="S538">
            <v>2376</v>
          </cell>
          <cell r="T538">
            <v>9392.4</v>
          </cell>
          <cell r="U538">
            <v>13568.27</v>
          </cell>
          <cell r="V538">
            <v>708</v>
          </cell>
          <cell r="W538">
            <v>10483.200000000001</v>
          </cell>
          <cell r="X538">
            <v>125.25</v>
          </cell>
          <cell r="Y538">
            <v>15380.9</v>
          </cell>
          <cell r="Z538">
            <v>8137.83</v>
          </cell>
          <cell r="AA538">
            <v>5.63</v>
          </cell>
          <cell r="AB538">
            <v>113.4</v>
          </cell>
          <cell r="AC538">
            <v>15360.4</v>
          </cell>
          <cell r="AD538">
            <v>6.67</v>
          </cell>
          <cell r="AE538">
            <v>21672</v>
          </cell>
          <cell r="AF538">
            <v>28.12</v>
          </cell>
          <cell r="AG538">
            <v>5302.99</v>
          </cell>
          <cell r="AH538">
            <v>68334</v>
          </cell>
          <cell r="AI538">
            <v>2376</v>
          </cell>
          <cell r="AJ538">
            <v>177672.85</v>
          </cell>
          <cell r="AK538">
            <v>4451.93</v>
          </cell>
          <cell r="AL538">
            <v>8330.75</v>
          </cell>
        </row>
        <row r="539">
          <cell r="A539">
            <v>38904</v>
          </cell>
          <cell r="B539" t="str">
            <v>14:30</v>
          </cell>
          <cell r="C539">
            <v>40525.760000000002</v>
          </cell>
          <cell r="D539">
            <v>61570.32</v>
          </cell>
          <cell r="E539">
            <v>177136.09</v>
          </cell>
          <cell r="F539">
            <v>14774.4</v>
          </cell>
          <cell r="G539">
            <v>89278.3</v>
          </cell>
          <cell r="H539">
            <v>11472.88</v>
          </cell>
          <cell r="I539">
            <v>-113.57</v>
          </cell>
          <cell r="J539">
            <v>15910.78</v>
          </cell>
          <cell r="K539">
            <v>5861.9</v>
          </cell>
          <cell r="L539">
            <v>13424.24</v>
          </cell>
          <cell r="M539">
            <v>0</v>
          </cell>
          <cell r="N539">
            <v>36432</v>
          </cell>
          <cell r="O539">
            <v>11968.69</v>
          </cell>
          <cell r="P539">
            <v>46402.879999999997</v>
          </cell>
          <cell r="Q539">
            <v>85009.57</v>
          </cell>
          <cell r="R539">
            <v>58371.57</v>
          </cell>
          <cell r="S539">
            <v>2268</v>
          </cell>
          <cell r="T539">
            <v>10267.200000000001</v>
          </cell>
          <cell r="U539">
            <v>13424.24</v>
          </cell>
          <cell r="V539">
            <v>738</v>
          </cell>
          <cell r="W539">
            <v>10713.6</v>
          </cell>
          <cell r="X539">
            <v>120</v>
          </cell>
          <cell r="Y539">
            <v>15547.18</v>
          </cell>
          <cell r="Z539">
            <v>8277.5400000000009</v>
          </cell>
          <cell r="AA539">
            <v>1.88</v>
          </cell>
          <cell r="AB539">
            <v>166.2</v>
          </cell>
          <cell r="AC539">
            <v>15672.42</v>
          </cell>
          <cell r="AD539">
            <v>11.38</v>
          </cell>
          <cell r="AE539">
            <v>21942</v>
          </cell>
          <cell r="AF539">
            <v>22.92</v>
          </cell>
          <cell r="AG539">
            <v>5323.59</v>
          </cell>
          <cell r="AH539">
            <v>69147</v>
          </cell>
          <cell r="AI539">
            <v>2419.1999999999998</v>
          </cell>
          <cell r="AJ539">
            <v>179976.64</v>
          </cell>
          <cell r="AK539">
            <v>4394.8500000000004</v>
          </cell>
          <cell r="AL539">
            <v>9655.14</v>
          </cell>
        </row>
        <row r="540">
          <cell r="A540">
            <v>38904</v>
          </cell>
          <cell r="B540" t="str">
            <v>14:45</v>
          </cell>
          <cell r="C540">
            <v>40801.42</v>
          </cell>
          <cell r="D540">
            <v>68451.69</v>
          </cell>
          <cell r="E540">
            <v>177654.5</v>
          </cell>
          <cell r="F540">
            <v>14860.8</v>
          </cell>
          <cell r="G540">
            <v>89316.64</v>
          </cell>
          <cell r="H540">
            <v>11448.88</v>
          </cell>
          <cell r="I540">
            <v>-113.86</v>
          </cell>
          <cell r="J540">
            <v>15911.58</v>
          </cell>
          <cell r="K540">
            <v>5911.22</v>
          </cell>
          <cell r="L540">
            <v>13288.03</v>
          </cell>
          <cell r="M540">
            <v>0</v>
          </cell>
          <cell r="N540">
            <v>36984</v>
          </cell>
          <cell r="O540">
            <v>11974.76</v>
          </cell>
          <cell r="P540">
            <v>47312.52</v>
          </cell>
          <cell r="Q540">
            <v>86609.86</v>
          </cell>
          <cell r="R540">
            <v>59287.28</v>
          </cell>
          <cell r="S540">
            <v>2268</v>
          </cell>
          <cell r="T540">
            <v>10530</v>
          </cell>
          <cell r="U540">
            <v>13288.03</v>
          </cell>
          <cell r="V540">
            <v>942</v>
          </cell>
          <cell r="W540">
            <v>10944</v>
          </cell>
          <cell r="X540">
            <v>120</v>
          </cell>
          <cell r="Y540">
            <v>15464.04</v>
          </cell>
          <cell r="Z540">
            <v>8144.41</v>
          </cell>
          <cell r="AA540">
            <v>1.88</v>
          </cell>
          <cell r="AB540">
            <v>230.1</v>
          </cell>
          <cell r="AC540">
            <v>15977.27</v>
          </cell>
          <cell r="AD540">
            <v>0.98</v>
          </cell>
          <cell r="AE540">
            <v>22122</v>
          </cell>
          <cell r="AF540">
            <v>22.92</v>
          </cell>
          <cell r="AG540">
            <v>5309.12</v>
          </cell>
          <cell r="AH540">
            <v>69468</v>
          </cell>
          <cell r="AI540">
            <v>2484</v>
          </cell>
          <cell r="AJ540">
            <v>182744.42</v>
          </cell>
          <cell r="AK540">
            <v>4509</v>
          </cell>
          <cell r="AL540">
            <v>10966.69</v>
          </cell>
        </row>
        <row r="541">
          <cell r="A541">
            <v>38904</v>
          </cell>
          <cell r="B541" t="str">
            <v>15:00</v>
          </cell>
          <cell r="C541">
            <v>40181.269999999997</v>
          </cell>
          <cell r="D541">
            <v>70691.53</v>
          </cell>
          <cell r="E541">
            <v>185399.98</v>
          </cell>
          <cell r="F541">
            <v>14860.8</v>
          </cell>
          <cell r="G541">
            <v>88856.639999999999</v>
          </cell>
          <cell r="H541">
            <v>11448.88</v>
          </cell>
          <cell r="I541">
            <v>-104.66</v>
          </cell>
          <cell r="J541">
            <v>15245.67</v>
          </cell>
          <cell r="K541">
            <v>5771.96</v>
          </cell>
          <cell r="L541">
            <v>13319.42</v>
          </cell>
          <cell r="M541">
            <v>0</v>
          </cell>
          <cell r="N541">
            <v>36432</v>
          </cell>
          <cell r="O541">
            <v>11992.96</v>
          </cell>
          <cell r="P541">
            <v>47650.89</v>
          </cell>
          <cell r="Q541">
            <v>87720.66</v>
          </cell>
          <cell r="R541">
            <v>59643.85</v>
          </cell>
          <cell r="S541">
            <v>2268</v>
          </cell>
          <cell r="T541">
            <v>10994.4</v>
          </cell>
          <cell r="U541">
            <v>13319.42</v>
          </cell>
          <cell r="V541">
            <v>1155</v>
          </cell>
          <cell r="W541">
            <v>11030.4</v>
          </cell>
          <cell r="X541">
            <v>120.75</v>
          </cell>
          <cell r="Y541">
            <v>15547.18</v>
          </cell>
          <cell r="Z541">
            <v>8284.51</v>
          </cell>
          <cell r="AA541">
            <v>1.88</v>
          </cell>
          <cell r="AB541">
            <v>663.7</v>
          </cell>
          <cell r="AC541">
            <v>16128.51</v>
          </cell>
          <cell r="AD541">
            <v>1.86</v>
          </cell>
          <cell r="AE541">
            <v>22140</v>
          </cell>
          <cell r="AF541">
            <v>29.17</v>
          </cell>
          <cell r="AG541">
            <v>5339.98</v>
          </cell>
          <cell r="AH541">
            <v>69993</v>
          </cell>
          <cell r="AI541">
            <v>2498.4</v>
          </cell>
          <cell r="AJ541">
            <v>187479.81</v>
          </cell>
          <cell r="AK541">
            <v>4566.08</v>
          </cell>
          <cell r="AL541">
            <v>8986.64</v>
          </cell>
        </row>
        <row r="542">
          <cell r="A542">
            <v>38904</v>
          </cell>
          <cell r="B542" t="str">
            <v>15:15</v>
          </cell>
          <cell r="C542">
            <v>39795.58</v>
          </cell>
          <cell r="D542">
            <v>65090.239999999998</v>
          </cell>
          <cell r="E542">
            <v>194688.79</v>
          </cell>
          <cell r="F542">
            <v>14774.4</v>
          </cell>
          <cell r="G542">
            <v>88243.3</v>
          </cell>
          <cell r="H542">
            <v>11304.9</v>
          </cell>
          <cell r="I542">
            <v>-208.74</v>
          </cell>
          <cell r="J542">
            <v>15409.62</v>
          </cell>
          <cell r="K542">
            <v>5768.51</v>
          </cell>
          <cell r="L542">
            <v>13679.37</v>
          </cell>
          <cell r="M542">
            <v>0</v>
          </cell>
          <cell r="N542">
            <v>36432</v>
          </cell>
          <cell r="O542">
            <v>11956.56</v>
          </cell>
          <cell r="P542">
            <v>52008.13</v>
          </cell>
          <cell r="Q542">
            <v>88752.74</v>
          </cell>
          <cell r="R542">
            <v>63964.69</v>
          </cell>
          <cell r="S542">
            <v>2268</v>
          </cell>
          <cell r="T542">
            <v>10296</v>
          </cell>
          <cell r="U542">
            <v>13679.37</v>
          </cell>
          <cell r="V542">
            <v>1152</v>
          </cell>
          <cell r="W542">
            <v>10915.2</v>
          </cell>
          <cell r="X542">
            <v>118.5</v>
          </cell>
          <cell r="Y542">
            <v>15464.04</v>
          </cell>
          <cell r="Z542">
            <v>8421.39</v>
          </cell>
          <cell r="AA542">
            <v>1.88</v>
          </cell>
          <cell r="AB542">
            <v>679.7</v>
          </cell>
          <cell r="AC542">
            <v>16069.99</v>
          </cell>
          <cell r="AD542">
            <v>1.06</v>
          </cell>
          <cell r="AE542">
            <v>22410</v>
          </cell>
          <cell r="AF542">
            <v>20.83</v>
          </cell>
          <cell r="AG542">
            <v>5298.91</v>
          </cell>
          <cell r="AH542">
            <v>70176</v>
          </cell>
          <cell r="AI542">
            <v>2462.4</v>
          </cell>
          <cell r="AJ542">
            <v>192695.07</v>
          </cell>
          <cell r="AK542">
            <v>4623.16</v>
          </cell>
          <cell r="AL542">
            <v>7171.26</v>
          </cell>
        </row>
        <row r="543">
          <cell r="A543">
            <v>38904</v>
          </cell>
          <cell r="B543" t="str">
            <v>15:30</v>
          </cell>
          <cell r="C543">
            <v>40441.730000000003</v>
          </cell>
          <cell r="D543">
            <v>67410.7</v>
          </cell>
          <cell r="E543">
            <v>196286.87</v>
          </cell>
          <cell r="F543">
            <v>14860.8</v>
          </cell>
          <cell r="G543">
            <v>88281.64</v>
          </cell>
          <cell r="H543">
            <v>11282.77</v>
          </cell>
          <cell r="I543">
            <v>-258.62</v>
          </cell>
          <cell r="J543">
            <v>15732.39</v>
          </cell>
          <cell r="K543">
            <v>5840.1</v>
          </cell>
          <cell r="L543">
            <v>13340.07</v>
          </cell>
          <cell r="M543">
            <v>0</v>
          </cell>
          <cell r="N543">
            <v>36432</v>
          </cell>
          <cell r="O543">
            <v>11986.89</v>
          </cell>
          <cell r="P543">
            <v>57586</v>
          </cell>
          <cell r="Q543">
            <v>90978.62</v>
          </cell>
          <cell r="R543">
            <v>69572.89</v>
          </cell>
          <cell r="S543">
            <v>2376</v>
          </cell>
          <cell r="T543">
            <v>11275.2</v>
          </cell>
          <cell r="U543">
            <v>13340.07</v>
          </cell>
          <cell r="V543">
            <v>1347</v>
          </cell>
          <cell r="W543">
            <v>11059.2</v>
          </cell>
          <cell r="X543">
            <v>117.75</v>
          </cell>
          <cell r="Y543">
            <v>15380.9</v>
          </cell>
          <cell r="Z543">
            <v>8412.02</v>
          </cell>
          <cell r="AA543">
            <v>3.75</v>
          </cell>
          <cell r="AB543">
            <v>666.9</v>
          </cell>
          <cell r="AC543">
            <v>16209.74</v>
          </cell>
          <cell r="AD543">
            <v>0.88</v>
          </cell>
          <cell r="AE543">
            <v>22536</v>
          </cell>
          <cell r="AF543">
            <v>21.87</v>
          </cell>
          <cell r="AG543">
            <v>5276.74</v>
          </cell>
          <cell r="AH543">
            <v>70233</v>
          </cell>
          <cell r="AI543">
            <v>2433.6</v>
          </cell>
          <cell r="AJ543">
            <v>194150.93</v>
          </cell>
          <cell r="AK543">
            <v>4509</v>
          </cell>
          <cell r="AL543">
            <v>7286.98</v>
          </cell>
        </row>
        <row r="544">
          <cell r="A544">
            <v>38904</v>
          </cell>
          <cell r="B544" t="str">
            <v>15:45</v>
          </cell>
          <cell r="C544">
            <v>34094.61</v>
          </cell>
          <cell r="D544">
            <v>74611.929999999993</v>
          </cell>
          <cell r="E544">
            <v>195961.63</v>
          </cell>
          <cell r="F544">
            <v>14860.8</v>
          </cell>
          <cell r="G544">
            <v>88281.64</v>
          </cell>
          <cell r="H544">
            <v>11352.89</v>
          </cell>
          <cell r="I544">
            <v>-260.2</v>
          </cell>
          <cell r="J544">
            <v>15580.44</v>
          </cell>
          <cell r="K544">
            <v>5825.16</v>
          </cell>
          <cell r="L544">
            <v>13177.59</v>
          </cell>
          <cell r="M544">
            <v>0</v>
          </cell>
          <cell r="N544">
            <v>36432</v>
          </cell>
          <cell r="O544">
            <v>11962.63</v>
          </cell>
          <cell r="P544">
            <v>57783.32</v>
          </cell>
          <cell r="Q544">
            <v>91460.2</v>
          </cell>
          <cell r="R544">
            <v>69745.95</v>
          </cell>
          <cell r="S544">
            <v>2376</v>
          </cell>
          <cell r="T544">
            <v>11174.4</v>
          </cell>
          <cell r="U544">
            <v>13177.59</v>
          </cell>
          <cell r="V544">
            <v>1182</v>
          </cell>
          <cell r="W544">
            <v>11145.6</v>
          </cell>
          <cell r="X544">
            <v>87</v>
          </cell>
          <cell r="Y544">
            <v>15297.76</v>
          </cell>
          <cell r="Z544">
            <v>8377.08</v>
          </cell>
          <cell r="AA544">
            <v>1.88</v>
          </cell>
          <cell r="AB544">
            <v>655.8</v>
          </cell>
          <cell r="AC544">
            <v>16320.11</v>
          </cell>
          <cell r="AD544">
            <v>1.39</v>
          </cell>
          <cell r="AE544">
            <v>22428</v>
          </cell>
          <cell r="AF544">
            <v>22.92</v>
          </cell>
          <cell r="AG544">
            <v>5276.62</v>
          </cell>
          <cell r="AH544">
            <v>69957</v>
          </cell>
          <cell r="AI544">
            <v>2476.8000000000002</v>
          </cell>
          <cell r="AJ544">
            <v>194566.95</v>
          </cell>
          <cell r="AK544">
            <v>4509</v>
          </cell>
          <cell r="AL544">
            <v>7915.85</v>
          </cell>
        </row>
        <row r="545">
          <cell r="A545">
            <v>38904</v>
          </cell>
          <cell r="B545" t="str">
            <v>16:00</v>
          </cell>
          <cell r="C545">
            <v>38653.71</v>
          </cell>
          <cell r="D545">
            <v>71210.66</v>
          </cell>
          <cell r="E545">
            <v>195039.65</v>
          </cell>
          <cell r="F545">
            <v>14774.4</v>
          </cell>
          <cell r="G545">
            <v>88243.3</v>
          </cell>
          <cell r="H545">
            <v>11328.89</v>
          </cell>
          <cell r="I545">
            <v>-276.01</v>
          </cell>
          <cell r="J545">
            <v>15210.47</v>
          </cell>
          <cell r="K545">
            <v>5709.4</v>
          </cell>
          <cell r="L545">
            <v>13283.11</v>
          </cell>
          <cell r="M545">
            <v>0</v>
          </cell>
          <cell r="N545">
            <v>36432</v>
          </cell>
          <cell r="O545">
            <v>11980.82</v>
          </cell>
          <cell r="P545">
            <v>57620.42</v>
          </cell>
          <cell r="Q545">
            <v>91028.01</v>
          </cell>
          <cell r="R545">
            <v>69601.240000000005</v>
          </cell>
          <cell r="S545">
            <v>2268</v>
          </cell>
          <cell r="T545">
            <v>11145.6</v>
          </cell>
          <cell r="U545">
            <v>13283.11</v>
          </cell>
          <cell r="V545">
            <v>1122</v>
          </cell>
          <cell r="W545">
            <v>11088</v>
          </cell>
          <cell r="X545">
            <v>85.5</v>
          </cell>
          <cell r="Y545">
            <v>15297.76</v>
          </cell>
          <cell r="Z545">
            <v>7860.35</v>
          </cell>
          <cell r="AA545">
            <v>1.88</v>
          </cell>
          <cell r="AB545">
            <v>652.6</v>
          </cell>
          <cell r="AC545">
            <v>16119.69</v>
          </cell>
          <cell r="AD545">
            <v>3.29</v>
          </cell>
          <cell r="AE545">
            <v>22428</v>
          </cell>
          <cell r="AF545">
            <v>23.96</v>
          </cell>
          <cell r="AG545">
            <v>5248.65</v>
          </cell>
          <cell r="AH545">
            <v>69057</v>
          </cell>
          <cell r="AI545">
            <v>2469.6</v>
          </cell>
          <cell r="AJ545">
            <v>193991.04000000001</v>
          </cell>
          <cell r="AK545">
            <v>4566.08</v>
          </cell>
          <cell r="AL545">
            <v>7962.62</v>
          </cell>
        </row>
        <row r="546">
          <cell r="A546">
            <v>38904</v>
          </cell>
          <cell r="B546" t="str">
            <v>16:15</v>
          </cell>
          <cell r="C546">
            <v>39910.01</v>
          </cell>
          <cell r="D546">
            <v>66289.69</v>
          </cell>
          <cell r="E546">
            <v>194683.2</v>
          </cell>
          <cell r="F546">
            <v>14688</v>
          </cell>
          <cell r="G546">
            <v>88204.97</v>
          </cell>
          <cell r="H546">
            <v>11328.89</v>
          </cell>
          <cell r="I546">
            <v>-280.76</v>
          </cell>
          <cell r="J546">
            <v>14574.12</v>
          </cell>
          <cell r="K546">
            <v>5676.27</v>
          </cell>
          <cell r="L546">
            <v>13249.68</v>
          </cell>
          <cell r="M546">
            <v>1202.67</v>
          </cell>
          <cell r="N546">
            <v>36984</v>
          </cell>
          <cell r="O546">
            <v>11974.76</v>
          </cell>
          <cell r="P546">
            <v>57901.63</v>
          </cell>
          <cell r="Q546">
            <v>90680.76</v>
          </cell>
          <cell r="R546">
            <v>69876.39</v>
          </cell>
          <cell r="S546">
            <v>2268</v>
          </cell>
          <cell r="T546">
            <v>10972.8</v>
          </cell>
          <cell r="U546">
            <v>13249.68</v>
          </cell>
          <cell r="V546">
            <v>864</v>
          </cell>
          <cell r="W546">
            <v>11260.8</v>
          </cell>
          <cell r="X546">
            <v>83.25</v>
          </cell>
          <cell r="Y546">
            <v>15297.76</v>
          </cell>
          <cell r="Z546">
            <v>7746.89</v>
          </cell>
          <cell r="AA546">
            <v>1.88</v>
          </cell>
          <cell r="AB546">
            <v>652.6</v>
          </cell>
          <cell r="AC546">
            <v>15925.15</v>
          </cell>
          <cell r="AD546">
            <v>5.3</v>
          </cell>
          <cell r="AE546">
            <v>22302</v>
          </cell>
          <cell r="AF546">
            <v>27.08</v>
          </cell>
          <cell r="AG546">
            <v>5201.53</v>
          </cell>
          <cell r="AH546">
            <v>68222.67</v>
          </cell>
          <cell r="AI546">
            <v>2476.8000000000002</v>
          </cell>
          <cell r="AJ546">
            <v>192951.29</v>
          </cell>
          <cell r="AK546">
            <v>4566.08</v>
          </cell>
          <cell r="AL546">
            <v>7707.8</v>
          </cell>
        </row>
        <row r="547">
          <cell r="A547">
            <v>38904</v>
          </cell>
          <cell r="B547" t="str">
            <v>16:30</v>
          </cell>
          <cell r="C547">
            <v>39583.93</v>
          </cell>
          <cell r="D547">
            <v>61168.66</v>
          </cell>
          <cell r="E547">
            <v>193999.16</v>
          </cell>
          <cell r="F547">
            <v>14774.4</v>
          </cell>
          <cell r="G547">
            <v>88204.97</v>
          </cell>
          <cell r="H547">
            <v>11328.89</v>
          </cell>
          <cell r="I547">
            <v>-275.58</v>
          </cell>
          <cell r="J547">
            <v>14752.11</v>
          </cell>
          <cell r="K547">
            <v>5607.96</v>
          </cell>
          <cell r="L547">
            <v>13194.69</v>
          </cell>
          <cell r="M547">
            <v>5613.71</v>
          </cell>
          <cell r="N547">
            <v>36432</v>
          </cell>
          <cell r="O547">
            <v>11956.56</v>
          </cell>
          <cell r="P547">
            <v>57514.35</v>
          </cell>
          <cell r="Q547">
            <v>91091.58</v>
          </cell>
          <cell r="R547">
            <v>69470.91</v>
          </cell>
          <cell r="S547">
            <v>2268</v>
          </cell>
          <cell r="T547">
            <v>10465.200000000001</v>
          </cell>
          <cell r="U547">
            <v>13194.69</v>
          </cell>
          <cell r="V547">
            <v>636</v>
          </cell>
          <cell r="W547">
            <v>11116.8</v>
          </cell>
          <cell r="X547">
            <v>93.75</v>
          </cell>
          <cell r="Y547">
            <v>15048.34</v>
          </cell>
          <cell r="Z547">
            <v>7659.56</v>
          </cell>
          <cell r="AA547">
            <v>1.88</v>
          </cell>
          <cell r="AB547">
            <v>652.6</v>
          </cell>
          <cell r="AC547">
            <v>16010.8</v>
          </cell>
          <cell r="AD547">
            <v>0.94</v>
          </cell>
          <cell r="AE547">
            <v>22176</v>
          </cell>
          <cell r="AF547">
            <v>20.83</v>
          </cell>
          <cell r="AG547">
            <v>5237.25</v>
          </cell>
          <cell r="AH547">
            <v>68229.710000000006</v>
          </cell>
          <cell r="AI547">
            <v>2469.6</v>
          </cell>
          <cell r="AJ547">
            <v>192887.31</v>
          </cell>
          <cell r="AK547">
            <v>4566.08</v>
          </cell>
          <cell r="AL547">
            <v>7595.6</v>
          </cell>
        </row>
        <row r="548">
          <cell r="A548">
            <v>38904</v>
          </cell>
          <cell r="B548" t="str">
            <v>16:45</v>
          </cell>
          <cell r="C548">
            <v>39882.800000000003</v>
          </cell>
          <cell r="D548">
            <v>58528.13</v>
          </cell>
          <cell r="E548">
            <v>193045.96</v>
          </cell>
          <cell r="F548">
            <v>14688</v>
          </cell>
          <cell r="G548">
            <v>88243.3</v>
          </cell>
          <cell r="H548">
            <v>11330.77</v>
          </cell>
          <cell r="I548">
            <v>-275.14999999999998</v>
          </cell>
          <cell r="J548">
            <v>15022.45</v>
          </cell>
          <cell r="K548">
            <v>5604.91</v>
          </cell>
          <cell r="L548">
            <v>13208.5</v>
          </cell>
          <cell r="M548">
            <v>5624.91</v>
          </cell>
          <cell r="N548">
            <v>36432</v>
          </cell>
          <cell r="O548">
            <v>11980.82</v>
          </cell>
          <cell r="P548">
            <v>57186.83</v>
          </cell>
          <cell r="Q548">
            <v>90707.15</v>
          </cell>
          <cell r="R548">
            <v>69167.649999999994</v>
          </cell>
          <cell r="S548">
            <v>2376</v>
          </cell>
          <cell r="T548">
            <v>10738.8</v>
          </cell>
          <cell r="U548">
            <v>13208.5</v>
          </cell>
          <cell r="V548">
            <v>645</v>
          </cell>
          <cell r="W548">
            <v>11174.4</v>
          </cell>
          <cell r="X548">
            <v>91.5</v>
          </cell>
          <cell r="Y548">
            <v>15297.76</v>
          </cell>
          <cell r="Z548">
            <v>7535.21</v>
          </cell>
          <cell r="AA548">
            <v>3.75</v>
          </cell>
          <cell r="AB548">
            <v>703.6</v>
          </cell>
          <cell r="AC548">
            <v>15835.81</v>
          </cell>
          <cell r="AD548">
            <v>1.92</v>
          </cell>
          <cell r="AE548">
            <v>22032</v>
          </cell>
          <cell r="AF548">
            <v>31.25</v>
          </cell>
          <cell r="AG548">
            <v>5268.92</v>
          </cell>
          <cell r="AH548">
            <v>67277.91</v>
          </cell>
          <cell r="AI548">
            <v>2476.8000000000002</v>
          </cell>
          <cell r="AJ548">
            <v>191847.36</v>
          </cell>
          <cell r="AK548">
            <v>4337.78</v>
          </cell>
          <cell r="AL548">
            <v>7820.01</v>
          </cell>
        </row>
        <row r="549">
          <cell r="A549">
            <v>38904</v>
          </cell>
          <cell r="B549" t="str">
            <v>17:00</v>
          </cell>
          <cell r="C549">
            <v>40426.53</v>
          </cell>
          <cell r="D549">
            <v>56567.74</v>
          </cell>
          <cell r="E549">
            <v>192535.12</v>
          </cell>
          <cell r="F549">
            <v>14774.4</v>
          </cell>
          <cell r="G549">
            <v>88549.97</v>
          </cell>
          <cell r="H549">
            <v>11351.02</v>
          </cell>
          <cell r="I549">
            <v>-267.68</v>
          </cell>
          <cell r="J549">
            <v>14944.49</v>
          </cell>
          <cell r="K549">
            <v>5669.16</v>
          </cell>
          <cell r="L549">
            <v>13205.7</v>
          </cell>
          <cell r="M549">
            <v>5621.18</v>
          </cell>
          <cell r="N549">
            <v>36432</v>
          </cell>
          <cell r="O549">
            <v>11974.76</v>
          </cell>
          <cell r="P549">
            <v>57528.68</v>
          </cell>
          <cell r="Q549">
            <v>90443.68</v>
          </cell>
          <cell r="R549">
            <v>69503.44</v>
          </cell>
          <cell r="S549">
            <v>2376</v>
          </cell>
          <cell r="T549">
            <v>11084.4</v>
          </cell>
          <cell r="U549">
            <v>13205.7</v>
          </cell>
          <cell r="V549">
            <v>678</v>
          </cell>
          <cell r="W549">
            <v>11116.8</v>
          </cell>
          <cell r="X549">
            <v>84</v>
          </cell>
          <cell r="Y549">
            <v>15464.04</v>
          </cell>
          <cell r="Z549">
            <v>7720.11</v>
          </cell>
          <cell r="AA549">
            <v>0</v>
          </cell>
          <cell r="AB549">
            <v>765.8</v>
          </cell>
          <cell r="AC549">
            <v>15855.73</v>
          </cell>
          <cell r="AD549">
            <v>0.92</v>
          </cell>
          <cell r="AE549">
            <v>22032</v>
          </cell>
          <cell r="AF549">
            <v>34.369999999999997</v>
          </cell>
          <cell r="AG549">
            <v>5349.35</v>
          </cell>
          <cell r="AH549">
            <v>65861.179999999993</v>
          </cell>
          <cell r="AI549">
            <v>2512.8000000000002</v>
          </cell>
          <cell r="AJ549">
            <v>191063.41</v>
          </cell>
          <cell r="AK549">
            <v>4394.8500000000004</v>
          </cell>
          <cell r="AL549">
            <v>7588.57</v>
          </cell>
        </row>
        <row r="550">
          <cell r="A550">
            <v>38904</v>
          </cell>
          <cell r="B550" t="str">
            <v>17:15</v>
          </cell>
          <cell r="C550">
            <v>39908.01</v>
          </cell>
          <cell r="D550">
            <v>55247.47</v>
          </cell>
          <cell r="E550">
            <v>192623.09</v>
          </cell>
          <cell r="F550">
            <v>14688</v>
          </cell>
          <cell r="G550">
            <v>89163.3</v>
          </cell>
          <cell r="H550">
            <v>11358.52</v>
          </cell>
          <cell r="I550">
            <v>-292.39999999999998</v>
          </cell>
          <cell r="J550">
            <v>14647.72</v>
          </cell>
          <cell r="K550">
            <v>5841.57</v>
          </cell>
          <cell r="L550">
            <v>13228.72</v>
          </cell>
          <cell r="M550">
            <v>5916.24</v>
          </cell>
          <cell r="N550">
            <v>36432</v>
          </cell>
          <cell r="O550">
            <v>11962.63</v>
          </cell>
          <cell r="P550">
            <v>58250.68</v>
          </cell>
          <cell r="Q550">
            <v>90212.4</v>
          </cell>
          <cell r="R550">
            <v>70213.31</v>
          </cell>
          <cell r="S550">
            <v>2268</v>
          </cell>
          <cell r="T550">
            <v>11257.2</v>
          </cell>
          <cell r="U550">
            <v>13228.72</v>
          </cell>
          <cell r="V550">
            <v>633</v>
          </cell>
          <cell r="W550">
            <v>11116.8</v>
          </cell>
          <cell r="X550">
            <v>93.75</v>
          </cell>
          <cell r="Y550">
            <v>15713.46</v>
          </cell>
          <cell r="Z550">
            <v>7629.51</v>
          </cell>
          <cell r="AA550">
            <v>7.5</v>
          </cell>
          <cell r="AB550">
            <v>773.8</v>
          </cell>
          <cell r="AC550">
            <v>15986.99</v>
          </cell>
          <cell r="AD550">
            <v>1.07</v>
          </cell>
          <cell r="AE550">
            <v>22032</v>
          </cell>
          <cell r="AF550">
            <v>28.12</v>
          </cell>
          <cell r="AG550">
            <v>5320.97</v>
          </cell>
          <cell r="AH550">
            <v>65472.24</v>
          </cell>
          <cell r="AI550">
            <v>2527.1999999999998</v>
          </cell>
          <cell r="AJ550">
            <v>190087.58</v>
          </cell>
          <cell r="AK550">
            <v>4394.8500000000004</v>
          </cell>
          <cell r="AL550">
            <v>6427.87</v>
          </cell>
        </row>
        <row r="551">
          <cell r="A551">
            <v>38904</v>
          </cell>
          <cell r="B551" t="str">
            <v>17:30</v>
          </cell>
          <cell r="C551">
            <v>38840.550000000003</v>
          </cell>
          <cell r="D551">
            <v>34764.870000000003</v>
          </cell>
          <cell r="E551">
            <v>191344.3</v>
          </cell>
          <cell r="F551">
            <v>14688</v>
          </cell>
          <cell r="G551">
            <v>89124.97</v>
          </cell>
          <cell r="H551">
            <v>11424.89</v>
          </cell>
          <cell r="I551">
            <v>14699.34</v>
          </cell>
          <cell r="J551">
            <v>14916.93</v>
          </cell>
          <cell r="K551">
            <v>10489.08</v>
          </cell>
          <cell r="L551">
            <v>13430.61</v>
          </cell>
          <cell r="M551">
            <v>5934.92</v>
          </cell>
          <cell r="N551">
            <v>35880</v>
          </cell>
          <cell r="O551">
            <v>12005.09</v>
          </cell>
          <cell r="P551">
            <v>61210.04</v>
          </cell>
          <cell r="Q551">
            <v>87426.89</v>
          </cell>
          <cell r="R551">
            <v>73215.13</v>
          </cell>
          <cell r="S551">
            <v>2268</v>
          </cell>
          <cell r="T551">
            <v>11552.4</v>
          </cell>
          <cell r="U551">
            <v>13430.61</v>
          </cell>
          <cell r="V551">
            <v>669</v>
          </cell>
          <cell r="W551">
            <v>10684.8</v>
          </cell>
          <cell r="X551">
            <v>96.75</v>
          </cell>
          <cell r="Y551">
            <v>15796.6</v>
          </cell>
          <cell r="Z551">
            <v>7958.97</v>
          </cell>
          <cell r="AA551">
            <v>1.88</v>
          </cell>
          <cell r="AB551">
            <v>748</v>
          </cell>
          <cell r="AC551">
            <v>16331.87</v>
          </cell>
          <cell r="AD551">
            <v>2.36</v>
          </cell>
          <cell r="AE551">
            <v>22266</v>
          </cell>
          <cell r="AF551">
            <v>32.29</v>
          </cell>
          <cell r="AG551">
            <v>5154.82</v>
          </cell>
          <cell r="AH551">
            <v>65766.92</v>
          </cell>
          <cell r="AI551">
            <v>2577.6</v>
          </cell>
          <cell r="AJ551">
            <v>189431.69</v>
          </cell>
          <cell r="AK551">
            <v>4394.8500000000004</v>
          </cell>
          <cell r="AL551">
            <v>6236.18</v>
          </cell>
        </row>
        <row r="552">
          <cell r="A552">
            <v>38904</v>
          </cell>
          <cell r="B552" t="str">
            <v>17:45</v>
          </cell>
          <cell r="C552">
            <v>40254.89</v>
          </cell>
          <cell r="D552">
            <v>34285.65</v>
          </cell>
          <cell r="E552">
            <v>182466.13</v>
          </cell>
          <cell r="F552">
            <v>14688</v>
          </cell>
          <cell r="G552">
            <v>89239.97</v>
          </cell>
          <cell r="H552">
            <v>11496.88</v>
          </cell>
          <cell r="I552">
            <v>19039.27</v>
          </cell>
          <cell r="J552">
            <v>15538.87</v>
          </cell>
          <cell r="K552">
            <v>12402.38</v>
          </cell>
          <cell r="L552">
            <v>13597.74</v>
          </cell>
          <cell r="M552">
            <v>5927.45</v>
          </cell>
          <cell r="N552">
            <v>36432</v>
          </cell>
          <cell r="O552">
            <v>11944.43</v>
          </cell>
          <cell r="P552">
            <v>68098.48</v>
          </cell>
          <cell r="Q552">
            <v>84727.11</v>
          </cell>
          <cell r="R552">
            <v>80042.91</v>
          </cell>
          <cell r="S552">
            <v>2268</v>
          </cell>
          <cell r="T552">
            <v>12171.6</v>
          </cell>
          <cell r="U552">
            <v>13597.74</v>
          </cell>
          <cell r="V552">
            <v>714</v>
          </cell>
          <cell r="W552">
            <v>11145.6</v>
          </cell>
          <cell r="X552">
            <v>92.25</v>
          </cell>
          <cell r="Y552">
            <v>16295.44</v>
          </cell>
          <cell r="Z552">
            <v>8864.2999999999993</v>
          </cell>
          <cell r="AA552">
            <v>1.88</v>
          </cell>
          <cell r="AB552">
            <v>837.3</v>
          </cell>
          <cell r="AC552">
            <v>16943.18</v>
          </cell>
          <cell r="AD552">
            <v>5.14</v>
          </cell>
          <cell r="AE552">
            <v>22968</v>
          </cell>
          <cell r="AF552">
            <v>43.75</v>
          </cell>
          <cell r="AG552">
            <v>3935.17</v>
          </cell>
          <cell r="AH552">
            <v>66980.45</v>
          </cell>
          <cell r="AI552">
            <v>2649.6</v>
          </cell>
          <cell r="AJ552">
            <v>186568.26</v>
          </cell>
          <cell r="AK552">
            <v>4451.93</v>
          </cell>
          <cell r="AL552">
            <v>9553.59</v>
          </cell>
        </row>
        <row r="553">
          <cell r="A553">
            <v>38904</v>
          </cell>
          <cell r="B553" t="str">
            <v>18:00</v>
          </cell>
          <cell r="C553">
            <v>40160.47</v>
          </cell>
          <cell r="D553">
            <v>39726.74</v>
          </cell>
          <cell r="E553">
            <v>183389.3</v>
          </cell>
          <cell r="F553">
            <v>14342.4</v>
          </cell>
          <cell r="G553">
            <v>89278.3</v>
          </cell>
          <cell r="H553">
            <v>11570.75</v>
          </cell>
          <cell r="I553">
            <v>19039.07</v>
          </cell>
          <cell r="J553">
            <v>15322.15</v>
          </cell>
          <cell r="K553">
            <v>12519.1</v>
          </cell>
          <cell r="L553">
            <v>13728.61</v>
          </cell>
          <cell r="M553">
            <v>5927.45</v>
          </cell>
          <cell r="N553">
            <v>36432</v>
          </cell>
          <cell r="O553">
            <v>13139.48</v>
          </cell>
          <cell r="P553">
            <v>80970.94</v>
          </cell>
          <cell r="Q553">
            <v>75729.740000000005</v>
          </cell>
          <cell r="R553">
            <v>94110.42</v>
          </cell>
          <cell r="S553">
            <v>2268</v>
          </cell>
          <cell r="T553">
            <v>13845.6</v>
          </cell>
          <cell r="U553">
            <v>13728.61</v>
          </cell>
          <cell r="V553">
            <v>735</v>
          </cell>
          <cell r="W553">
            <v>11491.2</v>
          </cell>
          <cell r="X553">
            <v>98.25</v>
          </cell>
          <cell r="Y553">
            <v>17376.259999999998</v>
          </cell>
          <cell r="Z553">
            <v>9436.35</v>
          </cell>
          <cell r="AA553">
            <v>3.75</v>
          </cell>
          <cell r="AB553">
            <v>947.3</v>
          </cell>
          <cell r="AC553">
            <v>18229.689999999999</v>
          </cell>
          <cell r="AD553">
            <v>1.46</v>
          </cell>
          <cell r="AE553">
            <v>24822</v>
          </cell>
          <cell r="AF553">
            <v>44.79</v>
          </cell>
          <cell r="AG553">
            <v>3645.46</v>
          </cell>
          <cell r="AH553">
            <v>69878.45</v>
          </cell>
          <cell r="AI553">
            <v>2800.8</v>
          </cell>
          <cell r="AJ553">
            <v>189943.84</v>
          </cell>
          <cell r="AK553">
            <v>4509</v>
          </cell>
          <cell r="AL553">
            <v>12246.74</v>
          </cell>
        </row>
        <row r="554">
          <cell r="A554">
            <v>38904</v>
          </cell>
          <cell r="B554" t="str">
            <v>18:15</v>
          </cell>
          <cell r="C554">
            <v>39934.81</v>
          </cell>
          <cell r="D554">
            <v>40966.99</v>
          </cell>
          <cell r="E554">
            <v>186781.31</v>
          </cell>
          <cell r="F554">
            <v>31881.599999999999</v>
          </cell>
          <cell r="G554">
            <v>93878.3</v>
          </cell>
          <cell r="H554">
            <v>11618.75</v>
          </cell>
          <cell r="I554">
            <v>24462.82</v>
          </cell>
          <cell r="J554">
            <v>15945.7</v>
          </cell>
          <cell r="K554">
            <v>13009.45</v>
          </cell>
          <cell r="L554">
            <v>14306.76</v>
          </cell>
          <cell r="M554">
            <v>6338.3</v>
          </cell>
          <cell r="N554">
            <v>38640</v>
          </cell>
          <cell r="O554">
            <v>15802.56</v>
          </cell>
          <cell r="P554">
            <v>87524.17</v>
          </cell>
          <cell r="Q554">
            <v>73245.09</v>
          </cell>
          <cell r="R554">
            <v>103326.73</v>
          </cell>
          <cell r="S554">
            <v>2376</v>
          </cell>
          <cell r="T554">
            <v>15897.6</v>
          </cell>
          <cell r="U554">
            <v>14306.76</v>
          </cell>
          <cell r="V554">
            <v>885</v>
          </cell>
          <cell r="W554">
            <v>12038.4</v>
          </cell>
          <cell r="X554">
            <v>99.75</v>
          </cell>
          <cell r="Y554">
            <v>18124.52</v>
          </cell>
          <cell r="Z554">
            <v>10220.86</v>
          </cell>
          <cell r="AA554">
            <v>3.75</v>
          </cell>
          <cell r="AB554">
            <v>1227.7</v>
          </cell>
          <cell r="AC554">
            <v>20446.63</v>
          </cell>
          <cell r="AD554">
            <v>3.56</v>
          </cell>
          <cell r="AE554">
            <v>28206</v>
          </cell>
          <cell r="AF554">
            <v>63.54</v>
          </cell>
          <cell r="AG554">
            <v>3676.39</v>
          </cell>
          <cell r="AH554">
            <v>76286.3</v>
          </cell>
          <cell r="AI554">
            <v>3268.8</v>
          </cell>
          <cell r="AJ554">
            <v>202598.26</v>
          </cell>
          <cell r="AK554">
            <v>4623.16</v>
          </cell>
          <cell r="AL554">
            <v>19510.330000000002</v>
          </cell>
        </row>
        <row r="555">
          <cell r="A555">
            <v>38904</v>
          </cell>
          <cell r="B555" t="str">
            <v>18:30</v>
          </cell>
          <cell r="C555">
            <v>40028.839999999997</v>
          </cell>
          <cell r="D555">
            <v>38246.44</v>
          </cell>
          <cell r="E555">
            <v>204099.54</v>
          </cell>
          <cell r="F555">
            <v>47779.199999999997</v>
          </cell>
          <cell r="G555">
            <v>95641.63</v>
          </cell>
          <cell r="H555">
            <v>12168.82</v>
          </cell>
          <cell r="I555">
            <v>43770.71</v>
          </cell>
          <cell r="J555">
            <v>16569.650000000001</v>
          </cell>
          <cell r="K555">
            <v>14449.54</v>
          </cell>
          <cell r="L555">
            <v>14595.05</v>
          </cell>
          <cell r="M555">
            <v>6371.91</v>
          </cell>
          <cell r="N555">
            <v>39192</v>
          </cell>
          <cell r="O555">
            <v>16348.52</v>
          </cell>
          <cell r="P555">
            <v>101094.05</v>
          </cell>
          <cell r="Q555">
            <v>83065.88</v>
          </cell>
          <cell r="R555">
            <v>117442.57</v>
          </cell>
          <cell r="S555">
            <v>2376</v>
          </cell>
          <cell r="T555">
            <v>19548</v>
          </cell>
          <cell r="U555">
            <v>14595.05</v>
          </cell>
          <cell r="V555">
            <v>1200</v>
          </cell>
          <cell r="W555">
            <v>12585.6</v>
          </cell>
          <cell r="X555">
            <v>99</v>
          </cell>
          <cell r="Y555">
            <v>19704.18</v>
          </cell>
          <cell r="Z555">
            <v>11064.66</v>
          </cell>
          <cell r="AA555">
            <v>1.88</v>
          </cell>
          <cell r="AB555">
            <v>1744</v>
          </cell>
          <cell r="AC555">
            <v>23122.9</v>
          </cell>
          <cell r="AD555">
            <v>10.16</v>
          </cell>
          <cell r="AE555">
            <v>33282</v>
          </cell>
          <cell r="AF555">
            <v>107.29</v>
          </cell>
          <cell r="AG555">
            <v>3672.14</v>
          </cell>
          <cell r="AH555">
            <v>88427.91</v>
          </cell>
          <cell r="AI555">
            <v>4046.4</v>
          </cell>
          <cell r="AJ555">
            <v>221587.66</v>
          </cell>
          <cell r="AK555">
            <v>4509</v>
          </cell>
          <cell r="AL555">
            <v>24160.15</v>
          </cell>
        </row>
        <row r="556">
          <cell r="A556">
            <v>38904</v>
          </cell>
          <cell r="B556" t="str">
            <v>18:45</v>
          </cell>
          <cell r="C556">
            <v>40648.99</v>
          </cell>
          <cell r="D556">
            <v>63810.13</v>
          </cell>
          <cell r="E556">
            <v>207398.03</v>
          </cell>
          <cell r="F556">
            <v>47779.199999999997</v>
          </cell>
          <cell r="G556">
            <v>95679.97</v>
          </cell>
          <cell r="H556">
            <v>12168.82</v>
          </cell>
          <cell r="I556">
            <v>43880.78</v>
          </cell>
          <cell r="J556">
            <v>16516.88</v>
          </cell>
          <cell r="K556">
            <v>15985.11</v>
          </cell>
          <cell r="L556">
            <v>15137.86</v>
          </cell>
          <cell r="M556">
            <v>6356.97</v>
          </cell>
          <cell r="N556">
            <v>38640</v>
          </cell>
          <cell r="O556">
            <v>16372.78</v>
          </cell>
          <cell r="P556">
            <v>118377.9</v>
          </cell>
          <cell r="Q556">
            <v>91801</v>
          </cell>
          <cell r="R556">
            <v>134750.68</v>
          </cell>
          <cell r="S556">
            <v>2376</v>
          </cell>
          <cell r="T556">
            <v>21513.599999999999</v>
          </cell>
          <cell r="U556">
            <v>15137.86</v>
          </cell>
          <cell r="V556">
            <v>1389</v>
          </cell>
          <cell r="W556">
            <v>13622.4</v>
          </cell>
          <cell r="X556">
            <v>112.5</v>
          </cell>
          <cell r="Y556">
            <v>20452.439999999999</v>
          </cell>
          <cell r="Z556">
            <v>11592.25</v>
          </cell>
          <cell r="AA556">
            <v>1.88</v>
          </cell>
          <cell r="AB556">
            <v>2078.6999999999998</v>
          </cell>
          <cell r="AC556">
            <v>24192.76</v>
          </cell>
          <cell r="AD556">
            <v>9.7200000000000006</v>
          </cell>
          <cell r="AE556">
            <v>35532</v>
          </cell>
          <cell r="AF556">
            <v>143.74</v>
          </cell>
          <cell r="AG556">
            <v>3635.31</v>
          </cell>
          <cell r="AH556">
            <v>93956.97</v>
          </cell>
          <cell r="AI556">
            <v>4384.8</v>
          </cell>
          <cell r="AJ556">
            <v>226035.11</v>
          </cell>
          <cell r="AK556">
            <v>4566.08</v>
          </cell>
          <cell r="AL556">
            <v>25261.23</v>
          </cell>
        </row>
        <row r="557">
          <cell r="A557">
            <v>38904</v>
          </cell>
          <cell r="B557" t="str">
            <v>19:00</v>
          </cell>
          <cell r="C557">
            <v>40632.19</v>
          </cell>
          <cell r="D557">
            <v>74652.14</v>
          </cell>
          <cell r="E557">
            <v>209011.24</v>
          </cell>
          <cell r="F557">
            <v>48470.400000000001</v>
          </cell>
          <cell r="G557">
            <v>95679.97</v>
          </cell>
          <cell r="H557">
            <v>12246.44</v>
          </cell>
          <cell r="I557">
            <v>44572.15</v>
          </cell>
          <cell r="J557">
            <v>16636.47</v>
          </cell>
          <cell r="K557">
            <v>16027.82</v>
          </cell>
          <cell r="L557">
            <v>15439.69</v>
          </cell>
          <cell r="M557">
            <v>6368.18</v>
          </cell>
          <cell r="N557">
            <v>38640</v>
          </cell>
          <cell r="O557">
            <v>16384.91</v>
          </cell>
          <cell r="P557">
            <v>120914.28</v>
          </cell>
          <cell r="Q557">
            <v>100607.92</v>
          </cell>
          <cell r="R557">
            <v>137299.19</v>
          </cell>
          <cell r="S557">
            <v>2484</v>
          </cell>
          <cell r="T557">
            <v>21862.799999999999</v>
          </cell>
          <cell r="U557">
            <v>15439.69</v>
          </cell>
          <cell r="V557">
            <v>1479</v>
          </cell>
          <cell r="W557">
            <v>14169.6</v>
          </cell>
          <cell r="X557">
            <v>125.25</v>
          </cell>
          <cell r="Y557">
            <v>20701.86</v>
          </cell>
          <cell r="Z557">
            <v>11931.11</v>
          </cell>
          <cell r="AA557">
            <v>7.5</v>
          </cell>
          <cell r="AB557">
            <v>2218.9</v>
          </cell>
          <cell r="AC557">
            <v>24510.98</v>
          </cell>
          <cell r="AD557">
            <v>10.88</v>
          </cell>
          <cell r="AE557">
            <v>36288</v>
          </cell>
          <cell r="AF557">
            <v>154.16</v>
          </cell>
          <cell r="AG557">
            <v>3691.43</v>
          </cell>
          <cell r="AH557">
            <v>95453.18</v>
          </cell>
          <cell r="AI557">
            <v>4543.2</v>
          </cell>
          <cell r="AJ557">
            <v>225699.04</v>
          </cell>
          <cell r="AK557">
            <v>4509</v>
          </cell>
          <cell r="AL557">
            <v>24099.32</v>
          </cell>
        </row>
        <row r="558">
          <cell r="A558">
            <v>38904</v>
          </cell>
          <cell r="B558" t="str">
            <v>19:15</v>
          </cell>
          <cell r="C558">
            <v>40653.79</v>
          </cell>
          <cell r="D558">
            <v>76332.479999999996</v>
          </cell>
          <cell r="E558">
            <v>209446.05</v>
          </cell>
          <cell r="F558">
            <v>48470.400000000001</v>
          </cell>
          <cell r="G558">
            <v>95641.63</v>
          </cell>
          <cell r="H558">
            <v>12423.81</v>
          </cell>
          <cell r="I558">
            <v>44599.97</v>
          </cell>
          <cell r="J558">
            <v>16365.66</v>
          </cell>
          <cell r="K558">
            <v>16363.46</v>
          </cell>
          <cell r="L558">
            <v>15371.1</v>
          </cell>
          <cell r="M558">
            <v>6364.44</v>
          </cell>
          <cell r="N558">
            <v>38640</v>
          </cell>
          <cell r="O558">
            <v>16378.85</v>
          </cell>
          <cell r="P558">
            <v>120673.65</v>
          </cell>
          <cell r="Q558">
            <v>104319.77</v>
          </cell>
          <cell r="R558">
            <v>137052.5</v>
          </cell>
          <cell r="S558">
            <v>2484</v>
          </cell>
          <cell r="T558">
            <v>22172.400000000001</v>
          </cell>
          <cell r="U558">
            <v>15371.1</v>
          </cell>
          <cell r="V558">
            <v>1524</v>
          </cell>
          <cell r="W558">
            <v>14457.6</v>
          </cell>
          <cell r="X558">
            <v>132</v>
          </cell>
          <cell r="Y558">
            <v>20452.439999999999</v>
          </cell>
          <cell r="Z558">
            <v>11965.45</v>
          </cell>
          <cell r="AA558">
            <v>16.88</v>
          </cell>
          <cell r="AB558">
            <v>2301.8000000000002</v>
          </cell>
          <cell r="AC558">
            <v>24499.8</v>
          </cell>
          <cell r="AD558">
            <v>10.33</v>
          </cell>
          <cell r="AE558">
            <v>36108</v>
          </cell>
          <cell r="AF558">
            <v>160.41</v>
          </cell>
          <cell r="AG558">
            <v>3665.83</v>
          </cell>
          <cell r="AH558">
            <v>95791.44</v>
          </cell>
          <cell r="AI558">
            <v>4564.8</v>
          </cell>
          <cell r="AJ558">
            <v>224707.08</v>
          </cell>
          <cell r="AK558">
            <v>4509</v>
          </cell>
          <cell r="AL558">
            <v>22590.26</v>
          </cell>
        </row>
        <row r="559">
          <cell r="A559">
            <v>38904</v>
          </cell>
          <cell r="B559" t="str">
            <v>19:30</v>
          </cell>
          <cell r="C559">
            <v>39944.82</v>
          </cell>
          <cell r="D559">
            <v>78732.960000000006</v>
          </cell>
          <cell r="E559">
            <v>207013.15</v>
          </cell>
          <cell r="F559">
            <v>48556.800000000003</v>
          </cell>
          <cell r="G559">
            <v>95641.63</v>
          </cell>
          <cell r="H559">
            <v>12451.56</v>
          </cell>
          <cell r="I559">
            <v>44634.27</v>
          </cell>
          <cell r="J559">
            <v>16479.62</v>
          </cell>
          <cell r="K559">
            <v>16217.21</v>
          </cell>
          <cell r="L559">
            <v>15299.67</v>
          </cell>
          <cell r="M559">
            <v>6371.91</v>
          </cell>
          <cell r="N559">
            <v>38640</v>
          </cell>
          <cell r="O559">
            <v>16366.72</v>
          </cell>
          <cell r="P559">
            <v>120543.91</v>
          </cell>
          <cell r="Q559">
            <v>105293.28</v>
          </cell>
          <cell r="R559">
            <v>136910.63</v>
          </cell>
          <cell r="S559">
            <v>2376</v>
          </cell>
          <cell r="T559">
            <v>22280.400000000001</v>
          </cell>
          <cell r="U559">
            <v>15299.67</v>
          </cell>
          <cell r="V559">
            <v>1476</v>
          </cell>
          <cell r="W559">
            <v>14630.4</v>
          </cell>
          <cell r="X559">
            <v>150</v>
          </cell>
          <cell r="Y559">
            <v>20286.16</v>
          </cell>
          <cell r="Z559">
            <v>11859.84</v>
          </cell>
          <cell r="AA559">
            <v>20.64</v>
          </cell>
          <cell r="AB559">
            <v>2330.5</v>
          </cell>
          <cell r="AC559">
            <v>24484.86</v>
          </cell>
          <cell r="AD559">
            <v>10.48</v>
          </cell>
          <cell r="AE559">
            <v>35928</v>
          </cell>
          <cell r="AF559">
            <v>165.61</v>
          </cell>
          <cell r="AG559">
            <v>3657.27</v>
          </cell>
          <cell r="AH559">
            <v>95648.91</v>
          </cell>
          <cell r="AI559">
            <v>4543.2</v>
          </cell>
          <cell r="AJ559">
            <v>222371.39</v>
          </cell>
          <cell r="AK559">
            <v>4566.08</v>
          </cell>
          <cell r="AL559">
            <v>21966.11</v>
          </cell>
        </row>
        <row r="560">
          <cell r="A560">
            <v>38904</v>
          </cell>
          <cell r="B560" t="str">
            <v>19:45</v>
          </cell>
          <cell r="C560">
            <v>39676.76</v>
          </cell>
          <cell r="D560">
            <v>73091.83</v>
          </cell>
          <cell r="E560">
            <v>210138.37</v>
          </cell>
          <cell r="F560">
            <v>48470.400000000001</v>
          </cell>
          <cell r="G560">
            <v>95641.63</v>
          </cell>
          <cell r="H560">
            <v>12473.68</v>
          </cell>
          <cell r="I560">
            <v>44649.58</v>
          </cell>
          <cell r="J560">
            <v>16341.67</v>
          </cell>
          <cell r="K560">
            <v>16211.41</v>
          </cell>
          <cell r="L560">
            <v>15286.38</v>
          </cell>
          <cell r="M560">
            <v>6364.44</v>
          </cell>
          <cell r="N560">
            <v>38640</v>
          </cell>
          <cell r="O560">
            <v>16397.05</v>
          </cell>
          <cell r="P560">
            <v>120963.85</v>
          </cell>
          <cell r="Q560">
            <v>105291.54</v>
          </cell>
          <cell r="R560">
            <v>137360.9</v>
          </cell>
          <cell r="S560">
            <v>2484</v>
          </cell>
          <cell r="T560">
            <v>22129.200000000001</v>
          </cell>
          <cell r="U560">
            <v>15286.38</v>
          </cell>
          <cell r="V560">
            <v>1464</v>
          </cell>
          <cell r="W560">
            <v>14630.4</v>
          </cell>
          <cell r="X560">
            <v>200.25</v>
          </cell>
          <cell r="Y560">
            <v>20452.439999999999</v>
          </cell>
          <cell r="Z560">
            <v>11792.74</v>
          </cell>
          <cell r="AA560">
            <v>18.760000000000002</v>
          </cell>
          <cell r="AB560">
            <v>2289.1</v>
          </cell>
          <cell r="AC560">
            <v>24339.360000000001</v>
          </cell>
          <cell r="AD560">
            <v>11.77</v>
          </cell>
          <cell r="AE560">
            <v>35640</v>
          </cell>
          <cell r="AF560">
            <v>166.66</v>
          </cell>
          <cell r="AG560">
            <v>3586.16</v>
          </cell>
          <cell r="AH560">
            <v>95290.44</v>
          </cell>
          <cell r="AI560">
            <v>4521.6000000000004</v>
          </cell>
          <cell r="AJ560">
            <v>222755.26</v>
          </cell>
          <cell r="AK560">
            <v>4509</v>
          </cell>
          <cell r="AL560">
            <v>20594.939999999999</v>
          </cell>
        </row>
        <row r="561">
          <cell r="A561">
            <v>38904</v>
          </cell>
          <cell r="B561" t="str">
            <v>20:00</v>
          </cell>
          <cell r="C561">
            <v>39790.78</v>
          </cell>
          <cell r="D561">
            <v>67370.69</v>
          </cell>
          <cell r="E561">
            <v>211295.58</v>
          </cell>
          <cell r="F561">
            <v>48988.800000000003</v>
          </cell>
          <cell r="G561">
            <v>96216.63</v>
          </cell>
          <cell r="H561">
            <v>12521.68</v>
          </cell>
          <cell r="I561">
            <v>44700.28</v>
          </cell>
          <cell r="J561">
            <v>16690.04</v>
          </cell>
          <cell r="K561">
            <v>16249.39</v>
          </cell>
          <cell r="L561">
            <v>15278.96</v>
          </cell>
          <cell r="M561">
            <v>6375.65</v>
          </cell>
          <cell r="N561">
            <v>38640</v>
          </cell>
          <cell r="O561">
            <v>16433.439999999999</v>
          </cell>
          <cell r="P561">
            <v>121200.96000000001</v>
          </cell>
          <cell r="Q561">
            <v>105035.83</v>
          </cell>
          <cell r="R561">
            <v>137634.4</v>
          </cell>
          <cell r="S561">
            <v>2484</v>
          </cell>
          <cell r="T561">
            <v>21909.599999999999</v>
          </cell>
          <cell r="U561">
            <v>15278.96</v>
          </cell>
          <cell r="V561">
            <v>1431</v>
          </cell>
          <cell r="W561">
            <v>14400</v>
          </cell>
          <cell r="X561">
            <v>285</v>
          </cell>
          <cell r="Y561">
            <v>20868.14</v>
          </cell>
          <cell r="Z561">
            <v>11364.77</v>
          </cell>
          <cell r="AA561">
            <v>18.760000000000002</v>
          </cell>
          <cell r="AB561">
            <v>2225.3000000000002</v>
          </cell>
          <cell r="AC561">
            <v>24208.13</v>
          </cell>
          <cell r="AD561">
            <v>11.93</v>
          </cell>
          <cell r="AE561">
            <v>35460</v>
          </cell>
          <cell r="AF561">
            <v>161.44999999999999</v>
          </cell>
          <cell r="AG561">
            <v>3512.36</v>
          </cell>
          <cell r="AH561">
            <v>95151.65</v>
          </cell>
          <cell r="AI561">
            <v>4449.6000000000004</v>
          </cell>
          <cell r="AJ561">
            <v>222291.25</v>
          </cell>
          <cell r="AK561">
            <v>4337.78</v>
          </cell>
          <cell r="AL561">
            <v>19932.13</v>
          </cell>
        </row>
        <row r="562">
          <cell r="A562">
            <v>38904</v>
          </cell>
          <cell r="B562" t="str">
            <v>20:15</v>
          </cell>
          <cell r="C562">
            <v>40140.47</v>
          </cell>
          <cell r="D562">
            <v>65370.29</v>
          </cell>
          <cell r="E562">
            <v>211616.32</v>
          </cell>
          <cell r="F562">
            <v>49161.599999999999</v>
          </cell>
          <cell r="G562">
            <v>97136.63</v>
          </cell>
          <cell r="H562">
            <v>12667.54</v>
          </cell>
          <cell r="I562">
            <v>44710.18</v>
          </cell>
          <cell r="J562">
            <v>16558.849999999999</v>
          </cell>
          <cell r="K562">
            <v>16320.35</v>
          </cell>
          <cell r="L562">
            <v>14692.54</v>
          </cell>
          <cell r="M562">
            <v>6371.91</v>
          </cell>
          <cell r="N562">
            <v>39192</v>
          </cell>
          <cell r="O562">
            <v>16597.23</v>
          </cell>
          <cell r="P562">
            <v>116095.07</v>
          </cell>
          <cell r="Q562">
            <v>109072.56</v>
          </cell>
          <cell r="R562">
            <v>132692.29999999999</v>
          </cell>
          <cell r="S562">
            <v>2484</v>
          </cell>
          <cell r="T562">
            <v>21996</v>
          </cell>
          <cell r="U562">
            <v>14692.54</v>
          </cell>
          <cell r="V562">
            <v>1401</v>
          </cell>
          <cell r="W562">
            <v>14572.8</v>
          </cell>
          <cell r="X562">
            <v>345.75</v>
          </cell>
          <cell r="Y562">
            <v>20785</v>
          </cell>
          <cell r="Z562">
            <v>11233.71</v>
          </cell>
          <cell r="AA562">
            <v>20.64</v>
          </cell>
          <cell r="AB562">
            <v>2188.8000000000002</v>
          </cell>
          <cell r="AC562">
            <v>24007.1</v>
          </cell>
          <cell r="AD562">
            <v>30.4</v>
          </cell>
          <cell r="AE562">
            <v>34686</v>
          </cell>
          <cell r="AF562">
            <v>159.37</v>
          </cell>
          <cell r="AG562">
            <v>3535.61</v>
          </cell>
          <cell r="AH562">
            <v>94409.91</v>
          </cell>
          <cell r="AI562">
            <v>4428</v>
          </cell>
          <cell r="AJ562">
            <v>221635.33</v>
          </cell>
          <cell r="AK562">
            <v>4166.55</v>
          </cell>
          <cell r="AL562">
            <v>20260.509999999998</v>
          </cell>
        </row>
        <row r="563">
          <cell r="A563">
            <v>38904</v>
          </cell>
          <cell r="B563" t="str">
            <v>20:30</v>
          </cell>
          <cell r="C563">
            <v>40617.78</v>
          </cell>
          <cell r="D563">
            <v>66810.58</v>
          </cell>
          <cell r="E563">
            <v>210980.71</v>
          </cell>
          <cell r="F563">
            <v>49161.599999999999</v>
          </cell>
          <cell r="G563">
            <v>97098.3</v>
          </cell>
          <cell r="H563">
            <v>12545.67</v>
          </cell>
          <cell r="I563">
            <v>44744.47</v>
          </cell>
          <cell r="J563">
            <v>16372.03</v>
          </cell>
          <cell r="K563">
            <v>16399.21</v>
          </cell>
          <cell r="L563">
            <v>14572.71</v>
          </cell>
          <cell r="M563">
            <v>6371.91</v>
          </cell>
          <cell r="N563">
            <v>38640</v>
          </cell>
          <cell r="O563">
            <v>16579.03</v>
          </cell>
          <cell r="P563">
            <v>107019.41</v>
          </cell>
          <cell r="Q563">
            <v>116014.05</v>
          </cell>
          <cell r="R563">
            <v>123598.44</v>
          </cell>
          <cell r="S563">
            <v>2592</v>
          </cell>
          <cell r="T563">
            <v>21265.200000000001</v>
          </cell>
          <cell r="U563">
            <v>14572.71</v>
          </cell>
          <cell r="V563">
            <v>1383</v>
          </cell>
          <cell r="W563">
            <v>14400</v>
          </cell>
          <cell r="X563">
            <v>366</v>
          </cell>
          <cell r="Y563">
            <v>20785</v>
          </cell>
          <cell r="Z563">
            <v>10887.8</v>
          </cell>
          <cell r="AA563">
            <v>18.760000000000002</v>
          </cell>
          <cell r="AB563">
            <v>2061.1</v>
          </cell>
          <cell r="AC563">
            <v>23797.13</v>
          </cell>
          <cell r="AD563">
            <v>42.44</v>
          </cell>
          <cell r="AE563">
            <v>33930</v>
          </cell>
          <cell r="AF563">
            <v>157.28</v>
          </cell>
          <cell r="AG563">
            <v>3560.85</v>
          </cell>
          <cell r="AH563">
            <v>93041.91</v>
          </cell>
          <cell r="AI563">
            <v>4384.8</v>
          </cell>
          <cell r="AJ563">
            <v>219587.55</v>
          </cell>
          <cell r="AK563">
            <v>4166.55</v>
          </cell>
          <cell r="AL563">
            <v>19105.63</v>
          </cell>
        </row>
        <row r="564">
          <cell r="A564">
            <v>38904</v>
          </cell>
          <cell r="B564" t="str">
            <v>20:45</v>
          </cell>
          <cell r="C564">
            <v>40458.15</v>
          </cell>
          <cell r="D564">
            <v>66090.44</v>
          </cell>
          <cell r="E564">
            <v>212498.37</v>
          </cell>
          <cell r="F564">
            <v>49766.400000000001</v>
          </cell>
          <cell r="G564">
            <v>97136.63</v>
          </cell>
          <cell r="H564">
            <v>12521.68</v>
          </cell>
          <cell r="I564">
            <v>44823.519999999997</v>
          </cell>
          <cell r="J564">
            <v>16557.25</v>
          </cell>
          <cell r="K564">
            <v>16351.76</v>
          </cell>
          <cell r="L564">
            <v>14430.47</v>
          </cell>
          <cell r="M564">
            <v>6375.65</v>
          </cell>
          <cell r="N564">
            <v>38640</v>
          </cell>
          <cell r="O564">
            <v>16585.099999999999</v>
          </cell>
          <cell r="P564">
            <v>95231.27</v>
          </cell>
          <cell r="Q564">
            <v>125204.76</v>
          </cell>
          <cell r="R564">
            <v>111816.37</v>
          </cell>
          <cell r="S564">
            <v>2376</v>
          </cell>
          <cell r="T564">
            <v>20293.2</v>
          </cell>
          <cell r="U564">
            <v>14430.47</v>
          </cell>
          <cell r="V564">
            <v>1362</v>
          </cell>
          <cell r="W564">
            <v>14083.2</v>
          </cell>
          <cell r="X564">
            <v>376.5</v>
          </cell>
          <cell r="Y564">
            <v>20701.86</v>
          </cell>
          <cell r="Z564">
            <v>10437.59</v>
          </cell>
          <cell r="AA564">
            <v>18.760000000000002</v>
          </cell>
          <cell r="AB564">
            <v>1928.7</v>
          </cell>
          <cell r="AC564">
            <v>23427.08</v>
          </cell>
          <cell r="AD564">
            <v>59.71</v>
          </cell>
          <cell r="AE564">
            <v>33444</v>
          </cell>
          <cell r="AF564">
            <v>155.19999999999999</v>
          </cell>
          <cell r="AG564">
            <v>3691.24</v>
          </cell>
          <cell r="AH564">
            <v>92097.65</v>
          </cell>
          <cell r="AI564">
            <v>4305.6000000000004</v>
          </cell>
          <cell r="AJ564">
            <v>218307.61</v>
          </cell>
          <cell r="AK564">
            <v>4223.62</v>
          </cell>
          <cell r="AL564">
            <v>17211.97</v>
          </cell>
        </row>
        <row r="565">
          <cell r="A565">
            <v>38904</v>
          </cell>
          <cell r="B565" t="str">
            <v>21:00</v>
          </cell>
          <cell r="C565">
            <v>39856.400000000001</v>
          </cell>
          <cell r="D565">
            <v>58848.98</v>
          </cell>
          <cell r="E565">
            <v>205776.98</v>
          </cell>
          <cell r="F565">
            <v>62380.800000000003</v>
          </cell>
          <cell r="G565">
            <v>97098.3</v>
          </cell>
          <cell r="H565">
            <v>12691.54</v>
          </cell>
          <cell r="I565">
            <v>44797.08</v>
          </cell>
          <cell r="J565">
            <v>16604.84</v>
          </cell>
          <cell r="K565">
            <v>16245.07</v>
          </cell>
          <cell r="L565">
            <v>14395.94</v>
          </cell>
          <cell r="M565">
            <v>6371.91</v>
          </cell>
          <cell r="N565">
            <v>38640</v>
          </cell>
          <cell r="O565">
            <v>16676.09</v>
          </cell>
          <cell r="P565">
            <v>90719.14</v>
          </cell>
          <cell r="Q565">
            <v>125706.8</v>
          </cell>
          <cell r="R565">
            <v>107395.23</v>
          </cell>
          <cell r="S565">
            <v>2484</v>
          </cell>
          <cell r="T565">
            <v>19854</v>
          </cell>
          <cell r="U565">
            <v>14395.94</v>
          </cell>
          <cell r="V565">
            <v>1302</v>
          </cell>
          <cell r="W565">
            <v>13910.4</v>
          </cell>
          <cell r="X565">
            <v>381</v>
          </cell>
          <cell r="Y565">
            <v>21034.42</v>
          </cell>
          <cell r="Z565">
            <v>10412.98</v>
          </cell>
          <cell r="AA565">
            <v>20.64</v>
          </cell>
          <cell r="AB565">
            <v>1809.2</v>
          </cell>
          <cell r="AC565">
            <v>23117.43</v>
          </cell>
          <cell r="AD565">
            <v>60.31</v>
          </cell>
          <cell r="AE565">
            <v>32490</v>
          </cell>
          <cell r="AF565">
            <v>151.03</v>
          </cell>
          <cell r="AG565">
            <v>4097.54</v>
          </cell>
          <cell r="AH565">
            <v>90494.91</v>
          </cell>
          <cell r="AI565">
            <v>4212</v>
          </cell>
          <cell r="AJ565">
            <v>214692.15</v>
          </cell>
          <cell r="AK565">
            <v>4509</v>
          </cell>
          <cell r="AL565">
            <v>17448.13</v>
          </cell>
        </row>
        <row r="566">
          <cell r="A566">
            <v>38904</v>
          </cell>
          <cell r="B566" t="str">
            <v>21:15</v>
          </cell>
          <cell r="C566">
            <v>40256.5</v>
          </cell>
          <cell r="D566">
            <v>57928.800000000003</v>
          </cell>
          <cell r="E566">
            <v>191773.94</v>
          </cell>
          <cell r="F566">
            <v>65836.800000000003</v>
          </cell>
          <cell r="G566">
            <v>97098.3</v>
          </cell>
          <cell r="H566">
            <v>12811.53</v>
          </cell>
          <cell r="I566">
            <v>44202.34</v>
          </cell>
          <cell r="J566">
            <v>16580.84</v>
          </cell>
          <cell r="K566">
            <v>16377.4</v>
          </cell>
          <cell r="L566">
            <v>14317.92</v>
          </cell>
          <cell r="M566">
            <v>6368.18</v>
          </cell>
          <cell r="N566">
            <v>38640</v>
          </cell>
          <cell r="O566">
            <v>13254.73</v>
          </cell>
          <cell r="P566">
            <v>89429.73</v>
          </cell>
          <cell r="Q566">
            <v>124967.59</v>
          </cell>
          <cell r="R566">
            <v>102684.46</v>
          </cell>
          <cell r="S566">
            <v>2484</v>
          </cell>
          <cell r="T566">
            <v>19090.8</v>
          </cell>
          <cell r="U566">
            <v>14317.92</v>
          </cell>
          <cell r="V566">
            <v>1248</v>
          </cell>
          <cell r="W566">
            <v>13478.4</v>
          </cell>
          <cell r="X566">
            <v>384.75</v>
          </cell>
          <cell r="Y566">
            <v>20286.16</v>
          </cell>
          <cell r="Z566">
            <v>10840.03</v>
          </cell>
          <cell r="AA566">
            <v>20.64</v>
          </cell>
          <cell r="AB566">
            <v>1710.4</v>
          </cell>
          <cell r="AC566">
            <v>22557.96</v>
          </cell>
          <cell r="AD566">
            <v>60.29</v>
          </cell>
          <cell r="AE566">
            <v>31536</v>
          </cell>
          <cell r="AF566">
            <v>145.82</v>
          </cell>
          <cell r="AG566">
            <v>5122.97</v>
          </cell>
          <cell r="AH566">
            <v>88106.18</v>
          </cell>
          <cell r="AI566">
            <v>4111.2</v>
          </cell>
          <cell r="AJ566">
            <v>206869.33</v>
          </cell>
          <cell r="AK566">
            <v>4509</v>
          </cell>
          <cell r="AL566">
            <v>20032.7</v>
          </cell>
        </row>
        <row r="567">
          <cell r="A567">
            <v>38904</v>
          </cell>
          <cell r="B567" t="str">
            <v>21:30</v>
          </cell>
          <cell r="C567">
            <v>40220.49</v>
          </cell>
          <cell r="D567">
            <v>55008.22</v>
          </cell>
          <cell r="E567">
            <v>191935.15</v>
          </cell>
          <cell r="F567">
            <v>65664</v>
          </cell>
          <cell r="G567">
            <v>97098.3</v>
          </cell>
          <cell r="H567">
            <v>12785.65</v>
          </cell>
          <cell r="I567">
            <v>43827.62</v>
          </cell>
          <cell r="J567">
            <v>16617.240000000002</v>
          </cell>
          <cell r="K567">
            <v>16430.88</v>
          </cell>
          <cell r="L567">
            <v>14334.08</v>
          </cell>
          <cell r="M567">
            <v>6379.38</v>
          </cell>
          <cell r="N567">
            <v>38640</v>
          </cell>
          <cell r="O567">
            <v>11992.96</v>
          </cell>
          <cell r="P567">
            <v>75968.740000000005</v>
          </cell>
          <cell r="Q567">
            <v>131424.76</v>
          </cell>
          <cell r="R567">
            <v>87961.7</v>
          </cell>
          <cell r="S567">
            <v>2484</v>
          </cell>
          <cell r="T567">
            <v>18194.400000000001</v>
          </cell>
          <cell r="U567">
            <v>14334.08</v>
          </cell>
          <cell r="V567">
            <v>1179</v>
          </cell>
          <cell r="W567">
            <v>13449.6</v>
          </cell>
          <cell r="X567">
            <v>379.5</v>
          </cell>
          <cell r="Y567">
            <v>19953.599999999999</v>
          </cell>
          <cell r="Z567">
            <v>10776.74</v>
          </cell>
          <cell r="AA567">
            <v>18.760000000000002</v>
          </cell>
          <cell r="AB567">
            <v>1629.1</v>
          </cell>
          <cell r="AC567">
            <v>21887.98</v>
          </cell>
          <cell r="AD567">
            <v>60.94</v>
          </cell>
          <cell r="AE567">
            <v>30168</v>
          </cell>
          <cell r="AF567">
            <v>139.57</v>
          </cell>
          <cell r="AG567">
            <v>5182.6099999999997</v>
          </cell>
          <cell r="AH567">
            <v>85267.38</v>
          </cell>
          <cell r="AI567">
            <v>3988.8</v>
          </cell>
          <cell r="AJ567">
            <v>204405.55</v>
          </cell>
          <cell r="AK567">
            <v>4509</v>
          </cell>
          <cell r="AL567">
            <v>18149.59</v>
          </cell>
        </row>
        <row r="568">
          <cell r="A568">
            <v>38904</v>
          </cell>
          <cell r="B568" t="str">
            <v>21:45</v>
          </cell>
          <cell r="C568">
            <v>39978.03</v>
          </cell>
          <cell r="D568">
            <v>46727.14</v>
          </cell>
          <cell r="E568">
            <v>190696.67</v>
          </cell>
          <cell r="F568">
            <v>65577.600000000006</v>
          </cell>
          <cell r="G568">
            <v>97136.63</v>
          </cell>
          <cell r="H568">
            <v>12811.53</v>
          </cell>
          <cell r="I568">
            <v>43868.67</v>
          </cell>
          <cell r="J568">
            <v>16702.43</v>
          </cell>
          <cell r="K568">
            <v>16389.45</v>
          </cell>
          <cell r="L568">
            <v>14224.62</v>
          </cell>
          <cell r="M568">
            <v>6371.91</v>
          </cell>
          <cell r="N568">
            <v>39192</v>
          </cell>
          <cell r="O568">
            <v>12005.09</v>
          </cell>
          <cell r="P568">
            <v>67720.679999999993</v>
          </cell>
          <cell r="Q568">
            <v>133118.6</v>
          </cell>
          <cell r="R568">
            <v>79725.77</v>
          </cell>
          <cell r="S568">
            <v>2376</v>
          </cell>
          <cell r="T568">
            <v>17262</v>
          </cell>
          <cell r="U568">
            <v>14224.62</v>
          </cell>
          <cell r="V568">
            <v>1107</v>
          </cell>
          <cell r="W568">
            <v>13046.4</v>
          </cell>
          <cell r="X568">
            <v>371.25</v>
          </cell>
          <cell r="Y568">
            <v>19537.900000000001</v>
          </cell>
          <cell r="Z568">
            <v>10579.13</v>
          </cell>
          <cell r="AA568">
            <v>20.64</v>
          </cell>
          <cell r="AB568">
            <v>1625.9</v>
          </cell>
          <cell r="AC568">
            <v>20978.98</v>
          </cell>
          <cell r="AD568">
            <v>59</v>
          </cell>
          <cell r="AE568">
            <v>29322</v>
          </cell>
          <cell r="AF568">
            <v>131.24</v>
          </cell>
          <cell r="AG568">
            <v>5216.53</v>
          </cell>
          <cell r="AH568">
            <v>82703.91</v>
          </cell>
          <cell r="AI568">
            <v>3852</v>
          </cell>
          <cell r="AJ568">
            <v>201013.97</v>
          </cell>
          <cell r="AK568">
            <v>4623.16</v>
          </cell>
          <cell r="AL568">
            <v>15770.88</v>
          </cell>
        </row>
        <row r="569">
          <cell r="A569">
            <v>38904</v>
          </cell>
          <cell r="B569" t="str">
            <v>22:00</v>
          </cell>
          <cell r="C569">
            <v>39532.720000000001</v>
          </cell>
          <cell r="D569">
            <v>33844.76</v>
          </cell>
          <cell r="E569">
            <v>182454.74</v>
          </cell>
          <cell r="F569">
            <v>66614.399999999994</v>
          </cell>
          <cell r="G569">
            <v>97443.3</v>
          </cell>
          <cell r="H569">
            <v>12787.53</v>
          </cell>
          <cell r="I569">
            <v>43863.5</v>
          </cell>
          <cell r="J569">
            <v>16869.22</v>
          </cell>
          <cell r="K569">
            <v>16321.14</v>
          </cell>
          <cell r="L569">
            <v>14261.84</v>
          </cell>
          <cell r="M569">
            <v>6375.65</v>
          </cell>
          <cell r="N569">
            <v>38640</v>
          </cell>
          <cell r="O569">
            <v>11974.76</v>
          </cell>
          <cell r="P569">
            <v>67045.22</v>
          </cell>
          <cell r="Q569">
            <v>125545.62</v>
          </cell>
          <cell r="R569">
            <v>79019.98</v>
          </cell>
          <cell r="S569">
            <v>2484</v>
          </cell>
          <cell r="T569">
            <v>16549.2</v>
          </cell>
          <cell r="U569">
            <v>14261.84</v>
          </cell>
          <cell r="V569">
            <v>1077</v>
          </cell>
          <cell r="W569">
            <v>12729.6</v>
          </cell>
          <cell r="X569">
            <v>351.75</v>
          </cell>
          <cell r="Y569">
            <v>18955.919999999998</v>
          </cell>
          <cell r="Z569">
            <v>10400.07</v>
          </cell>
          <cell r="AA569">
            <v>20.64</v>
          </cell>
          <cell r="AB569">
            <v>1496.8</v>
          </cell>
          <cell r="AC569">
            <v>20113</v>
          </cell>
          <cell r="AD569">
            <v>57.59</v>
          </cell>
          <cell r="AE569">
            <v>28170</v>
          </cell>
          <cell r="AF569">
            <v>121.87</v>
          </cell>
          <cell r="AG569">
            <v>5235.58</v>
          </cell>
          <cell r="AH569">
            <v>79671.649999999994</v>
          </cell>
          <cell r="AI569">
            <v>3708</v>
          </cell>
          <cell r="AJ569">
            <v>195254.78</v>
          </cell>
          <cell r="AK569">
            <v>4566.08</v>
          </cell>
          <cell r="AL569">
            <v>16000.01</v>
          </cell>
        </row>
        <row r="570">
          <cell r="A570">
            <v>38904</v>
          </cell>
          <cell r="B570" t="str">
            <v>22:15</v>
          </cell>
          <cell r="C570">
            <v>39967.230000000003</v>
          </cell>
          <cell r="D570">
            <v>39005.910000000003</v>
          </cell>
          <cell r="E570">
            <v>173214.3</v>
          </cell>
          <cell r="F570">
            <v>59702.400000000001</v>
          </cell>
          <cell r="G570">
            <v>98133.3</v>
          </cell>
          <cell r="H570">
            <v>12809.65</v>
          </cell>
          <cell r="I570">
            <v>28705.22</v>
          </cell>
          <cell r="J570">
            <v>16844.82</v>
          </cell>
          <cell r="K570">
            <v>16521.57</v>
          </cell>
          <cell r="L570">
            <v>14300.07</v>
          </cell>
          <cell r="M570">
            <v>6379.38</v>
          </cell>
          <cell r="N570">
            <v>38640</v>
          </cell>
          <cell r="O570">
            <v>11992.96</v>
          </cell>
          <cell r="P570">
            <v>66963.539999999994</v>
          </cell>
          <cell r="Q570">
            <v>116928.07</v>
          </cell>
          <cell r="R570">
            <v>78956.5</v>
          </cell>
          <cell r="S570">
            <v>2484</v>
          </cell>
          <cell r="T570">
            <v>15199.2</v>
          </cell>
          <cell r="U570">
            <v>14300.07</v>
          </cell>
          <cell r="V570">
            <v>1008</v>
          </cell>
          <cell r="W570">
            <v>12211.2</v>
          </cell>
          <cell r="X570">
            <v>334.5</v>
          </cell>
          <cell r="Y570">
            <v>18457.080000000002</v>
          </cell>
          <cell r="Z570">
            <v>9820.5</v>
          </cell>
          <cell r="AA570">
            <v>18.760000000000002</v>
          </cell>
          <cell r="AB570">
            <v>1383.7</v>
          </cell>
          <cell r="AC570">
            <v>19256.3</v>
          </cell>
          <cell r="AD570">
            <v>58.02</v>
          </cell>
          <cell r="AE570">
            <v>26892</v>
          </cell>
          <cell r="AF570">
            <v>114.58</v>
          </cell>
          <cell r="AG570">
            <v>5237.2</v>
          </cell>
          <cell r="AH570">
            <v>76405.38</v>
          </cell>
          <cell r="AI570">
            <v>3549.6</v>
          </cell>
          <cell r="AJ570">
            <v>188327.78</v>
          </cell>
          <cell r="AK570">
            <v>4509</v>
          </cell>
          <cell r="AL570">
            <v>18203.39</v>
          </cell>
        </row>
        <row r="571">
          <cell r="A571">
            <v>38904</v>
          </cell>
          <cell r="B571" t="str">
            <v>22:30</v>
          </cell>
          <cell r="C571">
            <v>40293.31</v>
          </cell>
          <cell r="D571">
            <v>41566.32</v>
          </cell>
          <cell r="E571">
            <v>163254.37</v>
          </cell>
          <cell r="F571">
            <v>50284.800000000003</v>
          </cell>
          <cell r="G571">
            <v>98094.97</v>
          </cell>
          <cell r="H571">
            <v>12787.53</v>
          </cell>
          <cell r="I571">
            <v>25247.95</v>
          </cell>
          <cell r="J571">
            <v>16586.41</v>
          </cell>
          <cell r="K571">
            <v>16437.810000000001</v>
          </cell>
          <cell r="L571">
            <v>14263.25</v>
          </cell>
          <cell r="M571">
            <v>6379.38</v>
          </cell>
          <cell r="N571">
            <v>38640</v>
          </cell>
          <cell r="O571">
            <v>11986.89</v>
          </cell>
          <cell r="P571">
            <v>63177.64</v>
          </cell>
          <cell r="Q571">
            <v>109156.06</v>
          </cell>
          <cell r="R571">
            <v>75164.53</v>
          </cell>
          <cell r="S571">
            <v>2376</v>
          </cell>
          <cell r="T571">
            <v>14446.8</v>
          </cell>
          <cell r="U571">
            <v>14263.25</v>
          </cell>
          <cell r="V571">
            <v>939</v>
          </cell>
          <cell r="W571">
            <v>12067.2</v>
          </cell>
          <cell r="X571">
            <v>316.5</v>
          </cell>
          <cell r="Y571">
            <v>18041.38</v>
          </cell>
          <cell r="Z571">
            <v>9925.01</v>
          </cell>
          <cell r="AA571">
            <v>20.64</v>
          </cell>
          <cell r="AB571">
            <v>1288.0999999999999</v>
          </cell>
          <cell r="AC571">
            <v>18440.349999999999</v>
          </cell>
          <cell r="AD571">
            <v>62.38</v>
          </cell>
          <cell r="AE571">
            <v>25488</v>
          </cell>
          <cell r="AF571">
            <v>106.24</v>
          </cell>
          <cell r="AG571">
            <v>5294.49</v>
          </cell>
          <cell r="AH571">
            <v>72706.38</v>
          </cell>
          <cell r="AI571">
            <v>3362.4</v>
          </cell>
          <cell r="AJ571">
            <v>179672.93</v>
          </cell>
          <cell r="AK571">
            <v>4566.08</v>
          </cell>
          <cell r="AL571">
            <v>19217.95</v>
          </cell>
        </row>
        <row r="572">
          <cell r="A572">
            <v>38904</v>
          </cell>
          <cell r="B572" t="str">
            <v>22:45</v>
          </cell>
          <cell r="C572">
            <v>39872.81</v>
          </cell>
          <cell r="D572">
            <v>35325.82</v>
          </cell>
          <cell r="E572">
            <v>161370.18</v>
          </cell>
          <cell r="F572">
            <v>28512</v>
          </cell>
          <cell r="G572">
            <v>98133.3</v>
          </cell>
          <cell r="H572">
            <v>12761.66</v>
          </cell>
          <cell r="I572">
            <v>25308.26</v>
          </cell>
          <cell r="J572">
            <v>16880.02</v>
          </cell>
          <cell r="K572">
            <v>16617.71</v>
          </cell>
          <cell r="L572">
            <v>14251.58</v>
          </cell>
          <cell r="M572">
            <v>6383.12</v>
          </cell>
          <cell r="N572">
            <v>38640</v>
          </cell>
          <cell r="O572">
            <v>11992.96</v>
          </cell>
          <cell r="P572">
            <v>61780.09</v>
          </cell>
          <cell r="Q572">
            <v>98543.99</v>
          </cell>
          <cell r="R572">
            <v>73773.05</v>
          </cell>
          <cell r="S572">
            <v>2484</v>
          </cell>
          <cell r="T572">
            <v>13086</v>
          </cell>
          <cell r="U572">
            <v>14251.58</v>
          </cell>
          <cell r="V572">
            <v>915</v>
          </cell>
          <cell r="W572">
            <v>11491.2</v>
          </cell>
          <cell r="X572">
            <v>298.5</v>
          </cell>
          <cell r="Y572">
            <v>17126.84</v>
          </cell>
          <cell r="Z572">
            <v>9490.6</v>
          </cell>
          <cell r="AA572">
            <v>18.760000000000002</v>
          </cell>
          <cell r="AB572">
            <v>1217.9000000000001</v>
          </cell>
          <cell r="AC572">
            <v>17408.849999999999</v>
          </cell>
          <cell r="AD572">
            <v>57.5</v>
          </cell>
          <cell r="AE572">
            <v>23760</v>
          </cell>
          <cell r="AF572">
            <v>102.08</v>
          </cell>
          <cell r="AG572">
            <v>5216.9799999999996</v>
          </cell>
          <cell r="AH572">
            <v>69689.119999999995</v>
          </cell>
          <cell r="AI572">
            <v>3139.2</v>
          </cell>
          <cell r="AJ572">
            <v>175081.48</v>
          </cell>
          <cell r="AK572">
            <v>4566.08</v>
          </cell>
          <cell r="AL572">
            <v>16961.990000000002</v>
          </cell>
        </row>
        <row r="573">
          <cell r="A573">
            <v>38904</v>
          </cell>
          <cell r="B573" t="str">
            <v>23:00</v>
          </cell>
          <cell r="C573">
            <v>40113.660000000003</v>
          </cell>
          <cell r="D573">
            <v>48407.97</v>
          </cell>
          <cell r="E573">
            <v>160282.51</v>
          </cell>
          <cell r="F573">
            <v>-345.6</v>
          </cell>
          <cell r="G573">
            <v>98094.97</v>
          </cell>
          <cell r="H573">
            <v>12763.53</v>
          </cell>
          <cell r="I573">
            <v>21937.05</v>
          </cell>
          <cell r="J573">
            <v>16424.46</v>
          </cell>
          <cell r="K573">
            <v>16444.580000000002</v>
          </cell>
          <cell r="L573">
            <v>14322.05</v>
          </cell>
          <cell r="M573">
            <v>3324.15</v>
          </cell>
          <cell r="N573">
            <v>38640</v>
          </cell>
          <cell r="O573">
            <v>11980.82</v>
          </cell>
          <cell r="P573">
            <v>61981.58</v>
          </cell>
          <cell r="Q573">
            <v>90711.55</v>
          </cell>
          <cell r="R573">
            <v>73962.399999999994</v>
          </cell>
          <cell r="S573">
            <v>2484</v>
          </cell>
          <cell r="T573">
            <v>12121.2</v>
          </cell>
          <cell r="U573">
            <v>14322.05</v>
          </cell>
          <cell r="V573">
            <v>888</v>
          </cell>
          <cell r="W573">
            <v>10972.8</v>
          </cell>
          <cell r="X573">
            <v>276.75</v>
          </cell>
          <cell r="Y573">
            <v>15879.74</v>
          </cell>
          <cell r="Z573">
            <v>9066.74</v>
          </cell>
          <cell r="AA573">
            <v>20.64</v>
          </cell>
          <cell r="AB573">
            <v>1146.2</v>
          </cell>
          <cell r="AC573">
            <v>16421.45</v>
          </cell>
          <cell r="AD573">
            <v>56.22</v>
          </cell>
          <cell r="AE573">
            <v>22428</v>
          </cell>
          <cell r="AF573">
            <v>92.7</v>
          </cell>
          <cell r="AG573">
            <v>5217.16</v>
          </cell>
          <cell r="AH573">
            <v>66735.149999999994</v>
          </cell>
          <cell r="AI573">
            <v>2980.8</v>
          </cell>
          <cell r="AJ573">
            <v>171577.93</v>
          </cell>
          <cell r="AK573">
            <v>4566.08</v>
          </cell>
          <cell r="AL573">
            <v>13971.97</v>
          </cell>
        </row>
        <row r="574">
          <cell r="A574">
            <v>38904</v>
          </cell>
          <cell r="B574" t="str">
            <v>23:15</v>
          </cell>
          <cell r="C574">
            <v>40230.89</v>
          </cell>
          <cell r="D574">
            <v>71650.740000000005</v>
          </cell>
          <cell r="E574">
            <v>147641.18</v>
          </cell>
          <cell r="F574">
            <v>-259.2</v>
          </cell>
          <cell r="G574">
            <v>94414.97</v>
          </cell>
          <cell r="H574">
            <v>12569.67</v>
          </cell>
          <cell r="I574">
            <v>-114.57</v>
          </cell>
          <cell r="J574">
            <v>16233.27</v>
          </cell>
          <cell r="K574">
            <v>15879.33</v>
          </cell>
          <cell r="L574">
            <v>14335.39</v>
          </cell>
          <cell r="M574">
            <v>0</v>
          </cell>
          <cell r="N574">
            <v>36984</v>
          </cell>
          <cell r="O574">
            <v>11992.96</v>
          </cell>
          <cell r="P574">
            <v>55634.65</v>
          </cell>
          <cell r="Q574">
            <v>84274.57</v>
          </cell>
          <cell r="R574">
            <v>67627.61</v>
          </cell>
          <cell r="S574">
            <v>2376</v>
          </cell>
          <cell r="T574">
            <v>10634.4</v>
          </cell>
          <cell r="U574">
            <v>14335.39</v>
          </cell>
          <cell r="V574">
            <v>846</v>
          </cell>
          <cell r="W574">
            <v>11174.4</v>
          </cell>
          <cell r="X574">
            <v>257.25</v>
          </cell>
          <cell r="Y574">
            <v>15048.34</v>
          </cell>
          <cell r="Z574">
            <v>8746.7000000000007</v>
          </cell>
          <cell r="AA574">
            <v>18.760000000000002</v>
          </cell>
          <cell r="AB574">
            <v>1098.4000000000001</v>
          </cell>
          <cell r="AC574">
            <v>15374.91</v>
          </cell>
          <cell r="AD574">
            <v>56.44</v>
          </cell>
          <cell r="AE574">
            <v>21240</v>
          </cell>
          <cell r="AF574">
            <v>86.45</v>
          </cell>
          <cell r="AG574">
            <v>5195.07</v>
          </cell>
          <cell r="AH574">
            <v>63117</v>
          </cell>
          <cell r="AI574">
            <v>2808</v>
          </cell>
          <cell r="AJ574">
            <v>162235.20000000001</v>
          </cell>
          <cell r="AK574">
            <v>4623.16</v>
          </cell>
          <cell r="AL574">
            <v>14644.11</v>
          </cell>
        </row>
        <row r="575">
          <cell r="A575">
            <v>38904</v>
          </cell>
          <cell r="B575" t="str">
            <v>23:30</v>
          </cell>
          <cell r="C575">
            <v>40150.47</v>
          </cell>
          <cell r="D575">
            <v>68170.06</v>
          </cell>
          <cell r="E575">
            <v>144482.70000000001</v>
          </cell>
          <cell r="F575">
            <v>-172.8</v>
          </cell>
          <cell r="G575">
            <v>93226.63</v>
          </cell>
          <cell r="H575">
            <v>12401.69</v>
          </cell>
          <cell r="I575">
            <v>-112.85</v>
          </cell>
          <cell r="J575">
            <v>16090.09</v>
          </cell>
          <cell r="K575">
            <v>10256.98</v>
          </cell>
          <cell r="L575">
            <v>14364.33</v>
          </cell>
          <cell r="M575">
            <v>0</v>
          </cell>
          <cell r="N575">
            <v>36984</v>
          </cell>
          <cell r="O575">
            <v>11974.76</v>
          </cell>
          <cell r="P575">
            <v>50624.02</v>
          </cell>
          <cell r="Q575">
            <v>80304.850000000006</v>
          </cell>
          <cell r="R575">
            <v>62598.78</v>
          </cell>
          <cell r="S575">
            <v>2484</v>
          </cell>
          <cell r="T575">
            <v>10220.4</v>
          </cell>
          <cell r="U575">
            <v>14364.33</v>
          </cell>
          <cell r="V575">
            <v>810</v>
          </cell>
          <cell r="W575">
            <v>10944</v>
          </cell>
          <cell r="X575">
            <v>242.25</v>
          </cell>
          <cell r="Y575">
            <v>14133.8</v>
          </cell>
          <cell r="Z575">
            <v>8502.84</v>
          </cell>
          <cell r="AA575">
            <v>18.760000000000002</v>
          </cell>
          <cell r="AB575">
            <v>1034.5999999999999</v>
          </cell>
          <cell r="AC575">
            <v>14508.03</v>
          </cell>
          <cell r="AD575">
            <v>53.94</v>
          </cell>
          <cell r="AE575">
            <v>20250</v>
          </cell>
          <cell r="AF575">
            <v>82.29</v>
          </cell>
          <cell r="AG575">
            <v>5206.38</v>
          </cell>
          <cell r="AH575">
            <v>60315</v>
          </cell>
          <cell r="AI575">
            <v>2642.4</v>
          </cell>
          <cell r="AJ575">
            <v>157995.76</v>
          </cell>
          <cell r="AK575">
            <v>4623.16</v>
          </cell>
          <cell r="AL575">
            <v>13926.41</v>
          </cell>
        </row>
        <row r="576">
          <cell r="A576">
            <v>38904</v>
          </cell>
          <cell r="B576" t="str">
            <v>23:45</v>
          </cell>
          <cell r="C576">
            <v>39954.82</v>
          </cell>
          <cell r="D576">
            <v>54327.73</v>
          </cell>
          <cell r="E576">
            <v>141560.88</v>
          </cell>
          <cell r="F576">
            <v>-259.2</v>
          </cell>
          <cell r="G576">
            <v>93188.3</v>
          </cell>
          <cell r="H576">
            <v>12379.56</v>
          </cell>
          <cell r="I576">
            <v>-101.06</v>
          </cell>
          <cell r="J576">
            <v>15734.95</v>
          </cell>
          <cell r="K576">
            <v>8508.2099999999991</v>
          </cell>
          <cell r="L576">
            <v>14401.43</v>
          </cell>
          <cell r="M576">
            <v>0</v>
          </cell>
          <cell r="N576">
            <v>36984</v>
          </cell>
          <cell r="O576">
            <v>11986.89</v>
          </cell>
          <cell r="P576">
            <v>46453.51</v>
          </cell>
          <cell r="Q576">
            <v>74981.06</v>
          </cell>
          <cell r="R576">
            <v>58440.4</v>
          </cell>
          <cell r="S576">
            <v>2376</v>
          </cell>
          <cell r="T576">
            <v>9352.7999999999993</v>
          </cell>
          <cell r="U576">
            <v>14401.43</v>
          </cell>
          <cell r="V576">
            <v>759</v>
          </cell>
          <cell r="W576">
            <v>10396.799999999999</v>
          </cell>
          <cell r="X576">
            <v>220.5</v>
          </cell>
          <cell r="Y576">
            <v>13385.54</v>
          </cell>
          <cell r="Z576">
            <v>7764.44</v>
          </cell>
          <cell r="AA576">
            <v>20.64</v>
          </cell>
          <cell r="AB576">
            <v>991.6</v>
          </cell>
          <cell r="AC576">
            <v>13631.37</v>
          </cell>
          <cell r="AD576">
            <v>53.75</v>
          </cell>
          <cell r="AE576">
            <v>19260</v>
          </cell>
          <cell r="AF576">
            <v>79.16</v>
          </cell>
          <cell r="AG576">
            <v>5221.6400000000003</v>
          </cell>
          <cell r="AH576">
            <v>57750</v>
          </cell>
          <cell r="AI576">
            <v>2512.8000000000002</v>
          </cell>
          <cell r="AJ576">
            <v>153228.34</v>
          </cell>
          <cell r="AK576">
            <v>4566.08</v>
          </cell>
          <cell r="AL576">
            <v>12004.76</v>
          </cell>
        </row>
        <row r="577">
          <cell r="A577">
            <v>38904</v>
          </cell>
          <cell r="B577" t="str">
            <v>24:00</v>
          </cell>
          <cell r="C577">
            <v>40195.279999999999</v>
          </cell>
          <cell r="D577">
            <v>46566.51</v>
          </cell>
          <cell r="E577">
            <v>137121.69</v>
          </cell>
          <cell r="F577">
            <v>-259.2</v>
          </cell>
          <cell r="G577">
            <v>93226.63</v>
          </cell>
          <cell r="H577">
            <v>12449.68</v>
          </cell>
          <cell r="I577">
            <v>-91.14</v>
          </cell>
          <cell r="J577">
            <v>16064.49</v>
          </cell>
          <cell r="K577">
            <v>8106.12</v>
          </cell>
          <cell r="L577">
            <v>13736.52</v>
          </cell>
          <cell r="M577">
            <v>0</v>
          </cell>
          <cell r="N577">
            <v>37536</v>
          </cell>
          <cell r="O577">
            <v>4525.41</v>
          </cell>
          <cell r="P577">
            <v>43970.98</v>
          </cell>
          <cell r="Q577">
            <v>76315.14</v>
          </cell>
          <cell r="R577">
            <v>48496.39</v>
          </cell>
          <cell r="S577">
            <v>2268</v>
          </cell>
          <cell r="T577">
            <v>8596.7999999999993</v>
          </cell>
          <cell r="U577">
            <v>13736.52</v>
          </cell>
          <cell r="V577">
            <v>678</v>
          </cell>
          <cell r="W577">
            <v>10281.6</v>
          </cell>
          <cell r="X577">
            <v>198.75</v>
          </cell>
          <cell r="Y577">
            <v>12969.84</v>
          </cell>
          <cell r="Z577">
            <v>7405.22</v>
          </cell>
          <cell r="AA577">
            <v>18.760000000000002</v>
          </cell>
          <cell r="AB577">
            <v>954.9</v>
          </cell>
          <cell r="AC577">
            <v>13029.78</v>
          </cell>
          <cell r="AD577">
            <v>55.45</v>
          </cell>
          <cell r="AE577">
            <v>18522</v>
          </cell>
          <cell r="AF577">
            <v>77.08</v>
          </cell>
          <cell r="AG577">
            <v>5123.18</v>
          </cell>
          <cell r="AH577">
            <v>55017</v>
          </cell>
          <cell r="AI577">
            <v>2390.4</v>
          </cell>
          <cell r="AJ577">
            <v>148284.87</v>
          </cell>
          <cell r="AK577">
            <v>4680.2299999999996</v>
          </cell>
          <cell r="AL577">
            <v>10496.91</v>
          </cell>
        </row>
        <row r="578">
          <cell r="A578">
            <v>38905</v>
          </cell>
          <cell r="B578" t="str">
            <v>00:15</v>
          </cell>
          <cell r="C578">
            <v>40564.97</v>
          </cell>
          <cell r="D578">
            <v>58008.800000000003</v>
          </cell>
          <cell r="E578">
            <v>122279.51</v>
          </cell>
          <cell r="F578">
            <v>-172.8</v>
          </cell>
          <cell r="G578">
            <v>90504.97</v>
          </cell>
          <cell r="H578">
            <v>12161.71</v>
          </cell>
          <cell r="I578">
            <v>-85.68</v>
          </cell>
          <cell r="J578">
            <v>15860.11</v>
          </cell>
          <cell r="K578">
            <v>7858.02</v>
          </cell>
          <cell r="L578">
            <v>10782.27</v>
          </cell>
          <cell r="M578">
            <v>0</v>
          </cell>
          <cell r="N578">
            <v>35328</v>
          </cell>
          <cell r="O578">
            <v>-109.19</v>
          </cell>
          <cell r="P578">
            <v>39991.910000000003</v>
          </cell>
          <cell r="Q578">
            <v>77045.679999999993</v>
          </cell>
          <cell r="R578">
            <v>39882.720000000001</v>
          </cell>
          <cell r="S578">
            <v>2268</v>
          </cell>
          <cell r="T578">
            <v>10648.8</v>
          </cell>
          <cell r="U578">
            <v>10782.27</v>
          </cell>
          <cell r="V578">
            <v>648</v>
          </cell>
          <cell r="W578">
            <v>10454.4</v>
          </cell>
          <cell r="X578">
            <v>174.75</v>
          </cell>
          <cell r="Y578">
            <v>12471</v>
          </cell>
          <cell r="Z578">
            <v>7017.4</v>
          </cell>
          <cell r="AA578">
            <v>18.760000000000002</v>
          </cell>
          <cell r="AB578">
            <v>947</v>
          </cell>
          <cell r="AC578">
            <v>12423.16</v>
          </cell>
          <cell r="AD578">
            <v>54.22</v>
          </cell>
          <cell r="AE578">
            <v>17838</v>
          </cell>
          <cell r="AF578">
            <v>71.87</v>
          </cell>
          <cell r="AG578">
            <v>5181</v>
          </cell>
          <cell r="AH578">
            <v>52791</v>
          </cell>
          <cell r="AI578">
            <v>2304</v>
          </cell>
          <cell r="AJ578">
            <v>139118.18</v>
          </cell>
          <cell r="AK578">
            <v>4794.38</v>
          </cell>
          <cell r="AL578">
            <v>16821.68</v>
          </cell>
        </row>
        <row r="579">
          <cell r="A579">
            <v>38905</v>
          </cell>
          <cell r="B579" t="str">
            <v>00:30</v>
          </cell>
          <cell r="C579">
            <v>40232.89</v>
          </cell>
          <cell r="D579">
            <v>55888.38</v>
          </cell>
          <cell r="E579">
            <v>120477.58</v>
          </cell>
          <cell r="F579">
            <v>-259.2</v>
          </cell>
          <cell r="G579">
            <v>89163.3</v>
          </cell>
          <cell r="H579">
            <v>11849.73</v>
          </cell>
          <cell r="I579">
            <v>-83.95</v>
          </cell>
          <cell r="J579">
            <v>15560.53</v>
          </cell>
          <cell r="K579">
            <v>5022.92</v>
          </cell>
          <cell r="L579">
            <v>9514.49</v>
          </cell>
          <cell r="M579">
            <v>0</v>
          </cell>
          <cell r="N579">
            <v>34776</v>
          </cell>
          <cell r="O579">
            <v>-97.06</v>
          </cell>
          <cell r="P579">
            <v>36368.379999999997</v>
          </cell>
          <cell r="Q579">
            <v>74195.95</v>
          </cell>
          <cell r="R579">
            <v>36271.32</v>
          </cell>
          <cell r="S579">
            <v>2268</v>
          </cell>
          <cell r="T579">
            <v>11296.8</v>
          </cell>
          <cell r="U579">
            <v>9514.49</v>
          </cell>
          <cell r="V579">
            <v>660</v>
          </cell>
          <cell r="W579">
            <v>10627.2</v>
          </cell>
          <cell r="X579">
            <v>159.75</v>
          </cell>
          <cell r="Y579">
            <v>12221.58</v>
          </cell>
          <cell r="Z579">
            <v>6690.43</v>
          </cell>
          <cell r="AA579">
            <v>18.760000000000002</v>
          </cell>
          <cell r="AB579">
            <v>956.5</v>
          </cell>
          <cell r="AC579">
            <v>11941.98</v>
          </cell>
          <cell r="AD579">
            <v>53.14</v>
          </cell>
          <cell r="AE579">
            <v>17172</v>
          </cell>
          <cell r="AF579">
            <v>68.75</v>
          </cell>
          <cell r="AG579">
            <v>5137.17</v>
          </cell>
          <cell r="AH579">
            <v>50691</v>
          </cell>
          <cell r="AI579">
            <v>2246.4</v>
          </cell>
          <cell r="AJ579">
            <v>135886.6</v>
          </cell>
          <cell r="AK579">
            <v>4566.08</v>
          </cell>
          <cell r="AL579">
            <v>15766.16</v>
          </cell>
        </row>
        <row r="580">
          <cell r="A580">
            <v>38905</v>
          </cell>
          <cell r="B580" t="str">
            <v>00:45</v>
          </cell>
          <cell r="C580">
            <v>39669.15</v>
          </cell>
          <cell r="D580">
            <v>44646.42</v>
          </cell>
          <cell r="E580">
            <v>120280.79</v>
          </cell>
          <cell r="F580">
            <v>-172.8</v>
          </cell>
          <cell r="G580">
            <v>89163.3</v>
          </cell>
          <cell r="H580">
            <v>11923.6</v>
          </cell>
          <cell r="I580">
            <v>-80.94</v>
          </cell>
          <cell r="J580">
            <v>15158.54</v>
          </cell>
          <cell r="K580">
            <v>4872.78</v>
          </cell>
          <cell r="L580">
            <v>8133.45</v>
          </cell>
          <cell r="M580">
            <v>0</v>
          </cell>
          <cell r="N580">
            <v>34776</v>
          </cell>
          <cell r="O580">
            <v>-97.06</v>
          </cell>
          <cell r="P580">
            <v>29538.85</v>
          </cell>
          <cell r="Q580">
            <v>74672.94</v>
          </cell>
          <cell r="R580">
            <v>29441.79</v>
          </cell>
          <cell r="S580">
            <v>2160</v>
          </cell>
          <cell r="T580">
            <v>12470.4</v>
          </cell>
          <cell r="U580">
            <v>8133.45</v>
          </cell>
          <cell r="V580">
            <v>723</v>
          </cell>
          <cell r="W580">
            <v>10828.8</v>
          </cell>
          <cell r="X580">
            <v>140.25</v>
          </cell>
          <cell r="Y580">
            <v>11972.16</v>
          </cell>
          <cell r="Z580">
            <v>6641.76</v>
          </cell>
          <cell r="AA580">
            <v>20.64</v>
          </cell>
          <cell r="AB580">
            <v>926.2</v>
          </cell>
          <cell r="AC580">
            <v>11520.61</v>
          </cell>
          <cell r="AD580">
            <v>53.45</v>
          </cell>
          <cell r="AE580">
            <v>16470</v>
          </cell>
          <cell r="AF580">
            <v>69.790000000000006</v>
          </cell>
          <cell r="AG580">
            <v>5148.12</v>
          </cell>
          <cell r="AH580">
            <v>39531</v>
          </cell>
          <cell r="AI580">
            <v>2109.6</v>
          </cell>
          <cell r="AJ580">
            <v>133902.78</v>
          </cell>
          <cell r="AK580">
            <v>4566.08</v>
          </cell>
          <cell r="AL580">
            <v>14217.35</v>
          </cell>
        </row>
        <row r="581">
          <cell r="A581">
            <v>38905</v>
          </cell>
          <cell r="B581" t="str">
            <v>01:00</v>
          </cell>
          <cell r="C581">
            <v>40122.06</v>
          </cell>
          <cell r="D581">
            <v>34924.980000000003</v>
          </cell>
          <cell r="E581">
            <v>113960.63</v>
          </cell>
          <cell r="F581">
            <v>-259.2</v>
          </cell>
          <cell r="G581">
            <v>89278.3</v>
          </cell>
          <cell r="H581">
            <v>12065.72</v>
          </cell>
          <cell r="I581">
            <v>-79.790000000000006</v>
          </cell>
          <cell r="J581">
            <v>15513.34</v>
          </cell>
          <cell r="K581">
            <v>4586.63</v>
          </cell>
          <cell r="L581">
            <v>8038.14</v>
          </cell>
          <cell r="M581">
            <v>0</v>
          </cell>
          <cell r="N581">
            <v>34776</v>
          </cell>
          <cell r="O581">
            <v>-90.99</v>
          </cell>
          <cell r="P581">
            <v>25946.68</v>
          </cell>
          <cell r="Q581">
            <v>73199.789999999994</v>
          </cell>
          <cell r="R581">
            <v>25855.69</v>
          </cell>
          <cell r="S581">
            <v>2268</v>
          </cell>
          <cell r="T581">
            <v>12056.4</v>
          </cell>
          <cell r="U581">
            <v>8038.14</v>
          </cell>
          <cell r="V581">
            <v>729</v>
          </cell>
          <cell r="W581">
            <v>10857.6</v>
          </cell>
          <cell r="X581">
            <v>126</v>
          </cell>
          <cell r="Y581">
            <v>11889.02</v>
          </cell>
          <cell r="Z581">
            <v>6576.8</v>
          </cell>
          <cell r="AA581">
            <v>18.760000000000002</v>
          </cell>
          <cell r="AB581">
            <v>904</v>
          </cell>
          <cell r="AC581">
            <v>11045.21</v>
          </cell>
          <cell r="AD581">
            <v>53.98</v>
          </cell>
          <cell r="AE581">
            <v>16092</v>
          </cell>
          <cell r="AF581">
            <v>66.66</v>
          </cell>
          <cell r="AG581">
            <v>5126.22</v>
          </cell>
          <cell r="AH581">
            <v>33429</v>
          </cell>
          <cell r="AI581">
            <v>2044.8</v>
          </cell>
          <cell r="AJ581">
            <v>129023.36</v>
          </cell>
          <cell r="AK581">
            <v>4566.08</v>
          </cell>
          <cell r="AL581">
            <v>15094.02</v>
          </cell>
        </row>
        <row r="582">
          <cell r="A582">
            <v>38905</v>
          </cell>
          <cell r="B582" t="str">
            <v>01:15</v>
          </cell>
          <cell r="C582">
            <v>40743.01</v>
          </cell>
          <cell r="D582">
            <v>37925.58</v>
          </cell>
          <cell r="E582">
            <v>103158.61</v>
          </cell>
          <cell r="F582">
            <v>-172.8</v>
          </cell>
          <cell r="G582">
            <v>89278.3</v>
          </cell>
          <cell r="H582">
            <v>12185.71</v>
          </cell>
          <cell r="I582">
            <v>-80.36</v>
          </cell>
          <cell r="J582">
            <v>15406.15</v>
          </cell>
          <cell r="K582">
            <v>4512.84</v>
          </cell>
          <cell r="L582">
            <v>7933.15</v>
          </cell>
          <cell r="M582">
            <v>0</v>
          </cell>
          <cell r="N582">
            <v>34776</v>
          </cell>
          <cell r="O582">
            <v>-90.99</v>
          </cell>
          <cell r="P582">
            <v>23744.38</v>
          </cell>
          <cell r="Q582">
            <v>72144.36</v>
          </cell>
          <cell r="R582">
            <v>23653.39</v>
          </cell>
          <cell r="S582">
            <v>2268</v>
          </cell>
          <cell r="T582">
            <v>11826</v>
          </cell>
          <cell r="U582">
            <v>7933.15</v>
          </cell>
          <cell r="V582">
            <v>726</v>
          </cell>
          <cell r="W582">
            <v>10800</v>
          </cell>
          <cell r="X582">
            <v>107.25</v>
          </cell>
          <cell r="Y582">
            <v>11805.88</v>
          </cell>
          <cell r="Z582">
            <v>6825.38</v>
          </cell>
          <cell r="AA582">
            <v>18.760000000000002</v>
          </cell>
          <cell r="AB582">
            <v>905.5</v>
          </cell>
          <cell r="AC582">
            <v>10634.13</v>
          </cell>
          <cell r="AD582">
            <v>52.3</v>
          </cell>
          <cell r="AE582">
            <v>15642</v>
          </cell>
          <cell r="AF582">
            <v>66.66</v>
          </cell>
          <cell r="AG582">
            <v>5102.88</v>
          </cell>
          <cell r="AH582">
            <v>32550</v>
          </cell>
          <cell r="AI582">
            <v>2016</v>
          </cell>
          <cell r="AJ582">
            <v>122976.19</v>
          </cell>
          <cell r="AK582">
            <v>4509</v>
          </cell>
          <cell r="AL582">
            <v>18528.25</v>
          </cell>
        </row>
        <row r="583">
          <cell r="A583">
            <v>38905</v>
          </cell>
          <cell r="B583" t="str">
            <v>01:30</v>
          </cell>
          <cell r="C583">
            <v>41205.120000000003</v>
          </cell>
          <cell r="D583">
            <v>40086.019999999997</v>
          </cell>
          <cell r="E583">
            <v>103160.61</v>
          </cell>
          <cell r="F583">
            <v>-259.2</v>
          </cell>
          <cell r="G583">
            <v>89354.97</v>
          </cell>
          <cell r="H583">
            <v>5202.3100000000004</v>
          </cell>
          <cell r="I583">
            <v>-83.81</v>
          </cell>
          <cell r="J583">
            <v>15800.51</v>
          </cell>
          <cell r="K583">
            <v>4565.04</v>
          </cell>
          <cell r="L583">
            <v>7899.3</v>
          </cell>
          <cell r="M583">
            <v>0</v>
          </cell>
          <cell r="N583">
            <v>35328</v>
          </cell>
          <cell r="O583">
            <v>-78.86</v>
          </cell>
          <cell r="P583">
            <v>22197.38</v>
          </cell>
          <cell r="Q583">
            <v>70835.81</v>
          </cell>
          <cell r="R583">
            <v>22118.52</v>
          </cell>
          <cell r="S583">
            <v>2268</v>
          </cell>
          <cell r="T583">
            <v>11991.6</v>
          </cell>
          <cell r="U583">
            <v>7899.3</v>
          </cell>
          <cell r="V583">
            <v>714</v>
          </cell>
          <cell r="W583">
            <v>10396.799999999999</v>
          </cell>
          <cell r="X583">
            <v>102.75</v>
          </cell>
          <cell r="Y583">
            <v>11307.04</v>
          </cell>
          <cell r="Z583">
            <v>6908.75</v>
          </cell>
          <cell r="AA583">
            <v>18.760000000000002</v>
          </cell>
          <cell r="AB583">
            <v>897.6</v>
          </cell>
          <cell r="AC583">
            <v>10373.25</v>
          </cell>
          <cell r="AD583">
            <v>52.34</v>
          </cell>
          <cell r="AE583">
            <v>15174</v>
          </cell>
          <cell r="AF583">
            <v>66.66</v>
          </cell>
          <cell r="AG583">
            <v>5142.0200000000004</v>
          </cell>
          <cell r="AH583">
            <v>31680</v>
          </cell>
          <cell r="AI583">
            <v>1987.2</v>
          </cell>
          <cell r="AJ583">
            <v>122336.29</v>
          </cell>
          <cell r="AK583">
            <v>4394.8500000000004</v>
          </cell>
          <cell r="AL583">
            <v>17803.53</v>
          </cell>
        </row>
        <row r="584">
          <cell r="A584">
            <v>38905</v>
          </cell>
          <cell r="B584" t="str">
            <v>01:45</v>
          </cell>
          <cell r="C584">
            <v>40820.230000000003</v>
          </cell>
          <cell r="D584">
            <v>40166.03</v>
          </cell>
          <cell r="E584">
            <v>103158.61</v>
          </cell>
          <cell r="F584">
            <v>-172.8</v>
          </cell>
          <cell r="G584">
            <v>89278.3</v>
          </cell>
          <cell r="H584">
            <v>-29.24</v>
          </cell>
          <cell r="I584">
            <v>-83.81</v>
          </cell>
          <cell r="J584">
            <v>14408.63</v>
          </cell>
          <cell r="K584">
            <v>4709.93</v>
          </cell>
          <cell r="L584">
            <v>7854.57</v>
          </cell>
          <cell r="M584">
            <v>0</v>
          </cell>
          <cell r="N584">
            <v>34776</v>
          </cell>
          <cell r="O584">
            <v>-36.4</v>
          </cell>
          <cell r="P584">
            <v>21738.799999999999</v>
          </cell>
          <cell r="Q584">
            <v>68147.81</v>
          </cell>
          <cell r="R584">
            <v>21702.400000000001</v>
          </cell>
          <cell r="S584">
            <v>2160</v>
          </cell>
          <cell r="T584">
            <v>12211.2</v>
          </cell>
          <cell r="U584">
            <v>7854.57</v>
          </cell>
          <cell r="V584">
            <v>708</v>
          </cell>
          <cell r="W584">
            <v>10281.6</v>
          </cell>
          <cell r="X584">
            <v>100.5</v>
          </cell>
          <cell r="Y584">
            <v>11057.62</v>
          </cell>
          <cell r="Z584">
            <v>6990.47</v>
          </cell>
          <cell r="AA584">
            <v>18.760000000000002</v>
          </cell>
          <cell r="AB584">
            <v>876.8</v>
          </cell>
          <cell r="AC584">
            <v>10177.43</v>
          </cell>
          <cell r="AD584">
            <v>53.52</v>
          </cell>
          <cell r="AE584">
            <v>15048</v>
          </cell>
          <cell r="AF584">
            <v>65.62</v>
          </cell>
          <cell r="AG584">
            <v>5098.68</v>
          </cell>
          <cell r="AH584">
            <v>31185</v>
          </cell>
          <cell r="AI584">
            <v>1972.8</v>
          </cell>
          <cell r="AJ584">
            <v>120912.39</v>
          </cell>
          <cell r="AK584">
            <v>4337.78</v>
          </cell>
          <cell r="AL584">
            <v>16827.490000000002</v>
          </cell>
        </row>
        <row r="585">
          <cell r="A585">
            <v>38905</v>
          </cell>
          <cell r="B585" t="str">
            <v>02:00</v>
          </cell>
          <cell r="C585">
            <v>40532.559999999998</v>
          </cell>
          <cell r="D585">
            <v>36965.39</v>
          </cell>
          <cell r="E585">
            <v>103367.39</v>
          </cell>
          <cell r="F585">
            <v>-259.2</v>
          </cell>
          <cell r="G585">
            <v>89354.97</v>
          </cell>
          <cell r="H585">
            <v>-53.23</v>
          </cell>
          <cell r="I585">
            <v>-77.77</v>
          </cell>
          <cell r="J585">
            <v>14978.55</v>
          </cell>
          <cell r="K585">
            <v>5084.74</v>
          </cell>
          <cell r="L585">
            <v>7880.34</v>
          </cell>
          <cell r="M585">
            <v>0</v>
          </cell>
          <cell r="N585">
            <v>35328</v>
          </cell>
          <cell r="O585">
            <v>-36.4</v>
          </cell>
          <cell r="P585">
            <v>20774.87</v>
          </cell>
          <cell r="Q585">
            <v>66989.77</v>
          </cell>
          <cell r="R585">
            <v>20738.47</v>
          </cell>
          <cell r="S585">
            <v>2268</v>
          </cell>
          <cell r="T585">
            <v>11988</v>
          </cell>
          <cell r="U585">
            <v>7880.34</v>
          </cell>
          <cell r="V585">
            <v>702</v>
          </cell>
          <cell r="W585">
            <v>10051.200000000001</v>
          </cell>
          <cell r="X585">
            <v>95.25</v>
          </cell>
          <cell r="Y585">
            <v>11057.62</v>
          </cell>
          <cell r="Z585">
            <v>6963.89</v>
          </cell>
          <cell r="AA585">
            <v>18.760000000000002</v>
          </cell>
          <cell r="AB585">
            <v>859.3</v>
          </cell>
          <cell r="AC585">
            <v>9892.26</v>
          </cell>
          <cell r="AD585">
            <v>42.16</v>
          </cell>
          <cell r="AE585">
            <v>14958</v>
          </cell>
          <cell r="AF585">
            <v>64.58</v>
          </cell>
          <cell r="AG585">
            <v>5114.9799999999996</v>
          </cell>
          <cell r="AH585">
            <v>34059</v>
          </cell>
          <cell r="AI585">
            <v>1929.6</v>
          </cell>
          <cell r="AJ585">
            <v>120016.46</v>
          </cell>
          <cell r="AK585">
            <v>4337.78</v>
          </cell>
          <cell r="AL585">
            <v>15867.82</v>
          </cell>
        </row>
        <row r="586">
          <cell r="A586">
            <v>38905</v>
          </cell>
          <cell r="B586" t="str">
            <v>02:15</v>
          </cell>
          <cell r="C586">
            <v>40434.14</v>
          </cell>
          <cell r="D586">
            <v>39085.82</v>
          </cell>
          <cell r="E586">
            <v>103131</v>
          </cell>
          <cell r="F586">
            <v>-172.8</v>
          </cell>
          <cell r="G586">
            <v>89316.64</v>
          </cell>
          <cell r="H586">
            <v>-31.11</v>
          </cell>
          <cell r="I586">
            <v>-75.900000000000006</v>
          </cell>
          <cell r="J586">
            <v>15164.17</v>
          </cell>
          <cell r="K586">
            <v>5041.79</v>
          </cell>
          <cell r="L586">
            <v>7965.39</v>
          </cell>
          <cell r="M586">
            <v>0</v>
          </cell>
          <cell r="N586">
            <v>34776</v>
          </cell>
          <cell r="O586">
            <v>-36.4</v>
          </cell>
          <cell r="P586">
            <v>20755.78</v>
          </cell>
          <cell r="Q586">
            <v>65163.9</v>
          </cell>
          <cell r="R586">
            <v>20719.38</v>
          </cell>
          <cell r="S586">
            <v>2268</v>
          </cell>
          <cell r="T586">
            <v>11779.2</v>
          </cell>
          <cell r="U586">
            <v>7965.39</v>
          </cell>
          <cell r="V586">
            <v>804</v>
          </cell>
          <cell r="W586">
            <v>9878.4</v>
          </cell>
          <cell r="X586">
            <v>89.25</v>
          </cell>
          <cell r="Y586">
            <v>10974.48</v>
          </cell>
          <cell r="Z586">
            <v>7103.26</v>
          </cell>
          <cell r="AA586">
            <v>16.88</v>
          </cell>
          <cell r="AB586">
            <v>868.9</v>
          </cell>
          <cell r="AC586">
            <v>9791.9</v>
          </cell>
          <cell r="AD586">
            <v>6.92</v>
          </cell>
          <cell r="AE586">
            <v>14850</v>
          </cell>
          <cell r="AF586">
            <v>63.54</v>
          </cell>
          <cell r="AG586">
            <v>5163.34</v>
          </cell>
          <cell r="AH586">
            <v>38676</v>
          </cell>
          <cell r="AI586">
            <v>1915.2</v>
          </cell>
          <cell r="AJ586">
            <v>119120.54</v>
          </cell>
          <cell r="AK586">
            <v>4394.8500000000004</v>
          </cell>
          <cell r="AL586">
            <v>15242.46</v>
          </cell>
        </row>
        <row r="587">
          <cell r="A587">
            <v>38905</v>
          </cell>
          <cell r="B587" t="str">
            <v>02:30</v>
          </cell>
          <cell r="C587">
            <v>40280.5</v>
          </cell>
          <cell r="D587">
            <v>36925.379999999997</v>
          </cell>
          <cell r="E587">
            <v>103371.81</v>
          </cell>
          <cell r="F587">
            <v>-259.2</v>
          </cell>
          <cell r="G587">
            <v>89354.97</v>
          </cell>
          <cell r="H587">
            <v>-53.23</v>
          </cell>
          <cell r="I587">
            <v>-75.040000000000006</v>
          </cell>
          <cell r="J587">
            <v>15944.1</v>
          </cell>
          <cell r="K587">
            <v>5124.09</v>
          </cell>
          <cell r="L587">
            <v>7865.91</v>
          </cell>
          <cell r="M587">
            <v>0</v>
          </cell>
          <cell r="N587">
            <v>34776</v>
          </cell>
          <cell r="O587">
            <v>-36.4</v>
          </cell>
          <cell r="P587">
            <v>20555.32</v>
          </cell>
          <cell r="Q587">
            <v>63915.040000000001</v>
          </cell>
          <cell r="R587">
            <v>20518.919999999998</v>
          </cell>
          <cell r="S587">
            <v>2160</v>
          </cell>
          <cell r="T587">
            <v>11782.8</v>
          </cell>
          <cell r="U587">
            <v>7865.91</v>
          </cell>
          <cell r="V587">
            <v>3513</v>
          </cell>
          <cell r="W587">
            <v>9734.4</v>
          </cell>
          <cell r="X587">
            <v>86.25</v>
          </cell>
          <cell r="Y587">
            <v>10808.2</v>
          </cell>
          <cell r="Z587">
            <v>6903.7</v>
          </cell>
          <cell r="AA587">
            <v>18.760000000000002</v>
          </cell>
          <cell r="AB587">
            <v>878.4</v>
          </cell>
          <cell r="AC587">
            <v>9686.86</v>
          </cell>
          <cell r="AD587">
            <v>7.39</v>
          </cell>
          <cell r="AE587">
            <v>14706</v>
          </cell>
          <cell r="AF587">
            <v>61.45</v>
          </cell>
          <cell r="AG587">
            <v>5125.74</v>
          </cell>
          <cell r="AH587">
            <v>38520</v>
          </cell>
          <cell r="AI587">
            <v>1900.8</v>
          </cell>
          <cell r="AJ587">
            <v>118448.58</v>
          </cell>
          <cell r="AK587">
            <v>4394.8500000000004</v>
          </cell>
          <cell r="AL587">
            <v>14577.35</v>
          </cell>
        </row>
        <row r="588">
          <cell r="A588">
            <v>38905</v>
          </cell>
          <cell r="B588" t="str">
            <v>02:45</v>
          </cell>
          <cell r="C588">
            <v>40436.14</v>
          </cell>
          <cell r="D588">
            <v>39965.99</v>
          </cell>
          <cell r="E588">
            <v>103251.4</v>
          </cell>
          <cell r="F588">
            <v>-172.8</v>
          </cell>
          <cell r="G588">
            <v>89316.64</v>
          </cell>
          <cell r="H588">
            <v>-53.23</v>
          </cell>
          <cell r="I588">
            <v>-75.040000000000006</v>
          </cell>
          <cell r="J588">
            <v>11169.71</v>
          </cell>
          <cell r="K588">
            <v>5021.4399999999996</v>
          </cell>
          <cell r="L588">
            <v>7711.57</v>
          </cell>
          <cell r="M588">
            <v>0</v>
          </cell>
          <cell r="N588">
            <v>35328</v>
          </cell>
          <cell r="O588">
            <v>-36.4</v>
          </cell>
          <cell r="P588">
            <v>20913.75</v>
          </cell>
          <cell r="Q588">
            <v>62635.040000000001</v>
          </cell>
          <cell r="R588">
            <v>20877.349999999999</v>
          </cell>
          <cell r="S588">
            <v>2268</v>
          </cell>
          <cell r="T588">
            <v>12078</v>
          </cell>
          <cell r="U588">
            <v>7711.57</v>
          </cell>
          <cell r="V588">
            <v>3189</v>
          </cell>
          <cell r="W588">
            <v>9619.2000000000007</v>
          </cell>
          <cell r="X588">
            <v>85.5</v>
          </cell>
          <cell r="Y588">
            <v>11223.9</v>
          </cell>
          <cell r="Z588">
            <v>7058.69</v>
          </cell>
          <cell r="AA588">
            <v>18.760000000000002</v>
          </cell>
          <cell r="AB588">
            <v>872.1</v>
          </cell>
          <cell r="AC588">
            <v>9636.39</v>
          </cell>
          <cell r="AD588">
            <v>7.31</v>
          </cell>
          <cell r="AE588">
            <v>14616</v>
          </cell>
          <cell r="AF588">
            <v>61.45</v>
          </cell>
          <cell r="AG588">
            <v>5128.76</v>
          </cell>
          <cell r="AH588">
            <v>38628</v>
          </cell>
          <cell r="AI588">
            <v>1893.6</v>
          </cell>
          <cell r="AJ588">
            <v>118064.57</v>
          </cell>
          <cell r="AK588">
            <v>4509</v>
          </cell>
          <cell r="AL588">
            <v>14322.53</v>
          </cell>
        </row>
        <row r="589">
          <cell r="A589">
            <v>38905</v>
          </cell>
          <cell r="B589" t="str">
            <v>03:00</v>
          </cell>
          <cell r="C589">
            <v>40376.92</v>
          </cell>
          <cell r="D589">
            <v>40726.14</v>
          </cell>
          <cell r="E589">
            <v>103171</v>
          </cell>
          <cell r="F589">
            <v>-259.2</v>
          </cell>
          <cell r="G589">
            <v>89316.64</v>
          </cell>
          <cell r="H589">
            <v>-29.24</v>
          </cell>
          <cell r="I589">
            <v>-76.34</v>
          </cell>
          <cell r="J589">
            <v>10036.18</v>
          </cell>
          <cell r="K589">
            <v>5005.66</v>
          </cell>
          <cell r="L589">
            <v>7988.65</v>
          </cell>
          <cell r="M589">
            <v>0</v>
          </cell>
          <cell r="N589">
            <v>34776</v>
          </cell>
          <cell r="O589">
            <v>-36.4</v>
          </cell>
          <cell r="P589">
            <v>20827.23</v>
          </cell>
          <cell r="Q589">
            <v>61996.34</v>
          </cell>
          <cell r="R589">
            <v>20790.830000000002</v>
          </cell>
          <cell r="S589">
            <v>2160</v>
          </cell>
          <cell r="T589">
            <v>11880</v>
          </cell>
          <cell r="U589">
            <v>7988.65</v>
          </cell>
          <cell r="V589">
            <v>3168</v>
          </cell>
          <cell r="W589">
            <v>9676.7999999999993</v>
          </cell>
          <cell r="X589">
            <v>80.25</v>
          </cell>
          <cell r="Y589">
            <v>11223.9</v>
          </cell>
          <cell r="Z589">
            <v>7022.92</v>
          </cell>
          <cell r="AA589">
            <v>18.760000000000002</v>
          </cell>
          <cell r="AB589">
            <v>854.5</v>
          </cell>
          <cell r="AC589">
            <v>9576.41</v>
          </cell>
          <cell r="AD589">
            <v>6.76</v>
          </cell>
          <cell r="AE589">
            <v>14544</v>
          </cell>
          <cell r="AF589">
            <v>60.41</v>
          </cell>
          <cell r="AG589">
            <v>5105.46</v>
          </cell>
          <cell r="AH589">
            <v>38889</v>
          </cell>
          <cell r="AI589">
            <v>1893.6</v>
          </cell>
          <cell r="AJ589">
            <v>117728.67</v>
          </cell>
          <cell r="AK589">
            <v>4509</v>
          </cell>
          <cell r="AL589">
            <v>14163.55</v>
          </cell>
        </row>
        <row r="590">
          <cell r="A590">
            <v>38905</v>
          </cell>
          <cell r="B590" t="str">
            <v>03:15</v>
          </cell>
          <cell r="C590">
            <v>40421.33</v>
          </cell>
          <cell r="D590">
            <v>42526.5</v>
          </cell>
          <cell r="E590">
            <v>96891.94</v>
          </cell>
          <cell r="F590">
            <v>-172.8</v>
          </cell>
          <cell r="G590">
            <v>89316.64</v>
          </cell>
          <cell r="H590">
            <v>-55.11</v>
          </cell>
          <cell r="I590">
            <v>-74.75</v>
          </cell>
          <cell r="J590">
            <v>10704.55</v>
          </cell>
          <cell r="K590">
            <v>5053.62</v>
          </cell>
          <cell r="L590">
            <v>8158.53</v>
          </cell>
          <cell r="M590">
            <v>0</v>
          </cell>
          <cell r="N590">
            <v>35328</v>
          </cell>
          <cell r="O590">
            <v>-42.46</v>
          </cell>
          <cell r="P590">
            <v>20973.3</v>
          </cell>
          <cell r="Q590">
            <v>61418.75</v>
          </cell>
          <cell r="R590">
            <v>20930.84</v>
          </cell>
          <cell r="S590">
            <v>2160</v>
          </cell>
          <cell r="T590">
            <v>11358</v>
          </cell>
          <cell r="U590">
            <v>8158.53</v>
          </cell>
          <cell r="V590">
            <v>3234</v>
          </cell>
          <cell r="W590">
            <v>9590.4</v>
          </cell>
          <cell r="X590">
            <v>78.75</v>
          </cell>
          <cell r="Y590">
            <v>10974.48</v>
          </cell>
          <cell r="Z590">
            <v>7133.7</v>
          </cell>
          <cell r="AA590">
            <v>16.88</v>
          </cell>
          <cell r="AB590">
            <v>868.9</v>
          </cell>
          <cell r="AC590">
            <v>9526.24</v>
          </cell>
          <cell r="AD590">
            <v>6.61</v>
          </cell>
          <cell r="AE590">
            <v>14562</v>
          </cell>
          <cell r="AF590">
            <v>63.54</v>
          </cell>
          <cell r="AG590">
            <v>5120.3599999999997</v>
          </cell>
          <cell r="AH590">
            <v>39006</v>
          </cell>
          <cell r="AI590">
            <v>1872</v>
          </cell>
          <cell r="AJ590">
            <v>114513.12</v>
          </cell>
          <cell r="AK590">
            <v>4509</v>
          </cell>
          <cell r="AL590">
            <v>15705.33</v>
          </cell>
        </row>
        <row r="591">
          <cell r="A591">
            <v>38905</v>
          </cell>
          <cell r="B591" t="str">
            <v>03:30</v>
          </cell>
          <cell r="C591">
            <v>40136.06</v>
          </cell>
          <cell r="D591">
            <v>49647.93</v>
          </cell>
          <cell r="E591">
            <v>87852.34</v>
          </cell>
          <cell r="F591">
            <v>-259.2</v>
          </cell>
          <cell r="G591">
            <v>89393.3</v>
          </cell>
          <cell r="H591">
            <v>-29.24</v>
          </cell>
          <cell r="I591">
            <v>-75.900000000000006</v>
          </cell>
          <cell r="J591">
            <v>11085.72</v>
          </cell>
          <cell r="K591">
            <v>5177.51</v>
          </cell>
          <cell r="L591">
            <v>8131.12</v>
          </cell>
          <cell r="M591">
            <v>0</v>
          </cell>
          <cell r="N591">
            <v>35328</v>
          </cell>
          <cell r="O591">
            <v>-36.4</v>
          </cell>
          <cell r="P591">
            <v>20915.45</v>
          </cell>
          <cell r="Q591">
            <v>61099.9</v>
          </cell>
          <cell r="R591">
            <v>20879.05</v>
          </cell>
          <cell r="S591">
            <v>2160</v>
          </cell>
          <cell r="T591">
            <v>11134.8</v>
          </cell>
          <cell r="U591">
            <v>8131.12</v>
          </cell>
          <cell r="V591">
            <v>3189</v>
          </cell>
          <cell r="W591">
            <v>9360</v>
          </cell>
          <cell r="X591">
            <v>78.75</v>
          </cell>
          <cell r="Y591">
            <v>11140.76</v>
          </cell>
          <cell r="Z591">
            <v>7015.72</v>
          </cell>
          <cell r="AA591">
            <v>18.760000000000002</v>
          </cell>
          <cell r="AB591">
            <v>875.2</v>
          </cell>
          <cell r="AC591">
            <v>9506.32</v>
          </cell>
          <cell r="AD591">
            <v>7.51</v>
          </cell>
          <cell r="AE591">
            <v>14490</v>
          </cell>
          <cell r="AF591">
            <v>65.62</v>
          </cell>
          <cell r="AG591">
            <v>5140</v>
          </cell>
          <cell r="AH591">
            <v>39027</v>
          </cell>
          <cell r="AI591">
            <v>1864.8</v>
          </cell>
          <cell r="AJ591">
            <v>110081.79</v>
          </cell>
          <cell r="AK591">
            <v>4509</v>
          </cell>
          <cell r="AL591">
            <v>19318.41</v>
          </cell>
        </row>
        <row r="592">
          <cell r="A592">
            <v>38905</v>
          </cell>
          <cell r="B592" t="str">
            <v>03:45</v>
          </cell>
          <cell r="C592">
            <v>40555.370000000003</v>
          </cell>
          <cell r="D592">
            <v>54528.9</v>
          </cell>
          <cell r="E592">
            <v>83213.55</v>
          </cell>
          <cell r="F592">
            <v>-172.8</v>
          </cell>
          <cell r="G592">
            <v>89278.3</v>
          </cell>
          <cell r="H592">
            <v>-29.24</v>
          </cell>
          <cell r="I592">
            <v>-78.2</v>
          </cell>
          <cell r="J592">
            <v>10857.74</v>
          </cell>
          <cell r="K592">
            <v>5189.17</v>
          </cell>
          <cell r="L592">
            <v>8031.91</v>
          </cell>
          <cell r="M592">
            <v>0</v>
          </cell>
          <cell r="N592">
            <v>34776</v>
          </cell>
          <cell r="O592">
            <v>-36.4</v>
          </cell>
          <cell r="P592">
            <v>20928.099999999999</v>
          </cell>
          <cell r="Q592">
            <v>60974.2</v>
          </cell>
          <cell r="R592">
            <v>20891.7</v>
          </cell>
          <cell r="S592">
            <v>2160</v>
          </cell>
          <cell r="T592">
            <v>11102.4</v>
          </cell>
          <cell r="U592">
            <v>8031.91</v>
          </cell>
          <cell r="V592">
            <v>3159</v>
          </cell>
          <cell r="W592">
            <v>9100.7999999999993</v>
          </cell>
          <cell r="X592">
            <v>75.75</v>
          </cell>
          <cell r="Y592">
            <v>11556.46</v>
          </cell>
          <cell r="Z592">
            <v>7166.43</v>
          </cell>
          <cell r="AA592">
            <v>18.760000000000002</v>
          </cell>
          <cell r="AB592">
            <v>873.6</v>
          </cell>
          <cell r="AC592">
            <v>9446.1299999999992</v>
          </cell>
          <cell r="AD592">
            <v>6.37</v>
          </cell>
          <cell r="AE592">
            <v>14562</v>
          </cell>
          <cell r="AF592">
            <v>67.7</v>
          </cell>
          <cell r="AG592">
            <v>5091.21</v>
          </cell>
          <cell r="AH592">
            <v>39264</v>
          </cell>
          <cell r="AI592">
            <v>1857.6</v>
          </cell>
          <cell r="AJ592">
            <v>107890.13</v>
          </cell>
          <cell r="AK592">
            <v>4337.78</v>
          </cell>
          <cell r="AL592">
            <v>21525.29</v>
          </cell>
        </row>
        <row r="593">
          <cell r="A593">
            <v>38905</v>
          </cell>
          <cell r="B593" t="str">
            <v>04:00</v>
          </cell>
          <cell r="C593">
            <v>39769.58</v>
          </cell>
          <cell r="D593">
            <v>51848.37</v>
          </cell>
          <cell r="E593">
            <v>85574.53</v>
          </cell>
          <cell r="F593">
            <v>-172.8</v>
          </cell>
          <cell r="G593">
            <v>89316.64</v>
          </cell>
          <cell r="H593">
            <v>-31.11</v>
          </cell>
          <cell r="I593">
            <v>-80.069999999999993</v>
          </cell>
          <cell r="J593">
            <v>10840.11</v>
          </cell>
          <cell r="K593">
            <v>5110.49</v>
          </cell>
          <cell r="L593">
            <v>7689.14</v>
          </cell>
          <cell r="M593">
            <v>0</v>
          </cell>
          <cell r="N593">
            <v>34776</v>
          </cell>
          <cell r="O593">
            <v>-36.4</v>
          </cell>
          <cell r="P593">
            <v>20891.490000000002</v>
          </cell>
          <cell r="Q593">
            <v>60880.07</v>
          </cell>
          <cell r="R593">
            <v>20855.09</v>
          </cell>
          <cell r="S593">
            <v>2160</v>
          </cell>
          <cell r="T593">
            <v>11430</v>
          </cell>
          <cell r="U593">
            <v>7689.14</v>
          </cell>
          <cell r="V593">
            <v>3111</v>
          </cell>
          <cell r="W593">
            <v>9388.7999999999993</v>
          </cell>
          <cell r="X593">
            <v>78.75</v>
          </cell>
          <cell r="Y593">
            <v>11473.32</v>
          </cell>
          <cell r="Z593">
            <v>6825.83</v>
          </cell>
          <cell r="AA593">
            <v>16.88</v>
          </cell>
          <cell r="AB593">
            <v>865.7</v>
          </cell>
          <cell r="AC593">
            <v>9495.92</v>
          </cell>
          <cell r="AD593">
            <v>6.49</v>
          </cell>
          <cell r="AE593">
            <v>14526</v>
          </cell>
          <cell r="AF593">
            <v>67.7</v>
          </cell>
          <cell r="AG593">
            <v>5165.1499999999996</v>
          </cell>
          <cell r="AH593">
            <v>38676</v>
          </cell>
          <cell r="AI593">
            <v>1843.2</v>
          </cell>
          <cell r="AJ593">
            <v>108514.02</v>
          </cell>
          <cell r="AK593">
            <v>4337.78</v>
          </cell>
          <cell r="AL593">
            <v>20214.95</v>
          </cell>
        </row>
        <row r="594">
          <cell r="A594">
            <v>38905</v>
          </cell>
          <cell r="B594" t="str">
            <v>04:15</v>
          </cell>
          <cell r="C594">
            <v>39953.620000000003</v>
          </cell>
          <cell r="D594">
            <v>52168.43</v>
          </cell>
          <cell r="E594">
            <v>84772.2</v>
          </cell>
          <cell r="F594">
            <v>-172.8</v>
          </cell>
          <cell r="G594">
            <v>89239.97</v>
          </cell>
          <cell r="H594">
            <v>-27.36</v>
          </cell>
          <cell r="I594">
            <v>-81.08</v>
          </cell>
          <cell r="J594">
            <v>10881.34</v>
          </cell>
          <cell r="K594">
            <v>5081.3</v>
          </cell>
          <cell r="L594">
            <v>7400.77</v>
          </cell>
          <cell r="M594">
            <v>0</v>
          </cell>
          <cell r="N594">
            <v>35328</v>
          </cell>
          <cell r="O594">
            <v>-36.4</v>
          </cell>
          <cell r="P594">
            <v>20853.66</v>
          </cell>
          <cell r="Q594">
            <v>61233.08</v>
          </cell>
          <cell r="R594">
            <v>20817.259999999998</v>
          </cell>
          <cell r="S594">
            <v>2160</v>
          </cell>
          <cell r="T594">
            <v>11278.8</v>
          </cell>
          <cell r="U594">
            <v>7400.77</v>
          </cell>
          <cell r="V594">
            <v>3159</v>
          </cell>
          <cell r="W594">
            <v>9331.2000000000007</v>
          </cell>
          <cell r="X594">
            <v>74.25</v>
          </cell>
          <cell r="Y594">
            <v>11556.46</v>
          </cell>
          <cell r="Z594">
            <v>6494.19</v>
          </cell>
          <cell r="AA594">
            <v>20.64</v>
          </cell>
          <cell r="AB594">
            <v>894.4</v>
          </cell>
          <cell r="AC594">
            <v>9545.58</v>
          </cell>
          <cell r="AD594">
            <v>7.48</v>
          </cell>
          <cell r="AE594">
            <v>14616</v>
          </cell>
          <cell r="AF594">
            <v>66.66</v>
          </cell>
          <cell r="AG594">
            <v>5261.7</v>
          </cell>
          <cell r="AH594">
            <v>39039</v>
          </cell>
          <cell r="AI594">
            <v>1857.6</v>
          </cell>
          <cell r="AJ594">
            <v>108210.02</v>
          </cell>
          <cell r="AK594">
            <v>4280.7</v>
          </cell>
          <cell r="AL594">
            <v>20254.689999999999</v>
          </cell>
        </row>
        <row r="595">
          <cell r="A595">
            <v>38905</v>
          </cell>
          <cell r="B595" t="str">
            <v>04:30</v>
          </cell>
          <cell r="C595">
            <v>39811.19</v>
          </cell>
          <cell r="D595">
            <v>52928.58</v>
          </cell>
          <cell r="E595">
            <v>84494.24</v>
          </cell>
          <cell r="F595">
            <v>-172.8</v>
          </cell>
          <cell r="G595">
            <v>89316.64</v>
          </cell>
          <cell r="H595">
            <v>-29.24</v>
          </cell>
          <cell r="I595">
            <v>-81.94</v>
          </cell>
          <cell r="J595">
            <v>10761.75</v>
          </cell>
          <cell r="K595">
            <v>4985.32</v>
          </cell>
          <cell r="L595">
            <v>7386.33</v>
          </cell>
          <cell r="M595">
            <v>0</v>
          </cell>
          <cell r="N595">
            <v>34776</v>
          </cell>
          <cell r="O595">
            <v>-42.46</v>
          </cell>
          <cell r="P595">
            <v>20802.009999999998</v>
          </cell>
          <cell r="Q595">
            <v>61521.94</v>
          </cell>
          <cell r="R595">
            <v>20759.55</v>
          </cell>
          <cell r="S595">
            <v>2268</v>
          </cell>
          <cell r="T595">
            <v>10792.8</v>
          </cell>
          <cell r="U595">
            <v>7386.33</v>
          </cell>
          <cell r="V595">
            <v>3207</v>
          </cell>
          <cell r="W595">
            <v>8985.6</v>
          </cell>
          <cell r="X595">
            <v>73.5</v>
          </cell>
          <cell r="Y595">
            <v>11556.46</v>
          </cell>
          <cell r="Z595">
            <v>6418.21</v>
          </cell>
          <cell r="AA595">
            <v>18.760000000000002</v>
          </cell>
          <cell r="AB595">
            <v>915.1</v>
          </cell>
          <cell r="AC595">
            <v>9624.9699999999993</v>
          </cell>
          <cell r="AD595">
            <v>6.79</v>
          </cell>
          <cell r="AE595">
            <v>14760</v>
          </cell>
          <cell r="AF595">
            <v>66.66</v>
          </cell>
          <cell r="AG595">
            <v>5345.36</v>
          </cell>
          <cell r="AH595">
            <v>38937</v>
          </cell>
          <cell r="AI595">
            <v>1879.2</v>
          </cell>
          <cell r="AJ595">
            <v>107938.05</v>
          </cell>
          <cell r="AK595">
            <v>4566.08</v>
          </cell>
          <cell r="AL595">
            <v>20373.93</v>
          </cell>
        </row>
        <row r="596">
          <cell r="A596">
            <v>38905</v>
          </cell>
          <cell r="B596" t="str">
            <v>04:45</v>
          </cell>
          <cell r="C596">
            <v>38454.06</v>
          </cell>
          <cell r="D596">
            <v>53608.72</v>
          </cell>
          <cell r="E596">
            <v>84374.24</v>
          </cell>
          <cell r="F596">
            <v>-259.2</v>
          </cell>
          <cell r="G596">
            <v>89354.97</v>
          </cell>
          <cell r="H596">
            <v>-27.36</v>
          </cell>
          <cell r="I596">
            <v>-86.83</v>
          </cell>
          <cell r="J596">
            <v>11241.71</v>
          </cell>
          <cell r="K596">
            <v>5037.45</v>
          </cell>
          <cell r="L596">
            <v>7418.17</v>
          </cell>
          <cell r="M596">
            <v>0</v>
          </cell>
          <cell r="N596">
            <v>35328</v>
          </cell>
          <cell r="O596">
            <v>-36.4</v>
          </cell>
          <cell r="P596">
            <v>20788.73</v>
          </cell>
          <cell r="Q596">
            <v>61878.83</v>
          </cell>
          <cell r="R596">
            <v>20752.330000000002</v>
          </cell>
          <cell r="S596">
            <v>2160</v>
          </cell>
          <cell r="T596">
            <v>10602</v>
          </cell>
          <cell r="U596">
            <v>7418.17</v>
          </cell>
          <cell r="V596">
            <v>3222</v>
          </cell>
          <cell r="W596">
            <v>8726.4</v>
          </cell>
          <cell r="X596">
            <v>74.25</v>
          </cell>
          <cell r="Y596">
            <v>11556.46</v>
          </cell>
          <cell r="Z596">
            <v>6369.36</v>
          </cell>
          <cell r="AA596">
            <v>20.64</v>
          </cell>
          <cell r="AB596">
            <v>927.8</v>
          </cell>
          <cell r="AC596">
            <v>9769.66</v>
          </cell>
          <cell r="AD596">
            <v>6.59</v>
          </cell>
          <cell r="AE596">
            <v>14868</v>
          </cell>
          <cell r="AF596">
            <v>70.83</v>
          </cell>
          <cell r="AG596">
            <v>5419.69</v>
          </cell>
          <cell r="AH596">
            <v>38994</v>
          </cell>
          <cell r="AI596">
            <v>1908</v>
          </cell>
          <cell r="AJ596">
            <v>107474.08</v>
          </cell>
          <cell r="AK596">
            <v>4680.2299999999996</v>
          </cell>
          <cell r="AL596">
            <v>20102.75</v>
          </cell>
        </row>
        <row r="597">
          <cell r="A597">
            <v>38905</v>
          </cell>
          <cell r="B597" t="str">
            <v>05:00</v>
          </cell>
          <cell r="C597">
            <v>38262.42</v>
          </cell>
          <cell r="D597">
            <v>55809.16</v>
          </cell>
          <cell r="E597">
            <v>84413.04</v>
          </cell>
          <cell r="F597">
            <v>-172.8</v>
          </cell>
          <cell r="G597">
            <v>89354.97</v>
          </cell>
          <cell r="H597">
            <v>-29.24</v>
          </cell>
          <cell r="I597">
            <v>-91.29</v>
          </cell>
          <cell r="J597">
            <v>11283.27</v>
          </cell>
          <cell r="K597">
            <v>5093.59</v>
          </cell>
          <cell r="L597">
            <v>7459.97</v>
          </cell>
          <cell r="M597">
            <v>0</v>
          </cell>
          <cell r="N597">
            <v>34776</v>
          </cell>
          <cell r="O597">
            <v>-36.4</v>
          </cell>
          <cell r="P597">
            <v>20852.009999999998</v>
          </cell>
          <cell r="Q597">
            <v>62171.29</v>
          </cell>
          <cell r="R597">
            <v>20815.61</v>
          </cell>
          <cell r="S597">
            <v>2160</v>
          </cell>
          <cell r="T597">
            <v>10620</v>
          </cell>
          <cell r="U597">
            <v>7459.97</v>
          </cell>
          <cell r="V597">
            <v>3327</v>
          </cell>
          <cell r="W597">
            <v>8668.7999999999993</v>
          </cell>
          <cell r="X597">
            <v>75</v>
          </cell>
          <cell r="Y597">
            <v>11722.74</v>
          </cell>
          <cell r="Z597">
            <v>6545.5</v>
          </cell>
          <cell r="AA597">
            <v>18.760000000000002</v>
          </cell>
          <cell r="AB597">
            <v>939</v>
          </cell>
          <cell r="AC597">
            <v>9834.7199999999993</v>
          </cell>
          <cell r="AD597">
            <v>6.48</v>
          </cell>
          <cell r="AE597">
            <v>15084</v>
          </cell>
          <cell r="AF597">
            <v>70.83</v>
          </cell>
          <cell r="AG597">
            <v>5475.52</v>
          </cell>
          <cell r="AH597">
            <v>39390</v>
          </cell>
          <cell r="AI597">
            <v>1951.2</v>
          </cell>
          <cell r="AJ597">
            <v>107874.01</v>
          </cell>
          <cell r="AK597">
            <v>4737.3100000000004</v>
          </cell>
          <cell r="AL597">
            <v>20357.57</v>
          </cell>
        </row>
        <row r="598">
          <cell r="A598">
            <v>38905</v>
          </cell>
          <cell r="B598" t="str">
            <v>05:15</v>
          </cell>
          <cell r="C598">
            <v>38225.61</v>
          </cell>
          <cell r="D598">
            <v>55609.120000000003</v>
          </cell>
          <cell r="E598">
            <v>84333.45</v>
          </cell>
          <cell r="F598">
            <v>-172.8</v>
          </cell>
          <cell r="G598">
            <v>89278.3</v>
          </cell>
          <cell r="H598">
            <v>-27.36</v>
          </cell>
          <cell r="I598">
            <v>-98.47</v>
          </cell>
          <cell r="J598">
            <v>11133.78</v>
          </cell>
          <cell r="K598">
            <v>5040.32</v>
          </cell>
          <cell r="L598">
            <v>7388.46</v>
          </cell>
          <cell r="M598">
            <v>0</v>
          </cell>
          <cell r="N598">
            <v>34776</v>
          </cell>
          <cell r="O598">
            <v>-42.46</v>
          </cell>
          <cell r="P598">
            <v>22892.63</v>
          </cell>
          <cell r="Q598">
            <v>61922.47</v>
          </cell>
          <cell r="R598">
            <v>22850.17</v>
          </cell>
          <cell r="S598">
            <v>2268</v>
          </cell>
          <cell r="T598">
            <v>10839.6</v>
          </cell>
          <cell r="U598">
            <v>7388.46</v>
          </cell>
          <cell r="V598">
            <v>3411</v>
          </cell>
          <cell r="W598">
            <v>8899.2000000000007</v>
          </cell>
          <cell r="X598">
            <v>75.75</v>
          </cell>
          <cell r="Y598">
            <v>11722.74</v>
          </cell>
          <cell r="Z598">
            <v>7034.69</v>
          </cell>
          <cell r="AA598">
            <v>20.64</v>
          </cell>
          <cell r="AB598">
            <v>983.6</v>
          </cell>
          <cell r="AC598">
            <v>9959.75</v>
          </cell>
          <cell r="AD598">
            <v>6.38</v>
          </cell>
          <cell r="AE598">
            <v>15354</v>
          </cell>
          <cell r="AF598">
            <v>70.83</v>
          </cell>
          <cell r="AG598">
            <v>5466.72</v>
          </cell>
          <cell r="AH598">
            <v>35664</v>
          </cell>
          <cell r="AI598">
            <v>2016</v>
          </cell>
          <cell r="AJ598">
            <v>108641.9</v>
          </cell>
          <cell r="AK598">
            <v>4623.16</v>
          </cell>
          <cell r="AL598">
            <v>21002.799999999999</v>
          </cell>
        </row>
        <row r="599">
          <cell r="A599">
            <v>38905</v>
          </cell>
          <cell r="B599" t="str">
            <v>05:30</v>
          </cell>
          <cell r="C599">
            <v>39211.440000000002</v>
          </cell>
          <cell r="D599">
            <v>58928.7</v>
          </cell>
          <cell r="E599">
            <v>85254.16</v>
          </cell>
          <cell r="F599">
            <v>-172.8</v>
          </cell>
          <cell r="G599">
            <v>89354.97</v>
          </cell>
          <cell r="H599">
            <v>-29.24</v>
          </cell>
          <cell r="I599">
            <v>-102.5</v>
          </cell>
          <cell r="J599">
            <v>11519.28</v>
          </cell>
          <cell r="K599">
            <v>5061.17</v>
          </cell>
          <cell r="L599">
            <v>7464.29</v>
          </cell>
          <cell r="M599">
            <v>0</v>
          </cell>
          <cell r="N599">
            <v>34776</v>
          </cell>
          <cell r="O599">
            <v>-36.4</v>
          </cell>
          <cell r="P599">
            <v>23291.01</v>
          </cell>
          <cell r="Q599">
            <v>63910.5</v>
          </cell>
          <cell r="R599">
            <v>23254.61</v>
          </cell>
          <cell r="S599">
            <v>2268</v>
          </cell>
          <cell r="T599">
            <v>10796.4</v>
          </cell>
          <cell r="U599">
            <v>7464.29</v>
          </cell>
          <cell r="V599">
            <v>3543</v>
          </cell>
          <cell r="W599">
            <v>8841.6</v>
          </cell>
          <cell r="X599">
            <v>79.5</v>
          </cell>
          <cell r="Y599">
            <v>11805.88</v>
          </cell>
          <cell r="Z599">
            <v>7236.02</v>
          </cell>
          <cell r="AA599">
            <v>18.760000000000002</v>
          </cell>
          <cell r="AB599">
            <v>1029.8</v>
          </cell>
          <cell r="AC599">
            <v>10119.66</v>
          </cell>
          <cell r="AD599">
            <v>7.81</v>
          </cell>
          <cell r="AE599">
            <v>15714</v>
          </cell>
          <cell r="AF599">
            <v>73.95</v>
          </cell>
          <cell r="AG599">
            <v>5520.05</v>
          </cell>
          <cell r="AH599">
            <v>39198</v>
          </cell>
          <cell r="AI599">
            <v>2088</v>
          </cell>
          <cell r="AJ599">
            <v>109233.85</v>
          </cell>
          <cell r="AK599">
            <v>4451.93</v>
          </cell>
          <cell r="AL599">
            <v>21062.42</v>
          </cell>
        </row>
        <row r="600">
          <cell r="A600">
            <v>38905</v>
          </cell>
          <cell r="B600" t="str">
            <v>05:45</v>
          </cell>
          <cell r="C600">
            <v>39545.519999999997</v>
          </cell>
          <cell r="D600">
            <v>59888.4</v>
          </cell>
          <cell r="E600">
            <v>93691.42</v>
          </cell>
          <cell r="F600">
            <v>-172.8</v>
          </cell>
          <cell r="G600">
            <v>89316.64</v>
          </cell>
          <cell r="H600">
            <v>-29.24</v>
          </cell>
          <cell r="I600">
            <v>-108.97</v>
          </cell>
          <cell r="J600">
            <v>11434.09</v>
          </cell>
          <cell r="K600">
            <v>5006.22</v>
          </cell>
          <cell r="L600">
            <v>7467.09</v>
          </cell>
          <cell r="M600">
            <v>0</v>
          </cell>
          <cell r="N600">
            <v>35328</v>
          </cell>
          <cell r="O600">
            <v>-36.4</v>
          </cell>
          <cell r="P600">
            <v>23175.66</v>
          </cell>
          <cell r="Q600">
            <v>66540.97</v>
          </cell>
          <cell r="R600">
            <v>23139.26</v>
          </cell>
          <cell r="S600">
            <v>2268</v>
          </cell>
          <cell r="T600">
            <v>11163.6</v>
          </cell>
          <cell r="U600">
            <v>7467.09</v>
          </cell>
          <cell r="V600">
            <v>3693</v>
          </cell>
          <cell r="W600">
            <v>9273.6</v>
          </cell>
          <cell r="X600">
            <v>78.75</v>
          </cell>
          <cell r="Y600">
            <v>11722.74</v>
          </cell>
          <cell r="Z600">
            <v>7239.12</v>
          </cell>
          <cell r="AA600">
            <v>18.760000000000002</v>
          </cell>
          <cell r="AB600">
            <v>1072.8</v>
          </cell>
          <cell r="AC600">
            <v>10314.76</v>
          </cell>
          <cell r="AD600">
            <v>7.49</v>
          </cell>
          <cell r="AE600">
            <v>16326</v>
          </cell>
          <cell r="AF600">
            <v>79.16</v>
          </cell>
          <cell r="AG600">
            <v>5459.33</v>
          </cell>
          <cell r="AH600">
            <v>41601</v>
          </cell>
          <cell r="AI600">
            <v>2174.4</v>
          </cell>
          <cell r="AJ600">
            <v>113713.16</v>
          </cell>
          <cell r="AK600">
            <v>4509</v>
          </cell>
          <cell r="AL600">
            <v>18349.400000000001</v>
          </cell>
        </row>
        <row r="601">
          <cell r="A601">
            <v>38905</v>
          </cell>
          <cell r="B601" t="str">
            <v>06:00</v>
          </cell>
          <cell r="C601">
            <v>38932.58</v>
          </cell>
          <cell r="D601">
            <v>58488.11</v>
          </cell>
          <cell r="E601">
            <v>103212.61</v>
          </cell>
          <cell r="F601">
            <v>-172.8</v>
          </cell>
          <cell r="G601">
            <v>89316.64</v>
          </cell>
          <cell r="H601">
            <v>-29.24</v>
          </cell>
          <cell r="I601">
            <v>-118.17</v>
          </cell>
          <cell r="J601">
            <v>12380.81</v>
          </cell>
          <cell r="K601">
            <v>5002.28</v>
          </cell>
          <cell r="L601">
            <v>7604.61</v>
          </cell>
          <cell r="M601">
            <v>0</v>
          </cell>
          <cell r="N601">
            <v>34776</v>
          </cell>
          <cell r="O601">
            <v>-42.46</v>
          </cell>
          <cell r="P601">
            <v>24319.62</v>
          </cell>
          <cell r="Q601">
            <v>69238.17</v>
          </cell>
          <cell r="R601">
            <v>24277.16</v>
          </cell>
          <cell r="S601">
            <v>2268</v>
          </cell>
          <cell r="T601">
            <v>11271.6</v>
          </cell>
          <cell r="U601">
            <v>7604.61</v>
          </cell>
          <cell r="V601">
            <v>3810</v>
          </cell>
          <cell r="W601">
            <v>9388.7999999999993</v>
          </cell>
          <cell r="X601">
            <v>81.75</v>
          </cell>
          <cell r="Y601">
            <v>11805.88</v>
          </cell>
          <cell r="Z601">
            <v>7273.69</v>
          </cell>
          <cell r="AA601">
            <v>18.760000000000002</v>
          </cell>
          <cell r="AB601">
            <v>1106.3</v>
          </cell>
          <cell r="AC601">
            <v>10614.97</v>
          </cell>
          <cell r="AD601">
            <v>7.36</v>
          </cell>
          <cell r="AE601">
            <v>16722</v>
          </cell>
          <cell r="AF601">
            <v>79.16</v>
          </cell>
          <cell r="AG601">
            <v>5488.5</v>
          </cell>
          <cell r="AH601">
            <v>42966</v>
          </cell>
          <cell r="AI601">
            <v>2260.8000000000002</v>
          </cell>
          <cell r="AJ601">
            <v>118656.39</v>
          </cell>
          <cell r="AK601">
            <v>4566.08</v>
          </cell>
          <cell r="AL601">
            <v>15050.77</v>
          </cell>
        </row>
        <row r="602">
          <cell r="A602">
            <v>38905</v>
          </cell>
          <cell r="B602" t="str">
            <v>06:15</v>
          </cell>
          <cell r="C602">
            <v>39750.769999999997</v>
          </cell>
          <cell r="D602">
            <v>53687.16</v>
          </cell>
          <cell r="E602">
            <v>104133.33</v>
          </cell>
          <cell r="F602">
            <v>-172.8</v>
          </cell>
          <cell r="G602">
            <v>89354.97</v>
          </cell>
          <cell r="H602">
            <v>-29.24</v>
          </cell>
          <cell r="I602">
            <v>-128.52000000000001</v>
          </cell>
          <cell r="J602">
            <v>16585.21</v>
          </cell>
          <cell r="K602">
            <v>5143.2299999999996</v>
          </cell>
          <cell r="L602">
            <v>7957.56</v>
          </cell>
          <cell r="M602">
            <v>0</v>
          </cell>
          <cell r="N602">
            <v>34776</v>
          </cell>
          <cell r="O602">
            <v>-42.46</v>
          </cell>
          <cell r="P602">
            <v>34185.24</v>
          </cell>
          <cell r="Q602">
            <v>64352.52</v>
          </cell>
          <cell r="R602">
            <v>34142.78</v>
          </cell>
          <cell r="S602">
            <v>2268</v>
          </cell>
          <cell r="T602">
            <v>12006</v>
          </cell>
          <cell r="U602">
            <v>7957.56</v>
          </cell>
          <cell r="V602">
            <v>3909</v>
          </cell>
          <cell r="W602">
            <v>9302.4</v>
          </cell>
          <cell r="X602">
            <v>85.5</v>
          </cell>
          <cell r="Y602">
            <v>12055.3</v>
          </cell>
          <cell r="Z602">
            <v>7635.63</v>
          </cell>
          <cell r="AA602">
            <v>18.760000000000002</v>
          </cell>
          <cell r="AB602">
            <v>1202</v>
          </cell>
          <cell r="AC602">
            <v>11159.75</v>
          </cell>
          <cell r="AD602">
            <v>7.52</v>
          </cell>
          <cell r="AE602">
            <v>17460</v>
          </cell>
          <cell r="AF602">
            <v>79.16</v>
          </cell>
          <cell r="AG602">
            <v>5416.98</v>
          </cell>
          <cell r="AH602">
            <v>45228</v>
          </cell>
          <cell r="AI602">
            <v>2383.1999999999998</v>
          </cell>
          <cell r="AJ602">
            <v>119984.26</v>
          </cell>
          <cell r="AK602">
            <v>4337.78</v>
          </cell>
          <cell r="AL602">
            <v>15265.84</v>
          </cell>
        </row>
        <row r="603">
          <cell r="A603">
            <v>38905</v>
          </cell>
          <cell r="B603" t="str">
            <v>06:30</v>
          </cell>
          <cell r="C603">
            <v>39965.620000000003</v>
          </cell>
          <cell r="D603">
            <v>60968.62</v>
          </cell>
          <cell r="E603">
            <v>104010.52</v>
          </cell>
          <cell r="F603">
            <v>-172.8</v>
          </cell>
          <cell r="G603">
            <v>89699.97</v>
          </cell>
          <cell r="H603">
            <v>-36.74</v>
          </cell>
          <cell r="I603">
            <v>-129.53</v>
          </cell>
          <cell r="J603">
            <v>16926.810000000001</v>
          </cell>
          <cell r="K603">
            <v>5144.99</v>
          </cell>
          <cell r="L603">
            <v>9558.2999999999993</v>
          </cell>
          <cell r="M603">
            <v>0</v>
          </cell>
          <cell r="N603">
            <v>34776</v>
          </cell>
          <cell r="O603">
            <v>-36.4</v>
          </cell>
          <cell r="P603">
            <v>36933.08</v>
          </cell>
          <cell r="Q603">
            <v>68353.53</v>
          </cell>
          <cell r="R603">
            <v>36896.68</v>
          </cell>
          <cell r="S603">
            <v>2268</v>
          </cell>
          <cell r="T603">
            <v>10666.8</v>
          </cell>
          <cell r="U603">
            <v>9558.2999999999993</v>
          </cell>
          <cell r="V603">
            <v>4041</v>
          </cell>
          <cell r="W603">
            <v>9388.7999999999993</v>
          </cell>
          <cell r="X603">
            <v>86.25</v>
          </cell>
          <cell r="Y603">
            <v>12221.58</v>
          </cell>
          <cell r="Z603">
            <v>7734.9</v>
          </cell>
          <cell r="AA603">
            <v>11.26</v>
          </cell>
          <cell r="AB603">
            <v>1296</v>
          </cell>
          <cell r="AC603">
            <v>11685.22</v>
          </cell>
          <cell r="AD603">
            <v>9.43</v>
          </cell>
          <cell r="AE603">
            <v>18324</v>
          </cell>
          <cell r="AF603">
            <v>77.08</v>
          </cell>
          <cell r="AG603">
            <v>5422.13</v>
          </cell>
          <cell r="AH603">
            <v>47631</v>
          </cell>
          <cell r="AI603">
            <v>2512.8000000000002</v>
          </cell>
          <cell r="AJ603">
            <v>121312.18</v>
          </cell>
          <cell r="AK603">
            <v>4337.78</v>
          </cell>
          <cell r="AL603">
            <v>16205.65</v>
          </cell>
        </row>
        <row r="604">
          <cell r="A604">
            <v>38905</v>
          </cell>
          <cell r="B604" t="str">
            <v>06:45</v>
          </cell>
          <cell r="C604">
            <v>40421.339999999997</v>
          </cell>
          <cell r="D604">
            <v>68570.13</v>
          </cell>
          <cell r="E604">
            <v>104101.73</v>
          </cell>
          <cell r="F604">
            <v>-172.8</v>
          </cell>
          <cell r="G604">
            <v>89776.639999999999</v>
          </cell>
          <cell r="H604">
            <v>2019.58</v>
          </cell>
          <cell r="I604">
            <v>-128.38</v>
          </cell>
          <cell r="J604">
            <v>17023.21</v>
          </cell>
          <cell r="K604">
            <v>5082.09</v>
          </cell>
          <cell r="L604">
            <v>9936.6</v>
          </cell>
          <cell r="M604">
            <v>0</v>
          </cell>
          <cell r="N604">
            <v>34776</v>
          </cell>
          <cell r="O604">
            <v>-90.99</v>
          </cell>
          <cell r="P604">
            <v>38205.760000000002</v>
          </cell>
          <cell r="Q604">
            <v>75328.38</v>
          </cell>
          <cell r="R604">
            <v>38114.769999999997</v>
          </cell>
          <cell r="S604">
            <v>2268</v>
          </cell>
          <cell r="T604">
            <v>10407.6</v>
          </cell>
          <cell r="U604">
            <v>9936.6</v>
          </cell>
          <cell r="V604">
            <v>2154</v>
          </cell>
          <cell r="W604">
            <v>9676.7999999999993</v>
          </cell>
          <cell r="X604">
            <v>93</v>
          </cell>
          <cell r="Y604">
            <v>12637.28</v>
          </cell>
          <cell r="Z604">
            <v>7727.18</v>
          </cell>
          <cell r="AA604">
            <v>3.75</v>
          </cell>
          <cell r="AB604">
            <v>1382.1</v>
          </cell>
          <cell r="AC604">
            <v>12291.84</v>
          </cell>
          <cell r="AD604">
            <v>8.8800000000000008</v>
          </cell>
          <cell r="AE604">
            <v>19296</v>
          </cell>
          <cell r="AF604">
            <v>80.2</v>
          </cell>
          <cell r="AG604">
            <v>5416.75</v>
          </cell>
          <cell r="AH604">
            <v>51411</v>
          </cell>
          <cell r="AI604">
            <v>2548.8000000000002</v>
          </cell>
          <cell r="AJ604">
            <v>120176.38</v>
          </cell>
          <cell r="AK604">
            <v>4394.8500000000004</v>
          </cell>
          <cell r="AL604">
            <v>15563.92</v>
          </cell>
        </row>
        <row r="605">
          <cell r="A605">
            <v>38905</v>
          </cell>
          <cell r="B605" t="str">
            <v>07:00</v>
          </cell>
          <cell r="C605">
            <v>39172.639999999999</v>
          </cell>
          <cell r="D605">
            <v>53407.1</v>
          </cell>
          <cell r="E605">
            <v>103827.34</v>
          </cell>
          <cell r="F605">
            <v>-172.8</v>
          </cell>
          <cell r="G605">
            <v>89584.97</v>
          </cell>
          <cell r="H605">
            <v>11954.72</v>
          </cell>
          <cell r="I605">
            <v>-137.43</v>
          </cell>
          <cell r="J605">
            <v>16140.85</v>
          </cell>
          <cell r="K605">
            <v>5083.55</v>
          </cell>
          <cell r="L605">
            <v>11098.12</v>
          </cell>
          <cell r="M605">
            <v>0</v>
          </cell>
          <cell r="N605">
            <v>34776</v>
          </cell>
          <cell r="O605">
            <v>7321.95</v>
          </cell>
          <cell r="P605">
            <v>42659.1</v>
          </cell>
          <cell r="Q605">
            <v>70025.429999999993</v>
          </cell>
          <cell r="R605">
            <v>49981.05</v>
          </cell>
          <cell r="S605">
            <v>2160</v>
          </cell>
          <cell r="T605">
            <v>8953.2000000000007</v>
          </cell>
          <cell r="U605">
            <v>11098.12</v>
          </cell>
          <cell r="V605">
            <v>870</v>
          </cell>
          <cell r="W605">
            <v>10195.200000000001</v>
          </cell>
          <cell r="X605">
            <v>99.75</v>
          </cell>
          <cell r="Y605">
            <v>12471</v>
          </cell>
          <cell r="Z605">
            <v>7493.53</v>
          </cell>
          <cell r="AA605">
            <v>3.75</v>
          </cell>
          <cell r="AB605">
            <v>1241.8</v>
          </cell>
          <cell r="AC605">
            <v>12154.39</v>
          </cell>
          <cell r="AD605">
            <v>9.19</v>
          </cell>
          <cell r="AE605">
            <v>18090</v>
          </cell>
          <cell r="AF605">
            <v>62.5</v>
          </cell>
          <cell r="AG605">
            <v>5394.35</v>
          </cell>
          <cell r="AH605">
            <v>52893</v>
          </cell>
          <cell r="AI605">
            <v>2404.8000000000002</v>
          </cell>
          <cell r="AJ605">
            <v>118976.72</v>
          </cell>
          <cell r="AK605">
            <v>4280.7</v>
          </cell>
          <cell r="AL605">
            <v>14587.89</v>
          </cell>
        </row>
        <row r="606">
          <cell r="A606">
            <v>38905</v>
          </cell>
          <cell r="B606" t="str">
            <v>07:15</v>
          </cell>
          <cell r="C606">
            <v>39245.06</v>
          </cell>
          <cell r="D606">
            <v>35564.230000000003</v>
          </cell>
          <cell r="E606">
            <v>115338.86</v>
          </cell>
          <cell r="F606">
            <v>-172.8</v>
          </cell>
          <cell r="G606">
            <v>93456.63</v>
          </cell>
          <cell r="H606">
            <v>12554.66</v>
          </cell>
          <cell r="I606">
            <v>-149.80000000000001</v>
          </cell>
          <cell r="J606">
            <v>16879.16</v>
          </cell>
          <cell r="K606">
            <v>5179.37</v>
          </cell>
          <cell r="L606">
            <v>11298.62</v>
          </cell>
          <cell r="M606">
            <v>0</v>
          </cell>
          <cell r="N606">
            <v>36432</v>
          </cell>
          <cell r="O606">
            <v>11956.56</v>
          </cell>
          <cell r="P606">
            <v>46579.55</v>
          </cell>
          <cell r="Q606">
            <v>67349.8</v>
          </cell>
          <cell r="R606">
            <v>58536.11</v>
          </cell>
          <cell r="S606">
            <v>2268</v>
          </cell>
          <cell r="T606">
            <v>9000</v>
          </cell>
          <cell r="U606">
            <v>11298.62</v>
          </cell>
          <cell r="V606">
            <v>744</v>
          </cell>
          <cell r="W606">
            <v>10051.200000000001</v>
          </cell>
          <cell r="X606">
            <v>104.25</v>
          </cell>
          <cell r="Y606">
            <v>12304.72</v>
          </cell>
          <cell r="Z606">
            <v>7471.04</v>
          </cell>
          <cell r="AA606">
            <v>3.75</v>
          </cell>
          <cell r="AB606">
            <v>1074.4000000000001</v>
          </cell>
          <cell r="AC606">
            <v>12281.64</v>
          </cell>
          <cell r="AD606">
            <v>9.32</v>
          </cell>
          <cell r="AE606">
            <v>18054</v>
          </cell>
          <cell r="AF606">
            <v>40.619999999999997</v>
          </cell>
          <cell r="AG606">
            <v>5426.55</v>
          </cell>
          <cell r="AH606">
            <v>55386</v>
          </cell>
          <cell r="AI606">
            <v>2224.8000000000002</v>
          </cell>
          <cell r="AJ606">
            <v>125439.73</v>
          </cell>
          <cell r="AK606">
            <v>4223.62</v>
          </cell>
          <cell r="AL606">
            <v>11742.8</v>
          </cell>
        </row>
        <row r="607">
          <cell r="A607">
            <v>38905</v>
          </cell>
          <cell r="B607" t="str">
            <v>07:30</v>
          </cell>
          <cell r="C607">
            <v>40460.949999999997</v>
          </cell>
          <cell r="D607">
            <v>42766.15</v>
          </cell>
          <cell r="E607">
            <v>121613.61</v>
          </cell>
          <cell r="F607">
            <v>-259.2</v>
          </cell>
          <cell r="G607">
            <v>94453.3</v>
          </cell>
          <cell r="H607">
            <v>12724.53</v>
          </cell>
          <cell r="I607">
            <v>-151.52000000000001</v>
          </cell>
          <cell r="J607">
            <v>16770.759999999998</v>
          </cell>
          <cell r="K607">
            <v>5861.92</v>
          </cell>
          <cell r="L607">
            <v>11425.77</v>
          </cell>
          <cell r="M607">
            <v>0</v>
          </cell>
          <cell r="N607">
            <v>36984</v>
          </cell>
          <cell r="O607">
            <v>11944.43</v>
          </cell>
          <cell r="P607">
            <v>50786.31</v>
          </cell>
          <cell r="Q607">
            <v>75703.520000000004</v>
          </cell>
          <cell r="R607">
            <v>62730.74</v>
          </cell>
          <cell r="S607">
            <v>2160</v>
          </cell>
          <cell r="T607">
            <v>9536.4</v>
          </cell>
          <cell r="U607">
            <v>11425.77</v>
          </cell>
          <cell r="V607">
            <v>711</v>
          </cell>
          <cell r="W607">
            <v>10569.6</v>
          </cell>
          <cell r="X607">
            <v>118.5</v>
          </cell>
          <cell r="Y607">
            <v>12554.14</v>
          </cell>
          <cell r="Z607">
            <v>7591.1</v>
          </cell>
          <cell r="AA607">
            <v>5.63</v>
          </cell>
          <cell r="AB607">
            <v>988.4</v>
          </cell>
          <cell r="AC607">
            <v>12643.49</v>
          </cell>
          <cell r="AD607">
            <v>10.52</v>
          </cell>
          <cell r="AE607">
            <v>18756</v>
          </cell>
          <cell r="AF607">
            <v>33.33</v>
          </cell>
          <cell r="AG607">
            <v>5406.81</v>
          </cell>
          <cell r="AH607">
            <v>57477</v>
          </cell>
          <cell r="AI607">
            <v>2095.1999999999998</v>
          </cell>
          <cell r="AJ607">
            <v>131119.09</v>
          </cell>
          <cell r="AK607">
            <v>4109.47</v>
          </cell>
          <cell r="AL607">
            <v>10949.13</v>
          </cell>
        </row>
        <row r="608">
          <cell r="A608">
            <v>38905</v>
          </cell>
          <cell r="B608" t="str">
            <v>07:45</v>
          </cell>
          <cell r="C608">
            <v>40392.53</v>
          </cell>
          <cell r="D608">
            <v>53488.3</v>
          </cell>
          <cell r="E608">
            <v>121730.39</v>
          </cell>
          <cell r="F608">
            <v>-172.8</v>
          </cell>
          <cell r="G608">
            <v>94529.97</v>
          </cell>
          <cell r="H608">
            <v>12624.78</v>
          </cell>
          <cell r="I608">
            <v>-156.97999999999999</v>
          </cell>
          <cell r="J608">
            <v>16705.14</v>
          </cell>
          <cell r="K608">
            <v>5946.24</v>
          </cell>
          <cell r="L608">
            <v>11802.51</v>
          </cell>
          <cell r="M608">
            <v>0</v>
          </cell>
          <cell r="N608">
            <v>36984</v>
          </cell>
          <cell r="O608">
            <v>11956.56</v>
          </cell>
          <cell r="P608">
            <v>55845.49</v>
          </cell>
          <cell r="Q608">
            <v>79132.98</v>
          </cell>
          <cell r="R608">
            <v>67802.05</v>
          </cell>
          <cell r="S608">
            <v>2160</v>
          </cell>
          <cell r="T608">
            <v>9550.7999999999993</v>
          </cell>
          <cell r="U608">
            <v>11802.51</v>
          </cell>
          <cell r="V608">
            <v>684</v>
          </cell>
          <cell r="W608">
            <v>10713.6</v>
          </cell>
          <cell r="X608">
            <v>132.75</v>
          </cell>
          <cell r="Y608">
            <v>13302.4</v>
          </cell>
          <cell r="Z608">
            <v>7491.48</v>
          </cell>
          <cell r="AA608">
            <v>1.88</v>
          </cell>
          <cell r="AB608">
            <v>921.4</v>
          </cell>
          <cell r="AC608">
            <v>13031.63</v>
          </cell>
          <cell r="AD608">
            <v>8.2799999999999994</v>
          </cell>
          <cell r="AE608">
            <v>19224</v>
          </cell>
          <cell r="AF608">
            <v>31.25</v>
          </cell>
          <cell r="AG608">
            <v>5461.21</v>
          </cell>
          <cell r="AH608">
            <v>57804</v>
          </cell>
          <cell r="AI608">
            <v>2073.6</v>
          </cell>
          <cell r="AJ608">
            <v>133582.89000000001</v>
          </cell>
          <cell r="AK608">
            <v>4166.55</v>
          </cell>
          <cell r="AL608">
            <v>12828.73</v>
          </cell>
        </row>
        <row r="609">
          <cell r="A609">
            <v>38905</v>
          </cell>
          <cell r="B609" t="str">
            <v>08:00</v>
          </cell>
          <cell r="C609">
            <v>39982.43</v>
          </cell>
          <cell r="D609">
            <v>55888.77</v>
          </cell>
          <cell r="E609">
            <v>128770.99</v>
          </cell>
          <cell r="F609">
            <v>-172.8</v>
          </cell>
          <cell r="G609">
            <v>94184.97</v>
          </cell>
          <cell r="H609">
            <v>12530.67</v>
          </cell>
          <cell r="I609">
            <v>-157.13</v>
          </cell>
          <cell r="J609">
            <v>16538.02</v>
          </cell>
          <cell r="K609">
            <v>5913.26</v>
          </cell>
          <cell r="L609">
            <v>11576.75</v>
          </cell>
          <cell r="M609">
            <v>0</v>
          </cell>
          <cell r="N609">
            <v>36432</v>
          </cell>
          <cell r="O609">
            <v>11968.69</v>
          </cell>
          <cell r="P609">
            <v>62614.38</v>
          </cell>
          <cell r="Q609">
            <v>78173.13</v>
          </cell>
          <cell r="R609">
            <v>74583.070000000007</v>
          </cell>
          <cell r="S609">
            <v>2268</v>
          </cell>
          <cell r="T609">
            <v>10461.6</v>
          </cell>
          <cell r="U609">
            <v>11576.75</v>
          </cell>
          <cell r="V609">
            <v>648</v>
          </cell>
          <cell r="W609">
            <v>11001.6</v>
          </cell>
          <cell r="X609">
            <v>154.5</v>
          </cell>
          <cell r="Y609">
            <v>14050.66</v>
          </cell>
          <cell r="Z609">
            <v>7555.56</v>
          </cell>
          <cell r="AA609">
            <v>3.75</v>
          </cell>
          <cell r="AB609">
            <v>857.7</v>
          </cell>
          <cell r="AC609">
            <v>13544.02</v>
          </cell>
          <cell r="AD609">
            <v>3.19</v>
          </cell>
          <cell r="AE609">
            <v>19620</v>
          </cell>
          <cell r="AF609">
            <v>30.21</v>
          </cell>
          <cell r="AG609">
            <v>5451.02</v>
          </cell>
          <cell r="AH609">
            <v>59160</v>
          </cell>
          <cell r="AI609">
            <v>2073.6</v>
          </cell>
          <cell r="AJ609">
            <v>138926.14000000001</v>
          </cell>
          <cell r="AK609">
            <v>4280.7</v>
          </cell>
          <cell r="AL609">
            <v>11852.7</v>
          </cell>
        </row>
        <row r="610">
          <cell r="A610">
            <v>38905</v>
          </cell>
          <cell r="B610" t="str">
            <v>08:15</v>
          </cell>
          <cell r="C610">
            <v>40585.370000000003</v>
          </cell>
          <cell r="D610">
            <v>57849.17</v>
          </cell>
          <cell r="E610">
            <v>137444.14000000001</v>
          </cell>
          <cell r="F610">
            <v>-432</v>
          </cell>
          <cell r="G610">
            <v>93533.3</v>
          </cell>
          <cell r="H610">
            <v>12342.43</v>
          </cell>
          <cell r="I610">
            <v>-158.13</v>
          </cell>
          <cell r="J610">
            <v>16036.4</v>
          </cell>
          <cell r="K610">
            <v>6129.52</v>
          </cell>
          <cell r="L610">
            <v>11788.81</v>
          </cell>
          <cell r="M610">
            <v>0</v>
          </cell>
          <cell r="N610">
            <v>36984</v>
          </cell>
          <cell r="O610">
            <v>11950.49</v>
          </cell>
          <cell r="P610">
            <v>66606.78</v>
          </cell>
          <cell r="Q610">
            <v>77854.13</v>
          </cell>
          <cell r="R610">
            <v>78557.27</v>
          </cell>
          <cell r="S610">
            <v>2268</v>
          </cell>
          <cell r="T610">
            <v>10555.2</v>
          </cell>
          <cell r="U610">
            <v>11788.81</v>
          </cell>
          <cell r="V610">
            <v>663</v>
          </cell>
          <cell r="W610">
            <v>11001.6</v>
          </cell>
          <cell r="X610">
            <v>165.75</v>
          </cell>
          <cell r="Y610">
            <v>14383.22</v>
          </cell>
          <cell r="Z610">
            <v>7247.21</v>
          </cell>
          <cell r="AA610">
            <v>7.5</v>
          </cell>
          <cell r="AB610">
            <v>813.1</v>
          </cell>
          <cell r="AC610">
            <v>13860.2</v>
          </cell>
          <cell r="AD610">
            <v>2.74</v>
          </cell>
          <cell r="AE610">
            <v>20088</v>
          </cell>
          <cell r="AF610">
            <v>23.96</v>
          </cell>
          <cell r="AG610">
            <v>5382.4</v>
          </cell>
          <cell r="AH610">
            <v>61842</v>
          </cell>
          <cell r="AI610">
            <v>2073.6</v>
          </cell>
          <cell r="AJ610">
            <v>146349.09</v>
          </cell>
          <cell r="AK610">
            <v>4394.8500000000004</v>
          </cell>
          <cell r="AL610">
            <v>11290.46</v>
          </cell>
        </row>
        <row r="611">
          <cell r="A611">
            <v>38905</v>
          </cell>
          <cell r="B611" t="str">
            <v>08:30</v>
          </cell>
          <cell r="C611">
            <v>40077.25</v>
          </cell>
          <cell r="D611">
            <v>64689.64</v>
          </cell>
          <cell r="E611">
            <v>139233.89000000001</v>
          </cell>
          <cell r="F611">
            <v>6652.8</v>
          </cell>
          <cell r="G611">
            <v>93456.63</v>
          </cell>
          <cell r="H611">
            <v>12344.31</v>
          </cell>
          <cell r="I611">
            <v>-140.02000000000001</v>
          </cell>
          <cell r="J611">
            <v>16345.57</v>
          </cell>
          <cell r="K611">
            <v>6038.06</v>
          </cell>
          <cell r="L611">
            <v>11848.02</v>
          </cell>
          <cell r="M611">
            <v>0</v>
          </cell>
          <cell r="N611">
            <v>36984</v>
          </cell>
          <cell r="O611">
            <v>11574.39</v>
          </cell>
          <cell r="P611">
            <v>65597.97</v>
          </cell>
          <cell r="Q611">
            <v>83564.02</v>
          </cell>
          <cell r="R611">
            <v>77172.36</v>
          </cell>
          <cell r="S611">
            <v>2268</v>
          </cell>
          <cell r="T611">
            <v>10386</v>
          </cell>
          <cell r="U611">
            <v>11848.02</v>
          </cell>
          <cell r="V611">
            <v>660</v>
          </cell>
          <cell r="W611">
            <v>10915.2</v>
          </cell>
          <cell r="X611">
            <v>141</v>
          </cell>
          <cell r="Y611">
            <v>14715.78</v>
          </cell>
          <cell r="Z611">
            <v>7033.99</v>
          </cell>
          <cell r="AA611">
            <v>9.3800000000000008</v>
          </cell>
          <cell r="AB611">
            <v>754.1</v>
          </cell>
          <cell r="AC611">
            <v>14115.63</v>
          </cell>
          <cell r="AD611">
            <v>15</v>
          </cell>
          <cell r="AE611">
            <v>20502</v>
          </cell>
          <cell r="AF611">
            <v>27.08</v>
          </cell>
          <cell r="AG611">
            <v>5491.59</v>
          </cell>
          <cell r="AH611">
            <v>63990</v>
          </cell>
          <cell r="AI611">
            <v>2102.4</v>
          </cell>
          <cell r="AJ611">
            <v>150764.62</v>
          </cell>
          <cell r="AK611">
            <v>4337.78</v>
          </cell>
          <cell r="AL611">
            <v>13576.84</v>
          </cell>
        </row>
        <row r="612">
          <cell r="A612">
            <v>38905</v>
          </cell>
          <cell r="B612" t="str">
            <v>08:45</v>
          </cell>
          <cell r="C612">
            <v>40412.53</v>
          </cell>
          <cell r="D612">
            <v>70330.48</v>
          </cell>
          <cell r="E612">
            <v>143231.82</v>
          </cell>
          <cell r="F612">
            <v>16761.599999999999</v>
          </cell>
          <cell r="G612">
            <v>93494.97</v>
          </cell>
          <cell r="H612">
            <v>12316.56</v>
          </cell>
          <cell r="I612">
            <v>-143.9</v>
          </cell>
          <cell r="J612">
            <v>16981.509999999998</v>
          </cell>
          <cell r="K612">
            <v>6567.12</v>
          </cell>
          <cell r="L612">
            <v>11625.41</v>
          </cell>
          <cell r="M612">
            <v>0</v>
          </cell>
          <cell r="N612">
            <v>36984</v>
          </cell>
          <cell r="O612">
            <v>5926.72</v>
          </cell>
          <cell r="P612">
            <v>66453.39</v>
          </cell>
          <cell r="Q612">
            <v>93903.9</v>
          </cell>
          <cell r="R612">
            <v>72380.11</v>
          </cell>
          <cell r="S612">
            <v>2160</v>
          </cell>
          <cell r="T612">
            <v>10728</v>
          </cell>
          <cell r="U612">
            <v>11625.41</v>
          </cell>
          <cell r="V612">
            <v>663</v>
          </cell>
          <cell r="W612">
            <v>11692.8</v>
          </cell>
          <cell r="X612">
            <v>127.5</v>
          </cell>
          <cell r="Y612">
            <v>15214.62</v>
          </cell>
          <cell r="Z612">
            <v>6996.75</v>
          </cell>
          <cell r="AA612">
            <v>5.63</v>
          </cell>
          <cell r="AB612">
            <v>696.7</v>
          </cell>
          <cell r="AC612">
            <v>14236.71</v>
          </cell>
          <cell r="AD612">
            <v>9.48</v>
          </cell>
          <cell r="AE612">
            <v>20952</v>
          </cell>
          <cell r="AF612">
            <v>22.92</v>
          </cell>
          <cell r="AG612">
            <v>5430.29</v>
          </cell>
          <cell r="AH612">
            <v>65535</v>
          </cell>
          <cell r="AI612">
            <v>2088</v>
          </cell>
          <cell r="AJ612">
            <v>155387.96</v>
          </cell>
          <cell r="AK612">
            <v>4451.93</v>
          </cell>
          <cell r="AL612">
            <v>14341.31</v>
          </cell>
        </row>
        <row r="613">
          <cell r="A613">
            <v>38905</v>
          </cell>
          <cell r="B613" t="str">
            <v>09:00</v>
          </cell>
          <cell r="C613">
            <v>39435.1</v>
          </cell>
          <cell r="D613">
            <v>66689.75</v>
          </cell>
          <cell r="E613">
            <v>149733.99</v>
          </cell>
          <cell r="F613">
            <v>16588.8</v>
          </cell>
          <cell r="G613">
            <v>93034.97</v>
          </cell>
          <cell r="H613">
            <v>12244.57</v>
          </cell>
          <cell r="I613">
            <v>-154.68</v>
          </cell>
          <cell r="J613">
            <v>16441.96</v>
          </cell>
          <cell r="K613">
            <v>6491.82</v>
          </cell>
          <cell r="L613">
            <v>11528.44</v>
          </cell>
          <cell r="M613">
            <v>0</v>
          </cell>
          <cell r="N613">
            <v>36984</v>
          </cell>
          <cell r="O613">
            <v>5914.58</v>
          </cell>
          <cell r="P613">
            <v>79498.31</v>
          </cell>
          <cell r="Q613">
            <v>84282.68</v>
          </cell>
          <cell r="R613">
            <v>85412.89</v>
          </cell>
          <cell r="S613">
            <v>2376</v>
          </cell>
          <cell r="T613">
            <v>11808</v>
          </cell>
          <cell r="U613">
            <v>11528.44</v>
          </cell>
          <cell r="V613">
            <v>645</v>
          </cell>
          <cell r="W613">
            <v>11548.8</v>
          </cell>
          <cell r="X613">
            <v>120.75</v>
          </cell>
          <cell r="Y613">
            <v>15547.18</v>
          </cell>
          <cell r="Z613">
            <v>6879.43</v>
          </cell>
          <cell r="AA613">
            <v>5.63</v>
          </cell>
          <cell r="AB613">
            <v>680.8</v>
          </cell>
          <cell r="AC613">
            <v>14483.56</v>
          </cell>
          <cell r="AD613">
            <v>10.14</v>
          </cell>
          <cell r="AE613">
            <v>21564</v>
          </cell>
          <cell r="AF613">
            <v>22.92</v>
          </cell>
          <cell r="AG613">
            <v>5504.77</v>
          </cell>
          <cell r="AH613">
            <v>67389</v>
          </cell>
          <cell r="AI613">
            <v>2116.8000000000002</v>
          </cell>
          <cell r="AJ613">
            <v>160555.41</v>
          </cell>
          <cell r="AK613">
            <v>4394.8500000000004</v>
          </cell>
          <cell r="AL613">
            <v>14093.51</v>
          </cell>
        </row>
        <row r="614">
          <cell r="A614">
            <v>38905</v>
          </cell>
          <cell r="B614" t="str">
            <v>09:15</v>
          </cell>
          <cell r="C614">
            <v>39910.01</v>
          </cell>
          <cell r="D614">
            <v>60688.56</v>
          </cell>
          <cell r="E614">
            <v>160138.63</v>
          </cell>
          <cell r="F614">
            <v>16243.2</v>
          </cell>
          <cell r="G614">
            <v>92459.97</v>
          </cell>
          <cell r="H614">
            <v>12202.2</v>
          </cell>
          <cell r="I614">
            <v>-288.95</v>
          </cell>
          <cell r="J614">
            <v>16932.32</v>
          </cell>
          <cell r="K614">
            <v>6304.99</v>
          </cell>
          <cell r="L614">
            <v>11381.81</v>
          </cell>
          <cell r="M614">
            <v>0</v>
          </cell>
          <cell r="N614">
            <v>36432</v>
          </cell>
          <cell r="O614">
            <v>5920.65</v>
          </cell>
          <cell r="P614">
            <v>81591.289999999994</v>
          </cell>
          <cell r="Q614">
            <v>83872.95</v>
          </cell>
          <cell r="R614">
            <v>87511.94</v>
          </cell>
          <cell r="S614">
            <v>2160</v>
          </cell>
          <cell r="T614">
            <v>12481.2</v>
          </cell>
          <cell r="U614">
            <v>11381.81</v>
          </cell>
          <cell r="V614">
            <v>645</v>
          </cell>
          <cell r="W614">
            <v>11520</v>
          </cell>
          <cell r="X614">
            <v>104.25</v>
          </cell>
          <cell r="Y614">
            <v>15796.6</v>
          </cell>
          <cell r="Z614">
            <v>7594.62</v>
          </cell>
          <cell r="AA614">
            <v>11.26</v>
          </cell>
          <cell r="AB614">
            <v>706.4</v>
          </cell>
          <cell r="AC614">
            <v>14619.34</v>
          </cell>
          <cell r="AD614">
            <v>15.58</v>
          </cell>
          <cell r="AE614">
            <v>21978</v>
          </cell>
          <cell r="AF614">
            <v>18.75</v>
          </cell>
          <cell r="AG614">
            <v>5487.03</v>
          </cell>
          <cell r="AH614">
            <v>67845</v>
          </cell>
          <cell r="AI614">
            <v>2124</v>
          </cell>
          <cell r="AJ614">
            <v>166874.54999999999</v>
          </cell>
          <cell r="AK614">
            <v>4394.8500000000004</v>
          </cell>
          <cell r="AL614">
            <v>11149.06</v>
          </cell>
        </row>
        <row r="615">
          <cell r="A615">
            <v>38905</v>
          </cell>
          <cell r="B615" t="str">
            <v>09:30</v>
          </cell>
          <cell r="C615">
            <v>40713.410000000003</v>
          </cell>
          <cell r="D615">
            <v>62688.95</v>
          </cell>
          <cell r="E615">
            <v>163066.06</v>
          </cell>
          <cell r="F615">
            <v>16329.6</v>
          </cell>
          <cell r="G615">
            <v>92536.639999999999</v>
          </cell>
          <cell r="H615">
            <v>12102.46</v>
          </cell>
          <cell r="I615">
            <v>-259.63</v>
          </cell>
          <cell r="J615">
            <v>17473.47</v>
          </cell>
          <cell r="K615">
            <v>6400.24</v>
          </cell>
          <cell r="L615">
            <v>11296.27</v>
          </cell>
          <cell r="M615">
            <v>0</v>
          </cell>
          <cell r="N615">
            <v>36984</v>
          </cell>
          <cell r="O615">
            <v>5908.52</v>
          </cell>
          <cell r="P615">
            <v>81335.259999999995</v>
          </cell>
          <cell r="Q615">
            <v>85571.63</v>
          </cell>
          <cell r="R615">
            <v>87243.78</v>
          </cell>
          <cell r="S615">
            <v>2268</v>
          </cell>
          <cell r="T615">
            <v>12801.6</v>
          </cell>
          <cell r="U615">
            <v>11296.27</v>
          </cell>
          <cell r="V615">
            <v>666</v>
          </cell>
          <cell r="W615">
            <v>11721.6</v>
          </cell>
          <cell r="X615">
            <v>99</v>
          </cell>
          <cell r="Y615">
            <v>15713.46</v>
          </cell>
          <cell r="Z615">
            <v>7890.86</v>
          </cell>
          <cell r="AA615">
            <v>7.5</v>
          </cell>
          <cell r="AB615">
            <v>703.3</v>
          </cell>
          <cell r="AC615">
            <v>14850.21</v>
          </cell>
          <cell r="AD615">
            <v>7.08</v>
          </cell>
          <cell r="AE615">
            <v>22122</v>
          </cell>
          <cell r="AF615">
            <v>18.75</v>
          </cell>
          <cell r="AG615">
            <v>5426.46</v>
          </cell>
          <cell r="AH615">
            <v>68331</v>
          </cell>
          <cell r="AI615">
            <v>2138.4</v>
          </cell>
          <cell r="AJ615">
            <v>170026.08</v>
          </cell>
          <cell r="AK615">
            <v>4451.93</v>
          </cell>
          <cell r="AL615">
            <v>10977.24</v>
          </cell>
        </row>
        <row r="616">
          <cell r="A616">
            <v>38905</v>
          </cell>
          <cell r="B616" t="str">
            <v>09:45</v>
          </cell>
          <cell r="C616">
            <v>40545.370000000003</v>
          </cell>
          <cell r="D616">
            <v>70810.58</v>
          </cell>
          <cell r="E616">
            <v>161067.48000000001</v>
          </cell>
          <cell r="F616">
            <v>16329.6</v>
          </cell>
          <cell r="G616">
            <v>92498.3</v>
          </cell>
          <cell r="H616">
            <v>12102.46</v>
          </cell>
          <cell r="I616">
            <v>-304.91000000000003</v>
          </cell>
          <cell r="J616">
            <v>15837.65</v>
          </cell>
          <cell r="K616">
            <v>6146.09</v>
          </cell>
          <cell r="L616">
            <v>11290.96</v>
          </cell>
          <cell r="M616">
            <v>0</v>
          </cell>
          <cell r="N616">
            <v>36984</v>
          </cell>
          <cell r="O616">
            <v>5920.65</v>
          </cell>
          <cell r="P616">
            <v>81632.39</v>
          </cell>
          <cell r="Q616">
            <v>86448.91</v>
          </cell>
          <cell r="R616">
            <v>87553.04</v>
          </cell>
          <cell r="S616">
            <v>2376</v>
          </cell>
          <cell r="T616">
            <v>13237.2</v>
          </cell>
          <cell r="U616">
            <v>11290.96</v>
          </cell>
          <cell r="V616">
            <v>711</v>
          </cell>
          <cell r="W616">
            <v>11808</v>
          </cell>
          <cell r="X616">
            <v>105</v>
          </cell>
          <cell r="Y616">
            <v>15380.9</v>
          </cell>
          <cell r="Z616">
            <v>8240.2099999999991</v>
          </cell>
          <cell r="AA616">
            <v>7.5</v>
          </cell>
          <cell r="AB616">
            <v>674.6</v>
          </cell>
          <cell r="AC616">
            <v>14876.29</v>
          </cell>
          <cell r="AD616">
            <v>21.72</v>
          </cell>
          <cell r="AE616">
            <v>22302</v>
          </cell>
          <cell r="AF616">
            <v>17.71</v>
          </cell>
          <cell r="AG616">
            <v>5523</v>
          </cell>
          <cell r="AH616">
            <v>68694</v>
          </cell>
          <cell r="AI616">
            <v>2160</v>
          </cell>
          <cell r="AJ616">
            <v>169994.07</v>
          </cell>
          <cell r="AK616">
            <v>4623.16</v>
          </cell>
          <cell r="AL616">
            <v>12502.66</v>
          </cell>
        </row>
        <row r="617">
          <cell r="A617">
            <v>38905</v>
          </cell>
          <cell r="B617" t="str">
            <v>10:00</v>
          </cell>
          <cell r="C617">
            <v>40018.44</v>
          </cell>
          <cell r="D617">
            <v>76331.69</v>
          </cell>
          <cell r="E617">
            <v>160266.73000000001</v>
          </cell>
          <cell r="F617">
            <v>16070.4</v>
          </cell>
          <cell r="G617">
            <v>92076.64</v>
          </cell>
          <cell r="H617">
            <v>12054.46</v>
          </cell>
          <cell r="I617">
            <v>-308.36</v>
          </cell>
          <cell r="J617">
            <v>15944.37</v>
          </cell>
          <cell r="K617">
            <v>6024.74</v>
          </cell>
          <cell r="L617">
            <v>11308.64</v>
          </cell>
          <cell r="M617">
            <v>0</v>
          </cell>
          <cell r="N617">
            <v>36984</v>
          </cell>
          <cell r="O617">
            <v>5914.58</v>
          </cell>
          <cell r="P617">
            <v>82094.05</v>
          </cell>
          <cell r="Q617">
            <v>87028.36</v>
          </cell>
          <cell r="R617">
            <v>88008.63</v>
          </cell>
          <cell r="S617">
            <v>2376</v>
          </cell>
          <cell r="T617">
            <v>13230</v>
          </cell>
          <cell r="U617">
            <v>11308.64</v>
          </cell>
          <cell r="V617">
            <v>990</v>
          </cell>
          <cell r="W617">
            <v>11692.8</v>
          </cell>
          <cell r="X617">
            <v>93.75</v>
          </cell>
          <cell r="Y617">
            <v>15380.9</v>
          </cell>
          <cell r="Z617">
            <v>8901.85</v>
          </cell>
          <cell r="AA617">
            <v>7.5</v>
          </cell>
          <cell r="AB617">
            <v>653.79999999999995</v>
          </cell>
          <cell r="AC617">
            <v>14946.57</v>
          </cell>
          <cell r="AD617">
            <v>3.41</v>
          </cell>
          <cell r="AE617">
            <v>22248</v>
          </cell>
          <cell r="AF617">
            <v>13.54</v>
          </cell>
          <cell r="AG617">
            <v>5561.89</v>
          </cell>
          <cell r="AH617">
            <v>68916</v>
          </cell>
          <cell r="AI617">
            <v>2181.6</v>
          </cell>
          <cell r="AJ617">
            <v>170458.05</v>
          </cell>
          <cell r="AK617">
            <v>4623.16</v>
          </cell>
          <cell r="AL617">
            <v>13458.82</v>
          </cell>
        </row>
        <row r="618">
          <cell r="A618">
            <v>38905</v>
          </cell>
          <cell r="B618" t="str">
            <v>10:15</v>
          </cell>
          <cell r="C618">
            <v>39108.22</v>
          </cell>
          <cell r="D618">
            <v>73931.199999999997</v>
          </cell>
          <cell r="E618">
            <v>167345.82999999999</v>
          </cell>
          <cell r="F618">
            <v>15984</v>
          </cell>
          <cell r="G618">
            <v>91003.3</v>
          </cell>
          <cell r="H618">
            <v>11936.35</v>
          </cell>
          <cell r="I618">
            <v>-347.6</v>
          </cell>
          <cell r="J618">
            <v>15775.99</v>
          </cell>
          <cell r="K618">
            <v>5872.84</v>
          </cell>
          <cell r="L618">
            <v>11273.67</v>
          </cell>
          <cell r="M618">
            <v>0</v>
          </cell>
          <cell r="N618">
            <v>36432</v>
          </cell>
          <cell r="O618">
            <v>5938.85</v>
          </cell>
          <cell r="P618">
            <v>82185.52</v>
          </cell>
          <cell r="Q618">
            <v>86267.6</v>
          </cell>
          <cell r="R618">
            <v>88124.37</v>
          </cell>
          <cell r="S618">
            <v>2376</v>
          </cell>
          <cell r="T618">
            <v>13500</v>
          </cell>
          <cell r="U618">
            <v>11273.67</v>
          </cell>
          <cell r="V618">
            <v>1176</v>
          </cell>
          <cell r="W618">
            <v>11779.2</v>
          </cell>
          <cell r="X618">
            <v>92.25</v>
          </cell>
          <cell r="Y618">
            <v>15464.04</v>
          </cell>
          <cell r="Z618">
            <v>8989.9599999999991</v>
          </cell>
          <cell r="AA618">
            <v>9.3800000000000008</v>
          </cell>
          <cell r="AB618">
            <v>644.20000000000005</v>
          </cell>
          <cell r="AC618">
            <v>14681.23</v>
          </cell>
          <cell r="AD618">
            <v>13.12</v>
          </cell>
          <cell r="AE618">
            <v>22284</v>
          </cell>
          <cell r="AF618">
            <v>13.54</v>
          </cell>
          <cell r="AG618">
            <v>5506.8</v>
          </cell>
          <cell r="AH618">
            <v>68235</v>
          </cell>
          <cell r="AI618">
            <v>2174.4</v>
          </cell>
          <cell r="AJ618">
            <v>173881.38</v>
          </cell>
          <cell r="AK618">
            <v>4623.16</v>
          </cell>
          <cell r="AL618">
            <v>11821.19</v>
          </cell>
        </row>
        <row r="619">
          <cell r="A619">
            <v>38905</v>
          </cell>
          <cell r="B619" t="str">
            <v>10:30</v>
          </cell>
          <cell r="C619">
            <v>39240.65</v>
          </cell>
          <cell r="D619">
            <v>66689.759999999995</v>
          </cell>
          <cell r="E619">
            <v>173143.48</v>
          </cell>
          <cell r="F619">
            <v>15897.6</v>
          </cell>
          <cell r="G619">
            <v>91041.64</v>
          </cell>
          <cell r="H619">
            <v>11910.47</v>
          </cell>
          <cell r="I619">
            <v>-368.02</v>
          </cell>
          <cell r="J619">
            <v>15729.99</v>
          </cell>
          <cell r="K619">
            <v>5939.86</v>
          </cell>
          <cell r="L619">
            <v>11290.48</v>
          </cell>
          <cell r="M619">
            <v>0</v>
          </cell>
          <cell r="N619">
            <v>36984</v>
          </cell>
          <cell r="O619">
            <v>5950.98</v>
          </cell>
          <cell r="P619">
            <v>82078.259999999995</v>
          </cell>
          <cell r="Q619">
            <v>85744.02</v>
          </cell>
          <cell r="R619">
            <v>88029.24</v>
          </cell>
          <cell r="S619">
            <v>2268</v>
          </cell>
          <cell r="T619">
            <v>13294.8</v>
          </cell>
          <cell r="U619">
            <v>11290.48</v>
          </cell>
          <cell r="V619">
            <v>1158</v>
          </cell>
          <cell r="W619">
            <v>11721.6</v>
          </cell>
          <cell r="X619">
            <v>97.5</v>
          </cell>
          <cell r="Y619">
            <v>15713.46</v>
          </cell>
          <cell r="Z619">
            <v>8774.9</v>
          </cell>
          <cell r="AA619">
            <v>7.5</v>
          </cell>
          <cell r="AB619">
            <v>629.9</v>
          </cell>
          <cell r="AC619">
            <v>14877.39</v>
          </cell>
          <cell r="AD619">
            <v>17.41</v>
          </cell>
          <cell r="AE619">
            <v>22284</v>
          </cell>
          <cell r="AF619">
            <v>13.54</v>
          </cell>
          <cell r="AG619">
            <v>5625.81</v>
          </cell>
          <cell r="AH619">
            <v>68052</v>
          </cell>
          <cell r="AI619">
            <v>2196</v>
          </cell>
          <cell r="AJ619">
            <v>177000.97</v>
          </cell>
          <cell r="AK619">
            <v>4623.16</v>
          </cell>
          <cell r="AL619">
            <v>9028.69</v>
          </cell>
        </row>
        <row r="620">
          <cell r="A620">
            <v>38905</v>
          </cell>
          <cell r="B620" t="str">
            <v>10:45</v>
          </cell>
          <cell r="C620">
            <v>39273.86</v>
          </cell>
          <cell r="D620">
            <v>66729.77</v>
          </cell>
          <cell r="E620">
            <v>173223.48</v>
          </cell>
          <cell r="F620">
            <v>15897.6</v>
          </cell>
          <cell r="G620">
            <v>91079.97</v>
          </cell>
          <cell r="H620">
            <v>11836.6</v>
          </cell>
          <cell r="I620">
            <v>-371.61</v>
          </cell>
          <cell r="J620">
            <v>16156.39</v>
          </cell>
          <cell r="K620">
            <v>5929.89</v>
          </cell>
          <cell r="L620">
            <v>11241.95</v>
          </cell>
          <cell r="M620">
            <v>0</v>
          </cell>
          <cell r="N620">
            <v>36984</v>
          </cell>
          <cell r="O620">
            <v>5938.85</v>
          </cell>
          <cell r="P620">
            <v>81987.42</v>
          </cell>
          <cell r="Q620">
            <v>84915.61</v>
          </cell>
          <cell r="R620">
            <v>87926.27</v>
          </cell>
          <cell r="S620">
            <v>2376</v>
          </cell>
          <cell r="T620">
            <v>13413.6</v>
          </cell>
          <cell r="U620">
            <v>11241.95</v>
          </cell>
          <cell r="V620">
            <v>1218</v>
          </cell>
          <cell r="W620">
            <v>11548.8</v>
          </cell>
          <cell r="X620">
            <v>93.75</v>
          </cell>
          <cell r="Y620">
            <v>15630.32</v>
          </cell>
          <cell r="Z620">
            <v>8905.5300000000007</v>
          </cell>
          <cell r="AA620">
            <v>5.63</v>
          </cell>
          <cell r="AB620">
            <v>657.1</v>
          </cell>
          <cell r="AC620">
            <v>14942.26</v>
          </cell>
          <cell r="AD620">
            <v>1.49</v>
          </cell>
          <cell r="AE620">
            <v>22212</v>
          </cell>
          <cell r="AF620">
            <v>14.58</v>
          </cell>
          <cell r="AG620">
            <v>5636.13</v>
          </cell>
          <cell r="AH620">
            <v>67656</v>
          </cell>
          <cell r="AI620">
            <v>2188.8000000000002</v>
          </cell>
          <cell r="AJ620">
            <v>177992.97</v>
          </cell>
          <cell r="AK620">
            <v>4566.08</v>
          </cell>
          <cell r="AL620">
            <v>9832.9</v>
          </cell>
        </row>
        <row r="621">
          <cell r="A621">
            <v>38905</v>
          </cell>
          <cell r="B621" t="str">
            <v>11:00</v>
          </cell>
          <cell r="C621">
            <v>39549.53</v>
          </cell>
          <cell r="D621">
            <v>67329.89</v>
          </cell>
          <cell r="E621">
            <v>174663.27</v>
          </cell>
          <cell r="F621">
            <v>15724.8</v>
          </cell>
          <cell r="G621">
            <v>91003.3</v>
          </cell>
          <cell r="H621">
            <v>11790.48</v>
          </cell>
          <cell r="I621">
            <v>-390.3</v>
          </cell>
          <cell r="J621">
            <v>16222.35</v>
          </cell>
          <cell r="K621">
            <v>5976.88</v>
          </cell>
          <cell r="L621">
            <v>11280.73</v>
          </cell>
          <cell r="M621">
            <v>0</v>
          </cell>
          <cell r="N621">
            <v>36984</v>
          </cell>
          <cell r="O621">
            <v>5944.92</v>
          </cell>
          <cell r="P621">
            <v>81833.490000000005</v>
          </cell>
          <cell r="Q621">
            <v>85542.3</v>
          </cell>
          <cell r="R621">
            <v>87778.41</v>
          </cell>
          <cell r="S621">
            <v>2268</v>
          </cell>
          <cell r="T621">
            <v>13276.8</v>
          </cell>
          <cell r="U621">
            <v>11280.73</v>
          </cell>
          <cell r="V621">
            <v>1215</v>
          </cell>
          <cell r="W621">
            <v>11664</v>
          </cell>
          <cell r="X621">
            <v>101.25</v>
          </cell>
          <cell r="Y621">
            <v>15380.9</v>
          </cell>
          <cell r="Z621">
            <v>9334.86</v>
          </cell>
          <cell r="AA621">
            <v>7.5</v>
          </cell>
          <cell r="AB621">
            <v>661.9</v>
          </cell>
          <cell r="AC621">
            <v>14741.03</v>
          </cell>
          <cell r="AD621">
            <v>13.93</v>
          </cell>
          <cell r="AE621">
            <v>22302</v>
          </cell>
          <cell r="AF621">
            <v>15.62</v>
          </cell>
          <cell r="AG621">
            <v>5594.39</v>
          </cell>
          <cell r="AH621">
            <v>67650</v>
          </cell>
          <cell r="AI621">
            <v>2196</v>
          </cell>
          <cell r="AJ621">
            <v>179320.8</v>
          </cell>
          <cell r="AK621">
            <v>4509</v>
          </cell>
          <cell r="AL621">
            <v>10044.459999999999</v>
          </cell>
        </row>
        <row r="622">
          <cell r="A622">
            <v>38905</v>
          </cell>
          <cell r="B622" t="str">
            <v>11:15</v>
          </cell>
          <cell r="C622">
            <v>40140.07</v>
          </cell>
          <cell r="D622">
            <v>68530.13</v>
          </cell>
          <cell r="E622">
            <v>176581.63</v>
          </cell>
          <cell r="F622">
            <v>15465.6</v>
          </cell>
          <cell r="G622">
            <v>90313.3</v>
          </cell>
          <cell r="H622">
            <v>11842.23</v>
          </cell>
          <cell r="I622">
            <v>-377.51</v>
          </cell>
          <cell r="J622">
            <v>16113.96</v>
          </cell>
          <cell r="K622">
            <v>6073.89</v>
          </cell>
          <cell r="L622">
            <v>11320.97</v>
          </cell>
          <cell r="M622">
            <v>0</v>
          </cell>
          <cell r="N622">
            <v>36432</v>
          </cell>
          <cell r="O622">
            <v>5944.92</v>
          </cell>
          <cell r="P622">
            <v>81986.600000000006</v>
          </cell>
          <cell r="Q622">
            <v>85913.51</v>
          </cell>
          <cell r="R622">
            <v>87931.520000000004</v>
          </cell>
          <cell r="S622">
            <v>2268</v>
          </cell>
          <cell r="T622">
            <v>13100.4</v>
          </cell>
          <cell r="U622">
            <v>11320.97</v>
          </cell>
          <cell r="V622">
            <v>1218</v>
          </cell>
          <cell r="W622">
            <v>11692.8</v>
          </cell>
          <cell r="X622">
            <v>104.25</v>
          </cell>
          <cell r="Y622">
            <v>15796.6</v>
          </cell>
          <cell r="Z622">
            <v>9450.42</v>
          </cell>
          <cell r="AA622">
            <v>11.26</v>
          </cell>
          <cell r="AB622">
            <v>698.6</v>
          </cell>
          <cell r="AC622">
            <v>14992.01</v>
          </cell>
          <cell r="AD622">
            <v>13.07</v>
          </cell>
          <cell r="AE622">
            <v>22644</v>
          </cell>
          <cell r="AF622">
            <v>15.62</v>
          </cell>
          <cell r="AG622">
            <v>5567.33</v>
          </cell>
          <cell r="AH622">
            <v>67608</v>
          </cell>
          <cell r="AI622">
            <v>2260.8000000000002</v>
          </cell>
          <cell r="AJ622">
            <v>181192.51</v>
          </cell>
          <cell r="AK622">
            <v>4509</v>
          </cell>
          <cell r="AL622">
            <v>9832.9</v>
          </cell>
        </row>
        <row r="623">
          <cell r="A623">
            <v>38905</v>
          </cell>
          <cell r="B623" t="str">
            <v>11:30</v>
          </cell>
          <cell r="C623">
            <v>40530.559999999998</v>
          </cell>
          <cell r="D623">
            <v>69370.3</v>
          </cell>
          <cell r="E623">
            <v>176707.25</v>
          </cell>
          <cell r="F623">
            <v>15379.2</v>
          </cell>
          <cell r="G623">
            <v>90351.64</v>
          </cell>
          <cell r="H623">
            <v>11770.24</v>
          </cell>
          <cell r="I623">
            <v>-379.81</v>
          </cell>
          <cell r="J623">
            <v>16137.96</v>
          </cell>
          <cell r="K623">
            <v>6092.32</v>
          </cell>
          <cell r="L623">
            <v>11437.03</v>
          </cell>
          <cell r="M623">
            <v>0</v>
          </cell>
          <cell r="N623">
            <v>36984</v>
          </cell>
          <cell r="O623">
            <v>5938.85</v>
          </cell>
          <cell r="P623">
            <v>81989.81</v>
          </cell>
          <cell r="Q623">
            <v>86043.81</v>
          </cell>
          <cell r="R623">
            <v>87928.66</v>
          </cell>
          <cell r="S623">
            <v>2160</v>
          </cell>
          <cell r="T623">
            <v>12812.4</v>
          </cell>
          <cell r="U623">
            <v>11437.03</v>
          </cell>
          <cell r="V623">
            <v>1230</v>
          </cell>
          <cell r="W623">
            <v>11520</v>
          </cell>
          <cell r="X623">
            <v>110.25</v>
          </cell>
          <cell r="Y623">
            <v>15713.46</v>
          </cell>
          <cell r="Z623">
            <v>9448.5499999999993</v>
          </cell>
          <cell r="AA623">
            <v>11.26</v>
          </cell>
          <cell r="AB623">
            <v>698.6</v>
          </cell>
          <cell r="AC623">
            <v>15076.91</v>
          </cell>
          <cell r="AD623">
            <v>1.33</v>
          </cell>
          <cell r="AE623">
            <v>22608</v>
          </cell>
          <cell r="AF623">
            <v>12.5</v>
          </cell>
          <cell r="AG623">
            <v>5588.07</v>
          </cell>
          <cell r="AH623">
            <v>68121</v>
          </cell>
          <cell r="AI623">
            <v>2354.4</v>
          </cell>
          <cell r="AJ623">
            <v>181656.49</v>
          </cell>
          <cell r="AK623">
            <v>4566.08</v>
          </cell>
          <cell r="AL623">
            <v>10047.969999999999</v>
          </cell>
        </row>
        <row r="624">
          <cell r="A624">
            <v>38905</v>
          </cell>
          <cell r="B624" t="str">
            <v>11:45</v>
          </cell>
          <cell r="C624">
            <v>40184.879999999997</v>
          </cell>
          <cell r="D624">
            <v>68450.11</v>
          </cell>
          <cell r="E624">
            <v>176501.61</v>
          </cell>
          <cell r="F624">
            <v>15379.2</v>
          </cell>
          <cell r="G624">
            <v>90313.3</v>
          </cell>
          <cell r="H624">
            <v>11698.24</v>
          </cell>
          <cell r="I624">
            <v>-371.32</v>
          </cell>
          <cell r="J624">
            <v>15911.58</v>
          </cell>
          <cell r="K624">
            <v>6040.12</v>
          </cell>
          <cell r="L624">
            <v>11414.04</v>
          </cell>
          <cell r="M624">
            <v>0</v>
          </cell>
          <cell r="N624">
            <v>36984</v>
          </cell>
          <cell r="O624">
            <v>5938.85</v>
          </cell>
          <cell r="P624">
            <v>82249.240000000005</v>
          </cell>
          <cell r="Q624">
            <v>85843.32</v>
          </cell>
          <cell r="R624">
            <v>88188.09</v>
          </cell>
          <cell r="S624">
            <v>2160</v>
          </cell>
          <cell r="T624">
            <v>12855.6</v>
          </cell>
          <cell r="U624">
            <v>11414.04</v>
          </cell>
          <cell r="V624">
            <v>1134</v>
          </cell>
          <cell r="W624">
            <v>11491.2</v>
          </cell>
          <cell r="X624">
            <v>98.25</v>
          </cell>
          <cell r="Y624">
            <v>15879.74</v>
          </cell>
          <cell r="Z624">
            <v>9214.24</v>
          </cell>
          <cell r="AA624">
            <v>11.26</v>
          </cell>
          <cell r="AB624">
            <v>709.9</v>
          </cell>
          <cell r="AC624">
            <v>14955.82</v>
          </cell>
          <cell r="AD624">
            <v>19.54</v>
          </cell>
          <cell r="AE624">
            <v>22932</v>
          </cell>
          <cell r="AF624">
            <v>17.71</v>
          </cell>
          <cell r="AG624">
            <v>5566.34</v>
          </cell>
          <cell r="AH624">
            <v>68139</v>
          </cell>
          <cell r="AI624">
            <v>2390.4</v>
          </cell>
          <cell r="AJ624">
            <v>180600.68</v>
          </cell>
          <cell r="AK624">
            <v>4509</v>
          </cell>
          <cell r="AL624">
            <v>9465.8700000000008</v>
          </cell>
        </row>
        <row r="625">
          <cell r="A625">
            <v>38905</v>
          </cell>
          <cell r="B625" t="str">
            <v>12:00</v>
          </cell>
          <cell r="C625">
            <v>39538.720000000001</v>
          </cell>
          <cell r="D625">
            <v>67169.86</v>
          </cell>
          <cell r="E625">
            <v>174337.52</v>
          </cell>
          <cell r="F625">
            <v>15465.6</v>
          </cell>
          <cell r="G625">
            <v>90159.97</v>
          </cell>
          <cell r="H625">
            <v>11668.62</v>
          </cell>
          <cell r="I625">
            <v>-363.13</v>
          </cell>
          <cell r="J625">
            <v>15298.03</v>
          </cell>
          <cell r="K625">
            <v>5910.67</v>
          </cell>
          <cell r="L625">
            <v>11343.11</v>
          </cell>
          <cell r="M625">
            <v>0</v>
          </cell>
          <cell r="N625">
            <v>36432</v>
          </cell>
          <cell r="O625">
            <v>5938.85</v>
          </cell>
          <cell r="P625">
            <v>82064.009999999995</v>
          </cell>
          <cell r="Q625">
            <v>85643.13</v>
          </cell>
          <cell r="R625">
            <v>88002.86</v>
          </cell>
          <cell r="S625">
            <v>2160</v>
          </cell>
          <cell r="T625">
            <v>12438</v>
          </cell>
          <cell r="U625">
            <v>11343.11</v>
          </cell>
          <cell r="V625">
            <v>1221</v>
          </cell>
          <cell r="W625">
            <v>11433.6</v>
          </cell>
          <cell r="X625">
            <v>91.5</v>
          </cell>
          <cell r="Y625">
            <v>15879.74</v>
          </cell>
          <cell r="Z625">
            <v>8582.91</v>
          </cell>
          <cell r="AA625">
            <v>5.63</v>
          </cell>
          <cell r="AB625">
            <v>705.2</v>
          </cell>
          <cell r="AC625">
            <v>15064.66</v>
          </cell>
          <cell r="AD625">
            <v>31.13</v>
          </cell>
          <cell r="AE625">
            <v>22572</v>
          </cell>
          <cell r="AF625">
            <v>13.54</v>
          </cell>
          <cell r="AG625">
            <v>5580.7</v>
          </cell>
          <cell r="AH625">
            <v>66579</v>
          </cell>
          <cell r="AI625">
            <v>2318.4</v>
          </cell>
          <cell r="AJ625">
            <v>178105.05</v>
          </cell>
          <cell r="AK625">
            <v>4566.08</v>
          </cell>
          <cell r="AL625">
            <v>9118.7099999999991</v>
          </cell>
        </row>
        <row r="626">
          <cell r="A626">
            <v>38905</v>
          </cell>
          <cell r="B626" t="str">
            <v>12:15</v>
          </cell>
          <cell r="C626">
            <v>39058.61</v>
          </cell>
          <cell r="D626">
            <v>57448.160000000003</v>
          </cell>
          <cell r="E626">
            <v>168300.68</v>
          </cell>
          <cell r="F626">
            <v>15379.2</v>
          </cell>
          <cell r="G626">
            <v>89469.97</v>
          </cell>
          <cell r="H626">
            <v>11500.63</v>
          </cell>
          <cell r="I626">
            <v>-353.93</v>
          </cell>
          <cell r="J626">
            <v>15826.38</v>
          </cell>
          <cell r="K626">
            <v>5629.42</v>
          </cell>
          <cell r="L626">
            <v>11316.16</v>
          </cell>
          <cell r="M626">
            <v>0</v>
          </cell>
          <cell r="N626">
            <v>36984</v>
          </cell>
          <cell r="O626">
            <v>5944.92</v>
          </cell>
          <cell r="P626">
            <v>76601.95</v>
          </cell>
          <cell r="Q626">
            <v>87425.93</v>
          </cell>
          <cell r="R626">
            <v>82546.87</v>
          </cell>
          <cell r="S626">
            <v>2052</v>
          </cell>
          <cell r="T626">
            <v>11779.2</v>
          </cell>
          <cell r="U626">
            <v>11316.16</v>
          </cell>
          <cell r="V626">
            <v>1224</v>
          </cell>
          <cell r="W626">
            <v>11116.8</v>
          </cell>
          <cell r="X626">
            <v>103.5</v>
          </cell>
          <cell r="Y626">
            <v>15547.18</v>
          </cell>
          <cell r="Z626">
            <v>8343.5400000000009</v>
          </cell>
          <cell r="AA626">
            <v>5.63</v>
          </cell>
          <cell r="AB626">
            <v>726</v>
          </cell>
          <cell r="AC626">
            <v>14593.58</v>
          </cell>
          <cell r="AD626">
            <v>47.56</v>
          </cell>
          <cell r="AE626">
            <v>21924</v>
          </cell>
          <cell r="AF626">
            <v>13.54</v>
          </cell>
          <cell r="AG626">
            <v>5229.1899999999996</v>
          </cell>
          <cell r="AH626">
            <v>62580</v>
          </cell>
          <cell r="AI626">
            <v>2246.4</v>
          </cell>
          <cell r="AJ626">
            <v>170474</v>
          </cell>
          <cell r="AK626">
            <v>4451.93</v>
          </cell>
          <cell r="AL626">
            <v>7262.5</v>
          </cell>
        </row>
        <row r="627">
          <cell r="A627">
            <v>38905</v>
          </cell>
          <cell r="B627" t="str">
            <v>12:30</v>
          </cell>
          <cell r="C627">
            <v>39716.36</v>
          </cell>
          <cell r="D627">
            <v>55488.3</v>
          </cell>
          <cell r="E627">
            <v>167177</v>
          </cell>
          <cell r="F627">
            <v>15292.8</v>
          </cell>
          <cell r="G627">
            <v>89431.64</v>
          </cell>
          <cell r="H627">
            <v>11454.51</v>
          </cell>
          <cell r="I627">
            <v>-349.91</v>
          </cell>
          <cell r="J627">
            <v>15786.42</v>
          </cell>
          <cell r="K627">
            <v>5683.65</v>
          </cell>
          <cell r="L627">
            <v>11392.39</v>
          </cell>
          <cell r="M627">
            <v>0</v>
          </cell>
          <cell r="N627">
            <v>36432</v>
          </cell>
          <cell r="O627">
            <v>5938.85</v>
          </cell>
          <cell r="P627">
            <v>64678.03</v>
          </cell>
          <cell r="Q627">
            <v>94365.91</v>
          </cell>
          <cell r="R627">
            <v>70616.88</v>
          </cell>
          <cell r="S627">
            <v>2052</v>
          </cell>
          <cell r="T627">
            <v>10774.8</v>
          </cell>
          <cell r="U627">
            <v>11392.39</v>
          </cell>
          <cell r="V627">
            <v>960</v>
          </cell>
          <cell r="W627">
            <v>11145.6</v>
          </cell>
          <cell r="X627">
            <v>143.25</v>
          </cell>
          <cell r="Y627">
            <v>15297.76</v>
          </cell>
          <cell r="Z627">
            <v>7695.25</v>
          </cell>
          <cell r="AA627">
            <v>7.5</v>
          </cell>
          <cell r="AB627">
            <v>740.4</v>
          </cell>
          <cell r="AC627">
            <v>14063.42</v>
          </cell>
          <cell r="AD627">
            <v>47.3</v>
          </cell>
          <cell r="AE627">
            <v>21222</v>
          </cell>
          <cell r="AF627">
            <v>13.54</v>
          </cell>
          <cell r="AG627">
            <v>5007.58</v>
          </cell>
          <cell r="AH627">
            <v>60252</v>
          </cell>
          <cell r="AI627">
            <v>2217.6</v>
          </cell>
          <cell r="AJ627">
            <v>166346.51999999999</v>
          </cell>
          <cell r="AK627">
            <v>4337.78</v>
          </cell>
          <cell r="AL627">
            <v>5131.58</v>
          </cell>
        </row>
        <row r="628">
          <cell r="A628">
            <v>38905</v>
          </cell>
          <cell r="B628" t="str">
            <v>12:45</v>
          </cell>
          <cell r="C628">
            <v>39531.519999999997</v>
          </cell>
          <cell r="D628">
            <v>43766.44</v>
          </cell>
          <cell r="E628">
            <v>167540.21</v>
          </cell>
          <cell r="F628">
            <v>15465.6</v>
          </cell>
          <cell r="G628">
            <v>89431.64</v>
          </cell>
          <cell r="H628">
            <v>11450.76</v>
          </cell>
          <cell r="I628">
            <v>-350.91</v>
          </cell>
          <cell r="J628">
            <v>15793.19</v>
          </cell>
          <cell r="K628">
            <v>5568.85</v>
          </cell>
          <cell r="L628">
            <v>11381.88</v>
          </cell>
          <cell r="M628">
            <v>0</v>
          </cell>
          <cell r="N628">
            <v>36984</v>
          </cell>
          <cell r="O628">
            <v>5944.92</v>
          </cell>
          <cell r="P628">
            <v>59615.839999999997</v>
          </cell>
          <cell r="Q628">
            <v>93662.91</v>
          </cell>
          <cell r="R628">
            <v>65560.759999999995</v>
          </cell>
          <cell r="S628">
            <v>2160</v>
          </cell>
          <cell r="T628">
            <v>9986.4</v>
          </cell>
          <cell r="U628">
            <v>11381.88</v>
          </cell>
          <cell r="V628">
            <v>1113</v>
          </cell>
          <cell r="W628">
            <v>10483.200000000001</v>
          </cell>
          <cell r="X628">
            <v>141</v>
          </cell>
          <cell r="Y628">
            <v>14715.78</v>
          </cell>
          <cell r="Z628">
            <v>7583.28</v>
          </cell>
          <cell r="AA628">
            <v>3.75</v>
          </cell>
          <cell r="AB628">
            <v>708.5</v>
          </cell>
          <cell r="AC628">
            <v>13395</v>
          </cell>
          <cell r="AD628">
            <v>48.74</v>
          </cell>
          <cell r="AE628">
            <v>20646</v>
          </cell>
          <cell r="AF628">
            <v>11.46</v>
          </cell>
          <cell r="AG628">
            <v>4941.4799999999996</v>
          </cell>
          <cell r="AH628">
            <v>58380</v>
          </cell>
          <cell r="AI628">
            <v>2188.8000000000002</v>
          </cell>
          <cell r="AJ628">
            <v>164266.74</v>
          </cell>
          <cell r="AK628">
            <v>4451.93</v>
          </cell>
          <cell r="AL628">
            <v>2901.31</v>
          </cell>
        </row>
        <row r="629">
          <cell r="A629">
            <v>38905</v>
          </cell>
          <cell r="B629" t="str">
            <v>13:00</v>
          </cell>
          <cell r="C629">
            <v>39811.589999999997</v>
          </cell>
          <cell r="D629">
            <v>41046.339999999997</v>
          </cell>
          <cell r="E629">
            <v>164742.01</v>
          </cell>
          <cell r="F629">
            <v>15120</v>
          </cell>
          <cell r="G629">
            <v>89086.64</v>
          </cell>
          <cell r="H629">
            <v>11406.52</v>
          </cell>
          <cell r="I629">
            <v>-311.08999999999997</v>
          </cell>
          <cell r="J629">
            <v>15851.98</v>
          </cell>
          <cell r="K629">
            <v>5723.32</v>
          </cell>
          <cell r="L629">
            <v>11477.17</v>
          </cell>
          <cell r="M629">
            <v>0</v>
          </cell>
          <cell r="N629">
            <v>36984</v>
          </cell>
          <cell r="O629">
            <v>5944.92</v>
          </cell>
          <cell r="P629">
            <v>58090.81</v>
          </cell>
          <cell r="Q629">
            <v>90231.09</v>
          </cell>
          <cell r="R629">
            <v>64035.73</v>
          </cell>
          <cell r="S629">
            <v>2052</v>
          </cell>
          <cell r="T629">
            <v>9831.6</v>
          </cell>
          <cell r="U629">
            <v>11477.17</v>
          </cell>
          <cell r="V629">
            <v>1062</v>
          </cell>
          <cell r="W629">
            <v>10310.4</v>
          </cell>
          <cell r="X629">
            <v>144</v>
          </cell>
          <cell r="Y629">
            <v>14383.22</v>
          </cell>
          <cell r="Z629">
            <v>7759.55</v>
          </cell>
          <cell r="AA629">
            <v>7.5</v>
          </cell>
          <cell r="AB629">
            <v>703.7</v>
          </cell>
          <cell r="AC629">
            <v>13280.05</v>
          </cell>
          <cell r="AD629">
            <v>47.44</v>
          </cell>
          <cell r="AE629">
            <v>20376</v>
          </cell>
          <cell r="AF629">
            <v>13.54</v>
          </cell>
          <cell r="AG629">
            <v>4842.54</v>
          </cell>
          <cell r="AH629">
            <v>59580</v>
          </cell>
          <cell r="AI629">
            <v>2181.6</v>
          </cell>
          <cell r="AJ629">
            <v>162027.01999999999</v>
          </cell>
          <cell r="AK629">
            <v>4451.93</v>
          </cell>
          <cell r="AL629">
            <v>2928.21</v>
          </cell>
        </row>
        <row r="630">
          <cell r="A630">
            <v>38905</v>
          </cell>
          <cell r="B630" t="str">
            <v>13:15</v>
          </cell>
          <cell r="C630">
            <v>40306.910000000003</v>
          </cell>
          <cell r="D630">
            <v>42326.48</v>
          </cell>
          <cell r="E630">
            <v>164181.53</v>
          </cell>
          <cell r="F630">
            <v>14947.2</v>
          </cell>
          <cell r="G630">
            <v>88626.64</v>
          </cell>
          <cell r="H630">
            <v>11378.77</v>
          </cell>
          <cell r="I630">
            <v>-184.15</v>
          </cell>
          <cell r="J630">
            <v>15779.59</v>
          </cell>
          <cell r="K630">
            <v>5814.45</v>
          </cell>
          <cell r="L630">
            <v>11596.99</v>
          </cell>
          <cell r="M630">
            <v>0</v>
          </cell>
          <cell r="N630">
            <v>36432</v>
          </cell>
          <cell r="O630">
            <v>5944.92</v>
          </cell>
          <cell r="P630">
            <v>57716.79</v>
          </cell>
          <cell r="Q630">
            <v>86712.15</v>
          </cell>
          <cell r="R630">
            <v>63661.71</v>
          </cell>
          <cell r="S630">
            <v>2160</v>
          </cell>
          <cell r="T630">
            <v>10000.799999999999</v>
          </cell>
          <cell r="U630">
            <v>11596.99</v>
          </cell>
          <cell r="V630">
            <v>969</v>
          </cell>
          <cell r="W630">
            <v>10022.4</v>
          </cell>
          <cell r="X630">
            <v>130.5</v>
          </cell>
          <cell r="Y630">
            <v>14300.08</v>
          </cell>
          <cell r="Z630">
            <v>8153.55</v>
          </cell>
          <cell r="AA630">
            <v>3.75</v>
          </cell>
          <cell r="AB630">
            <v>706.9</v>
          </cell>
          <cell r="AC630">
            <v>13264.11</v>
          </cell>
          <cell r="AD630">
            <v>46.99</v>
          </cell>
          <cell r="AE630">
            <v>20394</v>
          </cell>
          <cell r="AF630">
            <v>14.58</v>
          </cell>
          <cell r="AG630">
            <v>4853.9399999999996</v>
          </cell>
          <cell r="AH630">
            <v>61329</v>
          </cell>
          <cell r="AI630">
            <v>2217.6</v>
          </cell>
          <cell r="AJ630">
            <v>163146.82999999999</v>
          </cell>
          <cell r="AK630">
            <v>4509</v>
          </cell>
          <cell r="AL630">
            <v>4717.79</v>
          </cell>
        </row>
        <row r="631">
          <cell r="A631">
            <v>38905</v>
          </cell>
          <cell r="B631" t="str">
            <v>13:30</v>
          </cell>
          <cell r="C631">
            <v>40897.85</v>
          </cell>
          <cell r="D631">
            <v>45887.19</v>
          </cell>
          <cell r="E631">
            <v>165222.43</v>
          </cell>
          <cell r="F631">
            <v>14860.8</v>
          </cell>
          <cell r="G631">
            <v>88703.3</v>
          </cell>
          <cell r="H631">
            <v>11406.52</v>
          </cell>
          <cell r="I631">
            <v>-178.83</v>
          </cell>
          <cell r="J631">
            <v>16020.77</v>
          </cell>
          <cell r="K631">
            <v>5899.39</v>
          </cell>
          <cell r="L631">
            <v>11441.59</v>
          </cell>
          <cell r="M631">
            <v>0</v>
          </cell>
          <cell r="N631">
            <v>36984</v>
          </cell>
          <cell r="O631">
            <v>5938.85</v>
          </cell>
          <cell r="P631">
            <v>58104.37</v>
          </cell>
          <cell r="Q631">
            <v>85042.83</v>
          </cell>
          <cell r="R631">
            <v>64043.22</v>
          </cell>
          <cell r="S631">
            <v>2268</v>
          </cell>
          <cell r="T631">
            <v>10252.799999999999</v>
          </cell>
          <cell r="U631">
            <v>11441.59</v>
          </cell>
          <cell r="V631">
            <v>1044</v>
          </cell>
          <cell r="W631">
            <v>10022.4</v>
          </cell>
          <cell r="X631">
            <v>101.25</v>
          </cell>
          <cell r="Y631">
            <v>14549.5</v>
          </cell>
          <cell r="Z631">
            <v>8297.93</v>
          </cell>
          <cell r="AA631">
            <v>7.5</v>
          </cell>
          <cell r="AB631">
            <v>623.70000000000005</v>
          </cell>
          <cell r="AC631">
            <v>13283.98</v>
          </cell>
          <cell r="AD631">
            <v>49.42</v>
          </cell>
          <cell r="AE631">
            <v>20700</v>
          </cell>
          <cell r="AF631">
            <v>13.54</v>
          </cell>
          <cell r="AG631">
            <v>4846.91</v>
          </cell>
          <cell r="AH631">
            <v>62502</v>
          </cell>
          <cell r="AI631">
            <v>2246.4</v>
          </cell>
          <cell r="AJ631">
            <v>166698.39000000001</v>
          </cell>
          <cell r="AK631">
            <v>4509</v>
          </cell>
          <cell r="AL631">
            <v>6626.59</v>
          </cell>
        </row>
        <row r="632">
          <cell r="A632">
            <v>38905</v>
          </cell>
          <cell r="B632" t="str">
            <v>13:45</v>
          </cell>
          <cell r="C632">
            <v>40678.6</v>
          </cell>
          <cell r="D632">
            <v>53528.72</v>
          </cell>
          <cell r="E632">
            <v>164457.98000000001</v>
          </cell>
          <cell r="F632">
            <v>14947.2</v>
          </cell>
          <cell r="G632">
            <v>88664.97</v>
          </cell>
          <cell r="H632">
            <v>11406.52</v>
          </cell>
          <cell r="I632">
            <v>-179.41</v>
          </cell>
          <cell r="J632">
            <v>15559.24</v>
          </cell>
          <cell r="K632">
            <v>5813.15</v>
          </cell>
          <cell r="L632">
            <v>11467.24</v>
          </cell>
          <cell r="M632">
            <v>0</v>
          </cell>
          <cell r="N632">
            <v>36432</v>
          </cell>
          <cell r="O632">
            <v>5944.92</v>
          </cell>
          <cell r="P632">
            <v>58967.79</v>
          </cell>
          <cell r="Q632">
            <v>84467.41</v>
          </cell>
          <cell r="R632">
            <v>64912.71</v>
          </cell>
          <cell r="S632">
            <v>2160</v>
          </cell>
          <cell r="T632">
            <v>10216.799999999999</v>
          </cell>
          <cell r="U632">
            <v>11467.24</v>
          </cell>
          <cell r="V632">
            <v>1068</v>
          </cell>
          <cell r="W632">
            <v>9734.4</v>
          </cell>
          <cell r="X632">
            <v>129</v>
          </cell>
          <cell r="Y632">
            <v>14383.22</v>
          </cell>
          <cell r="Z632">
            <v>8674.67</v>
          </cell>
          <cell r="AA632">
            <v>7.5</v>
          </cell>
          <cell r="AB632">
            <v>623.70000000000005</v>
          </cell>
          <cell r="AC632">
            <v>13779.29</v>
          </cell>
          <cell r="AD632">
            <v>47.84</v>
          </cell>
          <cell r="AE632">
            <v>21150</v>
          </cell>
          <cell r="AF632">
            <v>13.54</v>
          </cell>
          <cell r="AG632">
            <v>4843.12</v>
          </cell>
          <cell r="AH632">
            <v>64356</v>
          </cell>
          <cell r="AI632">
            <v>2289.6</v>
          </cell>
          <cell r="AJ632">
            <v>168826.13</v>
          </cell>
          <cell r="AK632">
            <v>4509</v>
          </cell>
          <cell r="AL632">
            <v>8925.81</v>
          </cell>
        </row>
        <row r="633">
          <cell r="A633">
            <v>38905</v>
          </cell>
          <cell r="B633" t="str">
            <v>14:00</v>
          </cell>
          <cell r="C633">
            <v>40665.79</v>
          </cell>
          <cell r="D633">
            <v>55849.18</v>
          </cell>
          <cell r="E633">
            <v>166656.98000000001</v>
          </cell>
          <cell r="F633">
            <v>14774.4</v>
          </cell>
          <cell r="G633">
            <v>88664.97</v>
          </cell>
          <cell r="H633">
            <v>11404.64</v>
          </cell>
          <cell r="I633">
            <v>-185.02</v>
          </cell>
          <cell r="J633">
            <v>15440.05</v>
          </cell>
          <cell r="K633">
            <v>5848.6</v>
          </cell>
          <cell r="L633">
            <v>11493.16</v>
          </cell>
          <cell r="M633">
            <v>0</v>
          </cell>
          <cell r="N633">
            <v>36432</v>
          </cell>
          <cell r="O633">
            <v>5938.85</v>
          </cell>
          <cell r="P633">
            <v>61799.64</v>
          </cell>
          <cell r="Q633">
            <v>82009.02</v>
          </cell>
          <cell r="R633">
            <v>67738.490000000005</v>
          </cell>
          <cell r="S633">
            <v>2268</v>
          </cell>
          <cell r="T633">
            <v>9928.7999999999993</v>
          </cell>
          <cell r="U633">
            <v>11493.16</v>
          </cell>
          <cell r="V633">
            <v>1269</v>
          </cell>
          <cell r="W633">
            <v>9964.7999999999993</v>
          </cell>
          <cell r="X633">
            <v>135.75</v>
          </cell>
          <cell r="Y633">
            <v>14798.92</v>
          </cell>
          <cell r="Z633">
            <v>9109.33</v>
          </cell>
          <cell r="AA633">
            <v>5.63</v>
          </cell>
          <cell r="AB633">
            <v>650.9</v>
          </cell>
          <cell r="AC633">
            <v>14145.36</v>
          </cell>
          <cell r="AD633">
            <v>47.64</v>
          </cell>
          <cell r="AE633">
            <v>21312</v>
          </cell>
          <cell r="AF633">
            <v>21.87</v>
          </cell>
          <cell r="AG633">
            <v>4856.12</v>
          </cell>
          <cell r="AH633">
            <v>65301</v>
          </cell>
          <cell r="AI633">
            <v>2354.4</v>
          </cell>
          <cell r="AJ633">
            <v>171289.73</v>
          </cell>
          <cell r="AK633">
            <v>4509</v>
          </cell>
          <cell r="AL633">
            <v>9769.77</v>
          </cell>
        </row>
        <row r="634">
          <cell r="A634">
            <v>38905</v>
          </cell>
          <cell r="B634" t="str">
            <v>14:15</v>
          </cell>
          <cell r="C634">
            <v>40524.959999999999</v>
          </cell>
          <cell r="D634">
            <v>55489.11</v>
          </cell>
          <cell r="E634">
            <v>173815.23</v>
          </cell>
          <cell r="F634">
            <v>14428.8</v>
          </cell>
          <cell r="G634">
            <v>88664.97</v>
          </cell>
          <cell r="H634">
            <v>11282.77</v>
          </cell>
          <cell r="I634">
            <v>-178.98</v>
          </cell>
          <cell r="J634">
            <v>15984.77</v>
          </cell>
          <cell r="K634">
            <v>5840.64</v>
          </cell>
          <cell r="L634">
            <v>11405.87</v>
          </cell>
          <cell r="M634">
            <v>0</v>
          </cell>
          <cell r="N634">
            <v>36984</v>
          </cell>
          <cell r="O634">
            <v>5944.92</v>
          </cell>
          <cell r="P634">
            <v>61562.63</v>
          </cell>
          <cell r="Q634">
            <v>82770.98</v>
          </cell>
          <cell r="R634">
            <v>67507.55</v>
          </cell>
          <cell r="S634">
            <v>2160</v>
          </cell>
          <cell r="T634">
            <v>10684.8</v>
          </cell>
          <cell r="U634">
            <v>11405.87</v>
          </cell>
          <cell r="V634">
            <v>1281</v>
          </cell>
          <cell r="W634">
            <v>9964.7999999999993</v>
          </cell>
          <cell r="X634">
            <v>127.5</v>
          </cell>
          <cell r="Y634">
            <v>14715.78</v>
          </cell>
          <cell r="Z634">
            <v>9080.02</v>
          </cell>
          <cell r="AA634">
            <v>3.75</v>
          </cell>
          <cell r="AB634">
            <v>877.9</v>
          </cell>
          <cell r="AC634">
            <v>14617.06</v>
          </cell>
          <cell r="AD634">
            <v>47.58</v>
          </cell>
          <cell r="AE634">
            <v>21600</v>
          </cell>
          <cell r="AF634">
            <v>19.79</v>
          </cell>
          <cell r="AG634">
            <v>4800.96</v>
          </cell>
          <cell r="AH634">
            <v>66405</v>
          </cell>
          <cell r="AI634">
            <v>2397.6</v>
          </cell>
          <cell r="AJ634">
            <v>176345.07</v>
          </cell>
          <cell r="AK634">
            <v>4451.93</v>
          </cell>
          <cell r="AL634">
            <v>7953.29</v>
          </cell>
        </row>
        <row r="635">
          <cell r="A635">
            <v>38905</v>
          </cell>
          <cell r="B635" t="str">
            <v>14:30</v>
          </cell>
          <cell r="C635">
            <v>40711</v>
          </cell>
          <cell r="D635">
            <v>61370.29</v>
          </cell>
          <cell r="E635">
            <v>173701.59</v>
          </cell>
          <cell r="F635">
            <v>14515.2</v>
          </cell>
          <cell r="G635">
            <v>88664.97</v>
          </cell>
          <cell r="H635">
            <v>11330.77</v>
          </cell>
          <cell r="I635">
            <v>-183.58</v>
          </cell>
          <cell r="J635">
            <v>15684.8</v>
          </cell>
          <cell r="K635">
            <v>5852.14</v>
          </cell>
          <cell r="L635">
            <v>11557.9</v>
          </cell>
          <cell r="M635">
            <v>0</v>
          </cell>
          <cell r="N635">
            <v>36984</v>
          </cell>
          <cell r="O635">
            <v>5950.98</v>
          </cell>
          <cell r="P635">
            <v>64428.24</v>
          </cell>
          <cell r="Q635">
            <v>81975.58</v>
          </cell>
          <cell r="R635">
            <v>70379.22</v>
          </cell>
          <cell r="S635">
            <v>2160</v>
          </cell>
          <cell r="T635">
            <v>11149.2</v>
          </cell>
          <cell r="U635">
            <v>11557.9</v>
          </cell>
          <cell r="V635">
            <v>987</v>
          </cell>
          <cell r="W635">
            <v>9936</v>
          </cell>
          <cell r="X635">
            <v>125.25</v>
          </cell>
          <cell r="Y635">
            <v>14882.06</v>
          </cell>
          <cell r="Z635">
            <v>9413.41</v>
          </cell>
          <cell r="AA635">
            <v>3.75</v>
          </cell>
          <cell r="AB635">
            <v>1018.6</v>
          </cell>
          <cell r="AC635">
            <v>14962.28</v>
          </cell>
          <cell r="AD635">
            <v>47.54</v>
          </cell>
          <cell r="AE635">
            <v>22392</v>
          </cell>
          <cell r="AF635">
            <v>14.58</v>
          </cell>
          <cell r="AG635">
            <v>4892.95</v>
          </cell>
          <cell r="AH635">
            <v>66990</v>
          </cell>
          <cell r="AI635">
            <v>2491.1999999999998</v>
          </cell>
          <cell r="AJ635">
            <v>178712.88</v>
          </cell>
          <cell r="AK635">
            <v>4394.8500000000004</v>
          </cell>
          <cell r="AL635">
            <v>9908.8700000000008</v>
          </cell>
        </row>
        <row r="636">
          <cell r="A636">
            <v>38905</v>
          </cell>
          <cell r="B636" t="str">
            <v>14:45</v>
          </cell>
          <cell r="C636">
            <v>40763.01</v>
          </cell>
          <cell r="D636">
            <v>64490.91</v>
          </cell>
          <cell r="E636">
            <v>174174.45</v>
          </cell>
          <cell r="F636">
            <v>14428.8</v>
          </cell>
          <cell r="G636">
            <v>88588.3</v>
          </cell>
          <cell r="H636">
            <v>11330.77</v>
          </cell>
          <cell r="I636">
            <v>-180.99</v>
          </cell>
          <cell r="J636">
            <v>15801.99</v>
          </cell>
          <cell r="K636">
            <v>5854</v>
          </cell>
          <cell r="L636">
            <v>11477.84</v>
          </cell>
          <cell r="M636">
            <v>0</v>
          </cell>
          <cell r="N636">
            <v>36432</v>
          </cell>
          <cell r="O636">
            <v>5938.85</v>
          </cell>
          <cell r="P636">
            <v>70835.19</v>
          </cell>
          <cell r="Q636">
            <v>77940.990000000005</v>
          </cell>
          <cell r="R636">
            <v>76774.039999999994</v>
          </cell>
          <cell r="S636">
            <v>2052</v>
          </cell>
          <cell r="T636">
            <v>11502</v>
          </cell>
          <cell r="U636">
            <v>11477.84</v>
          </cell>
          <cell r="V636">
            <v>1194</v>
          </cell>
          <cell r="W636">
            <v>10224</v>
          </cell>
          <cell r="X636">
            <v>134.25</v>
          </cell>
          <cell r="Y636">
            <v>14882.06</v>
          </cell>
          <cell r="Z636">
            <v>9334.74</v>
          </cell>
          <cell r="AA636">
            <v>3.75</v>
          </cell>
          <cell r="AB636">
            <v>772.3</v>
          </cell>
          <cell r="AC636">
            <v>15293.86</v>
          </cell>
          <cell r="AD636">
            <v>51.72</v>
          </cell>
          <cell r="AE636">
            <v>22842</v>
          </cell>
          <cell r="AF636">
            <v>12.5</v>
          </cell>
          <cell r="AG636">
            <v>4830.0600000000004</v>
          </cell>
          <cell r="AH636">
            <v>67716</v>
          </cell>
          <cell r="AI636">
            <v>2433.6</v>
          </cell>
          <cell r="AJ636">
            <v>181768.54</v>
          </cell>
          <cell r="AK636">
            <v>4451.93</v>
          </cell>
          <cell r="AL636">
            <v>12430.2</v>
          </cell>
        </row>
        <row r="637">
          <cell r="A637">
            <v>38905</v>
          </cell>
          <cell r="B637" t="str">
            <v>15:00</v>
          </cell>
          <cell r="C637">
            <v>40656.19</v>
          </cell>
          <cell r="D637">
            <v>69011.3</v>
          </cell>
          <cell r="E637">
            <v>173890.43</v>
          </cell>
          <cell r="F637">
            <v>14515.2</v>
          </cell>
          <cell r="G637">
            <v>89316.64</v>
          </cell>
          <cell r="H637">
            <v>11308.65</v>
          </cell>
          <cell r="I637">
            <v>-182.43</v>
          </cell>
          <cell r="J637">
            <v>15232.87</v>
          </cell>
          <cell r="K637">
            <v>5844.76</v>
          </cell>
          <cell r="L637">
            <v>11488.87</v>
          </cell>
          <cell r="M637">
            <v>0</v>
          </cell>
          <cell r="N637">
            <v>36984</v>
          </cell>
          <cell r="O637">
            <v>5944.92</v>
          </cell>
          <cell r="P637">
            <v>71715.81</v>
          </cell>
          <cell r="Q637">
            <v>78358.429999999993</v>
          </cell>
          <cell r="R637">
            <v>77660.73</v>
          </cell>
          <cell r="S637">
            <v>2268</v>
          </cell>
          <cell r="T637">
            <v>11934</v>
          </cell>
          <cell r="U637">
            <v>11488.87</v>
          </cell>
          <cell r="V637">
            <v>1164</v>
          </cell>
          <cell r="W637">
            <v>10310.4</v>
          </cell>
          <cell r="X637">
            <v>141</v>
          </cell>
          <cell r="Y637">
            <v>14549.5</v>
          </cell>
          <cell r="Z637">
            <v>9186.5499999999993</v>
          </cell>
          <cell r="AA637">
            <v>5.63</v>
          </cell>
          <cell r="AB637">
            <v>809.1</v>
          </cell>
          <cell r="AC637">
            <v>15599.44</v>
          </cell>
          <cell r="AD637">
            <v>50.08</v>
          </cell>
          <cell r="AE637">
            <v>22554</v>
          </cell>
          <cell r="AF637">
            <v>13.54</v>
          </cell>
          <cell r="AG637">
            <v>4733.1099999999997</v>
          </cell>
          <cell r="AH637">
            <v>67836</v>
          </cell>
          <cell r="AI637">
            <v>2469.6</v>
          </cell>
          <cell r="AJ637">
            <v>184120.38</v>
          </cell>
          <cell r="AK637">
            <v>4451.93</v>
          </cell>
          <cell r="AL637">
            <v>14194.08</v>
          </cell>
        </row>
        <row r="638">
          <cell r="A638">
            <v>38905</v>
          </cell>
          <cell r="B638" t="str">
            <v>15:15</v>
          </cell>
          <cell r="C638">
            <v>40880.239999999998</v>
          </cell>
          <cell r="D638">
            <v>75252.259999999995</v>
          </cell>
          <cell r="E638">
            <v>175290.45</v>
          </cell>
          <cell r="F638">
            <v>14428.8</v>
          </cell>
          <cell r="G638">
            <v>87898.3</v>
          </cell>
          <cell r="H638">
            <v>11216.41</v>
          </cell>
          <cell r="I638">
            <v>-259.48</v>
          </cell>
          <cell r="J638">
            <v>15131.24</v>
          </cell>
          <cell r="K638">
            <v>5941.55</v>
          </cell>
          <cell r="L638">
            <v>11146.19</v>
          </cell>
          <cell r="M638">
            <v>0</v>
          </cell>
          <cell r="N638">
            <v>36432</v>
          </cell>
          <cell r="O638">
            <v>5944.92</v>
          </cell>
          <cell r="P638">
            <v>70351.38</v>
          </cell>
          <cell r="Q638">
            <v>80835.48</v>
          </cell>
          <cell r="R638">
            <v>76296.3</v>
          </cell>
          <cell r="S638">
            <v>2160</v>
          </cell>
          <cell r="T638">
            <v>12621.6</v>
          </cell>
          <cell r="U638">
            <v>11146.19</v>
          </cell>
          <cell r="V638">
            <v>1191</v>
          </cell>
          <cell r="W638">
            <v>10771.2</v>
          </cell>
          <cell r="X638">
            <v>132.75</v>
          </cell>
          <cell r="Y638">
            <v>14300.08</v>
          </cell>
          <cell r="Z638">
            <v>9061.4699999999993</v>
          </cell>
          <cell r="AA638">
            <v>9.3800000000000008</v>
          </cell>
          <cell r="AB638">
            <v>927.3</v>
          </cell>
          <cell r="AC638">
            <v>15540.87</v>
          </cell>
          <cell r="AD638">
            <v>49.46</v>
          </cell>
          <cell r="AE638">
            <v>22662</v>
          </cell>
          <cell r="AF638">
            <v>12.5</v>
          </cell>
          <cell r="AG638">
            <v>4736.68</v>
          </cell>
          <cell r="AH638">
            <v>68034</v>
          </cell>
          <cell r="AI638">
            <v>2484</v>
          </cell>
          <cell r="AJ638">
            <v>185976.14</v>
          </cell>
          <cell r="AK638">
            <v>4394.8500000000004</v>
          </cell>
          <cell r="AL638">
            <v>14866.21</v>
          </cell>
        </row>
        <row r="639">
          <cell r="A639">
            <v>38905</v>
          </cell>
          <cell r="B639" t="str">
            <v>15:30</v>
          </cell>
          <cell r="C639">
            <v>40741.81</v>
          </cell>
          <cell r="D639">
            <v>77052.62</v>
          </cell>
          <cell r="E639">
            <v>174969.60000000001</v>
          </cell>
          <cell r="F639">
            <v>14515.2</v>
          </cell>
          <cell r="G639">
            <v>88128.3</v>
          </cell>
          <cell r="H639">
            <v>11244.16</v>
          </cell>
          <cell r="I639">
            <v>-329.49</v>
          </cell>
          <cell r="J639">
            <v>15024.85</v>
          </cell>
          <cell r="K639">
            <v>5906.16</v>
          </cell>
          <cell r="L639">
            <v>11217.57</v>
          </cell>
          <cell r="M639">
            <v>0</v>
          </cell>
          <cell r="N639">
            <v>36984</v>
          </cell>
          <cell r="O639">
            <v>5938.85</v>
          </cell>
          <cell r="P639">
            <v>74857.33</v>
          </cell>
          <cell r="Q639">
            <v>78633.490000000005</v>
          </cell>
          <cell r="R639">
            <v>80796.179999999993</v>
          </cell>
          <cell r="S639">
            <v>2268</v>
          </cell>
          <cell r="T639">
            <v>12794.4</v>
          </cell>
          <cell r="U639">
            <v>11217.57</v>
          </cell>
          <cell r="V639">
            <v>885</v>
          </cell>
          <cell r="W639">
            <v>10972.8</v>
          </cell>
          <cell r="X639">
            <v>137.25</v>
          </cell>
          <cell r="Y639">
            <v>14549.5</v>
          </cell>
          <cell r="Z639">
            <v>9064.42</v>
          </cell>
          <cell r="AA639">
            <v>13.13</v>
          </cell>
          <cell r="AB639">
            <v>1047.3</v>
          </cell>
          <cell r="AC639">
            <v>15676.6</v>
          </cell>
          <cell r="AD639">
            <v>50.9</v>
          </cell>
          <cell r="AE639">
            <v>22806</v>
          </cell>
          <cell r="AF639">
            <v>12.5</v>
          </cell>
          <cell r="AG639">
            <v>4682.4799999999996</v>
          </cell>
          <cell r="AH639">
            <v>67869</v>
          </cell>
          <cell r="AI639">
            <v>2505.6</v>
          </cell>
          <cell r="AJ639">
            <v>186712.15</v>
          </cell>
          <cell r="AK639">
            <v>4451.93</v>
          </cell>
          <cell r="AL639">
            <v>16021.09</v>
          </cell>
        </row>
        <row r="640">
          <cell r="A640">
            <v>38905</v>
          </cell>
          <cell r="B640" t="str">
            <v>15:45</v>
          </cell>
          <cell r="C640">
            <v>40260.89</v>
          </cell>
          <cell r="D640">
            <v>68050.83</v>
          </cell>
          <cell r="E640">
            <v>180194.94</v>
          </cell>
          <cell r="F640">
            <v>14515.2</v>
          </cell>
          <cell r="G640">
            <v>88626.64</v>
          </cell>
          <cell r="H640">
            <v>11256.9</v>
          </cell>
          <cell r="I640">
            <v>-331.36</v>
          </cell>
          <cell r="J640">
            <v>15215.64</v>
          </cell>
          <cell r="K640">
            <v>5837.39</v>
          </cell>
          <cell r="L640">
            <v>11300.6</v>
          </cell>
          <cell r="M640">
            <v>1042.07</v>
          </cell>
          <cell r="N640">
            <v>36984</v>
          </cell>
          <cell r="O640">
            <v>5938.85</v>
          </cell>
          <cell r="P640">
            <v>76826.73</v>
          </cell>
          <cell r="Q640">
            <v>77035.360000000001</v>
          </cell>
          <cell r="R640">
            <v>82765.58</v>
          </cell>
          <cell r="S640">
            <v>2160</v>
          </cell>
          <cell r="T640">
            <v>13132.8</v>
          </cell>
          <cell r="U640">
            <v>11300.6</v>
          </cell>
          <cell r="V640">
            <v>741</v>
          </cell>
          <cell r="W640">
            <v>10944</v>
          </cell>
          <cell r="X640">
            <v>86.25</v>
          </cell>
          <cell r="Y640">
            <v>14300.08</v>
          </cell>
          <cell r="Z640">
            <v>8815.3700000000008</v>
          </cell>
          <cell r="AA640">
            <v>1.88</v>
          </cell>
          <cell r="AB640">
            <v>1482.7</v>
          </cell>
          <cell r="AC640">
            <v>15771.54</v>
          </cell>
          <cell r="AD640">
            <v>49.85</v>
          </cell>
          <cell r="AE640">
            <v>22752</v>
          </cell>
          <cell r="AF640">
            <v>20.83</v>
          </cell>
          <cell r="AG640">
            <v>4703.1400000000003</v>
          </cell>
          <cell r="AH640">
            <v>66886.070000000007</v>
          </cell>
          <cell r="AI640">
            <v>2520</v>
          </cell>
          <cell r="AJ640">
            <v>188743.83</v>
          </cell>
          <cell r="AK640">
            <v>4394.8500000000004</v>
          </cell>
          <cell r="AL640">
            <v>14274.78</v>
          </cell>
        </row>
        <row r="641">
          <cell r="A641">
            <v>38905</v>
          </cell>
          <cell r="B641" t="str">
            <v>16:00</v>
          </cell>
          <cell r="C641">
            <v>40280.5</v>
          </cell>
          <cell r="D641">
            <v>54528.55</v>
          </cell>
          <cell r="E641">
            <v>188432.59</v>
          </cell>
          <cell r="F641">
            <v>14515.2</v>
          </cell>
          <cell r="G641">
            <v>88473.3</v>
          </cell>
          <cell r="H641">
            <v>11232.9</v>
          </cell>
          <cell r="I641">
            <v>-341.57</v>
          </cell>
          <cell r="J641">
            <v>15048.05</v>
          </cell>
          <cell r="K641">
            <v>5840.46</v>
          </cell>
          <cell r="L641">
            <v>11221.02</v>
          </cell>
          <cell r="M641">
            <v>5778.05</v>
          </cell>
          <cell r="N641">
            <v>36432</v>
          </cell>
          <cell r="O641">
            <v>5938.85</v>
          </cell>
          <cell r="P641">
            <v>77657.11</v>
          </cell>
          <cell r="Q641">
            <v>75989.570000000007</v>
          </cell>
          <cell r="R641">
            <v>83595.960000000006</v>
          </cell>
          <cell r="S641">
            <v>2268</v>
          </cell>
          <cell r="T641">
            <v>13287.6</v>
          </cell>
          <cell r="U641">
            <v>11221.02</v>
          </cell>
          <cell r="V641">
            <v>690</v>
          </cell>
          <cell r="W641">
            <v>11232</v>
          </cell>
          <cell r="X641">
            <v>97.5</v>
          </cell>
          <cell r="Y641">
            <v>14383.22</v>
          </cell>
          <cell r="Z641">
            <v>8053.33</v>
          </cell>
          <cell r="AA641">
            <v>1.88</v>
          </cell>
          <cell r="AB641">
            <v>1701.9</v>
          </cell>
          <cell r="AC641">
            <v>15447.28</v>
          </cell>
          <cell r="AD641">
            <v>35.56</v>
          </cell>
          <cell r="AE641">
            <v>22788</v>
          </cell>
          <cell r="AF641">
            <v>22.92</v>
          </cell>
          <cell r="AG641">
            <v>4679.2</v>
          </cell>
          <cell r="AH641">
            <v>67428.05</v>
          </cell>
          <cell r="AI641">
            <v>2505.6</v>
          </cell>
          <cell r="AJ641">
            <v>192151.28</v>
          </cell>
          <cell r="AK641">
            <v>4451.93</v>
          </cell>
          <cell r="AL641">
            <v>10307.52</v>
          </cell>
        </row>
        <row r="642">
          <cell r="A642">
            <v>38905</v>
          </cell>
          <cell r="B642" t="str">
            <v>16:15</v>
          </cell>
          <cell r="C642">
            <v>40675.79</v>
          </cell>
          <cell r="D642">
            <v>55329.06</v>
          </cell>
          <cell r="E642">
            <v>188435.06</v>
          </cell>
          <cell r="F642">
            <v>14342.4</v>
          </cell>
          <cell r="G642">
            <v>88089.97</v>
          </cell>
          <cell r="H642">
            <v>11232.9</v>
          </cell>
          <cell r="I642">
            <v>-338.4</v>
          </cell>
          <cell r="J642">
            <v>15313.23</v>
          </cell>
          <cell r="K642">
            <v>5873.14</v>
          </cell>
          <cell r="L642">
            <v>11273.72</v>
          </cell>
          <cell r="M642">
            <v>5766.84</v>
          </cell>
          <cell r="N642">
            <v>36984</v>
          </cell>
          <cell r="O642">
            <v>5944.92</v>
          </cell>
          <cell r="P642">
            <v>75060.070000000007</v>
          </cell>
          <cell r="Q642">
            <v>78514.399999999994</v>
          </cell>
          <cell r="R642">
            <v>81004.990000000005</v>
          </cell>
          <cell r="S642">
            <v>2052</v>
          </cell>
          <cell r="T642">
            <v>12978</v>
          </cell>
          <cell r="U642">
            <v>11273.72</v>
          </cell>
          <cell r="V642">
            <v>636</v>
          </cell>
          <cell r="W642">
            <v>11232</v>
          </cell>
          <cell r="X642">
            <v>108</v>
          </cell>
          <cell r="Y642">
            <v>14466.36</v>
          </cell>
          <cell r="Z642">
            <v>8025.06</v>
          </cell>
          <cell r="AA642">
            <v>1.88</v>
          </cell>
          <cell r="AB642">
            <v>2036.2</v>
          </cell>
          <cell r="AC642">
            <v>15471.58</v>
          </cell>
          <cell r="AD642">
            <v>36.31</v>
          </cell>
          <cell r="AE642">
            <v>22572</v>
          </cell>
          <cell r="AF642">
            <v>19.79</v>
          </cell>
          <cell r="AG642">
            <v>4634.4399999999996</v>
          </cell>
          <cell r="AH642">
            <v>66852.84</v>
          </cell>
          <cell r="AI642">
            <v>2419.1999999999998</v>
          </cell>
          <cell r="AJ642">
            <v>192567.33</v>
          </cell>
          <cell r="AK642">
            <v>4566.08</v>
          </cell>
          <cell r="AL642">
            <v>10602.09</v>
          </cell>
        </row>
        <row r="643">
          <cell r="A643">
            <v>38905</v>
          </cell>
          <cell r="B643" t="str">
            <v>16:30</v>
          </cell>
          <cell r="C643">
            <v>41015.07</v>
          </cell>
          <cell r="D643">
            <v>56009.2</v>
          </cell>
          <cell r="E643">
            <v>188961.08</v>
          </cell>
          <cell r="F643">
            <v>14428.8</v>
          </cell>
          <cell r="G643">
            <v>88089.97</v>
          </cell>
          <cell r="H643">
            <v>11208.9</v>
          </cell>
          <cell r="I643">
            <v>-341.85</v>
          </cell>
          <cell r="J643">
            <v>14981.69</v>
          </cell>
          <cell r="K643">
            <v>5894.61</v>
          </cell>
          <cell r="L643">
            <v>11284.87</v>
          </cell>
          <cell r="M643">
            <v>5770.58</v>
          </cell>
          <cell r="N643">
            <v>36984</v>
          </cell>
          <cell r="O643">
            <v>5944.92</v>
          </cell>
          <cell r="P643">
            <v>72193.16</v>
          </cell>
          <cell r="Q643">
            <v>81845.850000000006</v>
          </cell>
          <cell r="R643">
            <v>78138.080000000002</v>
          </cell>
          <cell r="S643">
            <v>2160</v>
          </cell>
          <cell r="T643">
            <v>13201.2</v>
          </cell>
          <cell r="U643">
            <v>11284.87</v>
          </cell>
          <cell r="V643">
            <v>669</v>
          </cell>
          <cell r="W643">
            <v>11289.6</v>
          </cell>
          <cell r="X643">
            <v>112.5</v>
          </cell>
          <cell r="Y643">
            <v>14383.22</v>
          </cell>
          <cell r="Z643">
            <v>7767.8</v>
          </cell>
          <cell r="AA643">
            <v>1.88</v>
          </cell>
          <cell r="AB643">
            <v>1469.8</v>
          </cell>
          <cell r="AC643">
            <v>15440.7</v>
          </cell>
          <cell r="AD643">
            <v>37.26</v>
          </cell>
          <cell r="AE643">
            <v>22446</v>
          </cell>
          <cell r="AF643">
            <v>15.62</v>
          </cell>
          <cell r="AG643">
            <v>4693.09</v>
          </cell>
          <cell r="AH643">
            <v>65740.58</v>
          </cell>
          <cell r="AI643">
            <v>2419.1999999999998</v>
          </cell>
          <cell r="AJ643">
            <v>192471.28</v>
          </cell>
          <cell r="AK643">
            <v>4566.08</v>
          </cell>
          <cell r="AL643">
            <v>10208.16</v>
          </cell>
        </row>
        <row r="644">
          <cell r="A644">
            <v>38905</v>
          </cell>
          <cell r="B644" t="str">
            <v>16:45</v>
          </cell>
          <cell r="C644">
            <v>41205.919999999998</v>
          </cell>
          <cell r="D644">
            <v>56249.25</v>
          </cell>
          <cell r="E644">
            <v>189204.7</v>
          </cell>
          <cell r="F644">
            <v>14428.8</v>
          </cell>
          <cell r="G644">
            <v>88089.97</v>
          </cell>
          <cell r="H644">
            <v>11234.78</v>
          </cell>
          <cell r="I644">
            <v>-344.3</v>
          </cell>
          <cell r="J644">
            <v>14988.06</v>
          </cell>
          <cell r="K644">
            <v>5915.69</v>
          </cell>
          <cell r="L644">
            <v>11238.37</v>
          </cell>
          <cell r="M644">
            <v>5766.84</v>
          </cell>
          <cell r="N644">
            <v>36432</v>
          </cell>
          <cell r="O644">
            <v>5932.78</v>
          </cell>
          <cell r="P644">
            <v>69376.600000000006</v>
          </cell>
          <cell r="Q644">
            <v>84024.3</v>
          </cell>
          <cell r="R644">
            <v>75309.38</v>
          </cell>
          <cell r="S644">
            <v>2052</v>
          </cell>
          <cell r="T644">
            <v>12700.8</v>
          </cell>
          <cell r="U644">
            <v>11238.37</v>
          </cell>
          <cell r="V644">
            <v>657</v>
          </cell>
          <cell r="W644">
            <v>11318.4</v>
          </cell>
          <cell r="X644">
            <v>101.25</v>
          </cell>
          <cell r="Y644">
            <v>14133.8</v>
          </cell>
          <cell r="Z644">
            <v>7669.19</v>
          </cell>
          <cell r="AA644">
            <v>3.75</v>
          </cell>
          <cell r="AB644">
            <v>1289</v>
          </cell>
          <cell r="AC644">
            <v>15440.51</v>
          </cell>
          <cell r="AD644">
            <v>37.020000000000003</v>
          </cell>
          <cell r="AE644">
            <v>22338</v>
          </cell>
          <cell r="AF644">
            <v>18.75</v>
          </cell>
          <cell r="AG644">
            <v>4693.38</v>
          </cell>
          <cell r="AH644">
            <v>65226.84</v>
          </cell>
          <cell r="AI644">
            <v>2426.4</v>
          </cell>
          <cell r="AJ644">
            <v>192391.32</v>
          </cell>
          <cell r="AK644">
            <v>4509</v>
          </cell>
          <cell r="AL644">
            <v>9913.59</v>
          </cell>
        </row>
        <row r="645">
          <cell r="A645">
            <v>38905</v>
          </cell>
          <cell r="B645" t="str">
            <v>17:00</v>
          </cell>
          <cell r="C645">
            <v>40939.46</v>
          </cell>
          <cell r="D645">
            <v>56249.25</v>
          </cell>
          <cell r="E645">
            <v>188482.61</v>
          </cell>
          <cell r="F645">
            <v>14342.4</v>
          </cell>
          <cell r="G645">
            <v>88434.97</v>
          </cell>
          <cell r="H645">
            <v>11279.02</v>
          </cell>
          <cell r="I645">
            <v>-320.43</v>
          </cell>
          <cell r="J645">
            <v>14818.53</v>
          </cell>
          <cell r="K645">
            <v>5808.77</v>
          </cell>
          <cell r="L645">
            <v>11201.83</v>
          </cell>
          <cell r="M645">
            <v>5770.58</v>
          </cell>
          <cell r="N645">
            <v>36984</v>
          </cell>
          <cell r="O645">
            <v>5938.85</v>
          </cell>
          <cell r="P645">
            <v>67764.479999999996</v>
          </cell>
          <cell r="Q645">
            <v>85376.43</v>
          </cell>
          <cell r="R645">
            <v>73703.33</v>
          </cell>
          <cell r="S645">
            <v>2160</v>
          </cell>
          <cell r="T645">
            <v>12758.4</v>
          </cell>
          <cell r="U645">
            <v>11201.83</v>
          </cell>
          <cell r="V645">
            <v>648</v>
          </cell>
          <cell r="W645">
            <v>11376</v>
          </cell>
          <cell r="X645">
            <v>102.75</v>
          </cell>
          <cell r="Y645">
            <v>14300.08</v>
          </cell>
          <cell r="Z645">
            <v>7682.27</v>
          </cell>
          <cell r="AA645">
            <v>0</v>
          </cell>
          <cell r="AB645">
            <v>1313</v>
          </cell>
          <cell r="AC645">
            <v>15381.33</v>
          </cell>
          <cell r="AD645">
            <v>38.35</v>
          </cell>
          <cell r="AE645">
            <v>22122</v>
          </cell>
          <cell r="AF645">
            <v>18.75</v>
          </cell>
          <cell r="AG645">
            <v>4690.8900000000003</v>
          </cell>
          <cell r="AH645">
            <v>64441.58</v>
          </cell>
          <cell r="AI645">
            <v>2426.4</v>
          </cell>
          <cell r="AJ645">
            <v>190919.46</v>
          </cell>
          <cell r="AK645">
            <v>4451.93</v>
          </cell>
          <cell r="AL645">
            <v>9347.85</v>
          </cell>
        </row>
        <row r="646">
          <cell r="A646">
            <v>38905</v>
          </cell>
          <cell r="B646" t="str">
            <v>17:15</v>
          </cell>
          <cell r="C646">
            <v>40380.92</v>
          </cell>
          <cell r="D646">
            <v>55809.16</v>
          </cell>
          <cell r="E646">
            <v>186925.7</v>
          </cell>
          <cell r="F646">
            <v>14428.8</v>
          </cell>
          <cell r="G646">
            <v>89201.64</v>
          </cell>
          <cell r="H646">
            <v>11258.78</v>
          </cell>
          <cell r="I646">
            <v>-284.20999999999998</v>
          </cell>
          <cell r="J646">
            <v>14946.09</v>
          </cell>
          <cell r="K646">
            <v>6437.08</v>
          </cell>
          <cell r="L646">
            <v>11307.83</v>
          </cell>
          <cell r="M646">
            <v>6106.73</v>
          </cell>
          <cell r="N646">
            <v>36984</v>
          </cell>
          <cell r="O646">
            <v>5944.92</v>
          </cell>
          <cell r="P646">
            <v>67636.78</v>
          </cell>
          <cell r="Q646">
            <v>85340.21</v>
          </cell>
          <cell r="R646">
            <v>73581.7</v>
          </cell>
          <cell r="S646">
            <v>2160</v>
          </cell>
          <cell r="T646">
            <v>13053.6</v>
          </cell>
          <cell r="U646">
            <v>11307.83</v>
          </cell>
          <cell r="V646">
            <v>669</v>
          </cell>
          <cell r="W646">
            <v>11433.6</v>
          </cell>
          <cell r="X646">
            <v>112.5</v>
          </cell>
          <cell r="Y646">
            <v>14383.22</v>
          </cell>
          <cell r="Z646">
            <v>7787.38</v>
          </cell>
          <cell r="AA646">
            <v>3.75</v>
          </cell>
          <cell r="AB646">
            <v>1322.5</v>
          </cell>
          <cell r="AC646">
            <v>15451.38</v>
          </cell>
          <cell r="AD646">
            <v>44.57</v>
          </cell>
          <cell r="AE646">
            <v>21960</v>
          </cell>
          <cell r="AF646">
            <v>18.75</v>
          </cell>
          <cell r="AG646">
            <v>4817.6000000000004</v>
          </cell>
          <cell r="AH646">
            <v>64636.73</v>
          </cell>
          <cell r="AI646">
            <v>2390.4</v>
          </cell>
          <cell r="AJ646">
            <v>189591.69</v>
          </cell>
          <cell r="AK646">
            <v>4451.93</v>
          </cell>
          <cell r="AL646">
            <v>9364.2099999999991</v>
          </cell>
        </row>
        <row r="647">
          <cell r="A647">
            <v>38905</v>
          </cell>
          <cell r="B647" t="str">
            <v>17:30</v>
          </cell>
          <cell r="C647">
            <v>40310.9</v>
          </cell>
          <cell r="D647">
            <v>55969.19</v>
          </cell>
          <cell r="E647">
            <v>188328.56</v>
          </cell>
          <cell r="F647">
            <v>14428.8</v>
          </cell>
          <cell r="G647">
            <v>89278.3</v>
          </cell>
          <cell r="H647">
            <v>11256.9</v>
          </cell>
          <cell r="I647">
            <v>-294.7</v>
          </cell>
          <cell r="J647">
            <v>15155.71</v>
          </cell>
          <cell r="K647">
            <v>10100.98</v>
          </cell>
          <cell r="L647">
            <v>11278.52</v>
          </cell>
          <cell r="M647">
            <v>6110.46</v>
          </cell>
          <cell r="N647">
            <v>36432</v>
          </cell>
          <cell r="O647">
            <v>5944.92</v>
          </cell>
          <cell r="P647">
            <v>65858.86</v>
          </cell>
          <cell r="Q647">
            <v>89350.7</v>
          </cell>
          <cell r="R647">
            <v>71803.78</v>
          </cell>
          <cell r="S647">
            <v>2160</v>
          </cell>
          <cell r="T647">
            <v>13129.2</v>
          </cell>
          <cell r="U647">
            <v>11278.52</v>
          </cell>
          <cell r="V647">
            <v>717</v>
          </cell>
          <cell r="W647">
            <v>11865.6</v>
          </cell>
          <cell r="X647">
            <v>108</v>
          </cell>
          <cell r="Y647">
            <v>14632.64</v>
          </cell>
          <cell r="Z647">
            <v>8032.98</v>
          </cell>
          <cell r="AA647">
            <v>1.88</v>
          </cell>
          <cell r="AB647">
            <v>1373.5</v>
          </cell>
          <cell r="AC647">
            <v>15787.1</v>
          </cell>
          <cell r="AD647">
            <v>47.36</v>
          </cell>
          <cell r="AE647">
            <v>22500</v>
          </cell>
          <cell r="AF647">
            <v>17.71</v>
          </cell>
          <cell r="AG647">
            <v>4658.6000000000004</v>
          </cell>
          <cell r="AH647">
            <v>64640.46</v>
          </cell>
          <cell r="AI647">
            <v>2376</v>
          </cell>
          <cell r="AJ647">
            <v>189895.63</v>
          </cell>
          <cell r="AK647">
            <v>4451.93</v>
          </cell>
          <cell r="AL647">
            <v>8643</v>
          </cell>
        </row>
        <row r="648">
          <cell r="A648">
            <v>38905</v>
          </cell>
          <cell r="B648" t="str">
            <v>17:45</v>
          </cell>
          <cell r="C648">
            <v>40539.360000000001</v>
          </cell>
          <cell r="D648">
            <v>56449.29</v>
          </cell>
          <cell r="E648">
            <v>190808.59</v>
          </cell>
          <cell r="F648">
            <v>14515.2</v>
          </cell>
          <cell r="G648">
            <v>89239.97</v>
          </cell>
          <cell r="H648">
            <v>11328.89</v>
          </cell>
          <cell r="I648">
            <v>-298.87</v>
          </cell>
          <cell r="J648">
            <v>15287.29</v>
          </cell>
          <cell r="K648">
            <v>12018.4</v>
          </cell>
          <cell r="L648">
            <v>11391.48</v>
          </cell>
          <cell r="M648">
            <v>6076.85</v>
          </cell>
          <cell r="N648">
            <v>36984</v>
          </cell>
          <cell r="O648">
            <v>5932.78</v>
          </cell>
          <cell r="P648">
            <v>66344.91</v>
          </cell>
          <cell r="Q648">
            <v>91978.87</v>
          </cell>
          <cell r="R648">
            <v>72277.69</v>
          </cell>
          <cell r="S648">
            <v>2160</v>
          </cell>
          <cell r="T648">
            <v>13122</v>
          </cell>
          <cell r="U648">
            <v>11391.48</v>
          </cell>
          <cell r="V648">
            <v>753</v>
          </cell>
          <cell r="W648">
            <v>11923.2</v>
          </cell>
          <cell r="X648">
            <v>107.25</v>
          </cell>
          <cell r="Y648">
            <v>14965.2</v>
          </cell>
          <cell r="Z648">
            <v>8639.86</v>
          </cell>
          <cell r="AA648">
            <v>1.88</v>
          </cell>
          <cell r="AB648">
            <v>1376.2</v>
          </cell>
          <cell r="AC648">
            <v>16133.54</v>
          </cell>
          <cell r="AD648">
            <v>53.16</v>
          </cell>
          <cell r="AE648">
            <v>22968</v>
          </cell>
          <cell r="AF648">
            <v>18.75</v>
          </cell>
          <cell r="AG648">
            <v>3933.88</v>
          </cell>
          <cell r="AH648">
            <v>64729.85</v>
          </cell>
          <cell r="AI648">
            <v>2390.4</v>
          </cell>
          <cell r="AJ648">
            <v>191591.37</v>
          </cell>
          <cell r="AK648">
            <v>4451.93</v>
          </cell>
          <cell r="AL648">
            <v>8275.9699999999993</v>
          </cell>
        </row>
        <row r="649">
          <cell r="A649">
            <v>38905</v>
          </cell>
          <cell r="B649" t="str">
            <v>18:00</v>
          </cell>
          <cell r="C649">
            <v>40994.67</v>
          </cell>
          <cell r="D649">
            <v>65891.179999999993</v>
          </cell>
          <cell r="E649">
            <v>191495.79</v>
          </cell>
          <cell r="F649">
            <v>14083.2</v>
          </cell>
          <cell r="G649">
            <v>89661.64</v>
          </cell>
          <cell r="H649">
            <v>11354.77</v>
          </cell>
          <cell r="I649">
            <v>6724.16</v>
          </cell>
          <cell r="J649">
            <v>15376.46</v>
          </cell>
          <cell r="K649">
            <v>12098.42</v>
          </cell>
          <cell r="L649">
            <v>11568.74</v>
          </cell>
          <cell r="M649">
            <v>6088.05</v>
          </cell>
          <cell r="N649">
            <v>36984</v>
          </cell>
          <cell r="O649">
            <v>6660.73</v>
          </cell>
          <cell r="P649">
            <v>65845.02</v>
          </cell>
          <cell r="Q649">
            <v>93267.49</v>
          </cell>
          <cell r="R649">
            <v>72505.75</v>
          </cell>
          <cell r="S649">
            <v>2052</v>
          </cell>
          <cell r="T649">
            <v>14731.2</v>
          </cell>
          <cell r="U649">
            <v>11568.74</v>
          </cell>
          <cell r="V649">
            <v>744</v>
          </cell>
          <cell r="W649">
            <v>12297.6</v>
          </cell>
          <cell r="X649">
            <v>104.25</v>
          </cell>
          <cell r="Y649">
            <v>15713.46</v>
          </cell>
          <cell r="Z649">
            <v>9298.0400000000009</v>
          </cell>
          <cell r="AA649">
            <v>3.75</v>
          </cell>
          <cell r="AB649">
            <v>1513.3</v>
          </cell>
          <cell r="AC649">
            <v>17265.52</v>
          </cell>
          <cell r="AD649">
            <v>57.79</v>
          </cell>
          <cell r="AE649">
            <v>24300</v>
          </cell>
          <cell r="AF649">
            <v>28.12</v>
          </cell>
          <cell r="AG649">
            <v>3631.73</v>
          </cell>
          <cell r="AH649">
            <v>67333.05</v>
          </cell>
          <cell r="AI649">
            <v>2570.4</v>
          </cell>
          <cell r="AJ649">
            <v>196054.91</v>
          </cell>
          <cell r="AK649">
            <v>4509</v>
          </cell>
          <cell r="AL649">
            <v>11267.19</v>
          </cell>
        </row>
        <row r="650">
          <cell r="A650">
            <v>38905</v>
          </cell>
          <cell r="B650" t="str">
            <v>18:15</v>
          </cell>
          <cell r="C650">
            <v>40512.15</v>
          </cell>
          <cell r="D650">
            <v>67131.42</v>
          </cell>
          <cell r="E650">
            <v>198689.64</v>
          </cell>
          <cell r="F650">
            <v>28944</v>
          </cell>
          <cell r="G650">
            <v>93456.63</v>
          </cell>
          <cell r="H650">
            <v>11742.49</v>
          </cell>
          <cell r="I650">
            <v>18797.89</v>
          </cell>
          <cell r="J650">
            <v>16216.05</v>
          </cell>
          <cell r="K650">
            <v>12453.38</v>
          </cell>
          <cell r="L650">
            <v>12416.62</v>
          </cell>
          <cell r="M650">
            <v>6379.38</v>
          </cell>
          <cell r="N650">
            <v>38640</v>
          </cell>
          <cell r="O650">
            <v>7643.46</v>
          </cell>
          <cell r="P650">
            <v>69863.95</v>
          </cell>
          <cell r="Q650">
            <v>101575.48</v>
          </cell>
          <cell r="R650">
            <v>77507.41</v>
          </cell>
          <cell r="S650">
            <v>2160</v>
          </cell>
          <cell r="T650">
            <v>16120.8</v>
          </cell>
          <cell r="U650">
            <v>12416.62</v>
          </cell>
          <cell r="V650">
            <v>876</v>
          </cell>
          <cell r="W650">
            <v>12672</v>
          </cell>
          <cell r="X650">
            <v>102.75</v>
          </cell>
          <cell r="Y650">
            <v>17043.7</v>
          </cell>
          <cell r="Z650">
            <v>10126.77</v>
          </cell>
          <cell r="AA650">
            <v>7.5</v>
          </cell>
          <cell r="AB650">
            <v>1769.8</v>
          </cell>
          <cell r="AC650">
            <v>19606.310000000001</v>
          </cell>
          <cell r="AD650">
            <v>50.75</v>
          </cell>
          <cell r="AE650">
            <v>27378</v>
          </cell>
          <cell r="AF650">
            <v>42.71</v>
          </cell>
          <cell r="AG650">
            <v>3576.47</v>
          </cell>
          <cell r="AH650">
            <v>72985.38</v>
          </cell>
          <cell r="AI650">
            <v>3160.8</v>
          </cell>
          <cell r="AJ650">
            <v>209973.25</v>
          </cell>
          <cell r="AK650">
            <v>4509</v>
          </cell>
          <cell r="AL650">
            <v>17005.36</v>
          </cell>
        </row>
        <row r="651">
          <cell r="A651">
            <v>38905</v>
          </cell>
          <cell r="B651" t="str">
            <v>18:30</v>
          </cell>
          <cell r="C651">
            <v>40616.18</v>
          </cell>
          <cell r="D651">
            <v>76813.37</v>
          </cell>
          <cell r="E651">
            <v>201771.07</v>
          </cell>
          <cell r="F651">
            <v>58406.400000000001</v>
          </cell>
          <cell r="G651">
            <v>95296.63</v>
          </cell>
          <cell r="H651">
            <v>12043.59</v>
          </cell>
          <cell r="I651">
            <v>19325.849999999999</v>
          </cell>
          <cell r="J651">
            <v>16372.43</v>
          </cell>
          <cell r="K651">
            <v>14699.57</v>
          </cell>
          <cell r="L651">
            <v>12729.91</v>
          </cell>
          <cell r="M651">
            <v>6371.91</v>
          </cell>
          <cell r="N651">
            <v>38640</v>
          </cell>
          <cell r="O651">
            <v>7649.53</v>
          </cell>
          <cell r="P651">
            <v>90021.11</v>
          </cell>
          <cell r="Q651">
            <v>100087.5</v>
          </cell>
          <cell r="R651">
            <v>97670.64</v>
          </cell>
          <cell r="S651">
            <v>2268</v>
          </cell>
          <cell r="T651">
            <v>19436.400000000001</v>
          </cell>
          <cell r="U651">
            <v>12729.91</v>
          </cell>
          <cell r="V651">
            <v>1155</v>
          </cell>
          <cell r="W651">
            <v>13766.4</v>
          </cell>
          <cell r="X651">
            <v>113.25</v>
          </cell>
          <cell r="Y651">
            <v>19039.060000000001</v>
          </cell>
          <cell r="Z651">
            <v>11259.1</v>
          </cell>
          <cell r="AA651">
            <v>20.64</v>
          </cell>
          <cell r="AB651">
            <v>2487.3000000000002</v>
          </cell>
          <cell r="AC651">
            <v>22701.52</v>
          </cell>
          <cell r="AD651">
            <v>55.19</v>
          </cell>
          <cell r="AE651">
            <v>32832</v>
          </cell>
          <cell r="AF651">
            <v>84.37</v>
          </cell>
          <cell r="AG651">
            <v>3654.56</v>
          </cell>
          <cell r="AH651">
            <v>86390.91</v>
          </cell>
          <cell r="AI651">
            <v>4003.2</v>
          </cell>
          <cell r="AJ651">
            <v>221635.84</v>
          </cell>
          <cell r="AK651">
            <v>4337.78</v>
          </cell>
          <cell r="AL651">
            <v>23672.79</v>
          </cell>
        </row>
        <row r="652">
          <cell r="A652">
            <v>38905</v>
          </cell>
          <cell r="B652" t="str">
            <v>18:45</v>
          </cell>
          <cell r="C652">
            <v>39852</v>
          </cell>
          <cell r="D652">
            <v>71172.23</v>
          </cell>
          <cell r="E652">
            <v>203216.71</v>
          </cell>
          <cell r="F652">
            <v>63590.400000000001</v>
          </cell>
          <cell r="G652">
            <v>95258.3</v>
          </cell>
          <cell r="H652">
            <v>12091.59</v>
          </cell>
          <cell r="I652">
            <v>41790.76</v>
          </cell>
          <cell r="J652">
            <v>16420.03</v>
          </cell>
          <cell r="K652">
            <v>15893.64</v>
          </cell>
          <cell r="L652">
            <v>13293.17</v>
          </cell>
          <cell r="M652">
            <v>6371.91</v>
          </cell>
          <cell r="N652">
            <v>39192</v>
          </cell>
          <cell r="O652">
            <v>7643.46</v>
          </cell>
          <cell r="P652">
            <v>112863.72</v>
          </cell>
          <cell r="Q652">
            <v>102905.04</v>
          </cell>
          <cell r="R652">
            <v>120507.18</v>
          </cell>
          <cell r="S652">
            <v>2268</v>
          </cell>
          <cell r="T652">
            <v>22341.599999999999</v>
          </cell>
          <cell r="U652">
            <v>13293.17</v>
          </cell>
          <cell r="V652">
            <v>1383</v>
          </cell>
          <cell r="W652">
            <v>14198.4</v>
          </cell>
          <cell r="X652">
            <v>106.5</v>
          </cell>
          <cell r="Y652">
            <v>19953.599999999999</v>
          </cell>
          <cell r="Z652">
            <v>11590.35</v>
          </cell>
          <cell r="AA652">
            <v>20.64</v>
          </cell>
          <cell r="AB652">
            <v>3476.2</v>
          </cell>
          <cell r="AC652">
            <v>23856.62</v>
          </cell>
          <cell r="AD652">
            <v>61</v>
          </cell>
          <cell r="AE652">
            <v>35334</v>
          </cell>
          <cell r="AF652">
            <v>120.83</v>
          </cell>
          <cell r="AG652">
            <v>3628.05</v>
          </cell>
          <cell r="AH652">
            <v>92435.91</v>
          </cell>
          <cell r="AI652">
            <v>4413.6000000000004</v>
          </cell>
          <cell r="AJ652">
            <v>224083.47</v>
          </cell>
          <cell r="AK652">
            <v>4337.78</v>
          </cell>
          <cell r="AL652">
            <v>24867.42</v>
          </cell>
        </row>
        <row r="653">
          <cell r="A653">
            <v>38905</v>
          </cell>
          <cell r="B653" t="str">
            <v>19:00</v>
          </cell>
          <cell r="C653">
            <v>39740.370000000003</v>
          </cell>
          <cell r="D653">
            <v>62570.5</v>
          </cell>
          <cell r="E653">
            <v>203579.89</v>
          </cell>
          <cell r="F653">
            <v>64540.800000000003</v>
          </cell>
          <cell r="G653">
            <v>95603.3</v>
          </cell>
          <cell r="H653">
            <v>12141.46</v>
          </cell>
          <cell r="I653">
            <v>44536.97</v>
          </cell>
          <cell r="J653">
            <v>16503.22</v>
          </cell>
          <cell r="K653">
            <v>16052.52</v>
          </cell>
          <cell r="L653">
            <v>13436.83</v>
          </cell>
          <cell r="M653">
            <v>6356.97</v>
          </cell>
          <cell r="N653">
            <v>38640</v>
          </cell>
          <cell r="O653">
            <v>7637.4</v>
          </cell>
          <cell r="P653">
            <v>132213.04</v>
          </cell>
          <cell r="Q653">
            <v>97142.7</v>
          </cell>
          <cell r="R653">
            <v>139850.44</v>
          </cell>
          <cell r="S653">
            <v>2268</v>
          </cell>
          <cell r="T653">
            <v>23324.400000000001</v>
          </cell>
          <cell r="U653">
            <v>13436.83</v>
          </cell>
          <cell r="V653">
            <v>1455</v>
          </cell>
          <cell r="W653">
            <v>14457.6</v>
          </cell>
          <cell r="X653">
            <v>114</v>
          </cell>
          <cell r="Y653">
            <v>20286.16</v>
          </cell>
          <cell r="Z653">
            <v>11909.24</v>
          </cell>
          <cell r="AA653">
            <v>22.51</v>
          </cell>
          <cell r="AB653">
            <v>3736.4</v>
          </cell>
          <cell r="AC653">
            <v>24140.03</v>
          </cell>
          <cell r="AD653">
            <v>61.63</v>
          </cell>
          <cell r="AE653">
            <v>36180</v>
          </cell>
          <cell r="AF653">
            <v>133.33000000000001</v>
          </cell>
          <cell r="AG653">
            <v>3634.7</v>
          </cell>
          <cell r="AH653">
            <v>94283.97</v>
          </cell>
          <cell r="AI653">
            <v>4579.2</v>
          </cell>
          <cell r="AJ653">
            <v>223459.52</v>
          </cell>
          <cell r="AK653">
            <v>4280.7</v>
          </cell>
          <cell r="AL653">
            <v>24102.95</v>
          </cell>
        </row>
        <row r="654">
          <cell r="A654">
            <v>38905</v>
          </cell>
          <cell r="B654" t="str">
            <v>19:15</v>
          </cell>
          <cell r="C654">
            <v>40658.99</v>
          </cell>
          <cell r="D654">
            <v>63850.77</v>
          </cell>
          <cell r="E654">
            <v>202931.46</v>
          </cell>
          <cell r="F654">
            <v>65059.199999999997</v>
          </cell>
          <cell r="G654">
            <v>96561.63</v>
          </cell>
          <cell r="H654">
            <v>12211.58</v>
          </cell>
          <cell r="I654">
            <v>44632.99</v>
          </cell>
          <cell r="J654">
            <v>16412.86</v>
          </cell>
          <cell r="K654">
            <v>16588.580000000002</v>
          </cell>
          <cell r="L654">
            <v>13354.57</v>
          </cell>
          <cell r="M654">
            <v>6360.71</v>
          </cell>
          <cell r="N654">
            <v>39192</v>
          </cell>
          <cell r="O654">
            <v>8122.7</v>
          </cell>
          <cell r="P654">
            <v>132094.35999999999</v>
          </cell>
          <cell r="Q654">
            <v>100961.94</v>
          </cell>
          <cell r="R654">
            <v>140217.06</v>
          </cell>
          <cell r="S654">
            <v>2376</v>
          </cell>
          <cell r="T654">
            <v>23673.599999999999</v>
          </cell>
          <cell r="U654">
            <v>13354.57</v>
          </cell>
          <cell r="V654">
            <v>1506</v>
          </cell>
          <cell r="W654">
            <v>14774.4</v>
          </cell>
          <cell r="X654">
            <v>128.25</v>
          </cell>
          <cell r="Y654">
            <v>20452.439999999999</v>
          </cell>
          <cell r="Z654">
            <v>12119.9</v>
          </cell>
          <cell r="AA654">
            <v>20.64</v>
          </cell>
          <cell r="AB654">
            <v>3769.6</v>
          </cell>
          <cell r="AC654">
            <v>24094.400000000001</v>
          </cell>
          <cell r="AD654">
            <v>63.36</v>
          </cell>
          <cell r="AE654">
            <v>36450</v>
          </cell>
          <cell r="AF654">
            <v>136.44999999999999</v>
          </cell>
          <cell r="AG654">
            <v>3665.46</v>
          </cell>
          <cell r="AH654">
            <v>94680.71</v>
          </cell>
          <cell r="AI654">
            <v>4672.8</v>
          </cell>
          <cell r="AJ654">
            <v>222051.64</v>
          </cell>
          <cell r="AK654">
            <v>4280.7</v>
          </cell>
          <cell r="AL654">
            <v>23338.48</v>
          </cell>
        </row>
        <row r="655">
          <cell r="A655">
            <v>38905</v>
          </cell>
          <cell r="B655" t="str">
            <v>19:30</v>
          </cell>
          <cell r="C655">
            <v>40176.879999999997</v>
          </cell>
          <cell r="D655">
            <v>64690.94</v>
          </cell>
          <cell r="E655">
            <v>202736.67</v>
          </cell>
          <cell r="F655">
            <v>64713.599999999999</v>
          </cell>
          <cell r="G655">
            <v>96523.3</v>
          </cell>
          <cell r="H655">
            <v>12163.58</v>
          </cell>
          <cell r="I655">
            <v>44633.39</v>
          </cell>
          <cell r="J655">
            <v>16352.46</v>
          </cell>
          <cell r="K655">
            <v>16460.02</v>
          </cell>
          <cell r="L655">
            <v>13250.73</v>
          </cell>
          <cell r="M655">
            <v>6368.18</v>
          </cell>
          <cell r="N655">
            <v>38640</v>
          </cell>
          <cell r="O655">
            <v>8146.96</v>
          </cell>
          <cell r="P655">
            <v>131856.22</v>
          </cell>
          <cell r="Q655">
            <v>101303.7</v>
          </cell>
          <cell r="R655">
            <v>140003.18</v>
          </cell>
          <cell r="S655">
            <v>2376</v>
          </cell>
          <cell r="T655">
            <v>24022.799999999999</v>
          </cell>
          <cell r="U655">
            <v>13250.73</v>
          </cell>
          <cell r="V655">
            <v>1482</v>
          </cell>
          <cell r="W655">
            <v>15004.8</v>
          </cell>
          <cell r="X655">
            <v>144</v>
          </cell>
          <cell r="Y655">
            <v>20369.3</v>
          </cell>
          <cell r="Z655">
            <v>12013.38</v>
          </cell>
          <cell r="AA655">
            <v>20.64</v>
          </cell>
          <cell r="AB655">
            <v>3176</v>
          </cell>
          <cell r="AC655">
            <v>24114.41</v>
          </cell>
          <cell r="AD655">
            <v>66.459999999999994</v>
          </cell>
          <cell r="AE655">
            <v>36306</v>
          </cell>
          <cell r="AF655">
            <v>140.62</v>
          </cell>
          <cell r="AG655">
            <v>3621.08</v>
          </cell>
          <cell r="AH655">
            <v>94928.18</v>
          </cell>
          <cell r="AI655">
            <v>4651.2</v>
          </cell>
          <cell r="AJ655">
            <v>221235.68</v>
          </cell>
          <cell r="AK655">
            <v>4280.7</v>
          </cell>
          <cell r="AL655">
            <v>22689.73</v>
          </cell>
        </row>
        <row r="656">
          <cell r="A656">
            <v>38905</v>
          </cell>
          <cell r="B656" t="str">
            <v>19:45</v>
          </cell>
          <cell r="C656">
            <v>39970.03</v>
          </cell>
          <cell r="D656">
            <v>62530.5</v>
          </cell>
          <cell r="E656">
            <v>205215.13</v>
          </cell>
          <cell r="F656">
            <v>64886.400000000001</v>
          </cell>
          <cell r="G656">
            <v>96484.97</v>
          </cell>
          <cell r="H656">
            <v>12139.59</v>
          </cell>
          <cell r="I656">
            <v>44702.36</v>
          </cell>
          <cell r="J656">
            <v>16508.45</v>
          </cell>
          <cell r="K656">
            <v>16428.169999999998</v>
          </cell>
          <cell r="L656">
            <v>13384.89</v>
          </cell>
          <cell r="M656">
            <v>6364.44</v>
          </cell>
          <cell r="N656">
            <v>38640</v>
          </cell>
          <cell r="O656">
            <v>8134.83</v>
          </cell>
          <cell r="P656">
            <v>128028.83</v>
          </cell>
          <cell r="Q656">
            <v>105067.62</v>
          </cell>
          <cell r="R656">
            <v>136163.66</v>
          </cell>
          <cell r="S656">
            <v>2268</v>
          </cell>
          <cell r="T656">
            <v>23662.799999999999</v>
          </cell>
          <cell r="U656">
            <v>13384.89</v>
          </cell>
          <cell r="V656">
            <v>1452</v>
          </cell>
          <cell r="W656">
            <v>14803.2</v>
          </cell>
          <cell r="X656">
            <v>189.75</v>
          </cell>
          <cell r="Y656">
            <v>20452.439999999999</v>
          </cell>
          <cell r="Z656">
            <v>11840.18</v>
          </cell>
          <cell r="AA656">
            <v>20.64</v>
          </cell>
          <cell r="AB656">
            <v>3072</v>
          </cell>
          <cell r="AC656">
            <v>23889.47</v>
          </cell>
          <cell r="AD656">
            <v>64.150000000000006</v>
          </cell>
          <cell r="AE656">
            <v>35946</v>
          </cell>
          <cell r="AF656">
            <v>139.57</v>
          </cell>
          <cell r="AG656">
            <v>3677.68</v>
          </cell>
          <cell r="AH656">
            <v>94405.440000000002</v>
          </cell>
          <cell r="AI656">
            <v>4608</v>
          </cell>
          <cell r="AJ656">
            <v>221251.62</v>
          </cell>
          <cell r="AK656">
            <v>4280.7</v>
          </cell>
          <cell r="AL656">
            <v>21028.720000000001</v>
          </cell>
        </row>
        <row r="657">
          <cell r="A657">
            <v>38905</v>
          </cell>
          <cell r="B657" t="str">
            <v>20:00</v>
          </cell>
          <cell r="C657">
            <v>40140.870000000003</v>
          </cell>
          <cell r="D657">
            <v>62250.45</v>
          </cell>
          <cell r="E657">
            <v>200306.05</v>
          </cell>
          <cell r="F657">
            <v>64972.800000000003</v>
          </cell>
          <cell r="G657">
            <v>97558.3</v>
          </cell>
          <cell r="H657">
            <v>12283.57</v>
          </cell>
          <cell r="I657">
            <v>44689.43</v>
          </cell>
          <cell r="J657">
            <v>16448.46</v>
          </cell>
          <cell r="K657">
            <v>16479.400000000001</v>
          </cell>
          <cell r="L657">
            <v>13294.17</v>
          </cell>
          <cell r="M657">
            <v>6368.18</v>
          </cell>
          <cell r="N657">
            <v>38640</v>
          </cell>
          <cell r="O657">
            <v>8146.96</v>
          </cell>
          <cell r="P657">
            <v>127420.14</v>
          </cell>
          <cell r="Q657">
            <v>104922.09</v>
          </cell>
          <cell r="R657">
            <v>135567.1</v>
          </cell>
          <cell r="S657">
            <v>2376</v>
          </cell>
          <cell r="T657">
            <v>23688</v>
          </cell>
          <cell r="U657">
            <v>13294.17</v>
          </cell>
          <cell r="V657">
            <v>1467</v>
          </cell>
          <cell r="W657">
            <v>14716.8</v>
          </cell>
          <cell r="X657">
            <v>279.75</v>
          </cell>
          <cell r="Y657">
            <v>20452.439999999999</v>
          </cell>
          <cell r="Z657">
            <v>11874.1</v>
          </cell>
          <cell r="AA657">
            <v>20.64</v>
          </cell>
          <cell r="AB657">
            <v>3019.5</v>
          </cell>
          <cell r="AC657">
            <v>23788.22</v>
          </cell>
          <cell r="AD657">
            <v>66.5</v>
          </cell>
          <cell r="AE657">
            <v>35586</v>
          </cell>
          <cell r="AF657">
            <v>134.37</v>
          </cell>
          <cell r="AG657">
            <v>3690.95</v>
          </cell>
          <cell r="AH657">
            <v>93917.18</v>
          </cell>
          <cell r="AI657">
            <v>4543.2</v>
          </cell>
          <cell r="AJ657">
            <v>218499.96</v>
          </cell>
          <cell r="AK657">
            <v>4394.8500000000004</v>
          </cell>
          <cell r="AL657">
            <v>21607.32</v>
          </cell>
        </row>
        <row r="658">
          <cell r="A658">
            <v>38905</v>
          </cell>
          <cell r="B658" t="str">
            <v>20:15</v>
          </cell>
          <cell r="C658">
            <v>40934.26</v>
          </cell>
          <cell r="D658">
            <v>72492.5</v>
          </cell>
          <cell r="E658">
            <v>191308.41</v>
          </cell>
          <cell r="F658">
            <v>64886.400000000001</v>
          </cell>
          <cell r="G658">
            <v>98133.3</v>
          </cell>
          <cell r="H658">
            <v>12571.55</v>
          </cell>
          <cell r="I658">
            <v>44683.45</v>
          </cell>
          <cell r="J658">
            <v>16726.43</v>
          </cell>
          <cell r="K658">
            <v>16665.75</v>
          </cell>
          <cell r="L658">
            <v>13269.72</v>
          </cell>
          <cell r="M658">
            <v>6371.91</v>
          </cell>
          <cell r="N658">
            <v>39192</v>
          </cell>
          <cell r="O658">
            <v>8140.89</v>
          </cell>
          <cell r="P658">
            <v>118348.52</v>
          </cell>
          <cell r="Q658">
            <v>113167.8</v>
          </cell>
          <cell r="R658">
            <v>126489.41</v>
          </cell>
          <cell r="S658">
            <v>2484</v>
          </cell>
          <cell r="T658">
            <v>23036.400000000001</v>
          </cell>
          <cell r="U658">
            <v>13269.72</v>
          </cell>
          <cell r="V658">
            <v>1443</v>
          </cell>
          <cell r="W658">
            <v>14947.2</v>
          </cell>
          <cell r="X658">
            <v>343.5</v>
          </cell>
          <cell r="Y658">
            <v>20119.88</v>
          </cell>
          <cell r="Z658">
            <v>11112.96</v>
          </cell>
          <cell r="AA658">
            <v>20.64</v>
          </cell>
          <cell r="AB658">
            <v>3141.3</v>
          </cell>
          <cell r="AC658">
            <v>23633.37</v>
          </cell>
          <cell r="AD658">
            <v>66.62</v>
          </cell>
          <cell r="AE658">
            <v>34974</v>
          </cell>
          <cell r="AF658">
            <v>131.24</v>
          </cell>
          <cell r="AG658">
            <v>3617.87</v>
          </cell>
          <cell r="AH658">
            <v>93356.91</v>
          </cell>
          <cell r="AI658">
            <v>4507.2</v>
          </cell>
          <cell r="AJ658">
            <v>213684.7</v>
          </cell>
          <cell r="AK658">
            <v>4394.8500000000004</v>
          </cell>
          <cell r="AL658">
            <v>24962.05</v>
          </cell>
        </row>
        <row r="659">
          <cell r="A659">
            <v>38905</v>
          </cell>
          <cell r="B659" t="str">
            <v>20:30</v>
          </cell>
          <cell r="C659">
            <v>40751.42</v>
          </cell>
          <cell r="D659">
            <v>75253.05</v>
          </cell>
          <cell r="E659">
            <v>190570.37</v>
          </cell>
          <cell r="F659">
            <v>64713.599999999999</v>
          </cell>
          <cell r="G659">
            <v>98171.63</v>
          </cell>
          <cell r="H659">
            <v>12547.55</v>
          </cell>
          <cell r="I659">
            <v>44708.2</v>
          </cell>
          <cell r="J659">
            <v>16526.82</v>
          </cell>
          <cell r="K659">
            <v>16580.099999999999</v>
          </cell>
          <cell r="L659">
            <v>13039.66</v>
          </cell>
          <cell r="M659">
            <v>6368.18</v>
          </cell>
          <cell r="N659">
            <v>39192</v>
          </cell>
          <cell r="O659">
            <v>8140.89</v>
          </cell>
          <cell r="P659">
            <v>108326.88</v>
          </cell>
          <cell r="Q659">
            <v>119152.11</v>
          </cell>
          <cell r="R659">
            <v>116467.77</v>
          </cell>
          <cell r="S659">
            <v>2376</v>
          </cell>
          <cell r="T659">
            <v>21999.599999999999</v>
          </cell>
          <cell r="U659">
            <v>13039.66</v>
          </cell>
          <cell r="V659">
            <v>1422</v>
          </cell>
          <cell r="W659">
            <v>14745.6</v>
          </cell>
          <cell r="X659">
            <v>374.25</v>
          </cell>
          <cell r="Y659">
            <v>20119.88</v>
          </cell>
          <cell r="Z659">
            <v>10523.13</v>
          </cell>
          <cell r="AA659">
            <v>20.64</v>
          </cell>
          <cell r="AB659">
            <v>3551.2</v>
          </cell>
          <cell r="AC659">
            <v>23362.25</v>
          </cell>
          <cell r="AD659">
            <v>64.599999999999994</v>
          </cell>
          <cell r="AE659">
            <v>34326</v>
          </cell>
          <cell r="AF659">
            <v>132.28</v>
          </cell>
          <cell r="AG659">
            <v>3667.85</v>
          </cell>
          <cell r="AH659">
            <v>92552.18</v>
          </cell>
          <cell r="AI659">
            <v>4478.3999999999996</v>
          </cell>
          <cell r="AJ659">
            <v>211956.87</v>
          </cell>
          <cell r="AK659">
            <v>4280.7</v>
          </cell>
          <cell r="AL659">
            <v>23906.53</v>
          </cell>
        </row>
        <row r="660">
          <cell r="A660">
            <v>38905</v>
          </cell>
          <cell r="B660" t="str">
            <v>20:45</v>
          </cell>
          <cell r="C660">
            <v>40524.160000000003</v>
          </cell>
          <cell r="D660">
            <v>72652.53</v>
          </cell>
          <cell r="E660">
            <v>191213.58</v>
          </cell>
          <cell r="F660">
            <v>64800</v>
          </cell>
          <cell r="G660">
            <v>98133.3</v>
          </cell>
          <cell r="H660">
            <v>12497.68</v>
          </cell>
          <cell r="I660">
            <v>44784.54</v>
          </cell>
          <cell r="J660">
            <v>16400.46</v>
          </cell>
          <cell r="K660">
            <v>16457.89</v>
          </cell>
          <cell r="L660">
            <v>12591.41</v>
          </cell>
          <cell r="M660">
            <v>6375.65</v>
          </cell>
          <cell r="N660">
            <v>38640</v>
          </cell>
          <cell r="O660">
            <v>8146.96</v>
          </cell>
          <cell r="P660">
            <v>100766.27</v>
          </cell>
          <cell r="Q660">
            <v>123436.63</v>
          </cell>
          <cell r="R660">
            <v>108913.23</v>
          </cell>
          <cell r="S660">
            <v>2484</v>
          </cell>
          <cell r="T660">
            <v>21765.599999999999</v>
          </cell>
          <cell r="U660">
            <v>12591.41</v>
          </cell>
          <cell r="V660">
            <v>1395</v>
          </cell>
          <cell r="W660">
            <v>14486.4</v>
          </cell>
          <cell r="X660">
            <v>393</v>
          </cell>
          <cell r="Y660">
            <v>19953.599999999999</v>
          </cell>
          <cell r="Z660">
            <v>10507.17</v>
          </cell>
          <cell r="AA660">
            <v>18.760000000000002</v>
          </cell>
          <cell r="AB660">
            <v>2852.4</v>
          </cell>
          <cell r="AC660">
            <v>23047.96</v>
          </cell>
          <cell r="AD660">
            <v>65.16</v>
          </cell>
          <cell r="AE660">
            <v>33588</v>
          </cell>
          <cell r="AF660">
            <v>126.03</v>
          </cell>
          <cell r="AG660">
            <v>3872.7</v>
          </cell>
          <cell r="AH660">
            <v>91224.65</v>
          </cell>
          <cell r="AI660">
            <v>4406.3999999999996</v>
          </cell>
          <cell r="AJ660">
            <v>210532.96</v>
          </cell>
          <cell r="AK660">
            <v>4166.55</v>
          </cell>
          <cell r="AL660">
            <v>22437.22</v>
          </cell>
        </row>
        <row r="661">
          <cell r="A661">
            <v>38905</v>
          </cell>
          <cell r="B661" t="str">
            <v>21:00</v>
          </cell>
          <cell r="C661">
            <v>40689.4</v>
          </cell>
          <cell r="D661">
            <v>77653.53</v>
          </cell>
          <cell r="E661">
            <v>190935.57</v>
          </cell>
          <cell r="F661">
            <v>64972.800000000003</v>
          </cell>
          <cell r="G661">
            <v>98401.63</v>
          </cell>
          <cell r="H661">
            <v>12571.55</v>
          </cell>
          <cell r="I661">
            <v>44796.74</v>
          </cell>
          <cell r="J661">
            <v>16507.650000000001</v>
          </cell>
          <cell r="K661">
            <v>16348.93</v>
          </cell>
          <cell r="L661">
            <v>12473.59</v>
          </cell>
          <cell r="M661">
            <v>6375.65</v>
          </cell>
          <cell r="N661">
            <v>38640</v>
          </cell>
          <cell r="O661">
            <v>8140.89</v>
          </cell>
          <cell r="P661">
            <v>88486.05</v>
          </cell>
          <cell r="Q661">
            <v>132402.22</v>
          </cell>
          <cell r="R661">
            <v>96626.94</v>
          </cell>
          <cell r="S661">
            <v>2376</v>
          </cell>
          <cell r="T661">
            <v>20980.799999999999</v>
          </cell>
          <cell r="U661">
            <v>12473.59</v>
          </cell>
          <cell r="V661">
            <v>1350</v>
          </cell>
          <cell r="W661">
            <v>14400</v>
          </cell>
          <cell r="X661">
            <v>394.5</v>
          </cell>
          <cell r="Y661">
            <v>19870.46</v>
          </cell>
          <cell r="Z661">
            <v>10924.98</v>
          </cell>
          <cell r="AA661">
            <v>20.64</v>
          </cell>
          <cell r="AB661">
            <v>2550.5</v>
          </cell>
          <cell r="AC661">
            <v>22542.5</v>
          </cell>
          <cell r="AD661">
            <v>64.86</v>
          </cell>
          <cell r="AE661">
            <v>32778</v>
          </cell>
          <cell r="AF661">
            <v>119.78</v>
          </cell>
          <cell r="AG661">
            <v>4071.23</v>
          </cell>
          <cell r="AH661">
            <v>89952.65</v>
          </cell>
          <cell r="AI661">
            <v>4240.8</v>
          </cell>
          <cell r="AJ661">
            <v>209237.08</v>
          </cell>
          <cell r="AK661">
            <v>4223.62</v>
          </cell>
          <cell r="AL661">
            <v>21517.29</v>
          </cell>
        </row>
        <row r="662">
          <cell r="A662">
            <v>38905</v>
          </cell>
          <cell r="B662" t="str">
            <v>21:15</v>
          </cell>
          <cell r="C662">
            <v>40295.71</v>
          </cell>
          <cell r="D662">
            <v>67611.520000000004</v>
          </cell>
          <cell r="E662">
            <v>193333.65</v>
          </cell>
          <cell r="F662">
            <v>65232</v>
          </cell>
          <cell r="G662">
            <v>98516.63</v>
          </cell>
          <cell r="H662">
            <v>12643.54</v>
          </cell>
          <cell r="I662">
            <v>44862.45</v>
          </cell>
          <cell r="J662">
            <v>16723.23</v>
          </cell>
          <cell r="K662">
            <v>16288.5</v>
          </cell>
          <cell r="L662">
            <v>11588.46</v>
          </cell>
          <cell r="M662">
            <v>6379.38</v>
          </cell>
          <cell r="N662">
            <v>38640</v>
          </cell>
          <cell r="O662">
            <v>8140.89</v>
          </cell>
          <cell r="P662">
            <v>83285.75</v>
          </cell>
          <cell r="Q662">
            <v>131296.38</v>
          </cell>
          <cell r="R662">
            <v>91426.64</v>
          </cell>
          <cell r="S662">
            <v>2268</v>
          </cell>
          <cell r="T662">
            <v>21009.599999999999</v>
          </cell>
          <cell r="U662">
            <v>11588.46</v>
          </cell>
          <cell r="V662">
            <v>1275</v>
          </cell>
          <cell r="W662">
            <v>13968</v>
          </cell>
          <cell r="X662">
            <v>391.5</v>
          </cell>
          <cell r="Y662">
            <v>19704.18</v>
          </cell>
          <cell r="Z662">
            <v>11212.44</v>
          </cell>
          <cell r="AA662">
            <v>20.64</v>
          </cell>
          <cell r="AB662">
            <v>2416.6</v>
          </cell>
          <cell r="AC662">
            <v>22092.58</v>
          </cell>
          <cell r="AD662">
            <v>62.26</v>
          </cell>
          <cell r="AE662">
            <v>31932</v>
          </cell>
          <cell r="AF662">
            <v>112.49</v>
          </cell>
          <cell r="AG662">
            <v>5191.04</v>
          </cell>
          <cell r="AH662">
            <v>88216.38</v>
          </cell>
          <cell r="AI662">
            <v>4118.3999999999996</v>
          </cell>
          <cell r="AJ662">
            <v>208213.13</v>
          </cell>
          <cell r="AK662">
            <v>4566.08</v>
          </cell>
          <cell r="AL662">
            <v>18972.580000000002</v>
          </cell>
        </row>
        <row r="663">
          <cell r="A663">
            <v>38905</v>
          </cell>
          <cell r="B663" t="str">
            <v>21:30</v>
          </cell>
          <cell r="C663">
            <v>40471.75</v>
          </cell>
          <cell r="D663">
            <v>63050.61</v>
          </cell>
          <cell r="E663">
            <v>193334.84</v>
          </cell>
          <cell r="F663">
            <v>65232</v>
          </cell>
          <cell r="G663">
            <v>98554.97</v>
          </cell>
          <cell r="H663">
            <v>12643.54</v>
          </cell>
          <cell r="I663">
            <v>44823.53</v>
          </cell>
          <cell r="J663">
            <v>16807.22</v>
          </cell>
          <cell r="K663">
            <v>16324.47</v>
          </cell>
          <cell r="L663">
            <v>10882.11</v>
          </cell>
          <cell r="M663">
            <v>6375.65</v>
          </cell>
          <cell r="N663">
            <v>38640</v>
          </cell>
          <cell r="O663">
            <v>8140.89</v>
          </cell>
          <cell r="P663">
            <v>72807.69</v>
          </cell>
          <cell r="Q663">
            <v>136405.72</v>
          </cell>
          <cell r="R663">
            <v>80948.58</v>
          </cell>
          <cell r="S663">
            <v>2268</v>
          </cell>
          <cell r="T663">
            <v>20901.599999999999</v>
          </cell>
          <cell r="U663">
            <v>10882.11</v>
          </cell>
          <cell r="V663">
            <v>1221</v>
          </cell>
          <cell r="W663">
            <v>13996.8</v>
          </cell>
          <cell r="X663">
            <v>385.5</v>
          </cell>
          <cell r="Y663">
            <v>19205.34</v>
          </cell>
          <cell r="Z663">
            <v>10769.04</v>
          </cell>
          <cell r="AA663">
            <v>20.64</v>
          </cell>
          <cell r="AB663">
            <v>2238</v>
          </cell>
          <cell r="AC663">
            <v>21632.45</v>
          </cell>
          <cell r="AD663">
            <v>58.91</v>
          </cell>
          <cell r="AE663">
            <v>31086</v>
          </cell>
          <cell r="AF663">
            <v>107.29</v>
          </cell>
          <cell r="AG663">
            <v>5269.5</v>
          </cell>
          <cell r="AH663">
            <v>85674.65</v>
          </cell>
          <cell r="AI663">
            <v>3996</v>
          </cell>
          <cell r="AJ663">
            <v>205541.43</v>
          </cell>
          <cell r="AK663">
            <v>4623.16</v>
          </cell>
          <cell r="AL663">
            <v>16742.3</v>
          </cell>
        </row>
        <row r="664">
          <cell r="A664">
            <v>38905</v>
          </cell>
          <cell r="B664" t="str">
            <v>21:45</v>
          </cell>
          <cell r="C664">
            <v>40116.46</v>
          </cell>
          <cell r="D664">
            <v>56889.38</v>
          </cell>
          <cell r="E664">
            <v>193536.09</v>
          </cell>
          <cell r="F664">
            <v>65232</v>
          </cell>
          <cell r="G664">
            <v>98478.3</v>
          </cell>
          <cell r="H664">
            <v>12641.67</v>
          </cell>
          <cell r="I664">
            <v>44850.73</v>
          </cell>
          <cell r="J664">
            <v>16833.22</v>
          </cell>
          <cell r="K664">
            <v>16221.56</v>
          </cell>
          <cell r="L664">
            <v>10636.34</v>
          </cell>
          <cell r="M664">
            <v>6375.65</v>
          </cell>
          <cell r="N664">
            <v>38640</v>
          </cell>
          <cell r="O664">
            <v>8128.76</v>
          </cell>
          <cell r="P664">
            <v>62724.36</v>
          </cell>
          <cell r="Q664">
            <v>139004.79999999999</v>
          </cell>
          <cell r="R664">
            <v>70853.119999999995</v>
          </cell>
          <cell r="S664">
            <v>2268</v>
          </cell>
          <cell r="T664">
            <v>20250</v>
          </cell>
          <cell r="U664">
            <v>10636.34</v>
          </cell>
          <cell r="V664">
            <v>1167</v>
          </cell>
          <cell r="W664">
            <v>13881.6</v>
          </cell>
          <cell r="X664">
            <v>372</v>
          </cell>
          <cell r="Y664">
            <v>18706.5</v>
          </cell>
          <cell r="Z664">
            <v>10612.49</v>
          </cell>
          <cell r="AA664">
            <v>18.760000000000002</v>
          </cell>
          <cell r="AB664">
            <v>2083.3000000000002</v>
          </cell>
          <cell r="AC664">
            <v>21062.69</v>
          </cell>
          <cell r="AD664">
            <v>54.19</v>
          </cell>
          <cell r="AE664">
            <v>30042</v>
          </cell>
          <cell r="AF664">
            <v>97.91</v>
          </cell>
          <cell r="AG664">
            <v>5289.81</v>
          </cell>
          <cell r="AH664">
            <v>83484.649999999994</v>
          </cell>
          <cell r="AI664">
            <v>3895.2</v>
          </cell>
          <cell r="AJ664">
            <v>203317.68</v>
          </cell>
          <cell r="AK664">
            <v>4451.93</v>
          </cell>
          <cell r="AL664">
            <v>14627.75</v>
          </cell>
        </row>
        <row r="665">
          <cell r="A665">
            <v>38905</v>
          </cell>
          <cell r="B665" t="str">
            <v>22:00</v>
          </cell>
          <cell r="C665">
            <v>40022.44</v>
          </cell>
          <cell r="D665">
            <v>44086.82</v>
          </cell>
          <cell r="E665">
            <v>186694.69</v>
          </cell>
          <cell r="F665">
            <v>64368</v>
          </cell>
          <cell r="G665">
            <v>98478.3</v>
          </cell>
          <cell r="H665">
            <v>12739.53</v>
          </cell>
          <cell r="I665">
            <v>44522.42</v>
          </cell>
          <cell r="J665">
            <v>16736.830000000002</v>
          </cell>
          <cell r="K665">
            <v>16306.83</v>
          </cell>
          <cell r="L665">
            <v>10716.52</v>
          </cell>
          <cell r="M665">
            <v>6379.38</v>
          </cell>
          <cell r="N665">
            <v>38640</v>
          </cell>
          <cell r="O665">
            <v>8183.36</v>
          </cell>
          <cell r="P665">
            <v>61847.8</v>
          </cell>
          <cell r="Q665">
            <v>131063.65</v>
          </cell>
          <cell r="R665">
            <v>70031.16</v>
          </cell>
          <cell r="S665">
            <v>2268</v>
          </cell>
          <cell r="T665">
            <v>19720.8</v>
          </cell>
          <cell r="U665">
            <v>10716.52</v>
          </cell>
          <cell r="V665">
            <v>1143</v>
          </cell>
          <cell r="W665">
            <v>13392</v>
          </cell>
          <cell r="X665">
            <v>359.25</v>
          </cell>
          <cell r="Y665">
            <v>18290.8</v>
          </cell>
          <cell r="Z665">
            <v>10484.549999999999</v>
          </cell>
          <cell r="AA665">
            <v>20.64</v>
          </cell>
          <cell r="AB665">
            <v>1915.9</v>
          </cell>
          <cell r="AC665">
            <v>20426.86</v>
          </cell>
          <cell r="AD665">
            <v>50.32</v>
          </cell>
          <cell r="AE665">
            <v>28782</v>
          </cell>
          <cell r="AF665">
            <v>92.7</v>
          </cell>
          <cell r="AG665">
            <v>5364.74</v>
          </cell>
          <cell r="AH665">
            <v>80356.38</v>
          </cell>
          <cell r="AI665">
            <v>3758.4</v>
          </cell>
          <cell r="AJ665">
            <v>197942.42</v>
          </cell>
          <cell r="AK665">
            <v>4451.93</v>
          </cell>
          <cell r="AL665">
            <v>15130.37</v>
          </cell>
        </row>
        <row r="666">
          <cell r="A666">
            <v>38905</v>
          </cell>
          <cell r="B666" t="str">
            <v>22:15</v>
          </cell>
          <cell r="C666">
            <v>39495.51</v>
          </cell>
          <cell r="D666">
            <v>32165.06</v>
          </cell>
          <cell r="E666">
            <v>189055.58</v>
          </cell>
          <cell r="F666">
            <v>60998.400000000001</v>
          </cell>
          <cell r="G666">
            <v>98439.97</v>
          </cell>
          <cell r="H666">
            <v>12833.65</v>
          </cell>
          <cell r="I666">
            <v>37162.199999999997</v>
          </cell>
          <cell r="J666">
            <v>16723.63</v>
          </cell>
          <cell r="K666">
            <v>16278.92</v>
          </cell>
          <cell r="L666">
            <v>10785.09</v>
          </cell>
          <cell r="M666">
            <v>6371.91</v>
          </cell>
          <cell r="N666">
            <v>39192</v>
          </cell>
          <cell r="O666">
            <v>8219.75</v>
          </cell>
          <cell r="P666">
            <v>61806.28</v>
          </cell>
          <cell r="Q666">
            <v>124853.22</v>
          </cell>
          <cell r="R666">
            <v>70026.03</v>
          </cell>
          <cell r="S666">
            <v>2268</v>
          </cell>
          <cell r="T666">
            <v>18878.400000000001</v>
          </cell>
          <cell r="U666">
            <v>10785.09</v>
          </cell>
          <cell r="V666">
            <v>1086</v>
          </cell>
          <cell r="W666">
            <v>12844.8</v>
          </cell>
          <cell r="X666">
            <v>345</v>
          </cell>
          <cell r="Y666">
            <v>17875.099999999999</v>
          </cell>
          <cell r="Z666">
            <v>10403.209999999999</v>
          </cell>
          <cell r="AA666">
            <v>18.760000000000002</v>
          </cell>
          <cell r="AB666">
            <v>1889</v>
          </cell>
          <cell r="AC666">
            <v>19526.16</v>
          </cell>
          <cell r="AD666">
            <v>51.54</v>
          </cell>
          <cell r="AE666">
            <v>27738</v>
          </cell>
          <cell r="AF666">
            <v>88.54</v>
          </cell>
          <cell r="AG666">
            <v>5309.44</v>
          </cell>
          <cell r="AH666">
            <v>77519.91</v>
          </cell>
          <cell r="AI666">
            <v>3614.4</v>
          </cell>
          <cell r="AJ666">
            <v>196102.54</v>
          </cell>
          <cell r="AK666">
            <v>4394.8500000000004</v>
          </cell>
          <cell r="AL666">
            <v>12238.5</v>
          </cell>
        </row>
        <row r="667">
          <cell r="A667">
            <v>38905</v>
          </cell>
          <cell r="B667" t="str">
            <v>22:30</v>
          </cell>
          <cell r="C667">
            <v>39911.21</v>
          </cell>
          <cell r="D667">
            <v>40446.89</v>
          </cell>
          <cell r="E667">
            <v>173613.16</v>
          </cell>
          <cell r="F667">
            <v>60912</v>
          </cell>
          <cell r="G667">
            <v>98516.63</v>
          </cell>
          <cell r="H667">
            <v>12811.53</v>
          </cell>
          <cell r="I667">
            <v>25303.58</v>
          </cell>
          <cell r="J667">
            <v>16826.39</v>
          </cell>
          <cell r="K667">
            <v>16292.28</v>
          </cell>
          <cell r="L667">
            <v>10709.1</v>
          </cell>
          <cell r="M667">
            <v>6383.12</v>
          </cell>
          <cell r="N667">
            <v>38640</v>
          </cell>
          <cell r="O667">
            <v>8237.9500000000007</v>
          </cell>
          <cell r="P667">
            <v>56086.6</v>
          </cell>
          <cell r="Q667">
            <v>117611.02</v>
          </cell>
          <cell r="R667">
            <v>64324.55</v>
          </cell>
          <cell r="S667">
            <v>2268</v>
          </cell>
          <cell r="T667">
            <v>17578.8</v>
          </cell>
          <cell r="U667">
            <v>10709.1</v>
          </cell>
          <cell r="V667">
            <v>1002</v>
          </cell>
          <cell r="W667">
            <v>13075.2</v>
          </cell>
          <cell r="X667">
            <v>330</v>
          </cell>
          <cell r="Y667">
            <v>17376.259999999998</v>
          </cell>
          <cell r="Z667">
            <v>9776.57</v>
          </cell>
          <cell r="AA667">
            <v>20.64</v>
          </cell>
          <cell r="AB667">
            <v>1780.6</v>
          </cell>
          <cell r="AC667">
            <v>18594.810000000001</v>
          </cell>
          <cell r="AD667">
            <v>53.4</v>
          </cell>
          <cell r="AE667">
            <v>26280</v>
          </cell>
          <cell r="AF667">
            <v>83.33</v>
          </cell>
          <cell r="AG667">
            <v>5363.18</v>
          </cell>
          <cell r="AH667">
            <v>75383.12</v>
          </cell>
          <cell r="AI667">
            <v>3434.4</v>
          </cell>
          <cell r="AJ667">
            <v>186072.02</v>
          </cell>
          <cell r="AK667">
            <v>4280.7</v>
          </cell>
          <cell r="AL667">
            <v>14944.49</v>
          </cell>
        </row>
        <row r="668">
          <cell r="A668">
            <v>38905</v>
          </cell>
          <cell r="B668" t="str">
            <v>22:45</v>
          </cell>
          <cell r="C668">
            <v>40173.67</v>
          </cell>
          <cell r="D668">
            <v>39646.720000000001</v>
          </cell>
          <cell r="E668">
            <v>162208.67000000001</v>
          </cell>
          <cell r="F668">
            <v>50025.599999999999</v>
          </cell>
          <cell r="G668">
            <v>98516.63</v>
          </cell>
          <cell r="H668">
            <v>12691.54</v>
          </cell>
          <cell r="I668">
            <v>25302.17</v>
          </cell>
          <cell r="J668">
            <v>16687.23</v>
          </cell>
          <cell r="K668">
            <v>15173.45</v>
          </cell>
          <cell r="L668">
            <v>10651.3</v>
          </cell>
          <cell r="M668">
            <v>6375.65</v>
          </cell>
          <cell r="N668">
            <v>38640</v>
          </cell>
          <cell r="O668">
            <v>8231.89</v>
          </cell>
          <cell r="P668">
            <v>53549.19</v>
          </cell>
          <cell r="Q668">
            <v>110423.78</v>
          </cell>
          <cell r="R668">
            <v>61781.08</v>
          </cell>
          <cell r="S668">
            <v>2376</v>
          </cell>
          <cell r="T668">
            <v>16344</v>
          </cell>
          <cell r="U668">
            <v>10651.3</v>
          </cell>
          <cell r="V668">
            <v>939</v>
          </cell>
          <cell r="W668">
            <v>12556.8</v>
          </cell>
          <cell r="X668">
            <v>308.25</v>
          </cell>
          <cell r="Y668">
            <v>16628</v>
          </cell>
          <cell r="Z668">
            <v>9492.94</v>
          </cell>
          <cell r="AA668">
            <v>20.64</v>
          </cell>
          <cell r="AB668">
            <v>1673.8</v>
          </cell>
          <cell r="AC668">
            <v>17557.82</v>
          </cell>
          <cell r="AD668">
            <v>52.96</v>
          </cell>
          <cell r="AE668">
            <v>24660</v>
          </cell>
          <cell r="AF668">
            <v>78.12</v>
          </cell>
          <cell r="AG668">
            <v>5326.12</v>
          </cell>
          <cell r="AH668">
            <v>72894.649999999994</v>
          </cell>
          <cell r="AI668">
            <v>3268.8</v>
          </cell>
          <cell r="AJ668">
            <v>177321.27</v>
          </cell>
          <cell r="AK668">
            <v>4337.78</v>
          </cell>
          <cell r="AL668">
            <v>17402.689999999999</v>
          </cell>
        </row>
        <row r="669">
          <cell r="A669">
            <v>38905</v>
          </cell>
          <cell r="B669" t="str">
            <v>23:00</v>
          </cell>
          <cell r="C669">
            <v>40969.06</v>
          </cell>
          <cell r="D669">
            <v>56369.58</v>
          </cell>
          <cell r="E669">
            <v>162842.35999999999</v>
          </cell>
          <cell r="F669">
            <v>12528</v>
          </cell>
          <cell r="G669">
            <v>98631.63</v>
          </cell>
          <cell r="H669">
            <v>12739.53</v>
          </cell>
          <cell r="I669">
            <v>18849.7</v>
          </cell>
          <cell r="J669">
            <v>16771.23</v>
          </cell>
          <cell r="K669">
            <v>15294.46</v>
          </cell>
          <cell r="L669">
            <v>10535.89</v>
          </cell>
          <cell r="M669">
            <v>2543.54</v>
          </cell>
          <cell r="N669">
            <v>39192</v>
          </cell>
          <cell r="O669">
            <v>8231.89</v>
          </cell>
          <cell r="P669">
            <v>53389.96</v>
          </cell>
          <cell r="Q669">
            <v>102975.58</v>
          </cell>
          <cell r="R669">
            <v>61621.85</v>
          </cell>
          <cell r="S669">
            <v>2268</v>
          </cell>
          <cell r="T669">
            <v>15242.4</v>
          </cell>
          <cell r="U669">
            <v>10535.89</v>
          </cell>
          <cell r="V669">
            <v>897</v>
          </cell>
          <cell r="W669">
            <v>12124.8</v>
          </cell>
          <cell r="X669">
            <v>287.25</v>
          </cell>
          <cell r="Y669">
            <v>15131.48</v>
          </cell>
          <cell r="Z669">
            <v>8821.32</v>
          </cell>
          <cell r="AA669">
            <v>20.64</v>
          </cell>
          <cell r="AB669">
            <v>1645.4</v>
          </cell>
          <cell r="AC669">
            <v>16566.68</v>
          </cell>
          <cell r="AD669">
            <v>55.99</v>
          </cell>
          <cell r="AE669">
            <v>23454</v>
          </cell>
          <cell r="AF669">
            <v>71.87</v>
          </cell>
          <cell r="AG669">
            <v>5320.5</v>
          </cell>
          <cell r="AH669">
            <v>69224.539999999994</v>
          </cell>
          <cell r="AI669">
            <v>3067.2</v>
          </cell>
          <cell r="AJ669">
            <v>173193.65</v>
          </cell>
          <cell r="AK669">
            <v>4280.7</v>
          </cell>
          <cell r="AL669">
            <v>13766.23</v>
          </cell>
        </row>
        <row r="670">
          <cell r="A670">
            <v>38905</v>
          </cell>
          <cell r="B670" t="str">
            <v>23:15</v>
          </cell>
          <cell r="C670">
            <v>40594.17</v>
          </cell>
          <cell r="D670">
            <v>72051.570000000007</v>
          </cell>
          <cell r="E670">
            <v>170962.25</v>
          </cell>
          <cell r="F670">
            <v>-259.2</v>
          </cell>
          <cell r="G670">
            <v>98516.63</v>
          </cell>
          <cell r="H670">
            <v>12569.67</v>
          </cell>
          <cell r="I670">
            <v>-118.46</v>
          </cell>
          <cell r="J670">
            <v>16340.46</v>
          </cell>
          <cell r="K670">
            <v>14554.22</v>
          </cell>
          <cell r="L670">
            <v>10019.41</v>
          </cell>
          <cell r="M670">
            <v>0</v>
          </cell>
          <cell r="N670">
            <v>39192</v>
          </cell>
          <cell r="O670">
            <v>8019.57</v>
          </cell>
          <cell r="P670">
            <v>46614.62</v>
          </cell>
          <cell r="Q670">
            <v>96342.46</v>
          </cell>
          <cell r="R670">
            <v>54634.19</v>
          </cell>
          <cell r="S670">
            <v>2160</v>
          </cell>
          <cell r="T670">
            <v>14515.2</v>
          </cell>
          <cell r="U670">
            <v>10019.41</v>
          </cell>
          <cell r="V670">
            <v>885</v>
          </cell>
          <cell r="W670">
            <v>12124.8</v>
          </cell>
          <cell r="X670">
            <v>258.75</v>
          </cell>
          <cell r="Y670">
            <v>14549.5</v>
          </cell>
          <cell r="Z670">
            <v>8582.61</v>
          </cell>
          <cell r="AA670">
            <v>18.760000000000002</v>
          </cell>
          <cell r="AB670">
            <v>2218.5</v>
          </cell>
          <cell r="AC670">
            <v>15595.4</v>
          </cell>
          <cell r="AD670">
            <v>56.92</v>
          </cell>
          <cell r="AE670">
            <v>22158</v>
          </cell>
          <cell r="AF670">
            <v>66.66</v>
          </cell>
          <cell r="AG670">
            <v>5321.56</v>
          </cell>
          <cell r="AH670">
            <v>65562</v>
          </cell>
          <cell r="AI670">
            <v>2800.8</v>
          </cell>
          <cell r="AJ670">
            <v>173113.43</v>
          </cell>
          <cell r="AK670">
            <v>4451.93</v>
          </cell>
          <cell r="AL670">
            <v>7528.95</v>
          </cell>
        </row>
        <row r="671">
          <cell r="A671">
            <v>38905</v>
          </cell>
          <cell r="B671" t="str">
            <v>23:30</v>
          </cell>
          <cell r="C671">
            <v>40739.01</v>
          </cell>
          <cell r="D671">
            <v>70731.34</v>
          </cell>
          <cell r="E671">
            <v>163601.43</v>
          </cell>
          <cell r="F671">
            <v>-172.8</v>
          </cell>
          <cell r="G671">
            <v>95986.63</v>
          </cell>
          <cell r="H671">
            <v>12379.56</v>
          </cell>
          <cell r="I671">
            <v>-111.7</v>
          </cell>
          <cell r="J671">
            <v>15800.91</v>
          </cell>
          <cell r="K671">
            <v>11881.38</v>
          </cell>
          <cell r="L671">
            <v>9901.9599999999991</v>
          </cell>
          <cell r="M671">
            <v>0</v>
          </cell>
          <cell r="N671">
            <v>38088</v>
          </cell>
          <cell r="O671">
            <v>7734.46</v>
          </cell>
          <cell r="P671">
            <v>44018.2</v>
          </cell>
          <cell r="Q671">
            <v>91375.7</v>
          </cell>
          <cell r="R671">
            <v>51752.66</v>
          </cell>
          <cell r="S671">
            <v>2160</v>
          </cell>
          <cell r="T671">
            <v>14058</v>
          </cell>
          <cell r="U671">
            <v>9901.9599999999991</v>
          </cell>
          <cell r="V671">
            <v>855</v>
          </cell>
          <cell r="W671">
            <v>12124.8</v>
          </cell>
          <cell r="X671">
            <v>236.25</v>
          </cell>
          <cell r="Y671">
            <v>14050.66</v>
          </cell>
          <cell r="Z671">
            <v>8407.81</v>
          </cell>
          <cell r="AA671">
            <v>20.64</v>
          </cell>
          <cell r="AB671">
            <v>2258.6999999999998</v>
          </cell>
          <cell r="AC671">
            <v>14828.71</v>
          </cell>
          <cell r="AD671">
            <v>56.5</v>
          </cell>
          <cell r="AE671">
            <v>21204</v>
          </cell>
          <cell r="AF671">
            <v>66.66</v>
          </cell>
          <cell r="AG671">
            <v>5287.55</v>
          </cell>
          <cell r="AH671">
            <v>63243</v>
          </cell>
          <cell r="AI671">
            <v>2736</v>
          </cell>
          <cell r="AJ671">
            <v>167690.19</v>
          </cell>
          <cell r="AK671">
            <v>4566.08</v>
          </cell>
          <cell r="AL671">
            <v>8481.6</v>
          </cell>
        </row>
        <row r="672">
          <cell r="A672">
            <v>38905</v>
          </cell>
          <cell r="B672" t="str">
            <v>23:45</v>
          </cell>
          <cell r="C672">
            <v>40058.44</v>
          </cell>
          <cell r="D672">
            <v>61249.45</v>
          </cell>
          <cell r="E672">
            <v>163762.64000000001</v>
          </cell>
          <cell r="F672">
            <v>-259.2</v>
          </cell>
          <cell r="G672">
            <v>92766.64</v>
          </cell>
          <cell r="H672">
            <v>12305.7</v>
          </cell>
          <cell r="I672">
            <v>-111.27</v>
          </cell>
          <cell r="J672">
            <v>15733.69</v>
          </cell>
          <cell r="K672">
            <v>8127.2</v>
          </cell>
          <cell r="L672">
            <v>10012.75</v>
          </cell>
          <cell r="M672">
            <v>0</v>
          </cell>
          <cell r="N672">
            <v>36432</v>
          </cell>
          <cell r="O672">
            <v>7734.46</v>
          </cell>
          <cell r="P672">
            <v>43180.56</v>
          </cell>
          <cell r="Q672">
            <v>83567.27</v>
          </cell>
          <cell r="R672">
            <v>50915.02</v>
          </cell>
          <cell r="S672">
            <v>2268</v>
          </cell>
          <cell r="T672">
            <v>13694.4</v>
          </cell>
          <cell r="U672">
            <v>10012.75</v>
          </cell>
          <cell r="V672">
            <v>813</v>
          </cell>
          <cell r="W672">
            <v>11779.2</v>
          </cell>
          <cell r="X672">
            <v>213</v>
          </cell>
          <cell r="Y672">
            <v>13634.96</v>
          </cell>
          <cell r="Z672">
            <v>7914.46</v>
          </cell>
          <cell r="AA672">
            <v>18.760000000000002</v>
          </cell>
          <cell r="AB672">
            <v>2369.1999999999998</v>
          </cell>
          <cell r="AC672">
            <v>14147.27</v>
          </cell>
          <cell r="AD672">
            <v>58.01</v>
          </cell>
          <cell r="AE672">
            <v>20358</v>
          </cell>
          <cell r="AF672">
            <v>65.62</v>
          </cell>
          <cell r="AG672">
            <v>5283.06</v>
          </cell>
          <cell r="AH672">
            <v>60744</v>
          </cell>
          <cell r="AI672">
            <v>2635.2</v>
          </cell>
          <cell r="AJ672">
            <v>165082.45000000001</v>
          </cell>
          <cell r="AK672">
            <v>4623.16</v>
          </cell>
          <cell r="AL672">
            <v>6466.41</v>
          </cell>
        </row>
        <row r="673">
          <cell r="A673">
            <v>38905</v>
          </cell>
          <cell r="B673" t="str">
            <v>24:00</v>
          </cell>
          <cell r="C673">
            <v>40284.5</v>
          </cell>
          <cell r="D673">
            <v>46807.16</v>
          </cell>
          <cell r="E673">
            <v>163002.84</v>
          </cell>
          <cell r="F673">
            <v>-259.2</v>
          </cell>
          <cell r="G673">
            <v>93073.3</v>
          </cell>
          <cell r="H673">
            <v>12499.55</v>
          </cell>
          <cell r="I673">
            <v>-104.66</v>
          </cell>
          <cell r="J673">
            <v>15824.51</v>
          </cell>
          <cell r="K673">
            <v>8013.92</v>
          </cell>
          <cell r="L673">
            <v>10001.61</v>
          </cell>
          <cell r="M673">
            <v>0</v>
          </cell>
          <cell r="N673">
            <v>36984</v>
          </cell>
          <cell r="O673">
            <v>800.75</v>
          </cell>
          <cell r="P673">
            <v>43490</v>
          </cell>
          <cell r="Q673">
            <v>82088.66</v>
          </cell>
          <cell r="R673">
            <v>44290.75</v>
          </cell>
          <cell r="S673">
            <v>2160</v>
          </cell>
          <cell r="T673">
            <v>13050</v>
          </cell>
          <cell r="U673">
            <v>10001.61</v>
          </cell>
          <cell r="V673">
            <v>693</v>
          </cell>
          <cell r="W673">
            <v>11491.2</v>
          </cell>
          <cell r="X673">
            <v>191.25</v>
          </cell>
          <cell r="Y673">
            <v>13136.12</v>
          </cell>
          <cell r="Z673">
            <v>7503.88</v>
          </cell>
          <cell r="AA673">
            <v>20.64</v>
          </cell>
          <cell r="AB673">
            <v>2417.4</v>
          </cell>
          <cell r="AC673">
            <v>13510.77</v>
          </cell>
          <cell r="AD673">
            <v>57</v>
          </cell>
          <cell r="AE673">
            <v>19512</v>
          </cell>
          <cell r="AF673">
            <v>62.5</v>
          </cell>
          <cell r="AG673">
            <v>5245.02</v>
          </cell>
          <cell r="AH673">
            <v>58260</v>
          </cell>
          <cell r="AI673">
            <v>2534.4</v>
          </cell>
          <cell r="AJ673">
            <v>162026.79</v>
          </cell>
          <cell r="AK673">
            <v>4623.16</v>
          </cell>
          <cell r="AL673">
            <v>4077.16</v>
          </cell>
        </row>
        <row r="674">
          <cell r="A674">
            <v>38906</v>
          </cell>
          <cell r="B674" t="str">
            <v>00:15</v>
          </cell>
          <cell r="C674">
            <v>41078.69</v>
          </cell>
          <cell r="D674">
            <v>65170.92</v>
          </cell>
          <cell r="E674">
            <v>126206.67</v>
          </cell>
          <cell r="F674">
            <v>-172.8</v>
          </cell>
          <cell r="G674">
            <v>93341.63</v>
          </cell>
          <cell r="H674">
            <v>12617.67</v>
          </cell>
          <cell r="I674">
            <v>-101.21</v>
          </cell>
          <cell r="J674">
            <v>16267.27</v>
          </cell>
          <cell r="K674">
            <v>6996.15</v>
          </cell>
          <cell r="L674">
            <v>10018.530000000001</v>
          </cell>
          <cell r="M674">
            <v>0</v>
          </cell>
          <cell r="N674">
            <v>36432</v>
          </cell>
          <cell r="O674">
            <v>-72.790000000000006</v>
          </cell>
          <cell r="P674">
            <v>42820.33</v>
          </cell>
          <cell r="Q674">
            <v>77605.210000000006</v>
          </cell>
          <cell r="R674">
            <v>42747.54</v>
          </cell>
          <cell r="S674">
            <v>2160</v>
          </cell>
          <cell r="T674">
            <v>12463.2</v>
          </cell>
          <cell r="U674">
            <v>10018.530000000001</v>
          </cell>
          <cell r="V674">
            <v>690</v>
          </cell>
          <cell r="W674">
            <v>11088</v>
          </cell>
          <cell r="X674">
            <v>168.75</v>
          </cell>
          <cell r="Y674">
            <v>12720.42</v>
          </cell>
          <cell r="Z674">
            <v>6973.55</v>
          </cell>
          <cell r="AA674">
            <v>18.760000000000002</v>
          </cell>
          <cell r="AB674">
            <v>2422.1999999999998</v>
          </cell>
          <cell r="AC674">
            <v>13093.9</v>
          </cell>
          <cell r="AD674">
            <v>56.5</v>
          </cell>
          <cell r="AE674">
            <v>18972</v>
          </cell>
          <cell r="AF674">
            <v>62.5</v>
          </cell>
          <cell r="AG674">
            <v>5186.6899999999996</v>
          </cell>
          <cell r="AH674">
            <v>56178</v>
          </cell>
          <cell r="AI674">
            <v>2476.8000000000002</v>
          </cell>
          <cell r="AJ674">
            <v>143933.53</v>
          </cell>
          <cell r="AK674">
            <v>4737.3100000000004</v>
          </cell>
          <cell r="AL674">
            <v>16431.259999999998</v>
          </cell>
        </row>
        <row r="675">
          <cell r="A675">
            <v>38906</v>
          </cell>
          <cell r="B675" t="str">
            <v>00:30</v>
          </cell>
          <cell r="C675">
            <v>40826.629999999997</v>
          </cell>
          <cell r="D675">
            <v>81013.42</v>
          </cell>
          <cell r="E675">
            <v>106567.24</v>
          </cell>
          <cell r="F675">
            <v>-259.2</v>
          </cell>
          <cell r="G675">
            <v>93264.97</v>
          </cell>
          <cell r="H675">
            <v>12427.56</v>
          </cell>
          <cell r="I675">
            <v>-91.86</v>
          </cell>
          <cell r="J675">
            <v>14767.4</v>
          </cell>
          <cell r="K675">
            <v>3288.86</v>
          </cell>
          <cell r="L675">
            <v>9304.24</v>
          </cell>
          <cell r="M675">
            <v>0</v>
          </cell>
          <cell r="N675">
            <v>37536</v>
          </cell>
          <cell r="O675">
            <v>-72.790000000000006</v>
          </cell>
          <cell r="P675">
            <v>37334.01</v>
          </cell>
          <cell r="Q675">
            <v>77147.86</v>
          </cell>
          <cell r="R675">
            <v>37261.22</v>
          </cell>
          <cell r="S675">
            <v>2160</v>
          </cell>
          <cell r="T675">
            <v>12650.4</v>
          </cell>
          <cell r="U675">
            <v>9304.24</v>
          </cell>
          <cell r="V675">
            <v>684</v>
          </cell>
          <cell r="W675">
            <v>11203.2</v>
          </cell>
          <cell r="X675">
            <v>152.25</v>
          </cell>
          <cell r="Y675">
            <v>12387.86</v>
          </cell>
          <cell r="Z675">
            <v>6858.04</v>
          </cell>
          <cell r="AA675">
            <v>20.64</v>
          </cell>
          <cell r="AB675">
            <v>2406.1999999999998</v>
          </cell>
          <cell r="AC675">
            <v>12517.77</v>
          </cell>
          <cell r="AD675">
            <v>56.62</v>
          </cell>
          <cell r="AE675">
            <v>18090</v>
          </cell>
          <cell r="AF675">
            <v>60.41</v>
          </cell>
          <cell r="AG675">
            <v>5207.57</v>
          </cell>
          <cell r="AH675">
            <v>53070</v>
          </cell>
          <cell r="AI675">
            <v>2376</v>
          </cell>
          <cell r="AJ675">
            <v>132751.18</v>
          </cell>
          <cell r="AK675">
            <v>4737.3100000000004</v>
          </cell>
          <cell r="AL675">
            <v>23776.65</v>
          </cell>
        </row>
        <row r="676">
          <cell r="A676">
            <v>38906</v>
          </cell>
          <cell r="B676" t="str">
            <v>00:45</v>
          </cell>
          <cell r="C676">
            <v>40719.4</v>
          </cell>
          <cell r="D676">
            <v>80292.490000000005</v>
          </cell>
          <cell r="E676">
            <v>105089.03</v>
          </cell>
          <cell r="F676">
            <v>-172.8</v>
          </cell>
          <cell r="G676">
            <v>91118.3</v>
          </cell>
          <cell r="H676">
            <v>11849.73</v>
          </cell>
          <cell r="I676">
            <v>-88.41</v>
          </cell>
          <cell r="J676">
            <v>14061.06</v>
          </cell>
          <cell r="K676">
            <v>3538.99</v>
          </cell>
          <cell r="L676">
            <v>9047.32</v>
          </cell>
          <cell r="M676">
            <v>0</v>
          </cell>
          <cell r="N676">
            <v>35880</v>
          </cell>
          <cell r="O676">
            <v>-72.790000000000006</v>
          </cell>
          <cell r="P676">
            <v>31981.52</v>
          </cell>
          <cell r="Q676">
            <v>77656.41</v>
          </cell>
          <cell r="R676">
            <v>31908.73</v>
          </cell>
          <cell r="S676">
            <v>2268</v>
          </cell>
          <cell r="T676">
            <v>12430.8</v>
          </cell>
          <cell r="U676">
            <v>9047.32</v>
          </cell>
          <cell r="V676">
            <v>669</v>
          </cell>
          <cell r="W676">
            <v>11030.4</v>
          </cell>
          <cell r="X676">
            <v>129</v>
          </cell>
          <cell r="Y676">
            <v>11889.02</v>
          </cell>
          <cell r="Z676">
            <v>6567.14</v>
          </cell>
          <cell r="AA676">
            <v>18.760000000000002</v>
          </cell>
          <cell r="AB676">
            <v>2417.5</v>
          </cell>
          <cell r="AC676">
            <v>12021.81</v>
          </cell>
          <cell r="AD676">
            <v>55.63</v>
          </cell>
          <cell r="AE676">
            <v>17532</v>
          </cell>
          <cell r="AF676">
            <v>57.29</v>
          </cell>
          <cell r="AG676">
            <v>5182.7</v>
          </cell>
          <cell r="AH676">
            <v>51681</v>
          </cell>
          <cell r="AI676">
            <v>2296.8000000000002</v>
          </cell>
          <cell r="AJ676">
            <v>129967.55</v>
          </cell>
          <cell r="AK676">
            <v>4680.2299999999996</v>
          </cell>
          <cell r="AL676">
            <v>22797.1</v>
          </cell>
        </row>
        <row r="677">
          <cell r="A677">
            <v>38906</v>
          </cell>
          <cell r="B677" t="str">
            <v>01:00</v>
          </cell>
          <cell r="C677">
            <v>41069.089999999997</v>
          </cell>
          <cell r="D677">
            <v>78772.179999999993</v>
          </cell>
          <cell r="E677">
            <v>104206.16</v>
          </cell>
          <cell r="F677">
            <v>-259.2</v>
          </cell>
          <cell r="G677">
            <v>88933.3</v>
          </cell>
          <cell r="H677">
            <v>12043.59</v>
          </cell>
          <cell r="I677">
            <v>-84.1</v>
          </cell>
          <cell r="J677">
            <v>14414.6</v>
          </cell>
          <cell r="K677">
            <v>3023.07</v>
          </cell>
          <cell r="L677">
            <v>8648.14</v>
          </cell>
          <cell r="M677">
            <v>0</v>
          </cell>
          <cell r="N677">
            <v>34776</v>
          </cell>
          <cell r="O677">
            <v>-66.73</v>
          </cell>
          <cell r="P677">
            <v>25745</v>
          </cell>
          <cell r="Q677">
            <v>78644.100000000006</v>
          </cell>
          <cell r="R677">
            <v>25678.27</v>
          </cell>
          <cell r="S677">
            <v>2160</v>
          </cell>
          <cell r="T677">
            <v>12009.6</v>
          </cell>
          <cell r="U677">
            <v>8648.14</v>
          </cell>
          <cell r="V677">
            <v>645</v>
          </cell>
          <cell r="W677">
            <v>10857.6</v>
          </cell>
          <cell r="X677">
            <v>119.25</v>
          </cell>
          <cell r="Y677">
            <v>11390.18</v>
          </cell>
          <cell r="Z677">
            <v>6654.91</v>
          </cell>
          <cell r="AA677">
            <v>20.64</v>
          </cell>
          <cell r="AB677">
            <v>2416</v>
          </cell>
          <cell r="AC677">
            <v>11516.05</v>
          </cell>
          <cell r="AD677">
            <v>55.42</v>
          </cell>
          <cell r="AE677">
            <v>16938</v>
          </cell>
          <cell r="AF677">
            <v>56.25</v>
          </cell>
          <cell r="AG677">
            <v>5150.8</v>
          </cell>
          <cell r="AH677">
            <v>50214</v>
          </cell>
          <cell r="AI677">
            <v>2232</v>
          </cell>
          <cell r="AJ677">
            <v>127951.75</v>
          </cell>
          <cell r="AK677">
            <v>4737.3100000000004</v>
          </cell>
          <cell r="AL677">
            <v>21681.97</v>
          </cell>
        </row>
        <row r="678">
          <cell r="A678">
            <v>38906</v>
          </cell>
          <cell r="B678" t="str">
            <v>01:15</v>
          </cell>
          <cell r="C678">
            <v>40641.79</v>
          </cell>
          <cell r="D678">
            <v>73131.05</v>
          </cell>
          <cell r="E678">
            <v>103848.15</v>
          </cell>
          <cell r="F678">
            <v>-172.8</v>
          </cell>
          <cell r="G678">
            <v>88894.97</v>
          </cell>
          <cell r="H678">
            <v>12089.71</v>
          </cell>
          <cell r="I678">
            <v>-81.510000000000005</v>
          </cell>
          <cell r="J678">
            <v>15068.58</v>
          </cell>
          <cell r="K678">
            <v>2712.96</v>
          </cell>
          <cell r="L678">
            <v>8438.06</v>
          </cell>
          <cell r="M678">
            <v>0</v>
          </cell>
          <cell r="N678">
            <v>34776</v>
          </cell>
          <cell r="O678">
            <v>-72.790000000000006</v>
          </cell>
          <cell r="P678">
            <v>23781.81</v>
          </cell>
          <cell r="Q678">
            <v>76401.509999999995</v>
          </cell>
          <cell r="R678">
            <v>23709.02</v>
          </cell>
          <cell r="S678">
            <v>2160</v>
          </cell>
          <cell r="T678">
            <v>12042</v>
          </cell>
          <cell r="U678">
            <v>8438.06</v>
          </cell>
          <cell r="V678">
            <v>669</v>
          </cell>
          <cell r="W678">
            <v>10972.8</v>
          </cell>
          <cell r="X678">
            <v>114.75</v>
          </cell>
          <cell r="Y678">
            <v>11639.6</v>
          </cell>
          <cell r="Z678">
            <v>7065.84</v>
          </cell>
          <cell r="AA678">
            <v>18.760000000000002</v>
          </cell>
          <cell r="AB678">
            <v>2446.4</v>
          </cell>
          <cell r="AC678">
            <v>11024.92</v>
          </cell>
          <cell r="AD678">
            <v>54.36</v>
          </cell>
          <cell r="AE678">
            <v>16542</v>
          </cell>
          <cell r="AF678">
            <v>56.25</v>
          </cell>
          <cell r="AG678">
            <v>5252.53</v>
          </cell>
          <cell r="AH678">
            <v>49350</v>
          </cell>
          <cell r="AI678">
            <v>2174.4</v>
          </cell>
          <cell r="AJ678">
            <v>126319.88</v>
          </cell>
          <cell r="AK678">
            <v>4737.3100000000004</v>
          </cell>
          <cell r="AL678">
            <v>20622.93</v>
          </cell>
        </row>
        <row r="679">
          <cell r="A679">
            <v>38906</v>
          </cell>
          <cell r="B679" t="str">
            <v>01:30</v>
          </cell>
          <cell r="C679">
            <v>40290.1</v>
          </cell>
          <cell r="D679">
            <v>65449.62</v>
          </cell>
          <cell r="E679">
            <v>104046.94</v>
          </cell>
          <cell r="F679">
            <v>-259.2</v>
          </cell>
          <cell r="G679">
            <v>88856.639999999999</v>
          </cell>
          <cell r="H679">
            <v>12091.59</v>
          </cell>
          <cell r="I679">
            <v>-80.94</v>
          </cell>
          <cell r="J679">
            <v>15056.58</v>
          </cell>
          <cell r="K679">
            <v>2695.72</v>
          </cell>
          <cell r="L679">
            <v>8471.0300000000007</v>
          </cell>
          <cell r="M679">
            <v>0</v>
          </cell>
          <cell r="N679">
            <v>34224</v>
          </cell>
          <cell r="O679">
            <v>-48.53</v>
          </cell>
          <cell r="P679">
            <v>23396.38</v>
          </cell>
          <cell r="Q679">
            <v>73200.94</v>
          </cell>
          <cell r="R679">
            <v>23347.85</v>
          </cell>
          <cell r="S679">
            <v>2160</v>
          </cell>
          <cell r="T679">
            <v>11833.2</v>
          </cell>
          <cell r="U679">
            <v>8471.0300000000007</v>
          </cell>
          <cell r="V679">
            <v>699</v>
          </cell>
          <cell r="W679">
            <v>10800</v>
          </cell>
          <cell r="X679">
            <v>111</v>
          </cell>
          <cell r="Y679">
            <v>11556.46</v>
          </cell>
          <cell r="Z679">
            <v>6989.09</v>
          </cell>
          <cell r="AA679">
            <v>20.64</v>
          </cell>
          <cell r="AB679">
            <v>2457.6</v>
          </cell>
          <cell r="AC679">
            <v>10709.16</v>
          </cell>
          <cell r="AD679">
            <v>53.7</v>
          </cell>
          <cell r="AE679">
            <v>16290</v>
          </cell>
          <cell r="AF679">
            <v>56.25</v>
          </cell>
          <cell r="AG679">
            <v>5263.89</v>
          </cell>
          <cell r="AH679">
            <v>48309</v>
          </cell>
          <cell r="AI679">
            <v>2131.1999999999998</v>
          </cell>
          <cell r="AJ679">
            <v>124991.99</v>
          </cell>
          <cell r="AK679">
            <v>4623.16</v>
          </cell>
          <cell r="AL679">
            <v>19507.8</v>
          </cell>
        </row>
        <row r="680">
          <cell r="A680">
            <v>38906</v>
          </cell>
          <cell r="B680" t="str">
            <v>01:45</v>
          </cell>
          <cell r="C680">
            <v>40454.94</v>
          </cell>
          <cell r="D680">
            <v>58768.959999999999</v>
          </cell>
          <cell r="E680">
            <v>104045.75999999999</v>
          </cell>
          <cell r="F680">
            <v>-172.8</v>
          </cell>
          <cell r="G680">
            <v>88894.97</v>
          </cell>
          <cell r="H680">
            <v>12067.59</v>
          </cell>
          <cell r="I680">
            <v>-79.790000000000006</v>
          </cell>
          <cell r="J680">
            <v>15067.38</v>
          </cell>
          <cell r="K680">
            <v>2776.36</v>
          </cell>
          <cell r="L680">
            <v>8297.83</v>
          </cell>
          <cell r="M680">
            <v>0</v>
          </cell>
          <cell r="N680">
            <v>34776</v>
          </cell>
          <cell r="O680">
            <v>-36.4</v>
          </cell>
          <cell r="P680">
            <v>23237.66</v>
          </cell>
          <cell r="Q680">
            <v>69775.789999999994</v>
          </cell>
          <cell r="R680">
            <v>23201.26</v>
          </cell>
          <cell r="S680">
            <v>2160</v>
          </cell>
          <cell r="T680">
            <v>12088.8</v>
          </cell>
          <cell r="U680">
            <v>8297.83</v>
          </cell>
          <cell r="V680">
            <v>687</v>
          </cell>
          <cell r="W680">
            <v>10800</v>
          </cell>
          <cell r="X680">
            <v>108</v>
          </cell>
          <cell r="Y680">
            <v>11556.46</v>
          </cell>
          <cell r="Z680">
            <v>7009.89</v>
          </cell>
          <cell r="AA680">
            <v>20.64</v>
          </cell>
          <cell r="AB680">
            <v>2472.1</v>
          </cell>
          <cell r="AC680">
            <v>10508.59</v>
          </cell>
          <cell r="AD680">
            <v>53.93</v>
          </cell>
          <cell r="AE680">
            <v>16002</v>
          </cell>
          <cell r="AF680">
            <v>58.33</v>
          </cell>
          <cell r="AG680">
            <v>5222.24</v>
          </cell>
          <cell r="AH680">
            <v>47820</v>
          </cell>
          <cell r="AI680">
            <v>2102.4</v>
          </cell>
          <cell r="AJ680">
            <v>124192.06</v>
          </cell>
          <cell r="AK680">
            <v>4680.2299999999996</v>
          </cell>
          <cell r="AL680">
            <v>18842.689999999999</v>
          </cell>
        </row>
        <row r="681">
          <cell r="A681">
            <v>38906</v>
          </cell>
          <cell r="B681" t="str">
            <v>02:00</v>
          </cell>
          <cell r="C681">
            <v>40442.94</v>
          </cell>
          <cell r="D681">
            <v>51967.59</v>
          </cell>
          <cell r="E681">
            <v>103854.53</v>
          </cell>
          <cell r="F681">
            <v>-259.2</v>
          </cell>
          <cell r="G681">
            <v>88856.639999999999</v>
          </cell>
          <cell r="H681">
            <v>12137.71</v>
          </cell>
          <cell r="I681">
            <v>-79.790000000000006</v>
          </cell>
          <cell r="J681">
            <v>15079.37</v>
          </cell>
          <cell r="K681">
            <v>2712.98</v>
          </cell>
          <cell r="L681">
            <v>8502.24</v>
          </cell>
          <cell r="M681">
            <v>0</v>
          </cell>
          <cell r="N681">
            <v>35328</v>
          </cell>
          <cell r="O681">
            <v>-36.4</v>
          </cell>
          <cell r="P681">
            <v>23319.5</v>
          </cell>
          <cell r="Q681">
            <v>66703.789999999994</v>
          </cell>
          <cell r="R681">
            <v>23283.1</v>
          </cell>
          <cell r="S681">
            <v>2160</v>
          </cell>
          <cell r="T681">
            <v>11703.6</v>
          </cell>
          <cell r="U681">
            <v>8502.24</v>
          </cell>
          <cell r="V681">
            <v>717</v>
          </cell>
          <cell r="W681">
            <v>10483.200000000001</v>
          </cell>
          <cell r="X681">
            <v>102</v>
          </cell>
          <cell r="Y681">
            <v>11556.46</v>
          </cell>
          <cell r="Z681">
            <v>7006.98</v>
          </cell>
          <cell r="AA681">
            <v>18.760000000000002</v>
          </cell>
          <cell r="AB681">
            <v>2478.5</v>
          </cell>
          <cell r="AC681">
            <v>10333.36</v>
          </cell>
          <cell r="AD681">
            <v>53.86</v>
          </cell>
          <cell r="AE681">
            <v>15876</v>
          </cell>
          <cell r="AF681">
            <v>56.25</v>
          </cell>
          <cell r="AG681">
            <v>5280.7</v>
          </cell>
          <cell r="AH681">
            <v>47295</v>
          </cell>
          <cell r="AI681">
            <v>2080.8000000000002</v>
          </cell>
          <cell r="AJ681">
            <v>123360.13</v>
          </cell>
          <cell r="AK681">
            <v>4680.2299999999996</v>
          </cell>
          <cell r="AL681">
            <v>18041.990000000002</v>
          </cell>
        </row>
        <row r="682">
          <cell r="A682">
            <v>38906</v>
          </cell>
          <cell r="B682" t="str">
            <v>02:15</v>
          </cell>
          <cell r="C682">
            <v>40072.85</v>
          </cell>
          <cell r="D682">
            <v>47006.61</v>
          </cell>
          <cell r="E682">
            <v>103978.54</v>
          </cell>
          <cell r="F682">
            <v>-172.8</v>
          </cell>
          <cell r="G682">
            <v>88856.639999999999</v>
          </cell>
          <cell r="H682">
            <v>12233.7</v>
          </cell>
          <cell r="I682">
            <v>-79.5</v>
          </cell>
          <cell r="J682">
            <v>15133.34</v>
          </cell>
          <cell r="K682">
            <v>2712.92</v>
          </cell>
          <cell r="L682">
            <v>8495.2999999999993</v>
          </cell>
          <cell r="M682">
            <v>0</v>
          </cell>
          <cell r="N682">
            <v>34776</v>
          </cell>
          <cell r="O682">
            <v>-42.46</v>
          </cell>
          <cell r="P682">
            <v>23438.04</v>
          </cell>
          <cell r="Q682">
            <v>64495.5</v>
          </cell>
          <cell r="R682">
            <v>23395.58</v>
          </cell>
          <cell r="S682">
            <v>2160</v>
          </cell>
          <cell r="T682">
            <v>11606.4</v>
          </cell>
          <cell r="U682">
            <v>8495.2999999999993</v>
          </cell>
          <cell r="V682">
            <v>705</v>
          </cell>
          <cell r="W682">
            <v>10339.200000000001</v>
          </cell>
          <cell r="X682">
            <v>96</v>
          </cell>
          <cell r="Y682">
            <v>11556.46</v>
          </cell>
          <cell r="Z682">
            <v>6967.37</v>
          </cell>
          <cell r="AA682">
            <v>18.760000000000002</v>
          </cell>
          <cell r="AB682">
            <v>2464</v>
          </cell>
          <cell r="AC682">
            <v>10203.27</v>
          </cell>
          <cell r="AD682">
            <v>53.8</v>
          </cell>
          <cell r="AE682">
            <v>15606</v>
          </cell>
          <cell r="AF682">
            <v>56.25</v>
          </cell>
          <cell r="AG682">
            <v>5238.29</v>
          </cell>
          <cell r="AH682">
            <v>46680</v>
          </cell>
          <cell r="AI682">
            <v>2052</v>
          </cell>
          <cell r="AJ682">
            <v>122368.19</v>
          </cell>
          <cell r="AK682">
            <v>4680.2299999999996</v>
          </cell>
          <cell r="AL682">
            <v>17413.11</v>
          </cell>
        </row>
        <row r="683">
          <cell r="A683">
            <v>38906</v>
          </cell>
          <cell r="B683" t="str">
            <v>02:30</v>
          </cell>
          <cell r="C683">
            <v>40165.67</v>
          </cell>
          <cell r="D683">
            <v>42725.74</v>
          </cell>
          <cell r="E683">
            <v>103659.73</v>
          </cell>
          <cell r="F683">
            <v>-259.2</v>
          </cell>
          <cell r="G683">
            <v>88894.97</v>
          </cell>
          <cell r="H683">
            <v>12259.58</v>
          </cell>
          <cell r="I683">
            <v>-80.790000000000006</v>
          </cell>
          <cell r="J683">
            <v>15176.17</v>
          </cell>
          <cell r="K683">
            <v>2856.98</v>
          </cell>
          <cell r="L683">
            <v>8494.52</v>
          </cell>
          <cell r="M683">
            <v>0</v>
          </cell>
          <cell r="N683">
            <v>34224</v>
          </cell>
          <cell r="O683">
            <v>-36.4</v>
          </cell>
          <cell r="P683">
            <v>23410.35</v>
          </cell>
          <cell r="Q683">
            <v>63248.79</v>
          </cell>
          <cell r="R683">
            <v>23373.95</v>
          </cell>
          <cell r="S683">
            <v>2160</v>
          </cell>
          <cell r="T683">
            <v>11408.4</v>
          </cell>
          <cell r="U683">
            <v>8494.52</v>
          </cell>
          <cell r="V683">
            <v>699</v>
          </cell>
          <cell r="W683">
            <v>10339.200000000001</v>
          </cell>
          <cell r="X683">
            <v>95.25</v>
          </cell>
          <cell r="Y683">
            <v>11307.04</v>
          </cell>
          <cell r="Z683">
            <v>7272.43</v>
          </cell>
          <cell r="AA683">
            <v>20.64</v>
          </cell>
          <cell r="AB683">
            <v>2460.8000000000002</v>
          </cell>
          <cell r="AC683">
            <v>10002.709999999999</v>
          </cell>
          <cell r="AD683">
            <v>52.33</v>
          </cell>
          <cell r="AE683">
            <v>15534</v>
          </cell>
          <cell r="AF683">
            <v>55.21</v>
          </cell>
          <cell r="AG683">
            <v>5256.25</v>
          </cell>
          <cell r="AH683">
            <v>46200</v>
          </cell>
          <cell r="AI683">
            <v>2016</v>
          </cell>
          <cell r="AJ683">
            <v>121312.32000000001</v>
          </cell>
          <cell r="AK683">
            <v>4566.08</v>
          </cell>
          <cell r="AL683">
            <v>16691.900000000001</v>
          </cell>
        </row>
        <row r="684">
          <cell r="A684">
            <v>38906</v>
          </cell>
          <cell r="B684" t="str">
            <v>02:45</v>
          </cell>
          <cell r="C684">
            <v>40623.379999999997</v>
          </cell>
          <cell r="D684">
            <v>37845.56</v>
          </cell>
          <cell r="E684">
            <v>104299.75</v>
          </cell>
          <cell r="F684">
            <v>-172.8</v>
          </cell>
          <cell r="G684">
            <v>88933.3</v>
          </cell>
          <cell r="H684">
            <v>12305.7</v>
          </cell>
          <cell r="I684">
            <v>-79.209999999999994</v>
          </cell>
          <cell r="J684">
            <v>15548.13</v>
          </cell>
          <cell r="K684">
            <v>2787.82</v>
          </cell>
          <cell r="L684">
            <v>8497.93</v>
          </cell>
          <cell r="M684">
            <v>0</v>
          </cell>
          <cell r="N684">
            <v>35328</v>
          </cell>
          <cell r="O684">
            <v>-36.4</v>
          </cell>
          <cell r="P684">
            <v>23547.26</v>
          </cell>
          <cell r="Q684">
            <v>63631.21</v>
          </cell>
          <cell r="R684">
            <v>23510.86</v>
          </cell>
          <cell r="S684">
            <v>2268</v>
          </cell>
          <cell r="T684">
            <v>11203.2</v>
          </cell>
          <cell r="U684">
            <v>8497.93</v>
          </cell>
          <cell r="V684">
            <v>672</v>
          </cell>
          <cell r="W684">
            <v>10339.200000000001</v>
          </cell>
          <cell r="X684">
            <v>92.25</v>
          </cell>
          <cell r="Y684">
            <v>11057.62</v>
          </cell>
          <cell r="Z684">
            <v>7444.18</v>
          </cell>
          <cell r="AA684">
            <v>18.760000000000002</v>
          </cell>
          <cell r="AB684">
            <v>2470.4</v>
          </cell>
          <cell r="AC684">
            <v>9887.42</v>
          </cell>
          <cell r="AD684">
            <v>52.12</v>
          </cell>
          <cell r="AE684">
            <v>15318</v>
          </cell>
          <cell r="AF684">
            <v>55.21</v>
          </cell>
          <cell r="AG684">
            <v>5258.61</v>
          </cell>
          <cell r="AH684">
            <v>45519</v>
          </cell>
          <cell r="AI684">
            <v>2008.8</v>
          </cell>
          <cell r="AJ684">
            <v>120432.46</v>
          </cell>
          <cell r="AK684">
            <v>4451.93</v>
          </cell>
          <cell r="AL684">
            <v>15652.74</v>
          </cell>
        </row>
        <row r="685">
          <cell r="A685">
            <v>38906</v>
          </cell>
          <cell r="B685" t="str">
            <v>03:00</v>
          </cell>
          <cell r="C685">
            <v>40586.57</v>
          </cell>
          <cell r="D685">
            <v>36685.339999999997</v>
          </cell>
          <cell r="E685">
            <v>103500.5</v>
          </cell>
          <cell r="F685">
            <v>-259.2</v>
          </cell>
          <cell r="G685">
            <v>88856.639999999999</v>
          </cell>
          <cell r="H685">
            <v>12355.57</v>
          </cell>
          <cell r="I685">
            <v>-80.94</v>
          </cell>
          <cell r="J685">
            <v>15170.93</v>
          </cell>
          <cell r="K685">
            <v>2741.8</v>
          </cell>
          <cell r="L685">
            <v>8474.2800000000007</v>
          </cell>
          <cell r="M685">
            <v>0</v>
          </cell>
          <cell r="N685">
            <v>34776</v>
          </cell>
          <cell r="O685">
            <v>-36.4</v>
          </cell>
          <cell r="P685">
            <v>23505.93</v>
          </cell>
          <cell r="Q685">
            <v>63120.94</v>
          </cell>
          <cell r="R685">
            <v>23469.53</v>
          </cell>
          <cell r="S685">
            <v>2268</v>
          </cell>
          <cell r="T685">
            <v>10947.6</v>
          </cell>
          <cell r="U685">
            <v>8474.2800000000007</v>
          </cell>
          <cell r="V685">
            <v>687</v>
          </cell>
          <cell r="W685">
            <v>10252.799999999999</v>
          </cell>
          <cell r="X685">
            <v>90.75</v>
          </cell>
          <cell r="Y685">
            <v>10974.48</v>
          </cell>
          <cell r="Z685">
            <v>7458.64</v>
          </cell>
          <cell r="AA685">
            <v>20.64</v>
          </cell>
          <cell r="AB685">
            <v>2464.1</v>
          </cell>
          <cell r="AC685">
            <v>9832.16</v>
          </cell>
          <cell r="AD685">
            <v>53.11</v>
          </cell>
          <cell r="AE685">
            <v>15264</v>
          </cell>
          <cell r="AF685">
            <v>53.12</v>
          </cell>
          <cell r="AG685">
            <v>5161.16</v>
          </cell>
          <cell r="AH685">
            <v>44940</v>
          </cell>
          <cell r="AI685">
            <v>1980</v>
          </cell>
          <cell r="AJ685">
            <v>119920.53</v>
          </cell>
          <cell r="AK685">
            <v>4566.08</v>
          </cell>
          <cell r="AL685">
            <v>15672.61</v>
          </cell>
        </row>
        <row r="686">
          <cell r="A686">
            <v>38906</v>
          </cell>
          <cell r="B686" t="str">
            <v>03:15</v>
          </cell>
          <cell r="C686">
            <v>40490.550000000003</v>
          </cell>
          <cell r="D686">
            <v>33484.69</v>
          </cell>
          <cell r="E686">
            <v>104019.74</v>
          </cell>
          <cell r="F686">
            <v>-172.8</v>
          </cell>
          <cell r="G686">
            <v>89508.3</v>
          </cell>
          <cell r="H686">
            <v>12331.57</v>
          </cell>
          <cell r="I686">
            <v>-86.25</v>
          </cell>
          <cell r="J686">
            <v>15248.56</v>
          </cell>
          <cell r="K686">
            <v>2741.76</v>
          </cell>
          <cell r="L686">
            <v>8523.2900000000009</v>
          </cell>
          <cell r="M686">
            <v>0</v>
          </cell>
          <cell r="N686">
            <v>34776</v>
          </cell>
          <cell r="O686">
            <v>-36.4</v>
          </cell>
          <cell r="P686">
            <v>23414</v>
          </cell>
          <cell r="Q686">
            <v>62614.25</v>
          </cell>
          <cell r="R686">
            <v>23377.599999999999</v>
          </cell>
          <cell r="S686">
            <v>2268</v>
          </cell>
          <cell r="T686">
            <v>10717.2</v>
          </cell>
          <cell r="U686">
            <v>8523.2900000000009</v>
          </cell>
          <cell r="V686">
            <v>696</v>
          </cell>
          <cell r="W686">
            <v>10022.4</v>
          </cell>
          <cell r="X686">
            <v>87</v>
          </cell>
          <cell r="Y686">
            <v>10891.34</v>
          </cell>
          <cell r="Z686">
            <v>7418.6</v>
          </cell>
          <cell r="AA686">
            <v>20.64</v>
          </cell>
          <cell r="AB686">
            <v>2510.4</v>
          </cell>
          <cell r="AC686">
            <v>9821.64</v>
          </cell>
          <cell r="AD686">
            <v>53.76</v>
          </cell>
          <cell r="AE686">
            <v>15192</v>
          </cell>
          <cell r="AF686">
            <v>55.21</v>
          </cell>
          <cell r="AG686">
            <v>5216.01</v>
          </cell>
          <cell r="AH686">
            <v>44679</v>
          </cell>
          <cell r="AI686">
            <v>1965.6</v>
          </cell>
          <cell r="AJ686">
            <v>119568.55</v>
          </cell>
          <cell r="AK686">
            <v>4680.2299999999996</v>
          </cell>
          <cell r="AL686">
            <v>15027.38</v>
          </cell>
        </row>
        <row r="687">
          <cell r="A687">
            <v>38906</v>
          </cell>
          <cell r="B687" t="str">
            <v>03:30</v>
          </cell>
          <cell r="C687">
            <v>40417.33</v>
          </cell>
          <cell r="D687">
            <v>31924.38</v>
          </cell>
          <cell r="E687">
            <v>103899.31</v>
          </cell>
          <cell r="F687">
            <v>-259.2</v>
          </cell>
          <cell r="G687">
            <v>89469.97</v>
          </cell>
          <cell r="H687">
            <v>12353.69</v>
          </cell>
          <cell r="I687">
            <v>-83.38</v>
          </cell>
          <cell r="J687">
            <v>14923.39</v>
          </cell>
          <cell r="K687">
            <v>2770.52</v>
          </cell>
          <cell r="L687">
            <v>8524.2900000000009</v>
          </cell>
          <cell r="M687">
            <v>0</v>
          </cell>
          <cell r="N687">
            <v>35328</v>
          </cell>
          <cell r="O687">
            <v>-42.46</v>
          </cell>
          <cell r="P687">
            <v>23458.45</v>
          </cell>
          <cell r="Q687">
            <v>61587.38</v>
          </cell>
          <cell r="R687">
            <v>23415.99</v>
          </cell>
          <cell r="S687">
            <v>2376</v>
          </cell>
          <cell r="T687">
            <v>10591.2</v>
          </cell>
          <cell r="U687">
            <v>8524.2900000000009</v>
          </cell>
          <cell r="V687">
            <v>690</v>
          </cell>
          <cell r="W687">
            <v>9878.4</v>
          </cell>
          <cell r="X687">
            <v>89.25</v>
          </cell>
          <cell r="Y687">
            <v>11057.62</v>
          </cell>
          <cell r="Z687">
            <v>7527.48</v>
          </cell>
          <cell r="AA687">
            <v>18.760000000000002</v>
          </cell>
          <cell r="AB687">
            <v>2470.4</v>
          </cell>
          <cell r="AC687">
            <v>9731.7199999999993</v>
          </cell>
          <cell r="AD687">
            <v>52.72</v>
          </cell>
          <cell r="AE687">
            <v>15120</v>
          </cell>
          <cell r="AF687">
            <v>56.25</v>
          </cell>
          <cell r="AG687">
            <v>5169.82</v>
          </cell>
          <cell r="AH687">
            <v>44319</v>
          </cell>
          <cell r="AI687">
            <v>1965.6</v>
          </cell>
          <cell r="AJ687">
            <v>119184.59</v>
          </cell>
          <cell r="AK687">
            <v>4509</v>
          </cell>
          <cell r="AL687">
            <v>14967.76</v>
          </cell>
        </row>
        <row r="688">
          <cell r="A688">
            <v>38906</v>
          </cell>
          <cell r="B688" t="str">
            <v>03:45</v>
          </cell>
          <cell r="C688">
            <v>40476.54</v>
          </cell>
          <cell r="D688">
            <v>30564.11</v>
          </cell>
          <cell r="E688">
            <v>103900.13</v>
          </cell>
          <cell r="F688">
            <v>-172.8</v>
          </cell>
          <cell r="G688">
            <v>89546.64</v>
          </cell>
          <cell r="H688">
            <v>12379.56</v>
          </cell>
          <cell r="I688">
            <v>-83.67</v>
          </cell>
          <cell r="J688">
            <v>15000.95</v>
          </cell>
          <cell r="K688">
            <v>2874.28</v>
          </cell>
          <cell r="L688">
            <v>8514.43</v>
          </cell>
          <cell r="M688">
            <v>0</v>
          </cell>
          <cell r="N688">
            <v>34776</v>
          </cell>
          <cell r="O688">
            <v>-36.4</v>
          </cell>
          <cell r="P688">
            <v>22990.28</v>
          </cell>
          <cell r="Q688">
            <v>61875.67</v>
          </cell>
          <cell r="R688">
            <v>22953.88</v>
          </cell>
          <cell r="S688">
            <v>2376</v>
          </cell>
          <cell r="T688">
            <v>10458</v>
          </cell>
          <cell r="U688">
            <v>8514.43</v>
          </cell>
          <cell r="V688">
            <v>645</v>
          </cell>
          <cell r="W688">
            <v>9820.7999999999993</v>
          </cell>
          <cell r="X688">
            <v>89.25</v>
          </cell>
          <cell r="Y688">
            <v>11140.76</v>
          </cell>
          <cell r="Z688">
            <v>7511.12</v>
          </cell>
          <cell r="AA688">
            <v>20.64</v>
          </cell>
          <cell r="AB688">
            <v>2439.9</v>
          </cell>
          <cell r="AC688">
            <v>9656.5499999999993</v>
          </cell>
          <cell r="AD688">
            <v>52.93</v>
          </cell>
          <cell r="AE688">
            <v>15030</v>
          </cell>
          <cell r="AF688">
            <v>55.21</v>
          </cell>
          <cell r="AG688">
            <v>5173.7700000000004</v>
          </cell>
          <cell r="AH688">
            <v>44130</v>
          </cell>
          <cell r="AI688">
            <v>1936.8</v>
          </cell>
          <cell r="AJ688">
            <v>119200.59</v>
          </cell>
          <cell r="AK688">
            <v>4566.08</v>
          </cell>
          <cell r="AL688">
            <v>14712.94</v>
          </cell>
        </row>
        <row r="689">
          <cell r="A689">
            <v>38906</v>
          </cell>
          <cell r="B689" t="str">
            <v>04:00</v>
          </cell>
          <cell r="C689">
            <v>40488.949999999997</v>
          </cell>
          <cell r="D689">
            <v>30484.09</v>
          </cell>
          <cell r="E689">
            <v>104138.94</v>
          </cell>
          <cell r="F689">
            <v>-259.2</v>
          </cell>
          <cell r="G689">
            <v>89546.64</v>
          </cell>
          <cell r="H689">
            <v>12353.69</v>
          </cell>
          <cell r="I689">
            <v>-84.82</v>
          </cell>
          <cell r="J689">
            <v>14995.38</v>
          </cell>
          <cell r="K689">
            <v>2787.84</v>
          </cell>
          <cell r="L689">
            <v>8513.4</v>
          </cell>
          <cell r="M689">
            <v>0</v>
          </cell>
          <cell r="N689">
            <v>34776</v>
          </cell>
          <cell r="O689">
            <v>-36.4</v>
          </cell>
          <cell r="P689">
            <v>21071.03</v>
          </cell>
          <cell r="Q689">
            <v>63284.82</v>
          </cell>
          <cell r="R689">
            <v>21034.63</v>
          </cell>
          <cell r="S689">
            <v>2268</v>
          </cell>
          <cell r="T689">
            <v>10440</v>
          </cell>
          <cell r="U689">
            <v>8513.4</v>
          </cell>
          <cell r="V689">
            <v>663</v>
          </cell>
          <cell r="W689">
            <v>9907.2000000000007</v>
          </cell>
          <cell r="X689">
            <v>87</v>
          </cell>
          <cell r="Y689">
            <v>10891.34</v>
          </cell>
          <cell r="Z689">
            <v>7144.33</v>
          </cell>
          <cell r="AA689">
            <v>18.760000000000002</v>
          </cell>
          <cell r="AB689">
            <v>2454.4</v>
          </cell>
          <cell r="AC689">
            <v>9636.2099999999991</v>
          </cell>
          <cell r="AD689">
            <v>55.31</v>
          </cell>
          <cell r="AE689">
            <v>15192</v>
          </cell>
          <cell r="AF689">
            <v>54.16</v>
          </cell>
          <cell r="AG689">
            <v>5225.68</v>
          </cell>
          <cell r="AH689">
            <v>43983</v>
          </cell>
          <cell r="AI689">
            <v>1951.2</v>
          </cell>
          <cell r="AJ689">
            <v>118864.64</v>
          </cell>
          <cell r="AK689">
            <v>4623.16</v>
          </cell>
          <cell r="AL689">
            <v>14206.81</v>
          </cell>
        </row>
        <row r="690">
          <cell r="A690">
            <v>38906</v>
          </cell>
          <cell r="B690" t="str">
            <v>04:15</v>
          </cell>
          <cell r="C690">
            <v>40095.25</v>
          </cell>
          <cell r="D690">
            <v>29723.94</v>
          </cell>
          <cell r="E690">
            <v>103700.12</v>
          </cell>
          <cell r="F690">
            <v>-172.8</v>
          </cell>
          <cell r="G690">
            <v>90236.64</v>
          </cell>
          <cell r="H690">
            <v>12259.58</v>
          </cell>
          <cell r="I690">
            <v>-84.39</v>
          </cell>
          <cell r="J690">
            <v>14935.39</v>
          </cell>
          <cell r="K690">
            <v>2712.96</v>
          </cell>
          <cell r="L690">
            <v>8537.92</v>
          </cell>
          <cell r="M690">
            <v>0</v>
          </cell>
          <cell r="N690">
            <v>34776</v>
          </cell>
          <cell r="O690">
            <v>-42.46</v>
          </cell>
          <cell r="P690">
            <v>21050.42</v>
          </cell>
          <cell r="Q690">
            <v>63092.39</v>
          </cell>
          <cell r="R690">
            <v>21007.96</v>
          </cell>
          <cell r="S690">
            <v>2268</v>
          </cell>
          <cell r="T690">
            <v>10206</v>
          </cell>
          <cell r="U690">
            <v>8537.92</v>
          </cell>
          <cell r="V690">
            <v>660</v>
          </cell>
          <cell r="W690">
            <v>9734.4</v>
          </cell>
          <cell r="X690">
            <v>85.5</v>
          </cell>
          <cell r="Y690">
            <v>10725.06</v>
          </cell>
          <cell r="Z690">
            <v>6829.32</v>
          </cell>
          <cell r="AA690">
            <v>20.64</v>
          </cell>
          <cell r="AB690">
            <v>2471.8000000000002</v>
          </cell>
          <cell r="AC690">
            <v>9696.06</v>
          </cell>
          <cell r="AD690">
            <v>54.1</v>
          </cell>
          <cell r="AE690">
            <v>15156</v>
          </cell>
          <cell r="AF690">
            <v>55.21</v>
          </cell>
          <cell r="AG690">
            <v>5224.1400000000003</v>
          </cell>
          <cell r="AH690">
            <v>43812</v>
          </cell>
          <cell r="AI690">
            <v>1951.2</v>
          </cell>
          <cell r="AJ690">
            <v>118496.65</v>
          </cell>
          <cell r="AK690">
            <v>4623.16</v>
          </cell>
          <cell r="AL690">
            <v>14282.78</v>
          </cell>
        </row>
        <row r="691">
          <cell r="A691">
            <v>38906</v>
          </cell>
          <cell r="B691" t="str">
            <v>04:30</v>
          </cell>
          <cell r="C691">
            <v>39806.78</v>
          </cell>
          <cell r="D691">
            <v>29323.86</v>
          </cell>
          <cell r="E691">
            <v>103698.89</v>
          </cell>
          <cell r="F691">
            <v>-172.8</v>
          </cell>
          <cell r="G691">
            <v>90236.64</v>
          </cell>
          <cell r="H691">
            <v>12233.7</v>
          </cell>
          <cell r="I691">
            <v>-93.87</v>
          </cell>
          <cell r="J691">
            <v>15078.97</v>
          </cell>
          <cell r="K691">
            <v>2689.94</v>
          </cell>
          <cell r="L691">
            <v>8531.9699999999993</v>
          </cell>
          <cell r="M691">
            <v>0</v>
          </cell>
          <cell r="N691">
            <v>35328</v>
          </cell>
          <cell r="O691">
            <v>-36.4</v>
          </cell>
          <cell r="P691">
            <v>21061.95</v>
          </cell>
          <cell r="Q691">
            <v>63229.87</v>
          </cell>
          <cell r="R691">
            <v>21025.55</v>
          </cell>
          <cell r="S691">
            <v>2268</v>
          </cell>
          <cell r="T691">
            <v>9932.4</v>
          </cell>
          <cell r="U691">
            <v>8531.9699999999993</v>
          </cell>
          <cell r="V691">
            <v>666</v>
          </cell>
          <cell r="W691">
            <v>9619.2000000000007</v>
          </cell>
          <cell r="X691">
            <v>86.25</v>
          </cell>
          <cell r="Y691">
            <v>10641.92</v>
          </cell>
          <cell r="Z691">
            <v>6545.92</v>
          </cell>
          <cell r="AA691">
            <v>18.760000000000002</v>
          </cell>
          <cell r="AB691">
            <v>2489.3000000000002</v>
          </cell>
          <cell r="AC691">
            <v>9835.35</v>
          </cell>
          <cell r="AD691">
            <v>54.54</v>
          </cell>
          <cell r="AE691">
            <v>15264</v>
          </cell>
          <cell r="AF691">
            <v>56.25</v>
          </cell>
          <cell r="AG691">
            <v>5352.11</v>
          </cell>
          <cell r="AH691">
            <v>43962</v>
          </cell>
          <cell r="AI691">
            <v>1958.4</v>
          </cell>
          <cell r="AJ691">
            <v>118224.68</v>
          </cell>
          <cell r="AK691">
            <v>4680.2299999999996</v>
          </cell>
          <cell r="AL691">
            <v>14262.91</v>
          </cell>
        </row>
        <row r="692">
          <cell r="A692">
            <v>38906</v>
          </cell>
          <cell r="B692" t="str">
            <v>04:45</v>
          </cell>
          <cell r="C692">
            <v>39832.39</v>
          </cell>
          <cell r="D692">
            <v>29563.9</v>
          </cell>
          <cell r="E692">
            <v>103620.51</v>
          </cell>
          <cell r="F692">
            <v>-172.8</v>
          </cell>
          <cell r="G692">
            <v>90274.97</v>
          </cell>
          <cell r="H692">
            <v>12235.58</v>
          </cell>
          <cell r="I692">
            <v>-92.44</v>
          </cell>
          <cell r="J692">
            <v>15122.54</v>
          </cell>
          <cell r="K692">
            <v>2712.98</v>
          </cell>
          <cell r="L692">
            <v>8419.35</v>
          </cell>
          <cell r="M692">
            <v>0</v>
          </cell>
          <cell r="N692">
            <v>34776</v>
          </cell>
          <cell r="O692">
            <v>-36.4</v>
          </cell>
          <cell r="P692">
            <v>20189.54</v>
          </cell>
          <cell r="Q692">
            <v>64444.44</v>
          </cell>
          <cell r="R692">
            <v>20153.14</v>
          </cell>
          <cell r="S692">
            <v>2268</v>
          </cell>
          <cell r="T692">
            <v>9669.6</v>
          </cell>
          <cell r="U692">
            <v>8419.35</v>
          </cell>
          <cell r="V692">
            <v>729</v>
          </cell>
          <cell r="W692">
            <v>9446.4</v>
          </cell>
          <cell r="X692">
            <v>87</v>
          </cell>
          <cell r="Y692">
            <v>10808.2</v>
          </cell>
          <cell r="Z692">
            <v>6468.43</v>
          </cell>
          <cell r="AA692">
            <v>20.64</v>
          </cell>
          <cell r="AB692">
            <v>2532.4</v>
          </cell>
          <cell r="AC692">
            <v>9939.69</v>
          </cell>
          <cell r="AD692">
            <v>55.19</v>
          </cell>
          <cell r="AE692">
            <v>15300</v>
          </cell>
          <cell r="AF692">
            <v>55.21</v>
          </cell>
          <cell r="AG692">
            <v>5356.13</v>
          </cell>
          <cell r="AH692">
            <v>43827</v>
          </cell>
          <cell r="AI692">
            <v>1951.2</v>
          </cell>
          <cell r="AJ692">
            <v>117936.59</v>
          </cell>
          <cell r="AK692">
            <v>4623.16</v>
          </cell>
          <cell r="AL692">
            <v>14008.09</v>
          </cell>
        </row>
        <row r="693">
          <cell r="A693">
            <v>38906</v>
          </cell>
          <cell r="B693" t="str">
            <v>05:00</v>
          </cell>
          <cell r="C693">
            <v>40047.24</v>
          </cell>
          <cell r="D693">
            <v>29883.98</v>
          </cell>
          <cell r="E693">
            <v>104178.93</v>
          </cell>
          <cell r="F693">
            <v>-172.8</v>
          </cell>
          <cell r="G693">
            <v>90313.3</v>
          </cell>
          <cell r="H693">
            <v>12283.57</v>
          </cell>
          <cell r="I693">
            <v>-93.87</v>
          </cell>
          <cell r="J693">
            <v>15332.95</v>
          </cell>
          <cell r="K693">
            <v>2655.34</v>
          </cell>
          <cell r="L693">
            <v>8586.2199999999993</v>
          </cell>
          <cell r="M693">
            <v>0</v>
          </cell>
          <cell r="N693">
            <v>35328</v>
          </cell>
          <cell r="O693">
            <v>-42.46</v>
          </cell>
          <cell r="P693">
            <v>19590.95</v>
          </cell>
          <cell r="Q693">
            <v>65565.87</v>
          </cell>
          <cell r="R693">
            <v>19548.490000000002</v>
          </cell>
          <cell r="S693">
            <v>2268</v>
          </cell>
          <cell r="T693">
            <v>9313.2000000000007</v>
          </cell>
          <cell r="U693">
            <v>8586.2199999999993</v>
          </cell>
          <cell r="V693">
            <v>750</v>
          </cell>
          <cell r="W693">
            <v>9446.4</v>
          </cell>
          <cell r="X693">
            <v>89.25</v>
          </cell>
          <cell r="Y693">
            <v>10725.06</v>
          </cell>
          <cell r="Z693">
            <v>6671.32</v>
          </cell>
          <cell r="AA693">
            <v>20.64</v>
          </cell>
          <cell r="AB693">
            <v>2558</v>
          </cell>
          <cell r="AC693">
            <v>9949.9699999999993</v>
          </cell>
          <cell r="AD693">
            <v>54.66</v>
          </cell>
          <cell r="AE693">
            <v>15588</v>
          </cell>
          <cell r="AF693">
            <v>56.25</v>
          </cell>
          <cell r="AG693">
            <v>5393.18</v>
          </cell>
          <cell r="AH693">
            <v>44235</v>
          </cell>
          <cell r="AI693">
            <v>1980</v>
          </cell>
          <cell r="AJ693">
            <v>117920.62</v>
          </cell>
          <cell r="AK693">
            <v>4566.08</v>
          </cell>
          <cell r="AL693">
            <v>13601.32</v>
          </cell>
        </row>
        <row r="694">
          <cell r="A694">
            <v>38906</v>
          </cell>
          <cell r="B694" t="str">
            <v>05:15</v>
          </cell>
          <cell r="C694">
            <v>40684.589999999997</v>
          </cell>
          <cell r="D694">
            <v>30964.18</v>
          </cell>
          <cell r="E694">
            <v>105061</v>
          </cell>
          <cell r="F694">
            <v>-172.8</v>
          </cell>
          <cell r="G694">
            <v>90351.64</v>
          </cell>
          <cell r="H694">
            <v>12307.57</v>
          </cell>
          <cell r="I694">
            <v>-102.36</v>
          </cell>
          <cell r="J694">
            <v>15702.92</v>
          </cell>
          <cell r="K694">
            <v>2741.8</v>
          </cell>
          <cell r="L694">
            <v>8879.1</v>
          </cell>
          <cell r="M694">
            <v>0</v>
          </cell>
          <cell r="N694">
            <v>34776</v>
          </cell>
          <cell r="O694">
            <v>-36.4</v>
          </cell>
          <cell r="P694">
            <v>19678.189999999999</v>
          </cell>
          <cell r="Q694">
            <v>66630.36</v>
          </cell>
          <cell r="R694">
            <v>19641.79</v>
          </cell>
          <cell r="S694">
            <v>2268</v>
          </cell>
          <cell r="T694">
            <v>8956.7999999999993</v>
          </cell>
          <cell r="U694">
            <v>8879.1</v>
          </cell>
          <cell r="V694">
            <v>750</v>
          </cell>
          <cell r="W694">
            <v>9216</v>
          </cell>
          <cell r="X694">
            <v>87</v>
          </cell>
          <cell r="Y694">
            <v>10558.78</v>
          </cell>
          <cell r="Z694">
            <v>7279.1</v>
          </cell>
          <cell r="AA694">
            <v>20.64</v>
          </cell>
          <cell r="AB694">
            <v>2621.7</v>
          </cell>
          <cell r="AC694">
            <v>10094.85</v>
          </cell>
          <cell r="AD694">
            <v>55.78</v>
          </cell>
          <cell r="AE694">
            <v>15876</v>
          </cell>
          <cell r="AF694">
            <v>56.25</v>
          </cell>
          <cell r="AG694">
            <v>5410.24</v>
          </cell>
          <cell r="AH694">
            <v>45054</v>
          </cell>
          <cell r="AI694">
            <v>2016</v>
          </cell>
          <cell r="AJ694">
            <v>118848.58</v>
          </cell>
          <cell r="AK694">
            <v>4509</v>
          </cell>
          <cell r="AL694">
            <v>13545.22</v>
          </cell>
        </row>
        <row r="695">
          <cell r="A695">
            <v>38906</v>
          </cell>
          <cell r="B695" t="str">
            <v>05:30</v>
          </cell>
          <cell r="C695">
            <v>41055.480000000003</v>
          </cell>
          <cell r="D695">
            <v>35085.019999999997</v>
          </cell>
          <cell r="E695">
            <v>103818.11</v>
          </cell>
          <cell r="F695">
            <v>-172.8</v>
          </cell>
          <cell r="G695">
            <v>90389.97</v>
          </cell>
          <cell r="H695">
            <v>12329.69</v>
          </cell>
          <cell r="I695">
            <v>-105.37</v>
          </cell>
          <cell r="J695">
            <v>15804.88</v>
          </cell>
          <cell r="K695">
            <v>2626.56</v>
          </cell>
          <cell r="L695">
            <v>8978.66</v>
          </cell>
          <cell r="M695">
            <v>0</v>
          </cell>
          <cell r="N695">
            <v>34776</v>
          </cell>
          <cell r="O695">
            <v>-36.4</v>
          </cell>
          <cell r="P695">
            <v>19622.68</v>
          </cell>
          <cell r="Q695">
            <v>67849.37</v>
          </cell>
          <cell r="R695">
            <v>19586.28</v>
          </cell>
          <cell r="S695">
            <v>2268</v>
          </cell>
          <cell r="T695">
            <v>9064.7999999999993</v>
          </cell>
          <cell r="U695">
            <v>8978.66</v>
          </cell>
          <cell r="V695">
            <v>744</v>
          </cell>
          <cell r="W695">
            <v>9475.2000000000007</v>
          </cell>
          <cell r="X695">
            <v>91.5</v>
          </cell>
          <cell r="Y695">
            <v>10558.78</v>
          </cell>
          <cell r="Z695">
            <v>7183.75</v>
          </cell>
          <cell r="AA695">
            <v>18.760000000000002</v>
          </cell>
          <cell r="AB695">
            <v>2687.1</v>
          </cell>
          <cell r="AC695">
            <v>10244.73</v>
          </cell>
          <cell r="AD695">
            <v>55.79</v>
          </cell>
          <cell r="AE695">
            <v>16164</v>
          </cell>
          <cell r="AF695">
            <v>57.29</v>
          </cell>
          <cell r="AG695">
            <v>5380.76</v>
          </cell>
          <cell r="AH695">
            <v>45603</v>
          </cell>
          <cell r="AI695">
            <v>2088</v>
          </cell>
          <cell r="AJ695">
            <v>118672.6</v>
          </cell>
          <cell r="AK695">
            <v>4509</v>
          </cell>
          <cell r="AL695">
            <v>14246.55</v>
          </cell>
        </row>
        <row r="696">
          <cell r="A696">
            <v>38906</v>
          </cell>
          <cell r="B696" t="str">
            <v>05:45</v>
          </cell>
          <cell r="C696">
            <v>41080.69</v>
          </cell>
          <cell r="D696">
            <v>39365.86</v>
          </cell>
          <cell r="E696">
            <v>103819.3</v>
          </cell>
          <cell r="F696">
            <v>-259.2</v>
          </cell>
          <cell r="G696">
            <v>90351.64</v>
          </cell>
          <cell r="H696">
            <v>12331.57</v>
          </cell>
          <cell r="I696">
            <v>-107.53</v>
          </cell>
          <cell r="J696">
            <v>15762.91</v>
          </cell>
          <cell r="K696">
            <v>2528.66</v>
          </cell>
          <cell r="L696">
            <v>8978.7999999999993</v>
          </cell>
          <cell r="M696">
            <v>0</v>
          </cell>
          <cell r="N696">
            <v>35328</v>
          </cell>
          <cell r="O696">
            <v>-42.46</v>
          </cell>
          <cell r="P696">
            <v>19838.48</v>
          </cell>
          <cell r="Q696">
            <v>69195.53</v>
          </cell>
          <cell r="R696">
            <v>19796.02</v>
          </cell>
          <cell r="S696">
            <v>2160</v>
          </cell>
          <cell r="T696">
            <v>9172.7999999999993</v>
          </cell>
          <cell r="U696">
            <v>8978.7999999999993</v>
          </cell>
          <cell r="V696">
            <v>750</v>
          </cell>
          <cell r="W696">
            <v>9532.7999999999993</v>
          </cell>
          <cell r="X696">
            <v>98.25</v>
          </cell>
          <cell r="Y696">
            <v>10641.92</v>
          </cell>
          <cell r="Z696">
            <v>7385.85</v>
          </cell>
          <cell r="AA696">
            <v>20.64</v>
          </cell>
          <cell r="AB696">
            <v>2710.9</v>
          </cell>
          <cell r="AC696">
            <v>10394.77</v>
          </cell>
          <cell r="AD696">
            <v>55.43</v>
          </cell>
          <cell r="AE696">
            <v>16560</v>
          </cell>
          <cell r="AF696">
            <v>58.33</v>
          </cell>
          <cell r="AG696">
            <v>5430.33</v>
          </cell>
          <cell r="AH696">
            <v>46206</v>
          </cell>
          <cell r="AI696">
            <v>2152.8000000000002</v>
          </cell>
          <cell r="AJ696">
            <v>119040.56</v>
          </cell>
          <cell r="AK696">
            <v>4451.93</v>
          </cell>
          <cell r="AL696">
            <v>14756.2</v>
          </cell>
        </row>
        <row r="697">
          <cell r="A697">
            <v>38906</v>
          </cell>
          <cell r="B697" t="str">
            <v>06:00</v>
          </cell>
          <cell r="C697">
            <v>40719.4</v>
          </cell>
          <cell r="D697">
            <v>43006.6</v>
          </cell>
          <cell r="E697">
            <v>104338.54</v>
          </cell>
          <cell r="F697">
            <v>-172.8</v>
          </cell>
          <cell r="G697">
            <v>90313.3</v>
          </cell>
          <cell r="H697">
            <v>12281.7</v>
          </cell>
          <cell r="I697">
            <v>-110.55</v>
          </cell>
          <cell r="J697">
            <v>15474.94</v>
          </cell>
          <cell r="K697">
            <v>2568.98</v>
          </cell>
          <cell r="L697">
            <v>9250.2800000000007</v>
          </cell>
          <cell r="M697">
            <v>0</v>
          </cell>
          <cell r="N697">
            <v>34776</v>
          </cell>
          <cell r="O697">
            <v>-42.46</v>
          </cell>
          <cell r="P697">
            <v>21804.84</v>
          </cell>
          <cell r="Q697">
            <v>69774.55</v>
          </cell>
          <cell r="R697">
            <v>21762.38</v>
          </cell>
          <cell r="S697">
            <v>2268</v>
          </cell>
          <cell r="T697">
            <v>9385.2000000000007</v>
          </cell>
          <cell r="U697">
            <v>9250.2800000000007</v>
          </cell>
          <cell r="V697">
            <v>753</v>
          </cell>
          <cell r="W697">
            <v>9734.4</v>
          </cell>
          <cell r="X697">
            <v>102.75</v>
          </cell>
          <cell r="Y697">
            <v>10891.34</v>
          </cell>
          <cell r="Z697">
            <v>7465.71</v>
          </cell>
          <cell r="AA697">
            <v>18.760000000000002</v>
          </cell>
          <cell r="AB697">
            <v>2720.4</v>
          </cell>
          <cell r="AC697">
            <v>10609.75</v>
          </cell>
          <cell r="AD697">
            <v>57.48</v>
          </cell>
          <cell r="AE697">
            <v>16974</v>
          </cell>
          <cell r="AF697">
            <v>58.33</v>
          </cell>
          <cell r="AG697">
            <v>5489.21</v>
          </cell>
          <cell r="AH697">
            <v>47064</v>
          </cell>
          <cell r="AI697">
            <v>2239.1999999999998</v>
          </cell>
          <cell r="AJ697">
            <v>119440.52</v>
          </cell>
          <cell r="AK697">
            <v>4509</v>
          </cell>
          <cell r="AL697">
            <v>14756.2</v>
          </cell>
        </row>
        <row r="698">
          <cell r="A698">
            <v>38906</v>
          </cell>
          <cell r="B698" t="str">
            <v>06:15</v>
          </cell>
          <cell r="C698">
            <v>41207.919999999998</v>
          </cell>
          <cell r="D698">
            <v>50848.160000000003</v>
          </cell>
          <cell r="E698">
            <v>104019.73</v>
          </cell>
          <cell r="F698">
            <v>-172.8</v>
          </cell>
          <cell r="G698">
            <v>90428.3</v>
          </cell>
          <cell r="H698">
            <v>12283.57</v>
          </cell>
          <cell r="I698">
            <v>-119.89</v>
          </cell>
          <cell r="J698">
            <v>15265.73</v>
          </cell>
          <cell r="K698">
            <v>2592</v>
          </cell>
          <cell r="L698">
            <v>9240.32</v>
          </cell>
          <cell r="M698">
            <v>0</v>
          </cell>
          <cell r="N698">
            <v>34776</v>
          </cell>
          <cell r="O698">
            <v>-54.6</v>
          </cell>
          <cell r="P698">
            <v>22081.37</v>
          </cell>
          <cell r="Q698">
            <v>73079.89</v>
          </cell>
          <cell r="R698">
            <v>22026.77</v>
          </cell>
          <cell r="S698">
            <v>2268</v>
          </cell>
          <cell r="T698">
            <v>9835.2000000000007</v>
          </cell>
          <cell r="U698">
            <v>9240.32</v>
          </cell>
          <cell r="V698">
            <v>792</v>
          </cell>
          <cell r="W698">
            <v>10080</v>
          </cell>
          <cell r="X698">
            <v>104.25</v>
          </cell>
          <cell r="Y698">
            <v>11307.04</v>
          </cell>
          <cell r="Z698">
            <v>7527.32</v>
          </cell>
          <cell r="AA698">
            <v>20.64</v>
          </cell>
          <cell r="AB698">
            <v>2784</v>
          </cell>
          <cell r="AC698">
            <v>11089.93</v>
          </cell>
          <cell r="AD698">
            <v>56.98</v>
          </cell>
          <cell r="AE698">
            <v>17496</v>
          </cell>
          <cell r="AF698">
            <v>59.37</v>
          </cell>
          <cell r="AG698">
            <v>5459.75</v>
          </cell>
          <cell r="AH698">
            <v>48537</v>
          </cell>
          <cell r="AI698">
            <v>2347.1999999999998</v>
          </cell>
          <cell r="AJ698">
            <v>119824.48</v>
          </cell>
          <cell r="AK698">
            <v>4451.93</v>
          </cell>
          <cell r="AL698">
            <v>15070.64</v>
          </cell>
        </row>
        <row r="699">
          <cell r="A699">
            <v>38906</v>
          </cell>
          <cell r="B699" t="str">
            <v>06:30</v>
          </cell>
          <cell r="C699">
            <v>41109.5</v>
          </cell>
          <cell r="D699">
            <v>56849.37</v>
          </cell>
          <cell r="E699">
            <v>103619.7</v>
          </cell>
          <cell r="F699">
            <v>-172.8</v>
          </cell>
          <cell r="G699">
            <v>90811.64</v>
          </cell>
          <cell r="H699">
            <v>12257.7</v>
          </cell>
          <cell r="I699">
            <v>-124.35</v>
          </cell>
          <cell r="J699">
            <v>14851.79</v>
          </cell>
          <cell r="K699">
            <v>2563.1799999999998</v>
          </cell>
          <cell r="L699">
            <v>9238.9599999999991</v>
          </cell>
          <cell r="M699">
            <v>0</v>
          </cell>
          <cell r="N699">
            <v>34776</v>
          </cell>
          <cell r="O699">
            <v>1995.79</v>
          </cell>
          <cell r="P699">
            <v>23574.26</v>
          </cell>
          <cell r="Q699">
            <v>72956.350000000006</v>
          </cell>
          <cell r="R699">
            <v>25570.05</v>
          </cell>
          <cell r="S699">
            <v>2268</v>
          </cell>
          <cell r="T699">
            <v>10414.799999999999</v>
          </cell>
          <cell r="U699">
            <v>9238.9599999999991</v>
          </cell>
          <cell r="V699">
            <v>801</v>
          </cell>
          <cell r="W699">
            <v>10224</v>
          </cell>
          <cell r="X699">
            <v>109.5</v>
          </cell>
          <cell r="Y699">
            <v>11473.32</v>
          </cell>
          <cell r="Z699">
            <v>7878.22</v>
          </cell>
          <cell r="AA699">
            <v>18.760000000000002</v>
          </cell>
          <cell r="AB699">
            <v>2902.1</v>
          </cell>
          <cell r="AC699">
            <v>11534.83</v>
          </cell>
          <cell r="AD699">
            <v>54.88</v>
          </cell>
          <cell r="AE699">
            <v>18144</v>
          </cell>
          <cell r="AF699">
            <v>62.5</v>
          </cell>
          <cell r="AG699">
            <v>5420.74</v>
          </cell>
          <cell r="AH699">
            <v>49983</v>
          </cell>
          <cell r="AI699">
            <v>2426.4</v>
          </cell>
          <cell r="AJ699">
            <v>120064.44</v>
          </cell>
          <cell r="AK699">
            <v>4451.93</v>
          </cell>
          <cell r="AL699">
            <v>15775.49</v>
          </cell>
        </row>
        <row r="700">
          <cell r="A700">
            <v>38906</v>
          </cell>
          <cell r="B700" t="str">
            <v>06:45</v>
          </cell>
          <cell r="C700">
            <v>40238.89</v>
          </cell>
          <cell r="D700">
            <v>57489.49</v>
          </cell>
          <cell r="E700">
            <v>103909.72</v>
          </cell>
          <cell r="F700">
            <v>-172.8</v>
          </cell>
          <cell r="G700">
            <v>90888.3</v>
          </cell>
          <cell r="H700">
            <v>12283.57</v>
          </cell>
          <cell r="I700">
            <v>-125.5</v>
          </cell>
          <cell r="J700">
            <v>14413</v>
          </cell>
          <cell r="K700">
            <v>2609.2800000000002</v>
          </cell>
          <cell r="L700">
            <v>9182.24</v>
          </cell>
          <cell r="M700">
            <v>0</v>
          </cell>
          <cell r="N700">
            <v>34776</v>
          </cell>
          <cell r="O700">
            <v>5380.75</v>
          </cell>
          <cell r="P700">
            <v>23911.8</v>
          </cell>
          <cell r="Q700">
            <v>73789.5</v>
          </cell>
          <cell r="R700">
            <v>29292.55</v>
          </cell>
          <cell r="S700">
            <v>2160</v>
          </cell>
          <cell r="T700">
            <v>10764</v>
          </cell>
          <cell r="U700">
            <v>9182.24</v>
          </cell>
          <cell r="V700">
            <v>840</v>
          </cell>
          <cell r="W700">
            <v>10598.4</v>
          </cell>
          <cell r="X700">
            <v>114</v>
          </cell>
          <cell r="Y700">
            <v>11556.46</v>
          </cell>
          <cell r="Z700">
            <v>8063.73</v>
          </cell>
          <cell r="AA700">
            <v>20.64</v>
          </cell>
          <cell r="AB700">
            <v>2962.7</v>
          </cell>
          <cell r="AC700">
            <v>11880.66</v>
          </cell>
          <cell r="AD700">
            <v>55.37</v>
          </cell>
          <cell r="AE700">
            <v>18396</v>
          </cell>
          <cell r="AF700">
            <v>65.62</v>
          </cell>
          <cell r="AG700">
            <v>5447.43</v>
          </cell>
          <cell r="AH700">
            <v>51330</v>
          </cell>
          <cell r="AI700">
            <v>2296.8000000000002</v>
          </cell>
          <cell r="AJ700">
            <v>117328.85</v>
          </cell>
          <cell r="AK700">
            <v>4394.8500000000004</v>
          </cell>
          <cell r="AL700">
            <v>13433.01</v>
          </cell>
        </row>
        <row r="701">
          <cell r="A701">
            <v>38906</v>
          </cell>
          <cell r="B701" t="str">
            <v>07:00</v>
          </cell>
          <cell r="C701">
            <v>39730.370000000003</v>
          </cell>
          <cell r="D701">
            <v>45687.13</v>
          </cell>
          <cell r="E701">
            <v>103994.11</v>
          </cell>
          <cell r="F701">
            <v>-172.8</v>
          </cell>
          <cell r="G701">
            <v>90619.97</v>
          </cell>
          <cell r="H701">
            <v>12246.44</v>
          </cell>
          <cell r="I701">
            <v>-134.56</v>
          </cell>
          <cell r="J701">
            <v>14906.56</v>
          </cell>
          <cell r="K701">
            <v>2655.32</v>
          </cell>
          <cell r="L701">
            <v>9156.69</v>
          </cell>
          <cell r="M701">
            <v>0</v>
          </cell>
          <cell r="N701">
            <v>34776</v>
          </cell>
          <cell r="O701">
            <v>5884.25</v>
          </cell>
          <cell r="P701">
            <v>24338.92</v>
          </cell>
          <cell r="Q701">
            <v>72422.559999999998</v>
          </cell>
          <cell r="R701">
            <v>30223.17</v>
          </cell>
          <cell r="S701">
            <v>2268</v>
          </cell>
          <cell r="T701">
            <v>10148.4</v>
          </cell>
          <cell r="U701">
            <v>9156.69</v>
          </cell>
          <cell r="V701">
            <v>774</v>
          </cell>
          <cell r="W701">
            <v>10540.8</v>
          </cell>
          <cell r="X701">
            <v>118.5</v>
          </cell>
          <cell r="Y701">
            <v>11057.62</v>
          </cell>
          <cell r="Z701">
            <v>7751.17</v>
          </cell>
          <cell r="AA701">
            <v>7.5</v>
          </cell>
          <cell r="AB701">
            <v>2769.9</v>
          </cell>
          <cell r="AC701">
            <v>11402.94</v>
          </cell>
          <cell r="AD701">
            <v>56.56</v>
          </cell>
          <cell r="AE701">
            <v>16956</v>
          </cell>
          <cell r="AF701">
            <v>44.79</v>
          </cell>
          <cell r="AG701">
            <v>5437.16</v>
          </cell>
          <cell r="AH701">
            <v>48183</v>
          </cell>
          <cell r="AI701">
            <v>2131.1999999999998</v>
          </cell>
          <cell r="AJ701">
            <v>115073.17</v>
          </cell>
          <cell r="AK701">
            <v>4166.55</v>
          </cell>
          <cell r="AL701">
            <v>11361.72</v>
          </cell>
        </row>
        <row r="702">
          <cell r="A702">
            <v>38906</v>
          </cell>
          <cell r="B702" t="str">
            <v>07:15</v>
          </cell>
          <cell r="C702">
            <v>40780.620000000003</v>
          </cell>
          <cell r="D702">
            <v>45287.06</v>
          </cell>
          <cell r="E702">
            <v>104465.35</v>
          </cell>
          <cell r="F702">
            <v>-518.4</v>
          </cell>
          <cell r="G702">
            <v>90658.3</v>
          </cell>
          <cell r="H702">
            <v>12266.69</v>
          </cell>
          <cell r="I702">
            <v>-146.19999999999999</v>
          </cell>
          <cell r="J702">
            <v>15608.07</v>
          </cell>
          <cell r="K702">
            <v>2551.6799999999998</v>
          </cell>
          <cell r="L702">
            <v>9346.9699999999993</v>
          </cell>
          <cell r="M702">
            <v>0</v>
          </cell>
          <cell r="N702">
            <v>34776</v>
          </cell>
          <cell r="O702">
            <v>5884.25</v>
          </cell>
          <cell r="P702">
            <v>25478.11</v>
          </cell>
          <cell r="Q702">
            <v>74706.2</v>
          </cell>
          <cell r="R702">
            <v>31362.36</v>
          </cell>
          <cell r="S702">
            <v>2160</v>
          </cell>
          <cell r="T702">
            <v>10022.4</v>
          </cell>
          <cell r="U702">
            <v>9346.9699999999993</v>
          </cell>
          <cell r="V702">
            <v>1254</v>
          </cell>
          <cell r="W702">
            <v>10800</v>
          </cell>
          <cell r="X702">
            <v>123.75</v>
          </cell>
          <cell r="Y702">
            <v>10974.48</v>
          </cell>
          <cell r="Z702">
            <v>7587.66</v>
          </cell>
          <cell r="AA702">
            <v>3.75</v>
          </cell>
          <cell r="AB702">
            <v>2620</v>
          </cell>
          <cell r="AC702">
            <v>11154.2</v>
          </cell>
          <cell r="AD702">
            <v>51.23</v>
          </cell>
          <cell r="AE702">
            <v>16740</v>
          </cell>
          <cell r="AF702">
            <v>30.21</v>
          </cell>
          <cell r="AG702">
            <v>5113.95</v>
          </cell>
          <cell r="AH702">
            <v>48909</v>
          </cell>
          <cell r="AI702">
            <v>2008.8</v>
          </cell>
          <cell r="AJ702">
            <v>116721.01</v>
          </cell>
          <cell r="AK702">
            <v>3995.32</v>
          </cell>
          <cell r="AL702">
            <v>12337.75</v>
          </cell>
        </row>
        <row r="703">
          <cell r="A703">
            <v>38906</v>
          </cell>
          <cell r="B703" t="str">
            <v>07:30</v>
          </cell>
          <cell r="C703">
            <v>40377.32</v>
          </cell>
          <cell r="D703">
            <v>44966.98</v>
          </cell>
          <cell r="E703">
            <v>107864.47</v>
          </cell>
          <cell r="F703">
            <v>5702.4</v>
          </cell>
          <cell r="G703">
            <v>94913.3</v>
          </cell>
          <cell r="H703">
            <v>12606.41</v>
          </cell>
          <cell r="I703">
            <v>-158.41999999999999</v>
          </cell>
          <cell r="J703">
            <v>16866.36</v>
          </cell>
          <cell r="K703">
            <v>2661.14</v>
          </cell>
          <cell r="L703">
            <v>9974.6200000000008</v>
          </cell>
          <cell r="M703">
            <v>0</v>
          </cell>
          <cell r="N703">
            <v>36432</v>
          </cell>
          <cell r="O703">
            <v>5878.19</v>
          </cell>
          <cell r="P703">
            <v>25726.62</v>
          </cell>
          <cell r="Q703">
            <v>81790.42</v>
          </cell>
          <cell r="R703">
            <v>31604.81</v>
          </cell>
          <cell r="S703">
            <v>2160</v>
          </cell>
          <cell r="T703">
            <v>9745.2000000000007</v>
          </cell>
          <cell r="U703">
            <v>9974.6200000000008</v>
          </cell>
          <cell r="V703">
            <v>1239</v>
          </cell>
          <cell r="W703">
            <v>11116.8</v>
          </cell>
          <cell r="X703">
            <v>132.75</v>
          </cell>
          <cell r="Y703">
            <v>11639.6</v>
          </cell>
          <cell r="Z703">
            <v>7676.18</v>
          </cell>
          <cell r="AA703">
            <v>7.5</v>
          </cell>
          <cell r="AB703">
            <v>2548.3000000000002</v>
          </cell>
          <cell r="AC703">
            <v>11555.41</v>
          </cell>
          <cell r="AD703">
            <v>53.8</v>
          </cell>
          <cell r="AE703">
            <v>17100</v>
          </cell>
          <cell r="AF703">
            <v>26.04</v>
          </cell>
          <cell r="AG703">
            <v>4928.28</v>
          </cell>
          <cell r="AH703">
            <v>50637</v>
          </cell>
          <cell r="AI703">
            <v>1929.6</v>
          </cell>
          <cell r="AJ703">
            <v>119968.6</v>
          </cell>
          <cell r="AK703">
            <v>4337.78</v>
          </cell>
          <cell r="AL703">
            <v>12635.83</v>
          </cell>
        </row>
        <row r="704">
          <cell r="A704">
            <v>38906</v>
          </cell>
          <cell r="B704" t="str">
            <v>07:45</v>
          </cell>
          <cell r="C704">
            <v>40544.559999999998</v>
          </cell>
          <cell r="D704">
            <v>42766.55</v>
          </cell>
          <cell r="E704">
            <v>109343.71</v>
          </cell>
          <cell r="F704">
            <v>16156.8</v>
          </cell>
          <cell r="G704">
            <v>95104.97</v>
          </cell>
          <cell r="H704">
            <v>12746.65</v>
          </cell>
          <cell r="I704">
            <v>-171.93</v>
          </cell>
          <cell r="J704">
            <v>17046.34</v>
          </cell>
          <cell r="K704">
            <v>2591.96</v>
          </cell>
          <cell r="L704">
            <v>10521.51</v>
          </cell>
          <cell r="M704">
            <v>0</v>
          </cell>
          <cell r="N704">
            <v>37536</v>
          </cell>
          <cell r="O704">
            <v>5878.19</v>
          </cell>
          <cell r="P704">
            <v>26334.62</v>
          </cell>
          <cell r="Q704">
            <v>87179.93</v>
          </cell>
          <cell r="R704">
            <v>32212.81</v>
          </cell>
          <cell r="S704">
            <v>2160</v>
          </cell>
          <cell r="T704">
            <v>9399.6</v>
          </cell>
          <cell r="U704">
            <v>10521.51</v>
          </cell>
          <cell r="V704">
            <v>1329</v>
          </cell>
          <cell r="W704">
            <v>11116.8</v>
          </cell>
          <cell r="X704">
            <v>144.75</v>
          </cell>
          <cell r="Y704">
            <v>11889.02</v>
          </cell>
          <cell r="Z704">
            <v>7526.71</v>
          </cell>
          <cell r="AA704">
            <v>3.75</v>
          </cell>
          <cell r="AB704">
            <v>2355.1</v>
          </cell>
          <cell r="AC704">
            <v>11756.56</v>
          </cell>
          <cell r="AD704">
            <v>53.05</v>
          </cell>
          <cell r="AE704">
            <v>17712</v>
          </cell>
          <cell r="AF704">
            <v>26.04</v>
          </cell>
          <cell r="AG704">
            <v>4975.91</v>
          </cell>
          <cell r="AH704">
            <v>52497</v>
          </cell>
          <cell r="AI704">
            <v>1908</v>
          </cell>
          <cell r="AJ704">
            <v>123248.28</v>
          </cell>
          <cell r="AK704">
            <v>4280.7</v>
          </cell>
          <cell r="AL704">
            <v>13711.22</v>
          </cell>
        </row>
        <row r="705">
          <cell r="A705">
            <v>38906</v>
          </cell>
          <cell r="B705" t="str">
            <v>08:00</v>
          </cell>
          <cell r="C705">
            <v>41245.93</v>
          </cell>
          <cell r="D705">
            <v>55968.83</v>
          </cell>
          <cell r="E705">
            <v>108819.31</v>
          </cell>
          <cell r="F705">
            <v>16934.400000000001</v>
          </cell>
          <cell r="G705">
            <v>95028.3</v>
          </cell>
          <cell r="H705">
            <v>12648.78</v>
          </cell>
          <cell r="I705">
            <v>-179.27</v>
          </cell>
          <cell r="J705">
            <v>15847.24</v>
          </cell>
          <cell r="K705">
            <v>2592</v>
          </cell>
          <cell r="L705">
            <v>9862.57</v>
          </cell>
          <cell r="M705">
            <v>0</v>
          </cell>
          <cell r="N705">
            <v>36984</v>
          </cell>
          <cell r="O705">
            <v>5878.19</v>
          </cell>
          <cell r="P705">
            <v>27540.75</v>
          </cell>
          <cell r="Q705">
            <v>91475.27</v>
          </cell>
          <cell r="R705">
            <v>33418.94</v>
          </cell>
          <cell r="S705">
            <v>2160</v>
          </cell>
          <cell r="T705">
            <v>10512</v>
          </cell>
          <cell r="U705">
            <v>9862.57</v>
          </cell>
          <cell r="V705">
            <v>1170</v>
          </cell>
          <cell r="W705">
            <v>11520</v>
          </cell>
          <cell r="X705">
            <v>166.5</v>
          </cell>
          <cell r="Y705">
            <v>12304.72</v>
          </cell>
          <cell r="Z705">
            <v>7223.84</v>
          </cell>
          <cell r="AA705">
            <v>1.88</v>
          </cell>
          <cell r="AB705">
            <v>2372.9</v>
          </cell>
          <cell r="AC705">
            <v>12343.53</v>
          </cell>
          <cell r="AD705">
            <v>50.04</v>
          </cell>
          <cell r="AE705">
            <v>18018</v>
          </cell>
          <cell r="AF705">
            <v>28.12</v>
          </cell>
          <cell r="AG705">
            <v>4779.2299999999996</v>
          </cell>
          <cell r="AH705">
            <v>53976</v>
          </cell>
          <cell r="AI705">
            <v>1944</v>
          </cell>
          <cell r="AJ705">
            <v>125312.06</v>
          </cell>
          <cell r="AK705">
            <v>4166.55</v>
          </cell>
          <cell r="AL705">
            <v>15997.59</v>
          </cell>
        </row>
        <row r="706">
          <cell r="A706">
            <v>38906</v>
          </cell>
          <cell r="B706" t="str">
            <v>08:15</v>
          </cell>
          <cell r="C706">
            <v>40670.589999999997</v>
          </cell>
          <cell r="D706">
            <v>67329.89</v>
          </cell>
          <cell r="E706">
            <v>116252.74</v>
          </cell>
          <cell r="F706">
            <v>16761.599999999999</v>
          </cell>
          <cell r="G706">
            <v>93609.97</v>
          </cell>
          <cell r="H706">
            <v>12482.67</v>
          </cell>
          <cell r="I706">
            <v>-284.5</v>
          </cell>
          <cell r="J706">
            <v>15565.64</v>
          </cell>
          <cell r="K706">
            <v>2671.08</v>
          </cell>
          <cell r="L706">
            <v>10344.379999999999</v>
          </cell>
          <cell r="M706">
            <v>0</v>
          </cell>
          <cell r="N706">
            <v>36984</v>
          </cell>
          <cell r="O706">
            <v>5872.12</v>
          </cell>
          <cell r="P706">
            <v>31733.47</v>
          </cell>
          <cell r="Q706">
            <v>93244.5</v>
          </cell>
          <cell r="R706">
            <v>37605.589999999997</v>
          </cell>
          <cell r="S706">
            <v>2160</v>
          </cell>
          <cell r="T706">
            <v>10540.8</v>
          </cell>
          <cell r="U706">
            <v>10344.379999999999</v>
          </cell>
          <cell r="V706">
            <v>1281</v>
          </cell>
          <cell r="W706">
            <v>11664</v>
          </cell>
          <cell r="X706">
            <v>171.75</v>
          </cell>
          <cell r="Y706">
            <v>12637.28</v>
          </cell>
          <cell r="Z706">
            <v>7241.25</v>
          </cell>
          <cell r="AA706">
            <v>3.75</v>
          </cell>
          <cell r="AB706">
            <v>2341.1</v>
          </cell>
          <cell r="AC706">
            <v>12800.57</v>
          </cell>
          <cell r="AD706">
            <v>49.22</v>
          </cell>
          <cell r="AE706">
            <v>18756</v>
          </cell>
          <cell r="AF706">
            <v>19.79</v>
          </cell>
          <cell r="AG706">
            <v>4860.75</v>
          </cell>
          <cell r="AH706">
            <v>56541</v>
          </cell>
          <cell r="AI706">
            <v>2008.8</v>
          </cell>
          <cell r="AJ706">
            <v>132303.18</v>
          </cell>
          <cell r="AK706">
            <v>4337.78</v>
          </cell>
          <cell r="AL706">
            <v>16781.93</v>
          </cell>
        </row>
        <row r="707">
          <cell r="A707">
            <v>38906</v>
          </cell>
          <cell r="B707" t="str">
            <v>08:30</v>
          </cell>
          <cell r="C707">
            <v>40181.269999999997</v>
          </cell>
          <cell r="D707">
            <v>61408.7</v>
          </cell>
          <cell r="E707">
            <v>129495.37</v>
          </cell>
          <cell r="F707">
            <v>16848</v>
          </cell>
          <cell r="G707">
            <v>93686.63</v>
          </cell>
          <cell r="H707">
            <v>12438.43</v>
          </cell>
          <cell r="I707">
            <v>-345.16</v>
          </cell>
          <cell r="J707">
            <v>16597.55</v>
          </cell>
          <cell r="K707">
            <v>2735.13</v>
          </cell>
          <cell r="L707">
            <v>10471.34</v>
          </cell>
          <cell r="M707">
            <v>0</v>
          </cell>
          <cell r="N707">
            <v>36984</v>
          </cell>
          <cell r="O707">
            <v>5884.25</v>
          </cell>
          <cell r="P707">
            <v>39138.480000000003</v>
          </cell>
          <cell r="Q707">
            <v>92121.16</v>
          </cell>
          <cell r="R707">
            <v>45022.73</v>
          </cell>
          <cell r="S707">
            <v>2160</v>
          </cell>
          <cell r="T707">
            <v>10652.4</v>
          </cell>
          <cell r="U707">
            <v>10471.34</v>
          </cell>
          <cell r="V707">
            <v>1281</v>
          </cell>
          <cell r="W707">
            <v>11404.8</v>
          </cell>
          <cell r="X707">
            <v>150</v>
          </cell>
          <cell r="Y707">
            <v>12803.56</v>
          </cell>
          <cell r="Z707">
            <v>7063.9</v>
          </cell>
          <cell r="AA707">
            <v>7.5</v>
          </cell>
          <cell r="AB707">
            <v>2326.6999999999998</v>
          </cell>
          <cell r="AC707">
            <v>13141.33</v>
          </cell>
          <cell r="AD707">
            <v>49.02</v>
          </cell>
          <cell r="AE707">
            <v>19224</v>
          </cell>
          <cell r="AF707">
            <v>19.79</v>
          </cell>
          <cell r="AG707">
            <v>4899.38</v>
          </cell>
          <cell r="AH707">
            <v>59040</v>
          </cell>
          <cell r="AI707">
            <v>2044.8</v>
          </cell>
          <cell r="AJ707">
            <v>143053.70000000001</v>
          </cell>
          <cell r="AK707">
            <v>4394.8500000000004</v>
          </cell>
          <cell r="AL707">
            <v>12193.46</v>
          </cell>
        </row>
        <row r="708">
          <cell r="A708">
            <v>38906</v>
          </cell>
          <cell r="B708" t="str">
            <v>08:45</v>
          </cell>
          <cell r="C708">
            <v>40478.94</v>
          </cell>
          <cell r="D708">
            <v>65329.48</v>
          </cell>
          <cell r="E708">
            <v>131276.45000000001</v>
          </cell>
          <cell r="F708">
            <v>16761.599999999999</v>
          </cell>
          <cell r="G708">
            <v>93609.97</v>
          </cell>
          <cell r="H708">
            <v>12436.55</v>
          </cell>
          <cell r="I708">
            <v>-344.59</v>
          </cell>
          <cell r="J708">
            <v>16448.330000000002</v>
          </cell>
          <cell r="K708">
            <v>2770.84</v>
          </cell>
          <cell r="L708">
            <v>10318.73</v>
          </cell>
          <cell r="M708">
            <v>0</v>
          </cell>
          <cell r="N708">
            <v>37536</v>
          </cell>
          <cell r="O708">
            <v>5878.19</v>
          </cell>
          <cell r="P708">
            <v>44776.06</v>
          </cell>
          <cell r="Q708">
            <v>90488.59</v>
          </cell>
          <cell r="R708">
            <v>50654.25</v>
          </cell>
          <cell r="S708">
            <v>2160</v>
          </cell>
          <cell r="T708">
            <v>11275.2</v>
          </cell>
          <cell r="U708">
            <v>10318.73</v>
          </cell>
          <cell r="V708">
            <v>1182</v>
          </cell>
          <cell r="W708">
            <v>11520</v>
          </cell>
          <cell r="X708">
            <v>137.25</v>
          </cell>
          <cell r="Y708">
            <v>12969.84</v>
          </cell>
          <cell r="Z708">
            <v>7179.61</v>
          </cell>
          <cell r="AA708">
            <v>5.63</v>
          </cell>
          <cell r="AB708">
            <v>2269.3000000000002</v>
          </cell>
          <cell r="AC708">
            <v>13337.28</v>
          </cell>
          <cell r="AD708">
            <v>47.63</v>
          </cell>
          <cell r="AE708">
            <v>19836</v>
          </cell>
          <cell r="AF708">
            <v>17.71</v>
          </cell>
          <cell r="AG708">
            <v>4855.17</v>
          </cell>
          <cell r="AH708">
            <v>60468</v>
          </cell>
          <cell r="AI708">
            <v>2059.1999999999998</v>
          </cell>
          <cell r="AJ708">
            <v>147245.21</v>
          </cell>
          <cell r="AK708">
            <v>4280.7</v>
          </cell>
          <cell r="AL708">
            <v>12991.62</v>
          </cell>
        </row>
        <row r="709">
          <cell r="A709">
            <v>38906</v>
          </cell>
          <cell r="B709" t="str">
            <v>09:00</v>
          </cell>
          <cell r="C709">
            <v>40550.559999999998</v>
          </cell>
          <cell r="D709">
            <v>70290.47</v>
          </cell>
          <cell r="E709">
            <v>138155.17000000001</v>
          </cell>
          <cell r="F709">
            <v>16588.8</v>
          </cell>
          <cell r="G709">
            <v>92804.97</v>
          </cell>
          <cell r="H709">
            <v>12364.56</v>
          </cell>
          <cell r="I709">
            <v>-326.89999999999998</v>
          </cell>
          <cell r="J709">
            <v>15939.61</v>
          </cell>
          <cell r="K709">
            <v>2683.46</v>
          </cell>
          <cell r="L709">
            <v>10160.15</v>
          </cell>
          <cell r="M709">
            <v>0</v>
          </cell>
          <cell r="N709">
            <v>36984</v>
          </cell>
          <cell r="O709">
            <v>5884.25</v>
          </cell>
          <cell r="P709">
            <v>45827.08</v>
          </cell>
          <cell r="Q709">
            <v>92998.9</v>
          </cell>
          <cell r="R709">
            <v>51711.33</v>
          </cell>
          <cell r="S709">
            <v>2268</v>
          </cell>
          <cell r="T709">
            <v>11732.4</v>
          </cell>
          <cell r="U709">
            <v>10160.15</v>
          </cell>
          <cell r="V709">
            <v>1293</v>
          </cell>
          <cell r="W709">
            <v>11433.6</v>
          </cell>
          <cell r="X709">
            <v>123</v>
          </cell>
          <cell r="Y709">
            <v>13385.54</v>
          </cell>
          <cell r="Z709">
            <v>6849.64</v>
          </cell>
          <cell r="AA709">
            <v>5.63</v>
          </cell>
          <cell r="AB709">
            <v>2239.1</v>
          </cell>
          <cell r="AC709">
            <v>13629</v>
          </cell>
          <cell r="AD709">
            <v>46.36</v>
          </cell>
          <cell r="AE709">
            <v>20322</v>
          </cell>
          <cell r="AF709">
            <v>20.83</v>
          </cell>
          <cell r="AG709">
            <v>4900.92</v>
          </cell>
          <cell r="AH709">
            <v>61509</v>
          </cell>
          <cell r="AI709">
            <v>2059.1999999999998</v>
          </cell>
          <cell r="AJ709">
            <v>152236.6</v>
          </cell>
          <cell r="AK709">
            <v>4280.7</v>
          </cell>
          <cell r="AL709">
            <v>12155.9</v>
          </cell>
        </row>
        <row r="710">
          <cell r="A710">
            <v>38906</v>
          </cell>
          <cell r="B710" t="str">
            <v>09:15</v>
          </cell>
          <cell r="C710">
            <v>41089.089999999997</v>
          </cell>
          <cell r="D710">
            <v>82732.97</v>
          </cell>
          <cell r="E710">
            <v>136872.63</v>
          </cell>
          <cell r="F710">
            <v>16243.2</v>
          </cell>
          <cell r="G710">
            <v>91693.3</v>
          </cell>
          <cell r="H710">
            <v>12192.82</v>
          </cell>
          <cell r="I710">
            <v>-314.83</v>
          </cell>
          <cell r="J710">
            <v>15442.82</v>
          </cell>
          <cell r="K710">
            <v>2643.8</v>
          </cell>
          <cell r="L710">
            <v>10023.69</v>
          </cell>
          <cell r="M710">
            <v>0</v>
          </cell>
          <cell r="N710">
            <v>36984</v>
          </cell>
          <cell r="O710">
            <v>5896.39</v>
          </cell>
          <cell r="P710">
            <v>45913.25</v>
          </cell>
          <cell r="Q710">
            <v>95962.83</v>
          </cell>
          <cell r="R710">
            <v>51809.64</v>
          </cell>
          <cell r="S710">
            <v>2268</v>
          </cell>
          <cell r="T710">
            <v>12006</v>
          </cell>
          <cell r="U710">
            <v>10023.69</v>
          </cell>
          <cell r="V710">
            <v>1275</v>
          </cell>
          <cell r="W710">
            <v>11260.8</v>
          </cell>
          <cell r="X710">
            <v>116.25</v>
          </cell>
          <cell r="Y710">
            <v>13551.82</v>
          </cell>
          <cell r="Z710">
            <v>7651.52</v>
          </cell>
          <cell r="AA710">
            <v>1.88</v>
          </cell>
          <cell r="AB710">
            <v>2251.9</v>
          </cell>
          <cell r="AC710">
            <v>13689.94</v>
          </cell>
          <cell r="AD710">
            <v>45.86</v>
          </cell>
          <cell r="AE710">
            <v>20448</v>
          </cell>
          <cell r="AF710">
            <v>15.62</v>
          </cell>
          <cell r="AG710">
            <v>4809.67</v>
          </cell>
          <cell r="AH710">
            <v>62706</v>
          </cell>
          <cell r="AI710">
            <v>2124</v>
          </cell>
          <cell r="AJ710">
            <v>153628.56</v>
          </cell>
          <cell r="AK710">
            <v>4394.8500000000004</v>
          </cell>
          <cell r="AL710">
            <v>13903.32</v>
          </cell>
        </row>
        <row r="711">
          <cell r="A711">
            <v>38906</v>
          </cell>
          <cell r="B711" t="str">
            <v>09:30</v>
          </cell>
          <cell r="C711">
            <v>40676.99</v>
          </cell>
          <cell r="D711">
            <v>86693.759999999995</v>
          </cell>
          <cell r="E711">
            <v>140989.10999999999</v>
          </cell>
          <cell r="F711">
            <v>16243.2</v>
          </cell>
          <cell r="G711">
            <v>91693.3</v>
          </cell>
          <cell r="H711">
            <v>12172.57</v>
          </cell>
          <cell r="I711">
            <v>-310.23</v>
          </cell>
          <cell r="J711">
            <v>15430.42</v>
          </cell>
          <cell r="K711">
            <v>2569</v>
          </cell>
          <cell r="L711">
            <v>9845.11</v>
          </cell>
          <cell r="M711">
            <v>0</v>
          </cell>
          <cell r="N711">
            <v>36984</v>
          </cell>
          <cell r="O711">
            <v>5987.38</v>
          </cell>
          <cell r="P711">
            <v>45427.53</v>
          </cell>
          <cell r="Q711">
            <v>96918.23</v>
          </cell>
          <cell r="R711">
            <v>51414.91</v>
          </cell>
          <cell r="S711">
            <v>2268</v>
          </cell>
          <cell r="T711">
            <v>12510</v>
          </cell>
          <cell r="U711">
            <v>9845.11</v>
          </cell>
          <cell r="V711">
            <v>1113</v>
          </cell>
          <cell r="W711">
            <v>11376</v>
          </cell>
          <cell r="X711">
            <v>105.75</v>
          </cell>
          <cell r="Y711">
            <v>13718.1</v>
          </cell>
          <cell r="Z711">
            <v>7936.72</v>
          </cell>
          <cell r="AA711">
            <v>5.63</v>
          </cell>
          <cell r="AB711">
            <v>2215.1999999999998</v>
          </cell>
          <cell r="AC711">
            <v>13860.73</v>
          </cell>
          <cell r="AD711">
            <v>44.75</v>
          </cell>
          <cell r="AE711">
            <v>20790</v>
          </cell>
          <cell r="AF711">
            <v>14.58</v>
          </cell>
          <cell r="AG711">
            <v>4818.76</v>
          </cell>
          <cell r="AH711">
            <v>62985</v>
          </cell>
          <cell r="AI711">
            <v>2109.6</v>
          </cell>
          <cell r="AJ711">
            <v>157484.09</v>
          </cell>
          <cell r="AK711">
            <v>4451.93</v>
          </cell>
          <cell r="AL711">
            <v>14055.26</v>
          </cell>
        </row>
        <row r="712">
          <cell r="A712">
            <v>38906</v>
          </cell>
          <cell r="B712" t="str">
            <v>09:45</v>
          </cell>
          <cell r="C712">
            <v>41495.589999999997</v>
          </cell>
          <cell r="D712">
            <v>87013.82</v>
          </cell>
          <cell r="E712">
            <v>144948.01</v>
          </cell>
          <cell r="F712">
            <v>16329.6</v>
          </cell>
          <cell r="G712">
            <v>92996.64</v>
          </cell>
          <cell r="H712">
            <v>12150.45</v>
          </cell>
          <cell r="I712">
            <v>-391.45</v>
          </cell>
          <cell r="J712">
            <v>16689.11</v>
          </cell>
          <cell r="K712">
            <v>2580.48</v>
          </cell>
          <cell r="L712">
            <v>10199.84</v>
          </cell>
          <cell r="M712">
            <v>0</v>
          </cell>
          <cell r="N712">
            <v>38088</v>
          </cell>
          <cell r="O712">
            <v>5981.31</v>
          </cell>
          <cell r="P712">
            <v>44320.39</v>
          </cell>
          <cell r="Q712">
            <v>102215.45</v>
          </cell>
          <cell r="R712">
            <v>50301.7</v>
          </cell>
          <cell r="S712">
            <v>2160</v>
          </cell>
          <cell r="T712">
            <v>12049.2</v>
          </cell>
          <cell r="U712">
            <v>10199.84</v>
          </cell>
          <cell r="V712">
            <v>1341</v>
          </cell>
          <cell r="W712">
            <v>11520</v>
          </cell>
          <cell r="X712">
            <v>114</v>
          </cell>
          <cell r="Y712">
            <v>13634.96</v>
          </cell>
          <cell r="Z712">
            <v>8068.42</v>
          </cell>
          <cell r="AA712">
            <v>7.5</v>
          </cell>
          <cell r="AB712">
            <v>2223.3000000000002</v>
          </cell>
          <cell r="AC712">
            <v>13936.65</v>
          </cell>
          <cell r="AD712">
            <v>45.26</v>
          </cell>
          <cell r="AE712">
            <v>20754</v>
          </cell>
          <cell r="AF712">
            <v>14.58</v>
          </cell>
          <cell r="AG712">
            <v>4837.8900000000003</v>
          </cell>
          <cell r="AH712">
            <v>63801</v>
          </cell>
          <cell r="AI712">
            <v>2124</v>
          </cell>
          <cell r="AJ712">
            <v>160235.69</v>
          </cell>
          <cell r="AK712">
            <v>4280.7</v>
          </cell>
          <cell r="AL712">
            <v>13219.55</v>
          </cell>
        </row>
        <row r="713">
          <cell r="A713">
            <v>38906</v>
          </cell>
          <cell r="B713" t="str">
            <v>10:00</v>
          </cell>
          <cell r="C713">
            <v>40272.089999999997</v>
          </cell>
          <cell r="D713">
            <v>72730.960000000006</v>
          </cell>
          <cell r="E713">
            <v>140381.42000000001</v>
          </cell>
          <cell r="F713">
            <v>16070.4</v>
          </cell>
          <cell r="G713">
            <v>100433.3</v>
          </cell>
          <cell r="H713">
            <v>12076.58</v>
          </cell>
          <cell r="I713">
            <v>14840.99</v>
          </cell>
          <cell r="J713">
            <v>15394.02</v>
          </cell>
          <cell r="K713">
            <v>2563.2199999999998</v>
          </cell>
          <cell r="L713">
            <v>10020.32</v>
          </cell>
          <cell r="M713">
            <v>0</v>
          </cell>
          <cell r="N713">
            <v>43056</v>
          </cell>
          <cell r="O713">
            <v>5969.18</v>
          </cell>
          <cell r="P713">
            <v>44247.38</v>
          </cell>
          <cell r="Q713">
            <v>103296.62</v>
          </cell>
          <cell r="R713">
            <v>50216.56</v>
          </cell>
          <cell r="S713">
            <v>2268</v>
          </cell>
          <cell r="T713">
            <v>12862.8</v>
          </cell>
          <cell r="U713">
            <v>10020.32</v>
          </cell>
          <cell r="V713">
            <v>1263</v>
          </cell>
          <cell r="W713">
            <v>11116.8</v>
          </cell>
          <cell r="X713">
            <v>111.75</v>
          </cell>
          <cell r="Y713">
            <v>13884.38</v>
          </cell>
          <cell r="Z713">
            <v>8311.58</v>
          </cell>
          <cell r="AA713">
            <v>5.63</v>
          </cell>
          <cell r="AB713">
            <v>2202.5</v>
          </cell>
          <cell r="AC713">
            <v>14102.4</v>
          </cell>
          <cell r="AD713">
            <v>43.4</v>
          </cell>
          <cell r="AE713">
            <v>21240</v>
          </cell>
          <cell r="AF713">
            <v>13.54</v>
          </cell>
          <cell r="AG713">
            <v>4855.6099999999997</v>
          </cell>
          <cell r="AH713">
            <v>64983</v>
          </cell>
          <cell r="AI713">
            <v>2152.8000000000002</v>
          </cell>
          <cell r="AJ713">
            <v>159675.81</v>
          </cell>
          <cell r="AK713">
            <v>4223.62</v>
          </cell>
          <cell r="AL713">
            <v>15574.75</v>
          </cell>
        </row>
        <row r="714">
          <cell r="A714">
            <v>38906</v>
          </cell>
          <cell r="B714" t="str">
            <v>10:15</v>
          </cell>
          <cell r="C714">
            <v>40259.69</v>
          </cell>
          <cell r="D714">
            <v>70450.509999999995</v>
          </cell>
          <cell r="E714">
            <v>142544.85999999999</v>
          </cell>
          <cell r="F714">
            <v>15897.6</v>
          </cell>
          <cell r="G714">
            <v>99973.3</v>
          </cell>
          <cell r="H714">
            <v>12002.71</v>
          </cell>
          <cell r="I714">
            <v>17717.3</v>
          </cell>
          <cell r="J714">
            <v>15700.03</v>
          </cell>
          <cell r="K714">
            <v>2517.16</v>
          </cell>
          <cell r="L714">
            <v>10183.799999999999</v>
          </cell>
          <cell r="M714">
            <v>0</v>
          </cell>
          <cell r="N714">
            <v>43056</v>
          </cell>
          <cell r="O714">
            <v>5981.31</v>
          </cell>
          <cell r="P714">
            <v>44579.63</v>
          </cell>
          <cell r="Q714">
            <v>105513.87</v>
          </cell>
          <cell r="R714">
            <v>50560.94</v>
          </cell>
          <cell r="S714">
            <v>2268</v>
          </cell>
          <cell r="T714">
            <v>12528</v>
          </cell>
          <cell r="U714">
            <v>10183.799999999999</v>
          </cell>
          <cell r="V714">
            <v>1203</v>
          </cell>
          <cell r="W714">
            <v>11001.6</v>
          </cell>
          <cell r="X714">
            <v>105.75</v>
          </cell>
          <cell r="Y714">
            <v>13884.38</v>
          </cell>
          <cell r="Z714">
            <v>8285.73</v>
          </cell>
          <cell r="AA714">
            <v>3.75</v>
          </cell>
          <cell r="AB714">
            <v>2194.5</v>
          </cell>
          <cell r="AC714">
            <v>13986.73</v>
          </cell>
          <cell r="AD714">
            <v>44.23</v>
          </cell>
          <cell r="AE714">
            <v>21474</v>
          </cell>
          <cell r="AF714">
            <v>14.58</v>
          </cell>
          <cell r="AG714">
            <v>4932.9799999999996</v>
          </cell>
          <cell r="AH714">
            <v>64980</v>
          </cell>
          <cell r="AI714">
            <v>2145.6</v>
          </cell>
          <cell r="AJ714">
            <v>161963.51999999999</v>
          </cell>
          <cell r="AK714">
            <v>4394.8500000000004</v>
          </cell>
          <cell r="AL714">
            <v>15802.68</v>
          </cell>
        </row>
        <row r="715">
          <cell r="A715">
            <v>38906</v>
          </cell>
          <cell r="B715" t="str">
            <v>10:30</v>
          </cell>
          <cell r="C715">
            <v>40478.94</v>
          </cell>
          <cell r="D715">
            <v>70930.61</v>
          </cell>
          <cell r="E715">
            <v>142947.28</v>
          </cell>
          <cell r="F715">
            <v>15984</v>
          </cell>
          <cell r="G715">
            <v>99704.97</v>
          </cell>
          <cell r="H715">
            <v>11980.59</v>
          </cell>
          <cell r="I715">
            <v>17565.419999999998</v>
          </cell>
          <cell r="J715">
            <v>15730.39</v>
          </cell>
          <cell r="K715">
            <v>2494.1</v>
          </cell>
          <cell r="L715">
            <v>10378.879999999999</v>
          </cell>
          <cell r="M715">
            <v>0</v>
          </cell>
          <cell r="N715">
            <v>43056</v>
          </cell>
          <cell r="O715">
            <v>5975.25</v>
          </cell>
          <cell r="P715">
            <v>44571.89</v>
          </cell>
          <cell r="Q715">
            <v>105702.39999999999</v>
          </cell>
          <cell r="R715">
            <v>50547.14</v>
          </cell>
          <cell r="S715">
            <v>2268</v>
          </cell>
          <cell r="T715">
            <v>12344.4</v>
          </cell>
          <cell r="U715">
            <v>10378.879999999999</v>
          </cell>
          <cell r="V715">
            <v>1332</v>
          </cell>
          <cell r="W715">
            <v>10972.8</v>
          </cell>
          <cell r="X715">
            <v>113.25</v>
          </cell>
          <cell r="Y715">
            <v>13801.24</v>
          </cell>
          <cell r="Z715">
            <v>8142.25</v>
          </cell>
          <cell r="AA715">
            <v>5.63</v>
          </cell>
          <cell r="AB715">
            <v>2204.1</v>
          </cell>
          <cell r="AC715">
            <v>14057.01</v>
          </cell>
          <cell r="AD715">
            <v>45.11</v>
          </cell>
          <cell r="AE715">
            <v>21366</v>
          </cell>
          <cell r="AF715">
            <v>17.71</v>
          </cell>
          <cell r="AG715">
            <v>4843.25</v>
          </cell>
          <cell r="AH715">
            <v>64350</v>
          </cell>
          <cell r="AI715">
            <v>2188.8000000000002</v>
          </cell>
          <cell r="AJ715">
            <v>162859.5</v>
          </cell>
          <cell r="AK715">
            <v>4337.78</v>
          </cell>
          <cell r="AL715">
            <v>15954.62</v>
          </cell>
        </row>
        <row r="716">
          <cell r="A716">
            <v>38906</v>
          </cell>
          <cell r="B716" t="str">
            <v>10:45</v>
          </cell>
          <cell r="C716">
            <v>40118.46</v>
          </cell>
          <cell r="D716">
            <v>70130.460000000006</v>
          </cell>
          <cell r="E716">
            <v>144781.17000000001</v>
          </cell>
          <cell r="F716">
            <v>15897.6</v>
          </cell>
          <cell r="G716">
            <v>99666.63</v>
          </cell>
          <cell r="H716">
            <v>11958.47</v>
          </cell>
          <cell r="I716">
            <v>17592.66</v>
          </cell>
          <cell r="J716">
            <v>15612.4</v>
          </cell>
          <cell r="K716">
            <v>2557.4</v>
          </cell>
          <cell r="L716">
            <v>10822.08</v>
          </cell>
          <cell r="M716">
            <v>0</v>
          </cell>
          <cell r="N716">
            <v>43056</v>
          </cell>
          <cell r="O716">
            <v>5987.38</v>
          </cell>
          <cell r="P716">
            <v>44111.54</v>
          </cell>
          <cell r="Q716">
            <v>106247.97</v>
          </cell>
          <cell r="R716">
            <v>50098.92</v>
          </cell>
          <cell r="S716">
            <v>2268</v>
          </cell>
          <cell r="T716">
            <v>12070.8</v>
          </cell>
          <cell r="U716">
            <v>10822.08</v>
          </cell>
          <cell r="V716">
            <v>1287</v>
          </cell>
          <cell r="W716">
            <v>10972.8</v>
          </cell>
          <cell r="X716">
            <v>103.5</v>
          </cell>
          <cell r="Y716">
            <v>13884.38</v>
          </cell>
          <cell r="Z716">
            <v>8104.91</v>
          </cell>
          <cell r="AA716">
            <v>7.5</v>
          </cell>
          <cell r="AB716">
            <v>2236.1999999999998</v>
          </cell>
          <cell r="AC716">
            <v>14002.34</v>
          </cell>
          <cell r="AD716">
            <v>44.41</v>
          </cell>
          <cell r="AE716">
            <v>21240</v>
          </cell>
          <cell r="AF716">
            <v>14.58</v>
          </cell>
          <cell r="AG716">
            <v>4869.83</v>
          </cell>
          <cell r="AH716">
            <v>63327</v>
          </cell>
          <cell r="AI716">
            <v>2210.4</v>
          </cell>
          <cell r="AJ716">
            <v>164203.31</v>
          </cell>
          <cell r="AK716">
            <v>4394.8500000000004</v>
          </cell>
          <cell r="AL716">
            <v>16182.55</v>
          </cell>
        </row>
        <row r="717">
          <cell r="A717">
            <v>38906</v>
          </cell>
          <cell r="B717" t="str">
            <v>11:00</v>
          </cell>
          <cell r="C717">
            <v>39701.96</v>
          </cell>
          <cell r="D717">
            <v>59328.3</v>
          </cell>
          <cell r="E717">
            <v>157822.95000000001</v>
          </cell>
          <cell r="F717">
            <v>15724.8</v>
          </cell>
          <cell r="G717">
            <v>99474.97</v>
          </cell>
          <cell r="H717">
            <v>11884.6</v>
          </cell>
          <cell r="I717">
            <v>4858.18</v>
          </cell>
          <cell r="J717">
            <v>16447.96</v>
          </cell>
          <cell r="K717">
            <v>2551.7199999999998</v>
          </cell>
          <cell r="L717">
            <v>11471.83</v>
          </cell>
          <cell r="M717">
            <v>0</v>
          </cell>
          <cell r="N717">
            <v>43608</v>
          </cell>
          <cell r="O717">
            <v>5981.31</v>
          </cell>
          <cell r="P717">
            <v>56904.27</v>
          </cell>
          <cell r="Q717">
            <v>95748.6</v>
          </cell>
          <cell r="R717">
            <v>62885.58</v>
          </cell>
          <cell r="S717">
            <v>2052</v>
          </cell>
          <cell r="T717">
            <v>12074.4</v>
          </cell>
          <cell r="U717">
            <v>11471.83</v>
          </cell>
          <cell r="V717">
            <v>1278</v>
          </cell>
          <cell r="W717">
            <v>10771.2</v>
          </cell>
          <cell r="X717">
            <v>104.25</v>
          </cell>
          <cell r="Y717">
            <v>13801.24</v>
          </cell>
          <cell r="Z717">
            <v>8620.2900000000009</v>
          </cell>
          <cell r="AA717">
            <v>5.63</v>
          </cell>
          <cell r="AB717">
            <v>2217.1</v>
          </cell>
          <cell r="AC717">
            <v>14087.23</v>
          </cell>
          <cell r="AD717">
            <v>46.2</v>
          </cell>
          <cell r="AE717">
            <v>21168</v>
          </cell>
          <cell r="AF717">
            <v>13.54</v>
          </cell>
          <cell r="AG717">
            <v>4848.3599999999997</v>
          </cell>
          <cell r="AH717">
            <v>62973</v>
          </cell>
          <cell r="AI717">
            <v>2232</v>
          </cell>
          <cell r="AJ717">
            <v>169210.58</v>
          </cell>
          <cell r="AK717">
            <v>4451.93</v>
          </cell>
          <cell r="AL717">
            <v>11168.24</v>
          </cell>
        </row>
        <row r="718">
          <cell r="A718">
            <v>38906</v>
          </cell>
          <cell r="B718" t="str">
            <v>11:15</v>
          </cell>
          <cell r="C718">
            <v>40134.46</v>
          </cell>
          <cell r="D718">
            <v>60408.5</v>
          </cell>
          <cell r="E718">
            <v>155696.12</v>
          </cell>
          <cell r="F718">
            <v>15552</v>
          </cell>
          <cell r="G718">
            <v>99359.97</v>
          </cell>
          <cell r="H718">
            <v>11836.6</v>
          </cell>
          <cell r="I718">
            <v>-392.74</v>
          </cell>
          <cell r="J718">
            <v>15708</v>
          </cell>
          <cell r="K718">
            <v>2597.7600000000002</v>
          </cell>
          <cell r="L718">
            <v>13451.93</v>
          </cell>
          <cell r="M718">
            <v>0</v>
          </cell>
          <cell r="N718">
            <v>43056</v>
          </cell>
          <cell r="O718">
            <v>5987.38</v>
          </cell>
          <cell r="P718">
            <v>58900.89</v>
          </cell>
          <cell r="Q718">
            <v>91752.74</v>
          </cell>
          <cell r="R718">
            <v>64888.27</v>
          </cell>
          <cell r="S718">
            <v>2052</v>
          </cell>
          <cell r="T718">
            <v>9212.4</v>
          </cell>
          <cell r="U718">
            <v>13451.93</v>
          </cell>
          <cell r="V718">
            <v>1077</v>
          </cell>
          <cell r="W718">
            <v>10022.4</v>
          </cell>
          <cell r="X718">
            <v>103.5</v>
          </cell>
          <cell r="Y718">
            <v>13884.38</v>
          </cell>
          <cell r="Z718">
            <v>9088.1299999999992</v>
          </cell>
          <cell r="AA718">
            <v>5.63</v>
          </cell>
          <cell r="AB718">
            <v>2239.4</v>
          </cell>
          <cell r="AC718">
            <v>13951.5</v>
          </cell>
          <cell r="AD718">
            <v>47.34</v>
          </cell>
          <cell r="AE718">
            <v>21078</v>
          </cell>
          <cell r="AF718">
            <v>17.71</v>
          </cell>
          <cell r="AG718">
            <v>4826.6099999999997</v>
          </cell>
          <cell r="AH718">
            <v>62619</v>
          </cell>
          <cell r="AI718">
            <v>2260.8000000000002</v>
          </cell>
          <cell r="AJ718">
            <v>168746.54</v>
          </cell>
          <cell r="AK718">
            <v>4394.8500000000004</v>
          </cell>
          <cell r="AL718">
            <v>12079.93</v>
          </cell>
        </row>
        <row r="719">
          <cell r="A719">
            <v>38906</v>
          </cell>
          <cell r="B719" t="str">
            <v>11:30</v>
          </cell>
          <cell r="C719">
            <v>39965.22</v>
          </cell>
          <cell r="D719">
            <v>59409.120000000003</v>
          </cell>
          <cell r="E719">
            <v>155741.73000000001</v>
          </cell>
          <cell r="F719">
            <v>15552</v>
          </cell>
          <cell r="G719">
            <v>99359.97</v>
          </cell>
          <cell r="H719">
            <v>11810.73</v>
          </cell>
          <cell r="I719">
            <v>-396.19</v>
          </cell>
          <cell r="J719">
            <v>15767.59</v>
          </cell>
          <cell r="K719">
            <v>2540.1999999999998</v>
          </cell>
          <cell r="L719">
            <v>13236.37</v>
          </cell>
          <cell r="M719">
            <v>0</v>
          </cell>
          <cell r="N719">
            <v>43056</v>
          </cell>
          <cell r="O719">
            <v>5975.25</v>
          </cell>
          <cell r="P719">
            <v>58899.21</v>
          </cell>
          <cell r="Q719">
            <v>91276.19</v>
          </cell>
          <cell r="R719">
            <v>64874.46</v>
          </cell>
          <cell r="S719">
            <v>1944</v>
          </cell>
          <cell r="T719">
            <v>9781.2000000000007</v>
          </cell>
          <cell r="U719">
            <v>13236.37</v>
          </cell>
          <cell r="V719">
            <v>1149</v>
          </cell>
          <cell r="W719">
            <v>10281.6</v>
          </cell>
          <cell r="X719">
            <v>102</v>
          </cell>
          <cell r="Y719">
            <v>13884.38</v>
          </cell>
          <cell r="Z719">
            <v>9110.57</v>
          </cell>
          <cell r="AA719">
            <v>3.75</v>
          </cell>
          <cell r="AB719">
            <v>2295.4</v>
          </cell>
          <cell r="AC719">
            <v>13846.45</v>
          </cell>
          <cell r="AD719">
            <v>43.32</v>
          </cell>
          <cell r="AE719">
            <v>21024</v>
          </cell>
          <cell r="AF719">
            <v>19.79</v>
          </cell>
          <cell r="AG719">
            <v>4861.66</v>
          </cell>
          <cell r="AH719">
            <v>61980</v>
          </cell>
          <cell r="AI719">
            <v>2347.1999999999998</v>
          </cell>
          <cell r="AJ719">
            <v>168234.36</v>
          </cell>
          <cell r="AK719">
            <v>4337.78</v>
          </cell>
          <cell r="AL719">
            <v>12003.96</v>
          </cell>
        </row>
        <row r="720">
          <cell r="A720">
            <v>38906</v>
          </cell>
          <cell r="B720" t="str">
            <v>11:45</v>
          </cell>
          <cell r="C720">
            <v>40352.910000000003</v>
          </cell>
          <cell r="D720">
            <v>60449.69</v>
          </cell>
          <cell r="E720">
            <v>156258.56</v>
          </cell>
          <cell r="F720">
            <v>15552</v>
          </cell>
          <cell r="G720">
            <v>99168.3</v>
          </cell>
          <cell r="H720">
            <v>11762.73</v>
          </cell>
          <cell r="I720">
            <v>-384.98</v>
          </cell>
          <cell r="J720">
            <v>16163.56</v>
          </cell>
          <cell r="K720">
            <v>2689.92</v>
          </cell>
          <cell r="L720">
            <v>14146.26</v>
          </cell>
          <cell r="M720">
            <v>0</v>
          </cell>
          <cell r="N720">
            <v>43056</v>
          </cell>
          <cell r="O720">
            <v>5981.31</v>
          </cell>
          <cell r="P720">
            <v>52775.65</v>
          </cell>
          <cell r="Q720">
            <v>96576.98</v>
          </cell>
          <cell r="R720">
            <v>58756.959999999999</v>
          </cell>
          <cell r="S720">
            <v>2052</v>
          </cell>
          <cell r="T720">
            <v>8240.4</v>
          </cell>
          <cell r="U720">
            <v>14146.26</v>
          </cell>
          <cell r="V720">
            <v>1167</v>
          </cell>
          <cell r="W720">
            <v>10224</v>
          </cell>
          <cell r="X720">
            <v>147</v>
          </cell>
          <cell r="Y720">
            <v>14216.94</v>
          </cell>
          <cell r="Z720">
            <v>8818.2800000000007</v>
          </cell>
          <cell r="AA720">
            <v>3.75</v>
          </cell>
          <cell r="AB720">
            <v>2244.3000000000002</v>
          </cell>
          <cell r="AC720">
            <v>13786.41</v>
          </cell>
          <cell r="AD720">
            <v>43.37</v>
          </cell>
          <cell r="AE720">
            <v>20952</v>
          </cell>
          <cell r="AF720">
            <v>20.83</v>
          </cell>
          <cell r="AG720">
            <v>4823.99</v>
          </cell>
          <cell r="AH720">
            <v>61068</v>
          </cell>
          <cell r="AI720">
            <v>2332.8000000000002</v>
          </cell>
          <cell r="AJ720">
            <v>168394.56</v>
          </cell>
          <cell r="AK720">
            <v>4337.78</v>
          </cell>
          <cell r="AL720">
            <v>11624.08</v>
          </cell>
        </row>
        <row r="721">
          <cell r="A721">
            <v>38906</v>
          </cell>
          <cell r="B721" t="str">
            <v>12:00</v>
          </cell>
          <cell r="C721">
            <v>40746.21</v>
          </cell>
          <cell r="D721">
            <v>61009.8</v>
          </cell>
          <cell r="E721">
            <v>155691.32999999999</v>
          </cell>
          <cell r="F721">
            <v>15292.8</v>
          </cell>
          <cell r="G721">
            <v>98669.97</v>
          </cell>
          <cell r="H721">
            <v>11642.74</v>
          </cell>
          <cell r="I721">
            <v>-338.26</v>
          </cell>
          <cell r="J721">
            <v>15930.01</v>
          </cell>
          <cell r="K721">
            <v>2718.68</v>
          </cell>
          <cell r="L721">
            <v>13213.13</v>
          </cell>
          <cell r="M721">
            <v>0</v>
          </cell>
          <cell r="N721">
            <v>43056</v>
          </cell>
          <cell r="O721">
            <v>5975.25</v>
          </cell>
          <cell r="P721">
            <v>48701.8</v>
          </cell>
          <cell r="Q721">
            <v>99922.26</v>
          </cell>
          <cell r="R721">
            <v>54677.05</v>
          </cell>
          <cell r="S721">
            <v>2052</v>
          </cell>
          <cell r="T721">
            <v>8629.2000000000007</v>
          </cell>
          <cell r="U721">
            <v>13213.13</v>
          </cell>
          <cell r="V721">
            <v>1131</v>
          </cell>
          <cell r="W721">
            <v>10454.4</v>
          </cell>
          <cell r="X721">
            <v>184.5</v>
          </cell>
          <cell r="Y721">
            <v>13967.52</v>
          </cell>
          <cell r="Z721">
            <v>8345.31</v>
          </cell>
          <cell r="AA721">
            <v>3.75</v>
          </cell>
          <cell r="AB721">
            <v>2153.3000000000002</v>
          </cell>
          <cell r="AC721">
            <v>13660.06</v>
          </cell>
          <cell r="AD721">
            <v>44.21</v>
          </cell>
          <cell r="AE721">
            <v>20916</v>
          </cell>
          <cell r="AF721">
            <v>20.83</v>
          </cell>
          <cell r="AG721">
            <v>4650.24</v>
          </cell>
          <cell r="AH721">
            <v>60048</v>
          </cell>
          <cell r="AI721">
            <v>2347.1999999999998</v>
          </cell>
          <cell r="AJ721">
            <v>165722.92000000001</v>
          </cell>
          <cell r="AK721">
            <v>4280.7</v>
          </cell>
          <cell r="AL721">
            <v>10408.49</v>
          </cell>
        </row>
        <row r="722">
          <cell r="A722">
            <v>38906</v>
          </cell>
          <cell r="B722" t="str">
            <v>12:15</v>
          </cell>
          <cell r="C722">
            <v>40133.26</v>
          </cell>
          <cell r="D722">
            <v>55408.94</v>
          </cell>
          <cell r="E722">
            <v>154936.13</v>
          </cell>
          <cell r="F722">
            <v>15379.2</v>
          </cell>
          <cell r="G722">
            <v>98938.3</v>
          </cell>
          <cell r="H722">
            <v>11522.75</v>
          </cell>
          <cell r="I722">
            <v>-236.77</v>
          </cell>
          <cell r="J722">
            <v>15855.18</v>
          </cell>
          <cell r="K722">
            <v>2643.84</v>
          </cell>
          <cell r="L722">
            <v>11809.8</v>
          </cell>
          <cell r="M722">
            <v>0</v>
          </cell>
          <cell r="N722">
            <v>43056</v>
          </cell>
          <cell r="O722">
            <v>5981.31</v>
          </cell>
          <cell r="P722">
            <v>46132.160000000003</v>
          </cell>
          <cell r="Q722">
            <v>100236.77</v>
          </cell>
          <cell r="R722">
            <v>52113.47</v>
          </cell>
          <cell r="S722">
            <v>2160</v>
          </cell>
          <cell r="T722">
            <v>9313.2000000000007</v>
          </cell>
          <cell r="U722">
            <v>11809.8</v>
          </cell>
          <cell r="V722">
            <v>1065</v>
          </cell>
          <cell r="W722">
            <v>10627.2</v>
          </cell>
          <cell r="X722">
            <v>193.5</v>
          </cell>
          <cell r="Y722">
            <v>13967.52</v>
          </cell>
          <cell r="Z722">
            <v>7968.38</v>
          </cell>
          <cell r="AA722">
            <v>3.75</v>
          </cell>
          <cell r="AB722">
            <v>2189.9</v>
          </cell>
          <cell r="AC722">
            <v>13354.5</v>
          </cell>
          <cell r="AD722">
            <v>43.92</v>
          </cell>
          <cell r="AE722">
            <v>20646</v>
          </cell>
          <cell r="AF722">
            <v>17.71</v>
          </cell>
          <cell r="AG722">
            <v>4632.13</v>
          </cell>
          <cell r="AH722">
            <v>59079</v>
          </cell>
          <cell r="AI722">
            <v>2318.4</v>
          </cell>
          <cell r="AJ722">
            <v>161627.51</v>
          </cell>
          <cell r="AK722">
            <v>4280.7</v>
          </cell>
          <cell r="AL722">
            <v>8281.2099999999991</v>
          </cell>
        </row>
        <row r="723">
          <cell r="A723">
            <v>38906</v>
          </cell>
          <cell r="B723" t="str">
            <v>12:30</v>
          </cell>
          <cell r="C723">
            <v>40010.43</v>
          </cell>
          <cell r="D723">
            <v>51568.31</v>
          </cell>
          <cell r="E723">
            <v>154618.10999999999</v>
          </cell>
          <cell r="F723">
            <v>15292.8</v>
          </cell>
          <cell r="G723">
            <v>98861.63</v>
          </cell>
          <cell r="H723">
            <v>11496.88</v>
          </cell>
          <cell r="I723">
            <v>-230.87</v>
          </cell>
          <cell r="J723">
            <v>15656.83</v>
          </cell>
          <cell r="K723">
            <v>2534.42</v>
          </cell>
          <cell r="L723">
            <v>11302.14</v>
          </cell>
          <cell r="M723">
            <v>0</v>
          </cell>
          <cell r="N723">
            <v>43056</v>
          </cell>
          <cell r="O723">
            <v>5981.31</v>
          </cell>
          <cell r="P723">
            <v>43584.41</v>
          </cell>
          <cell r="Q723">
            <v>99974.87</v>
          </cell>
          <cell r="R723">
            <v>49565.72</v>
          </cell>
          <cell r="S723">
            <v>2376</v>
          </cell>
          <cell r="T723">
            <v>9068.4</v>
          </cell>
          <cell r="U723">
            <v>11302.14</v>
          </cell>
          <cell r="V723">
            <v>669</v>
          </cell>
          <cell r="W723">
            <v>10483.200000000001</v>
          </cell>
          <cell r="X723">
            <v>228.75</v>
          </cell>
          <cell r="Y723">
            <v>14216.94</v>
          </cell>
          <cell r="Z723">
            <v>7818.23</v>
          </cell>
          <cell r="AA723">
            <v>1.88</v>
          </cell>
          <cell r="AB723">
            <v>2172.4</v>
          </cell>
          <cell r="AC723">
            <v>13189.37</v>
          </cell>
          <cell r="AD723">
            <v>44.89</v>
          </cell>
          <cell r="AE723">
            <v>20466</v>
          </cell>
          <cell r="AF723">
            <v>14.58</v>
          </cell>
          <cell r="AG723">
            <v>4571.47</v>
          </cell>
          <cell r="AH723">
            <v>58437</v>
          </cell>
          <cell r="AI723">
            <v>2232</v>
          </cell>
          <cell r="AJ723">
            <v>159579.76</v>
          </cell>
          <cell r="AK723">
            <v>4337.78</v>
          </cell>
          <cell r="AL723">
            <v>6913.67</v>
          </cell>
        </row>
        <row r="724">
          <cell r="A724">
            <v>38906</v>
          </cell>
          <cell r="B724" t="str">
            <v>12:45</v>
          </cell>
          <cell r="C724">
            <v>40336.910000000003</v>
          </cell>
          <cell r="D724">
            <v>46567.31</v>
          </cell>
          <cell r="E724">
            <v>149135.66</v>
          </cell>
          <cell r="F724">
            <v>15292.8</v>
          </cell>
          <cell r="G724">
            <v>98669.97</v>
          </cell>
          <cell r="H724">
            <v>11472.88</v>
          </cell>
          <cell r="I724">
            <v>-208.02</v>
          </cell>
          <cell r="J724">
            <v>16043.97</v>
          </cell>
          <cell r="K724">
            <v>2573.1799999999998</v>
          </cell>
          <cell r="L724">
            <v>10185.23</v>
          </cell>
          <cell r="M724">
            <v>0</v>
          </cell>
          <cell r="N724">
            <v>42504</v>
          </cell>
          <cell r="O724">
            <v>5975.25</v>
          </cell>
          <cell r="P724">
            <v>42540.94</v>
          </cell>
          <cell r="Q724">
            <v>98096.02</v>
          </cell>
          <cell r="R724">
            <v>48516.19</v>
          </cell>
          <cell r="S724">
            <v>2160</v>
          </cell>
          <cell r="T724">
            <v>9680.4</v>
          </cell>
          <cell r="U724">
            <v>10185.23</v>
          </cell>
          <cell r="V724">
            <v>645</v>
          </cell>
          <cell r="W724">
            <v>10252.799999999999</v>
          </cell>
          <cell r="X724">
            <v>223.5</v>
          </cell>
          <cell r="Y724">
            <v>13801.24</v>
          </cell>
          <cell r="Z724">
            <v>7658.19</v>
          </cell>
          <cell r="AA724">
            <v>1.88</v>
          </cell>
          <cell r="AB724">
            <v>2124.5</v>
          </cell>
          <cell r="AC724">
            <v>13118.84</v>
          </cell>
          <cell r="AD724">
            <v>43.3</v>
          </cell>
          <cell r="AE724">
            <v>20088</v>
          </cell>
          <cell r="AF724">
            <v>13.54</v>
          </cell>
          <cell r="AG724">
            <v>4628.4399999999996</v>
          </cell>
          <cell r="AH724">
            <v>56781</v>
          </cell>
          <cell r="AI724">
            <v>2203.1999999999998</v>
          </cell>
          <cell r="AJ724">
            <v>154764.41</v>
          </cell>
          <cell r="AK724">
            <v>4337.78</v>
          </cell>
          <cell r="AL724">
            <v>7065.62</v>
          </cell>
        </row>
        <row r="725">
          <cell r="A725">
            <v>38906</v>
          </cell>
          <cell r="B725" t="str">
            <v>13:00</v>
          </cell>
          <cell r="C725">
            <v>40205.68</v>
          </cell>
          <cell r="D725">
            <v>45927.18</v>
          </cell>
          <cell r="E725">
            <v>146307.70000000001</v>
          </cell>
          <cell r="F725">
            <v>15206.4</v>
          </cell>
          <cell r="G725">
            <v>98708.3</v>
          </cell>
          <cell r="H725">
            <v>11428.64</v>
          </cell>
          <cell r="I725">
            <v>-194.93</v>
          </cell>
          <cell r="J725">
            <v>15606.44</v>
          </cell>
          <cell r="K725">
            <v>2879.58</v>
          </cell>
          <cell r="L725">
            <v>9684.2000000000007</v>
          </cell>
          <cell r="M725">
            <v>0</v>
          </cell>
          <cell r="N725">
            <v>43056</v>
          </cell>
          <cell r="O725">
            <v>5981.31</v>
          </cell>
          <cell r="P725">
            <v>40818.32</v>
          </cell>
          <cell r="Q725">
            <v>96674.93</v>
          </cell>
          <cell r="R725">
            <v>46799.63</v>
          </cell>
          <cell r="S725">
            <v>2268</v>
          </cell>
          <cell r="T725">
            <v>10090.799999999999</v>
          </cell>
          <cell r="U725">
            <v>9684.2000000000007</v>
          </cell>
          <cell r="V725">
            <v>690</v>
          </cell>
          <cell r="W725">
            <v>10224</v>
          </cell>
          <cell r="X725">
            <v>213</v>
          </cell>
          <cell r="Y725">
            <v>13634.96</v>
          </cell>
          <cell r="Z725">
            <v>7583.88</v>
          </cell>
          <cell r="AA725">
            <v>5.63</v>
          </cell>
          <cell r="AB725">
            <v>2118.1</v>
          </cell>
          <cell r="AC725">
            <v>12922.55</v>
          </cell>
          <cell r="AD725">
            <v>43.34</v>
          </cell>
          <cell r="AE725">
            <v>19530</v>
          </cell>
          <cell r="AF725">
            <v>13.54</v>
          </cell>
          <cell r="AG725">
            <v>4605.45</v>
          </cell>
          <cell r="AH725">
            <v>55572</v>
          </cell>
          <cell r="AI725">
            <v>2174.4</v>
          </cell>
          <cell r="AJ725">
            <v>153708.51999999999</v>
          </cell>
          <cell r="AK725">
            <v>4394.8500000000004</v>
          </cell>
          <cell r="AL725">
            <v>7825.36</v>
          </cell>
        </row>
        <row r="726">
          <cell r="A726">
            <v>38906</v>
          </cell>
          <cell r="B726" t="str">
            <v>13:15</v>
          </cell>
          <cell r="C726">
            <v>40647.379999999997</v>
          </cell>
          <cell r="D726">
            <v>47247.45</v>
          </cell>
          <cell r="E726">
            <v>140749.26999999999</v>
          </cell>
          <cell r="F726">
            <v>14947.2</v>
          </cell>
          <cell r="G726">
            <v>98478.3</v>
          </cell>
          <cell r="H726">
            <v>11328.89</v>
          </cell>
          <cell r="I726">
            <v>-210.03</v>
          </cell>
          <cell r="J726">
            <v>15336.83</v>
          </cell>
          <cell r="K726">
            <v>2839.64</v>
          </cell>
          <cell r="L726">
            <v>9928.73</v>
          </cell>
          <cell r="M726">
            <v>0</v>
          </cell>
          <cell r="N726">
            <v>43056</v>
          </cell>
          <cell r="O726">
            <v>5987.38</v>
          </cell>
          <cell r="P726">
            <v>38423.120000000003</v>
          </cell>
          <cell r="Q726">
            <v>96210.03</v>
          </cell>
          <cell r="R726">
            <v>44410.5</v>
          </cell>
          <cell r="S726">
            <v>2160</v>
          </cell>
          <cell r="T726">
            <v>9907.2000000000007</v>
          </cell>
          <cell r="U726">
            <v>9928.73</v>
          </cell>
          <cell r="V726">
            <v>774</v>
          </cell>
          <cell r="W726">
            <v>9993.6</v>
          </cell>
          <cell r="X726">
            <v>201</v>
          </cell>
          <cell r="Y726">
            <v>13634.96</v>
          </cell>
          <cell r="Z726">
            <v>7785.59</v>
          </cell>
          <cell r="AA726">
            <v>1.88</v>
          </cell>
          <cell r="AB726">
            <v>2119.6999999999998</v>
          </cell>
          <cell r="AC726">
            <v>12571.56</v>
          </cell>
          <cell r="AD726">
            <v>44.02</v>
          </cell>
          <cell r="AE726">
            <v>19440</v>
          </cell>
          <cell r="AF726">
            <v>14.58</v>
          </cell>
          <cell r="AG726">
            <v>4600.04</v>
          </cell>
          <cell r="AH726">
            <v>55119</v>
          </cell>
          <cell r="AI726">
            <v>2188.8000000000002</v>
          </cell>
          <cell r="AJ726">
            <v>151148.9</v>
          </cell>
          <cell r="AK726">
            <v>2967.95</v>
          </cell>
          <cell r="AL726">
            <v>9724.7199999999993</v>
          </cell>
        </row>
        <row r="727">
          <cell r="A727">
            <v>38906</v>
          </cell>
          <cell r="B727" t="str">
            <v>13:30</v>
          </cell>
          <cell r="C727">
            <v>40702.6</v>
          </cell>
          <cell r="D727">
            <v>48887.78</v>
          </cell>
          <cell r="E727">
            <v>140507.65</v>
          </cell>
          <cell r="F727">
            <v>14947.2</v>
          </cell>
          <cell r="G727">
            <v>98478.3</v>
          </cell>
          <cell r="H727">
            <v>11328.89</v>
          </cell>
          <cell r="I727">
            <v>-201.26</v>
          </cell>
          <cell r="J727">
            <v>15303.63</v>
          </cell>
          <cell r="K727">
            <v>2914.52</v>
          </cell>
          <cell r="L727">
            <v>10111.14</v>
          </cell>
          <cell r="M727">
            <v>0</v>
          </cell>
          <cell r="N727">
            <v>43056</v>
          </cell>
          <cell r="O727">
            <v>5981.31</v>
          </cell>
          <cell r="P727">
            <v>35021.51</v>
          </cell>
          <cell r="Q727">
            <v>97289.26</v>
          </cell>
          <cell r="R727">
            <v>41002.82</v>
          </cell>
          <cell r="S727">
            <v>2160</v>
          </cell>
          <cell r="T727">
            <v>9550.7999999999993</v>
          </cell>
          <cell r="U727">
            <v>10111.14</v>
          </cell>
          <cell r="V727">
            <v>756</v>
          </cell>
          <cell r="W727">
            <v>9763.2000000000007</v>
          </cell>
          <cell r="X727">
            <v>198</v>
          </cell>
          <cell r="Y727">
            <v>13634.96</v>
          </cell>
          <cell r="Z727">
            <v>8121.15</v>
          </cell>
          <cell r="AA727">
            <v>1.88</v>
          </cell>
          <cell r="AB727">
            <v>2113.1999999999998</v>
          </cell>
          <cell r="AC727">
            <v>12611.05</v>
          </cell>
          <cell r="AD727">
            <v>43.48</v>
          </cell>
          <cell r="AE727">
            <v>19494</v>
          </cell>
          <cell r="AF727">
            <v>12.5</v>
          </cell>
          <cell r="AG727">
            <v>4707.95</v>
          </cell>
          <cell r="AH727">
            <v>54906</v>
          </cell>
          <cell r="AI727">
            <v>2210.4</v>
          </cell>
          <cell r="AJ727">
            <v>151468.68</v>
          </cell>
          <cell r="AK727">
            <v>2454.27</v>
          </cell>
          <cell r="AL727">
            <v>10104.6</v>
          </cell>
        </row>
        <row r="728">
          <cell r="A728">
            <v>38906</v>
          </cell>
          <cell r="B728" t="str">
            <v>13:45</v>
          </cell>
          <cell r="C728">
            <v>40681.79</v>
          </cell>
          <cell r="D728">
            <v>51608.32</v>
          </cell>
          <cell r="E728">
            <v>140386.47</v>
          </cell>
          <cell r="F728">
            <v>14947.2</v>
          </cell>
          <cell r="G728">
            <v>98209.97</v>
          </cell>
          <cell r="H728">
            <v>11330.77</v>
          </cell>
          <cell r="I728">
            <v>-189.47</v>
          </cell>
          <cell r="J728">
            <v>15314.03</v>
          </cell>
          <cell r="K728">
            <v>2828.16</v>
          </cell>
          <cell r="L728">
            <v>9641.9500000000007</v>
          </cell>
          <cell r="M728">
            <v>0</v>
          </cell>
          <cell r="N728">
            <v>43056</v>
          </cell>
          <cell r="O728">
            <v>5975.25</v>
          </cell>
          <cell r="P728">
            <v>33634.6</v>
          </cell>
          <cell r="Q728">
            <v>96733.47</v>
          </cell>
          <cell r="R728">
            <v>39609.85</v>
          </cell>
          <cell r="S728">
            <v>2160</v>
          </cell>
          <cell r="T728">
            <v>10083.6</v>
          </cell>
          <cell r="U728">
            <v>9641.9500000000007</v>
          </cell>
          <cell r="V728">
            <v>747</v>
          </cell>
          <cell r="W728">
            <v>10195.200000000001</v>
          </cell>
          <cell r="X728">
            <v>160.5</v>
          </cell>
          <cell r="Y728">
            <v>13634.96</v>
          </cell>
          <cell r="Z728">
            <v>7994.79</v>
          </cell>
          <cell r="AA728">
            <v>3.75</v>
          </cell>
          <cell r="AB728">
            <v>2111.6</v>
          </cell>
          <cell r="AC728">
            <v>12721.6</v>
          </cell>
          <cell r="AD728">
            <v>44.18</v>
          </cell>
          <cell r="AE728">
            <v>19584</v>
          </cell>
          <cell r="AF728">
            <v>18.75</v>
          </cell>
          <cell r="AG728">
            <v>4620.33</v>
          </cell>
          <cell r="AH728">
            <v>55458</v>
          </cell>
          <cell r="AI728">
            <v>2232</v>
          </cell>
          <cell r="AJ728">
            <v>152476.5</v>
          </cell>
          <cell r="AK728">
            <v>2511.34</v>
          </cell>
          <cell r="AL728">
            <v>10712.39</v>
          </cell>
        </row>
        <row r="729">
          <cell r="A729">
            <v>38906</v>
          </cell>
          <cell r="B729" t="str">
            <v>14:00</v>
          </cell>
          <cell r="C729">
            <v>40680.589999999997</v>
          </cell>
          <cell r="D729">
            <v>53168.639999999999</v>
          </cell>
          <cell r="E729">
            <v>140065.28</v>
          </cell>
          <cell r="F729">
            <v>14947.2</v>
          </cell>
          <cell r="G729">
            <v>98209.97</v>
          </cell>
          <cell r="H729">
            <v>11328.89</v>
          </cell>
          <cell r="I729">
            <v>-187.6</v>
          </cell>
          <cell r="J729">
            <v>15240.44</v>
          </cell>
          <cell r="K729">
            <v>2776.34</v>
          </cell>
          <cell r="L729">
            <v>9613.92</v>
          </cell>
          <cell r="M729">
            <v>0</v>
          </cell>
          <cell r="N729">
            <v>42504</v>
          </cell>
          <cell r="O729">
            <v>5981.31</v>
          </cell>
          <cell r="P729">
            <v>31872.06</v>
          </cell>
          <cell r="Q729">
            <v>97147.6</v>
          </cell>
          <cell r="R729">
            <v>37853.370000000003</v>
          </cell>
          <cell r="S729">
            <v>2160</v>
          </cell>
          <cell r="T729">
            <v>10105.200000000001</v>
          </cell>
          <cell r="U729">
            <v>9613.92</v>
          </cell>
          <cell r="V729">
            <v>741</v>
          </cell>
          <cell r="W729">
            <v>10195.200000000001</v>
          </cell>
          <cell r="X729">
            <v>170.25</v>
          </cell>
          <cell r="Y729">
            <v>13219.26</v>
          </cell>
          <cell r="Z729">
            <v>8245.1200000000008</v>
          </cell>
          <cell r="AA729">
            <v>1.88</v>
          </cell>
          <cell r="AB729">
            <v>2114.8000000000002</v>
          </cell>
          <cell r="AC729">
            <v>12912.02</v>
          </cell>
          <cell r="AD729">
            <v>43.79</v>
          </cell>
          <cell r="AE729">
            <v>19656</v>
          </cell>
          <cell r="AF729">
            <v>21.87</v>
          </cell>
          <cell r="AG729">
            <v>4676.2700000000004</v>
          </cell>
          <cell r="AH729">
            <v>55368</v>
          </cell>
          <cell r="AI729">
            <v>2253.6</v>
          </cell>
          <cell r="AJ729">
            <v>152572.49</v>
          </cell>
          <cell r="AK729">
            <v>2340.12</v>
          </cell>
          <cell r="AL729">
            <v>11016.29</v>
          </cell>
        </row>
        <row r="730">
          <cell r="A730">
            <v>38906</v>
          </cell>
          <cell r="B730" t="str">
            <v>14:15</v>
          </cell>
          <cell r="C730">
            <v>40668.99</v>
          </cell>
          <cell r="D730">
            <v>57009.4</v>
          </cell>
          <cell r="E730">
            <v>138790.54</v>
          </cell>
          <cell r="F730">
            <v>14601.6</v>
          </cell>
          <cell r="G730">
            <v>98209.97</v>
          </cell>
          <cell r="H730">
            <v>11304.9</v>
          </cell>
          <cell r="I730">
            <v>-193.78</v>
          </cell>
          <cell r="J730">
            <v>15037.25</v>
          </cell>
          <cell r="K730">
            <v>2810.9</v>
          </cell>
          <cell r="L730">
            <v>9749.01</v>
          </cell>
          <cell r="M730">
            <v>0</v>
          </cell>
          <cell r="N730">
            <v>43056</v>
          </cell>
          <cell r="O730">
            <v>5987.38</v>
          </cell>
          <cell r="P730">
            <v>31156.16</v>
          </cell>
          <cell r="Q730">
            <v>97345.78</v>
          </cell>
          <cell r="R730">
            <v>37143.54</v>
          </cell>
          <cell r="S730">
            <v>2160</v>
          </cell>
          <cell r="T730">
            <v>10159.200000000001</v>
          </cell>
          <cell r="U730">
            <v>9749.01</v>
          </cell>
          <cell r="V730">
            <v>744</v>
          </cell>
          <cell r="W730">
            <v>10166.4</v>
          </cell>
          <cell r="X730">
            <v>167.25</v>
          </cell>
          <cell r="Y730">
            <v>13551.82</v>
          </cell>
          <cell r="Z730">
            <v>8238.6200000000008</v>
          </cell>
          <cell r="AA730">
            <v>1.88</v>
          </cell>
          <cell r="AB730">
            <v>1964.3</v>
          </cell>
          <cell r="AC730">
            <v>13342.79</v>
          </cell>
          <cell r="AD730">
            <v>44.94</v>
          </cell>
          <cell r="AE730">
            <v>19836</v>
          </cell>
          <cell r="AF730">
            <v>14.58</v>
          </cell>
          <cell r="AG730">
            <v>4676.8500000000004</v>
          </cell>
          <cell r="AH730">
            <v>55557</v>
          </cell>
          <cell r="AI730">
            <v>2304</v>
          </cell>
          <cell r="AJ730">
            <v>152764.59</v>
          </cell>
          <cell r="AK730">
            <v>2340.12</v>
          </cell>
          <cell r="AL730">
            <v>11852.01</v>
          </cell>
        </row>
        <row r="731">
          <cell r="A731">
            <v>38906</v>
          </cell>
          <cell r="B731" t="str">
            <v>14:30</v>
          </cell>
          <cell r="C731">
            <v>40683.39</v>
          </cell>
          <cell r="D731">
            <v>59249.85</v>
          </cell>
          <cell r="E731">
            <v>138594.54</v>
          </cell>
          <cell r="F731">
            <v>14515.2</v>
          </cell>
          <cell r="G731">
            <v>98171.63</v>
          </cell>
          <cell r="H731">
            <v>11306.77</v>
          </cell>
          <cell r="I731">
            <v>-228.29</v>
          </cell>
          <cell r="J731">
            <v>14972.49</v>
          </cell>
          <cell r="K731">
            <v>2701.42</v>
          </cell>
          <cell r="L731">
            <v>9721.6299999999992</v>
          </cell>
          <cell r="M731">
            <v>0</v>
          </cell>
          <cell r="N731">
            <v>42504</v>
          </cell>
          <cell r="O731">
            <v>5981.31</v>
          </cell>
          <cell r="P731">
            <v>32438.89</v>
          </cell>
          <cell r="Q731">
            <v>96676.29</v>
          </cell>
          <cell r="R731">
            <v>38420.199999999997</v>
          </cell>
          <cell r="S731">
            <v>2160</v>
          </cell>
          <cell r="T731">
            <v>10382.4</v>
          </cell>
          <cell r="U731">
            <v>9721.6299999999992</v>
          </cell>
          <cell r="V731">
            <v>735</v>
          </cell>
          <cell r="W731">
            <v>9734.4</v>
          </cell>
          <cell r="X731">
            <v>164.25</v>
          </cell>
          <cell r="Y731">
            <v>13967.52</v>
          </cell>
          <cell r="Z731">
            <v>8168.49</v>
          </cell>
          <cell r="AA731">
            <v>3.75</v>
          </cell>
          <cell r="AB731">
            <v>1863.6</v>
          </cell>
          <cell r="AC731">
            <v>13653.75</v>
          </cell>
          <cell r="AD731">
            <v>45.43</v>
          </cell>
          <cell r="AE731">
            <v>19836</v>
          </cell>
          <cell r="AF731">
            <v>15.62</v>
          </cell>
          <cell r="AG731">
            <v>4677.3999999999996</v>
          </cell>
          <cell r="AH731">
            <v>55962</v>
          </cell>
          <cell r="AI731">
            <v>2318.4</v>
          </cell>
          <cell r="AJ731">
            <v>153324.5</v>
          </cell>
          <cell r="AK731">
            <v>2225.96</v>
          </cell>
          <cell r="AL731">
            <v>12383.83</v>
          </cell>
        </row>
        <row r="732">
          <cell r="A732">
            <v>38906</v>
          </cell>
          <cell r="B732" t="str">
            <v>14:45</v>
          </cell>
          <cell r="C732">
            <v>39953.22</v>
          </cell>
          <cell r="D732">
            <v>50968.19</v>
          </cell>
          <cell r="E732">
            <v>147792.60999999999</v>
          </cell>
          <cell r="F732">
            <v>14601.6</v>
          </cell>
          <cell r="G732">
            <v>98286.63</v>
          </cell>
          <cell r="H732">
            <v>11304.9</v>
          </cell>
          <cell r="I732">
            <v>-215.92</v>
          </cell>
          <cell r="J732">
            <v>14553.33</v>
          </cell>
          <cell r="K732">
            <v>2805.08</v>
          </cell>
          <cell r="L732">
            <v>9695.61</v>
          </cell>
          <cell r="M732">
            <v>0</v>
          </cell>
          <cell r="N732">
            <v>43056</v>
          </cell>
          <cell r="O732">
            <v>5981.31</v>
          </cell>
          <cell r="P732">
            <v>33989.68</v>
          </cell>
          <cell r="Q732">
            <v>95127.92</v>
          </cell>
          <cell r="R732">
            <v>39970.99</v>
          </cell>
          <cell r="S732">
            <v>2052</v>
          </cell>
          <cell r="T732">
            <v>10764</v>
          </cell>
          <cell r="U732">
            <v>9695.61</v>
          </cell>
          <cell r="V732">
            <v>714</v>
          </cell>
          <cell r="W732">
            <v>9705.6</v>
          </cell>
          <cell r="X732">
            <v>161.25</v>
          </cell>
          <cell r="Y732">
            <v>13801.24</v>
          </cell>
          <cell r="Z732">
            <v>8313.65</v>
          </cell>
          <cell r="AA732">
            <v>1.88</v>
          </cell>
          <cell r="AB732">
            <v>1657.2</v>
          </cell>
          <cell r="AC732">
            <v>14075.14</v>
          </cell>
          <cell r="AD732">
            <v>44.2</v>
          </cell>
          <cell r="AE732">
            <v>19818</v>
          </cell>
          <cell r="AF732">
            <v>21.87</v>
          </cell>
          <cell r="AG732">
            <v>4710.1400000000003</v>
          </cell>
          <cell r="AH732">
            <v>55935</v>
          </cell>
          <cell r="AI732">
            <v>2383.1999999999998</v>
          </cell>
          <cell r="AJ732">
            <v>156955.93</v>
          </cell>
          <cell r="AK732">
            <v>2340.12</v>
          </cell>
          <cell r="AL732">
            <v>9572.77</v>
          </cell>
        </row>
        <row r="733">
          <cell r="A733">
            <v>38906</v>
          </cell>
          <cell r="B733" t="str">
            <v>15:00</v>
          </cell>
          <cell r="C733">
            <v>40260.49</v>
          </cell>
          <cell r="D733">
            <v>49087.82</v>
          </cell>
          <cell r="E733">
            <v>148194.12</v>
          </cell>
          <cell r="F733">
            <v>14428.8</v>
          </cell>
          <cell r="G733">
            <v>98133.3</v>
          </cell>
          <cell r="H733">
            <v>11330.77</v>
          </cell>
          <cell r="I733">
            <v>-200.97</v>
          </cell>
          <cell r="J733">
            <v>15131.24</v>
          </cell>
          <cell r="K733">
            <v>2903.08</v>
          </cell>
          <cell r="L733">
            <v>9693.2199999999993</v>
          </cell>
          <cell r="M733">
            <v>0</v>
          </cell>
          <cell r="N733">
            <v>42504</v>
          </cell>
          <cell r="O733">
            <v>5981.31</v>
          </cell>
          <cell r="P733">
            <v>35875.69</v>
          </cell>
          <cell r="Q733">
            <v>93896.97</v>
          </cell>
          <cell r="R733">
            <v>41857</v>
          </cell>
          <cell r="S733">
            <v>2052</v>
          </cell>
          <cell r="T733">
            <v>11052</v>
          </cell>
          <cell r="U733">
            <v>9693.2199999999993</v>
          </cell>
          <cell r="V733">
            <v>729</v>
          </cell>
          <cell r="W733">
            <v>10137.6</v>
          </cell>
          <cell r="X733">
            <v>164.25</v>
          </cell>
          <cell r="Y733">
            <v>13052.98</v>
          </cell>
          <cell r="Z733">
            <v>8192.67</v>
          </cell>
          <cell r="AA733">
            <v>3.75</v>
          </cell>
          <cell r="AB733">
            <v>1394.7</v>
          </cell>
          <cell r="AC733">
            <v>14350.77</v>
          </cell>
          <cell r="AD733">
            <v>43.72</v>
          </cell>
          <cell r="AE733">
            <v>19800</v>
          </cell>
          <cell r="AF733">
            <v>19.79</v>
          </cell>
          <cell r="AG733">
            <v>4629.57</v>
          </cell>
          <cell r="AH733">
            <v>56415</v>
          </cell>
          <cell r="AI733">
            <v>2404.8000000000002</v>
          </cell>
          <cell r="AJ733">
            <v>157659.87</v>
          </cell>
          <cell r="AK733">
            <v>2340.12</v>
          </cell>
          <cell r="AL733">
            <v>9420.83</v>
          </cell>
        </row>
        <row r="734">
          <cell r="A734">
            <v>38906</v>
          </cell>
          <cell r="B734" t="str">
            <v>15:15</v>
          </cell>
          <cell r="C734">
            <v>40500.15</v>
          </cell>
          <cell r="D734">
            <v>49487.9</v>
          </cell>
          <cell r="E734">
            <v>146950.49</v>
          </cell>
          <cell r="F734">
            <v>14342.4</v>
          </cell>
          <cell r="G734">
            <v>98094.97</v>
          </cell>
          <cell r="H734">
            <v>11304.9</v>
          </cell>
          <cell r="I734">
            <v>-180.56</v>
          </cell>
          <cell r="J734">
            <v>15191.24</v>
          </cell>
          <cell r="K734">
            <v>2787.8</v>
          </cell>
          <cell r="L734">
            <v>9671.59</v>
          </cell>
          <cell r="M734">
            <v>0</v>
          </cell>
          <cell r="N734">
            <v>43056</v>
          </cell>
          <cell r="O734">
            <v>5969.18</v>
          </cell>
          <cell r="P734">
            <v>36207.39</v>
          </cell>
          <cell r="Q734">
            <v>93076.56</v>
          </cell>
          <cell r="R734">
            <v>42176.57</v>
          </cell>
          <cell r="S734">
            <v>2160</v>
          </cell>
          <cell r="T734">
            <v>11242.8</v>
          </cell>
          <cell r="U734">
            <v>9671.59</v>
          </cell>
          <cell r="V734">
            <v>729</v>
          </cell>
          <cell r="W734">
            <v>10627.2</v>
          </cell>
          <cell r="X734">
            <v>164.25</v>
          </cell>
          <cell r="Y734">
            <v>13136.12</v>
          </cell>
          <cell r="Z734">
            <v>8177.58</v>
          </cell>
          <cell r="AA734">
            <v>1.88</v>
          </cell>
          <cell r="AB734">
            <v>1630</v>
          </cell>
          <cell r="AC734">
            <v>14321.65</v>
          </cell>
          <cell r="AD734">
            <v>43.78</v>
          </cell>
          <cell r="AE734">
            <v>19908</v>
          </cell>
          <cell r="AF734">
            <v>27.08</v>
          </cell>
          <cell r="AG734">
            <v>4711.78</v>
          </cell>
          <cell r="AH734">
            <v>56331</v>
          </cell>
          <cell r="AI734">
            <v>2469.6</v>
          </cell>
          <cell r="AJ734">
            <v>156748</v>
          </cell>
          <cell r="AK734">
            <v>2397.19</v>
          </cell>
          <cell r="AL734">
            <v>9496.7999999999993</v>
          </cell>
        </row>
        <row r="735">
          <cell r="A735">
            <v>38906</v>
          </cell>
          <cell r="B735" t="str">
            <v>15:30</v>
          </cell>
          <cell r="C735">
            <v>40512.949999999997</v>
          </cell>
          <cell r="D735">
            <v>49447.89</v>
          </cell>
          <cell r="E735">
            <v>147228.48000000001</v>
          </cell>
          <cell r="F735">
            <v>14342.4</v>
          </cell>
          <cell r="G735">
            <v>98209.97</v>
          </cell>
          <cell r="H735">
            <v>11306.77</v>
          </cell>
          <cell r="I735">
            <v>-184.3</v>
          </cell>
          <cell r="J735">
            <v>15179.24</v>
          </cell>
          <cell r="K735">
            <v>2792.06</v>
          </cell>
          <cell r="L735">
            <v>9628.11</v>
          </cell>
          <cell r="M735">
            <v>0</v>
          </cell>
          <cell r="N735">
            <v>42504</v>
          </cell>
          <cell r="O735">
            <v>5950.98</v>
          </cell>
          <cell r="P735">
            <v>36070.400000000001</v>
          </cell>
          <cell r="Q735">
            <v>93144.3</v>
          </cell>
          <cell r="R735">
            <v>42021.38</v>
          </cell>
          <cell r="S735">
            <v>2052</v>
          </cell>
          <cell r="T735">
            <v>11397.6</v>
          </cell>
          <cell r="U735">
            <v>9628.11</v>
          </cell>
          <cell r="V735">
            <v>678</v>
          </cell>
          <cell r="W735">
            <v>10857.6</v>
          </cell>
          <cell r="X735">
            <v>171.75</v>
          </cell>
          <cell r="Y735">
            <v>13136.12</v>
          </cell>
          <cell r="Z735">
            <v>8059.78</v>
          </cell>
          <cell r="AA735">
            <v>3.75</v>
          </cell>
          <cell r="AB735">
            <v>1804.4</v>
          </cell>
          <cell r="AC735">
            <v>14191.32</v>
          </cell>
          <cell r="AD735">
            <v>43.5</v>
          </cell>
          <cell r="AE735">
            <v>19782</v>
          </cell>
          <cell r="AF735">
            <v>21.87</v>
          </cell>
          <cell r="AG735">
            <v>4753.2299999999996</v>
          </cell>
          <cell r="AH735">
            <v>55830</v>
          </cell>
          <cell r="AI735">
            <v>2491.1999999999998</v>
          </cell>
          <cell r="AJ735">
            <v>156748.03</v>
          </cell>
          <cell r="AK735">
            <v>2397.19</v>
          </cell>
          <cell r="AL735">
            <v>9496.7999999999993</v>
          </cell>
        </row>
        <row r="736">
          <cell r="A736">
            <v>38906</v>
          </cell>
          <cell r="B736" t="str">
            <v>15:45</v>
          </cell>
          <cell r="C736">
            <v>40034.43</v>
          </cell>
          <cell r="D736">
            <v>47567.51</v>
          </cell>
          <cell r="E736">
            <v>148468.85999999999</v>
          </cell>
          <cell r="F736">
            <v>14342.4</v>
          </cell>
          <cell r="G736">
            <v>98324.97</v>
          </cell>
          <cell r="H736">
            <v>11375.01</v>
          </cell>
          <cell r="I736">
            <v>-166.76</v>
          </cell>
          <cell r="J736">
            <v>15048.85</v>
          </cell>
          <cell r="K736">
            <v>2741.8</v>
          </cell>
          <cell r="L736">
            <v>9713.1200000000008</v>
          </cell>
          <cell r="M736">
            <v>2319.44</v>
          </cell>
          <cell r="N736">
            <v>42504</v>
          </cell>
          <cell r="O736">
            <v>5975.25</v>
          </cell>
          <cell r="P736">
            <v>35862.83</v>
          </cell>
          <cell r="Q736">
            <v>92934.76</v>
          </cell>
          <cell r="R736">
            <v>41838.080000000002</v>
          </cell>
          <cell r="S736">
            <v>2160</v>
          </cell>
          <cell r="T736">
            <v>11163.6</v>
          </cell>
          <cell r="U736">
            <v>9713.1200000000008</v>
          </cell>
          <cell r="V736">
            <v>702</v>
          </cell>
          <cell r="W736">
            <v>10886.4</v>
          </cell>
          <cell r="X736">
            <v>162</v>
          </cell>
          <cell r="Y736">
            <v>13136.12</v>
          </cell>
          <cell r="Z736">
            <v>7969.09</v>
          </cell>
          <cell r="AA736">
            <v>0</v>
          </cell>
          <cell r="AB736">
            <v>2175.6</v>
          </cell>
          <cell r="AC736">
            <v>14276.07</v>
          </cell>
          <cell r="AD736">
            <v>49.32</v>
          </cell>
          <cell r="AE736">
            <v>19818</v>
          </cell>
          <cell r="AF736">
            <v>21.87</v>
          </cell>
          <cell r="AG736">
            <v>4725.16</v>
          </cell>
          <cell r="AH736">
            <v>55269.440000000002</v>
          </cell>
          <cell r="AI736">
            <v>2520</v>
          </cell>
          <cell r="AJ736">
            <v>157227.96</v>
          </cell>
          <cell r="AK736">
            <v>3538.71</v>
          </cell>
          <cell r="AL736">
            <v>8889.01</v>
          </cell>
        </row>
        <row r="737">
          <cell r="A737">
            <v>38906</v>
          </cell>
          <cell r="B737" t="str">
            <v>16:00</v>
          </cell>
          <cell r="C737">
            <v>40092.050000000003</v>
          </cell>
          <cell r="D737">
            <v>42846.57</v>
          </cell>
          <cell r="E737">
            <v>149468.51999999999</v>
          </cell>
          <cell r="F737">
            <v>14428.8</v>
          </cell>
          <cell r="G737">
            <v>98593.3</v>
          </cell>
          <cell r="H737">
            <v>11354.77</v>
          </cell>
          <cell r="I737">
            <v>-179.55</v>
          </cell>
          <cell r="J737">
            <v>15686</v>
          </cell>
          <cell r="K737">
            <v>2793.9</v>
          </cell>
          <cell r="L737">
            <v>9734.8700000000008</v>
          </cell>
          <cell r="M737">
            <v>5680.94</v>
          </cell>
          <cell r="N737">
            <v>43056</v>
          </cell>
          <cell r="O737">
            <v>5963.11</v>
          </cell>
          <cell r="P737">
            <v>35688.620000000003</v>
          </cell>
          <cell r="Q737">
            <v>94451.55</v>
          </cell>
          <cell r="R737">
            <v>41651.730000000003</v>
          </cell>
          <cell r="S737">
            <v>2268</v>
          </cell>
          <cell r="T737">
            <v>11278.8</v>
          </cell>
          <cell r="U737">
            <v>9734.8700000000008</v>
          </cell>
          <cell r="V737">
            <v>723</v>
          </cell>
          <cell r="W737">
            <v>10915.2</v>
          </cell>
          <cell r="X737">
            <v>170.25</v>
          </cell>
          <cell r="Y737">
            <v>13136.12</v>
          </cell>
          <cell r="Z737">
            <v>7780.74</v>
          </cell>
          <cell r="AA737">
            <v>3.75</v>
          </cell>
          <cell r="AB737">
            <v>2158</v>
          </cell>
          <cell r="AC737">
            <v>14071.39</v>
          </cell>
          <cell r="AD737">
            <v>44.96</v>
          </cell>
          <cell r="AE737">
            <v>19800</v>
          </cell>
          <cell r="AF737">
            <v>20.83</v>
          </cell>
          <cell r="AG737">
            <v>4757.59</v>
          </cell>
          <cell r="AH737">
            <v>55420.94</v>
          </cell>
          <cell r="AI737">
            <v>2491.1999999999998</v>
          </cell>
          <cell r="AJ737">
            <v>157755.89000000001</v>
          </cell>
          <cell r="AK737">
            <v>3938.24</v>
          </cell>
          <cell r="AL737">
            <v>8661.08</v>
          </cell>
        </row>
        <row r="738">
          <cell r="A738">
            <v>38906</v>
          </cell>
          <cell r="B738" t="str">
            <v>16:15</v>
          </cell>
          <cell r="C738">
            <v>40642.18</v>
          </cell>
          <cell r="D738">
            <v>44166.84</v>
          </cell>
          <cell r="E738">
            <v>148388.95000000001</v>
          </cell>
          <cell r="F738">
            <v>14342.4</v>
          </cell>
          <cell r="G738">
            <v>98516.63</v>
          </cell>
          <cell r="H738">
            <v>11376.89</v>
          </cell>
          <cell r="I738">
            <v>-188.18</v>
          </cell>
          <cell r="J738">
            <v>15479.61</v>
          </cell>
          <cell r="K738">
            <v>2841</v>
          </cell>
          <cell r="L738">
            <v>9688.2999999999993</v>
          </cell>
          <cell r="M738">
            <v>5677.2</v>
          </cell>
          <cell r="N738">
            <v>42504</v>
          </cell>
          <cell r="O738">
            <v>5981.31</v>
          </cell>
          <cell r="P738">
            <v>35728.080000000002</v>
          </cell>
          <cell r="Q738">
            <v>94716.18</v>
          </cell>
          <cell r="R738">
            <v>41709.39</v>
          </cell>
          <cell r="S738">
            <v>2268</v>
          </cell>
          <cell r="T738">
            <v>11437.2</v>
          </cell>
          <cell r="U738">
            <v>9688.2999999999993</v>
          </cell>
          <cell r="V738">
            <v>669</v>
          </cell>
          <cell r="W738">
            <v>11001.6</v>
          </cell>
          <cell r="X738">
            <v>176.25</v>
          </cell>
          <cell r="Y738">
            <v>13302.4</v>
          </cell>
          <cell r="Z738">
            <v>7465.78</v>
          </cell>
          <cell r="AA738">
            <v>1.88</v>
          </cell>
          <cell r="AB738">
            <v>2157.9</v>
          </cell>
          <cell r="AC738">
            <v>14026.04</v>
          </cell>
          <cell r="AD738">
            <v>33.64</v>
          </cell>
          <cell r="AE738">
            <v>19710</v>
          </cell>
          <cell r="AF738">
            <v>18.75</v>
          </cell>
          <cell r="AG738">
            <v>4715.08</v>
          </cell>
          <cell r="AH738">
            <v>55495.199999999997</v>
          </cell>
          <cell r="AI738">
            <v>2455.1999999999998</v>
          </cell>
          <cell r="AJ738">
            <v>156220.1</v>
          </cell>
          <cell r="AK738">
            <v>3995.32</v>
          </cell>
          <cell r="AL738">
            <v>9508.7800000000007</v>
          </cell>
        </row>
        <row r="739">
          <cell r="A739">
            <v>38906</v>
          </cell>
          <cell r="B739" t="str">
            <v>16:30</v>
          </cell>
          <cell r="C739">
            <v>40288.089999999997</v>
          </cell>
          <cell r="D739">
            <v>43126.62</v>
          </cell>
          <cell r="E739">
            <v>147388.46</v>
          </cell>
          <cell r="F739">
            <v>14256</v>
          </cell>
          <cell r="G739">
            <v>98746.63</v>
          </cell>
          <cell r="H739">
            <v>11352.89</v>
          </cell>
          <cell r="I739">
            <v>-194.79</v>
          </cell>
          <cell r="J739">
            <v>15034.85</v>
          </cell>
          <cell r="K739">
            <v>2787.34</v>
          </cell>
          <cell r="L739">
            <v>9659.7199999999993</v>
          </cell>
          <cell r="M739">
            <v>5680.94</v>
          </cell>
          <cell r="N739">
            <v>43056</v>
          </cell>
          <cell r="O739">
            <v>5987.38</v>
          </cell>
          <cell r="P739">
            <v>35182.46</v>
          </cell>
          <cell r="Q739">
            <v>94178.79</v>
          </cell>
          <cell r="R739">
            <v>41169.839999999997</v>
          </cell>
          <cell r="S739">
            <v>2268</v>
          </cell>
          <cell r="T739">
            <v>11332.8</v>
          </cell>
          <cell r="U739">
            <v>9659.7199999999993</v>
          </cell>
          <cell r="V739">
            <v>678</v>
          </cell>
          <cell r="W739">
            <v>10915.2</v>
          </cell>
          <cell r="X739">
            <v>204</v>
          </cell>
          <cell r="Y739">
            <v>13219.26</v>
          </cell>
          <cell r="Z739">
            <v>7412.36</v>
          </cell>
          <cell r="AA739">
            <v>1.88</v>
          </cell>
          <cell r="AB739">
            <v>2177.1</v>
          </cell>
          <cell r="AC739">
            <v>13895.77</v>
          </cell>
          <cell r="AD739">
            <v>1.38</v>
          </cell>
          <cell r="AE739">
            <v>19476</v>
          </cell>
          <cell r="AF739">
            <v>19.79</v>
          </cell>
          <cell r="AG739">
            <v>4733.8900000000003</v>
          </cell>
          <cell r="AH739">
            <v>55159.94</v>
          </cell>
          <cell r="AI739">
            <v>2462.4</v>
          </cell>
          <cell r="AJ739">
            <v>154508.32999999999</v>
          </cell>
          <cell r="AK739">
            <v>4109.47</v>
          </cell>
          <cell r="AL739">
            <v>10626.57</v>
          </cell>
        </row>
        <row r="740">
          <cell r="A740">
            <v>38906</v>
          </cell>
          <cell r="B740" t="str">
            <v>16:45</v>
          </cell>
          <cell r="C740">
            <v>40068.04</v>
          </cell>
          <cell r="D740">
            <v>42766.55</v>
          </cell>
          <cell r="E740">
            <v>147229.60999999999</v>
          </cell>
          <cell r="F740">
            <v>14342.4</v>
          </cell>
          <cell r="G740">
            <v>99014.97</v>
          </cell>
          <cell r="H740">
            <v>11378.77</v>
          </cell>
          <cell r="I740">
            <v>-188.18</v>
          </cell>
          <cell r="J740">
            <v>15018.09</v>
          </cell>
          <cell r="K740">
            <v>2845.58</v>
          </cell>
          <cell r="L740">
            <v>9650.8700000000008</v>
          </cell>
          <cell r="M740">
            <v>5680.94</v>
          </cell>
          <cell r="N740">
            <v>42504</v>
          </cell>
          <cell r="O740">
            <v>5987.38</v>
          </cell>
          <cell r="P740">
            <v>34639.5</v>
          </cell>
          <cell r="Q740">
            <v>94172.18</v>
          </cell>
          <cell r="R740">
            <v>40626.879999999997</v>
          </cell>
          <cell r="S740">
            <v>2268</v>
          </cell>
          <cell r="T740">
            <v>11498.4</v>
          </cell>
          <cell r="U740">
            <v>9650.8700000000008</v>
          </cell>
          <cell r="V740">
            <v>693</v>
          </cell>
          <cell r="W740">
            <v>11030.4</v>
          </cell>
          <cell r="X740">
            <v>198</v>
          </cell>
          <cell r="Y740">
            <v>13219.26</v>
          </cell>
          <cell r="Z740">
            <v>7550.82</v>
          </cell>
          <cell r="AA740">
            <v>3.75</v>
          </cell>
          <cell r="AB740">
            <v>2220.3000000000002</v>
          </cell>
          <cell r="AC740">
            <v>13865.56</v>
          </cell>
          <cell r="AD740">
            <v>1.9</v>
          </cell>
          <cell r="AE740">
            <v>19476</v>
          </cell>
          <cell r="AF740">
            <v>16.670000000000002</v>
          </cell>
          <cell r="AG740">
            <v>4707.6400000000003</v>
          </cell>
          <cell r="AH740">
            <v>54208.94</v>
          </cell>
          <cell r="AI740">
            <v>2498.4</v>
          </cell>
          <cell r="AJ740">
            <v>154332.32999999999</v>
          </cell>
          <cell r="AK740">
            <v>4166.55</v>
          </cell>
          <cell r="AL740">
            <v>10606.69</v>
          </cell>
        </row>
        <row r="741">
          <cell r="A741">
            <v>38906</v>
          </cell>
          <cell r="B741" t="str">
            <v>17:00</v>
          </cell>
          <cell r="C741">
            <v>39939.61</v>
          </cell>
          <cell r="D741">
            <v>42566.51</v>
          </cell>
          <cell r="E741">
            <v>147311.20000000001</v>
          </cell>
          <cell r="F741">
            <v>14342.4</v>
          </cell>
          <cell r="G741">
            <v>99168.3</v>
          </cell>
          <cell r="H741">
            <v>11378.77</v>
          </cell>
          <cell r="I741">
            <v>-172.37</v>
          </cell>
          <cell r="J741">
            <v>15043.22</v>
          </cell>
          <cell r="K741">
            <v>2843.46</v>
          </cell>
          <cell r="L741">
            <v>9665.92</v>
          </cell>
          <cell r="M741">
            <v>5688.41</v>
          </cell>
          <cell r="N741">
            <v>43056</v>
          </cell>
          <cell r="O741">
            <v>5987.38</v>
          </cell>
          <cell r="P741">
            <v>33995.42</v>
          </cell>
          <cell r="Q741">
            <v>95212.37</v>
          </cell>
          <cell r="R741">
            <v>39982.800000000003</v>
          </cell>
          <cell r="S741">
            <v>2484</v>
          </cell>
          <cell r="T741">
            <v>11653.2</v>
          </cell>
          <cell r="U741">
            <v>9665.92</v>
          </cell>
          <cell r="V741">
            <v>693</v>
          </cell>
          <cell r="W741">
            <v>11376</v>
          </cell>
          <cell r="X741">
            <v>192</v>
          </cell>
          <cell r="Y741">
            <v>13219.26</v>
          </cell>
          <cell r="Z741">
            <v>7710.75</v>
          </cell>
          <cell r="AA741">
            <v>3.75</v>
          </cell>
          <cell r="AB741">
            <v>1856.8</v>
          </cell>
          <cell r="AC741">
            <v>13701.33</v>
          </cell>
          <cell r="AD741">
            <v>3.94</v>
          </cell>
          <cell r="AE741">
            <v>19386</v>
          </cell>
          <cell r="AF741">
            <v>17.71</v>
          </cell>
          <cell r="AG741">
            <v>4656.5600000000004</v>
          </cell>
          <cell r="AH741">
            <v>53655.41</v>
          </cell>
          <cell r="AI741">
            <v>2505.6</v>
          </cell>
          <cell r="AJ741">
            <v>154252.37</v>
          </cell>
          <cell r="AK741">
            <v>4337.78</v>
          </cell>
          <cell r="AL741">
            <v>10507.33</v>
          </cell>
        </row>
        <row r="742">
          <cell r="A742">
            <v>38906</v>
          </cell>
          <cell r="B742" t="str">
            <v>17:15</v>
          </cell>
          <cell r="C742">
            <v>40040.839999999997</v>
          </cell>
          <cell r="D742">
            <v>42806.559999999998</v>
          </cell>
          <cell r="E742">
            <v>147871.19</v>
          </cell>
          <cell r="F742">
            <v>14428.8</v>
          </cell>
          <cell r="G742">
            <v>99398.3</v>
          </cell>
          <cell r="H742">
            <v>11426.76</v>
          </cell>
          <cell r="I742">
            <v>-138.58000000000001</v>
          </cell>
          <cell r="J742">
            <v>14952.46</v>
          </cell>
          <cell r="K742">
            <v>2991.24</v>
          </cell>
          <cell r="L742">
            <v>9486.2999999999993</v>
          </cell>
          <cell r="M742">
            <v>6039.5</v>
          </cell>
          <cell r="N742">
            <v>42504</v>
          </cell>
          <cell r="O742">
            <v>5993.45</v>
          </cell>
          <cell r="P742">
            <v>34399.82</v>
          </cell>
          <cell r="Q742">
            <v>96522.58</v>
          </cell>
          <cell r="R742">
            <v>40393.269999999997</v>
          </cell>
          <cell r="S742">
            <v>2268</v>
          </cell>
          <cell r="T742">
            <v>12060</v>
          </cell>
          <cell r="U742">
            <v>9486.2999999999993</v>
          </cell>
          <cell r="V742">
            <v>657</v>
          </cell>
          <cell r="W742">
            <v>11520</v>
          </cell>
          <cell r="X742">
            <v>189.75</v>
          </cell>
          <cell r="Y742">
            <v>13052.98</v>
          </cell>
          <cell r="Z742">
            <v>7839.39</v>
          </cell>
          <cell r="AA742">
            <v>3.75</v>
          </cell>
          <cell r="AB742">
            <v>1420</v>
          </cell>
          <cell r="AC742">
            <v>14086.37</v>
          </cell>
          <cell r="AD742">
            <v>1.63</v>
          </cell>
          <cell r="AE742">
            <v>19332</v>
          </cell>
          <cell r="AF742">
            <v>18.75</v>
          </cell>
          <cell r="AG742">
            <v>4623.74</v>
          </cell>
          <cell r="AH742">
            <v>54159.5</v>
          </cell>
          <cell r="AI742">
            <v>2527.1999999999998</v>
          </cell>
          <cell r="AJ742">
            <v>153900.44</v>
          </cell>
          <cell r="AK742">
            <v>4451.93</v>
          </cell>
          <cell r="AL742">
            <v>9865.61</v>
          </cell>
        </row>
        <row r="743">
          <cell r="A743">
            <v>38906</v>
          </cell>
          <cell r="B743" t="str">
            <v>17:30</v>
          </cell>
          <cell r="C743">
            <v>39728.76</v>
          </cell>
          <cell r="D743">
            <v>39445.9</v>
          </cell>
          <cell r="E743">
            <v>148749.63</v>
          </cell>
          <cell r="F743">
            <v>14428.8</v>
          </cell>
          <cell r="G743">
            <v>99743.3</v>
          </cell>
          <cell r="H743">
            <v>11423.01</v>
          </cell>
          <cell r="I743">
            <v>-129.81</v>
          </cell>
          <cell r="J743">
            <v>15070.85</v>
          </cell>
          <cell r="K743">
            <v>7973.38</v>
          </cell>
          <cell r="L743">
            <v>10247.98</v>
          </cell>
          <cell r="M743">
            <v>6050.7</v>
          </cell>
          <cell r="N743">
            <v>42504</v>
          </cell>
          <cell r="O743">
            <v>5993.45</v>
          </cell>
          <cell r="P743">
            <v>35761.11</v>
          </cell>
          <cell r="Q743">
            <v>96449.81</v>
          </cell>
          <cell r="R743">
            <v>41754.559999999998</v>
          </cell>
          <cell r="S743">
            <v>2268</v>
          </cell>
          <cell r="T743">
            <v>12240</v>
          </cell>
          <cell r="U743">
            <v>10247.98</v>
          </cell>
          <cell r="V743">
            <v>690</v>
          </cell>
          <cell r="W743">
            <v>11750.4</v>
          </cell>
          <cell r="X743">
            <v>196.5</v>
          </cell>
          <cell r="Y743">
            <v>13634.96</v>
          </cell>
          <cell r="Z743">
            <v>8265.6200000000008</v>
          </cell>
          <cell r="AA743">
            <v>0</v>
          </cell>
          <cell r="AB743">
            <v>907.7</v>
          </cell>
          <cell r="AC743">
            <v>14311.83</v>
          </cell>
          <cell r="AD743">
            <v>2.74</v>
          </cell>
          <cell r="AE743">
            <v>19602</v>
          </cell>
          <cell r="AF743">
            <v>23.96</v>
          </cell>
          <cell r="AG743">
            <v>4561.17</v>
          </cell>
          <cell r="AH743">
            <v>54440.7</v>
          </cell>
          <cell r="AI743">
            <v>2548.8000000000002</v>
          </cell>
          <cell r="AJ743">
            <v>154636.35999999999</v>
          </cell>
          <cell r="AK743">
            <v>4394.8500000000004</v>
          </cell>
          <cell r="AL743">
            <v>9825.8700000000008</v>
          </cell>
        </row>
        <row r="744">
          <cell r="A744">
            <v>38906</v>
          </cell>
          <cell r="B744" t="str">
            <v>17:45</v>
          </cell>
          <cell r="C744">
            <v>39865.199999999997</v>
          </cell>
          <cell r="D744">
            <v>37445.49</v>
          </cell>
          <cell r="E744">
            <v>151752.6</v>
          </cell>
          <cell r="F744">
            <v>14256</v>
          </cell>
          <cell r="G744">
            <v>100088.3</v>
          </cell>
          <cell r="H744">
            <v>11450.76</v>
          </cell>
          <cell r="I744">
            <v>-149.80000000000001</v>
          </cell>
          <cell r="J744">
            <v>15034.05</v>
          </cell>
          <cell r="K744">
            <v>10187.719999999999</v>
          </cell>
          <cell r="L744">
            <v>10938.33</v>
          </cell>
          <cell r="M744">
            <v>6061.91</v>
          </cell>
          <cell r="N744">
            <v>43056</v>
          </cell>
          <cell r="O744">
            <v>5993.45</v>
          </cell>
          <cell r="P744">
            <v>38172.83</v>
          </cell>
          <cell r="Q744">
            <v>96277.8</v>
          </cell>
          <cell r="R744">
            <v>44166.28</v>
          </cell>
          <cell r="S744">
            <v>2376</v>
          </cell>
          <cell r="T744">
            <v>12297.6</v>
          </cell>
          <cell r="U744">
            <v>10938.33</v>
          </cell>
          <cell r="V744">
            <v>714</v>
          </cell>
          <cell r="W744">
            <v>12297.6</v>
          </cell>
          <cell r="X744">
            <v>207</v>
          </cell>
          <cell r="Y744">
            <v>13967.52</v>
          </cell>
          <cell r="Z744">
            <v>8709.59</v>
          </cell>
          <cell r="AA744">
            <v>3.75</v>
          </cell>
          <cell r="AB744">
            <v>832.1</v>
          </cell>
          <cell r="AC744">
            <v>14517.56</v>
          </cell>
          <cell r="AD744">
            <v>2.35</v>
          </cell>
          <cell r="AE744">
            <v>20196</v>
          </cell>
          <cell r="AF744">
            <v>23.96</v>
          </cell>
          <cell r="AG744">
            <v>3644.86</v>
          </cell>
          <cell r="AH744">
            <v>55714.91</v>
          </cell>
          <cell r="AI744">
            <v>2584.8000000000002</v>
          </cell>
          <cell r="AJ744">
            <v>157100.01999999999</v>
          </cell>
          <cell r="AK744">
            <v>4394.8500000000004</v>
          </cell>
          <cell r="AL744">
            <v>9455.33</v>
          </cell>
        </row>
        <row r="745">
          <cell r="A745">
            <v>38906</v>
          </cell>
          <cell r="B745" t="str">
            <v>18:00</v>
          </cell>
          <cell r="C745">
            <v>40430.129999999997</v>
          </cell>
          <cell r="D745">
            <v>48327.66</v>
          </cell>
          <cell r="E745">
            <v>152231.67000000001</v>
          </cell>
          <cell r="F745">
            <v>21254.400000000001</v>
          </cell>
          <cell r="G745">
            <v>99014.97</v>
          </cell>
          <cell r="H745">
            <v>11500.63</v>
          </cell>
          <cell r="I745">
            <v>-158.28</v>
          </cell>
          <cell r="J745">
            <v>14975.26</v>
          </cell>
          <cell r="K745">
            <v>10152.17</v>
          </cell>
          <cell r="L745">
            <v>11827.88</v>
          </cell>
          <cell r="M745">
            <v>6076.85</v>
          </cell>
          <cell r="N745">
            <v>41952</v>
          </cell>
          <cell r="O745">
            <v>5957.05</v>
          </cell>
          <cell r="P745">
            <v>39669.589999999997</v>
          </cell>
          <cell r="Q745">
            <v>96702.28</v>
          </cell>
          <cell r="R745">
            <v>45626.64</v>
          </cell>
          <cell r="S745">
            <v>2160</v>
          </cell>
          <cell r="T745">
            <v>12675.6</v>
          </cell>
          <cell r="U745">
            <v>11827.88</v>
          </cell>
          <cell r="V745">
            <v>744</v>
          </cell>
          <cell r="W745">
            <v>12153.6</v>
          </cell>
          <cell r="X745">
            <v>218.25</v>
          </cell>
          <cell r="Y745">
            <v>14715.78</v>
          </cell>
          <cell r="Z745">
            <v>9091.77</v>
          </cell>
          <cell r="AA745">
            <v>5.63</v>
          </cell>
          <cell r="AB745">
            <v>934</v>
          </cell>
          <cell r="AC745">
            <v>15859.27</v>
          </cell>
          <cell r="AD745">
            <v>5.34</v>
          </cell>
          <cell r="AE745">
            <v>21690</v>
          </cell>
          <cell r="AF745">
            <v>36.46</v>
          </cell>
          <cell r="AG745">
            <v>3516.82</v>
          </cell>
          <cell r="AH745">
            <v>58624.85</v>
          </cell>
          <cell r="AI745">
            <v>2800.8</v>
          </cell>
          <cell r="AJ745">
            <v>162427.38</v>
          </cell>
          <cell r="AK745">
            <v>4394.8500000000004</v>
          </cell>
          <cell r="AL745">
            <v>12625.4</v>
          </cell>
        </row>
        <row r="746">
          <cell r="A746">
            <v>38906</v>
          </cell>
          <cell r="B746" t="str">
            <v>18:15</v>
          </cell>
          <cell r="C746">
            <v>39673.550000000003</v>
          </cell>
          <cell r="D746">
            <v>42806.559999999998</v>
          </cell>
          <cell r="E746">
            <v>152026.35999999999</v>
          </cell>
          <cell r="F746">
            <v>52617.599999999999</v>
          </cell>
          <cell r="G746">
            <v>91463.3</v>
          </cell>
          <cell r="H746">
            <v>11784.85</v>
          </cell>
          <cell r="I746">
            <v>22375.63</v>
          </cell>
          <cell r="J746">
            <v>15844.48</v>
          </cell>
          <cell r="K746">
            <v>9960.1299999999992</v>
          </cell>
          <cell r="L746">
            <v>13253.08</v>
          </cell>
          <cell r="M746">
            <v>6371.91</v>
          </cell>
          <cell r="N746">
            <v>38640</v>
          </cell>
          <cell r="O746">
            <v>9232.82</v>
          </cell>
          <cell r="P746">
            <v>45394.6</v>
          </cell>
          <cell r="Q746">
            <v>95921.7</v>
          </cell>
          <cell r="R746">
            <v>54627.42</v>
          </cell>
          <cell r="S746">
            <v>2268</v>
          </cell>
          <cell r="T746">
            <v>14011.2</v>
          </cell>
          <cell r="U746">
            <v>13253.08</v>
          </cell>
          <cell r="V746">
            <v>873</v>
          </cell>
          <cell r="W746">
            <v>12153.6</v>
          </cell>
          <cell r="X746">
            <v>222.75</v>
          </cell>
          <cell r="Y746">
            <v>16046.02</v>
          </cell>
          <cell r="Z746">
            <v>9922</v>
          </cell>
          <cell r="AA746">
            <v>1.88</v>
          </cell>
          <cell r="AB746">
            <v>1233.5999999999999</v>
          </cell>
          <cell r="AC746">
            <v>18490.82</v>
          </cell>
          <cell r="AD746">
            <v>10.7</v>
          </cell>
          <cell r="AE746">
            <v>24858</v>
          </cell>
          <cell r="AF746">
            <v>56.25</v>
          </cell>
          <cell r="AG746">
            <v>3550.11</v>
          </cell>
          <cell r="AH746">
            <v>66086.91</v>
          </cell>
          <cell r="AI746">
            <v>3369.6</v>
          </cell>
          <cell r="AJ746">
            <v>175114</v>
          </cell>
          <cell r="AK746">
            <v>4451.93</v>
          </cell>
          <cell r="AL746">
            <v>23845.71</v>
          </cell>
        </row>
        <row r="747">
          <cell r="A747">
            <v>38906</v>
          </cell>
          <cell r="B747" t="str">
            <v>18:30</v>
          </cell>
          <cell r="C747">
            <v>40056.04</v>
          </cell>
          <cell r="D747">
            <v>49407.89</v>
          </cell>
          <cell r="E747">
            <v>172945.09</v>
          </cell>
          <cell r="F747">
            <v>62380.800000000003</v>
          </cell>
          <cell r="G747">
            <v>94568.3</v>
          </cell>
          <cell r="H747">
            <v>12266.69</v>
          </cell>
          <cell r="I747">
            <v>37717.22</v>
          </cell>
          <cell r="J747">
            <v>16311.64</v>
          </cell>
          <cell r="K747">
            <v>12529.25</v>
          </cell>
          <cell r="L747">
            <v>13629.78</v>
          </cell>
          <cell r="M747">
            <v>6364.44</v>
          </cell>
          <cell r="N747">
            <v>38640</v>
          </cell>
          <cell r="O747">
            <v>16130.13</v>
          </cell>
          <cell r="P747">
            <v>49605.71</v>
          </cell>
          <cell r="Q747">
            <v>106617.16</v>
          </cell>
          <cell r="R747">
            <v>65735.839999999997</v>
          </cell>
          <cell r="S747">
            <v>2376</v>
          </cell>
          <cell r="T747">
            <v>16945.2</v>
          </cell>
          <cell r="U747">
            <v>13629.78</v>
          </cell>
          <cell r="V747">
            <v>1161</v>
          </cell>
          <cell r="W747">
            <v>12700.8</v>
          </cell>
          <cell r="X747">
            <v>220.5</v>
          </cell>
          <cell r="Y747">
            <v>17625.68</v>
          </cell>
          <cell r="Z747">
            <v>11030.26</v>
          </cell>
          <cell r="AA747">
            <v>3.75</v>
          </cell>
          <cell r="AB747">
            <v>1901.5</v>
          </cell>
          <cell r="AC747">
            <v>21421.17</v>
          </cell>
          <cell r="AD747">
            <v>16.489999999999998</v>
          </cell>
          <cell r="AE747">
            <v>30294</v>
          </cell>
          <cell r="AF747">
            <v>97.91</v>
          </cell>
          <cell r="AG747">
            <v>3530.75</v>
          </cell>
          <cell r="AH747">
            <v>78637.440000000002</v>
          </cell>
          <cell r="AI747">
            <v>4154.3999999999996</v>
          </cell>
          <cell r="AJ747">
            <v>196039.22</v>
          </cell>
          <cell r="AK747">
            <v>4394.8500000000004</v>
          </cell>
          <cell r="AL747">
            <v>26050.29</v>
          </cell>
        </row>
        <row r="748">
          <cell r="A748">
            <v>38906</v>
          </cell>
          <cell r="B748" t="str">
            <v>18:45</v>
          </cell>
          <cell r="C748">
            <v>40857.440000000002</v>
          </cell>
          <cell r="D748">
            <v>58329.66</v>
          </cell>
          <cell r="E748">
            <v>193542.81</v>
          </cell>
          <cell r="F748">
            <v>62640</v>
          </cell>
          <cell r="G748">
            <v>94683.3</v>
          </cell>
          <cell r="H748">
            <v>12240.82</v>
          </cell>
          <cell r="I748">
            <v>43877.82</v>
          </cell>
          <cell r="J748">
            <v>16345.7</v>
          </cell>
          <cell r="K748">
            <v>14263.61</v>
          </cell>
          <cell r="L748">
            <v>13684.01</v>
          </cell>
          <cell r="M748">
            <v>6371.91</v>
          </cell>
          <cell r="N748">
            <v>39192</v>
          </cell>
          <cell r="O748">
            <v>16342.45</v>
          </cell>
          <cell r="P748">
            <v>61238.62</v>
          </cell>
          <cell r="Q748">
            <v>120694.33</v>
          </cell>
          <cell r="R748">
            <v>77581.070000000007</v>
          </cell>
          <cell r="S748">
            <v>2376</v>
          </cell>
          <cell r="T748">
            <v>19688.400000000001</v>
          </cell>
          <cell r="U748">
            <v>13684.01</v>
          </cell>
          <cell r="V748">
            <v>1353</v>
          </cell>
          <cell r="W748">
            <v>13824</v>
          </cell>
          <cell r="X748">
            <v>216.75</v>
          </cell>
          <cell r="Y748">
            <v>18457.080000000002</v>
          </cell>
          <cell r="Z748">
            <v>11522.56</v>
          </cell>
          <cell r="AA748">
            <v>1.88</v>
          </cell>
          <cell r="AB748">
            <v>2258.5</v>
          </cell>
          <cell r="AC748">
            <v>22872.01</v>
          </cell>
          <cell r="AD748">
            <v>21.53</v>
          </cell>
          <cell r="AE748">
            <v>32922</v>
          </cell>
          <cell r="AF748">
            <v>134.37</v>
          </cell>
          <cell r="AG748">
            <v>3552.74</v>
          </cell>
          <cell r="AH748">
            <v>85931.91</v>
          </cell>
          <cell r="AI748">
            <v>4500</v>
          </cell>
          <cell r="AJ748">
            <v>209637.27</v>
          </cell>
          <cell r="AK748">
            <v>4451.93</v>
          </cell>
          <cell r="AL748">
            <v>19158.45</v>
          </cell>
        </row>
        <row r="749">
          <cell r="A749">
            <v>38906</v>
          </cell>
          <cell r="B749" t="str">
            <v>19:00</v>
          </cell>
          <cell r="C749">
            <v>40304.9</v>
          </cell>
          <cell r="D749">
            <v>73772.759999999995</v>
          </cell>
          <cell r="E749">
            <v>201867.35</v>
          </cell>
          <cell r="F749">
            <v>62812.800000000003</v>
          </cell>
          <cell r="G749">
            <v>94913.3</v>
          </cell>
          <cell r="H749">
            <v>12338.68</v>
          </cell>
          <cell r="I749">
            <v>44613.9</v>
          </cell>
          <cell r="J749">
            <v>16436.060000000001</v>
          </cell>
          <cell r="K749">
            <v>14298.45</v>
          </cell>
          <cell r="L749">
            <v>14144.44</v>
          </cell>
          <cell r="M749">
            <v>6364.44</v>
          </cell>
          <cell r="N749">
            <v>38640</v>
          </cell>
          <cell r="O749">
            <v>16421.310000000001</v>
          </cell>
          <cell r="P749">
            <v>62260.94</v>
          </cell>
          <cell r="Q749">
            <v>132247.26999999999</v>
          </cell>
          <cell r="R749">
            <v>78682.25</v>
          </cell>
          <cell r="S749">
            <v>2484</v>
          </cell>
          <cell r="T749">
            <v>19926</v>
          </cell>
          <cell r="U749">
            <v>14144.44</v>
          </cell>
          <cell r="V749">
            <v>1440</v>
          </cell>
          <cell r="W749">
            <v>14371.2</v>
          </cell>
          <cell r="X749">
            <v>228</v>
          </cell>
          <cell r="Y749">
            <v>18789.64</v>
          </cell>
          <cell r="Z749">
            <v>11527.37</v>
          </cell>
          <cell r="AA749">
            <v>3.75</v>
          </cell>
          <cell r="AB749">
            <v>2421.1</v>
          </cell>
          <cell r="AC749">
            <v>23467.11</v>
          </cell>
          <cell r="AD749">
            <v>35.47</v>
          </cell>
          <cell r="AE749">
            <v>33660</v>
          </cell>
          <cell r="AF749">
            <v>143.74</v>
          </cell>
          <cell r="AG749">
            <v>3594.8</v>
          </cell>
          <cell r="AH749">
            <v>88291.44</v>
          </cell>
          <cell r="AI749">
            <v>4629.6000000000004</v>
          </cell>
          <cell r="AJ749">
            <v>214036.6</v>
          </cell>
          <cell r="AK749">
            <v>4394.8500000000004</v>
          </cell>
          <cell r="AL749">
            <v>17428.490000000002</v>
          </cell>
        </row>
        <row r="750">
          <cell r="A750">
            <v>38906</v>
          </cell>
          <cell r="B750" t="str">
            <v>19:15</v>
          </cell>
          <cell r="C750">
            <v>40508.550000000003</v>
          </cell>
          <cell r="D750">
            <v>77052.990000000005</v>
          </cell>
          <cell r="E750">
            <v>203999.03</v>
          </cell>
          <cell r="F750">
            <v>63244.800000000003</v>
          </cell>
          <cell r="G750">
            <v>96178.3</v>
          </cell>
          <cell r="H750">
            <v>12442.18</v>
          </cell>
          <cell r="I750">
            <v>44683.62</v>
          </cell>
          <cell r="J750">
            <v>16503.22</v>
          </cell>
          <cell r="K750">
            <v>14328.38</v>
          </cell>
          <cell r="L750">
            <v>14229.23</v>
          </cell>
          <cell r="M750">
            <v>6364.44</v>
          </cell>
          <cell r="N750">
            <v>39192</v>
          </cell>
          <cell r="O750">
            <v>16585.099999999999</v>
          </cell>
          <cell r="P750">
            <v>62147.57</v>
          </cell>
          <cell r="Q750">
            <v>137274.32</v>
          </cell>
          <cell r="R750">
            <v>78732.67</v>
          </cell>
          <cell r="S750">
            <v>2376</v>
          </cell>
          <cell r="T750">
            <v>20152.8</v>
          </cell>
          <cell r="U750">
            <v>14229.23</v>
          </cell>
          <cell r="V750">
            <v>1479</v>
          </cell>
          <cell r="W750">
            <v>14832</v>
          </cell>
          <cell r="X750">
            <v>235.5</v>
          </cell>
          <cell r="Y750">
            <v>19039.060000000001</v>
          </cell>
          <cell r="Z750">
            <v>11645.49</v>
          </cell>
          <cell r="AA750">
            <v>11.26</v>
          </cell>
          <cell r="AB750">
            <v>3089.6</v>
          </cell>
          <cell r="AC750">
            <v>23542.17</v>
          </cell>
          <cell r="AD750">
            <v>42.84</v>
          </cell>
          <cell r="AE750">
            <v>33642</v>
          </cell>
          <cell r="AF750">
            <v>147.91</v>
          </cell>
          <cell r="AG750">
            <v>3542.05</v>
          </cell>
          <cell r="AH750">
            <v>88858.44</v>
          </cell>
          <cell r="AI750">
            <v>4672.8</v>
          </cell>
          <cell r="AJ750">
            <v>214868.45</v>
          </cell>
          <cell r="AK750">
            <v>4394.8500000000004</v>
          </cell>
          <cell r="AL750">
            <v>15979.05</v>
          </cell>
        </row>
        <row r="751">
          <cell r="A751">
            <v>38906</v>
          </cell>
          <cell r="B751" t="str">
            <v>19:30</v>
          </cell>
          <cell r="C751">
            <v>40180.080000000002</v>
          </cell>
          <cell r="D751">
            <v>82092.850000000006</v>
          </cell>
          <cell r="E751">
            <v>204363.45</v>
          </cell>
          <cell r="F751">
            <v>63244.800000000003</v>
          </cell>
          <cell r="G751">
            <v>96101.63</v>
          </cell>
          <cell r="H751">
            <v>12423.81</v>
          </cell>
          <cell r="I751">
            <v>44689.88</v>
          </cell>
          <cell r="J751">
            <v>16472.45</v>
          </cell>
          <cell r="K751">
            <v>14237.23</v>
          </cell>
          <cell r="L751">
            <v>14230</v>
          </cell>
          <cell r="M751">
            <v>6360.71</v>
          </cell>
          <cell r="N751">
            <v>39192</v>
          </cell>
          <cell r="O751">
            <v>16536.57</v>
          </cell>
          <cell r="P751">
            <v>61785.599999999999</v>
          </cell>
          <cell r="Q751">
            <v>140211.06</v>
          </cell>
          <cell r="R751">
            <v>78322.17</v>
          </cell>
          <cell r="S751">
            <v>2484</v>
          </cell>
          <cell r="T751">
            <v>20275.2</v>
          </cell>
          <cell r="U751">
            <v>14230</v>
          </cell>
          <cell r="V751">
            <v>1476</v>
          </cell>
          <cell r="W751">
            <v>14774.4</v>
          </cell>
          <cell r="X751">
            <v>273</v>
          </cell>
          <cell r="Y751">
            <v>19205.34</v>
          </cell>
          <cell r="Z751">
            <v>11728.16</v>
          </cell>
          <cell r="AA751">
            <v>16.88</v>
          </cell>
          <cell r="AB751">
            <v>3974.4</v>
          </cell>
          <cell r="AC751">
            <v>23567.51</v>
          </cell>
          <cell r="AD751">
            <v>43.76</v>
          </cell>
          <cell r="AE751">
            <v>33840</v>
          </cell>
          <cell r="AF751">
            <v>151.03</v>
          </cell>
          <cell r="AG751">
            <v>3571.52</v>
          </cell>
          <cell r="AH751">
            <v>88806.71</v>
          </cell>
          <cell r="AI751">
            <v>4716</v>
          </cell>
          <cell r="AJ751">
            <v>214964.41</v>
          </cell>
          <cell r="AK751">
            <v>4337.78</v>
          </cell>
          <cell r="AL751">
            <v>15803.71</v>
          </cell>
        </row>
        <row r="752">
          <cell r="A752">
            <v>38906</v>
          </cell>
          <cell r="B752" t="str">
            <v>19:45</v>
          </cell>
          <cell r="C752">
            <v>39918.410000000003</v>
          </cell>
          <cell r="D752">
            <v>83453.11</v>
          </cell>
          <cell r="E752">
            <v>203607.4</v>
          </cell>
          <cell r="F752">
            <v>63331.199999999997</v>
          </cell>
          <cell r="G752">
            <v>96101.63</v>
          </cell>
          <cell r="H752">
            <v>12451.56</v>
          </cell>
          <cell r="I752">
            <v>46502.58</v>
          </cell>
          <cell r="J752">
            <v>16334.43</v>
          </cell>
          <cell r="K752">
            <v>14212.37</v>
          </cell>
          <cell r="L752">
            <v>14184.9</v>
          </cell>
          <cell r="M752">
            <v>6356.97</v>
          </cell>
          <cell r="N752">
            <v>38088</v>
          </cell>
          <cell r="O752">
            <v>16579.03</v>
          </cell>
          <cell r="P752">
            <v>61482.28</v>
          </cell>
          <cell r="Q752">
            <v>141485.71</v>
          </cell>
          <cell r="R752">
            <v>78061.31</v>
          </cell>
          <cell r="S752">
            <v>2484</v>
          </cell>
          <cell r="T752">
            <v>20602.8</v>
          </cell>
          <cell r="U752">
            <v>14184.9</v>
          </cell>
          <cell r="V752">
            <v>1470</v>
          </cell>
          <cell r="W752">
            <v>14976</v>
          </cell>
          <cell r="X752">
            <v>312</v>
          </cell>
          <cell r="Y752">
            <v>18955.919999999998</v>
          </cell>
          <cell r="Z752">
            <v>11846.41</v>
          </cell>
          <cell r="AA752">
            <v>20.64</v>
          </cell>
          <cell r="AB752">
            <v>3948.9</v>
          </cell>
          <cell r="AC752">
            <v>23567.65</v>
          </cell>
          <cell r="AD752">
            <v>45.16</v>
          </cell>
          <cell r="AE752">
            <v>33858</v>
          </cell>
          <cell r="AF752">
            <v>151.03</v>
          </cell>
          <cell r="AG752">
            <v>3599.11</v>
          </cell>
          <cell r="AH752">
            <v>89384.97</v>
          </cell>
          <cell r="AI752">
            <v>4680</v>
          </cell>
          <cell r="AJ752">
            <v>214116.53</v>
          </cell>
          <cell r="AK752">
            <v>4166.55</v>
          </cell>
          <cell r="AL752">
            <v>15780.33</v>
          </cell>
        </row>
        <row r="753">
          <cell r="A753">
            <v>38906</v>
          </cell>
          <cell r="B753" t="str">
            <v>20:00</v>
          </cell>
          <cell r="C753">
            <v>39775.58</v>
          </cell>
          <cell r="D753">
            <v>81972.820000000007</v>
          </cell>
          <cell r="E753">
            <v>204447.01</v>
          </cell>
          <cell r="F753">
            <v>64713.599999999999</v>
          </cell>
          <cell r="G753">
            <v>96178.3</v>
          </cell>
          <cell r="H753">
            <v>12523.55</v>
          </cell>
          <cell r="I753">
            <v>46678.19</v>
          </cell>
          <cell r="J753">
            <v>16470.849999999999</v>
          </cell>
          <cell r="K753">
            <v>14274.48</v>
          </cell>
          <cell r="L753">
            <v>14157.08</v>
          </cell>
          <cell r="M753">
            <v>6360.71</v>
          </cell>
          <cell r="N753">
            <v>38640</v>
          </cell>
          <cell r="O753">
            <v>16560.84</v>
          </cell>
          <cell r="P753">
            <v>57144.73</v>
          </cell>
          <cell r="Q753">
            <v>145352.34</v>
          </cell>
          <cell r="R753">
            <v>73705.570000000007</v>
          </cell>
          <cell r="S753">
            <v>2484</v>
          </cell>
          <cell r="T753">
            <v>20311.2</v>
          </cell>
          <cell r="U753">
            <v>14157.08</v>
          </cell>
          <cell r="V753">
            <v>1458</v>
          </cell>
          <cell r="W753">
            <v>15148.8</v>
          </cell>
          <cell r="X753">
            <v>390</v>
          </cell>
          <cell r="Y753">
            <v>19039.060000000001</v>
          </cell>
          <cell r="Z753">
            <v>11444.78</v>
          </cell>
          <cell r="AA753">
            <v>20.64</v>
          </cell>
          <cell r="AB753">
            <v>3917.2</v>
          </cell>
          <cell r="AC753">
            <v>23331.38</v>
          </cell>
          <cell r="AD753">
            <v>46.64</v>
          </cell>
          <cell r="AE753">
            <v>33480</v>
          </cell>
          <cell r="AF753">
            <v>148.94999999999999</v>
          </cell>
          <cell r="AG753">
            <v>3525.38</v>
          </cell>
          <cell r="AH753">
            <v>88668.71</v>
          </cell>
          <cell r="AI753">
            <v>4608</v>
          </cell>
          <cell r="AJ753">
            <v>213652.55</v>
          </cell>
          <cell r="AK753">
            <v>4166.55</v>
          </cell>
          <cell r="AL753">
            <v>14844.04</v>
          </cell>
        </row>
        <row r="754">
          <cell r="A754">
            <v>38906</v>
          </cell>
          <cell r="B754" t="str">
            <v>20:15</v>
          </cell>
          <cell r="C754">
            <v>40037.64</v>
          </cell>
          <cell r="D754">
            <v>71770.77</v>
          </cell>
          <cell r="E754">
            <v>207531.56</v>
          </cell>
          <cell r="F754">
            <v>65836.800000000003</v>
          </cell>
          <cell r="G754">
            <v>96791.63</v>
          </cell>
          <cell r="H754">
            <v>12641.67</v>
          </cell>
          <cell r="I754">
            <v>46692.38</v>
          </cell>
          <cell r="J754">
            <v>16566.849999999999</v>
          </cell>
          <cell r="K754">
            <v>14297.99</v>
          </cell>
          <cell r="L754">
            <v>14109.26</v>
          </cell>
          <cell r="M754">
            <v>6364.44</v>
          </cell>
          <cell r="N754">
            <v>39192</v>
          </cell>
          <cell r="O754">
            <v>16536.57</v>
          </cell>
          <cell r="P754">
            <v>56111.98</v>
          </cell>
          <cell r="Q754">
            <v>144966.14000000001</v>
          </cell>
          <cell r="R754">
            <v>72648.55</v>
          </cell>
          <cell r="S754">
            <v>2484</v>
          </cell>
          <cell r="T754">
            <v>19821.599999999999</v>
          </cell>
          <cell r="U754">
            <v>14109.26</v>
          </cell>
          <cell r="V754">
            <v>1431</v>
          </cell>
          <cell r="W754">
            <v>14860.8</v>
          </cell>
          <cell r="X754">
            <v>444</v>
          </cell>
          <cell r="Y754">
            <v>18789.64</v>
          </cell>
          <cell r="Z754">
            <v>10746.4</v>
          </cell>
          <cell r="AA754">
            <v>18.760000000000002</v>
          </cell>
          <cell r="AB754">
            <v>3880.6</v>
          </cell>
          <cell r="AC754">
            <v>23131.62</v>
          </cell>
          <cell r="AD754">
            <v>48.18</v>
          </cell>
          <cell r="AE754">
            <v>32868</v>
          </cell>
          <cell r="AF754">
            <v>143.74</v>
          </cell>
          <cell r="AG754">
            <v>3585.84</v>
          </cell>
          <cell r="AH754">
            <v>87937.44</v>
          </cell>
          <cell r="AI754">
            <v>4608</v>
          </cell>
          <cell r="AJ754">
            <v>214260.41</v>
          </cell>
          <cell r="AK754">
            <v>4223.62</v>
          </cell>
          <cell r="AL754">
            <v>12832.36</v>
          </cell>
        </row>
        <row r="755">
          <cell r="A755">
            <v>38906</v>
          </cell>
          <cell r="B755" t="str">
            <v>20:30</v>
          </cell>
          <cell r="C755">
            <v>40115.26</v>
          </cell>
          <cell r="D755">
            <v>68650.149999999994</v>
          </cell>
          <cell r="E755">
            <v>205851.06</v>
          </cell>
          <cell r="F755">
            <v>65750.399999999994</v>
          </cell>
          <cell r="G755">
            <v>96791.63</v>
          </cell>
          <cell r="H755">
            <v>12761.66</v>
          </cell>
          <cell r="I755">
            <v>46664.98</v>
          </cell>
          <cell r="J755">
            <v>16502.419999999998</v>
          </cell>
          <cell r="K755">
            <v>14192.94</v>
          </cell>
          <cell r="L755">
            <v>14205.61</v>
          </cell>
          <cell r="M755">
            <v>6364.44</v>
          </cell>
          <cell r="N755">
            <v>38640</v>
          </cell>
          <cell r="O755">
            <v>16579.03</v>
          </cell>
          <cell r="P755">
            <v>54523.32</v>
          </cell>
          <cell r="Q755">
            <v>145304.04999999999</v>
          </cell>
          <cell r="R755">
            <v>71102.350000000006</v>
          </cell>
          <cell r="S755">
            <v>2592</v>
          </cell>
          <cell r="T755">
            <v>19177.2</v>
          </cell>
          <cell r="U755">
            <v>14205.61</v>
          </cell>
          <cell r="V755">
            <v>1380</v>
          </cell>
          <cell r="W755">
            <v>14544</v>
          </cell>
          <cell r="X755">
            <v>455.25</v>
          </cell>
          <cell r="Y755">
            <v>19039.060000000001</v>
          </cell>
          <cell r="Z755">
            <v>10177.52</v>
          </cell>
          <cell r="AA755">
            <v>18.760000000000002</v>
          </cell>
          <cell r="AB755">
            <v>3789.7</v>
          </cell>
          <cell r="AC755">
            <v>22866.22</v>
          </cell>
          <cell r="AD755">
            <v>49.32</v>
          </cell>
          <cell r="AE755">
            <v>32454</v>
          </cell>
          <cell r="AF755">
            <v>136.44999999999999</v>
          </cell>
          <cell r="AG755">
            <v>3602.81</v>
          </cell>
          <cell r="AH755">
            <v>86707.44</v>
          </cell>
          <cell r="AI755">
            <v>4536</v>
          </cell>
          <cell r="AJ755">
            <v>212388.64</v>
          </cell>
          <cell r="AK755">
            <v>4280.7</v>
          </cell>
          <cell r="AL755">
            <v>12789.1</v>
          </cell>
        </row>
        <row r="756">
          <cell r="A756">
            <v>38906</v>
          </cell>
          <cell r="B756" t="str">
            <v>20:45</v>
          </cell>
          <cell r="C756">
            <v>39924.81</v>
          </cell>
          <cell r="D756">
            <v>62088.84</v>
          </cell>
          <cell r="E756">
            <v>205765.04</v>
          </cell>
          <cell r="F756">
            <v>65664</v>
          </cell>
          <cell r="G756">
            <v>96753.3</v>
          </cell>
          <cell r="H756">
            <v>12667.54</v>
          </cell>
          <cell r="I756">
            <v>46391.16</v>
          </cell>
          <cell r="J756">
            <v>16424.060000000001</v>
          </cell>
          <cell r="K756">
            <v>14168.72</v>
          </cell>
          <cell r="L756">
            <v>14212.66</v>
          </cell>
          <cell r="M756">
            <v>6368.18</v>
          </cell>
          <cell r="N756">
            <v>38088</v>
          </cell>
          <cell r="O756">
            <v>16579.03</v>
          </cell>
          <cell r="P756">
            <v>53850.32</v>
          </cell>
          <cell r="Q756">
            <v>142973.03</v>
          </cell>
          <cell r="R756">
            <v>70429.350000000006</v>
          </cell>
          <cell r="S756">
            <v>2376</v>
          </cell>
          <cell r="T756">
            <v>18705.599999999999</v>
          </cell>
          <cell r="U756">
            <v>14212.66</v>
          </cell>
          <cell r="V756">
            <v>1356</v>
          </cell>
          <cell r="W756">
            <v>14256</v>
          </cell>
          <cell r="X756">
            <v>471.75</v>
          </cell>
          <cell r="Y756">
            <v>18955.919999999998</v>
          </cell>
          <cell r="Z756">
            <v>10175.86</v>
          </cell>
          <cell r="AA756">
            <v>20.64</v>
          </cell>
          <cell r="AB756">
            <v>3698.9</v>
          </cell>
          <cell r="AC756">
            <v>22475.97</v>
          </cell>
          <cell r="AD756">
            <v>49.02</v>
          </cell>
          <cell r="AE756">
            <v>31680</v>
          </cell>
          <cell r="AF756">
            <v>131.24</v>
          </cell>
          <cell r="AG756">
            <v>3824.33</v>
          </cell>
          <cell r="AH756">
            <v>85871.18</v>
          </cell>
          <cell r="AI756">
            <v>4464</v>
          </cell>
          <cell r="AJ756">
            <v>211636.72</v>
          </cell>
          <cell r="AK756">
            <v>4280.7</v>
          </cell>
          <cell r="AL756">
            <v>11948.66</v>
          </cell>
        </row>
        <row r="757">
          <cell r="A757">
            <v>38906</v>
          </cell>
          <cell r="B757" t="str">
            <v>21:00</v>
          </cell>
          <cell r="C757">
            <v>39938.410000000003</v>
          </cell>
          <cell r="D757">
            <v>54127.61</v>
          </cell>
          <cell r="E757">
            <v>203530.35</v>
          </cell>
          <cell r="F757">
            <v>66355.199999999997</v>
          </cell>
          <cell r="G757">
            <v>96906.63</v>
          </cell>
          <cell r="H757">
            <v>12715.54</v>
          </cell>
          <cell r="I757">
            <v>46301.8</v>
          </cell>
          <cell r="J757">
            <v>16746.830000000002</v>
          </cell>
          <cell r="K757">
            <v>14180.71</v>
          </cell>
          <cell r="L757">
            <v>14134.6</v>
          </cell>
          <cell r="M757">
            <v>6379.38</v>
          </cell>
          <cell r="N757">
            <v>38640</v>
          </cell>
          <cell r="O757">
            <v>16530.5</v>
          </cell>
          <cell r="P757">
            <v>53409.71</v>
          </cell>
          <cell r="Q757">
            <v>140254.5</v>
          </cell>
          <cell r="R757">
            <v>69940.210000000006</v>
          </cell>
          <cell r="S757">
            <v>2484</v>
          </cell>
          <cell r="T757">
            <v>17978.400000000001</v>
          </cell>
          <cell r="U757">
            <v>14134.6</v>
          </cell>
          <cell r="V757">
            <v>1326</v>
          </cell>
          <cell r="W757">
            <v>13852.8</v>
          </cell>
          <cell r="X757">
            <v>474</v>
          </cell>
          <cell r="Y757">
            <v>18872.78</v>
          </cell>
          <cell r="Z757">
            <v>10091.64</v>
          </cell>
          <cell r="AA757">
            <v>20.64</v>
          </cell>
          <cell r="AB757">
            <v>3579.5</v>
          </cell>
          <cell r="AC757">
            <v>21981.74</v>
          </cell>
          <cell r="AD757">
            <v>52.64</v>
          </cell>
          <cell r="AE757">
            <v>30960</v>
          </cell>
          <cell r="AF757">
            <v>131.24</v>
          </cell>
          <cell r="AG757">
            <v>4222.26</v>
          </cell>
          <cell r="AH757">
            <v>84613.38</v>
          </cell>
          <cell r="AI757">
            <v>4377.6000000000004</v>
          </cell>
          <cell r="AJ757">
            <v>209349.01</v>
          </cell>
          <cell r="AK757">
            <v>4394.8500000000004</v>
          </cell>
          <cell r="AL757">
            <v>11670.45</v>
          </cell>
        </row>
        <row r="758">
          <cell r="A758">
            <v>38906</v>
          </cell>
          <cell r="B758" t="str">
            <v>21:15</v>
          </cell>
          <cell r="C758">
            <v>40068.050000000003</v>
          </cell>
          <cell r="D758">
            <v>46726.54</v>
          </cell>
          <cell r="E758">
            <v>201169.69</v>
          </cell>
          <cell r="F758">
            <v>66700.800000000003</v>
          </cell>
          <cell r="G758">
            <v>97213.3</v>
          </cell>
          <cell r="H758">
            <v>12857.65</v>
          </cell>
          <cell r="I758">
            <v>46381.8</v>
          </cell>
          <cell r="J758">
            <v>16699.23</v>
          </cell>
          <cell r="K758">
            <v>14188.89</v>
          </cell>
          <cell r="L758">
            <v>12117.73</v>
          </cell>
          <cell r="M758">
            <v>6371.91</v>
          </cell>
          <cell r="N758">
            <v>38640</v>
          </cell>
          <cell r="O758">
            <v>15098.87</v>
          </cell>
          <cell r="P758">
            <v>52557.27</v>
          </cell>
          <cell r="Q758">
            <v>137873.35999999999</v>
          </cell>
          <cell r="R758">
            <v>67656.14</v>
          </cell>
          <cell r="S758">
            <v>2484</v>
          </cell>
          <cell r="T758">
            <v>18777.599999999999</v>
          </cell>
          <cell r="U758">
            <v>12117.73</v>
          </cell>
          <cell r="V758">
            <v>1314</v>
          </cell>
          <cell r="W758">
            <v>13392</v>
          </cell>
          <cell r="X758">
            <v>466.5</v>
          </cell>
          <cell r="Y758">
            <v>18623.36</v>
          </cell>
          <cell r="Z758">
            <v>10266.6</v>
          </cell>
          <cell r="AA758">
            <v>18.760000000000002</v>
          </cell>
          <cell r="AB758">
            <v>3479.1</v>
          </cell>
          <cell r="AC758">
            <v>21566.58</v>
          </cell>
          <cell r="AD758">
            <v>53.74</v>
          </cell>
          <cell r="AE758">
            <v>30366</v>
          </cell>
          <cell r="AF758">
            <v>126.03</v>
          </cell>
          <cell r="AG758">
            <v>4873.3999999999996</v>
          </cell>
          <cell r="AH758">
            <v>83213.91</v>
          </cell>
          <cell r="AI758">
            <v>4320</v>
          </cell>
          <cell r="AJ758">
            <v>206133.35</v>
          </cell>
          <cell r="AK758">
            <v>4623.16</v>
          </cell>
          <cell r="AL758">
            <v>11240.29</v>
          </cell>
        </row>
        <row r="759">
          <cell r="A759">
            <v>38906</v>
          </cell>
          <cell r="B759" t="str">
            <v>21:30</v>
          </cell>
          <cell r="C759">
            <v>39982.03</v>
          </cell>
          <cell r="D759">
            <v>43246.21</v>
          </cell>
          <cell r="E759">
            <v>200566.84</v>
          </cell>
          <cell r="F759">
            <v>66614.399999999994</v>
          </cell>
          <cell r="G759">
            <v>97098.3</v>
          </cell>
          <cell r="H759">
            <v>12811.53</v>
          </cell>
          <cell r="I759">
            <v>46432.13</v>
          </cell>
          <cell r="J759">
            <v>16422.060000000001</v>
          </cell>
          <cell r="K759">
            <v>14145.14</v>
          </cell>
          <cell r="L759">
            <v>10739.55</v>
          </cell>
          <cell r="M759">
            <v>6368.18</v>
          </cell>
          <cell r="N759">
            <v>38640</v>
          </cell>
          <cell r="O759">
            <v>11956.56</v>
          </cell>
          <cell r="P759">
            <v>49219.8</v>
          </cell>
          <cell r="Q759">
            <v>138415.57999999999</v>
          </cell>
          <cell r="R759">
            <v>61176.36</v>
          </cell>
          <cell r="S759">
            <v>2376</v>
          </cell>
          <cell r="T759">
            <v>19623.599999999999</v>
          </cell>
          <cell r="U759">
            <v>10739.55</v>
          </cell>
          <cell r="V759">
            <v>1215</v>
          </cell>
          <cell r="W759">
            <v>13305.6</v>
          </cell>
          <cell r="X759">
            <v>462</v>
          </cell>
          <cell r="Y759">
            <v>18540.22</v>
          </cell>
          <cell r="Z759">
            <v>10022.86</v>
          </cell>
          <cell r="AA759">
            <v>20.64</v>
          </cell>
          <cell r="AB759">
            <v>3353.2</v>
          </cell>
          <cell r="AC759">
            <v>20956.02</v>
          </cell>
          <cell r="AD759">
            <v>40.98</v>
          </cell>
          <cell r="AE759">
            <v>29394</v>
          </cell>
          <cell r="AF759">
            <v>121.87</v>
          </cell>
          <cell r="AG759">
            <v>5104.83</v>
          </cell>
          <cell r="AH759">
            <v>80903.179999999993</v>
          </cell>
          <cell r="AI759">
            <v>4183.2</v>
          </cell>
          <cell r="AJ759">
            <v>204133.56</v>
          </cell>
          <cell r="AK759">
            <v>4623.16</v>
          </cell>
          <cell r="AL759">
            <v>10125.16</v>
          </cell>
        </row>
        <row r="760">
          <cell r="A760">
            <v>38906</v>
          </cell>
          <cell r="B760" t="str">
            <v>21:45</v>
          </cell>
          <cell r="C760">
            <v>39204.639999999999</v>
          </cell>
          <cell r="D760">
            <v>34204.839999999997</v>
          </cell>
          <cell r="E760">
            <v>197891.03</v>
          </cell>
          <cell r="F760">
            <v>66700.800000000003</v>
          </cell>
          <cell r="G760">
            <v>97059.97</v>
          </cell>
          <cell r="H760">
            <v>12833.65</v>
          </cell>
          <cell r="I760">
            <v>46416.17</v>
          </cell>
          <cell r="J760">
            <v>16483.650000000001</v>
          </cell>
          <cell r="K760">
            <v>14009.48</v>
          </cell>
          <cell r="L760">
            <v>9695.5</v>
          </cell>
          <cell r="M760">
            <v>6371.91</v>
          </cell>
          <cell r="N760">
            <v>38088</v>
          </cell>
          <cell r="O760">
            <v>11968.69</v>
          </cell>
          <cell r="P760">
            <v>47413.55</v>
          </cell>
          <cell r="Q760">
            <v>134359.56</v>
          </cell>
          <cell r="R760">
            <v>59382.239999999998</v>
          </cell>
          <cell r="S760">
            <v>2592</v>
          </cell>
          <cell r="T760">
            <v>19951.2</v>
          </cell>
          <cell r="U760">
            <v>9695.5</v>
          </cell>
          <cell r="V760">
            <v>1146</v>
          </cell>
          <cell r="W760">
            <v>13132.8</v>
          </cell>
          <cell r="X760">
            <v>451.5</v>
          </cell>
          <cell r="Y760">
            <v>18124.52</v>
          </cell>
          <cell r="Z760">
            <v>10114.94</v>
          </cell>
          <cell r="AA760">
            <v>18.760000000000002</v>
          </cell>
          <cell r="AB760">
            <v>3230.4</v>
          </cell>
          <cell r="AC760">
            <v>20339.919999999998</v>
          </cell>
          <cell r="AD760">
            <v>11.06</v>
          </cell>
          <cell r="AE760">
            <v>28656</v>
          </cell>
          <cell r="AF760">
            <v>110.41</v>
          </cell>
          <cell r="AG760">
            <v>5190.83</v>
          </cell>
          <cell r="AH760">
            <v>78890.91</v>
          </cell>
          <cell r="AI760">
            <v>4060.8</v>
          </cell>
          <cell r="AJ760">
            <v>201429.94</v>
          </cell>
          <cell r="AK760">
            <v>4623.16</v>
          </cell>
          <cell r="AL760">
            <v>9264.85</v>
          </cell>
        </row>
        <row r="761">
          <cell r="A761">
            <v>38906</v>
          </cell>
          <cell r="B761" t="str">
            <v>22:00</v>
          </cell>
          <cell r="C761">
            <v>39864</v>
          </cell>
          <cell r="D761">
            <v>41766.35</v>
          </cell>
          <cell r="E761">
            <v>175128.04</v>
          </cell>
          <cell r="F761">
            <v>62380.800000000003</v>
          </cell>
          <cell r="G761">
            <v>97174.97</v>
          </cell>
          <cell r="H761">
            <v>12883.52</v>
          </cell>
          <cell r="I761">
            <v>46438.38</v>
          </cell>
          <cell r="J761">
            <v>16663.64</v>
          </cell>
          <cell r="K761">
            <v>14190.34</v>
          </cell>
          <cell r="L761">
            <v>9625.77</v>
          </cell>
          <cell r="M761">
            <v>6375.65</v>
          </cell>
          <cell r="N761">
            <v>38640</v>
          </cell>
          <cell r="O761">
            <v>11962.63</v>
          </cell>
          <cell r="P761">
            <v>44071.23</v>
          </cell>
          <cell r="Q761">
            <v>130170.8</v>
          </cell>
          <cell r="R761">
            <v>56033.86</v>
          </cell>
          <cell r="S761">
            <v>2484</v>
          </cell>
          <cell r="T761">
            <v>19422</v>
          </cell>
          <cell r="U761">
            <v>9625.77</v>
          </cell>
          <cell r="V761">
            <v>1116</v>
          </cell>
          <cell r="W761">
            <v>13046.4</v>
          </cell>
          <cell r="X761">
            <v>438</v>
          </cell>
          <cell r="Y761">
            <v>17708.82</v>
          </cell>
          <cell r="Z761">
            <v>9981.5400000000009</v>
          </cell>
          <cell r="AA761">
            <v>20.64</v>
          </cell>
          <cell r="AB761">
            <v>3136.6</v>
          </cell>
          <cell r="AC761">
            <v>19779.59</v>
          </cell>
          <cell r="AD761">
            <v>10.54</v>
          </cell>
          <cell r="AE761">
            <v>27468</v>
          </cell>
          <cell r="AF761">
            <v>103.12</v>
          </cell>
          <cell r="AG761">
            <v>5189.01</v>
          </cell>
          <cell r="AH761">
            <v>76569.649999999994</v>
          </cell>
          <cell r="AI761">
            <v>3916.8</v>
          </cell>
          <cell r="AJ761">
            <v>188743.72</v>
          </cell>
          <cell r="AK761">
            <v>4566.08</v>
          </cell>
          <cell r="AL761">
            <v>15739.37</v>
          </cell>
        </row>
        <row r="762">
          <cell r="A762">
            <v>38906</v>
          </cell>
          <cell r="B762" t="str">
            <v>22:15</v>
          </cell>
          <cell r="C762">
            <v>39563.53</v>
          </cell>
          <cell r="D762">
            <v>45447.09</v>
          </cell>
          <cell r="E762">
            <v>163927.07999999999</v>
          </cell>
          <cell r="F762">
            <v>50284.800000000003</v>
          </cell>
          <cell r="G762">
            <v>98018.3</v>
          </cell>
          <cell r="H762">
            <v>12859.52</v>
          </cell>
          <cell r="I762">
            <v>46420.28</v>
          </cell>
          <cell r="J762">
            <v>16650.439999999999</v>
          </cell>
          <cell r="K762">
            <v>14184.93</v>
          </cell>
          <cell r="L762">
            <v>9629.1299999999992</v>
          </cell>
          <cell r="M762">
            <v>6379.38</v>
          </cell>
          <cell r="N762">
            <v>38088</v>
          </cell>
          <cell r="O762">
            <v>11968.69</v>
          </cell>
          <cell r="P762">
            <v>44384.06</v>
          </cell>
          <cell r="Q762">
            <v>121112.6</v>
          </cell>
          <cell r="R762">
            <v>56352.75</v>
          </cell>
          <cell r="S762">
            <v>2376</v>
          </cell>
          <cell r="T762">
            <v>18867.599999999999</v>
          </cell>
          <cell r="U762">
            <v>9629.1299999999992</v>
          </cell>
          <cell r="V762">
            <v>1074</v>
          </cell>
          <cell r="W762">
            <v>12556.8</v>
          </cell>
          <cell r="X762">
            <v>426</v>
          </cell>
          <cell r="Y762">
            <v>16960.560000000001</v>
          </cell>
          <cell r="Z762">
            <v>9742.7999999999993</v>
          </cell>
          <cell r="AA762">
            <v>20.64</v>
          </cell>
          <cell r="AB762">
            <v>3097</v>
          </cell>
          <cell r="AC762">
            <v>18748.8</v>
          </cell>
          <cell r="AD762">
            <v>8.93</v>
          </cell>
          <cell r="AE762">
            <v>26388</v>
          </cell>
          <cell r="AF762">
            <v>97.91</v>
          </cell>
          <cell r="AG762">
            <v>4764.93</v>
          </cell>
          <cell r="AH762">
            <v>73429.38</v>
          </cell>
          <cell r="AI762">
            <v>3787.2</v>
          </cell>
          <cell r="AJ762">
            <v>180936.86</v>
          </cell>
          <cell r="AK762">
            <v>4680.2299999999996</v>
          </cell>
          <cell r="AL762">
            <v>19451.810000000001</v>
          </cell>
        </row>
        <row r="763">
          <cell r="A763">
            <v>38906</v>
          </cell>
          <cell r="B763" t="str">
            <v>22:30</v>
          </cell>
          <cell r="C763">
            <v>39494.71</v>
          </cell>
          <cell r="D763">
            <v>40886.39</v>
          </cell>
          <cell r="E763">
            <v>163365.04</v>
          </cell>
          <cell r="F763">
            <v>50284.800000000003</v>
          </cell>
          <cell r="G763">
            <v>98133.3</v>
          </cell>
          <cell r="H763">
            <v>12881.65</v>
          </cell>
          <cell r="I763">
            <v>30606.42</v>
          </cell>
          <cell r="J763">
            <v>16650.439999999999</v>
          </cell>
          <cell r="K763">
            <v>14191.46</v>
          </cell>
          <cell r="L763">
            <v>9639.7099999999991</v>
          </cell>
          <cell r="M763">
            <v>6375.65</v>
          </cell>
          <cell r="N763">
            <v>39744</v>
          </cell>
          <cell r="O763">
            <v>11962.63</v>
          </cell>
          <cell r="P763">
            <v>42378.82</v>
          </cell>
          <cell r="Q763">
            <v>117290.11</v>
          </cell>
          <cell r="R763">
            <v>54341.45</v>
          </cell>
          <cell r="S763">
            <v>2592</v>
          </cell>
          <cell r="T763">
            <v>17528.400000000001</v>
          </cell>
          <cell r="U763">
            <v>9639.7099999999991</v>
          </cell>
          <cell r="V763">
            <v>1023</v>
          </cell>
          <cell r="W763">
            <v>12729.6</v>
          </cell>
          <cell r="X763">
            <v>419.25</v>
          </cell>
          <cell r="Y763">
            <v>16046.02</v>
          </cell>
          <cell r="Z763">
            <v>9436.25</v>
          </cell>
          <cell r="AA763">
            <v>18.760000000000002</v>
          </cell>
          <cell r="AB763">
            <v>3001.5</v>
          </cell>
          <cell r="AC763">
            <v>17817.36</v>
          </cell>
          <cell r="AD763">
            <v>8.93</v>
          </cell>
          <cell r="AE763">
            <v>25272</v>
          </cell>
          <cell r="AF763">
            <v>92.7</v>
          </cell>
          <cell r="AG763">
            <v>3677.32</v>
          </cell>
          <cell r="AH763">
            <v>71370.649999999994</v>
          </cell>
          <cell r="AI763">
            <v>3614.4</v>
          </cell>
          <cell r="AJ763">
            <v>177881.23</v>
          </cell>
          <cell r="AK763">
            <v>4794.38</v>
          </cell>
          <cell r="AL763">
            <v>17165.43</v>
          </cell>
        </row>
        <row r="764">
          <cell r="A764">
            <v>38906</v>
          </cell>
          <cell r="B764" t="str">
            <v>22:45</v>
          </cell>
          <cell r="C764">
            <v>39831.589999999997</v>
          </cell>
          <cell r="D764">
            <v>47567.519999999997</v>
          </cell>
          <cell r="E764">
            <v>163683.45000000001</v>
          </cell>
          <cell r="F764">
            <v>27043.200000000001</v>
          </cell>
          <cell r="G764">
            <v>98133.3</v>
          </cell>
          <cell r="H764">
            <v>12929.64</v>
          </cell>
          <cell r="I764">
            <v>25311.3</v>
          </cell>
          <cell r="J764">
            <v>16626.84</v>
          </cell>
          <cell r="K764">
            <v>14282.38</v>
          </cell>
          <cell r="L764">
            <v>9651.68</v>
          </cell>
          <cell r="M764">
            <v>6375.65</v>
          </cell>
          <cell r="N764">
            <v>39192</v>
          </cell>
          <cell r="O764">
            <v>11968.69</v>
          </cell>
          <cell r="P764">
            <v>40082.660000000003</v>
          </cell>
          <cell r="Q764">
            <v>108255.96</v>
          </cell>
          <cell r="R764">
            <v>52051.35</v>
          </cell>
          <cell r="S764">
            <v>2592</v>
          </cell>
          <cell r="T764">
            <v>16650</v>
          </cell>
          <cell r="U764">
            <v>9651.68</v>
          </cell>
          <cell r="V764">
            <v>987</v>
          </cell>
          <cell r="W764">
            <v>12268.8</v>
          </cell>
          <cell r="X764">
            <v>396.75</v>
          </cell>
          <cell r="Y764">
            <v>15214.62</v>
          </cell>
          <cell r="Z764">
            <v>9132.2800000000007</v>
          </cell>
          <cell r="AA764">
            <v>18.760000000000002</v>
          </cell>
          <cell r="AB764">
            <v>2837</v>
          </cell>
          <cell r="AC764">
            <v>17006.259999999998</v>
          </cell>
          <cell r="AD764">
            <v>7.46</v>
          </cell>
          <cell r="AE764">
            <v>23778</v>
          </cell>
          <cell r="AF764">
            <v>91.66</v>
          </cell>
          <cell r="AG764">
            <v>3792.63</v>
          </cell>
          <cell r="AH764">
            <v>68784.649999999994</v>
          </cell>
          <cell r="AI764">
            <v>3427.2</v>
          </cell>
          <cell r="AJ764">
            <v>174953.54</v>
          </cell>
          <cell r="AK764">
            <v>4623.16</v>
          </cell>
          <cell r="AL764">
            <v>14739.96</v>
          </cell>
        </row>
        <row r="765">
          <cell r="A765">
            <v>38906</v>
          </cell>
          <cell r="B765" t="str">
            <v>23:00</v>
          </cell>
          <cell r="C765">
            <v>40350.910000000003</v>
          </cell>
          <cell r="D765">
            <v>66731.179999999993</v>
          </cell>
          <cell r="E765">
            <v>164796.75</v>
          </cell>
          <cell r="F765">
            <v>-172.8</v>
          </cell>
          <cell r="G765">
            <v>98133.3</v>
          </cell>
          <cell r="H765">
            <v>12931.52</v>
          </cell>
          <cell r="I765">
            <v>14177.4</v>
          </cell>
          <cell r="J765">
            <v>16512.82</v>
          </cell>
          <cell r="K765">
            <v>14405.53</v>
          </cell>
          <cell r="L765">
            <v>9650</v>
          </cell>
          <cell r="M765">
            <v>2973.06</v>
          </cell>
          <cell r="N765">
            <v>39192</v>
          </cell>
          <cell r="O765">
            <v>11962.63</v>
          </cell>
          <cell r="P765">
            <v>39574.49</v>
          </cell>
          <cell r="Q765">
            <v>102415.66</v>
          </cell>
          <cell r="R765">
            <v>51537.120000000003</v>
          </cell>
          <cell r="S765">
            <v>2376</v>
          </cell>
          <cell r="T765">
            <v>15454.8</v>
          </cell>
          <cell r="U765">
            <v>9650</v>
          </cell>
          <cell r="V765">
            <v>939</v>
          </cell>
          <cell r="W765">
            <v>11894.4</v>
          </cell>
          <cell r="X765">
            <v>375.75</v>
          </cell>
          <cell r="Y765">
            <v>14133.8</v>
          </cell>
          <cell r="Z765">
            <v>8979.9</v>
          </cell>
          <cell r="AA765">
            <v>20.64</v>
          </cell>
          <cell r="AB765">
            <v>2776.5</v>
          </cell>
          <cell r="AC765">
            <v>16105.17</v>
          </cell>
          <cell r="AD765">
            <v>7.4</v>
          </cell>
          <cell r="AE765">
            <v>22572</v>
          </cell>
          <cell r="AF765">
            <v>77.08</v>
          </cell>
          <cell r="AG765">
            <v>3878.24</v>
          </cell>
          <cell r="AH765">
            <v>66003.06</v>
          </cell>
          <cell r="AI765">
            <v>3254.4</v>
          </cell>
          <cell r="AJ765">
            <v>172249.75</v>
          </cell>
          <cell r="AK765">
            <v>4737.3100000000004</v>
          </cell>
          <cell r="AL765">
            <v>11533.65</v>
          </cell>
        </row>
        <row r="766">
          <cell r="A766">
            <v>38906</v>
          </cell>
          <cell r="B766" t="str">
            <v>23:15</v>
          </cell>
          <cell r="C766">
            <v>40672.19</v>
          </cell>
          <cell r="D766">
            <v>80332.98</v>
          </cell>
          <cell r="E766">
            <v>159756.07</v>
          </cell>
          <cell r="F766">
            <v>-259.2</v>
          </cell>
          <cell r="G766">
            <v>94951.63</v>
          </cell>
          <cell r="H766">
            <v>12691.54</v>
          </cell>
          <cell r="I766">
            <v>-119.89</v>
          </cell>
          <cell r="J766">
            <v>15907.7</v>
          </cell>
          <cell r="K766">
            <v>14248.68</v>
          </cell>
          <cell r="L766">
            <v>9639.6</v>
          </cell>
          <cell r="M766">
            <v>0</v>
          </cell>
          <cell r="N766">
            <v>37536</v>
          </cell>
          <cell r="O766">
            <v>11992.96</v>
          </cell>
          <cell r="P766">
            <v>37237.93</v>
          </cell>
          <cell r="Q766">
            <v>94295.89</v>
          </cell>
          <cell r="R766">
            <v>49230.89</v>
          </cell>
          <cell r="S766">
            <v>2484</v>
          </cell>
          <cell r="T766">
            <v>14508</v>
          </cell>
          <cell r="U766">
            <v>9639.6</v>
          </cell>
          <cell r="V766">
            <v>939</v>
          </cell>
          <cell r="W766">
            <v>12124.8</v>
          </cell>
          <cell r="X766">
            <v>339.75</v>
          </cell>
          <cell r="Y766">
            <v>13468.68</v>
          </cell>
          <cell r="Z766">
            <v>8422.07</v>
          </cell>
          <cell r="AA766">
            <v>20.64</v>
          </cell>
          <cell r="AB766">
            <v>2709.4</v>
          </cell>
          <cell r="AC766">
            <v>15268.45</v>
          </cell>
          <cell r="AD766">
            <v>8.14</v>
          </cell>
          <cell r="AE766">
            <v>21708</v>
          </cell>
          <cell r="AF766">
            <v>70.83</v>
          </cell>
          <cell r="AG766">
            <v>5083.62</v>
          </cell>
          <cell r="AH766">
            <v>63081</v>
          </cell>
          <cell r="AI766">
            <v>3081.6</v>
          </cell>
          <cell r="AJ766">
            <v>167130.42000000001</v>
          </cell>
          <cell r="AK766">
            <v>4794.38</v>
          </cell>
          <cell r="AL766">
            <v>11159.6</v>
          </cell>
        </row>
        <row r="767">
          <cell r="A767">
            <v>38906</v>
          </cell>
          <cell r="B767" t="str">
            <v>23:30</v>
          </cell>
          <cell r="C767">
            <v>40745.01</v>
          </cell>
          <cell r="D767">
            <v>81013.39</v>
          </cell>
          <cell r="E767">
            <v>156597.82</v>
          </cell>
          <cell r="F767">
            <v>-259.2</v>
          </cell>
          <cell r="G767">
            <v>92306.64</v>
          </cell>
          <cell r="H767">
            <v>12425.68</v>
          </cell>
          <cell r="I767">
            <v>-115.15</v>
          </cell>
          <cell r="J767">
            <v>15186.96</v>
          </cell>
          <cell r="K767">
            <v>6954.21</v>
          </cell>
          <cell r="L767">
            <v>9630.9500000000007</v>
          </cell>
          <cell r="M767">
            <v>0</v>
          </cell>
          <cell r="N767">
            <v>36432</v>
          </cell>
          <cell r="O767">
            <v>11962.63</v>
          </cell>
          <cell r="P767">
            <v>34368.559999999998</v>
          </cell>
          <cell r="Q767">
            <v>91155.15</v>
          </cell>
          <cell r="R767">
            <v>46331.19</v>
          </cell>
          <cell r="S767">
            <v>2484</v>
          </cell>
          <cell r="T767">
            <v>13906.8</v>
          </cell>
          <cell r="U767">
            <v>9630.9500000000007</v>
          </cell>
          <cell r="V767">
            <v>891</v>
          </cell>
          <cell r="W767">
            <v>11779.2</v>
          </cell>
          <cell r="X767">
            <v>319.5</v>
          </cell>
          <cell r="Y767">
            <v>13052.98</v>
          </cell>
          <cell r="Z767">
            <v>8286.4500000000007</v>
          </cell>
          <cell r="AA767">
            <v>18.760000000000002</v>
          </cell>
          <cell r="AB767">
            <v>2684</v>
          </cell>
          <cell r="AC767">
            <v>14502.11</v>
          </cell>
          <cell r="AD767">
            <v>7.06</v>
          </cell>
          <cell r="AE767">
            <v>20898</v>
          </cell>
          <cell r="AF767">
            <v>65.62</v>
          </cell>
          <cell r="AG767">
            <v>5127.97</v>
          </cell>
          <cell r="AH767">
            <v>60915</v>
          </cell>
          <cell r="AI767">
            <v>2937.6</v>
          </cell>
          <cell r="AJ767">
            <v>162922.96</v>
          </cell>
          <cell r="AK767">
            <v>4680.2299999999996</v>
          </cell>
          <cell r="AL767">
            <v>10001.200000000001</v>
          </cell>
        </row>
        <row r="768">
          <cell r="A768">
            <v>38906</v>
          </cell>
          <cell r="B768" t="str">
            <v>23:45</v>
          </cell>
          <cell r="C768">
            <v>39964.019999999997</v>
          </cell>
          <cell r="D768">
            <v>71811.570000000007</v>
          </cell>
          <cell r="E768">
            <v>149558.15</v>
          </cell>
          <cell r="F768">
            <v>-172.8</v>
          </cell>
          <cell r="G768">
            <v>92229.97</v>
          </cell>
          <cell r="H768">
            <v>12427.56</v>
          </cell>
          <cell r="I768">
            <v>-109.4</v>
          </cell>
          <cell r="J768">
            <v>15336.12</v>
          </cell>
          <cell r="K768">
            <v>6424.29</v>
          </cell>
          <cell r="L768">
            <v>9660.6</v>
          </cell>
          <cell r="M768">
            <v>0</v>
          </cell>
          <cell r="N768">
            <v>36432</v>
          </cell>
          <cell r="O768">
            <v>11962.63</v>
          </cell>
          <cell r="P768">
            <v>31661.47</v>
          </cell>
          <cell r="Q768">
            <v>86509.4</v>
          </cell>
          <cell r="R768">
            <v>43624.1</v>
          </cell>
          <cell r="S768">
            <v>2376</v>
          </cell>
          <cell r="T768">
            <v>12952.8</v>
          </cell>
          <cell r="U768">
            <v>9660.6</v>
          </cell>
          <cell r="V768">
            <v>900</v>
          </cell>
          <cell r="W768">
            <v>11347.2</v>
          </cell>
          <cell r="X768">
            <v>301.5</v>
          </cell>
          <cell r="Y768">
            <v>12720.42</v>
          </cell>
          <cell r="Z768">
            <v>7860.53</v>
          </cell>
          <cell r="AA768">
            <v>20.64</v>
          </cell>
          <cell r="AB768">
            <v>2645.8</v>
          </cell>
          <cell r="AC768">
            <v>13835.95</v>
          </cell>
          <cell r="AD768">
            <v>7.68</v>
          </cell>
          <cell r="AE768">
            <v>19980</v>
          </cell>
          <cell r="AF768">
            <v>66.66</v>
          </cell>
          <cell r="AG768">
            <v>5191.22</v>
          </cell>
          <cell r="AH768">
            <v>58689</v>
          </cell>
          <cell r="AI768">
            <v>2822.4</v>
          </cell>
          <cell r="AJ768">
            <v>157131.65</v>
          </cell>
          <cell r="AK768">
            <v>4794.38</v>
          </cell>
          <cell r="AL768">
            <v>9934.56</v>
          </cell>
        </row>
        <row r="769">
          <cell r="A769">
            <v>38906</v>
          </cell>
          <cell r="B769" t="str">
            <v>24:00</v>
          </cell>
          <cell r="C769">
            <v>41019.47</v>
          </cell>
          <cell r="D769">
            <v>79052.570000000007</v>
          </cell>
          <cell r="E769">
            <v>122998.67</v>
          </cell>
          <cell r="F769">
            <v>-259.2</v>
          </cell>
          <cell r="G769">
            <v>94338.3</v>
          </cell>
          <cell r="H769">
            <v>12473.68</v>
          </cell>
          <cell r="I769">
            <v>-102.21</v>
          </cell>
          <cell r="J769">
            <v>15738.92</v>
          </cell>
          <cell r="K769">
            <v>6468.55</v>
          </cell>
          <cell r="L769">
            <v>9724.77</v>
          </cell>
          <cell r="M769">
            <v>0</v>
          </cell>
          <cell r="N769">
            <v>38088</v>
          </cell>
          <cell r="O769">
            <v>6897.32</v>
          </cell>
          <cell r="P769">
            <v>27807.7</v>
          </cell>
          <cell r="Q769">
            <v>88070.21</v>
          </cell>
          <cell r="R769">
            <v>34705.019999999997</v>
          </cell>
          <cell r="S769">
            <v>2376</v>
          </cell>
          <cell r="T769">
            <v>12009.6</v>
          </cell>
          <cell r="U769">
            <v>9724.77</v>
          </cell>
          <cell r="V769">
            <v>798</v>
          </cell>
          <cell r="W769">
            <v>11030.4</v>
          </cell>
          <cell r="X769">
            <v>283.5</v>
          </cell>
          <cell r="Y769">
            <v>12304.72</v>
          </cell>
          <cell r="Z769">
            <v>7107.09</v>
          </cell>
          <cell r="AA769">
            <v>18.760000000000002</v>
          </cell>
          <cell r="AB769">
            <v>2598</v>
          </cell>
          <cell r="AC769">
            <v>13279.23</v>
          </cell>
          <cell r="AD769">
            <v>7.39</v>
          </cell>
          <cell r="AE769">
            <v>19134</v>
          </cell>
          <cell r="AF769">
            <v>61.45</v>
          </cell>
          <cell r="AG769">
            <v>5166.0200000000004</v>
          </cell>
          <cell r="AH769">
            <v>55992</v>
          </cell>
          <cell r="AI769">
            <v>2736</v>
          </cell>
          <cell r="AJ769">
            <v>143597.69</v>
          </cell>
          <cell r="AK769">
            <v>4680.2299999999996</v>
          </cell>
          <cell r="AL769">
            <v>18113.36</v>
          </cell>
        </row>
        <row r="770">
          <cell r="A770">
            <v>38907</v>
          </cell>
          <cell r="B770" t="str">
            <v>00:15</v>
          </cell>
          <cell r="C770">
            <v>41226.32</v>
          </cell>
          <cell r="D770">
            <v>86973.82</v>
          </cell>
          <cell r="E770">
            <v>105555.77</v>
          </cell>
          <cell r="F770">
            <v>-259.2</v>
          </cell>
          <cell r="G770">
            <v>97941.63</v>
          </cell>
          <cell r="H770">
            <v>12115.59</v>
          </cell>
          <cell r="I770">
            <v>-101.92</v>
          </cell>
          <cell r="J770">
            <v>14575.42</v>
          </cell>
          <cell r="K770">
            <v>6189.79</v>
          </cell>
          <cell r="L770">
            <v>9678</v>
          </cell>
          <cell r="M770">
            <v>0</v>
          </cell>
          <cell r="N770">
            <v>43056</v>
          </cell>
          <cell r="O770">
            <v>-115.26</v>
          </cell>
          <cell r="P770">
            <v>25449.25</v>
          </cell>
          <cell r="Q770">
            <v>90597.92</v>
          </cell>
          <cell r="R770">
            <v>25333.99</v>
          </cell>
          <cell r="S770">
            <v>2376</v>
          </cell>
          <cell r="T770">
            <v>11347.2</v>
          </cell>
          <cell r="U770">
            <v>9678</v>
          </cell>
          <cell r="V770">
            <v>786</v>
          </cell>
          <cell r="W770">
            <v>11088</v>
          </cell>
          <cell r="X770">
            <v>267</v>
          </cell>
          <cell r="Y770">
            <v>12304.72</v>
          </cell>
          <cell r="Z770">
            <v>6726.9</v>
          </cell>
          <cell r="AA770">
            <v>20.64</v>
          </cell>
          <cell r="AB770">
            <v>2543.6999999999998</v>
          </cell>
          <cell r="AC770">
            <v>12697.8</v>
          </cell>
          <cell r="AD770">
            <v>6.74</v>
          </cell>
          <cell r="AE770">
            <v>18486</v>
          </cell>
          <cell r="AF770">
            <v>60.41</v>
          </cell>
          <cell r="AG770">
            <v>5146.5600000000004</v>
          </cell>
          <cell r="AH770">
            <v>54159</v>
          </cell>
          <cell r="AI770">
            <v>2613.6</v>
          </cell>
          <cell r="AJ770">
            <v>132815.28</v>
          </cell>
          <cell r="AK770">
            <v>4737.3100000000004</v>
          </cell>
          <cell r="AL770">
            <v>24674.400000000001</v>
          </cell>
        </row>
        <row r="771">
          <cell r="A771">
            <v>38907</v>
          </cell>
          <cell r="B771" t="str">
            <v>00:30</v>
          </cell>
          <cell r="C771">
            <v>40730.6</v>
          </cell>
          <cell r="D771">
            <v>86013.62</v>
          </cell>
          <cell r="E771">
            <v>103475.4</v>
          </cell>
          <cell r="F771">
            <v>-172.8</v>
          </cell>
          <cell r="G771">
            <v>90773.3</v>
          </cell>
          <cell r="H771">
            <v>12019.6</v>
          </cell>
          <cell r="I771">
            <v>-96.75</v>
          </cell>
          <cell r="J771">
            <v>14629.78</v>
          </cell>
          <cell r="K771">
            <v>3526.2</v>
          </cell>
          <cell r="L771">
            <v>9710.6</v>
          </cell>
          <cell r="M771">
            <v>0</v>
          </cell>
          <cell r="N771">
            <v>43056</v>
          </cell>
          <cell r="O771">
            <v>-90.99</v>
          </cell>
          <cell r="P771">
            <v>24401.77</v>
          </cell>
          <cell r="Q771">
            <v>86464.75</v>
          </cell>
          <cell r="R771">
            <v>24310.78</v>
          </cell>
          <cell r="S771">
            <v>2376</v>
          </cell>
          <cell r="T771">
            <v>11052</v>
          </cell>
          <cell r="U771">
            <v>9710.6</v>
          </cell>
          <cell r="V771">
            <v>792</v>
          </cell>
          <cell r="W771">
            <v>10742.4</v>
          </cell>
          <cell r="X771">
            <v>249</v>
          </cell>
          <cell r="Y771">
            <v>12055.3</v>
          </cell>
          <cell r="Z771">
            <v>6613.27</v>
          </cell>
          <cell r="AA771">
            <v>20.64</v>
          </cell>
          <cell r="AB771">
            <v>2540.5</v>
          </cell>
          <cell r="AC771">
            <v>12247.03</v>
          </cell>
          <cell r="AD771">
            <v>7.2</v>
          </cell>
          <cell r="AE771">
            <v>17910</v>
          </cell>
          <cell r="AF771">
            <v>60.41</v>
          </cell>
          <cell r="AG771">
            <v>5226.9399999999996</v>
          </cell>
          <cell r="AH771">
            <v>52380</v>
          </cell>
          <cell r="AI771">
            <v>2541.6</v>
          </cell>
          <cell r="AJ771">
            <v>129583.67</v>
          </cell>
          <cell r="AK771">
            <v>4680.2299999999996</v>
          </cell>
          <cell r="AL771">
            <v>23810.57</v>
          </cell>
        </row>
        <row r="772">
          <cell r="A772">
            <v>38907</v>
          </cell>
          <cell r="B772" t="str">
            <v>00:45</v>
          </cell>
          <cell r="C772">
            <v>40519.35</v>
          </cell>
          <cell r="D772">
            <v>82452.899999999994</v>
          </cell>
          <cell r="E772">
            <v>103515.78</v>
          </cell>
          <cell r="F772">
            <v>-259.2</v>
          </cell>
          <cell r="G772">
            <v>87744.97</v>
          </cell>
          <cell r="H772">
            <v>11969.72</v>
          </cell>
          <cell r="I772">
            <v>-90.42</v>
          </cell>
          <cell r="J772">
            <v>14509.85</v>
          </cell>
          <cell r="K772">
            <v>3257.58</v>
          </cell>
          <cell r="L772">
            <v>9686.9599999999991</v>
          </cell>
          <cell r="M772">
            <v>0</v>
          </cell>
          <cell r="N772">
            <v>37536</v>
          </cell>
          <cell r="O772">
            <v>-97.06</v>
          </cell>
          <cell r="P772">
            <v>23517.599999999999</v>
          </cell>
          <cell r="Q772">
            <v>82042.42</v>
          </cell>
          <cell r="R772">
            <v>23420.54</v>
          </cell>
          <cell r="S772">
            <v>2484</v>
          </cell>
          <cell r="T772">
            <v>10429.200000000001</v>
          </cell>
          <cell r="U772">
            <v>9686.9599999999991</v>
          </cell>
          <cell r="V772">
            <v>795</v>
          </cell>
          <cell r="W772">
            <v>10540.8</v>
          </cell>
          <cell r="X772">
            <v>234.75</v>
          </cell>
          <cell r="Y772">
            <v>11722.74</v>
          </cell>
          <cell r="Z772">
            <v>6447.17</v>
          </cell>
          <cell r="AA772">
            <v>18.760000000000002</v>
          </cell>
          <cell r="AB772">
            <v>2535.8000000000002</v>
          </cell>
          <cell r="AC772">
            <v>11871.27</v>
          </cell>
          <cell r="AD772">
            <v>7.27</v>
          </cell>
          <cell r="AE772">
            <v>17208</v>
          </cell>
          <cell r="AF772">
            <v>58.33</v>
          </cell>
          <cell r="AG772">
            <v>5198.8900000000003</v>
          </cell>
          <cell r="AH772">
            <v>50424</v>
          </cell>
          <cell r="AI772">
            <v>2462.4</v>
          </cell>
          <cell r="AJ772">
            <v>127951.83</v>
          </cell>
          <cell r="AK772">
            <v>4566.08</v>
          </cell>
          <cell r="AL772">
            <v>22384.51</v>
          </cell>
        </row>
        <row r="773">
          <cell r="A773">
            <v>38907</v>
          </cell>
          <cell r="B773" t="str">
            <v>01:00</v>
          </cell>
          <cell r="C773">
            <v>40145.26</v>
          </cell>
          <cell r="D773">
            <v>75731.570000000007</v>
          </cell>
          <cell r="E773">
            <v>102396.49</v>
          </cell>
          <cell r="F773">
            <v>-172.8</v>
          </cell>
          <cell r="G773">
            <v>87706.64</v>
          </cell>
          <cell r="H773">
            <v>11993.72</v>
          </cell>
          <cell r="I773">
            <v>-89.85</v>
          </cell>
          <cell r="J773">
            <v>14328.67</v>
          </cell>
          <cell r="K773">
            <v>2986.13</v>
          </cell>
          <cell r="L773">
            <v>9565.99</v>
          </cell>
          <cell r="M773">
            <v>0</v>
          </cell>
          <cell r="N773">
            <v>34776</v>
          </cell>
          <cell r="O773">
            <v>-90.99</v>
          </cell>
          <cell r="P773">
            <v>23359.38</v>
          </cell>
          <cell r="Q773">
            <v>78137.850000000006</v>
          </cell>
          <cell r="R773">
            <v>23268.39</v>
          </cell>
          <cell r="S773">
            <v>2268</v>
          </cell>
          <cell r="T773">
            <v>9954</v>
          </cell>
          <cell r="U773">
            <v>9565.99</v>
          </cell>
          <cell r="V773">
            <v>789</v>
          </cell>
          <cell r="W773">
            <v>10396.799999999999</v>
          </cell>
          <cell r="X773">
            <v>222.75</v>
          </cell>
          <cell r="Y773">
            <v>11140.76</v>
          </cell>
          <cell r="Z773">
            <v>6598.67</v>
          </cell>
          <cell r="AA773">
            <v>18.760000000000002</v>
          </cell>
          <cell r="AB773">
            <v>2507.1</v>
          </cell>
          <cell r="AC773">
            <v>11490.64</v>
          </cell>
          <cell r="AD773">
            <v>6.49</v>
          </cell>
          <cell r="AE773">
            <v>16776</v>
          </cell>
          <cell r="AF773">
            <v>55.21</v>
          </cell>
          <cell r="AG773">
            <v>5161.4799999999996</v>
          </cell>
          <cell r="AH773">
            <v>48750</v>
          </cell>
          <cell r="AI773">
            <v>2368.8000000000002</v>
          </cell>
          <cell r="AJ773">
            <v>125792.06</v>
          </cell>
          <cell r="AK773">
            <v>4566.08</v>
          </cell>
          <cell r="AL773">
            <v>21424.84</v>
          </cell>
        </row>
        <row r="774">
          <cell r="A774">
            <v>38907</v>
          </cell>
          <cell r="B774" t="str">
            <v>01:15</v>
          </cell>
          <cell r="C774">
            <v>39880.400000000001</v>
          </cell>
          <cell r="D774">
            <v>65089.440000000002</v>
          </cell>
          <cell r="E774">
            <v>103680.18</v>
          </cell>
          <cell r="F774">
            <v>-259.2</v>
          </cell>
          <cell r="G774">
            <v>87668.3</v>
          </cell>
          <cell r="H774">
            <v>12115.59</v>
          </cell>
          <cell r="I774">
            <v>-85.68</v>
          </cell>
          <cell r="J774">
            <v>15065.78</v>
          </cell>
          <cell r="K774">
            <v>2563.1999999999998</v>
          </cell>
          <cell r="L774">
            <v>8294.56</v>
          </cell>
          <cell r="M774">
            <v>0</v>
          </cell>
          <cell r="N774">
            <v>35328</v>
          </cell>
          <cell r="O774">
            <v>-97.06</v>
          </cell>
          <cell r="P774">
            <v>23338.79</v>
          </cell>
          <cell r="Q774">
            <v>75093.679999999993</v>
          </cell>
          <cell r="R774">
            <v>23241.73</v>
          </cell>
          <cell r="S774">
            <v>2268</v>
          </cell>
          <cell r="T774">
            <v>10299.6</v>
          </cell>
          <cell r="U774">
            <v>8294.56</v>
          </cell>
          <cell r="V774">
            <v>753</v>
          </cell>
          <cell r="W774">
            <v>10195.200000000001</v>
          </cell>
          <cell r="X774">
            <v>216</v>
          </cell>
          <cell r="Y774">
            <v>10808.2</v>
          </cell>
          <cell r="Z774">
            <v>6878.92</v>
          </cell>
          <cell r="AA774">
            <v>20.64</v>
          </cell>
          <cell r="AB774">
            <v>2508.6999999999998</v>
          </cell>
          <cell r="AC774">
            <v>11150.02</v>
          </cell>
          <cell r="AD774">
            <v>13.34</v>
          </cell>
          <cell r="AE774">
            <v>16362</v>
          </cell>
          <cell r="AF774">
            <v>56.25</v>
          </cell>
          <cell r="AG774">
            <v>5222.74</v>
          </cell>
          <cell r="AH774">
            <v>47514</v>
          </cell>
          <cell r="AI774">
            <v>2311.1999999999998</v>
          </cell>
          <cell r="AJ774">
            <v>124544.16</v>
          </cell>
          <cell r="AK774">
            <v>4509</v>
          </cell>
          <cell r="AL774">
            <v>19624.72</v>
          </cell>
        </row>
        <row r="775">
          <cell r="A775">
            <v>38907</v>
          </cell>
          <cell r="B775" t="str">
            <v>01:30</v>
          </cell>
          <cell r="C775">
            <v>40218.879999999997</v>
          </cell>
          <cell r="D775">
            <v>59208.85</v>
          </cell>
          <cell r="E775">
            <v>103518.16</v>
          </cell>
          <cell r="F775">
            <v>-172.8</v>
          </cell>
          <cell r="G775">
            <v>87744.97</v>
          </cell>
          <cell r="H775">
            <v>12209.7</v>
          </cell>
          <cell r="I775">
            <v>-85.1</v>
          </cell>
          <cell r="J775">
            <v>14982.18</v>
          </cell>
          <cell r="K775">
            <v>2419.16</v>
          </cell>
          <cell r="L775">
            <v>7014.54</v>
          </cell>
          <cell r="M775">
            <v>0</v>
          </cell>
          <cell r="N775">
            <v>35328</v>
          </cell>
          <cell r="O775">
            <v>-84.93</v>
          </cell>
          <cell r="P775">
            <v>23525.759999999998</v>
          </cell>
          <cell r="Q775">
            <v>72149.100000000006</v>
          </cell>
          <cell r="R775">
            <v>23440.83</v>
          </cell>
          <cell r="S775">
            <v>2268</v>
          </cell>
          <cell r="T775">
            <v>11610</v>
          </cell>
          <cell r="U775">
            <v>7014.54</v>
          </cell>
          <cell r="V775">
            <v>759</v>
          </cell>
          <cell r="W775">
            <v>10368</v>
          </cell>
          <cell r="X775">
            <v>207.75</v>
          </cell>
          <cell r="Y775">
            <v>10558.78</v>
          </cell>
          <cell r="Z775">
            <v>6695.14</v>
          </cell>
          <cell r="AA775">
            <v>18.760000000000002</v>
          </cell>
          <cell r="AB775">
            <v>2491.1</v>
          </cell>
          <cell r="AC775">
            <v>10974.41</v>
          </cell>
          <cell r="AD775">
            <v>23.28</v>
          </cell>
          <cell r="AE775">
            <v>16092</v>
          </cell>
          <cell r="AF775">
            <v>55.21</v>
          </cell>
          <cell r="AG775">
            <v>5190.62</v>
          </cell>
          <cell r="AH775">
            <v>46629</v>
          </cell>
          <cell r="AI775">
            <v>2246.4</v>
          </cell>
          <cell r="AJ775">
            <v>123232.27</v>
          </cell>
          <cell r="AK775">
            <v>4451.93</v>
          </cell>
          <cell r="AL775">
            <v>18393.87</v>
          </cell>
        </row>
        <row r="776">
          <cell r="A776">
            <v>38907</v>
          </cell>
          <cell r="B776" t="str">
            <v>01:45</v>
          </cell>
          <cell r="C776">
            <v>40385.32</v>
          </cell>
          <cell r="D776">
            <v>52928.19</v>
          </cell>
          <cell r="E776">
            <v>102758.12</v>
          </cell>
          <cell r="F776">
            <v>-259.2</v>
          </cell>
          <cell r="G776">
            <v>87706.64</v>
          </cell>
          <cell r="H776">
            <v>12259.58</v>
          </cell>
          <cell r="I776">
            <v>-83.52</v>
          </cell>
          <cell r="J776">
            <v>15084.54</v>
          </cell>
          <cell r="K776">
            <v>2453.8000000000002</v>
          </cell>
          <cell r="L776">
            <v>6247.14</v>
          </cell>
          <cell r="M776">
            <v>0</v>
          </cell>
          <cell r="N776">
            <v>35328</v>
          </cell>
          <cell r="O776">
            <v>-36.4</v>
          </cell>
          <cell r="P776">
            <v>23570.400000000001</v>
          </cell>
          <cell r="Q776">
            <v>69395.520000000004</v>
          </cell>
          <cell r="R776">
            <v>23534</v>
          </cell>
          <cell r="S776">
            <v>2376</v>
          </cell>
          <cell r="T776">
            <v>12186</v>
          </cell>
          <cell r="U776">
            <v>6247.14</v>
          </cell>
          <cell r="V776">
            <v>771</v>
          </cell>
          <cell r="W776">
            <v>9936</v>
          </cell>
          <cell r="X776">
            <v>201.75</v>
          </cell>
          <cell r="Y776">
            <v>10641.92</v>
          </cell>
          <cell r="Z776">
            <v>6669.91</v>
          </cell>
          <cell r="AA776">
            <v>20.64</v>
          </cell>
          <cell r="AB776">
            <v>2500.6999999999998</v>
          </cell>
          <cell r="AC776">
            <v>10778.97</v>
          </cell>
          <cell r="AD776">
            <v>41.1</v>
          </cell>
          <cell r="AE776">
            <v>15768</v>
          </cell>
          <cell r="AF776">
            <v>57.29</v>
          </cell>
          <cell r="AG776">
            <v>5207.33</v>
          </cell>
          <cell r="AH776">
            <v>45879</v>
          </cell>
          <cell r="AI776">
            <v>2188.8000000000002</v>
          </cell>
          <cell r="AJ776">
            <v>121488.47</v>
          </cell>
          <cell r="AK776">
            <v>4394.8500000000004</v>
          </cell>
          <cell r="AL776">
            <v>17768.509999999998</v>
          </cell>
        </row>
        <row r="777">
          <cell r="A777">
            <v>38907</v>
          </cell>
          <cell r="B777" t="str">
            <v>02:00</v>
          </cell>
          <cell r="C777">
            <v>40349.31</v>
          </cell>
          <cell r="D777">
            <v>47447.49</v>
          </cell>
          <cell r="E777">
            <v>102722.11</v>
          </cell>
          <cell r="F777">
            <v>-172.8</v>
          </cell>
          <cell r="G777">
            <v>87821.64</v>
          </cell>
          <cell r="H777">
            <v>12281.7</v>
          </cell>
          <cell r="I777">
            <v>-84.24</v>
          </cell>
          <cell r="J777">
            <v>14996.18</v>
          </cell>
          <cell r="K777">
            <v>2615.08</v>
          </cell>
          <cell r="L777">
            <v>6062.58</v>
          </cell>
          <cell r="M777">
            <v>0</v>
          </cell>
          <cell r="N777">
            <v>35328</v>
          </cell>
          <cell r="O777">
            <v>-36.4</v>
          </cell>
          <cell r="P777">
            <v>23650.98</v>
          </cell>
          <cell r="Q777">
            <v>67028.240000000005</v>
          </cell>
          <cell r="R777">
            <v>23614.58</v>
          </cell>
          <cell r="S777">
            <v>2268</v>
          </cell>
          <cell r="T777">
            <v>12434.4</v>
          </cell>
          <cell r="U777">
            <v>6062.58</v>
          </cell>
          <cell r="V777">
            <v>750</v>
          </cell>
          <cell r="W777">
            <v>9993.6</v>
          </cell>
          <cell r="X777">
            <v>197.25</v>
          </cell>
          <cell r="Y777">
            <v>10641.92</v>
          </cell>
          <cell r="Z777">
            <v>6590.93</v>
          </cell>
          <cell r="AA777">
            <v>18.760000000000002</v>
          </cell>
          <cell r="AB777">
            <v>2486.4</v>
          </cell>
          <cell r="AC777">
            <v>10508.41</v>
          </cell>
          <cell r="AD777">
            <v>48.47</v>
          </cell>
          <cell r="AE777">
            <v>15642</v>
          </cell>
          <cell r="AF777">
            <v>55.21</v>
          </cell>
          <cell r="AG777">
            <v>5267.92</v>
          </cell>
          <cell r="AH777">
            <v>45675</v>
          </cell>
          <cell r="AI777">
            <v>2138.4</v>
          </cell>
          <cell r="AJ777">
            <v>120816.54</v>
          </cell>
          <cell r="AK777">
            <v>4394.8500000000004</v>
          </cell>
          <cell r="AL777">
            <v>16964.29</v>
          </cell>
        </row>
        <row r="778">
          <cell r="A778">
            <v>38907</v>
          </cell>
          <cell r="B778" t="str">
            <v>02:15</v>
          </cell>
          <cell r="C778">
            <v>40371.72</v>
          </cell>
          <cell r="D778">
            <v>42326.46</v>
          </cell>
          <cell r="E778">
            <v>103014.93</v>
          </cell>
          <cell r="F778">
            <v>-259.2</v>
          </cell>
          <cell r="G778">
            <v>88319.97</v>
          </cell>
          <cell r="H778">
            <v>12283.57</v>
          </cell>
          <cell r="I778">
            <v>-83.67</v>
          </cell>
          <cell r="J778">
            <v>14900.19</v>
          </cell>
          <cell r="K778">
            <v>2563.2399999999998</v>
          </cell>
          <cell r="L778">
            <v>6028.48</v>
          </cell>
          <cell r="M778">
            <v>0</v>
          </cell>
          <cell r="N778">
            <v>34776</v>
          </cell>
          <cell r="O778">
            <v>-36.4</v>
          </cell>
          <cell r="P778">
            <v>23706.07</v>
          </cell>
          <cell r="Q778">
            <v>65075.67</v>
          </cell>
          <cell r="R778">
            <v>23669.67</v>
          </cell>
          <cell r="S778">
            <v>2376</v>
          </cell>
          <cell r="T778">
            <v>12369.6</v>
          </cell>
          <cell r="U778">
            <v>6028.48</v>
          </cell>
          <cell r="V778">
            <v>771</v>
          </cell>
          <cell r="W778">
            <v>10224</v>
          </cell>
          <cell r="X778">
            <v>197.25</v>
          </cell>
          <cell r="Y778">
            <v>10392.5</v>
          </cell>
          <cell r="Z778">
            <v>6920.31</v>
          </cell>
          <cell r="AA778">
            <v>20.64</v>
          </cell>
          <cell r="AB778">
            <v>2483.1</v>
          </cell>
          <cell r="AC778">
            <v>10363.1</v>
          </cell>
          <cell r="AD778">
            <v>39.58</v>
          </cell>
          <cell r="AE778">
            <v>15390</v>
          </cell>
          <cell r="AF778">
            <v>55.21</v>
          </cell>
          <cell r="AG778">
            <v>5247.7</v>
          </cell>
          <cell r="AH778">
            <v>44775</v>
          </cell>
          <cell r="AI778">
            <v>2131.1999999999998</v>
          </cell>
          <cell r="AJ778">
            <v>119808.6</v>
          </cell>
          <cell r="AK778">
            <v>4566.08</v>
          </cell>
          <cell r="AL778">
            <v>16028.01</v>
          </cell>
        </row>
        <row r="779">
          <cell r="A779">
            <v>38907</v>
          </cell>
          <cell r="B779" t="str">
            <v>02:30</v>
          </cell>
          <cell r="C779">
            <v>40201.279999999999</v>
          </cell>
          <cell r="D779">
            <v>36805.360000000001</v>
          </cell>
          <cell r="E779">
            <v>102971.72</v>
          </cell>
          <cell r="F779">
            <v>-172.8</v>
          </cell>
          <cell r="G779">
            <v>88358.3</v>
          </cell>
          <cell r="H779">
            <v>12329.69</v>
          </cell>
          <cell r="I779">
            <v>-84.1</v>
          </cell>
          <cell r="J779">
            <v>14850.19</v>
          </cell>
          <cell r="K779">
            <v>2626.58</v>
          </cell>
          <cell r="L779">
            <v>6014.33</v>
          </cell>
          <cell r="M779">
            <v>0</v>
          </cell>
          <cell r="N779">
            <v>35328</v>
          </cell>
          <cell r="O779">
            <v>-36.4</v>
          </cell>
          <cell r="P779">
            <v>23722.32</v>
          </cell>
          <cell r="Q779">
            <v>63028.1</v>
          </cell>
          <cell r="R779">
            <v>23685.919999999998</v>
          </cell>
          <cell r="S779">
            <v>2268</v>
          </cell>
          <cell r="T779">
            <v>12344.4</v>
          </cell>
          <cell r="U779">
            <v>6014.33</v>
          </cell>
          <cell r="V779">
            <v>762</v>
          </cell>
          <cell r="W779">
            <v>10166.4</v>
          </cell>
          <cell r="X779">
            <v>204.75</v>
          </cell>
          <cell r="Y779">
            <v>9976.7999999999993</v>
          </cell>
          <cell r="Z779">
            <v>6904.4</v>
          </cell>
          <cell r="AA779">
            <v>18.760000000000002</v>
          </cell>
          <cell r="AB779">
            <v>2492.6999999999998</v>
          </cell>
          <cell r="AC779">
            <v>10253.120000000001</v>
          </cell>
          <cell r="AD779">
            <v>6.56</v>
          </cell>
          <cell r="AE779">
            <v>15210</v>
          </cell>
          <cell r="AF779">
            <v>56.25</v>
          </cell>
          <cell r="AG779">
            <v>5252.16</v>
          </cell>
          <cell r="AH779">
            <v>43965</v>
          </cell>
          <cell r="AI779">
            <v>2102.4</v>
          </cell>
          <cell r="AJ779">
            <v>118768.73</v>
          </cell>
          <cell r="AK779">
            <v>4566.08</v>
          </cell>
          <cell r="AL779">
            <v>15326.67</v>
          </cell>
        </row>
        <row r="780">
          <cell r="A780">
            <v>38907</v>
          </cell>
          <cell r="B780" t="str">
            <v>02:45</v>
          </cell>
          <cell r="C780">
            <v>40217.68</v>
          </cell>
          <cell r="D780">
            <v>33884.78</v>
          </cell>
          <cell r="E780">
            <v>102892.12</v>
          </cell>
          <cell r="F780">
            <v>-172.8</v>
          </cell>
          <cell r="G780">
            <v>88281.64</v>
          </cell>
          <cell r="H780">
            <v>12329.69</v>
          </cell>
          <cell r="I780">
            <v>-84.82</v>
          </cell>
          <cell r="J780">
            <v>14849.79</v>
          </cell>
          <cell r="K780">
            <v>2517.08</v>
          </cell>
          <cell r="L780">
            <v>5986.01</v>
          </cell>
          <cell r="M780">
            <v>0</v>
          </cell>
          <cell r="N780">
            <v>35328</v>
          </cell>
          <cell r="O780">
            <v>-42.46</v>
          </cell>
          <cell r="P780">
            <v>23769.99</v>
          </cell>
          <cell r="Q780">
            <v>61908.82</v>
          </cell>
          <cell r="R780">
            <v>23727.53</v>
          </cell>
          <cell r="S780">
            <v>2376</v>
          </cell>
          <cell r="T780">
            <v>12240</v>
          </cell>
          <cell r="U780">
            <v>5986.01</v>
          </cell>
          <cell r="V780">
            <v>774</v>
          </cell>
          <cell r="W780">
            <v>10022.4</v>
          </cell>
          <cell r="X780">
            <v>196.5</v>
          </cell>
          <cell r="Y780">
            <v>10059.94</v>
          </cell>
          <cell r="Z780">
            <v>7195.47</v>
          </cell>
          <cell r="AA780">
            <v>18.760000000000002</v>
          </cell>
          <cell r="AB780">
            <v>2494.4</v>
          </cell>
          <cell r="AC780">
            <v>10082.67</v>
          </cell>
          <cell r="AD780">
            <v>7.5</v>
          </cell>
          <cell r="AE780">
            <v>15192</v>
          </cell>
          <cell r="AF780">
            <v>55.21</v>
          </cell>
          <cell r="AG780">
            <v>5248.35</v>
          </cell>
          <cell r="AH780">
            <v>43479</v>
          </cell>
          <cell r="AI780">
            <v>2073.6</v>
          </cell>
          <cell r="AJ780">
            <v>118224.74</v>
          </cell>
          <cell r="AK780">
            <v>4566.08</v>
          </cell>
          <cell r="AL780">
            <v>14833.38</v>
          </cell>
        </row>
        <row r="781">
          <cell r="A781">
            <v>38907</v>
          </cell>
          <cell r="B781" t="str">
            <v>03:00</v>
          </cell>
          <cell r="C781">
            <v>40710.6</v>
          </cell>
          <cell r="D781">
            <v>34724.94</v>
          </cell>
          <cell r="E781">
            <v>97447.67</v>
          </cell>
          <cell r="F781">
            <v>-259.2</v>
          </cell>
          <cell r="G781">
            <v>88396.64</v>
          </cell>
          <cell r="H781">
            <v>12355.57</v>
          </cell>
          <cell r="I781">
            <v>-86.11</v>
          </cell>
          <cell r="J781">
            <v>15239.73</v>
          </cell>
          <cell r="K781">
            <v>2545.94</v>
          </cell>
          <cell r="L781">
            <v>6045.39</v>
          </cell>
          <cell r="M781">
            <v>0</v>
          </cell>
          <cell r="N781">
            <v>34776</v>
          </cell>
          <cell r="O781">
            <v>-36.4</v>
          </cell>
          <cell r="P781">
            <v>23826.61</v>
          </cell>
          <cell r="Q781">
            <v>60918.11</v>
          </cell>
          <cell r="R781">
            <v>23790.21</v>
          </cell>
          <cell r="S781">
            <v>2484</v>
          </cell>
          <cell r="T781">
            <v>12074.4</v>
          </cell>
          <cell r="U781">
            <v>6045.39</v>
          </cell>
          <cell r="V781">
            <v>747</v>
          </cell>
          <cell r="W781">
            <v>9964.7999999999993</v>
          </cell>
          <cell r="X781">
            <v>186</v>
          </cell>
          <cell r="Y781">
            <v>10475.64</v>
          </cell>
          <cell r="Z781">
            <v>7083.66</v>
          </cell>
          <cell r="AA781">
            <v>20.64</v>
          </cell>
          <cell r="AB781">
            <v>2484.8000000000002</v>
          </cell>
          <cell r="AC781">
            <v>9982.4599999999991</v>
          </cell>
          <cell r="AD781">
            <v>6.59</v>
          </cell>
          <cell r="AE781">
            <v>15084</v>
          </cell>
          <cell r="AF781">
            <v>55.21</v>
          </cell>
          <cell r="AG781">
            <v>5225.29</v>
          </cell>
          <cell r="AH781">
            <v>43176</v>
          </cell>
          <cell r="AI781">
            <v>2066.4</v>
          </cell>
          <cell r="AJ781">
            <v>115585.16</v>
          </cell>
          <cell r="AK781">
            <v>4623.16</v>
          </cell>
          <cell r="AL781">
            <v>15928.65</v>
          </cell>
        </row>
        <row r="782">
          <cell r="A782">
            <v>38907</v>
          </cell>
          <cell r="B782" t="str">
            <v>03:15</v>
          </cell>
          <cell r="C782">
            <v>40925.050000000003</v>
          </cell>
          <cell r="D782">
            <v>45327.06</v>
          </cell>
          <cell r="E782">
            <v>84891.53</v>
          </cell>
          <cell r="F782">
            <v>-172.8</v>
          </cell>
          <cell r="G782">
            <v>88358.3</v>
          </cell>
          <cell r="H782">
            <v>12377.69</v>
          </cell>
          <cell r="I782">
            <v>-84.1</v>
          </cell>
          <cell r="J782">
            <v>14754.2</v>
          </cell>
          <cell r="K782">
            <v>2736.02</v>
          </cell>
          <cell r="L782">
            <v>5998.91</v>
          </cell>
          <cell r="M782">
            <v>0</v>
          </cell>
          <cell r="N782">
            <v>35328</v>
          </cell>
          <cell r="O782">
            <v>-36.4</v>
          </cell>
          <cell r="P782">
            <v>23840.28</v>
          </cell>
          <cell r="Q782">
            <v>59956.1</v>
          </cell>
          <cell r="R782">
            <v>23803.88</v>
          </cell>
          <cell r="S782">
            <v>2376</v>
          </cell>
          <cell r="T782">
            <v>12006</v>
          </cell>
          <cell r="U782">
            <v>5998.91</v>
          </cell>
          <cell r="V782">
            <v>735</v>
          </cell>
          <cell r="W782">
            <v>9907.2000000000007</v>
          </cell>
          <cell r="X782">
            <v>186</v>
          </cell>
          <cell r="Y782">
            <v>10891.34</v>
          </cell>
          <cell r="Z782">
            <v>7233.09</v>
          </cell>
          <cell r="AA782">
            <v>18.760000000000002</v>
          </cell>
          <cell r="AB782">
            <v>2508.6999999999998</v>
          </cell>
          <cell r="AC782">
            <v>9234.56</v>
          </cell>
          <cell r="AD782">
            <v>6.77</v>
          </cell>
          <cell r="AE782">
            <v>14958</v>
          </cell>
          <cell r="AF782">
            <v>57.29</v>
          </cell>
          <cell r="AG782">
            <v>5232.13</v>
          </cell>
          <cell r="AH782">
            <v>42651</v>
          </cell>
          <cell r="AI782">
            <v>2052</v>
          </cell>
          <cell r="AJ782">
            <v>109266.11</v>
          </cell>
          <cell r="AK782">
            <v>4737.3100000000004</v>
          </cell>
          <cell r="AL782">
            <v>21295.07</v>
          </cell>
        </row>
        <row r="783">
          <cell r="A783">
            <v>38907</v>
          </cell>
          <cell r="B783" t="str">
            <v>03:30</v>
          </cell>
          <cell r="C783">
            <v>40254.089999999997</v>
          </cell>
          <cell r="D783">
            <v>41886.379999999997</v>
          </cell>
          <cell r="E783">
            <v>84893.89</v>
          </cell>
          <cell r="F783">
            <v>-259.2</v>
          </cell>
          <cell r="G783">
            <v>88319.97</v>
          </cell>
          <cell r="H783">
            <v>12307.57</v>
          </cell>
          <cell r="I783">
            <v>-82.37</v>
          </cell>
          <cell r="J783">
            <v>14863.39</v>
          </cell>
          <cell r="K783">
            <v>2649.62</v>
          </cell>
          <cell r="L783">
            <v>6003.08</v>
          </cell>
          <cell r="M783">
            <v>0</v>
          </cell>
          <cell r="N783">
            <v>34776</v>
          </cell>
          <cell r="O783">
            <v>-36.4</v>
          </cell>
          <cell r="P783">
            <v>23730.06</v>
          </cell>
          <cell r="Q783">
            <v>59026.37</v>
          </cell>
          <cell r="R783">
            <v>23693.66</v>
          </cell>
          <cell r="S783">
            <v>2376</v>
          </cell>
          <cell r="T783">
            <v>11728.8</v>
          </cell>
          <cell r="U783">
            <v>6003.08</v>
          </cell>
          <cell r="V783">
            <v>729</v>
          </cell>
          <cell r="W783">
            <v>9763.2000000000007</v>
          </cell>
          <cell r="X783">
            <v>184.5</v>
          </cell>
          <cell r="Y783">
            <v>10808.2</v>
          </cell>
          <cell r="Z783">
            <v>7227.34</v>
          </cell>
          <cell r="AA783">
            <v>20.64</v>
          </cell>
          <cell r="AB783">
            <v>2505.5</v>
          </cell>
          <cell r="AC783">
            <v>7730.38</v>
          </cell>
          <cell r="AD783">
            <v>7.36</v>
          </cell>
          <cell r="AE783">
            <v>14958</v>
          </cell>
          <cell r="AF783">
            <v>58.33</v>
          </cell>
          <cell r="AG783">
            <v>5197.3599999999997</v>
          </cell>
          <cell r="AH783">
            <v>42369</v>
          </cell>
          <cell r="AI783">
            <v>2023.2</v>
          </cell>
          <cell r="AJ783">
            <v>108962.17</v>
          </cell>
          <cell r="AK783">
            <v>4680.2299999999996</v>
          </cell>
          <cell r="AL783">
            <v>21099.86</v>
          </cell>
        </row>
        <row r="784">
          <cell r="A784">
            <v>38907</v>
          </cell>
          <cell r="B784" t="str">
            <v>03:45</v>
          </cell>
          <cell r="C784">
            <v>40024.04</v>
          </cell>
          <cell r="D784">
            <v>36685.339999999997</v>
          </cell>
          <cell r="E784">
            <v>85451.53</v>
          </cell>
          <cell r="F784">
            <v>-172.8</v>
          </cell>
          <cell r="G784">
            <v>88281.64</v>
          </cell>
          <cell r="H784">
            <v>12329.69</v>
          </cell>
          <cell r="I784">
            <v>-81.8</v>
          </cell>
          <cell r="J784">
            <v>14838.99</v>
          </cell>
          <cell r="K784">
            <v>2678.4</v>
          </cell>
          <cell r="L784">
            <v>5985.24</v>
          </cell>
          <cell r="M784">
            <v>0</v>
          </cell>
          <cell r="N784">
            <v>34776</v>
          </cell>
          <cell r="O784">
            <v>-36.4</v>
          </cell>
          <cell r="P784">
            <v>23791.1</v>
          </cell>
          <cell r="Q784">
            <v>57617.8</v>
          </cell>
          <cell r="R784">
            <v>23754.7</v>
          </cell>
          <cell r="S784">
            <v>2376</v>
          </cell>
          <cell r="T784">
            <v>11437.2</v>
          </cell>
          <cell r="U784">
            <v>5985.24</v>
          </cell>
          <cell r="V784">
            <v>720</v>
          </cell>
          <cell r="W784">
            <v>9763.2000000000007</v>
          </cell>
          <cell r="X784">
            <v>184.5</v>
          </cell>
          <cell r="Y784">
            <v>10891.34</v>
          </cell>
          <cell r="Z784">
            <v>7156.02</v>
          </cell>
          <cell r="AA784">
            <v>18.760000000000002</v>
          </cell>
          <cell r="AB784">
            <v>2494.3000000000002</v>
          </cell>
          <cell r="AC784">
            <v>7047.6</v>
          </cell>
          <cell r="AD784">
            <v>6.68</v>
          </cell>
          <cell r="AE784">
            <v>14850</v>
          </cell>
          <cell r="AF784">
            <v>56.25</v>
          </cell>
          <cell r="AG784">
            <v>3946.89</v>
          </cell>
          <cell r="AH784">
            <v>41970</v>
          </cell>
          <cell r="AI784">
            <v>2001.6</v>
          </cell>
          <cell r="AJ784">
            <v>108706.15</v>
          </cell>
          <cell r="AK784">
            <v>4509</v>
          </cell>
          <cell r="AL784">
            <v>20629.96</v>
          </cell>
        </row>
        <row r="785">
          <cell r="A785">
            <v>38907</v>
          </cell>
          <cell r="B785" t="str">
            <v>04:00</v>
          </cell>
          <cell r="C785">
            <v>40146.06</v>
          </cell>
          <cell r="D785">
            <v>32644.53</v>
          </cell>
          <cell r="E785">
            <v>85691.96</v>
          </cell>
          <cell r="F785">
            <v>-172.8</v>
          </cell>
          <cell r="G785">
            <v>88319.97</v>
          </cell>
          <cell r="H785">
            <v>12259.58</v>
          </cell>
          <cell r="I785">
            <v>-81.650000000000006</v>
          </cell>
          <cell r="J785">
            <v>14970.98</v>
          </cell>
          <cell r="K785">
            <v>2695.7</v>
          </cell>
          <cell r="L785">
            <v>6008.74</v>
          </cell>
          <cell r="M785">
            <v>0</v>
          </cell>
          <cell r="N785">
            <v>34776</v>
          </cell>
          <cell r="O785">
            <v>-42.46</v>
          </cell>
          <cell r="P785">
            <v>23801.13</v>
          </cell>
          <cell r="Q785">
            <v>57105.65</v>
          </cell>
          <cell r="R785">
            <v>23758.67</v>
          </cell>
          <cell r="S785">
            <v>2268</v>
          </cell>
          <cell r="T785">
            <v>11250</v>
          </cell>
          <cell r="U785">
            <v>6008.74</v>
          </cell>
          <cell r="V785">
            <v>693</v>
          </cell>
          <cell r="W785">
            <v>9763.2000000000007</v>
          </cell>
          <cell r="X785">
            <v>183</v>
          </cell>
          <cell r="Y785">
            <v>10725.06</v>
          </cell>
          <cell r="Z785">
            <v>6853.21</v>
          </cell>
          <cell r="AA785">
            <v>20.64</v>
          </cell>
          <cell r="AB785">
            <v>2502.3000000000002</v>
          </cell>
          <cell r="AC785">
            <v>6977.4</v>
          </cell>
          <cell r="AD785">
            <v>7.43</v>
          </cell>
          <cell r="AE785">
            <v>14832</v>
          </cell>
          <cell r="AF785">
            <v>55.21</v>
          </cell>
          <cell r="AG785">
            <v>3528.26</v>
          </cell>
          <cell r="AH785">
            <v>41550</v>
          </cell>
          <cell r="AI785">
            <v>2008.8</v>
          </cell>
          <cell r="AJ785">
            <v>108642.16</v>
          </cell>
          <cell r="AK785">
            <v>4451.93</v>
          </cell>
          <cell r="AL785">
            <v>20084.080000000002</v>
          </cell>
        </row>
        <row r="786">
          <cell r="A786">
            <v>38907</v>
          </cell>
          <cell r="B786" t="str">
            <v>04:15</v>
          </cell>
          <cell r="C786">
            <v>40626.980000000003</v>
          </cell>
          <cell r="D786">
            <v>32324.46</v>
          </cell>
          <cell r="E786">
            <v>83492.59</v>
          </cell>
          <cell r="F786">
            <v>-172.8</v>
          </cell>
          <cell r="G786">
            <v>88396.64</v>
          </cell>
          <cell r="H786">
            <v>12257.7</v>
          </cell>
          <cell r="I786">
            <v>-80.94</v>
          </cell>
          <cell r="J786">
            <v>15485.74</v>
          </cell>
          <cell r="K786">
            <v>2672.64</v>
          </cell>
          <cell r="L786">
            <v>5930.51</v>
          </cell>
          <cell r="M786">
            <v>0</v>
          </cell>
          <cell r="N786">
            <v>35328</v>
          </cell>
          <cell r="O786">
            <v>-36.4</v>
          </cell>
          <cell r="P786">
            <v>23845.32</v>
          </cell>
          <cell r="Q786">
            <v>56720.94</v>
          </cell>
          <cell r="R786">
            <v>23808.92</v>
          </cell>
          <cell r="S786">
            <v>2376</v>
          </cell>
          <cell r="T786">
            <v>11080.8</v>
          </cell>
          <cell r="U786">
            <v>5930.51</v>
          </cell>
          <cell r="V786">
            <v>765</v>
          </cell>
          <cell r="W786">
            <v>9676.7999999999993</v>
          </cell>
          <cell r="X786">
            <v>177.75</v>
          </cell>
          <cell r="Y786">
            <v>10641.92</v>
          </cell>
          <cell r="Z786">
            <v>6850.46</v>
          </cell>
          <cell r="AA786">
            <v>18.760000000000002</v>
          </cell>
          <cell r="AB786">
            <v>2524.6</v>
          </cell>
          <cell r="AC786">
            <v>6942.03</v>
          </cell>
          <cell r="AD786">
            <v>6.34</v>
          </cell>
          <cell r="AE786">
            <v>14850</v>
          </cell>
          <cell r="AF786">
            <v>55.21</v>
          </cell>
          <cell r="AG786">
            <v>3539.38</v>
          </cell>
          <cell r="AH786">
            <v>41523</v>
          </cell>
          <cell r="AI786">
            <v>2023.2</v>
          </cell>
          <cell r="AJ786">
            <v>107058.37</v>
          </cell>
          <cell r="AK786">
            <v>4509</v>
          </cell>
          <cell r="AL786">
            <v>20610.09</v>
          </cell>
        </row>
        <row r="787">
          <cell r="A787">
            <v>38907</v>
          </cell>
          <cell r="B787" t="str">
            <v>04:30</v>
          </cell>
          <cell r="C787">
            <v>40816.22</v>
          </cell>
          <cell r="D787">
            <v>33764.75</v>
          </cell>
          <cell r="E787">
            <v>80974.38</v>
          </cell>
          <cell r="F787">
            <v>-172.8</v>
          </cell>
          <cell r="G787">
            <v>88358.3</v>
          </cell>
          <cell r="H787">
            <v>12235.58</v>
          </cell>
          <cell r="I787">
            <v>-84.39</v>
          </cell>
          <cell r="J787">
            <v>15257.36</v>
          </cell>
          <cell r="K787">
            <v>2580.52</v>
          </cell>
          <cell r="L787">
            <v>5995.14</v>
          </cell>
          <cell r="M787">
            <v>0</v>
          </cell>
          <cell r="N787">
            <v>34776</v>
          </cell>
          <cell r="O787">
            <v>-36.4</v>
          </cell>
          <cell r="P787">
            <v>23824.78</v>
          </cell>
          <cell r="Q787">
            <v>57012.39</v>
          </cell>
          <cell r="R787">
            <v>23788.38</v>
          </cell>
          <cell r="S787">
            <v>2484</v>
          </cell>
          <cell r="T787">
            <v>10454.4</v>
          </cell>
          <cell r="U787">
            <v>5995.14</v>
          </cell>
          <cell r="V787">
            <v>678</v>
          </cell>
          <cell r="W787">
            <v>9244.7999999999993</v>
          </cell>
          <cell r="X787">
            <v>179.25</v>
          </cell>
          <cell r="Y787">
            <v>10974.48</v>
          </cell>
          <cell r="Z787">
            <v>6537.59</v>
          </cell>
          <cell r="AA787">
            <v>20.64</v>
          </cell>
          <cell r="AB787">
            <v>2526.1999999999998</v>
          </cell>
          <cell r="AC787">
            <v>6946.92</v>
          </cell>
          <cell r="AD787">
            <v>6.71</v>
          </cell>
          <cell r="AE787">
            <v>14976</v>
          </cell>
          <cell r="AF787">
            <v>57.29</v>
          </cell>
          <cell r="AG787">
            <v>3485.51</v>
          </cell>
          <cell r="AH787">
            <v>41661</v>
          </cell>
          <cell r="AI787">
            <v>2001.6</v>
          </cell>
          <cell r="AJ787">
            <v>105922.54</v>
          </cell>
          <cell r="AK787">
            <v>4394.8500000000004</v>
          </cell>
          <cell r="AL787">
            <v>21605.99</v>
          </cell>
        </row>
        <row r="788">
          <cell r="A788">
            <v>38907</v>
          </cell>
          <cell r="B788" t="str">
            <v>04:45</v>
          </cell>
          <cell r="C788">
            <v>40671.39</v>
          </cell>
          <cell r="D788">
            <v>33684.74</v>
          </cell>
          <cell r="E788">
            <v>80851.98</v>
          </cell>
          <cell r="F788">
            <v>-172.8</v>
          </cell>
          <cell r="G788">
            <v>88319.97</v>
          </cell>
          <cell r="H788">
            <v>12233.7</v>
          </cell>
          <cell r="I788">
            <v>-87.69</v>
          </cell>
          <cell r="J788">
            <v>15239.73</v>
          </cell>
          <cell r="K788">
            <v>2476.7600000000002</v>
          </cell>
          <cell r="L788">
            <v>5987.42</v>
          </cell>
          <cell r="M788">
            <v>0</v>
          </cell>
          <cell r="N788">
            <v>35328</v>
          </cell>
          <cell r="O788">
            <v>-36.4</v>
          </cell>
          <cell r="P788">
            <v>23832.49</v>
          </cell>
          <cell r="Q788">
            <v>57271.69</v>
          </cell>
          <cell r="R788">
            <v>23796.09</v>
          </cell>
          <cell r="S788">
            <v>2376</v>
          </cell>
          <cell r="T788">
            <v>10159.200000000001</v>
          </cell>
          <cell r="U788">
            <v>5987.42</v>
          </cell>
          <cell r="V788">
            <v>681</v>
          </cell>
          <cell r="W788">
            <v>8928</v>
          </cell>
          <cell r="X788">
            <v>180</v>
          </cell>
          <cell r="Y788">
            <v>11057.62</v>
          </cell>
          <cell r="Z788">
            <v>6533.95</v>
          </cell>
          <cell r="AA788">
            <v>18.760000000000002</v>
          </cell>
          <cell r="AB788">
            <v>2550.1</v>
          </cell>
          <cell r="AC788">
            <v>6917.13</v>
          </cell>
          <cell r="AD788">
            <v>7.63</v>
          </cell>
          <cell r="AE788">
            <v>15084</v>
          </cell>
          <cell r="AF788">
            <v>57.29</v>
          </cell>
          <cell r="AG788">
            <v>3128.46</v>
          </cell>
          <cell r="AH788">
            <v>42195</v>
          </cell>
          <cell r="AI788">
            <v>2001.6</v>
          </cell>
          <cell r="AJ788">
            <v>105506.57</v>
          </cell>
          <cell r="AK788">
            <v>4394.8500000000004</v>
          </cell>
          <cell r="AL788">
            <v>21314.94</v>
          </cell>
        </row>
        <row r="789">
          <cell r="A789">
            <v>38907</v>
          </cell>
          <cell r="B789" t="str">
            <v>05:00</v>
          </cell>
          <cell r="C789">
            <v>40609.379999999997</v>
          </cell>
          <cell r="D789">
            <v>33604.720000000001</v>
          </cell>
          <cell r="E789">
            <v>80972.38</v>
          </cell>
          <cell r="F789">
            <v>-172.8</v>
          </cell>
          <cell r="G789">
            <v>88319.97</v>
          </cell>
          <cell r="H789">
            <v>12281.7</v>
          </cell>
          <cell r="I789">
            <v>-88.41</v>
          </cell>
          <cell r="J789">
            <v>15270.16</v>
          </cell>
          <cell r="K789">
            <v>2545.92</v>
          </cell>
          <cell r="L789">
            <v>6007.64</v>
          </cell>
          <cell r="M789">
            <v>0</v>
          </cell>
          <cell r="N789">
            <v>34776</v>
          </cell>
          <cell r="O789">
            <v>-42.46</v>
          </cell>
          <cell r="P789">
            <v>23852.83</v>
          </cell>
          <cell r="Q789">
            <v>57368.41</v>
          </cell>
          <cell r="R789">
            <v>23810.37</v>
          </cell>
          <cell r="S789">
            <v>2376</v>
          </cell>
          <cell r="T789">
            <v>9936</v>
          </cell>
          <cell r="U789">
            <v>6007.64</v>
          </cell>
          <cell r="V789">
            <v>693</v>
          </cell>
          <cell r="W789">
            <v>8870.4</v>
          </cell>
          <cell r="X789">
            <v>178.5</v>
          </cell>
          <cell r="Y789">
            <v>10974.48</v>
          </cell>
          <cell r="Z789">
            <v>6503.22</v>
          </cell>
          <cell r="AA789">
            <v>18.760000000000002</v>
          </cell>
          <cell r="AB789">
            <v>2562.9</v>
          </cell>
          <cell r="AC789">
            <v>6877.67</v>
          </cell>
          <cell r="AD789">
            <v>6.82</v>
          </cell>
          <cell r="AE789">
            <v>15192</v>
          </cell>
          <cell r="AF789">
            <v>60.41</v>
          </cell>
          <cell r="AG789">
            <v>2992.51</v>
          </cell>
          <cell r="AH789">
            <v>42294</v>
          </cell>
          <cell r="AI789">
            <v>2052</v>
          </cell>
          <cell r="AJ789">
            <v>105762.51</v>
          </cell>
          <cell r="AK789">
            <v>4394.8500000000004</v>
          </cell>
          <cell r="AL789">
            <v>21470.400000000001</v>
          </cell>
        </row>
        <row r="790">
          <cell r="A790">
            <v>38907</v>
          </cell>
          <cell r="B790" t="str">
            <v>05:15</v>
          </cell>
          <cell r="C790">
            <v>40872.239999999998</v>
          </cell>
          <cell r="D790">
            <v>34564.9</v>
          </cell>
          <cell r="E790">
            <v>81452.009999999995</v>
          </cell>
          <cell r="F790">
            <v>-172.8</v>
          </cell>
          <cell r="G790">
            <v>88434.97</v>
          </cell>
          <cell r="H790">
            <v>12259.58</v>
          </cell>
          <cell r="I790">
            <v>-88.27</v>
          </cell>
          <cell r="J790">
            <v>15642.13</v>
          </cell>
          <cell r="K790">
            <v>2586.2199999999998</v>
          </cell>
          <cell r="L790">
            <v>6028.87</v>
          </cell>
          <cell r="M790">
            <v>0</v>
          </cell>
          <cell r="N790">
            <v>35328</v>
          </cell>
          <cell r="O790">
            <v>-36.4</v>
          </cell>
          <cell r="P790">
            <v>23590.07</v>
          </cell>
          <cell r="Q790">
            <v>57688.27</v>
          </cell>
          <cell r="R790">
            <v>23553.67</v>
          </cell>
          <cell r="S790">
            <v>2268</v>
          </cell>
          <cell r="T790">
            <v>10011.6</v>
          </cell>
          <cell r="U790">
            <v>6028.87</v>
          </cell>
          <cell r="V790">
            <v>717</v>
          </cell>
          <cell r="W790">
            <v>9072</v>
          </cell>
          <cell r="X790">
            <v>174.75</v>
          </cell>
          <cell r="Y790">
            <v>10974.48</v>
          </cell>
          <cell r="Z790">
            <v>6743.73</v>
          </cell>
          <cell r="AA790">
            <v>20.64</v>
          </cell>
          <cell r="AB790">
            <v>2607.5</v>
          </cell>
          <cell r="AC790">
            <v>6942.45</v>
          </cell>
          <cell r="AD790">
            <v>6.88</v>
          </cell>
          <cell r="AE790">
            <v>15318</v>
          </cell>
          <cell r="AF790">
            <v>61.45</v>
          </cell>
          <cell r="AG790">
            <v>3172.22</v>
          </cell>
          <cell r="AH790">
            <v>42684</v>
          </cell>
          <cell r="AI790">
            <v>2080.8000000000002</v>
          </cell>
          <cell r="AJ790">
            <v>106018.45</v>
          </cell>
          <cell r="AK790">
            <v>4566.08</v>
          </cell>
          <cell r="AL790">
            <v>21470.400000000001</v>
          </cell>
        </row>
        <row r="791">
          <cell r="A791">
            <v>38907</v>
          </cell>
          <cell r="B791" t="str">
            <v>05:30</v>
          </cell>
          <cell r="C791">
            <v>40753.81</v>
          </cell>
          <cell r="D791">
            <v>37325.46</v>
          </cell>
          <cell r="E791">
            <v>80254.320000000007</v>
          </cell>
          <cell r="F791">
            <v>-172.8</v>
          </cell>
          <cell r="G791">
            <v>88319.97</v>
          </cell>
          <cell r="H791">
            <v>12305.7</v>
          </cell>
          <cell r="I791">
            <v>-89.27</v>
          </cell>
          <cell r="J791">
            <v>15342.55</v>
          </cell>
          <cell r="K791">
            <v>2568.98</v>
          </cell>
          <cell r="L791">
            <v>6021.56</v>
          </cell>
          <cell r="M791">
            <v>0</v>
          </cell>
          <cell r="N791">
            <v>34776</v>
          </cell>
          <cell r="O791">
            <v>-36.4</v>
          </cell>
          <cell r="P791">
            <v>23542.92</v>
          </cell>
          <cell r="Q791">
            <v>58777.27</v>
          </cell>
          <cell r="R791">
            <v>23506.52</v>
          </cell>
          <cell r="S791">
            <v>2268</v>
          </cell>
          <cell r="T791">
            <v>9990</v>
          </cell>
          <cell r="U791">
            <v>6021.56</v>
          </cell>
          <cell r="V791">
            <v>714</v>
          </cell>
          <cell r="W791">
            <v>9043.2000000000007</v>
          </cell>
          <cell r="X791">
            <v>177</v>
          </cell>
          <cell r="Y791">
            <v>10725.06</v>
          </cell>
          <cell r="Z791">
            <v>6726.6</v>
          </cell>
          <cell r="AA791">
            <v>18.760000000000002</v>
          </cell>
          <cell r="AB791">
            <v>2660.1</v>
          </cell>
          <cell r="AC791">
            <v>7062.44</v>
          </cell>
          <cell r="AD791">
            <v>8.02</v>
          </cell>
          <cell r="AE791">
            <v>15462</v>
          </cell>
          <cell r="AF791">
            <v>62.5</v>
          </cell>
          <cell r="AG791">
            <v>3262.39</v>
          </cell>
          <cell r="AH791">
            <v>42948</v>
          </cell>
          <cell r="AI791">
            <v>2131.1999999999998</v>
          </cell>
          <cell r="AJ791">
            <v>105538.49</v>
          </cell>
          <cell r="AK791">
            <v>4680.2299999999996</v>
          </cell>
          <cell r="AL791">
            <v>21725.22</v>
          </cell>
        </row>
        <row r="792">
          <cell r="A792">
            <v>38907</v>
          </cell>
          <cell r="B792" t="str">
            <v>05:45</v>
          </cell>
          <cell r="C792">
            <v>40793.42</v>
          </cell>
          <cell r="D792">
            <v>38125.620000000003</v>
          </cell>
          <cell r="E792">
            <v>80852.39</v>
          </cell>
          <cell r="F792">
            <v>-172.8</v>
          </cell>
          <cell r="G792">
            <v>88396.64</v>
          </cell>
          <cell r="H792">
            <v>12259.58</v>
          </cell>
          <cell r="I792">
            <v>-92.87</v>
          </cell>
          <cell r="J792">
            <v>15544.93</v>
          </cell>
          <cell r="K792">
            <v>2545.92</v>
          </cell>
          <cell r="L792">
            <v>6037.86</v>
          </cell>
          <cell r="M792">
            <v>0</v>
          </cell>
          <cell r="N792">
            <v>35328</v>
          </cell>
          <cell r="O792">
            <v>-42.46</v>
          </cell>
          <cell r="P792">
            <v>23606.47</v>
          </cell>
          <cell r="Q792">
            <v>59804.87</v>
          </cell>
          <cell r="R792">
            <v>23564.01</v>
          </cell>
          <cell r="S792">
            <v>2268</v>
          </cell>
          <cell r="T792">
            <v>9820.7999999999993</v>
          </cell>
          <cell r="U792">
            <v>6037.86</v>
          </cell>
          <cell r="V792">
            <v>726</v>
          </cell>
          <cell r="W792">
            <v>8841.6</v>
          </cell>
          <cell r="X792">
            <v>177</v>
          </cell>
          <cell r="Y792">
            <v>10808.2</v>
          </cell>
          <cell r="Z792">
            <v>6783.64</v>
          </cell>
          <cell r="AA792">
            <v>20.64</v>
          </cell>
          <cell r="AB792">
            <v>2693.5</v>
          </cell>
          <cell r="AC792">
            <v>7147.09</v>
          </cell>
          <cell r="AD792">
            <v>7.19</v>
          </cell>
          <cell r="AE792">
            <v>15696</v>
          </cell>
          <cell r="AF792">
            <v>65.62</v>
          </cell>
          <cell r="AG792">
            <v>3208.02</v>
          </cell>
          <cell r="AH792">
            <v>43041</v>
          </cell>
          <cell r="AI792">
            <v>2196</v>
          </cell>
          <cell r="AJ792">
            <v>105906.42</v>
          </cell>
          <cell r="AK792">
            <v>4566.08</v>
          </cell>
          <cell r="AL792">
            <v>21665.61</v>
          </cell>
        </row>
        <row r="793">
          <cell r="A793">
            <v>38907</v>
          </cell>
          <cell r="B793" t="str">
            <v>06:00</v>
          </cell>
          <cell r="C793">
            <v>40827.03</v>
          </cell>
          <cell r="D793">
            <v>49207.839999999997</v>
          </cell>
          <cell r="E793">
            <v>71814.039999999994</v>
          </cell>
          <cell r="F793">
            <v>-172.8</v>
          </cell>
          <cell r="G793">
            <v>88319.97</v>
          </cell>
          <cell r="H793">
            <v>12329.69</v>
          </cell>
          <cell r="I793">
            <v>-96.75</v>
          </cell>
          <cell r="J793">
            <v>15510.14</v>
          </cell>
          <cell r="K793">
            <v>2603.48</v>
          </cell>
          <cell r="L793">
            <v>6149.34</v>
          </cell>
          <cell r="M793">
            <v>0</v>
          </cell>
          <cell r="N793">
            <v>34776</v>
          </cell>
          <cell r="O793">
            <v>-42.46</v>
          </cell>
          <cell r="P793">
            <v>23635.52</v>
          </cell>
          <cell r="Q793">
            <v>60896.75</v>
          </cell>
          <cell r="R793">
            <v>23593.06</v>
          </cell>
          <cell r="S793">
            <v>2376</v>
          </cell>
          <cell r="T793">
            <v>9831.6</v>
          </cell>
          <cell r="U793">
            <v>6149.34</v>
          </cell>
          <cell r="V793">
            <v>735</v>
          </cell>
          <cell r="W793">
            <v>8956.7999999999993</v>
          </cell>
          <cell r="X793">
            <v>178.5</v>
          </cell>
          <cell r="Y793">
            <v>10725.06</v>
          </cell>
          <cell r="Z793">
            <v>6821.3</v>
          </cell>
          <cell r="AA793">
            <v>18.760000000000002</v>
          </cell>
          <cell r="AB793">
            <v>2733.4</v>
          </cell>
          <cell r="AC793">
            <v>7296.72</v>
          </cell>
          <cell r="AD793">
            <v>7.57</v>
          </cell>
          <cell r="AE793">
            <v>16164</v>
          </cell>
          <cell r="AF793">
            <v>69.790000000000006</v>
          </cell>
          <cell r="AG793">
            <v>3218.35</v>
          </cell>
          <cell r="AH793">
            <v>43626</v>
          </cell>
          <cell r="AI793">
            <v>2275.1999999999998</v>
          </cell>
          <cell r="AJ793">
            <v>101859.05</v>
          </cell>
          <cell r="AK793">
            <v>4566.08</v>
          </cell>
          <cell r="AL793">
            <v>25219.07</v>
          </cell>
        </row>
        <row r="794">
          <cell r="A794">
            <v>38907</v>
          </cell>
          <cell r="B794" t="str">
            <v>06:15</v>
          </cell>
          <cell r="C794">
            <v>39076.61</v>
          </cell>
          <cell r="D794">
            <v>58409.34</v>
          </cell>
          <cell r="E794">
            <v>69130.58</v>
          </cell>
          <cell r="F794">
            <v>-259.2</v>
          </cell>
          <cell r="G794">
            <v>88358.3</v>
          </cell>
          <cell r="H794">
            <v>12401.69</v>
          </cell>
          <cell r="I794">
            <v>-108.39</v>
          </cell>
          <cell r="J794">
            <v>15809.71</v>
          </cell>
          <cell r="K794">
            <v>2534.4</v>
          </cell>
          <cell r="L794">
            <v>6106.32</v>
          </cell>
          <cell r="M794">
            <v>0</v>
          </cell>
          <cell r="N794">
            <v>35328</v>
          </cell>
          <cell r="O794">
            <v>-36.4</v>
          </cell>
          <cell r="P794">
            <v>23673.360000000001</v>
          </cell>
          <cell r="Q794">
            <v>63148.39</v>
          </cell>
          <cell r="R794">
            <v>23636.959999999999</v>
          </cell>
          <cell r="S794">
            <v>2268</v>
          </cell>
          <cell r="T794">
            <v>10234.799999999999</v>
          </cell>
          <cell r="U794">
            <v>6106.32</v>
          </cell>
          <cell r="V794">
            <v>732</v>
          </cell>
          <cell r="W794">
            <v>9273.6</v>
          </cell>
          <cell r="X794">
            <v>183</v>
          </cell>
          <cell r="Y794">
            <v>10891.34</v>
          </cell>
          <cell r="Z794">
            <v>6871.91</v>
          </cell>
          <cell r="AA794">
            <v>18.760000000000002</v>
          </cell>
          <cell r="AB794">
            <v>2816.2</v>
          </cell>
          <cell r="AC794">
            <v>7541.72</v>
          </cell>
          <cell r="AD794">
            <v>9</v>
          </cell>
          <cell r="AE794">
            <v>16542</v>
          </cell>
          <cell r="AF794">
            <v>70.83</v>
          </cell>
          <cell r="AG794">
            <v>3232.15</v>
          </cell>
          <cell r="AH794">
            <v>44754</v>
          </cell>
          <cell r="AI794">
            <v>2390.4</v>
          </cell>
          <cell r="AJ794">
            <v>100867.2</v>
          </cell>
          <cell r="AK794">
            <v>4509</v>
          </cell>
          <cell r="AL794">
            <v>26608.9</v>
          </cell>
        </row>
        <row r="795">
          <cell r="A795">
            <v>38907</v>
          </cell>
          <cell r="B795" t="str">
            <v>06:30</v>
          </cell>
          <cell r="C795">
            <v>37846.31</v>
          </cell>
          <cell r="D795">
            <v>66289.679999999993</v>
          </cell>
          <cell r="E795">
            <v>68373.31</v>
          </cell>
          <cell r="F795">
            <v>-172.8</v>
          </cell>
          <cell r="G795">
            <v>88664.97</v>
          </cell>
          <cell r="H795">
            <v>12318.44</v>
          </cell>
          <cell r="I795">
            <v>-111.27</v>
          </cell>
          <cell r="J795">
            <v>16048.89</v>
          </cell>
          <cell r="K795">
            <v>2534.42</v>
          </cell>
          <cell r="L795">
            <v>6053.68</v>
          </cell>
          <cell r="M795">
            <v>0</v>
          </cell>
          <cell r="N795">
            <v>34776</v>
          </cell>
          <cell r="O795">
            <v>-42.46</v>
          </cell>
          <cell r="P795">
            <v>23752.15</v>
          </cell>
          <cell r="Q795">
            <v>65647.27</v>
          </cell>
          <cell r="R795">
            <v>23709.69</v>
          </cell>
          <cell r="S795">
            <v>2376</v>
          </cell>
          <cell r="T795">
            <v>10594.8</v>
          </cell>
          <cell r="U795">
            <v>6053.68</v>
          </cell>
          <cell r="V795">
            <v>732</v>
          </cell>
          <cell r="W795">
            <v>9273.6</v>
          </cell>
          <cell r="X795">
            <v>198.75</v>
          </cell>
          <cell r="Y795">
            <v>11057.62</v>
          </cell>
          <cell r="Z795">
            <v>7151.72</v>
          </cell>
          <cell r="AA795">
            <v>7.5</v>
          </cell>
          <cell r="AB795">
            <v>2903.9</v>
          </cell>
          <cell r="AC795">
            <v>7737.59</v>
          </cell>
          <cell r="AD795">
            <v>8.4</v>
          </cell>
          <cell r="AE795">
            <v>17010</v>
          </cell>
          <cell r="AF795">
            <v>70.83</v>
          </cell>
          <cell r="AG795">
            <v>3193.6</v>
          </cell>
          <cell r="AH795">
            <v>45597</v>
          </cell>
          <cell r="AI795">
            <v>2520</v>
          </cell>
          <cell r="AJ795">
            <v>100819.28</v>
          </cell>
          <cell r="AK795">
            <v>4451.93</v>
          </cell>
          <cell r="AL795">
            <v>27138.41</v>
          </cell>
        </row>
        <row r="796">
          <cell r="A796">
            <v>38907</v>
          </cell>
          <cell r="B796" t="str">
            <v>06:45</v>
          </cell>
          <cell r="C796">
            <v>37943.94</v>
          </cell>
          <cell r="D796">
            <v>66209.66</v>
          </cell>
          <cell r="E796">
            <v>68341.31</v>
          </cell>
          <cell r="F796">
            <v>-172.8</v>
          </cell>
          <cell r="G796">
            <v>88664.97</v>
          </cell>
          <cell r="H796">
            <v>12340.56</v>
          </cell>
          <cell r="I796">
            <v>-121.76</v>
          </cell>
          <cell r="J796">
            <v>14585.42</v>
          </cell>
          <cell r="K796">
            <v>2666.88</v>
          </cell>
          <cell r="L796">
            <v>5949.31</v>
          </cell>
          <cell r="M796">
            <v>0</v>
          </cell>
          <cell r="N796">
            <v>34776</v>
          </cell>
          <cell r="O796">
            <v>-36.4</v>
          </cell>
          <cell r="P796">
            <v>23665.87</v>
          </cell>
          <cell r="Q796">
            <v>67577.759999999995</v>
          </cell>
          <cell r="R796">
            <v>23629.47</v>
          </cell>
          <cell r="S796">
            <v>2376</v>
          </cell>
          <cell r="T796">
            <v>10900.8</v>
          </cell>
          <cell r="U796">
            <v>5949.31</v>
          </cell>
          <cell r="V796">
            <v>729</v>
          </cell>
          <cell r="W796">
            <v>9532.7999999999993</v>
          </cell>
          <cell r="X796">
            <v>205.5</v>
          </cell>
          <cell r="Y796">
            <v>11140.76</v>
          </cell>
          <cell r="Z796">
            <v>7243.37</v>
          </cell>
          <cell r="AA796">
            <v>5.63</v>
          </cell>
          <cell r="AB796">
            <v>2994.7</v>
          </cell>
          <cell r="AC796">
            <v>7928.1</v>
          </cell>
          <cell r="AD796">
            <v>9.36</v>
          </cell>
          <cell r="AE796">
            <v>17064</v>
          </cell>
          <cell r="AF796">
            <v>71.87</v>
          </cell>
          <cell r="AG796">
            <v>3253.77</v>
          </cell>
          <cell r="AH796">
            <v>45657</v>
          </cell>
          <cell r="AI796">
            <v>2390.4</v>
          </cell>
          <cell r="AJ796">
            <v>97043.7</v>
          </cell>
          <cell r="AK796">
            <v>4566.08</v>
          </cell>
          <cell r="AL796">
            <v>24560.99</v>
          </cell>
        </row>
        <row r="797">
          <cell r="A797">
            <v>38907</v>
          </cell>
          <cell r="B797" t="str">
            <v>07:00</v>
          </cell>
          <cell r="C797">
            <v>39439.089999999997</v>
          </cell>
          <cell r="D797">
            <v>46045.62</v>
          </cell>
          <cell r="E797">
            <v>66104.33</v>
          </cell>
          <cell r="F797">
            <v>-172.8</v>
          </cell>
          <cell r="G797">
            <v>88588.3</v>
          </cell>
          <cell r="H797">
            <v>12362.68</v>
          </cell>
          <cell r="I797">
            <v>-121.91</v>
          </cell>
          <cell r="J797">
            <v>14766.6</v>
          </cell>
          <cell r="K797">
            <v>2793.6</v>
          </cell>
          <cell r="L797">
            <v>5976.4</v>
          </cell>
          <cell r="M797">
            <v>0</v>
          </cell>
          <cell r="N797">
            <v>34776</v>
          </cell>
          <cell r="O797">
            <v>-36.4</v>
          </cell>
          <cell r="P797">
            <v>23602.55</v>
          </cell>
          <cell r="Q797">
            <v>63449.91</v>
          </cell>
          <cell r="R797">
            <v>23566.15</v>
          </cell>
          <cell r="S797">
            <v>2376</v>
          </cell>
          <cell r="T797">
            <v>9622.7999999999993</v>
          </cell>
          <cell r="U797">
            <v>5976.4</v>
          </cell>
          <cell r="V797">
            <v>618</v>
          </cell>
          <cell r="W797">
            <v>9158.4</v>
          </cell>
          <cell r="X797">
            <v>198</v>
          </cell>
          <cell r="Y797">
            <v>10475.64</v>
          </cell>
          <cell r="Z797">
            <v>7011.42</v>
          </cell>
          <cell r="AA797">
            <v>3.75</v>
          </cell>
          <cell r="AB797">
            <v>2837</v>
          </cell>
          <cell r="AC797">
            <v>7284.73</v>
          </cell>
          <cell r="AD797">
            <v>10.210000000000001</v>
          </cell>
          <cell r="AE797">
            <v>15246</v>
          </cell>
          <cell r="AF797">
            <v>47.91</v>
          </cell>
          <cell r="AG797">
            <v>3186.73</v>
          </cell>
          <cell r="AH797">
            <v>42153</v>
          </cell>
          <cell r="AI797">
            <v>2102.4</v>
          </cell>
          <cell r="AJ797">
            <v>92004.31</v>
          </cell>
          <cell r="AK797">
            <v>4394.8500000000004</v>
          </cell>
          <cell r="AL797">
            <v>21844.45</v>
          </cell>
        </row>
        <row r="798">
          <cell r="A798">
            <v>38907</v>
          </cell>
          <cell r="B798" t="str">
            <v>07:15</v>
          </cell>
          <cell r="C798">
            <v>39882</v>
          </cell>
          <cell r="D798">
            <v>37164.54</v>
          </cell>
          <cell r="E798">
            <v>64496.21</v>
          </cell>
          <cell r="F798">
            <v>-172.8</v>
          </cell>
          <cell r="G798">
            <v>88741.64</v>
          </cell>
          <cell r="H798">
            <v>12338.68</v>
          </cell>
          <cell r="I798">
            <v>-130.53</v>
          </cell>
          <cell r="J798">
            <v>16133.62</v>
          </cell>
          <cell r="K798">
            <v>3446.38</v>
          </cell>
          <cell r="L798">
            <v>6040.18</v>
          </cell>
          <cell r="M798">
            <v>0</v>
          </cell>
          <cell r="N798">
            <v>34224</v>
          </cell>
          <cell r="O798">
            <v>-48.53</v>
          </cell>
          <cell r="P798">
            <v>24047.87</v>
          </cell>
          <cell r="Q798">
            <v>63938.53</v>
          </cell>
          <cell r="R798">
            <v>23999.34</v>
          </cell>
          <cell r="S798">
            <v>2160</v>
          </cell>
          <cell r="T798">
            <v>9183.6</v>
          </cell>
          <cell r="U798">
            <v>6040.18</v>
          </cell>
          <cell r="V798">
            <v>558</v>
          </cell>
          <cell r="W798">
            <v>8409.6</v>
          </cell>
          <cell r="X798">
            <v>201</v>
          </cell>
          <cell r="Y798">
            <v>10309.36</v>
          </cell>
          <cell r="Z798">
            <v>6864.3</v>
          </cell>
          <cell r="AA798">
            <v>3.75</v>
          </cell>
          <cell r="AB798">
            <v>2700</v>
          </cell>
          <cell r="AC798">
            <v>7085.07</v>
          </cell>
          <cell r="AD798">
            <v>9.2200000000000006</v>
          </cell>
          <cell r="AE798">
            <v>15192</v>
          </cell>
          <cell r="AF798">
            <v>34.369999999999997</v>
          </cell>
          <cell r="AG798">
            <v>3238.79</v>
          </cell>
          <cell r="AH798">
            <v>41721</v>
          </cell>
          <cell r="AI798">
            <v>2073.6</v>
          </cell>
          <cell r="AJ798">
            <v>90756.37</v>
          </cell>
          <cell r="AK798">
            <v>2568.42</v>
          </cell>
          <cell r="AL798">
            <v>21983.56</v>
          </cell>
        </row>
        <row r="799">
          <cell r="A799">
            <v>38907</v>
          </cell>
          <cell r="B799" t="str">
            <v>07:30</v>
          </cell>
          <cell r="C799">
            <v>38862.959999999999</v>
          </cell>
          <cell r="D799">
            <v>44286.45</v>
          </cell>
          <cell r="E799">
            <v>64140.56</v>
          </cell>
          <cell r="F799">
            <v>-172.8</v>
          </cell>
          <cell r="G799">
            <v>88703.3</v>
          </cell>
          <cell r="H799">
            <v>12314.68</v>
          </cell>
          <cell r="I799">
            <v>-132.83000000000001</v>
          </cell>
          <cell r="J799">
            <v>16481.990000000002</v>
          </cell>
          <cell r="K799">
            <v>3780.1</v>
          </cell>
          <cell r="L799">
            <v>5915.11</v>
          </cell>
          <cell r="M799">
            <v>0</v>
          </cell>
          <cell r="N799">
            <v>35328</v>
          </cell>
          <cell r="O799">
            <v>-36.4</v>
          </cell>
          <cell r="P799">
            <v>23831.62</v>
          </cell>
          <cell r="Q799">
            <v>67588.83</v>
          </cell>
          <cell r="R799">
            <v>23795.22</v>
          </cell>
          <cell r="S799">
            <v>2268</v>
          </cell>
          <cell r="T799">
            <v>9522</v>
          </cell>
          <cell r="U799">
            <v>5915.11</v>
          </cell>
          <cell r="V799">
            <v>558</v>
          </cell>
          <cell r="W799">
            <v>8668.7999999999993</v>
          </cell>
          <cell r="X799">
            <v>208.5</v>
          </cell>
          <cell r="Y799">
            <v>10475.64</v>
          </cell>
          <cell r="Z799">
            <v>6816.7</v>
          </cell>
          <cell r="AA799">
            <v>3.75</v>
          </cell>
          <cell r="AB799">
            <v>2618.6999999999998</v>
          </cell>
          <cell r="AC799">
            <v>7151.03</v>
          </cell>
          <cell r="AD799">
            <v>12.32</v>
          </cell>
          <cell r="AE799">
            <v>15606</v>
          </cell>
          <cell r="AF799">
            <v>33.33</v>
          </cell>
          <cell r="AG799">
            <v>3238.52</v>
          </cell>
          <cell r="AH799">
            <v>42330</v>
          </cell>
          <cell r="AI799">
            <v>2066.4</v>
          </cell>
          <cell r="AJ799">
            <v>91332.29</v>
          </cell>
          <cell r="AK799">
            <v>2397.19</v>
          </cell>
          <cell r="AL799">
            <v>22744.51</v>
          </cell>
        </row>
        <row r="800">
          <cell r="A800">
            <v>38907</v>
          </cell>
          <cell r="B800" t="str">
            <v>07:45</v>
          </cell>
          <cell r="C800">
            <v>37972.339999999997</v>
          </cell>
          <cell r="D800">
            <v>51247.839999999997</v>
          </cell>
          <cell r="E800">
            <v>64937.43</v>
          </cell>
          <cell r="F800">
            <v>-172.8</v>
          </cell>
          <cell r="G800">
            <v>88779.97</v>
          </cell>
          <cell r="H800">
            <v>12218.69</v>
          </cell>
          <cell r="I800">
            <v>-133.84</v>
          </cell>
          <cell r="J800">
            <v>15935.21</v>
          </cell>
          <cell r="K800">
            <v>3759.76</v>
          </cell>
          <cell r="L800">
            <v>5930.02</v>
          </cell>
          <cell r="M800">
            <v>0</v>
          </cell>
          <cell r="N800">
            <v>34776</v>
          </cell>
          <cell r="O800">
            <v>-42.46</v>
          </cell>
          <cell r="P800">
            <v>23870.02</v>
          </cell>
          <cell r="Q800">
            <v>70885.84</v>
          </cell>
          <cell r="R800">
            <v>23827.56</v>
          </cell>
          <cell r="S800">
            <v>2160</v>
          </cell>
          <cell r="T800">
            <v>9637.2000000000007</v>
          </cell>
          <cell r="U800">
            <v>5930.02</v>
          </cell>
          <cell r="V800">
            <v>537</v>
          </cell>
          <cell r="W800">
            <v>8870.4</v>
          </cell>
          <cell r="X800">
            <v>218.25</v>
          </cell>
          <cell r="Y800">
            <v>10808.2</v>
          </cell>
          <cell r="Z800">
            <v>6374.66</v>
          </cell>
          <cell r="AA800">
            <v>3.75</v>
          </cell>
          <cell r="AB800">
            <v>2479.8000000000002</v>
          </cell>
          <cell r="AC800">
            <v>7512.37</v>
          </cell>
          <cell r="AD800">
            <v>7.63</v>
          </cell>
          <cell r="AE800">
            <v>15840</v>
          </cell>
          <cell r="AF800">
            <v>31.25</v>
          </cell>
          <cell r="AG800">
            <v>3288.58</v>
          </cell>
          <cell r="AH800">
            <v>42996</v>
          </cell>
          <cell r="AI800">
            <v>2023.2</v>
          </cell>
          <cell r="AJ800">
            <v>92628.14</v>
          </cell>
          <cell r="AK800">
            <v>2454.27</v>
          </cell>
          <cell r="AL800">
            <v>23138.44</v>
          </cell>
        </row>
        <row r="801">
          <cell r="A801">
            <v>38907</v>
          </cell>
          <cell r="B801" t="str">
            <v>08:00</v>
          </cell>
          <cell r="C801">
            <v>36695.64</v>
          </cell>
          <cell r="D801">
            <v>58649.33</v>
          </cell>
          <cell r="E801">
            <v>66100.61</v>
          </cell>
          <cell r="F801">
            <v>-345.6</v>
          </cell>
          <cell r="G801">
            <v>91194.97</v>
          </cell>
          <cell r="H801">
            <v>12386.68</v>
          </cell>
          <cell r="I801">
            <v>-138.87</v>
          </cell>
          <cell r="J801">
            <v>15671.63</v>
          </cell>
          <cell r="K801">
            <v>3729.84</v>
          </cell>
          <cell r="L801">
            <v>5925.49</v>
          </cell>
          <cell r="M801">
            <v>0</v>
          </cell>
          <cell r="N801">
            <v>35880</v>
          </cell>
          <cell r="O801">
            <v>-36.39</v>
          </cell>
          <cell r="P801">
            <v>23675.73</v>
          </cell>
          <cell r="Q801">
            <v>75658.87</v>
          </cell>
          <cell r="R801">
            <v>23639.34</v>
          </cell>
          <cell r="S801">
            <v>2160</v>
          </cell>
          <cell r="T801">
            <v>9838.7999999999993</v>
          </cell>
          <cell r="U801">
            <v>5925.49</v>
          </cell>
          <cell r="V801">
            <v>528</v>
          </cell>
          <cell r="W801">
            <v>8985.6</v>
          </cell>
          <cell r="X801">
            <v>230.25</v>
          </cell>
          <cell r="Y801">
            <v>11140.76</v>
          </cell>
          <cell r="Z801">
            <v>6243.68</v>
          </cell>
          <cell r="AA801">
            <v>3.75</v>
          </cell>
          <cell r="AB801">
            <v>2473.6999999999998</v>
          </cell>
          <cell r="AC801">
            <v>7828.41</v>
          </cell>
          <cell r="AD801">
            <v>3.26</v>
          </cell>
          <cell r="AE801">
            <v>16020</v>
          </cell>
          <cell r="AF801">
            <v>27.08</v>
          </cell>
          <cell r="AG801">
            <v>3426.23</v>
          </cell>
          <cell r="AH801">
            <v>44511</v>
          </cell>
          <cell r="AI801">
            <v>2008.8</v>
          </cell>
          <cell r="AJ801">
            <v>94275.96</v>
          </cell>
          <cell r="AK801">
            <v>2454.27</v>
          </cell>
          <cell r="AL801">
            <v>23743.93</v>
          </cell>
        </row>
        <row r="802">
          <cell r="A802">
            <v>38907</v>
          </cell>
          <cell r="B802" t="str">
            <v>08:15</v>
          </cell>
          <cell r="C802">
            <v>35650.99</v>
          </cell>
          <cell r="D802">
            <v>53688.34</v>
          </cell>
          <cell r="E802">
            <v>70938.740000000005</v>
          </cell>
          <cell r="F802">
            <v>2505.6</v>
          </cell>
          <cell r="G802">
            <v>93418.3</v>
          </cell>
          <cell r="H802">
            <v>12578.66</v>
          </cell>
          <cell r="I802">
            <v>-155.4</v>
          </cell>
          <cell r="J802">
            <v>16061.96</v>
          </cell>
          <cell r="K802">
            <v>3704.18</v>
          </cell>
          <cell r="L802">
            <v>5921.46</v>
          </cell>
          <cell r="M802">
            <v>0</v>
          </cell>
          <cell r="N802">
            <v>36432</v>
          </cell>
          <cell r="O802">
            <v>5041.05</v>
          </cell>
          <cell r="P802">
            <v>23217.46</v>
          </cell>
          <cell r="Q802">
            <v>76123.399999999994</v>
          </cell>
          <cell r="R802">
            <v>28258.51</v>
          </cell>
          <cell r="S802">
            <v>2160</v>
          </cell>
          <cell r="T802">
            <v>9853.2000000000007</v>
          </cell>
          <cell r="U802">
            <v>5921.46</v>
          </cell>
          <cell r="V802">
            <v>525</v>
          </cell>
          <cell r="W802">
            <v>8611.2000000000007</v>
          </cell>
          <cell r="X802">
            <v>236.25</v>
          </cell>
          <cell r="Y802">
            <v>11223.9</v>
          </cell>
          <cell r="Z802">
            <v>6157.23</v>
          </cell>
          <cell r="AA802">
            <v>3.75</v>
          </cell>
          <cell r="AB802">
            <v>2417.9</v>
          </cell>
          <cell r="AC802">
            <v>8044.53</v>
          </cell>
          <cell r="AD802">
            <v>7.87</v>
          </cell>
          <cell r="AE802">
            <v>16362</v>
          </cell>
          <cell r="AF802">
            <v>23.96</v>
          </cell>
          <cell r="AG802">
            <v>3417.27</v>
          </cell>
          <cell r="AH802">
            <v>45483</v>
          </cell>
          <cell r="AI802">
            <v>2066.4</v>
          </cell>
          <cell r="AJ802">
            <v>97027.58</v>
          </cell>
          <cell r="AK802">
            <v>2397.19</v>
          </cell>
          <cell r="AL802">
            <v>22261.77</v>
          </cell>
        </row>
        <row r="803">
          <cell r="A803">
            <v>38907</v>
          </cell>
          <cell r="B803" t="str">
            <v>08:30</v>
          </cell>
          <cell r="C803">
            <v>35952.660000000003</v>
          </cell>
          <cell r="D803">
            <v>46726.94</v>
          </cell>
          <cell r="E803">
            <v>71055.58</v>
          </cell>
          <cell r="F803">
            <v>13824</v>
          </cell>
          <cell r="G803">
            <v>93494.97</v>
          </cell>
          <cell r="H803">
            <v>12530.67</v>
          </cell>
          <cell r="I803">
            <v>-163.88</v>
          </cell>
          <cell r="J803">
            <v>16429.560000000001</v>
          </cell>
          <cell r="K803">
            <v>3721.38</v>
          </cell>
          <cell r="L803">
            <v>5969.89</v>
          </cell>
          <cell r="M803">
            <v>0</v>
          </cell>
          <cell r="N803">
            <v>36984</v>
          </cell>
          <cell r="O803">
            <v>5878.19</v>
          </cell>
          <cell r="P803">
            <v>23523.4</v>
          </cell>
          <cell r="Q803">
            <v>79363.88</v>
          </cell>
          <cell r="R803">
            <v>29401.59</v>
          </cell>
          <cell r="S803">
            <v>2160</v>
          </cell>
          <cell r="T803">
            <v>9900</v>
          </cell>
          <cell r="U803">
            <v>5969.89</v>
          </cell>
          <cell r="V803">
            <v>534</v>
          </cell>
          <cell r="W803">
            <v>8611.2000000000007</v>
          </cell>
          <cell r="X803">
            <v>219</v>
          </cell>
          <cell r="Y803">
            <v>11473.32</v>
          </cell>
          <cell r="Z803">
            <v>6273.58</v>
          </cell>
          <cell r="AA803">
            <v>3.75</v>
          </cell>
          <cell r="AB803">
            <v>2357.1999999999998</v>
          </cell>
          <cell r="AC803">
            <v>8490.3700000000008</v>
          </cell>
          <cell r="AD803">
            <v>17.98</v>
          </cell>
          <cell r="AE803">
            <v>16686</v>
          </cell>
          <cell r="AF803">
            <v>21.87</v>
          </cell>
          <cell r="AG803">
            <v>3403.38</v>
          </cell>
          <cell r="AH803">
            <v>46299</v>
          </cell>
          <cell r="AI803">
            <v>2066.4</v>
          </cell>
          <cell r="AJ803">
            <v>98115.48</v>
          </cell>
          <cell r="AK803">
            <v>2397.19</v>
          </cell>
          <cell r="AL803">
            <v>22811.16</v>
          </cell>
        </row>
        <row r="804">
          <cell r="A804">
            <v>38907</v>
          </cell>
          <cell r="B804" t="str">
            <v>08:45</v>
          </cell>
          <cell r="C804">
            <v>36720.839999999997</v>
          </cell>
          <cell r="D804">
            <v>51807.95</v>
          </cell>
          <cell r="E804">
            <v>71456.800000000003</v>
          </cell>
          <cell r="F804">
            <v>16848</v>
          </cell>
          <cell r="G804">
            <v>93494.97</v>
          </cell>
          <cell r="H804">
            <v>12528.79</v>
          </cell>
          <cell r="I804">
            <v>-162.88</v>
          </cell>
          <cell r="J804">
            <v>16507.52</v>
          </cell>
          <cell r="K804">
            <v>3714.16</v>
          </cell>
          <cell r="L804">
            <v>5909.76</v>
          </cell>
          <cell r="M804">
            <v>0</v>
          </cell>
          <cell r="N804">
            <v>36984</v>
          </cell>
          <cell r="O804">
            <v>5878.19</v>
          </cell>
          <cell r="P804">
            <v>23392.51</v>
          </cell>
          <cell r="Q804">
            <v>83330.880000000005</v>
          </cell>
          <cell r="R804">
            <v>29270.7</v>
          </cell>
          <cell r="S804">
            <v>2160</v>
          </cell>
          <cell r="T804">
            <v>10119.6</v>
          </cell>
          <cell r="U804">
            <v>5909.76</v>
          </cell>
          <cell r="V804">
            <v>516</v>
          </cell>
          <cell r="W804">
            <v>8784</v>
          </cell>
          <cell r="X804">
            <v>207</v>
          </cell>
          <cell r="Y804">
            <v>11722.74</v>
          </cell>
          <cell r="Z804">
            <v>6225.09</v>
          </cell>
          <cell r="AA804">
            <v>1.88</v>
          </cell>
          <cell r="AB804">
            <v>2312.5</v>
          </cell>
          <cell r="AC804">
            <v>8730.77</v>
          </cell>
          <cell r="AD804">
            <v>16.88</v>
          </cell>
          <cell r="AE804">
            <v>17064</v>
          </cell>
          <cell r="AF804">
            <v>20.83</v>
          </cell>
          <cell r="AG804">
            <v>3309.74</v>
          </cell>
          <cell r="AH804">
            <v>47343</v>
          </cell>
          <cell r="AI804">
            <v>2131.1999999999998</v>
          </cell>
          <cell r="AJ804">
            <v>99699.28</v>
          </cell>
          <cell r="AK804">
            <v>2454.27</v>
          </cell>
          <cell r="AL804">
            <v>23902.91</v>
          </cell>
        </row>
        <row r="805">
          <cell r="A805">
            <v>38907</v>
          </cell>
          <cell r="B805" t="str">
            <v>09:00</v>
          </cell>
          <cell r="C805">
            <v>36826.870000000003</v>
          </cell>
          <cell r="D805">
            <v>58169.23</v>
          </cell>
          <cell r="E805">
            <v>71543.600000000006</v>
          </cell>
          <cell r="F805">
            <v>16502.400000000001</v>
          </cell>
          <cell r="G805">
            <v>92881.63</v>
          </cell>
          <cell r="H805">
            <v>12504.79</v>
          </cell>
          <cell r="I805">
            <v>-178.83</v>
          </cell>
          <cell r="J805">
            <v>15980.77</v>
          </cell>
          <cell r="K805">
            <v>3781.4</v>
          </cell>
          <cell r="L805">
            <v>6296.38</v>
          </cell>
          <cell r="M805">
            <v>0</v>
          </cell>
          <cell r="N805">
            <v>36432</v>
          </cell>
          <cell r="O805">
            <v>5878.19</v>
          </cell>
          <cell r="P805">
            <v>23302.63</v>
          </cell>
          <cell r="Q805">
            <v>86162.83</v>
          </cell>
          <cell r="R805">
            <v>29180.82</v>
          </cell>
          <cell r="S805">
            <v>2268</v>
          </cell>
          <cell r="T805">
            <v>9669.6</v>
          </cell>
          <cell r="U805">
            <v>6296.38</v>
          </cell>
          <cell r="V805">
            <v>513</v>
          </cell>
          <cell r="W805">
            <v>8640</v>
          </cell>
          <cell r="X805">
            <v>211.5</v>
          </cell>
          <cell r="Y805">
            <v>11722.74</v>
          </cell>
          <cell r="Z805">
            <v>6352.15</v>
          </cell>
          <cell r="AA805">
            <v>1.88</v>
          </cell>
          <cell r="AB805">
            <v>2280.6</v>
          </cell>
          <cell r="AC805">
            <v>8967.3799999999992</v>
          </cell>
          <cell r="AD805">
            <v>29.95</v>
          </cell>
          <cell r="AE805">
            <v>17316</v>
          </cell>
          <cell r="AF805">
            <v>20.83</v>
          </cell>
          <cell r="AG805">
            <v>3203.82</v>
          </cell>
          <cell r="AH805">
            <v>47778</v>
          </cell>
          <cell r="AI805">
            <v>2203.1999999999998</v>
          </cell>
          <cell r="AJ805">
            <v>100547.22</v>
          </cell>
          <cell r="AK805">
            <v>2397.19</v>
          </cell>
          <cell r="AL805">
            <v>24607.759999999998</v>
          </cell>
        </row>
        <row r="806">
          <cell r="A806">
            <v>38907</v>
          </cell>
          <cell r="B806" t="str">
            <v>09:15</v>
          </cell>
          <cell r="C806">
            <v>37701.480000000003</v>
          </cell>
          <cell r="D806">
            <v>64530.05</v>
          </cell>
          <cell r="E806">
            <v>71099.570000000007</v>
          </cell>
          <cell r="F806">
            <v>16416</v>
          </cell>
          <cell r="G806">
            <v>92114.97</v>
          </cell>
          <cell r="H806">
            <v>12242.69</v>
          </cell>
          <cell r="I806">
            <v>-168.77</v>
          </cell>
          <cell r="J806">
            <v>15915.21</v>
          </cell>
          <cell r="K806">
            <v>4052.28</v>
          </cell>
          <cell r="L806">
            <v>6438.4</v>
          </cell>
          <cell r="M806">
            <v>0</v>
          </cell>
          <cell r="N806">
            <v>36984</v>
          </cell>
          <cell r="O806">
            <v>5896.39</v>
          </cell>
          <cell r="P806">
            <v>23212.240000000002</v>
          </cell>
          <cell r="Q806">
            <v>89256.77</v>
          </cell>
          <cell r="R806">
            <v>29108.63</v>
          </cell>
          <cell r="S806">
            <v>2160</v>
          </cell>
          <cell r="T806">
            <v>9554.4</v>
          </cell>
          <cell r="U806">
            <v>6438.4</v>
          </cell>
          <cell r="V806">
            <v>504</v>
          </cell>
          <cell r="W806">
            <v>8467.2000000000007</v>
          </cell>
          <cell r="X806">
            <v>225.75</v>
          </cell>
          <cell r="Y806">
            <v>12055.3</v>
          </cell>
          <cell r="Z806">
            <v>6360.84</v>
          </cell>
          <cell r="AA806">
            <v>3.75</v>
          </cell>
          <cell r="AB806">
            <v>2239.1</v>
          </cell>
          <cell r="AC806">
            <v>9018.65</v>
          </cell>
          <cell r="AD806">
            <v>43.94</v>
          </cell>
          <cell r="AE806">
            <v>17154</v>
          </cell>
          <cell r="AF806">
            <v>18.75</v>
          </cell>
          <cell r="AG806">
            <v>3159</v>
          </cell>
          <cell r="AH806">
            <v>48699</v>
          </cell>
          <cell r="AI806">
            <v>2239.1999999999998</v>
          </cell>
          <cell r="AJ806">
            <v>101059.24</v>
          </cell>
          <cell r="AK806">
            <v>2397.19</v>
          </cell>
          <cell r="AL806">
            <v>25276.38</v>
          </cell>
        </row>
        <row r="807">
          <cell r="A807">
            <v>38907</v>
          </cell>
          <cell r="B807" t="str">
            <v>09:30</v>
          </cell>
          <cell r="C807">
            <v>39460.699999999997</v>
          </cell>
          <cell r="D807">
            <v>65609.539999999994</v>
          </cell>
          <cell r="E807">
            <v>71340.39</v>
          </cell>
          <cell r="F807">
            <v>16416</v>
          </cell>
          <cell r="G807">
            <v>92114.97</v>
          </cell>
          <cell r="H807">
            <v>12242.69</v>
          </cell>
          <cell r="I807">
            <v>-175.53</v>
          </cell>
          <cell r="J807">
            <v>16017.57</v>
          </cell>
          <cell r="K807">
            <v>4029.28</v>
          </cell>
          <cell r="L807">
            <v>6805.41</v>
          </cell>
          <cell r="M807">
            <v>0</v>
          </cell>
          <cell r="N807">
            <v>36984</v>
          </cell>
          <cell r="O807">
            <v>10221.61</v>
          </cell>
          <cell r="P807">
            <v>23067.68</v>
          </cell>
          <cell r="Q807">
            <v>87599.53</v>
          </cell>
          <cell r="R807">
            <v>33289.29</v>
          </cell>
          <cell r="S807">
            <v>2268</v>
          </cell>
          <cell r="T807">
            <v>9910.7999999999993</v>
          </cell>
          <cell r="U807">
            <v>6805.41</v>
          </cell>
          <cell r="V807">
            <v>510</v>
          </cell>
          <cell r="W807">
            <v>9043.2000000000007</v>
          </cell>
          <cell r="X807">
            <v>219.75</v>
          </cell>
          <cell r="Y807">
            <v>12304.72</v>
          </cell>
          <cell r="Z807">
            <v>6155.68</v>
          </cell>
          <cell r="AA807">
            <v>3.75</v>
          </cell>
          <cell r="AB807">
            <v>2212.1</v>
          </cell>
          <cell r="AC807">
            <v>9109.76</v>
          </cell>
          <cell r="AD807">
            <v>45.7</v>
          </cell>
          <cell r="AE807">
            <v>17406</v>
          </cell>
          <cell r="AF807">
            <v>15.62</v>
          </cell>
          <cell r="AG807">
            <v>3103.87</v>
          </cell>
          <cell r="AH807">
            <v>49383</v>
          </cell>
          <cell r="AI807">
            <v>2239.1999999999998</v>
          </cell>
          <cell r="AJ807">
            <v>101891.17</v>
          </cell>
          <cell r="AK807">
            <v>3025.03</v>
          </cell>
          <cell r="AL807">
            <v>25746.28</v>
          </cell>
        </row>
        <row r="808">
          <cell r="A808">
            <v>38907</v>
          </cell>
          <cell r="B808" t="str">
            <v>09:45</v>
          </cell>
          <cell r="C808">
            <v>39849.19</v>
          </cell>
          <cell r="D808">
            <v>65969.62</v>
          </cell>
          <cell r="E808">
            <v>71295.59</v>
          </cell>
          <cell r="F808">
            <v>16502.400000000001</v>
          </cell>
          <cell r="G808">
            <v>92114.97</v>
          </cell>
          <cell r="H808">
            <v>12194.7</v>
          </cell>
          <cell r="I808">
            <v>-184.87</v>
          </cell>
          <cell r="J808">
            <v>16065.96</v>
          </cell>
          <cell r="K808">
            <v>4058.31</v>
          </cell>
          <cell r="L808">
            <v>8111.45</v>
          </cell>
          <cell r="M808">
            <v>0</v>
          </cell>
          <cell r="N808">
            <v>36984</v>
          </cell>
          <cell r="O808">
            <v>11750.31</v>
          </cell>
          <cell r="P808">
            <v>23094.13</v>
          </cell>
          <cell r="Q808">
            <v>87800.87</v>
          </cell>
          <cell r="R808">
            <v>34844.44</v>
          </cell>
          <cell r="S808">
            <v>2268</v>
          </cell>
          <cell r="T808">
            <v>8391.6</v>
          </cell>
          <cell r="U808">
            <v>8111.45</v>
          </cell>
          <cell r="V808">
            <v>537</v>
          </cell>
          <cell r="W808">
            <v>8870.4</v>
          </cell>
          <cell r="X808">
            <v>218.25</v>
          </cell>
          <cell r="Y808">
            <v>12304.72</v>
          </cell>
          <cell r="Z808">
            <v>6004.26</v>
          </cell>
          <cell r="AA808">
            <v>3.75</v>
          </cell>
          <cell r="AB808">
            <v>2202.5</v>
          </cell>
          <cell r="AC808">
            <v>9510.83</v>
          </cell>
          <cell r="AD808">
            <v>18.88</v>
          </cell>
          <cell r="AE808">
            <v>17712</v>
          </cell>
          <cell r="AF808">
            <v>15.62</v>
          </cell>
          <cell r="AG808">
            <v>3232.28</v>
          </cell>
          <cell r="AH808">
            <v>49815</v>
          </cell>
          <cell r="AI808">
            <v>2275.1999999999998</v>
          </cell>
          <cell r="AJ808">
            <v>102403.16</v>
          </cell>
          <cell r="AK808">
            <v>3709.94</v>
          </cell>
          <cell r="AL808">
            <v>26292.15</v>
          </cell>
        </row>
        <row r="809">
          <cell r="A809">
            <v>38907</v>
          </cell>
          <cell r="B809" t="str">
            <v>10:00</v>
          </cell>
          <cell r="C809">
            <v>39522.31</v>
          </cell>
          <cell r="D809">
            <v>68090.03</v>
          </cell>
          <cell r="E809">
            <v>73455.38</v>
          </cell>
          <cell r="F809">
            <v>16156.8</v>
          </cell>
          <cell r="G809">
            <v>91309.97</v>
          </cell>
          <cell r="H809">
            <v>12122.7</v>
          </cell>
          <cell r="I809">
            <v>-183.87</v>
          </cell>
          <cell r="J809">
            <v>15543.64</v>
          </cell>
          <cell r="K809">
            <v>4143.1899999999996</v>
          </cell>
          <cell r="L809">
            <v>8958.98</v>
          </cell>
          <cell r="M809">
            <v>0</v>
          </cell>
          <cell r="N809">
            <v>36432</v>
          </cell>
          <cell r="O809">
            <v>11756.37</v>
          </cell>
          <cell r="P809">
            <v>24039.21</v>
          </cell>
          <cell r="Q809">
            <v>86359.87</v>
          </cell>
          <cell r="R809">
            <v>35795.58</v>
          </cell>
          <cell r="S809">
            <v>2160</v>
          </cell>
          <cell r="T809">
            <v>7678.8</v>
          </cell>
          <cell r="U809">
            <v>8958.98</v>
          </cell>
          <cell r="V809">
            <v>531</v>
          </cell>
          <cell r="W809">
            <v>8668.7999999999993</v>
          </cell>
          <cell r="X809">
            <v>204</v>
          </cell>
          <cell r="Y809">
            <v>12637.28</v>
          </cell>
          <cell r="Z809">
            <v>6208.2</v>
          </cell>
          <cell r="AA809">
            <v>3.75</v>
          </cell>
          <cell r="AB809">
            <v>2180.3000000000002</v>
          </cell>
          <cell r="AC809">
            <v>9395.8799999999992</v>
          </cell>
          <cell r="AD809">
            <v>27.12</v>
          </cell>
          <cell r="AE809">
            <v>17694</v>
          </cell>
          <cell r="AF809">
            <v>16.670000000000002</v>
          </cell>
          <cell r="AG809">
            <v>3322.11</v>
          </cell>
          <cell r="AH809">
            <v>50613</v>
          </cell>
          <cell r="AI809">
            <v>2361.6</v>
          </cell>
          <cell r="AJ809">
            <v>103970.93</v>
          </cell>
          <cell r="AK809">
            <v>3938.24</v>
          </cell>
          <cell r="AL809">
            <v>26136.69</v>
          </cell>
        </row>
        <row r="810">
          <cell r="A810">
            <v>38907</v>
          </cell>
          <cell r="B810" t="str">
            <v>10:15</v>
          </cell>
          <cell r="C810">
            <v>38876.959999999999</v>
          </cell>
          <cell r="D810">
            <v>58568.14</v>
          </cell>
          <cell r="E810">
            <v>80256.69</v>
          </cell>
          <cell r="F810">
            <v>15984</v>
          </cell>
          <cell r="G810">
            <v>90466.64</v>
          </cell>
          <cell r="H810">
            <v>12002.71</v>
          </cell>
          <cell r="I810">
            <v>-176.82</v>
          </cell>
          <cell r="J810">
            <v>15406.42</v>
          </cell>
          <cell r="K810">
            <v>4172.88</v>
          </cell>
          <cell r="L810">
            <v>9698.1200000000008</v>
          </cell>
          <cell r="M810">
            <v>0</v>
          </cell>
          <cell r="N810">
            <v>36984</v>
          </cell>
          <cell r="O810">
            <v>11750.31</v>
          </cell>
          <cell r="P810">
            <v>26584.43</v>
          </cell>
          <cell r="Q810">
            <v>83760.820000000007</v>
          </cell>
          <cell r="R810">
            <v>38334.74</v>
          </cell>
          <cell r="S810">
            <v>2268</v>
          </cell>
          <cell r="T810">
            <v>6814.8</v>
          </cell>
          <cell r="U810">
            <v>9698.1200000000008</v>
          </cell>
          <cell r="V810">
            <v>519</v>
          </cell>
          <cell r="W810">
            <v>8352</v>
          </cell>
          <cell r="X810">
            <v>192.75</v>
          </cell>
          <cell r="Y810">
            <v>12803.56</v>
          </cell>
          <cell r="Z810">
            <v>6257.66</v>
          </cell>
          <cell r="AA810">
            <v>3.75</v>
          </cell>
          <cell r="AB810">
            <v>2180.1999999999998</v>
          </cell>
          <cell r="AC810">
            <v>9401.7999999999993</v>
          </cell>
          <cell r="AD810">
            <v>42.16</v>
          </cell>
          <cell r="AE810">
            <v>17712</v>
          </cell>
          <cell r="AF810">
            <v>21.87</v>
          </cell>
          <cell r="AG810">
            <v>3347.75</v>
          </cell>
          <cell r="AH810">
            <v>51360</v>
          </cell>
          <cell r="AI810">
            <v>2361.6</v>
          </cell>
          <cell r="AJ810">
            <v>106818.49</v>
          </cell>
          <cell r="AK810">
            <v>3938.24</v>
          </cell>
          <cell r="AL810">
            <v>23519.52</v>
          </cell>
        </row>
        <row r="811">
          <cell r="A811">
            <v>38907</v>
          </cell>
          <cell r="B811" t="str">
            <v>10:30</v>
          </cell>
          <cell r="C811">
            <v>39325.47</v>
          </cell>
          <cell r="D811">
            <v>58648.15</v>
          </cell>
          <cell r="E811">
            <v>84737.83</v>
          </cell>
          <cell r="F811">
            <v>15984</v>
          </cell>
          <cell r="G811">
            <v>90466.64</v>
          </cell>
          <cell r="H811">
            <v>11952.84</v>
          </cell>
          <cell r="I811">
            <v>-179.55</v>
          </cell>
          <cell r="J811">
            <v>16019.17</v>
          </cell>
          <cell r="K811">
            <v>4165.5600000000004</v>
          </cell>
          <cell r="L811">
            <v>9580.6200000000008</v>
          </cell>
          <cell r="M811">
            <v>0</v>
          </cell>
          <cell r="N811">
            <v>36984</v>
          </cell>
          <cell r="O811">
            <v>11804.9</v>
          </cell>
          <cell r="P811">
            <v>25671.22</v>
          </cell>
          <cell r="Q811">
            <v>88115.55</v>
          </cell>
          <cell r="R811">
            <v>37476.120000000003</v>
          </cell>
          <cell r="S811">
            <v>2268</v>
          </cell>
          <cell r="T811">
            <v>7286.4</v>
          </cell>
          <cell r="U811">
            <v>9580.6200000000008</v>
          </cell>
          <cell r="V811">
            <v>549</v>
          </cell>
          <cell r="W811">
            <v>8323.2000000000007</v>
          </cell>
          <cell r="X811">
            <v>180</v>
          </cell>
          <cell r="Y811">
            <v>12969.84</v>
          </cell>
          <cell r="Z811">
            <v>6248.87</v>
          </cell>
          <cell r="AA811">
            <v>1.88</v>
          </cell>
          <cell r="AB811">
            <v>2202.5</v>
          </cell>
          <cell r="AC811">
            <v>9601.83</v>
          </cell>
          <cell r="AD811">
            <v>42.82</v>
          </cell>
          <cell r="AE811">
            <v>17910</v>
          </cell>
          <cell r="AF811">
            <v>31.25</v>
          </cell>
          <cell r="AG811">
            <v>3341.18</v>
          </cell>
          <cell r="AH811">
            <v>51273</v>
          </cell>
          <cell r="AI811">
            <v>2397.6</v>
          </cell>
          <cell r="AJ811">
            <v>108866.21</v>
          </cell>
          <cell r="AK811">
            <v>4337.78</v>
          </cell>
          <cell r="AL811">
            <v>21216.79</v>
          </cell>
        </row>
        <row r="812">
          <cell r="A812">
            <v>38907</v>
          </cell>
          <cell r="B812" t="str">
            <v>10:45</v>
          </cell>
          <cell r="C812">
            <v>39621.94</v>
          </cell>
          <cell r="D812">
            <v>57607.94</v>
          </cell>
          <cell r="E812">
            <v>84577.83</v>
          </cell>
          <cell r="F812">
            <v>15984</v>
          </cell>
          <cell r="G812">
            <v>90504.97</v>
          </cell>
          <cell r="H812">
            <v>11906.72</v>
          </cell>
          <cell r="I812">
            <v>-173.95</v>
          </cell>
          <cell r="J812">
            <v>16055.56</v>
          </cell>
          <cell r="K812">
            <v>4158.96</v>
          </cell>
          <cell r="L812">
            <v>9549.82</v>
          </cell>
          <cell r="M812">
            <v>0</v>
          </cell>
          <cell r="N812">
            <v>36984</v>
          </cell>
          <cell r="O812">
            <v>11756.37</v>
          </cell>
          <cell r="P812">
            <v>25443.23</v>
          </cell>
          <cell r="Q812">
            <v>86221.95</v>
          </cell>
          <cell r="R812">
            <v>37199.599999999999</v>
          </cell>
          <cell r="S812">
            <v>2268</v>
          </cell>
          <cell r="T812">
            <v>7549.2</v>
          </cell>
          <cell r="U812">
            <v>9549.82</v>
          </cell>
          <cell r="V812">
            <v>561</v>
          </cell>
          <cell r="W812">
            <v>8294.4</v>
          </cell>
          <cell r="X812">
            <v>180.75</v>
          </cell>
          <cell r="Y812">
            <v>12969.84</v>
          </cell>
          <cell r="Z812">
            <v>6282.53</v>
          </cell>
          <cell r="AA812">
            <v>3.75</v>
          </cell>
          <cell r="AB812">
            <v>2196.1999999999998</v>
          </cell>
          <cell r="AC812">
            <v>9420.77</v>
          </cell>
          <cell r="AD812">
            <v>42.31</v>
          </cell>
          <cell r="AE812">
            <v>17838</v>
          </cell>
          <cell r="AF812">
            <v>32.29</v>
          </cell>
          <cell r="AG812">
            <v>3396.93</v>
          </cell>
          <cell r="AH812">
            <v>51318</v>
          </cell>
          <cell r="AI812">
            <v>2390.4</v>
          </cell>
          <cell r="AJ812">
            <v>108898.13</v>
          </cell>
          <cell r="AK812">
            <v>4337.78</v>
          </cell>
          <cell r="AL812">
            <v>21392.12</v>
          </cell>
        </row>
        <row r="813">
          <cell r="A813">
            <v>38907</v>
          </cell>
          <cell r="B813" t="str">
            <v>11:00</v>
          </cell>
          <cell r="C813">
            <v>40314.9</v>
          </cell>
          <cell r="D813">
            <v>58688.160000000003</v>
          </cell>
          <cell r="E813">
            <v>84256.65</v>
          </cell>
          <cell r="F813">
            <v>15724.8</v>
          </cell>
          <cell r="G813">
            <v>90543.3</v>
          </cell>
          <cell r="H813">
            <v>11858.72</v>
          </cell>
          <cell r="I813">
            <v>-177.4</v>
          </cell>
          <cell r="J813">
            <v>16175.55</v>
          </cell>
          <cell r="K813">
            <v>4166.5200000000004</v>
          </cell>
          <cell r="L813">
            <v>9517.69</v>
          </cell>
          <cell r="M813">
            <v>0</v>
          </cell>
          <cell r="N813">
            <v>36432</v>
          </cell>
          <cell r="O813">
            <v>11762.44</v>
          </cell>
          <cell r="P813">
            <v>25369.25</v>
          </cell>
          <cell r="Q813">
            <v>88017.4</v>
          </cell>
          <cell r="R813">
            <v>37131.69</v>
          </cell>
          <cell r="S813">
            <v>2160</v>
          </cell>
          <cell r="T813">
            <v>7592.4</v>
          </cell>
          <cell r="U813">
            <v>9517.69</v>
          </cell>
          <cell r="V813">
            <v>516</v>
          </cell>
          <cell r="W813">
            <v>8380.7999999999993</v>
          </cell>
          <cell r="X813">
            <v>195</v>
          </cell>
          <cell r="Y813">
            <v>13052.98</v>
          </cell>
          <cell r="Z813">
            <v>6168.83</v>
          </cell>
          <cell r="AA813">
            <v>3.75</v>
          </cell>
          <cell r="AB813">
            <v>2199.5</v>
          </cell>
          <cell r="AC813">
            <v>9276.17</v>
          </cell>
          <cell r="AD813">
            <v>48.58</v>
          </cell>
          <cell r="AE813">
            <v>17802</v>
          </cell>
          <cell r="AF813">
            <v>34.369999999999997</v>
          </cell>
          <cell r="AG813">
            <v>3351.37</v>
          </cell>
          <cell r="AH813">
            <v>50907</v>
          </cell>
          <cell r="AI813">
            <v>2419.1999999999998</v>
          </cell>
          <cell r="AJ813">
            <v>108898.16</v>
          </cell>
          <cell r="AK813">
            <v>4223.62</v>
          </cell>
          <cell r="AL813">
            <v>21471.61</v>
          </cell>
        </row>
        <row r="814">
          <cell r="A814">
            <v>38907</v>
          </cell>
          <cell r="B814" t="str">
            <v>11:15</v>
          </cell>
          <cell r="C814">
            <v>40686.99</v>
          </cell>
          <cell r="D814">
            <v>62929.01</v>
          </cell>
          <cell r="E814">
            <v>82656.240000000005</v>
          </cell>
          <cell r="F814">
            <v>15552</v>
          </cell>
          <cell r="G814">
            <v>90083.3</v>
          </cell>
          <cell r="H814">
            <v>11736.86</v>
          </cell>
          <cell r="I814">
            <v>-172.37</v>
          </cell>
          <cell r="J814">
            <v>15156.04</v>
          </cell>
          <cell r="K814">
            <v>4166.5200000000004</v>
          </cell>
          <cell r="L814">
            <v>9094.17</v>
          </cell>
          <cell r="M814">
            <v>0</v>
          </cell>
          <cell r="N814">
            <v>36984</v>
          </cell>
          <cell r="O814">
            <v>11792.77</v>
          </cell>
          <cell r="P814">
            <v>25188.94</v>
          </cell>
          <cell r="Q814">
            <v>88588.37</v>
          </cell>
          <cell r="R814">
            <v>36981.71</v>
          </cell>
          <cell r="S814">
            <v>2160</v>
          </cell>
          <cell r="T814">
            <v>7880.4</v>
          </cell>
          <cell r="U814">
            <v>9094.17</v>
          </cell>
          <cell r="V814">
            <v>516</v>
          </cell>
          <cell r="W814">
            <v>8265.6</v>
          </cell>
          <cell r="X814">
            <v>171.75</v>
          </cell>
          <cell r="Y814">
            <v>12969.84</v>
          </cell>
          <cell r="Z814">
            <v>6188.57</v>
          </cell>
          <cell r="AA814">
            <v>1.88</v>
          </cell>
          <cell r="AB814">
            <v>2205.8000000000002</v>
          </cell>
          <cell r="AC814">
            <v>9531.23</v>
          </cell>
          <cell r="AD814">
            <v>48.94</v>
          </cell>
          <cell r="AE814">
            <v>17694</v>
          </cell>
          <cell r="AF814">
            <v>21.87</v>
          </cell>
          <cell r="AG814">
            <v>3486.71</v>
          </cell>
          <cell r="AH814">
            <v>50865</v>
          </cell>
          <cell r="AI814">
            <v>2419.1999999999998</v>
          </cell>
          <cell r="AJ814">
            <v>108210.31</v>
          </cell>
          <cell r="AK814">
            <v>4394.8500000000004</v>
          </cell>
          <cell r="AL814">
            <v>22232.560000000001</v>
          </cell>
        </row>
        <row r="815">
          <cell r="A815">
            <v>38907</v>
          </cell>
          <cell r="B815" t="str">
            <v>11:30</v>
          </cell>
          <cell r="C815">
            <v>40468.94</v>
          </cell>
          <cell r="D815">
            <v>65169.46</v>
          </cell>
          <cell r="E815">
            <v>82457.83</v>
          </cell>
          <cell r="F815">
            <v>15552</v>
          </cell>
          <cell r="G815">
            <v>89546.64</v>
          </cell>
          <cell r="H815">
            <v>11738.73</v>
          </cell>
          <cell r="I815">
            <v>-171.5</v>
          </cell>
          <cell r="J815">
            <v>15141.64</v>
          </cell>
          <cell r="K815">
            <v>4166.13</v>
          </cell>
          <cell r="L815">
            <v>8741.67</v>
          </cell>
          <cell r="M815">
            <v>0</v>
          </cell>
          <cell r="N815">
            <v>36984</v>
          </cell>
          <cell r="O815">
            <v>11762.44</v>
          </cell>
          <cell r="P815">
            <v>25177.95</v>
          </cell>
          <cell r="Q815">
            <v>88363.5</v>
          </cell>
          <cell r="R815">
            <v>36940.39</v>
          </cell>
          <cell r="S815">
            <v>2160</v>
          </cell>
          <cell r="T815">
            <v>8258.4</v>
          </cell>
          <cell r="U815">
            <v>8741.67</v>
          </cell>
          <cell r="V815">
            <v>540</v>
          </cell>
          <cell r="W815">
            <v>8582.4</v>
          </cell>
          <cell r="X815">
            <v>176.25</v>
          </cell>
          <cell r="Y815">
            <v>12637.28</v>
          </cell>
          <cell r="Z815">
            <v>6209.19</v>
          </cell>
          <cell r="AA815">
            <v>3.75</v>
          </cell>
          <cell r="AB815">
            <v>2228.1</v>
          </cell>
          <cell r="AC815">
            <v>9661.59</v>
          </cell>
          <cell r="AD815">
            <v>49.72</v>
          </cell>
          <cell r="AE815">
            <v>17730</v>
          </cell>
          <cell r="AF815">
            <v>18.75</v>
          </cell>
          <cell r="AG815">
            <v>3466.08</v>
          </cell>
          <cell r="AH815">
            <v>50694</v>
          </cell>
          <cell r="AI815">
            <v>2476.8000000000002</v>
          </cell>
          <cell r="AJ815">
            <v>108418.32</v>
          </cell>
          <cell r="AK815">
            <v>4394.8500000000004</v>
          </cell>
          <cell r="AL815">
            <v>22662.720000000001</v>
          </cell>
        </row>
        <row r="816">
          <cell r="A816">
            <v>38907</v>
          </cell>
          <cell r="B816" t="str">
            <v>11:45</v>
          </cell>
          <cell r="C816">
            <v>40071.65</v>
          </cell>
          <cell r="D816">
            <v>64409.3</v>
          </cell>
          <cell r="E816">
            <v>82498.64</v>
          </cell>
          <cell r="F816">
            <v>15638.4</v>
          </cell>
          <cell r="G816">
            <v>89508.3</v>
          </cell>
          <cell r="H816">
            <v>11688.86</v>
          </cell>
          <cell r="I816">
            <v>-150.22999999999999</v>
          </cell>
          <cell r="J816">
            <v>14832.07</v>
          </cell>
          <cell r="K816">
            <v>4146.97</v>
          </cell>
          <cell r="L816">
            <v>8636.4</v>
          </cell>
          <cell r="M816">
            <v>0</v>
          </cell>
          <cell r="N816">
            <v>36984</v>
          </cell>
          <cell r="O816">
            <v>11780.64</v>
          </cell>
          <cell r="P816">
            <v>25335.43</v>
          </cell>
          <cell r="Q816">
            <v>87030.23</v>
          </cell>
          <cell r="R816">
            <v>37116.07</v>
          </cell>
          <cell r="S816">
            <v>2376</v>
          </cell>
          <cell r="T816">
            <v>8301.6</v>
          </cell>
          <cell r="U816">
            <v>8636.4</v>
          </cell>
          <cell r="V816">
            <v>531</v>
          </cell>
          <cell r="W816">
            <v>8524.7999999999993</v>
          </cell>
          <cell r="X816">
            <v>159</v>
          </cell>
          <cell r="Y816">
            <v>12720.42</v>
          </cell>
          <cell r="Z816">
            <v>6249.53</v>
          </cell>
          <cell r="AA816">
            <v>1.88</v>
          </cell>
          <cell r="AB816">
            <v>2204.1999999999998</v>
          </cell>
          <cell r="AC816">
            <v>9546.4</v>
          </cell>
          <cell r="AD816">
            <v>50.14</v>
          </cell>
          <cell r="AE816">
            <v>17658</v>
          </cell>
          <cell r="AF816">
            <v>16.670000000000002</v>
          </cell>
          <cell r="AG816">
            <v>3446.67</v>
          </cell>
          <cell r="AH816">
            <v>50121</v>
          </cell>
          <cell r="AI816">
            <v>2469.6</v>
          </cell>
          <cell r="AJ816">
            <v>109106.26</v>
          </cell>
          <cell r="AK816">
            <v>4337.78</v>
          </cell>
          <cell r="AL816">
            <v>22997.03</v>
          </cell>
        </row>
        <row r="817">
          <cell r="A817">
            <v>38907</v>
          </cell>
          <cell r="B817" t="str">
            <v>12:00</v>
          </cell>
          <cell r="C817">
            <v>40121.26</v>
          </cell>
          <cell r="D817">
            <v>65529.53</v>
          </cell>
          <cell r="E817">
            <v>82938.289999999994</v>
          </cell>
          <cell r="F817">
            <v>15379.2</v>
          </cell>
          <cell r="G817">
            <v>88933.3</v>
          </cell>
          <cell r="H817">
            <v>11690.74</v>
          </cell>
          <cell r="I817">
            <v>-144.91</v>
          </cell>
          <cell r="J817">
            <v>14909.7</v>
          </cell>
          <cell r="K817">
            <v>4158.2299999999996</v>
          </cell>
          <cell r="L817">
            <v>8428.92</v>
          </cell>
          <cell r="M817">
            <v>0</v>
          </cell>
          <cell r="N817">
            <v>36432</v>
          </cell>
          <cell r="O817">
            <v>11780.64</v>
          </cell>
          <cell r="P817">
            <v>25405.42</v>
          </cell>
          <cell r="Q817">
            <v>87600.91</v>
          </cell>
          <cell r="R817">
            <v>37186.06</v>
          </cell>
          <cell r="S817">
            <v>2160</v>
          </cell>
          <cell r="T817">
            <v>8305.2000000000007</v>
          </cell>
          <cell r="U817">
            <v>8428.92</v>
          </cell>
          <cell r="V817">
            <v>513</v>
          </cell>
          <cell r="W817">
            <v>8524.7999999999993</v>
          </cell>
          <cell r="X817">
            <v>171.75</v>
          </cell>
          <cell r="Y817">
            <v>12803.56</v>
          </cell>
          <cell r="Z817">
            <v>6261.3</v>
          </cell>
          <cell r="AA817">
            <v>3.75</v>
          </cell>
          <cell r="AB817">
            <v>1981.9</v>
          </cell>
          <cell r="AC817">
            <v>9595.7199999999993</v>
          </cell>
          <cell r="AD817">
            <v>52.4</v>
          </cell>
          <cell r="AE817">
            <v>17730</v>
          </cell>
          <cell r="AF817">
            <v>12.5</v>
          </cell>
          <cell r="AG817">
            <v>3459.85</v>
          </cell>
          <cell r="AH817">
            <v>50172</v>
          </cell>
          <cell r="AI817">
            <v>2491.1999999999998</v>
          </cell>
          <cell r="AJ817">
            <v>109218.22</v>
          </cell>
          <cell r="AK817">
            <v>4280.7</v>
          </cell>
          <cell r="AL817">
            <v>22881.31</v>
          </cell>
        </row>
        <row r="818">
          <cell r="A818">
            <v>38907</v>
          </cell>
          <cell r="B818" t="str">
            <v>12:15</v>
          </cell>
          <cell r="C818">
            <v>39819.18</v>
          </cell>
          <cell r="D818">
            <v>63409.1</v>
          </cell>
          <cell r="E818">
            <v>82818.73</v>
          </cell>
          <cell r="F818">
            <v>15379.2</v>
          </cell>
          <cell r="G818">
            <v>88281.64</v>
          </cell>
          <cell r="H818">
            <v>11642.74</v>
          </cell>
          <cell r="I818">
            <v>-137.58000000000001</v>
          </cell>
          <cell r="J818">
            <v>14698.48</v>
          </cell>
          <cell r="K818">
            <v>4169.67</v>
          </cell>
          <cell r="L818">
            <v>7270.11</v>
          </cell>
          <cell r="M818">
            <v>0</v>
          </cell>
          <cell r="N818">
            <v>36984</v>
          </cell>
          <cell r="O818">
            <v>11762.44</v>
          </cell>
          <cell r="P818">
            <v>25434.99</v>
          </cell>
          <cell r="Q818">
            <v>86505.58</v>
          </cell>
          <cell r="R818">
            <v>37197.43</v>
          </cell>
          <cell r="S818">
            <v>2268</v>
          </cell>
          <cell r="T818">
            <v>8600.4</v>
          </cell>
          <cell r="U818">
            <v>7270.11</v>
          </cell>
          <cell r="V818">
            <v>516</v>
          </cell>
          <cell r="W818">
            <v>8467.2000000000007</v>
          </cell>
          <cell r="X818">
            <v>177</v>
          </cell>
          <cell r="Y818">
            <v>12637.28</v>
          </cell>
          <cell r="Z818">
            <v>5972.48</v>
          </cell>
          <cell r="AA818">
            <v>3.75</v>
          </cell>
          <cell r="AB818">
            <v>2220.1999999999998</v>
          </cell>
          <cell r="AC818">
            <v>9329.67</v>
          </cell>
          <cell r="AD818">
            <v>51.25</v>
          </cell>
          <cell r="AE818">
            <v>17478</v>
          </cell>
          <cell r="AF818">
            <v>13.54</v>
          </cell>
          <cell r="AG818">
            <v>3425.76</v>
          </cell>
          <cell r="AH818">
            <v>49476</v>
          </cell>
          <cell r="AI818">
            <v>2491.1999999999998</v>
          </cell>
          <cell r="AJ818">
            <v>108866.27</v>
          </cell>
          <cell r="AK818">
            <v>4394.8500000000004</v>
          </cell>
          <cell r="AL818">
            <v>22705.98</v>
          </cell>
        </row>
        <row r="819">
          <cell r="A819">
            <v>38907</v>
          </cell>
          <cell r="B819" t="str">
            <v>12:30</v>
          </cell>
          <cell r="C819">
            <v>39750.370000000003</v>
          </cell>
          <cell r="D819">
            <v>59328.78</v>
          </cell>
          <cell r="E819">
            <v>82900.34</v>
          </cell>
          <cell r="F819">
            <v>15379.2</v>
          </cell>
          <cell r="G819">
            <v>88281.64</v>
          </cell>
          <cell r="H819">
            <v>11640.87</v>
          </cell>
          <cell r="I819">
            <v>-134.69999999999999</v>
          </cell>
          <cell r="J819">
            <v>14986.86</v>
          </cell>
          <cell r="K819">
            <v>4158.07</v>
          </cell>
          <cell r="L819">
            <v>6454.16</v>
          </cell>
          <cell r="M819">
            <v>0</v>
          </cell>
          <cell r="N819">
            <v>36984</v>
          </cell>
          <cell r="O819">
            <v>11792.77</v>
          </cell>
          <cell r="P819">
            <v>25470.89</v>
          </cell>
          <cell r="Q819">
            <v>85382.7</v>
          </cell>
          <cell r="R819">
            <v>37263.660000000003</v>
          </cell>
          <cell r="S819">
            <v>2268</v>
          </cell>
          <cell r="T819">
            <v>9010.7999999999993</v>
          </cell>
          <cell r="U819">
            <v>6454.16</v>
          </cell>
          <cell r="V819">
            <v>525</v>
          </cell>
          <cell r="W819">
            <v>8323.2000000000007</v>
          </cell>
          <cell r="X819">
            <v>174</v>
          </cell>
          <cell r="Y819">
            <v>12471</v>
          </cell>
          <cell r="Z819">
            <v>5883.55</v>
          </cell>
          <cell r="AA819">
            <v>1.88</v>
          </cell>
          <cell r="AB819">
            <v>1329.1</v>
          </cell>
          <cell r="AC819">
            <v>9204.65</v>
          </cell>
          <cell r="AD819">
            <v>48.2</v>
          </cell>
          <cell r="AE819">
            <v>17172</v>
          </cell>
          <cell r="AF819">
            <v>14.58</v>
          </cell>
          <cell r="AG819">
            <v>3454.3</v>
          </cell>
          <cell r="AH819">
            <v>48789</v>
          </cell>
          <cell r="AI819">
            <v>2469.6</v>
          </cell>
          <cell r="AJ819">
            <v>108418.32</v>
          </cell>
          <cell r="AK819">
            <v>4052.4</v>
          </cell>
          <cell r="AL819">
            <v>22255.95</v>
          </cell>
        </row>
        <row r="820">
          <cell r="A820">
            <v>38907</v>
          </cell>
          <cell r="B820" t="str">
            <v>12:45</v>
          </cell>
          <cell r="C820">
            <v>39768.370000000003</v>
          </cell>
          <cell r="D820">
            <v>54728.14</v>
          </cell>
          <cell r="E820">
            <v>83019.94</v>
          </cell>
          <cell r="F820">
            <v>15292.8</v>
          </cell>
          <cell r="G820">
            <v>88281.64</v>
          </cell>
          <cell r="H820">
            <v>11642.74</v>
          </cell>
          <cell r="I820">
            <v>-139.16</v>
          </cell>
          <cell r="J820">
            <v>15059.25</v>
          </cell>
          <cell r="K820">
            <v>4156.9399999999996</v>
          </cell>
          <cell r="L820">
            <v>6162.98</v>
          </cell>
          <cell r="M820">
            <v>0</v>
          </cell>
          <cell r="N820">
            <v>36432</v>
          </cell>
          <cell r="O820">
            <v>11762.44</v>
          </cell>
          <cell r="P820">
            <v>25937.27</v>
          </cell>
          <cell r="Q820">
            <v>82827.16</v>
          </cell>
          <cell r="R820">
            <v>37699.71</v>
          </cell>
          <cell r="S820">
            <v>2160</v>
          </cell>
          <cell r="T820">
            <v>9277.2000000000007</v>
          </cell>
          <cell r="U820">
            <v>6162.98</v>
          </cell>
          <cell r="V820">
            <v>519</v>
          </cell>
          <cell r="W820">
            <v>8006.4</v>
          </cell>
          <cell r="X820">
            <v>174.75</v>
          </cell>
          <cell r="Y820">
            <v>12471</v>
          </cell>
          <cell r="Z820">
            <v>5942.89</v>
          </cell>
          <cell r="AA820">
            <v>3.75</v>
          </cell>
          <cell r="AB820">
            <v>1191.5999999999999</v>
          </cell>
          <cell r="AC820">
            <v>9013.52</v>
          </cell>
          <cell r="AD820">
            <v>50.16</v>
          </cell>
          <cell r="AE820">
            <v>17334</v>
          </cell>
          <cell r="AF820">
            <v>15.62</v>
          </cell>
          <cell r="AG820">
            <v>3467.04</v>
          </cell>
          <cell r="AH820">
            <v>48513</v>
          </cell>
          <cell r="AI820">
            <v>2433.6</v>
          </cell>
          <cell r="AJ820">
            <v>108050.33</v>
          </cell>
          <cell r="AK820">
            <v>4052.4</v>
          </cell>
          <cell r="AL820">
            <v>21901.77</v>
          </cell>
        </row>
        <row r="821">
          <cell r="A821">
            <v>38907</v>
          </cell>
          <cell r="B821" t="str">
            <v>13:00</v>
          </cell>
          <cell r="C821">
            <v>39645.14</v>
          </cell>
          <cell r="D821">
            <v>51167.44</v>
          </cell>
          <cell r="E821">
            <v>82739.929999999993</v>
          </cell>
          <cell r="F821">
            <v>15292.8</v>
          </cell>
          <cell r="G821">
            <v>88281.64</v>
          </cell>
          <cell r="H821">
            <v>11568.87</v>
          </cell>
          <cell r="I821">
            <v>-139.59</v>
          </cell>
          <cell r="J821">
            <v>14986.86</v>
          </cell>
          <cell r="K821">
            <v>4158.2299999999996</v>
          </cell>
          <cell r="L821">
            <v>6118.75</v>
          </cell>
          <cell r="M821">
            <v>0</v>
          </cell>
          <cell r="N821">
            <v>36984</v>
          </cell>
          <cell r="O821">
            <v>11768.51</v>
          </cell>
          <cell r="P821">
            <v>25601.52</v>
          </cell>
          <cell r="Q821">
            <v>80779.59</v>
          </cell>
          <cell r="R821">
            <v>37370.03</v>
          </cell>
          <cell r="S821">
            <v>2160</v>
          </cell>
          <cell r="T821">
            <v>9172.7999999999993</v>
          </cell>
          <cell r="U821">
            <v>6118.75</v>
          </cell>
          <cell r="V821">
            <v>522</v>
          </cell>
          <cell r="W821">
            <v>7603.2</v>
          </cell>
          <cell r="X821">
            <v>167.25</v>
          </cell>
          <cell r="Y821">
            <v>12471</v>
          </cell>
          <cell r="Z821">
            <v>6003.25</v>
          </cell>
          <cell r="AA821">
            <v>1.88</v>
          </cell>
          <cell r="AB821">
            <v>1390</v>
          </cell>
          <cell r="AC821">
            <v>8828.2900000000009</v>
          </cell>
          <cell r="AD821">
            <v>50.74</v>
          </cell>
          <cell r="AE821">
            <v>17100</v>
          </cell>
          <cell r="AF821">
            <v>17.71</v>
          </cell>
          <cell r="AG821">
            <v>3396.77</v>
          </cell>
          <cell r="AH821">
            <v>47607</v>
          </cell>
          <cell r="AI821">
            <v>2419.1999999999998</v>
          </cell>
          <cell r="AJ821">
            <v>107618.33</v>
          </cell>
          <cell r="AK821">
            <v>4052.4</v>
          </cell>
          <cell r="AL821">
            <v>21610.71</v>
          </cell>
        </row>
        <row r="822">
          <cell r="A822">
            <v>38907</v>
          </cell>
          <cell r="B822" t="str">
            <v>13:15</v>
          </cell>
          <cell r="C822">
            <v>39597.53</v>
          </cell>
          <cell r="D822">
            <v>49887.18</v>
          </cell>
          <cell r="E822">
            <v>82980.73</v>
          </cell>
          <cell r="F822">
            <v>14947.2</v>
          </cell>
          <cell r="G822">
            <v>88243.3</v>
          </cell>
          <cell r="H822">
            <v>11330.77</v>
          </cell>
          <cell r="I822">
            <v>-128.66</v>
          </cell>
          <cell r="J822">
            <v>15132.44</v>
          </cell>
          <cell r="K822">
            <v>4145.6000000000004</v>
          </cell>
          <cell r="L822">
            <v>6100.19</v>
          </cell>
          <cell r="M822">
            <v>0</v>
          </cell>
          <cell r="N822">
            <v>36984</v>
          </cell>
          <cell r="O822">
            <v>11792.77</v>
          </cell>
          <cell r="P822">
            <v>25510.44</v>
          </cell>
          <cell r="Q822">
            <v>78400.66</v>
          </cell>
          <cell r="R822">
            <v>37303.21</v>
          </cell>
          <cell r="S822">
            <v>2160</v>
          </cell>
          <cell r="T822">
            <v>9518.4</v>
          </cell>
          <cell r="U822">
            <v>6100.19</v>
          </cell>
          <cell r="V822">
            <v>507</v>
          </cell>
          <cell r="W822">
            <v>7747.2</v>
          </cell>
          <cell r="X822">
            <v>170.25</v>
          </cell>
          <cell r="Y822">
            <v>12304.72</v>
          </cell>
          <cell r="Z822">
            <v>5989.41</v>
          </cell>
          <cell r="AA822">
            <v>3.75</v>
          </cell>
          <cell r="AB822">
            <v>2095.5</v>
          </cell>
          <cell r="AC822">
            <v>8842.84</v>
          </cell>
          <cell r="AD822">
            <v>51.64</v>
          </cell>
          <cell r="AE822">
            <v>17190</v>
          </cell>
          <cell r="AF822">
            <v>12.5</v>
          </cell>
          <cell r="AG822">
            <v>3478.61</v>
          </cell>
          <cell r="AH822">
            <v>47415</v>
          </cell>
          <cell r="AI822">
            <v>2469.6</v>
          </cell>
          <cell r="AJ822">
            <v>107938.25</v>
          </cell>
          <cell r="AK822">
            <v>3938.24</v>
          </cell>
          <cell r="AL822">
            <v>21862.02</v>
          </cell>
        </row>
        <row r="823">
          <cell r="A823">
            <v>38907</v>
          </cell>
          <cell r="B823" t="str">
            <v>13:30</v>
          </cell>
          <cell r="C823">
            <v>39709.160000000003</v>
          </cell>
          <cell r="D823">
            <v>47286.76</v>
          </cell>
          <cell r="E823">
            <v>82977.95</v>
          </cell>
          <cell r="F823">
            <v>14947.2</v>
          </cell>
          <cell r="G823">
            <v>88281.64</v>
          </cell>
          <cell r="H823">
            <v>11328.89</v>
          </cell>
          <cell r="I823">
            <v>-123.92</v>
          </cell>
          <cell r="J823">
            <v>15252.83</v>
          </cell>
          <cell r="K823">
            <v>4144.08</v>
          </cell>
          <cell r="L823">
            <v>6127.49</v>
          </cell>
          <cell r="M823">
            <v>0</v>
          </cell>
          <cell r="N823">
            <v>36432</v>
          </cell>
          <cell r="O823">
            <v>11750.31</v>
          </cell>
          <cell r="P823">
            <v>25607.62</v>
          </cell>
          <cell r="Q823">
            <v>76859.92</v>
          </cell>
          <cell r="R823">
            <v>37357.93</v>
          </cell>
          <cell r="S823">
            <v>2160</v>
          </cell>
          <cell r="T823">
            <v>9529.2000000000007</v>
          </cell>
          <cell r="U823">
            <v>6127.49</v>
          </cell>
          <cell r="V823">
            <v>501</v>
          </cell>
          <cell r="W823">
            <v>7776</v>
          </cell>
          <cell r="X823">
            <v>171</v>
          </cell>
          <cell r="Y823">
            <v>11972.16</v>
          </cell>
          <cell r="Z823">
            <v>6029.09</v>
          </cell>
          <cell r="AA823">
            <v>1.88</v>
          </cell>
          <cell r="AB823">
            <v>2190</v>
          </cell>
          <cell r="AC823">
            <v>8746.66</v>
          </cell>
          <cell r="AD823">
            <v>52.4</v>
          </cell>
          <cell r="AE823">
            <v>16974</v>
          </cell>
          <cell r="AF823">
            <v>14.58</v>
          </cell>
          <cell r="AG823">
            <v>3459.12</v>
          </cell>
          <cell r="AH823">
            <v>47541</v>
          </cell>
          <cell r="AI823">
            <v>2469.6</v>
          </cell>
          <cell r="AJ823">
            <v>108210.19</v>
          </cell>
          <cell r="AK823">
            <v>3652.86</v>
          </cell>
          <cell r="AL823">
            <v>21957.87</v>
          </cell>
        </row>
        <row r="824">
          <cell r="A824">
            <v>38907</v>
          </cell>
          <cell r="B824" t="str">
            <v>13:45</v>
          </cell>
          <cell r="C824">
            <v>40334.910000000003</v>
          </cell>
          <cell r="D824">
            <v>48487.7</v>
          </cell>
          <cell r="E824">
            <v>83261.17</v>
          </cell>
          <cell r="F824">
            <v>14947.2</v>
          </cell>
          <cell r="G824">
            <v>88281.64</v>
          </cell>
          <cell r="H824">
            <v>11328.89</v>
          </cell>
          <cell r="I824">
            <v>-122.05</v>
          </cell>
          <cell r="J824">
            <v>15576.41</v>
          </cell>
          <cell r="K824">
            <v>4141.33</v>
          </cell>
          <cell r="L824">
            <v>6124.85</v>
          </cell>
          <cell r="M824">
            <v>0</v>
          </cell>
          <cell r="N824">
            <v>36984</v>
          </cell>
          <cell r="O824">
            <v>11762.44</v>
          </cell>
          <cell r="P824">
            <v>25698.69</v>
          </cell>
          <cell r="Q824">
            <v>76186.05</v>
          </cell>
          <cell r="R824">
            <v>37461.129999999997</v>
          </cell>
          <cell r="S824">
            <v>2268</v>
          </cell>
          <cell r="T824">
            <v>9943.2000000000007</v>
          </cell>
          <cell r="U824">
            <v>6124.85</v>
          </cell>
          <cell r="V824">
            <v>510</v>
          </cell>
          <cell r="W824">
            <v>8524.7999999999993</v>
          </cell>
          <cell r="X824">
            <v>179.25</v>
          </cell>
          <cell r="Y824">
            <v>12138.44</v>
          </cell>
          <cell r="Z824">
            <v>6066.1</v>
          </cell>
          <cell r="AA824">
            <v>1.88</v>
          </cell>
          <cell r="AB824">
            <v>2172.4</v>
          </cell>
          <cell r="AC824">
            <v>9205.5</v>
          </cell>
          <cell r="AD824">
            <v>56.93</v>
          </cell>
          <cell r="AE824">
            <v>16956</v>
          </cell>
          <cell r="AF824">
            <v>14.58</v>
          </cell>
          <cell r="AG824">
            <v>3429.12</v>
          </cell>
          <cell r="AH824">
            <v>47775</v>
          </cell>
          <cell r="AI824">
            <v>2491.1999999999998</v>
          </cell>
          <cell r="AJ824">
            <v>108786.16</v>
          </cell>
          <cell r="AK824">
            <v>3767.02</v>
          </cell>
          <cell r="AL824">
            <v>22156.59</v>
          </cell>
        </row>
        <row r="825">
          <cell r="A825">
            <v>38907</v>
          </cell>
          <cell r="B825" t="str">
            <v>14:00</v>
          </cell>
          <cell r="C825">
            <v>40224.480000000003</v>
          </cell>
          <cell r="D825">
            <v>48487.7</v>
          </cell>
          <cell r="E825">
            <v>82539.53</v>
          </cell>
          <cell r="F825">
            <v>14774.4</v>
          </cell>
          <cell r="G825">
            <v>88319.97</v>
          </cell>
          <cell r="H825">
            <v>11330.77</v>
          </cell>
          <cell r="I825">
            <v>-120.61</v>
          </cell>
          <cell r="J825">
            <v>15072.05</v>
          </cell>
          <cell r="K825">
            <v>4158.57</v>
          </cell>
          <cell r="L825">
            <v>6036.15</v>
          </cell>
          <cell r="M825">
            <v>0</v>
          </cell>
          <cell r="N825">
            <v>35880</v>
          </cell>
          <cell r="O825">
            <v>11780.64</v>
          </cell>
          <cell r="P825">
            <v>25850.400000000001</v>
          </cell>
          <cell r="Q825">
            <v>73304.61</v>
          </cell>
          <cell r="R825">
            <v>37631.040000000001</v>
          </cell>
          <cell r="S825">
            <v>2268</v>
          </cell>
          <cell r="T825">
            <v>10332</v>
          </cell>
          <cell r="U825">
            <v>6036.15</v>
          </cell>
          <cell r="V825">
            <v>528</v>
          </cell>
          <cell r="W825">
            <v>8755.2000000000007</v>
          </cell>
          <cell r="X825">
            <v>162.75</v>
          </cell>
          <cell r="Y825">
            <v>12221.58</v>
          </cell>
          <cell r="Z825">
            <v>5861.63</v>
          </cell>
          <cell r="AA825">
            <v>3.75</v>
          </cell>
          <cell r="AB825">
            <v>2154.6999999999998</v>
          </cell>
          <cell r="AC825">
            <v>9566.42</v>
          </cell>
          <cell r="AD825">
            <v>55.76</v>
          </cell>
          <cell r="AE825">
            <v>17046</v>
          </cell>
          <cell r="AF825">
            <v>15.62</v>
          </cell>
          <cell r="AG825">
            <v>3503.62</v>
          </cell>
          <cell r="AH825">
            <v>47319</v>
          </cell>
          <cell r="AI825">
            <v>2520</v>
          </cell>
          <cell r="AJ825">
            <v>108930.11</v>
          </cell>
          <cell r="AK825">
            <v>3767.02</v>
          </cell>
          <cell r="AL825">
            <v>22857.93</v>
          </cell>
        </row>
        <row r="826">
          <cell r="A826">
            <v>38907</v>
          </cell>
          <cell r="B826" t="str">
            <v>14:15</v>
          </cell>
          <cell r="C826">
            <v>40151.26</v>
          </cell>
          <cell r="D826">
            <v>50408.08</v>
          </cell>
          <cell r="E826">
            <v>81699.100000000006</v>
          </cell>
          <cell r="F826">
            <v>14774.4</v>
          </cell>
          <cell r="G826">
            <v>88243.3</v>
          </cell>
          <cell r="H826">
            <v>11136.91</v>
          </cell>
          <cell r="I826">
            <v>-110.98</v>
          </cell>
          <cell r="J826">
            <v>14807.67</v>
          </cell>
          <cell r="K826">
            <v>4230.66</v>
          </cell>
          <cell r="L826">
            <v>5989.52</v>
          </cell>
          <cell r="M826">
            <v>0</v>
          </cell>
          <cell r="N826">
            <v>36984</v>
          </cell>
          <cell r="O826">
            <v>11762.44</v>
          </cell>
          <cell r="P826">
            <v>25813.05</v>
          </cell>
          <cell r="Q826">
            <v>72398.98</v>
          </cell>
          <cell r="R826">
            <v>37575.49</v>
          </cell>
          <cell r="S826">
            <v>2268</v>
          </cell>
          <cell r="T826">
            <v>10656</v>
          </cell>
          <cell r="U826">
            <v>5989.52</v>
          </cell>
          <cell r="V826">
            <v>546</v>
          </cell>
          <cell r="W826">
            <v>8899.2000000000007</v>
          </cell>
          <cell r="X826">
            <v>173.25</v>
          </cell>
          <cell r="Y826">
            <v>12387.86</v>
          </cell>
          <cell r="Z826">
            <v>5931.92</v>
          </cell>
          <cell r="AA826">
            <v>1.88</v>
          </cell>
          <cell r="AB826">
            <v>2175.4</v>
          </cell>
          <cell r="AC826">
            <v>10052.09</v>
          </cell>
          <cell r="AD826">
            <v>52.94</v>
          </cell>
          <cell r="AE826">
            <v>17154</v>
          </cell>
          <cell r="AF826">
            <v>14.58</v>
          </cell>
          <cell r="AG826">
            <v>3453.39</v>
          </cell>
          <cell r="AH826">
            <v>47328</v>
          </cell>
          <cell r="AI826">
            <v>2563.1999999999998</v>
          </cell>
          <cell r="AJ826">
            <v>108626.13</v>
          </cell>
          <cell r="AK826">
            <v>3767.02</v>
          </cell>
          <cell r="AL826">
            <v>23324.31</v>
          </cell>
        </row>
        <row r="827">
          <cell r="A827">
            <v>38907</v>
          </cell>
          <cell r="B827" t="str">
            <v>14:30</v>
          </cell>
          <cell r="C827">
            <v>39805.980000000003</v>
          </cell>
          <cell r="D827">
            <v>49727.95</v>
          </cell>
          <cell r="E827">
            <v>81499.509999999995</v>
          </cell>
          <cell r="F827">
            <v>14774.4</v>
          </cell>
          <cell r="G827">
            <v>88319.97</v>
          </cell>
          <cell r="H827">
            <v>11112.91</v>
          </cell>
          <cell r="I827">
            <v>-107.67</v>
          </cell>
          <cell r="J827">
            <v>14941.66</v>
          </cell>
          <cell r="K827">
            <v>4220.18</v>
          </cell>
          <cell r="L827">
            <v>5969.06</v>
          </cell>
          <cell r="M827">
            <v>0</v>
          </cell>
          <cell r="N827">
            <v>36432</v>
          </cell>
          <cell r="O827">
            <v>11786.7</v>
          </cell>
          <cell r="P827">
            <v>26130.87</v>
          </cell>
          <cell r="Q827">
            <v>71211.67</v>
          </cell>
          <cell r="R827">
            <v>37917.57</v>
          </cell>
          <cell r="S827">
            <v>2268</v>
          </cell>
          <cell r="T827">
            <v>10612.8</v>
          </cell>
          <cell r="U827">
            <v>5969.06</v>
          </cell>
          <cell r="V827">
            <v>579</v>
          </cell>
          <cell r="W827">
            <v>8784</v>
          </cell>
          <cell r="X827">
            <v>184.5</v>
          </cell>
          <cell r="Y827">
            <v>12304.72</v>
          </cell>
          <cell r="Z827">
            <v>6103</v>
          </cell>
          <cell r="AA827">
            <v>1.88</v>
          </cell>
          <cell r="AB827">
            <v>2183.3000000000002</v>
          </cell>
          <cell r="AC827">
            <v>10067.89</v>
          </cell>
          <cell r="AD827">
            <v>53.22</v>
          </cell>
          <cell r="AE827">
            <v>17208</v>
          </cell>
          <cell r="AF827">
            <v>15.62</v>
          </cell>
          <cell r="AG827">
            <v>3483.07</v>
          </cell>
          <cell r="AH827">
            <v>47064</v>
          </cell>
          <cell r="AI827">
            <v>2570.4</v>
          </cell>
          <cell r="AJ827">
            <v>108930.11</v>
          </cell>
          <cell r="AK827">
            <v>3767.02</v>
          </cell>
          <cell r="AL827">
            <v>23678.5</v>
          </cell>
        </row>
        <row r="828">
          <cell r="A828">
            <v>38907</v>
          </cell>
          <cell r="B828" t="str">
            <v>14:45</v>
          </cell>
          <cell r="C828">
            <v>39538.720000000001</v>
          </cell>
          <cell r="D828">
            <v>48047.62</v>
          </cell>
          <cell r="E828">
            <v>82098.34</v>
          </cell>
          <cell r="F828">
            <v>14774.4</v>
          </cell>
          <cell r="G828">
            <v>88204.97</v>
          </cell>
          <cell r="H828">
            <v>11183.03</v>
          </cell>
          <cell r="I828">
            <v>-112.85</v>
          </cell>
          <cell r="J828">
            <v>14754.05</v>
          </cell>
          <cell r="K828">
            <v>4214.4799999999996</v>
          </cell>
          <cell r="L828">
            <v>5998.49</v>
          </cell>
          <cell r="M828">
            <v>0</v>
          </cell>
          <cell r="N828">
            <v>36432</v>
          </cell>
          <cell r="O828">
            <v>11774.57</v>
          </cell>
          <cell r="P828">
            <v>26443.759999999998</v>
          </cell>
          <cell r="Q828">
            <v>70256.850000000006</v>
          </cell>
          <cell r="R828">
            <v>38218.33</v>
          </cell>
          <cell r="S828">
            <v>2160</v>
          </cell>
          <cell r="T828">
            <v>10407.6</v>
          </cell>
          <cell r="U828">
            <v>5998.49</v>
          </cell>
          <cell r="V828">
            <v>573</v>
          </cell>
          <cell r="W828">
            <v>8697.6</v>
          </cell>
          <cell r="X828">
            <v>178.5</v>
          </cell>
          <cell r="Y828">
            <v>12387.86</v>
          </cell>
          <cell r="Z828">
            <v>6117.55</v>
          </cell>
          <cell r="AA828">
            <v>0</v>
          </cell>
          <cell r="AB828">
            <v>2172.1999999999998</v>
          </cell>
          <cell r="AC828">
            <v>10222.780000000001</v>
          </cell>
          <cell r="AD828">
            <v>52.04</v>
          </cell>
          <cell r="AE828">
            <v>17136</v>
          </cell>
          <cell r="AF828">
            <v>14.58</v>
          </cell>
          <cell r="AG828">
            <v>3469.94</v>
          </cell>
          <cell r="AH828">
            <v>47229</v>
          </cell>
          <cell r="AI828">
            <v>2541.6</v>
          </cell>
          <cell r="AJ828">
            <v>109090.08</v>
          </cell>
          <cell r="AK828">
            <v>3367.48</v>
          </cell>
          <cell r="AL828">
            <v>23443.55</v>
          </cell>
        </row>
        <row r="829">
          <cell r="A829">
            <v>38907</v>
          </cell>
          <cell r="B829" t="str">
            <v>15:00</v>
          </cell>
          <cell r="C829">
            <v>40334.910000000003</v>
          </cell>
          <cell r="D829">
            <v>50728.14</v>
          </cell>
          <cell r="E829">
            <v>83218.42</v>
          </cell>
          <cell r="F829">
            <v>14774.4</v>
          </cell>
          <cell r="G829">
            <v>88358.3</v>
          </cell>
          <cell r="H829">
            <v>11232.9</v>
          </cell>
          <cell r="I829">
            <v>-116.59</v>
          </cell>
          <cell r="J829">
            <v>15107.25</v>
          </cell>
          <cell r="K829">
            <v>4210.21</v>
          </cell>
          <cell r="L829">
            <v>6154.57</v>
          </cell>
          <cell r="M829">
            <v>0</v>
          </cell>
          <cell r="N829">
            <v>36984</v>
          </cell>
          <cell r="O829">
            <v>11750.31</v>
          </cell>
          <cell r="P829">
            <v>26475.02</v>
          </cell>
          <cell r="Q829">
            <v>73620.59</v>
          </cell>
          <cell r="R829">
            <v>38225.33</v>
          </cell>
          <cell r="S829">
            <v>2268</v>
          </cell>
          <cell r="T829">
            <v>10263.6</v>
          </cell>
          <cell r="U829">
            <v>6154.57</v>
          </cell>
          <cell r="V829">
            <v>537</v>
          </cell>
          <cell r="W829">
            <v>8582.4</v>
          </cell>
          <cell r="X829">
            <v>175.5</v>
          </cell>
          <cell r="Y829">
            <v>12221.58</v>
          </cell>
          <cell r="Z829">
            <v>6093.52</v>
          </cell>
          <cell r="AA829">
            <v>1.88</v>
          </cell>
          <cell r="AB829">
            <v>2156.3000000000002</v>
          </cell>
          <cell r="AC829">
            <v>10787.33</v>
          </cell>
          <cell r="AD829">
            <v>48.74</v>
          </cell>
          <cell r="AE829">
            <v>17442</v>
          </cell>
          <cell r="AF829">
            <v>16.670000000000002</v>
          </cell>
          <cell r="AG829">
            <v>3422.61</v>
          </cell>
          <cell r="AH829">
            <v>48342</v>
          </cell>
          <cell r="AI829">
            <v>2577.6</v>
          </cell>
          <cell r="AJ829">
            <v>110193.95</v>
          </cell>
          <cell r="AK829">
            <v>3424.56</v>
          </cell>
          <cell r="AL829">
            <v>23367.57</v>
          </cell>
        </row>
        <row r="830">
          <cell r="A830">
            <v>38907</v>
          </cell>
          <cell r="B830" t="str">
            <v>15:15</v>
          </cell>
          <cell r="C830">
            <v>40321.699999999997</v>
          </cell>
          <cell r="D830">
            <v>55849.18</v>
          </cell>
          <cell r="E830">
            <v>82019.55</v>
          </cell>
          <cell r="F830">
            <v>14515.2</v>
          </cell>
          <cell r="G830">
            <v>88243.3</v>
          </cell>
          <cell r="H830">
            <v>11280.9</v>
          </cell>
          <cell r="I830">
            <v>-120.76</v>
          </cell>
          <cell r="J830">
            <v>14952.06</v>
          </cell>
          <cell r="K830">
            <v>4210.21</v>
          </cell>
          <cell r="L830">
            <v>7528.53</v>
          </cell>
          <cell r="M830">
            <v>0</v>
          </cell>
          <cell r="N830">
            <v>35880</v>
          </cell>
          <cell r="O830">
            <v>11780.64</v>
          </cell>
          <cell r="P830">
            <v>25545.439999999999</v>
          </cell>
          <cell r="Q830">
            <v>74360.759999999995</v>
          </cell>
          <cell r="R830">
            <v>37326.080000000002</v>
          </cell>
          <cell r="S830">
            <v>2160</v>
          </cell>
          <cell r="T830">
            <v>9637.2000000000007</v>
          </cell>
          <cell r="U830">
            <v>7528.53</v>
          </cell>
          <cell r="V830">
            <v>579</v>
          </cell>
          <cell r="W830">
            <v>8726.4</v>
          </cell>
          <cell r="X830">
            <v>180</v>
          </cell>
          <cell r="Y830">
            <v>12637.28</v>
          </cell>
          <cell r="Z830">
            <v>6071.73</v>
          </cell>
          <cell r="AA830">
            <v>1.88</v>
          </cell>
          <cell r="AB830">
            <v>2192.9</v>
          </cell>
          <cell r="AC830">
            <v>11013.12</v>
          </cell>
          <cell r="AD830">
            <v>47.24</v>
          </cell>
          <cell r="AE830">
            <v>17388</v>
          </cell>
          <cell r="AF830">
            <v>17.71</v>
          </cell>
          <cell r="AG830">
            <v>3392.38</v>
          </cell>
          <cell r="AH830">
            <v>47928</v>
          </cell>
          <cell r="AI830">
            <v>2577.6</v>
          </cell>
          <cell r="AJ830">
            <v>110130.03</v>
          </cell>
          <cell r="AK830">
            <v>3538.71</v>
          </cell>
          <cell r="AL830">
            <v>24323.73</v>
          </cell>
        </row>
        <row r="831">
          <cell r="A831">
            <v>38907</v>
          </cell>
          <cell r="B831" t="str">
            <v>15:30</v>
          </cell>
          <cell r="C831">
            <v>39525.11</v>
          </cell>
          <cell r="D831">
            <v>50488.1</v>
          </cell>
          <cell r="E831">
            <v>82060.33</v>
          </cell>
          <cell r="F831">
            <v>14428.8</v>
          </cell>
          <cell r="G831">
            <v>88281.64</v>
          </cell>
          <cell r="H831">
            <v>11280.9</v>
          </cell>
          <cell r="I831">
            <v>-122.48</v>
          </cell>
          <cell r="J831">
            <v>14892.87</v>
          </cell>
          <cell r="K831">
            <v>4202.9799999999996</v>
          </cell>
          <cell r="L831">
            <v>8050.08</v>
          </cell>
          <cell r="M831">
            <v>0</v>
          </cell>
          <cell r="N831">
            <v>36432</v>
          </cell>
          <cell r="O831">
            <v>11768.51</v>
          </cell>
          <cell r="P831">
            <v>25670.37</v>
          </cell>
          <cell r="Q831">
            <v>72090.48</v>
          </cell>
          <cell r="R831">
            <v>37438.879999999997</v>
          </cell>
          <cell r="S831">
            <v>2268</v>
          </cell>
          <cell r="T831">
            <v>8834.4</v>
          </cell>
          <cell r="U831">
            <v>8050.08</v>
          </cell>
          <cell r="V831">
            <v>576</v>
          </cell>
          <cell r="W831">
            <v>8524.7999999999993</v>
          </cell>
          <cell r="X831">
            <v>197.25</v>
          </cell>
          <cell r="Y831">
            <v>12471</v>
          </cell>
          <cell r="Z831">
            <v>6026.05</v>
          </cell>
          <cell r="AA831">
            <v>1.88</v>
          </cell>
          <cell r="AB831">
            <v>2191.4</v>
          </cell>
          <cell r="AC831">
            <v>10657.91</v>
          </cell>
          <cell r="AD831">
            <v>49.08</v>
          </cell>
          <cell r="AE831">
            <v>17046</v>
          </cell>
          <cell r="AF831">
            <v>18.75</v>
          </cell>
          <cell r="AG831">
            <v>3347.56</v>
          </cell>
          <cell r="AH831">
            <v>46863</v>
          </cell>
          <cell r="AI831">
            <v>2577.6</v>
          </cell>
          <cell r="AJ831">
            <v>109778.02</v>
          </cell>
          <cell r="AK831">
            <v>3652.86</v>
          </cell>
          <cell r="AL831">
            <v>24052.55</v>
          </cell>
        </row>
        <row r="832">
          <cell r="A832">
            <v>38907</v>
          </cell>
          <cell r="B832" t="str">
            <v>15:45</v>
          </cell>
          <cell r="C832">
            <v>39815.58</v>
          </cell>
          <cell r="D832">
            <v>47687.54</v>
          </cell>
          <cell r="E832">
            <v>82137.960000000006</v>
          </cell>
          <cell r="F832">
            <v>14515.2</v>
          </cell>
          <cell r="G832">
            <v>88281.64</v>
          </cell>
          <cell r="H832">
            <v>11256.9</v>
          </cell>
          <cell r="I832">
            <v>-123.63</v>
          </cell>
          <cell r="J832">
            <v>15037.25</v>
          </cell>
          <cell r="K832">
            <v>4191.54</v>
          </cell>
          <cell r="L832">
            <v>8846.14</v>
          </cell>
          <cell r="M832">
            <v>0</v>
          </cell>
          <cell r="N832">
            <v>36432</v>
          </cell>
          <cell r="O832">
            <v>11768.51</v>
          </cell>
          <cell r="P832">
            <v>25188.19</v>
          </cell>
          <cell r="Q832">
            <v>71739.63</v>
          </cell>
          <cell r="R832">
            <v>36956.699999999997</v>
          </cell>
          <cell r="S832">
            <v>2268</v>
          </cell>
          <cell r="T832">
            <v>8553.6</v>
          </cell>
          <cell r="U832">
            <v>8846.14</v>
          </cell>
          <cell r="V832">
            <v>555</v>
          </cell>
          <cell r="W832">
            <v>8496</v>
          </cell>
          <cell r="X832">
            <v>194.25</v>
          </cell>
          <cell r="Y832">
            <v>12138.44</v>
          </cell>
          <cell r="Z832">
            <v>6196.32</v>
          </cell>
          <cell r="AA832">
            <v>1.88</v>
          </cell>
          <cell r="AB832">
            <v>2170.6</v>
          </cell>
          <cell r="AC832">
            <v>10657.38</v>
          </cell>
          <cell r="AD832">
            <v>46.87</v>
          </cell>
          <cell r="AE832">
            <v>17082</v>
          </cell>
          <cell r="AF832">
            <v>18.75</v>
          </cell>
          <cell r="AG832">
            <v>3436.02</v>
          </cell>
          <cell r="AH832">
            <v>46647</v>
          </cell>
          <cell r="AI832">
            <v>2556</v>
          </cell>
          <cell r="AJ832">
            <v>109522.08</v>
          </cell>
          <cell r="AK832">
            <v>3595.79</v>
          </cell>
          <cell r="AL832">
            <v>23682.01</v>
          </cell>
        </row>
        <row r="833">
          <cell r="A833">
            <v>38907</v>
          </cell>
          <cell r="B833" t="str">
            <v>16:00</v>
          </cell>
          <cell r="C833">
            <v>39849.19</v>
          </cell>
          <cell r="D833">
            <v>45007.01</v>
          </cell>
          <cell r="E833">
            <v>80899.039999999994</v>
          </cell>
          <cell r="F833">
            <v>14428.8</v>
          </cell>
          <cell r="G833">
            <v>88281.64</v>
          </cell>
          <cell r="H833">
            <v>11304.9</v>
          </cell>
          <cell r="I833">
            <v>-125.64</v>
          </cell>
          <cell r="J833">
            <v>15130.84</v>
          </cell>
          <cell r="K833">
            <v>4187.03</v>
          </cell>
          <cell r="L833">
            <v>9446.43</v>
          </cell>
          <cell r="M833">
            <v>5494.19</v>
          </cell>
          <cell r="N833">
            <v>36432</v>
          </cell>
          <cell r="O833">
            <v>11780.64</v>
          </cell>
          <cell r="P833">
            <v>25064.65</v>
          </cell>
          <cell r="Q833">
            <v>73597.64</v>
          </cell>
          <cell r="R833">
            <v>36845.29</v>
          </cell>
          <cell r="S833">
            <v>2268</v>
          </cell>
          <cell r="T833">
            <v>7776</v>
          </cell>
          <cell r="U833">
            <v>9446.43</v>
          </cell>
          <cell r="V833">
            <v>543</v>
          </cell>
          <cell r="W833">
            <v>8409.6</v>
          </cell>
          <cell r="X833">
            <v>189</v>
          </cell>
          <cell r="Y833">
            <v>12221.58</v>
          </cell>
          <cell r="Z833">
            <v>6292.51</v>
          </cell>
          <cell r="AA833">
            <v>1.88</v>
          </cell>
          <cell r="AB833">
            <v>2170.6999999999998</v>
          </cell>
          <cell r="AC833">
            <v>10552.06</v>
          </cell>
          <cell r="AD833">
            <v>45.25</v>
          </cell>
          <cell r="AE833">
            <v>17100</v>
          </cell>
          <cell r="AF833">
            <v>21.87</v>
          </cell>
          <cell r="AG833">
            <v>3477.9</v>
          </cell>
          <cell r="AH833">
            <v>46579.19</v>
          </cell>
          <cell r="AI833">
            <v>2520</v>
          </cell>
          <cell r="AJ833">
            <v>109458.1</v>
          </cell>
          <cell r="AK833">
            <v>3424.56</v>
          </cell>
          <cell r="AL833">
            <v>24499.07</v>
          </cell>
        </row>
        <row r="834">
          <cell r="A834">
            <v>38907</v>
          </cell>
          <cell r="B834" t="str">
            <v>16:15</v>
          </cell>
          <cell r="C834">
            <v>40680.19</v>
          </cell>
          <cell r="D834">
            <v>52808.57</v>
          </cell>
          <cell r="E834">
            <v>75939.06</v>
          </cell>
          <cell r="F834">
            <v>14428.8</v>
          </cell>
          <cell r="G834">
            <v>88281.64</v>
          </cell>
          <cell r="H834">
            <v>11304.9</v>
          </cell>
          <cell r="I834">
            <v>-129.09</v>
          </cell>
          <cell r="J834">
            <v>14668.85</v>
          </cell>
          <cell r="K834">
            <v>4178.18</v>
          </cell>
          <cell r="L834">
            <v>9468.4599999999991</v>
          </cell>
          <cell r="M834">
            <v>5688.41</v>
          </cell>
          <cell r="N834">
            <v>36432</v>
          </cell>
          <cell r="O834">
            <v>11750.31</v>
          </cell>
          <cell r="P834">
            <v>24519.17</v>
          </cell>
          <cell r="Q834">
            <v>74785.09</v>
          </cell>
          <cell r="R834">
            <v>36269.480000000003</v>
          </cell>
          <cell r="S834">
            <v>2376</v>
          </cell>
          <cell r="T834">
            <v>8042.4</v>
          </cell>
          <cell r="U834">
            <v>9468.4599999999991</v>
          </cell>
          <cell r="V834">
            <v>537</v>
          </cell>
          <cell r="W834">
            <v>8841.6</v>
          </cell>
          <cell r="X834">
            <v>177</v>
          </cell>
          <cell r="Y834">
            <v>12138.44</v>
          </cell>
          <cell r="Z834">
            <v>6302.96</v>
          </cell>
          <cell r="AA834">
            <v>1.88</v>
          </cell>
          <cell r="AB834">
            <v>2194.6</v>
          </cell>
          <cell r="AC834">
            <v>10791.97</v>
          </cell>
          <cell r="AD834">
            <v>49.34</v>
          </cell>
          <cell r="AE834">
            <v>16956</v>
          </cell>
          <cell r="AF834">
            <v>23.96</v>
          </cell>
          <cell r="AG834">
            <v>3490.6</v>
          </cell>
          <cell r="AH834">
            <v>46962.41</v>
          </cell>
          <cell r="AI834">
            <v>2541.6</v>
          </cell>
          <cell r="AJ834">
            <v>107554.38</v>
          </cell>
          <cell r="AK834">
            <v>3824.09</v>
          </cell>
          <cell r="AL834">
            <v>26960.77</v>
          </cell>
        </row>
        <row r="835">
          <cell r="A835">
            <v>38907</v>
          </cell>
          <cell r="B835" t="str">
            <v>16:30</v>
          </cell>
          <cell r="C835">
            <v>39680.35</v>
          </cell>
          <cell r="D835">
            <v>50768.15</v>
          </cell>
          <cell r="E835">
            <v>74980.19</v>
          </cell>
          <cell r="F835">
            <v>14515.2</v>
          </cell>
          <cell r="G835">
            <v>88243.3</v>
          </cell>
          <cell r="H835">
            <v>11280.9</v>
          </cell>
          <cell r="I835">
            <v>-123.2</v>
          </cell>
          <cell r="J835">
            <v>14964.46</v>
          </cell>
          <cell r="K835">
            <v>4152.93</v>
          </cell>
          <cell r="L835">
            <v>9694.7199999999993</v>
          </cell>
          <cell r="M835">
            <v>5695.88</v>
          </cell>
          <cell r="N835">
            <v>36432</v>
          </cell>
          <cell r="O835">
            <v>11786.7</v>
          </cell>
          <cell r="P835">
            <v>24483.24</v>
          </cell>
          <cell r="Q835">
            <v>72955.199999999997</v>
          </cell>
          <cell r="R835">
            <v>36269.94</v>
          </cell>
          <cell r="S835">
            <v>2268</v>
          </cell>
          <cell r="T835">
            <v>7801.2</v>
          </cell>
          <cell r="U835">
            <v>9694.7199999999993</v>
          </cell>
          <cell r="V835">
            <v>549</v>
          </cell>
          <cell r="W835">
            <v>8928</v>
          </cell>
          <cell r="X835">
            <v>180</v>
          </cell>
          <cell r="Y835">
            <v>12138.44</v>
          </cell>
          <cell r="Z835">
            <v>6400.43</v>
          </cell>
          <cell r="AA835">
            <v>1.88</v>
          </cell>
          <cell r="AB835">
            <v>2197.6999999999998</v>
          </cell>
          <cell r="AC835">
            <v>10960.28</v>
          </cell>
          <cell r="AD835">
            <v>50.26</v>
          </cell>
          <cell r="AE835">
            <v>16794</v>
          </cell>
          <cell r="AF835">
            <v>22.92</v>
          </cell>
          <cell r="AG835">
            <v>3531.74</v>
          </cell>
          <cell r="AH835">
            <v>46018.879999999997</v>
          </cell>
          <cell r="AI835">
            <v>2527.1999999999998</v>
          </cell>
          <cell r="AJ835">
            <v>107266.41</v>
          </cell>
          <cell r="AK835">
            <v>3881.17</v>
          </cell>
          <cell r="AL835">
            <v>27155.98</v>
          </cell>
        </row>
        <row r="836">
          <cell r="A836">
            <v>38907</v>
          </cell>
          <cell r="B836" t="str">
            <v>16:45</v>
          </cell>
          <cell r="C836">
            <v>39211.440000000002</v>
          </cell>
          <cell r="D836">
            <v>47367.48</v>
          </cell>
          <cell r="E836">
            <v>76341.47</v>
          </cell>
          <cell r="F836">
            <v>14428.8</v>
          </cell>
          <cell r="G836">
            <v>88204.97</v>
          </cell>
          <cell r="H836">
            <v>11282.77</v>
          </cell>
          <cell r="I836">
            <v>-124.35</v>
          </cell>
          <cell r="J836">
            <v>14966.06</v>
          </cell>
          <cell r="K836">
            <v>4128.7</v>
          </cell>
          <cell r="L836">
            <v>9683.34</v>
          </cell>
          <cell r="M836">
            <v>5692.14</v>
          </cell>
          <cell r="N836">
            <v>36432</v>
          </cell>
          <cell r="O836">
            <v>11786.7</v>
          </cell>
          <cell r="P836">
            <v>24099.18</v>
          </cell>
          <cell r="Q836">
            <v>71644.350000000006</v>
          </cell>
          <cell r="R836">
            <v>35885.879999999997</v>
          </cell>
          <cell r="S836">
            <v>2160</v>
          </cell>
          <cell r="T836">
            <v>7808.4</v>
          </cell>
          <cell r="U836">
            <v>9683.34</v>
          </cell>
          <cell r="V836">
            <v>561</v>
          </cell>
          <cell r="W836">
            <v>8841.6</v>
          </cell>
          <cell r="X836">
            <v>175.5</v>
          </cell>
          <cell r="Y836">
            <v>12138.44</v>
          </cell>
          <cell r="Z836">
            <v>6396.42</v>
          </cell>
          <cell r="AA836">
            <v>3.75</v>
          </cell>
          <cell r="AB836">
            <v>2175.3000000000002</v>
          </cell>
          <cell r="AC836">
            <v>12063.2</v>
          </cell>
          <cell r="AD836">
            <v>47.51</v>
          </cell>
          <cell r="AE836">
            <v>16578</v>
          </cell>
          <cell r="AF836">
            <v>25</v>
          </cell>
          <cell r="AG836">
            <v>3512.2</v>
          </cell>
          <cell r="AH836">
            <v>44773.14</v>
          </cell>
          <cell r="AI836">
            <v>2541.6</v>
          </cell>
          <cell r="AJ836">
            <v>107218.34</v>
          </cell>
          <cell r="AK836">
            <v>3938.24</v>
          </cell>
          <cell r="AL836">
            <v>26474.52</v>
          </cell>
        </row>
        <row r="837">
          <cell r="A837">
            <v>38907</v>
          </cell>
          <cell r="B837" t="str">
            <v>17:00</v>
          </cell>
          <cell r="C837">
            <v>40097.65</v>
          </cell>
          <cell r="D837">
            <v>52248.45</v>
          </cell>
          <cell r="E837">
            <v>77500.37</v>
          </cell>
          <cell r="F837">
            <v>14342.4</v>
          </cell>
          <cell r="G837">
            <v>88281.64</v>
          </cell>
          <cell r="H837">
            <v>10682.83</v>
          </cell>
          <cell r="I837">
            <v>-125.64</v>
          </cell>
          <cell r="J837">
            <v>15043.22</v>
          </cell>
          <cell r="K837">
            <v>4520.3599999999997</v>
          </cell>
          <cell r="L837">
            <v>9882</v>
          </cell>
          <cell r="M837">
            <v>5695.88</v>
          </cell>
          <cell r="N837">
            <v>36984</v>
          </cell>
          <cell r="O837">
            <v>11744.24</v>
          </cell>
          <cell r="P837">
            <v>24044.959999999999</v>
          </cell>
          <cell r="Q837">
            <v>76221.64</v>
          </cell>
          <cell r="R837">
            <v>35789.199999999997</v>
          </cell>
          <cell r="S837">
            <v>2268</v>
          </cell>
          <cell r="T837">
            <v>7974</v>
          </cell>
          <cell r="U837">
            <v>9882</v>
          </cell>
          <cell r="V837">
            <v>549</v>
          </cell>
          <cell r="W837">
            <v>8985.6</v>
          </cell>
          <cell r="X837">
            <v>177.75</v>
          </cell>
          <cell r="Y837">
            <v>12304.72</v>
          </cell>
          <cell r="Z837">
            <v>6382.91</v>
          </cell>
          <cell r="AA837">
            <v>3.75</v>
          </cell>
          <cell r="AB837">
            <v>2143.4</v>
          </cell>
          <cell r="AC837">
            <v>12443.98</v>
          </cell>
          <cell r="AD837">
            <v>44.9</v>
          </cell>
          <cell r="AE837">
            <v>16920</v>
          </cell>
          <cell r="AF837">
            <v>17.71</v>
          </cell>
          <cell r="AG837">
            <v>3447.48</v>
          </cell>
          <cell r="AH837">
            <v>46048.88</v>
          </cell>
          <cell r="AI837">
            <v>2541.6</v>
          </cell>
          <cell r="AJ837">
            <v>108338.25</v>
          </cell>
          <cell r="AK837">
            <v>3995.32</v>
          </cell>
          <cell r="AL837">
            <v>26438.29</v>
          </cell>
        </row>
        <row r="838">
          <cell r="A838">
            <v>38907</v>
          </cell>
          <cell r="B838" t="str">
            <v>17:15</v>
          </cell>
          <cell r="C838">
            <v>40122.46</v>
          </cell>
          <cell r="D838">
            <v>65091.02</v>
          </cell>
          <cell r="E838">
            <v>77938.399999999994</v>
          </cell>
          <cell r="F838">
            <v>10195.200000000001</v>
          </cell>
          <cell r="G838">
            <v>88319.97</v>
          </cell>
          <cell r="H838">
            <v>8401.15</v>
          </cell>
          <cell r="I838">
            <v>-126.36</v>
          </cell>
          <cell r="J838">
            <v>15130.44</v>
          </cell>
          <cell r="K838">
            <v>5017.1400000000003</v>
          </cell>
          <cell r="L838">
            <v>11096.83</v>
          </cell>
          <cell r="M838">
            <v>6061.91</v>
          </cell>
          <cell r="N838">
            <v>36984</v>
          </cell>
          <cell r="O838">
            <v>11774.57</v>
          </cell>
          <cell r="P838">
            <v>25750.02</v>
          </cell>
          <cell r="Q838">
            <v>79646.36</v>
          </cell>
          <cell r="R838">
            <v>37524.589999999997</v>
          </cell>
          <cell r="S838">
            <v>2268</v>
          </cell>
          <cell r="T838">
            <v>7524</v>
          </cell>
          <cell r="U838">
            <v>11096.83</v>
          </cell>
          <cell r="V838">
            <v>552</v>
          </cell>
          <cell r="W838">
            <v>9187.2000000000007</v>
          </cell>
          <cell r="X838">
            <v>171.75</v>
          </cell>
          <cell r="Y838">
            <v>12471</v>
          </cell>
          <cell r="Z838">
            <v>6407.43</v>
          </cell>
          <cell r="AA838">
            <v>1.88</v>
          </cell>
          <cell r="AB838">
            <v>2200.8000000000002</v>
          </cell>
          <cell r="AC838">
            <v>13198.67</v>
          </cell>
          <cell r="AD838">
            <v>44.75</v>
          </cell>
          <cell r="AE838">
            <v>17298</v>
          </cell>
          <cell r="AF838">
            <v>22.92</v>
          </cell>
          <cell r="AG838">
            <v>3497.3</v>
          </cell>
          <cell r="AH838">
            <v>46900.91</v>
          </cell>
          <cell r="AI838">
            <v>2556</v>
          </cell>
          <cell r="AJ838">
            <v>109410.2</v>
          </cell>
          <cell r="AK838">
            <v>4052.4</v>
          </cell>
          <cell r="AL838">
            <v>26904.67</v>
          </cell>
        </row>
        <row r="839">
          <cell r="A839">
            <v>38907</v>
          </cell>
          <cell r="B839" t="str">
            <v>17:30</v>
          </cell>
          <cell r="C839">
            <v>40360.120000000003</v>
          </cell>
          <cell r="D839">
            <v>70131.100000000006</v>
          </cell>
          <cell r="E839">
            <v>87701.21</v>
          </cell>
          <cell r="F839">
            <v>10108.799999999999</v>
          </cell>
          <cell r="G839">
            <v>88243.3</v>
          </cell>
          <cell r="H839">
            <v>9842.9</v>
          </cell>
          <cell r="I839">
            <v>-133.97999999999999</v>
          </cell>
          <cell r="J839">
            <v>15130.44</v>
          </cell>
          <cell r="K839">
            <v>6312.89</v>
          </cell>
          <cell r="L839">
            <v>11652.43</v>
          </cell>
          <cell r="M839">
            <v>6061.91</v>
          </cell>
          <cell r="N839">
            <v>35880</v>
          </cell>
          <cell r="O839">
            <v>11756.37</v>
          </cell>
          <cell r="P839">
            <v>27748.47</v>
          </cell>
          <cell r="Q839">
            <v>85925.98</v>
          </cell>
          <cell r="R839">
            <v>39504.839999999997</v>
          </cell>
          <cell r="S839">
            <v>2268</v>
          </cell>
          <cell r="T839">
            <v>7470</v>
          </cell>
          <cell r="U839">
            <v>11652.43</v>
          </cell>
          <cell r="V839">
            <v>555</v>
          </cell>
          <cell r="W839">
            <v>9561.6</v>
          </cell>
          <cell r="X839">
            <v>171.75</v>
          </cell>
          <cell r="Y839">
            <v>13302.4</v>
          </cell>
          <cell r="Z839">
            <v>6800.83</v>
          </cell>
          <cell r="AA839">
            <v>3.75</v>
          </cell>
          <cell r="AB839">
            <v>2280.5</v>
          </cell>
          <cell r="AC839">
            <v>14005.14</v>
          </cell>
          <cell r="AD839">
            <v>36.299999999999997</v>
          </cell>
          <cell r="AE839">
            <v>17982</v>
          </cell>
          <cell r="AF839">
            <v>16.670000000000002</v>
          </cell>
          <cell r="AG839">
            <v>3468.38</v>
          </cell>
          <cell r="AH839">
            <v>49225.91</v>
          </cell>
          <cell r="AI839">
            <v>2541.6</v>
          </cell>
          <cell r="AJ839">
            <v>115889.43</v>
          </cell>
          <cell r="AK839">
            <v>4052.4</v>
          </cell>
          <cell r="AL839">
            <v>25230.82</v>
          </cell>
        </row>
        <row r="840">
          <cell r="A840">
            <v>38907</v>
          </cell>
          <cell r="B840" t="str">
            <v>17:45</v>
          </cell>
          <cell r="C840">
            <v>39055.81</v>
          </cell>
          <cell r="D840">
            <v>61248.68</v>
          </cell>
          <cell r="E840">
            <v>101781.02</v>
          </cell>
          <cell r="F840">
            <v>10108.799999999999</v>
          </cell>
          <cell r="G840">
            <v>88243.3</v>
          </cell>
          <cell r="H840">
            <v>11450.76</v>
          </cell>
          <cell r="I840">
            <v>-130.38999999999999</v>
          </cell>
          <cell r="J840">
            <v>15802.79</v>
          </cell>
          <cell r="K840">
            <v>8750.18</v>
          </cell>
          <cell r="L840">
            <v>12037.55</v>
          </cell>
          <cell r="M840">
            <v>6058.17</v>
          </cell>
          <cell r="N840">
            <v>36984</v>
          </cell>
          <cell r="O840">
            <v>11762.44</v>
          </cell>
          <cell r="P840">
            <v>28871.54</v>
          </cell>
          <cell r="Q840">
            <v>88866.39</v>
          </cell>
          <cell r="R840">
            <v>40633.980000000003</v>
          </cell>
          <cell r="S840">
            <v>2160</v>
          </cell>
          <cell r="T840">
            <v>7718.4</v>
          </cell>
          <cell r="U840">
            <v>12037.55</v>
          </cell>
          <cell r="V840">
            <v>606</v>
          </cell>
          <cell r="W840">
            <v>10022.4</v>
          </cell>
          <cell r="X840">
            <v>179.25</v>
          </cell>
          <cell r="Y840">
            <v>13801.24</v>
          </cell>
          <cell r="Z840">
            <v>6930.55</v>
          </cell>
          <cell r="AA840">
            <v>3.75</v>
          </cell>
          <cell r="AB840">
            <v>2349.1</v>
          </cell>
          <cell r="AC840">
            <v>14200.96</v>
          </cell>
          <cell r="AD840">
            <v>37.4</v>
          </cell>
          <cell r="AE840">
            <v>17892</v>
          </cell>
          <cell r="AF840">
            <v>27.08</v>
          </cell>
          <cell r="AG840">
            <v>3470.01</v>
          </cell>
          <cell r="AH840">
            <v>49672.17</v>
          </cell>
          <cell r="AI840">
            <v>2563.1999999999998</v>
          </cell>
          <cell r="AJ840">
            <v>123744.29</v>
          </cell>
          <cell r="AK840">
            <v>3824.09</v>
          </cell>
          <cell r="AL840">
            <v>20215.07</v>
          </cell>
        </row>
        <row r="841">
          <cell r="A841">
            <v>38907</v>
          </cell>
          <cell r="B841" t="str">
            <v>18:00</v>
          </cell>
          <cell r="C841">
            <v>39968.42</v>
          </cell>
          <cell r="D841">
            <v>64609.34</v>
          </cell>
          <cell r="E841">
            <v>109932.82</v>
          </cell>
          <cell r="F841">
            <v>12441.6</v>
          </cell>
          <cell r="G841">
            <v>88588.3</v>
          </cell>
          <cell r="H841">
            <v>11430.51</v>
          </cell>
          <cell r="I841">
            <v>-142.61000000000001</v>
          </cell>
          <cell r="J841">
            <v>15144.44</v>
          </cell>
          <cell r="K841">
            <v>10595.74</v>
          </cell>
          <cell r="L841">
            <v>12731</v>
          </cell>
          <cell r="M841">
            <v>6065.64</v>
          </cell>
          <cell r="N841">
            <v>35880</v>
          </cell>
          <cell r="O841">
            <v>14031.21</v>
          </cell>
          <cell r="P841">
            <v>33306.800000000003</v>
          </cell>
          <cell r="Q841">
            <v>85262.61</v>
          </cell>
          <cell r="R841">
            <v>47338.01</v>
          </cell>
          <cell r="S841">
            <v>2376</v>
          </cell>
          <cell r="T841">
            <v>8532</v>
          </cell>
          <cell r="U841">
            <v>12731</v>
          </cell>
          <cell r="V841">
            <v>624</v>
          </cell>
          <cell r="W841">
            <v>10310.4</v>
          </cell>
          <cell r="X841">
            <v>195</v>
          </cell>
          <cell r="Y841">
            <v>14632.64</v>
          </cell>
          <cell r="Z841">
            <v>7503.04</v>
          </cell>
          <cell r="AA841">
            <v>7.5</v>
          </cell>
          <cell r="AB841">
            <v>2555.1</v>
          </cell>
          <cell r="AC841">
            <v>15382.89</v>
          </cell>
          <cell r="AD841">
            <v>36.76</v>
          </cell>
          <cell r="AE841">
            <v>19422</v>
          </cell>
          <cell r="AF841">
            <v>44.79</v>
          </cell>
          <cell r="AG841">
            <v>3501.56</v>
          </cell>
          <cell r="AH841">
            <v>52505.64</v>
          </cell>
          <cell r="AI841">
            <v>2721.6</v>
          </cell>
          <cell r="AJ841">
            <v>131471.29999999999</v>
          </cell>
          <cell r="AK841">
            <v>3881.17</v>
          </cell>
          <cell r="AL841">
            <v>22273.52</v>
          </cell>
        </row>
        <row r="842">
          <cell r="A842">
            <v>38907</v>
          </cell>
          <cell r="B842" t="str">
            <v>18:15</v>
          </cell>
          <cell r="C842">
            <v>38260.410000000003</v>
          </cell>
          <cell r="D842">
            <v>35005.4</v>
          </cell>
          <cell r="E842">
            <v>151121.21</v>
          </cell>
          <cell r="F842">
            <v>38880</v>
          </cell>
          <cell r="G842">
            <v>92459.97</v>
          </cell>
          <cell r="H842">
            <v>11718.49</v>
          </cell>
          <cell r="I842">
            <v>-151.22999999999999</v>
          </cell>
          <cell r="J842">
            <v>15993.7</v>
          </cell>
          <cell r="K842">
            <v>10882.39</v>
          </cell>
          <cell r="L842">
            <v>12621.92</v>
          </cell>
          <cell r="M842">
            <v>6353.24</v>
          </cell>
          <cell r="N842">
            <v>38640</v>
          </cell>
          <cell r="O842">
            <v>16063.4</v>
          </cell>
          <cell r="P842">
            <v>36160.32</v>
          </cell>
          <cell r="Q842">
            <v>88535.23</v>
          </cell>
          <cell r="R842">
            <v>52223.72</v>
          </cell>
          <cell r="S842">
            <v>2268</v>
          </cell>
          <cell r="T842">
            <v>10166.4</v>
          </cell>
          <cell r="U842">
            <v>12621.92</v>
          </cell>
          <cell r="V842">
            <v>747</v>
          </cell>
          <cell r="W842">
            <v>11059.2</v>
          </cell>
          <cell r="X842">
            <v>185.25</v>
          </cell>
          <cell r="Y842">
            <v>15547.18</v>
          </cell>
          <cell r="Z842">
            <v>8223.86</v>
          </cell>
          <cell r="AA842">
            <v>7.5</v>
          </cell>
          <cell r="AB842">
            <v>2854.7</v>
          </cell>
          <cell r="AC842">
            <v>17744.34</v>
          </cell>
          <cell r="AD842">
            <v>38.03</v>
          </cell>
          <cell r="AE842">
            <v>22752</v>
          </cell>
          <cell r="AF842">
            <v>60.41</v>
          </cell>
          <cell r="AG842">
            <v>3440.02</v>
          </cell>
          <cell r="AH842">
            <v>59567.24</v>
          </cell>
          <cell r="AI842">
            <v>3268.8</v>
          </cell>
          <cell r="AJ842">
            <v>162778.82</v>
          </cell>
          <cell r="AK842">
            <v>3881.17</v>
          </cell>
          <cell r="AL842">
            <v>15101.17</v>
          </cell>
        </row>
        <row r="843">
          <cell r="A843">
            <v>38907</v>
          </cell>
          <cell r="B843" t="str">
            <v>18:30</v>
          </cell>
          <cell r="C843">
            <v>40625.78</v>
          </cell>
          <cell r="D843">
            <v>63091.24</v>
          </cell>
          <cell r="E843">
            <v>157795.26</v>
          </cell>
          <cell r="F843">
            <v>42422.400000000001</v>
          </cell>
          <cell r="G843">
            <v>94376.63</v>
          </cell>
          <cell r="H843">
            <v>12163.58</v>
          </cell>
          <cell r="I843">
            <v>9309.98</v>
          </cell>
          <cell r="J843">
            <v>16531.25</v>
          </cell>
          <cell r="K843">
            <v>13613.22</v>
          </cell>
          <cell r="L843">
            <v>11376.58</v>
          </cell>
          <cell r="M843">
            <v>6364.44</v>
          </cell>
          <cell r="N843">
            <v>38640</v>
          </cell>
          <cell r="O843">
            <v>16354.58</v>
          </cell>
          <cell r="P843">
            <v>43439.46</v>
          </cell>
          <cell r="Q843">
            <v>97887.91</v>
          </cell>
          <cell r="R843">
            <v>59794.04</v>
          </cell>
          <cell r="S843">
            <v>2484</v>
          </cell>
          <cell r="T843">
            <v>15112.8</v>
          </cell>
          <cell r="U843">
            <v>11376.58</v>
          </cell>
          <cell r="V843">
            <v>996</v>
          </cell>
          <cell r="W843">
            <v>11980.8</v>
          </cell>
          <cell r="X843">
            <v>192.75</v>
          </cell>
          <cell r="Y843">
            <v>16544.86</v>
          </cell>
          <cell r="Z843">
            <v>9150.5400000000009</v>
          </cell>
          <cell r="AA843">
            <v>20.64</v>
          </cell>
          <cell r="AB843">
            <v>3449.2</v>
          </cell>
          <cell r="AC843">
            <v>20479.490000000002</v>
          </cell>
          <cell r="AD843">
            <v>41.74</v>
          </cell>
          <cell r="AE843">
            <v>28044</v>
          </cell>
          <cell r="AF843">
            <v>96.87</v>
          </cell>
          <cell r="AG843">
            <v>3509.02</v>
          </cell>
          <cell r="AH843">
            <v>72394.44</v>
          </cell>
          <cell r="AI843">
            <v>4118.3999999999996</v>
          </cell>
          <cell r="AJ843">
            <v>176745.09</v>
          </cell>
          <cell r="AK843">
            <v>3938.24</v>
          </cell>
          <cell r="AL843">
            <v>20011.740000000002</v>
          </cell>
        </row>
        <row r="844">
          <cell r="A844">
            <v>38907</v>
          </cell>
          <cell r="B844" t="str">
            <v>18:45</v>
          </cell>
          <cell r="C844">
            <v>40208.080000000002</v>
          </cell>
          <cell r="D844">
            <v>73811.98</v>
          </cell>
          <cell r="E844">
            <v>159042.93</v>
          </cell>
          <cell r="F844">
            <v>57456</v>
          </cell>
          <cell r="G844">
            <v>94261.63</v>
          </cell>
          <cell r="H844">
            <v>12189.46</v>
          </cell>
          <cell r="I844">
            <v>37275.94</v>
          </cell>
          <cell r="J844">
            <v>16422.86</v>
          </cell>
          <cell r="K844">
            <v>13765.34</v>
          </cell>
          <cell r="L844">
            <v>10579.19</v>
          </cell>
          <cell r="M844">
            <v>6375.65</v>
          </cell>
          <cell r="N844">
            <v>38640</v>
          </cell>
          <cell r="O844">
            <v>16378.85</v>
          </cell>
          <cell r="P844">
            <v>43211.64</v>
          </cell>
          <cell r="Q844">
            <v>123139.54</v>
          </cell>
          <cell r="R844">
            <v>59590.49</v>
          </cell>
          <cell r="S844">
            <v>2484</v>
          </cell>
          <cell r="T844">
            <v>18914.400000000001</v>
          </cell>
          <cell r="U844">
            <v>10579.19</v>
          </cell>
          <cell r="V844">
            <v>1206</v>
          </cell>
          <cell r="W844">
            <v>13046.4</v>
          </cell>
          <cell r="X844">
            <v>200.25</v>
          </cell>
          <cell r="Y844">
            <v>16877.419999999998</v>
          </cell>
          <cell r="Z844">
            <v>9757.11</v>
          </cell>
          <cell r="AA844">
            <v>22.51</v>
          </cell>
          <cell r="AB844">
            <v>3854</v>
          </cell>
          <cell r="AC844">
            <v>21845.11</v>
          </cell>
          <cell r="AD844">
            <v>49.14</v>
          </cell>
          <cell r="AE844">
            <v>30402</v>
          </cell>
          <cell r="AF844">
            <v>139.57</v>
          </cell>
          <cell r="AG844">
            <v>3516.59</v>
          </cell>
          <cell r="AH844">
            <v>79923.649999999994</v>
          </cell>
          <cell r="AI844">
            <v>4449.6000000000004</v>
          </cell>
          <cell r="AJ844">
            <v>180632.66</v>
          </cell>
          <cell r="AK844">
            <v>4052.4</v>
          </cell>
          <cell r="AL844">
            <v>22592.68</v>
          </cell>
        </row>
        <row r="845">
          <cell r="A845">
            <v>38907</v>
          </cell>
          <cell r="B845" t="str">
            <v>19:00</v>
          </cell>
          <cell r="C845">
            <v>39833.99</v>
          </cell>
          <cell r="D845">
            <v>68450.91</v>
          </cell>
          <cell r="E845">
            <v>176083.01</v>
          </cell>
          <cell r="F845">
            <v>60307.199999999997</v>
          </cell>
          <cell r="G845">
            <v>94606.63</v>
          </cell>
          <cell r="H845">
            <v>12259.58</v>
          </cell>
          <cell r="I845">
            <v>46047.62</v>
          </cell>
          <cell r="J845">
            <v>16532.849999999999</v>
          </cell>
          <cell r="K845">
            <v>15692.96</v>
          </cell>
          <cell r="L845">
            <v>9939.09</v>
          </cell>
          <cell r="M845">
            <v>6360.71</v>
          </cell>
          <cell r="N845">
            <v>38640</v>
          </cell>
          <cell r="O845">
            <v>16439.509999999998</v>
          </cell>
          <cell r="P845">
            <v>43480.09</v>
          </cell>
          <cell r="Q845">
            <v>138721.75</v>
          </cell>
          <cell r="R845">
            <v>59919.6</v>
          </cell>
          <cell r="S845">
            <v>2376</v>
          </cell>
          <cell r="T845">
            <v>20602.8</v>
          </cell>
          <cell r="U845">
            <v>9939.09</v>
          </cell>
          <cell r="V845">
            <v>1287</v>
          </cell>
          <cell r="W845">
            <v>13795.2</v>
          </cell>
          <cell r="X845">
            <v>207.75</v>
          </cell>
          <cell r="Y845">
            <v>17376.259999999998</v>
          </cell>
          <cell r="Z845">
            <v>9883.9</v>
          </cell>
          <cell r="AA845">
            <v>20.64</v>
          </cell>
          <cell r="AB845">
            <v>3903.1</v>
          </cell>
          <cell r="AC845">
            <v>22069.95</v>
          </cell>
          <cell r="AD845">
            <v>13.01</v>
          </cell>
          <cell r="AE845">
            <v>31410</v>
          </cell>
          <cell r="AF845">
            <v>141.66</v>
          </cell>
          <cell r="AG845">
            <v>3506.12</v>
          </cell>
          <cell r="AH845">
            <v>82233.710000000006</v>
          </cell>
          <cell r="AI845">
            <v>4608</v>
          </cell>
          <cell r="AJ845">
            <v>188615.41</v>
          </cell>
          <cell r="AK845">
            <v>3995.32</v>
          </cell>
          <cell r="AL845">
            <v>16819.490000000002</v>
          </cell>
        </row>
        <row r="846">
          <cell r="A846">
            <v>38907</v>
          </cell>
          <cell r="B846" t="str">
            <v>19:15</v>
          </cell>
          <cell r="C846">
            <v>40338.11</v>
          </cell>
          <cell r="D846">
            <v>66610.539999999994</v>
          </cell>
          <cell r="E846">
            <v>181124.55</v>
          </cell>
          <cell r="F846">
            <v>64800</v>
          </cell>
          <cell r="G846">
            <v>95564.97</v>
          </cell>
          <cell r="H846">
            <v>12355.57</v>
          </cell>
          <cell r="I846">
            <v>46209.18</v>
          </cell>
          <cell r="J846">
            <v>16480.02</v>
          </cell>
          <cell r="K846">
            <v>16388.63</v>
          </cell>
          <cell r="L846">
            <v>9839.0400000000009</v>
          </cell>
          <cell r="M846">
            <v>6368.18</v>
          </cell>
          <cell r="N846">
            <v>38640</v>
          </cell>
          <cell r="O846">
            <v>16542.64</v>
          </cell>
          <cell r="P846">
            <v>43461.87</v>
          </cell>
          <cell r="Q846">
            <v>144940.22</v>
          </cell>
          <cell r="R846">
            <v>60004.51</v>
          </cell>
          <cell r="S846">
            <v>2376</v>
          </cell>
          <cell r="T846">
            <v>20840.400000000001</v>
          </cell>
          <cell r="U846">
            <v>9839.0400000000009</v>
          </cell>
          <cell r="V846">
            <v>1323</v>
          </cell>
          <cell r="W846">
            <v>14025.6</v>
          </cell>
          <cell r="X846">
            <v>211.5</v>
          </cell>
          <cell r="Y846">
            <v>17376.259999999998</v>
          </cell>
          <cell r="Z846">
            <v>10088</v>
          </cell>
          <cell r="AA846">
            <v>20.64</v>
          </cell>
          <cell r="AB846">
            <v>3904.2</v>
          </cell>
          <cell r="AC846">
            <v>22370.3</v>
          </cell>
          <cell r="AD846">
            <v>12.34</v>
          </cell>
          <cell r="AE846">
            <v>31878</v>
          </cell>
          <cell r="AF846">
            <v>144.78</v>
          </cell>
          <cell r="AG846">
            <v>3546.33</v>
          </cell>
          <cell r="AH846">
            <v>83222.179999999993</v>
          </cell>
          <cell r="AI846">
            <v>4672.8</v>
          </cell>
          <cell r="AJ846">
            <v>191463.02</v>
          </cell>
          <cell r="AK846">
            <v>3995.32</v>
          </cell>
          <cell r="AL846">
            <v>14453.63</v>
          </cell>
        </row>
        <row r="847">
          <cell r="A847">
            <v>38907</v>
          </cell>
          <cell r="B847" t="str">
            <v>19:30</v>
          </cell>
          <cell r="C847">
            <v>40220.480000000003</v>
          </cell>
          <cell r="D847">
            <v>70291.28</v>
          </cell>
          <cell r="E847">
            <v>182006.99</v>
          </cell>
          <cell r="F847">
            <v>64886.400000000001</v>
          </cell>
          <cell r="G847">
            <v>95641.63</v>
          </cell>
          <cell r="H847">
            <v>12379.56</v>
          </cell>
          <cell r="I847">
            <v>46246.59</v>
          </cell>
          <cell r="J847">
            <v>16232.87</v>
          </cell>
          <cell r="K847">
            <v>16520.240000000002</v>
          </cell>
          <cell r="L847">
            <v>9760.2900000000009</v>
          </cell>
          <cell r="M847">
            <v>6364.44</v>
          </cell>
          <cell r="N847">
            <v>39192</v>
          </cell>
          <cell r="O847">
            <v>16579.03</v>
          </cell>
          <cell r="P847">
            <v>43211.89</v>
          </cell>
          <cell r="Q847">
            <v>147915.22</v>
          </cell>
          <cell r="R847">
            <v>59790.92</v>
          </cell>
          <cell r="S847">
            <v>2484</v>
          </cell>
          <cell r="T847">
            <v>20970</v>
          </cell>
          <cell r="U847">
            <v>9760.2900000000009</v>
          </cell>
          <cell r="V847">
            <v>1305</v>
          </cell>
          <cell r="W847">
            <v>14227.2</v>
          </cell>
          <cell r="X847">
            <v>243</v>
          </cell>
          <cell r="Y847">
            <v>17459.400000000001</v>
          </cell>
          <cell r="Z847">
            <v>10115.620000000001</v>
          </cell>
          <cell r="AA847">
            <v>20.64</v>
          </cell>
          <cell r="AB847">
            <v>3998.5</v>
          </cell>
          <cell r="AC847">
            <v>22335.25</v>
          </cell>
          <cell r="AD847">
            <v>18.43</v>
          </cell>
          <cell r="AE847">
            <v>31752</v>
          </cell>
          <cell r="AF847">
            <v>143.74</v>
          </cell>
          <cell r="AG847">
            <v>3490.02</v>
          </cell>
          <cell r="AH847">
            <v>83209.440000000002</v>
          </cell>
          <cell r="AI847">
            <v>4672.8</v>
          </cell>
          <cell r="AJ847">
            <v>191862.96</v>
          </cell>
          <cell r="AK847">
            <v>4052.4</v>
          </cell>
          <cell r="AL847">
            <v>14083.09</v>
          </cell>
        </row>
        <row r="848">
          <cell r="A848">
            <v>38907</v>
          </cell>
          <cell r="B848" t="str">
            <v>19:45</v>
          </cell>
          <cell r="C848">
            <v>39964.82</v>
          </cell>
          <cell r="D848">
            <v>70931.399999999994</v>
          </cell>
          <cell r="E848">
            <v>182209.42</v>
          </cell>
          <cell r="F848">
            <v>64800</v>
          </cell>
          <cell r="G848">
            <v>95526.63</v>
          </cell>
          <cell r="H848">
            <v>12377.69</v>
          </cell>
          <cell r="I848">
            <v>46233.09</v>
          </cell>
          <cell r="J848">
            <v>16651.240000000002</v>
          </cell>
          <cell r="K848">
            <v>16486.71</v>
          </cell>
          <cell r="L848">
            <v>9605.15</v>
          </cell>
          <cell r="M848">
            <v>6360.71</v>
          </cell>
          <cell r="N848">
            <v>38640</v>
          </cell>
          <cell r="O848">
            <v>16548.7</v>
          </cell>
          <cell r="P848">
            <v>43257.56</v>
          </cell>
          <cell r="Q848">
            <v>148758.54</v>
          </cell>
          <cell r="R848">
            <v>59806.26</v>
          </cell>
          <cell r="S848">
            <v>2376</v>
          </cell>
          <cell r="T848">
            <v>21139.200000000001</v>
          </cell>
          <cell r="U848">
            <v>9605.15</v>
          </cell>
          <cell r="V848">
            <v>1296</v>
          </cell>
          <cell r="W848">
            <v>14342.4</v>
          </cell>
          <cell r="X848">
            <v>285.75</v>
          </cell>
          <cell r="Y848">
            <v>17708.82</v>
          </cell>
          <cell r="Z848">
            <v>9797.36</v>
          </cell>
          <cell r="AA848">
            <v>18.760000000000002</v>
          </cell>
          <cell r="AB848">
            <v>3941.1</v>
          </cell>
          <cell r="AC848">
            <v>22144.880000000001</v>
          </cell>
          <cell r="AD848">
            <v>13.69</v>
          </cell>
          <cell r="AE848">
            <v>31662</v>
          </cell>
          <cell r="AF848">
            <v>147.91</v>
          </cell>
          <cell r="AG848">
            <v>3543.7</v>
          </cell>
          <cell r="AH848">
            <v>83481.710000000006</v>
          </cell>
          <cell r="AI848">
            <v>4651.2</v>
          </cell>
          <cell r="AJ848">
            <v>191398.98</v>
          </cell>
          <cell r="AK848">
            <v>4052.4</v>
          </cell>
          <cell r="AL848">
            <v>13709.03</v>
          </cell>
        </row>
        <row r="849">
          <cell r="A849">
            <v>38907</v>
          </cell>
          <cell r="B849" t="str">
            <v>20:00</v>
          </cell>
          <cell r="C849">
            <v>39743.57</v>
          </cell>
          <cell r="D849">
            <v>67570.73</v>
          </cell>
          <cell r="E849">
            <v>182289.84</v>
          </cell>
          <cell r="F849">
            <v>65577.600000000006</v>
          </cell>
          <cell r="G849">
            <v>95871.63</v>
          </cell>
          <cell r="H849">
            <v>12571.55</v>
          </cell>
          <cell r="I849">
            <v>46295.87</v>
          </cell>
          <cell r="J849">
            <v>16674.84</v>
          </cell>
          <cell r="K849">
            <v>16416.48</v>
          </cell>
          <cell r="L849">
            <v>9554.75</v>
          </cell>
          <cell r="M849">
            <v>6360.71</v>
          </cell>
          <cell r="N849">
            <v>38640</v>
          </cell>
          <cell r="O849">
            <v>16530.5</v>
          </cell>
          <cell r="P849">
            <v>43217.38</v>
          </cell>
          <cell r="Q849">
            <v>148289.76</v>
          </cell>
          <cell r="R849">
            <v>59747.88</v>
          </cell>
          <cell r="S849">
            <v>2484</v>
          </cell>
          <cell r="T849">
            <v>21045.599999999999</v>
          </cell>
          <cell r="U849">
            <v>9554.75</v>
          </cell>
          <cell r="V849">
            <v>1275</v>
          </cell>
          <cell r="W849">
            <v>14342.4</v>
          </cell>
          <cell r="X849">
            <v>385.5</v>
          </cell>
          <cell r="Y849">
            <v>17708.82</v>
          </cell>
          <cell r="Z849">
            <v>9669.84</v>
          </cell>
          <cell r="AA849">
            <v>20.64</v>
          </cell>
          <cell r="AB849">
            <v>3824.5</v>
          </cell>
          <cell r="AC849">
            <v>22074.080000000002</v>
          </cell>
          <cell r="AD849">
            <v>11.95</v>
          </cell>
          <cell r="AE849">
            <v>31446</v>
          </cell>
          <cell r="AF849">
            <v>144.78</v>
          </cell>
          <cell r="AG849">
            <v>3551.03</v>
          </cell>
          <cell r="AH849">
            <v>83064.710000000006</v>
          </cell>
          <cell r="AI849">
            <v>4593.6000000000004</v>
          </cell>
          <cell r="AJ849">
            <v>191159.05</v>
          </cell>
          <cell r="AK849">
            <v>4052.4</v>
          </cell>
          <cell r="AL849">
            <v>13239.13</v>
          </cell>
        </row>
        <row r="850">
          <cell r="A850">
            <v>38907</v>
          </cell>
          <cell r="B850" t="str">
            <v>20:15</v>
          </cell>
          <cell r="C850">
            <v>39478.31</v>
          </cell>
          <cell r="D850">
            <v>64050.03</v>
          </cell>
          <cell r="E850">
            <v>182729.84</v>
          </cell>
          <cell r="F850">
            <v>65577.600000000006</v>
          </cell>
          <cell r="G850">
            <v>96484.97</v>
          </cell>
          <cell r="H850">
            <v>12593.67</v>
          </cell>
          <cell r="I850">
            <v>46339.95</v>
          </cell>
          <cell r="J850">
            <v>16776.8</v>
          </cell>
          <cell r="K850">
            <v>16420.66</v>
          </cell>
          <cell r="L850">
            <v>9578.8700000000008</v>
          </cell>
          <cell r="M850">
            <v>6356.97</v>
          </cell>
          <cell r="N850">
            <v>38640</v>
          </cell>
          <cell r="O850">
            <v>16566.900000000001</v>
          </cell>
          <cell r="P850">
            <v>43196.14</v>
          </cell>
          <cell r="Q850">
            <v>148107.26</v>
          </cell>
          <cell r="R850">
            <v>59763.040000000001</v>
          </cell>
          <cell r="S850">
            <v>2484</v>
          </cell>
          <cell r="T850">
            <v>20894.400000000001</v>
          </cell>
          <cell r="U850">
            <v>9578.8700000000008</v>
          </cell>
          <cell r="V850">
            <v>1257</v>
          </cell>
          <cell r="W850">
            <v>14371.2</v>
          </cell>
          <cell r="X850">
            <v>447.75</v>
          </cell>
          <cell r="Y850">
            <v>17708.82</v>
          </cell>
          <cell r="Z850">
            <v>9594.69</v>
          </cell>
          <cell r="AA850">
            <v>18.760000000000002</v>
          </cell>
          <cell r="AB850">
            <v>3738.4</v>
          </cell>
          <cell r="AC850">
            <v>21749.32</v>
          </cell>
          <cell r="AD850">
            <v>11.66</v>
          </cell>
          <cell r="AE850">
            <v>31266</v>
          </cell>
          <cell r="AF850">
            <v>138.53</v>
          </cell>
          <cell r="AG850">
            <v>3519.7</v>
          </cell>
          <cell r="AH850">
            <v>82784.97</v>
          </cell>
          <cell r="AI850">
            <v>4514.3999999999996</v>
          </cell>
          <cell r="AJ850">
            <v>190839.1</v>
          </cell>
          <cell r="AK850">
            <v>3881.17</v>
          </cell>
          <cell r="AL850">
            <v>12904.82</v>
          </cell>
        </row>
        <row r="851">
          <cell r="A851">
            <v>38907</v>
          </cell>
          <cell r="B851" t="str">
            <v>20:30</v>
          </cell>
          <cell r="C851">
            <v>39600.33</v>
          </cell>
          <cell r="D851">
            <v>61049.42</v>
          </cell>
          <cell r="E851">
            <v>179449.2</v>
          </cell>
          <cell r="F851">
            <v>65664</v>
          </cell>
          <cell r="G851">
            <v>96484.97</v>
          </cell>
          <cell r="H851">
            <v>12619.54</v>
          </cell>
          <cell r="I851">
            <v>46305.120000000003</v>
          </cell>
          <cell r="J851">
            <v>16509.650000000001</v>
          </cell>
          <cell r="K851">
            <v>16395</v>
          </cell>
          <cell r="L851">
            <v>9537.8799999999992</v>
          </cell>
          <cell r="M851">
            <v>6371.91</v>
          </cell>
          <cell r="N851">
            <v>39192</v>
          </cell>
          <cell r="O851">
            <v>16560.84</v>
          </cell>
          <cell r="P851">
            <v>43219.02</v>
          </cell>
          <cell r="Q851">
            <v>146139.4</v>
          </cell>
          <cell r="R851">
            <v>59779.86</v>
          </cell>
          <cell r="S851">
            <v>2484</v>
          </cell>
          <cell r="T851">
            <v>20869.2</v>
          </cell>
          <cell r="U851">
            <v>9537.8799999999992</v>
          </cell>
          <cell r="V851">
            <v>1227</v>
          </cell>
          <cell r="W851">
            <v>14284.8</v>
          </cell>
          <cell r="X851">
            <v>468.75</v>
          </cell>
          <cell r="Y851">
            <v>17708.82</v>
          </cell>
          <cell r="Z851">
            <v>9510.3799999999992</v>
          </cell>
          <cell r="AA851">
            <v>20.64</v>
          </cell>
          <cell r="AB851">
            <v>3647.6</v>
          </cell>
          <cell r="AC851">
            <v>21554.63</v>
          </cell>
          <cell r="AD851">
            <v>12.41</v>
          </cell>
          <cell r="AE851">
            <v>30636</v>
          </cell>
          <cell r="AF851">
            <v>143.74</v>
          </cell>
          <cell r="AG851">
            <v>3555.97</v>
          </cell>
          <cell r="AH851">
            <v>81764.91</v>
          </cell>
          <cell r="AI851">
            <v>4478.3999999999996</v>
          </cell>
          <cell r="AJ851">
            <v>188359.38</v>
          </cell>
          <cell r="AK851">
            <v>3595.79</v>
          </cell>
          <cell r="AL851">
            <v>13156.13</v>
          </cell>
        </row>
        <row r="852">
          <cell r="A852">
            <v>38907</v>
          </cell>
          <cell r="B852" t="str">
            <v>20:45</v>
          </cell>
          <cell r="C852">
            <v>39874.800000000003</v>
          </cell>
          <cell r="D852">
            <v>62729.760000000002</v>
          </cell>
          <cell r="E852">
            <v>169407.62</v>
          </cell>
          <cell r="F852">
            <v>65577.600000000006</v>
          </cell>
          <cell r="G852">
            <v>96561.63</v>
          </cell>
          <cell r="H852">
            <v>12617.67</v>
          </cell>
          <cell r="I852">
            <v>46300.7</v>
          </cell>
          <cell r="J852">
            <v>16316.47</v>
          </cell>
          <cell r="K852">
            <v>16433.38</v>
          </cell>
          <cell r="L852">
            <v>9550.81</v>
          </cell>
          <cell r="M852">
            <v>6368.18</v>
          </cell>
          <cell r="N852">
            <v>38640</v>
          </cell>
          <cell r="O852">
            <v>16536.57</v>
          </cell>
          <cell r="P852">
            <v>43262.99</v>
          </cell>
          <cell r="Q852">
            <v>143148.06</v>
          </cell>
          <cell r="R852">
            <v>59799.56</v>
          </cell>
          <cell r="S852">
            <v>2484</v>
          </cell>
          <cell r="T852">
            <v>20635.2</v>
          </cell>
          <cell r="U852">
            <v>9550.81</v>
          </cell>
          <cell r="V852">
            <v>1200</v>
          </cell>
          <cell r="W852">
            <v>13968</v>
          </cell>
          <cell r="X852">
            <v>474</v>
          </cell>
          <cell r="Y852">
            <v>17459.400000000001</v>
          </cell>
          <cell r="Z852">
            <v>9414.06</v>
          </cell>
          <cell r="AA852">
            <v>18.760000000000002</v>
          </cell>
          <cell r="AB852">
            <v>3552</v>
          </cell>
          <cell r="AC852">
            <v>21455.23</v>
          </cell>
          <cell r="AD852">
            <v>11.11</v>
          </cell>
          <cell r="AE852">
            <v>30024</v>
          </cell>
          <cell r="AF852">
            <v>139.57</v>
          </cell>
          <cell r="AG852">
            <v>3545.99</v>
          </cell>
          <cell r="AH852">
            <v>80657.179999999993</v>
          </cell>
          <cell r="AI852">
            <v>4399.2</v>
          </cell>
          <cell r="AJ852">
            <v>183480.14</v>
          </cell>
          <cell r="AK852">
            <v>3139.18</v>
          </cell>
          <cell r="AL852">
            <v>16921.150000000001</v>
          </cell>
        </row>
        <row r="853">
          <cell r="A853">
            <v>38907</v>
          </cell>
          <cell r="B853" t="str">
            <v>21:00</v>
          </cell>
          <cell r="C853">
            <v>39430.69</v>
          </cell>
          <cell r="D853">
            <v>52687.76</v>
          </cell>
          <cell r="E853">
            <v>169845.63</v>
          </cell>
          <cell r="F853">
            <v>66700.800000000003</v>
          </cell>
          <cell r="G853">
            <v>96561.63</v>
          </cell>
          <cell r="H853">
            <v>12619.54</v>
          </cell>
          <cell r="I853">
            <v>46379.13</v>
          </cell>
          <cell r="J853">
            <v>16519.25</v>
          </cell>
          <cell r="K853">
            <v>16345.52</v>
          </cell>
          <cell r="L853">
            <v>9511.6299999999992</v>
          </cell>
          <cell r="M853">
            <v>6371.91</v>
          </cell>
          <cell r="N853">
            <v>39192</v>
          </cell>
          <cell r="O853">
            <v>16560.84</v>
          </cell>
          <cell r="P853">
            <v>43512.07</v>
          </cell>
          <cell r="Q853">
            <v>140474.49</v>
          </cell>
          <cell r="R853">
            <v>60072.91</v>
          </cell>
          <cell r="S853">
            <v>2484</v>
          </cell>
          <cell r="T853">
            <v>20264.400000000001</v>
          </cell>
          <cell r="U853">
            <v>9511.6299999999992</v>
          </cell>
          <cell r="V853">
            <v>1164</v>
          </cell>
          <cell r="W853">
            <v>13680</v>
          </cell>
          <cell r="X853">
            <v>485.25</v>
          </cell>
          <cell r="Y853">
            <v>17043.7</v>
          </cell>
          <cell r="Z853">
            <v>9394.56</v>
          </cell>
          <cell r="AA853">
            <v>20.64</v>
          </cell>
          <cell r="AB853">
            <v>3461.3</v>
          </cell>
          <cell r="AC853">
            <v>21180.45</v>
          </cell>
          <cell r="AD853">
            <v>11.81</v>
          </cell>
          <cell r="AE853">
            <v>29430</v>
          </cell>
          <cell r="AF853">
            <v>140.62</v>
          </cell>
          <cell r="AG853">
            <v>3558.26</v>
          </cell>
          <cell r="AH853">
            <v>79871.91</v>
          </cell>
          <cell r="AI853">
            <v>4341.6000000000004</v>
          </cell>
          <cell r="AJ853">
            <v>183080.23</v>
          </cell>
          <cell r="AK853">
            <v>1883.51</v>
          </cell>
          <cell r="AL853">
            <v>16434.89</v>
          </cell>
        </row>
        <row r="854">
          <cell r="A854">
            <v>38907</v>
          </cell>
          <cell r="B854" t="str">
            <v>21:15</v>
          </cell>
          <cell r="C854">
            <v>39443.5</v>
          </cell>
          <cell r="D854">
            <v>43006.14</v>
          </cell>
          <cell r="E854">
            <v>171367.67</v>
          </cell>
          <cell r="F854">
            <v>66873.600000000006</v>
          </cell>
          <cell r="G854">
            <v>96829.97</v>
          </cell>
          <cell r="H854">
            <v>12689.66</v>
          </cell>
          <cell r="I854">
            <v>46358</v>
          </cell>
          <cell r="J854">
            <v>16615.240000000002</v>
          </cell>
          <cell r="K854">
            <v>16436.099999999999</v>
          </cell>
          <cell r="L854">
            <v>9337.2999999999993</v>
          </cell>
          <cell r="M854">
            <v>6386.85</v>
          </cell>
          <cell r="N854">
            <v>38640</v>
          </cell>
          <cell r="O854">
            <v>16572.97</v>
          </cell>
          <cell r="P854">
            <v>41554.44</v>
          </cell>
          <cell r="Q854">
            <v>138414.93</v>
          </cell>
          <cell r="R854">
            <v>58127.41</v>
          </cell>
          <cell r="S854">
            <v>2484</v>
          </cell>
          <cell r="T854">
            <v>20073.599999999999</v>
          </cell>
          <cell r="U854">
            <v>9337.2999999999993</v>
          </cell>
          <cell r="V854">
            <v>1110</v>
          </cell>
          <cell r="W854">
            <v>13507.2</v>
          </cell>
          <cell r="X854">
            <v>475.5</v>
          </cell>
          <cell r="Y854">
            <v>16877.419999999998</v>
          </cell>
          <cell r="Z854">
            <v>9347.65</v>
          </cell>
          <cell r="AA854">
            <v>18.760000000000002</v>
          </cell>
          <cell r="AB854">
            <v>3354.6</v>
          </cell>
          <cell r="AC854">
            <v>20655.78</v>
          </cell>
          <cell r="AD854">
            <v>10.56</v>
          </cell>
          <cell r="AE854">
            <v>28944</v>
          </cell>
          <cell r="AF854">
            <v>135.41</v>
          </cell>
          <cell r="AG854">
            <v>3575.25</v>
          </cell>
          <cell r="AH854">
            <v>78284.850000000006</v>
          </cell>
          <cell r="AI854">
            <v>4240.8</v>
          </cell>
          <cell r="AJ854">
            <v>182600.3</v>
          </cell>
          <cell r="AK854">
            <v>1997.66</v>
          </cell>
          <cell r="AL854">
            <v>14929.34</v>
          </cell>
        </row>
        <row r="855">
          <cell r="A855">
            <v>38907</v>
          </cell>
          <cell r="B855" t="str">
            <v>21:30</v>
          </cell>
          <cell r="C855">
            <v>39773.17</v>
          </cell>
          <cell r="D855">
            <v>37845.57</v>
          </cell>
          <cell r="E855">
            <v>170726.82</v>
          </cell>
          <cell r="F855">
            <v>64368</v>
          </cell>
          <cell r="G855">
            <v>96829.97</v>
          </cell>
          <cell r="H855">
            <v>12713.66</v>
          </cell>
          <cell r="I855">
            <v>46432.55</v>
          </cell>
          <cell r="J855">
            <v>16632.009999999998</v>
          </cell>
          <cell r="K855">
            <v>16543.18</v>
          </cell>
          <cell r="L855">
            <v>8693.34</v>
          </cell>
          <cell r="M855">
            <v>6379.38</v>
          </cell>
          <cell r="N855">
            <v>39192</v>
          </cell>
          <cell r="O855">
            <v>12551.05</v>
          </cell>
          <cell r="P855">
            <v>36841.370000000003</v>
          </cell>
          <cell r="Q855">
            <v>140254.17000000001</v>
          </cell>
          <cell r="R855">
            <v>49392.42</v>
          </cell>
          <cell r="S855">
            <v>2484</v>
          </cell>
          <cell r="T855">
            <v>19605.599999999999</v>
          </cell>
          <cell r="U855">
            <v>8693.34</v>
          </cell>
          <cell r="V855">
            <v>1053</v>
          </cell>
          <cell r="W855">
            <v>13305.6</v>
          </cell>
          <cell r="X855">
            <v>471.75</v>
          </cell>
          <cell r="Y855">
            <v>16711.14</v>
          </cell>
          <cell r="Z855">
            <v>9277.2199999999993</v>
          </cell>
          <cell r="AA855">
            <v>18.760000000000002</v>
          </cell>
          <cell r="AB855">
            <v>3230.3</v>
          </cell>
          <cell r="AC855">
            <v>20095.73</v>
          </cell>
          <cell r="AD855">
            <v>9.9499999999999993</v>
          </cell>
          <cell r="AE855">
            <v>27846</v>
          </cell>
          <cell r="AF855">
            <v>128.12</v>
          </cell>
          <cell r="AG855">
            <v>3542.34</v>
          </cell>
          <cell r="AH855">
            <v>76210.38</v>
          </cell>
          <cell r="AI855">
            <v>4111.2</v>
          </cell>
          <cell r="AJ855">
            <v>180584.62</v>
          </cell>
          <cell r="AK855">
            <v>1940.58</v>
          </cell>
          <cell r="AL855">
            <v>13678.62</v>
          </cell>
        </row>
        <row r="856">
          <cell r="A856">
            <v>38907</v>
          </cell>
          <cell r="B856" t="str">
            <v>21:45</v>
          </cell>
          <cell r="C856">
            <v>40108.449999999997</v>
          </cell>
          <cell r="D856">
            <v>44806.96</v>
          </cell>
          <cell r="E856">
            <v>166334.47</v>
          </cell>
          <cell r="F856">
            <v>50112</v>
          </cell>
          <cell r="G856">
            <v>96868.3</v>
          </cell>
          <cell r="H856">
            <v>12715.54</v>
          </cell>
          <cell r="I856">
            <v>46470.1</v>
          </cell>
          <cell r="J856">
            <v>16746.830000000002</v>
          </cell>
          <cell r="K856">
            <v>16609.07</v>
          </cell>
          <cell r="L856">
            <v>7666.39</v>
          </cell>
          <cell r="M856">
            <v>6383.12</v>
          </cell>
          <cell r="N856">
            <v>39192</v>
          </cell>
          <cell r="O856">
            <v>11980.82</v>
          </cell>
          <cell r="P856">
            <v>33033.39</v>
          </cell>
          <cell r="Q856">
            <v>137462.78</v>
          </cell>
          <cell r="R856">
            <v>45014.21</v>
          </cell>
          <cell r="S856">
            <v>2376</v>
          </cell>
          <cell r="T856">
            <v>19796.400000000001</v>
          </cell>
          <cell r="U856">
            <v>7666.39</v>
          </cell>
          <cell r="V856">
            <v>1011</v>
          </cell>
          <cell r="W856">
            <v>12931.2</v>
          </cell>
          <cell r="X856">
            <v>457.5</v>
          </cell>
          <cell r="Y856">
            <v>16212.3</v>
          </cell>
          <cell r="Z856">
            <v>8945.57</v>
          </cell>
          <cell r="AA856">
            <v>20.64</v>
          </cell>
          <cell r="AB856">
            <v>3115.6</v>
          </cell>
          <cell r="AC856">
            <v>19420.34</v>
          </cell>
          <cell r="AD856">
            <v>10.79</v>
          </cell>
          <cell r="AE856">
            <v>27018</v>
          </cell>
          <cell r="AF856">
            <v>117.7</v>
          </cell>
          <cell r="AG856">
            <v>3612.33</v>
          </cell>
          <cell r="AH856">
            <v>73517.119999999995</v>
          </cell>
          <cell r="AI856">
            <v>3981.6</v>
          </cell>
          <cell r="AJ856">
            <v>177097.05</v>
          </cell>
          <cell r="AK856">
            <v>1997.66</v>
          </cell>
          <cell r="AL856">
            <v>13675.1</v>
          </cell>
        </row>
        <row r="857">
          <cell r="A857">
            <v>38907</v>
          </cell>
          <cell r="B857" t="str">
            <v>22:00</v>
          </cell>
          <cell r="C857">
            <v>39493.51</v>
          </cell>
          <cell r="D857">
            <v>56369.14</v>
          </cell>
          <cell r="E857">
            <v>152131.76</v>
          </cell>
          <cell r="F857">
            <v>50198.400000000001</v>
          </cell>
          <cell r="G857">
            <v>97098.3</v>
          </cell>
          <cell r="H857">
            <v>12737.66</v>
          </cell>
          <cell r="I857">
            <v>39024.46</v>
          </cell>
          <cell r="J857">
            <v>16329.27</v>
          </cell>
          <cell r="K857">
            <v>16457.91</v>
          </cell>
          <cell r="L857">
            <v>7388.06</v>
          </cell>
          <cell r="M857">
            <v>6383.12</v>
          </cell>
          <cell r="N857">
            <v>38640</v>
          </cell>
          <cell r="O857">
            <v>11901.96</v>
          </cell>
          <cell r="P857">
            <v>29348.54</v>
          </cell>
          <cell r="Q857">
            <v>136651.57</v>
          </cell>
          <cell r="R857">
            <v>41250.5</v>
          </cell>
          <cell r="S857">
            <v>2376</v>
          </cell>
          <cell r="T857">
            <v>19044</v>
          </cell>
          <cell r="U857">
            <v>7388.06</v>
          </cell>
          <cell r="V857">
            <v>972</v>
          </cell>
          <cell r="W857">
            <v>12758.4</v>
          </cell>
          <cell r="X857">
            <v>447</v>
          </cell>
          <cell r="Y857">
            <v>16046.02</v>
          </cell>
          <cell r="Z857">
            <v>8557.44</v>
          </cell>
          <cell r="AA857">
            <v>18.760000000000002</v>
          </cell>
          <cell r="AB857">
            <v>2996.1</v>
          </cell>
          <cell r="AC857">
            <v>18784.900000000001</v>
          </cell>
          <cell r="AD857">
            <v>9.61</v>
          </cell>
          <cell r="AE857">
            <v>26100</v>
          </cell>
          <cell r="AF857">
            <v>109.37</v>
          </cell>
          <cell r="AG857">
            <v>3530.01</v>
          </cell>
          <cell r="AH857">
            <v>71483.12</v>
          </cell>
          <cell r="AI857">
            <v>3873.6</v>
          </cell>
          <cell r="AJ857">
            <v>169226.29</v>
          </cell>
          <cell r="AK857">
            <v>1940.58</v>
          </cell>
          <cell r="AL857">
            <v>18360.060000000001</v>
          </cell>
        </row>
        <row r="858">
          <cell r="A858">
            <v>38907</v>
          </cell>
          <cell r="B858" t="str">
            <v>22:15</v>
          </cell>
          <cell r="C858">
            <v>39497.11</v>
          </cell>
          <cell r="D858">
            <v>63010.61</v>
          </cell>
          <cell r="E858">
            <v>139613.16</v>
          </cell>
          <cell r="F858">
            <v>50457.599999999999</v>
          </cell>
          <cell r="G858">
            <v>98171.63</v>
          </cell>
          <cell r="H858">
            <v>12857.65</v>
          </cell>
          <cell r="I858">
            <v>25206.42</v>
          </cell>
          <cell r="J858">
            <v>16459.25</v>
          </cell>
          <cell r="K858">
            <v>16475.599999999999</v>
          </cell>
          <cell r="L858">
            <v>7438.31</v>
          </cell>
          <cell r="M858">
            <v>6375.65</v>
          </cell>
          <cell r="N858">
            <v>39192</v>
          </cell>
          <cell r="O858">
            <v>11999.02</v>
          </cell>
          <cell r="P858">
            <v>28245.48</v>
          </cell>
          <cell r="Q858">
            <v>126182.32</v>
          </cell>
          <cell r="R858">
            <v>40244.5</v>
          </cell>
          <cell r="S858">
            <v>2484</v>
          </cell>
          <cell r="T858">
            <v>17935.2</v>
          </cell>
          <cell r="U858">
            <v>7438.31</v>
          </cell>
          <cell r="V858">
            <v>948</v>
          </cell>
          <cell r="W858">
            <v>12441.6</v>
          </cell>
          <cell r="X858">
            <v>433.5</v>
          </cell>
          <cell r="Y858">
            <v>15547.18</v>
          </cell>
          <cell r="Z858">
            <v>8379.2999999999993</v>
          </cell>
          <cell r="AA858">
            <v>18.760000000000002</v>
          </cell>
          <cell r="AB858">
            <v>2925.9</v>
          </cell>
          <cell r="AC858">
            <v>17952.669999999998</v>
          </cell>
          <cell r="AD858">
            <v>9.49</v>
          </cell>
          <cell r="AE858">
            <v>25002</v>
          </cell>
          <cell r="AF858">
            <v>101.04</v>
          </cell>
          <cell r="AG858">
            <v>3580.51</v>
          </cell>
          <cell r="AH858">
            <v>69078.649999999994</v>
          </cell>
          <cell r="AI858">
            <v>3729.6</v>
          </cell>
          <cell r="AJ858">
            <v>161675.41</v>
          </cell>
          <cell r="AK858">
            <v>1883.51</v>
          </cell>
          <cell r="AL858">
            <v>21698.44</v>
          </cell>
        </row>
        <row r="859">
          <cell r="A859">
            <v>38907</v>
          </cell>
          <cell r="B859" t="str">
            <v>22:30</v>
          </cell>
          <cell r="C859">
            <v>39472.300000000003</v>
          </cell>
          <cell r="D859">
            <v>57049.41</v>
          </cell>
          <cell r="E859">
            <v>132412.19</v>
          </cell>
          <cell r="F859">
            <v>47520</v>
          </cell>
          <cell r="G859">
            <v>98094.97</v>
          </cell>
          <cell r="H859">
            <v>12809.65</v>
          </cell>
          <cell r="I859">
            <v>25217</v>
          </cell>
          <cell r="J859">
            <v>16878.82</v>
          </cell>
          <cell r="K859">
            <v>16451.48</v>
          </cell>
          <cell r="L859">
            <v>7378.65</v>
          </cell>
          <cell r="M859">
            <v>6375.65</v>
          </cell>
          <cell r="N859">
            <v>39192</v>
          </cell>
          <cell r="O859">
            <v>11968.69</v>
          </cell>
          <cell r="P859">
            <v>25500.21</v>
          </cell>
          <cell r="Q859">
            <v>120272.04</v>
          </cell>
          <cell r="R859">
            <v>37468.9</v>
          </cell>
          <cell r="S859">
            <v>2484</v>
          </cell>
          <cell r="T859">
            <v>17190</v>
          </cell>
          <cell r="U859">
            <v>7378.65</v>
          </cell>
          <cell r="V859">
            <v>885</v>
          </cell>
          <cell r="W859">
            <v>12096</v>
          </cell>
          <cell r="X859">
            <v>416.25</v>
          </cell>
          <cell r="Y859">
            <v>15131.48</v>
          </cell>
          <cell r="Z859">
            <v>8180.97</v>
          </cell>
          <cell r="AA859">
            <v>18.760000000000002</v>
          </cell>
          <cell r="AB859">
            <v>2823.8</v>
          </cell>
          <cell r="AC859">
            <v>17177.03</v>
          </cell>
          <cell r="AD859">
            <v>10.33</v>
          </cell>
          <cell r="AE859">
            <v>24066</v>
          </cell>
          <cell r="AF859">
            <v>97.91</v>
          </cell>
          <cell r="AG859">
            <v>3545.9</v>
          </cell>
          <cell r="AH859">
            <v>67347.649999999994</v>
          </cell>
          <cell r="AI859">
            <v>3585.6</v>
          </cell>
          <cell r="AJ859">
            <v>157180</v>
          </cell>
          <cell r="AK859">
            <v>1883.51</v>
          </cell>
          <cell r="AL859">
            <v>24077.15</v>
          </cell>
        </row>
        <row r="860">
          <cell r="A860">
            <v>38907</v>
          </cell>
          <cell r="B860" t="str">
            <v>22:45</v>
          </cell>
          <cell r="C860">
            <v>40215.279999999999</v>
          </cell>
          <cell r="D860">
            <v>73332.66</v>
          </cell>
          <cell r="E860">
            <v>132607.79</v>
          </cell>
          <cell r="F860">
            <v>29808</v>
          </cell>
          <cell r="G860">
            <v>98209.97</v>
          </cell>
          <cell r="H860">
            <v>12907.52</v>
          </cell>
          <cell r="I860">
            <v>4119.76</v>
          </cell>
          <cell r="J860">
            <v>16620.41</v>
          </cell>
          <cell r="K860">
            <v>16598.46</v>
          </cell>
          <cell r="L860">
            <v>7408.94</v>
          </cell>
          <cell r="M860">
            <v>6375.65</v>
          </cell>
          <cell r="N860">
            <v>38640</v>
          </cell>
          <cell r="O860">
            <v>11938.36</v>
          </cell>
          <cell r="P860">
            <v>25059.52</v>
          </cell>
          <cell r="Q860">
            <v>112830.83</v>
          </cell>
          <cell r="R860">
            <v>36997.879999999997</v>
          </cell>
          <cell r="S860">
            <v>2592</v>
          </cell>
          <cell r="T860">
            <v>15318</v>
          </cell>
          <cell r="U860">
            <v>7408.94</v>
          </cell>
          <cell r="V860">
            <v>834</v>
          </cell>
          <cell r="W860">
            <v>11952</v>
          </cell>
          <cell r="X860">
            <v>393</v>
          </cell>
          <cell r="Y860">
            <v>14466.36</v>
          </cell>
          <cell r="Z860">
            <v>7930.23</v>
          </cell>
          <cell r="AA860">
            <v>20.64</v>
          </cell>
          <cell r="AB860">
            <v>2755.4</v>
          </cell>
          <cell r="AC860">
            <v>16280.83</v>
          </cell>
          <cell r="AD860">
            <v>8.99</v>
          </cell>
          <cell r="AE860">
            <v>22896</v>
          </cell>
          <cell r="AF860">
            <v>85.41</v>
          </cell>
          <cell r="AG860">
            <v>3519.61</v>
          </cell>
          <cell r="AH860">
            <v>64752.65</v>
          </cell>
          <cell r="AI860">
            <v>3420</v>
          </cell>
          <cell r="AJ860">
            <v>153932.39000000001</v>
          </cell>
          <cell r="AK860">
            <v>1883.51</v>
          </cell>
          <cell r="AL860">
            <v>21301</v>
          </cell>
        </row>
        <row r="861">
          <cell r="A861">
            <v>38907</v>
          </cell>
          <cell r="B861" t="str">
            <v>23:00</v>
          </cell>
          <cell r="C861">
            <v>41205.120000000003</v>
          </cell>
          <cell r="D861">
            <v>84493.67</v>
          </cell>
          <cell r="E861">
            <v>132400.15</v>
          </cell>
          <cell r="F861">
            <v>6480</v>
          </cell>
          <cell r="G861">
            <v>98286.63</v>
          </cell>
          <cell r="H861">
            <v>12953.64</v>
          </cell>
          <cell r="I861">
            <v>-120.33</v>
          </cell>
          <cell r="J861">
            <v>16709.63</v>
          </cell>
          <cell r="K861">
            <v>16113.02</v>
          </cell>
          <cell r="L861">
            <v>7468.77</v>
          </cell>
          <cell r="M861">
            <v>1591.11</v>
          </cell>
          <cell r="N861">
            <v>39192</v>
          </cell>
          <cell r="O861">
            <v>11980.82</v>
          </cell>
          <cell r="P861">
            <v>25735.87</v>
          </cell>
          <cell r="Q861">
            <v>102296.33</v>
          </cell>
          <cell r="R861">
            <v>37716.69</v>
          </cell>
          <cell r="S861">
            <v>2484</v>
          </cell>
          <cell r="T861">
            <v>14346</v>
          </cell>
          <cell r="U861">
            <v>7468.77</v>
          </cell>
          <cell r="V861">
            <v>822</v>
          </cell>
          <cell r="W861">
            <v>11376</v>
          </cell>
          <cell r="X861">
            <v>372.75</v>
          </cell>
          <cell r="Y861">
            <v>13801.24</v>
          </cell>
          <cell r="Z861">
            <v>7613.05</v>
          </cell>
          <cell r="AA861">
            <v>18.760000000000002</v>
          </cell>
          <cell r="AB861">
            <v>2696.5</v>
          </cell>
          <cell r="AC861">
            <v>15424.29</v>
          </cell>
          <cell r="AD861">
            <v>8.68</v>
          </cell>
          <cell r="AE861">
            <v>21744</v>
          </cell>
          <cell r="AF861">
            <v>80.2</v>
          </cell>
          <cell r="AG861">
            <v>3547.74</v>
          </cell>
          <cell r="AH861">
            <v>62035.11</v>
          </cell>
          <cell r="AI861">
            <v>3254.4</v>
          </cell>
          <cell r="AJ861">
            <v>151596.67000000001</v>
          </cell>
          <cell r="AK861">
            <v>1940.58</v>
          </cell>
          <cell r="AL861">
            <v>19345.419999999998</v>
          </cell>
        </row>
        <row r="862">
          <cell r="A862">
            <v>38907</v>
          </cell>
          <cell r="B862" t="str">
            <v>23:15</v>
          </cell>
          <cell r="C862">
            <v>40762.61</v>
          </cell>
          <cell r="D862">
            <v>86093.64</v>
          </cell>
          <cell r="E862">
            <v>128517.15</v>
          </cell>
          <cell r="F862">
            <v>-259.2</v>
          </cell>
          <cell r="G862">
            <v>93494.97</v>
          </cell>
          <cell r="H862">
            <v>12713.66</v>
          </cell>
          <cell r="I862">
            <v>-116.01</v>
          </cell>
          <cell r="J862">
            <v>16068.06</v>
          </cell>
          <cell r="K862">
            <v>15596.53</v>
          </cell>
          <cell r="L862">
            <v>7459.76</v>
          </cell>
          <cell r="M862">
            <v>0</v>
          </cell>
          <cell r="N862">
            <v>37536</v>
          </cell>
          <cell r="O862">
            <v>11974.76</v>
          </cell>
          <cell r="P862">
            <v>24767.74</v>
          </cell>
          <cell r="Q862">
            <v>94868.01</v>
          </cell>
          <cell r="R862">
            <v>36742.5</v>
          </cell>
          <cell r="S862">
            <v>2376</v>
          </cell>
          <cell r="T862">
            <v>13852.8</v>
          </cell>
          <cell r="U862">
            <v>7459.76</v>
          </cell>
          <cell r="V862">
            <v>804</v>
          </cell>
          <cell r="W862">
            <v>11030.4</v>
          </cell>
          <cell r="X862">
            <v>351.75</v>
          </cell>
          <cell r="Y862">
            <v>13219.26</v>
          </cell>
          <cell r="Z862">
            <v>7366.44</v>
          </cell>
          <cell r="AA862">
            <v>18.760000000000002</v>
          </cell>
          <cell r="AB862">
            <v>2656.7</v>
          </cell>
          <cell r="AC862">
            <v>14572.91</v>
          </cell>
          <cell r="AD862">
            <v>8.76</v>
          </cell>
          <cell r="AE862">
            <v>21006</v>
          </cell>
          <cell r="AF862">
            <v>77.08</v>
          </cell>
          <cell r="AG862">
            <v>3510.94</v>
          </cell>
          <cell r="AH862">
            <v>59289</v>
          </cell>
          <cell r="AI862">
            <v>3096</v>
          </cell>
          <cell r="AJ862">
            <v>147181.20000000001</v>
          </cell>
          <cell r="AK862">
            <v>1883.51</v>
          </cell>
          <cell r="AL862">
            <v>18501.47</v>
          </cell>
        </row>
        <row r="863">
          <cell r="A863">
            <v>38907</v>
          </cell>
          <cell r="B863" t="str">
            <v>23:30</v>
          </cell>
          <cell r="C863">
            <v>39605.93</v>
          </cell>
          <cell r="D863">
            <v>80132.44</v>
          </cell>
          <cell r="E863">
            <v>125440.54</v>
          </cell>
          <cell r="F863">
            <v>-172.8</v>
          </cell>
          <cell r="G863">
            <v>92229.97</v>
          </cell>
          <cell r="H863">
            <v>12427.56</v>
          </cell>
          <cell r="I863">
            <v>-112.56</v>
          </cell>
          <cell r="J863">
            <v>15631.73</v>
          </cell>
          <cell r="K863">
            <v>9415.58</v>
          </cell>
          <cell r="L863">
            <v>7472.38</v>
          </cell>
          <cell r="M863">
            <v>0</v>
          </cell>
          <cell r="N863">
            <v>36432</v>
          </cell>
          <cell r="O863">
            <v>11974.76</v>
          </cell>
          <cell r="P863">
            <v>24061.75</v>
          </cell>
          <cell r="Q863">
            <v>86480.56</v>
          </cell>
          <cell r="R863">
            <v>36036.51</v>
          </cell>
          <cell r="S863">
            <v>2484</v>
          </cell>
          <cell r="T863">
            <v>13219.2</v>
          </cell>
          <cell r="U863">
            <v>7472.38</v>
          </cell>
          <cell r="V863">
            <v>765</v>
          </cell>
          <cell r="W863">
            <v>10540.8</v>
          </cell>
          <cell r="X863">
            <v>327.75</v>
          </cell>
          <cell r="Y863">
            <v>12720.42</v>
          </cell>
          <cell r="Z863">
            <v>7321.8</v>
          </cell>
          <cell r="AA863">
            <v>20.64</v>
          </cell>
          <cell r="AB863">
            <v>2612.1</v>
          </cell>
          <cell r="AC863">
            <v>13836.35</v>
          </cell>
          <cell r="AD863">
            <v>7.67</v>
          </cell>
          <cell r="AE863">
            <v>19854</v>
          </cell>
          <cell r="AF863">
            <v>71.87</v>
          </cell>
          <cell r="AG863">
            <v>3568.39</v>
          </cell>
          <cell r="AH863">
            <v>56697</v>
          </cell>
          <cell r="AI863">
            <v>2908.8</v>
          </cell>
          <cell r="AJ863">
            <v>143197.70000000001</v>
          </cell>
          <cell r="AK863">
            <v>1997.66</v>
          </cell>
          <cell r="AL863">
            <v>17952.080000000002</v>
          </cell>
        </row>
        <row r="864">
          <cell r="A864">
            <v>38907</v>
          </cell>
          <cell r="B864" t="str">
            <v>23:45</v>
          </cell>
          <cell r="C864">
            <v>38705.32</v>
          </cell>
          <cell r="D864">
            <v>60288.49</v>
          </cell>
          <cell r="E864">
            <v>121999.07</v>
          </cell>
          <cell r="F864">
            <v>-259.2</v>
          </cell>
          <cell r="G864">
            <v>92153.3</v>
          </cell>
          <cell r="H864">
            <v>12425.68</v>
          </cell>
          <cell r="I864">
            <v>-103.94</v>
          </cell>
          <cell r="J864">
            <v>15752.12</v>
          </cell>
          <cell r="K864">
            <v>8038.1</v>
          </cell>
          <cell r="L864">
            <v>7468.58</v>
          </cell>
          <cell r="M864">
            <v>0</v>
          </cell>
          <cell r="N864">
            <v>36984</v>
          </cell>
          <cell r="O864">
            <v>11974.76</v>
          </cell>
          <cell r="P864">
            <v>24123.49</v>
          </cell>
          <cell r="Q864">
            <v>77351.94</v>
          </cell>
          <cell r="R864">
            <v>36098.25</v>
          </cell>
          <cell r="S864">
            <v>2376</v>
          </cell>
          <cell r="T864">
            <v>12258</v>
          </cell>
          <cell r="U864">
            <v>7468.58</v>
          </cell>
          <cell r="V864">
            <v>735</v>
          </cell>
          <cell r="W864">
            <v>9792</v>
          </cell>
          <cell r="X864">
            <v>305.25</v>
          </cell>
          <cell r="Y864">
            <v>12471</v>
          </cell>
          <cell r="Z864">
            <v>6853.14</v>
          </cell>
          <cell r="AA864">
            <v>18.760000000000002</v>
          </cell>
          <cell r="AB864">
            <v>2489.1</v>
          </cell>
          <cell r="AC864">
            <v>13119.51</v>
          </cell>
          <cell r="AD864">
            <v>7.49</v>
          </cell>
          <cell r="AE864">
            <v>19044</v>
          </cell>
          <cell r="AF864">
            <v>69.790000000000006</v>
          </cell>
          <cell r="AG864">
            <v>3563.33</v>
          </cell>
          <cell r="AH864">
            <v>53817</v>
          </cell>
          <cell r="AI864">
            <v>2757.6</v>
          </cell>
          <cell r="AJ864">
            <v>137486.43</v>
          </cell>
          <cell r="AK864">
            <v>1997.66</v>
          </cell>
          <cell r="AL864">
            <v>16049.09</v>
          </cell>
        </row>
        <row r="865">
          <cell r="A865">
            <v>38907</v>
          </cell>
          <cell r="B865" t="str">
            <v>24:00</v>
          </cell>
          <cell r="C865">
            <v>39556.32</v>
          </cell>
          <cell r="D865">
            <v>54248.62</v>
          </cell>
          <cell r="E865">
            <v>112160.31</v>
          </cell>
          <cell r="F865">
            <v>-259.2</v>
          </cell>
          <cell r="G865">
            <v>92191.64</v>
          </cell>
          <cell r="H865">
            <v>12545.67</v>
          </cell>
          <cell r="I865">
            <v>-96.89</v>
          </cell>
          <cell r="J865">
            <v>15684.89</v>
          </cell>
          <cell r="K865">
            <v>8057.32</v>
          </cell>
          <cell r="L865">
            <v>7485.1</v>
          </cell>
          <cell r="M865">
            <v>0</v>
          </cell>
          <cell r="N865">
            <v>36432</v>
          </cell>
          <cell r="O865">
            <v>3403.16</v>
          </cell>
          <cell r="P865">
            <v>24881.96</v>
          </cell>
          <cell r="Q865">
            <v>76800.89</v>
          </cell>
          <cell r="R865">
            <v>28285.119999999999</v>
          </cell>
          <cell r="S865">
            <v>2376</v>
          </cell>
          <cell r="T865">
            <v>11440.8</v>
          </cell>
          <cell r="U865">
            <v>7485.1</v>
          </cell>
          <cell r="V865">
            <v>699</v>
          </cell>
          <cell r="W865">
            <v>9561.6</v>
          </cell>
          <cell r="X865">
            <v>288.75</v>
          </cell>
          <cell r="Y865">
            <v>11889.02</v>
          </cell>
          <cell r="Z865">
            <v>6655.3</v>
          </cell>
          <cell r="AA865">
            <v>18.760000000000002</v>
          </cell>
          <cell r="AB865">
            <v>2511.6</v>
          </cell>
          <cell r="AC865">
            <v>12423.02</v>
          </cell>
          <cell r="AD865">
            <v>8.4700000000000006</v>
          </cell>
          <cell r="AE865">
            <v>18162</v>
          </cell>
          <cell r="AF865">
            <v>69.790000000000006</v>
          </cell>
          <cell r="AG865">
            <v>3528.08</v>
          </cell>
          <cell r="AH865">
            <v>50991</v>
          </cell>
          <cell r="AI865">
            <v>2656.8</v>
          </cell>
          <cell r="AJ865">
            <v>130335.36</v>
          </cell>
          <cell r="AK865">
            <v>1940.58</v>
          </cell>
          <cell r="AL865">
            <v>17607.23</v>
          </cell>
        </row>
        <row r="866">
          <cell r="A866">
            <v>38908</v>
          </cell>
          <cell r="B866" t="str">
            <v>00:15</v>
          </cell>
          <cell r="C866">
            <v>39607.93</v>
          </cell>
          <cell r="D866">
            <v>56569.31</v>
          </cell>
          <cell r="E866">
            <v>103198.6</v>
          </cell>
          <cell r="F866">
            <v>-172.8</v>
          </cell>
          <cell r="G866">
            <v>90083.3</v>
          </cell>
          <cell r="H866">
            <v>12401.69</v>
          </cell>
          <cell r="I866">
            <v>-98.19</v>
          </cell>
          <cell r="J866">
            <v>15402.55</v>
          </cell>
          <cell r="K866">
            <v>7971.72</v>
          </cell>
          <cell r="L866">
            <v>7241.54</v>
          </cell>
          <cell r="M866">
            <v>0</v>
          </cell>
          <cell r="N866">
            <v>35328</v>
          </cell>
          <cell r="O866">
            <v>-103.13</v>
          </cell>
          <cell r="P866">
            <v>24495.38</v>
          </cell>
          <cell r="Q866">
            <v>74850.19</v>
          </cell>
          <cell r="R866">
            <v>24392.25</v>
          </cell>
          <cell r="S866">
            <v>2376</v>
          </cell>
          <cell r="T866">
            <v>10724.4</v>
          </cell>
          <cell r="U866">
            <v>7241.54</v>
          </cell>
          <cell r="V866">
            <v>705</v>
          </cell>
          <cell r="W866">
            <v>9475.2000000000007</v>
          </cell>
          <cell r="X866">
            <v>272.25</v>
          </cell>
          <cell r="Y866">
            <v>11556.46</v>
          </cell>
          <cell r="Z866">
            <v>6431.09</v>
          </cell>
          <cell r="AA866">
            <v>18.760000000000002</v>
          </cell>
          <cell r="AB866">
            <v>2490.9</v>
          </cell>
          <cell r="AC866">
            <v>11941.74</v>
          </cell>
          <cell r="AD866">
            <v>7.31</v>
          </cell>
          <cell r="AE866">
            <v>17604</v>
          </cell>
          <cell r="AF866">
            <v>65.62</v>
          </cell>
          <cell r="AG866">
            <v>3580.64</v>
          </cell>
          <cell r="AH866">
            <v>48678</v>
          </cell>
          <cell r="AI866">
            <v>2541.6</v>
          </cell>
          <cell r="AJ866">
            <v>124224.15</v>
          </cell>
          <cell r="AK866">
            <v>1940.58</v>
          </cell>
          <cell r="AL866">
            <v>19440.060000000001</v>
          </cell>
        </row>
        <row r="867">
          <cell r="A867">
            <v>38908</v>
          </cell>
          <cell r="B867" t="str">
            <v>00:30</v>
          </cell>
          <cell r="C867">
            <v>39597.93</v>
          </cell>
          <cell r="D867">
            <v>49647.93</v>
          </cell>
          <cell r="E867">
            <v>101837.93</v>
          </cell>
          <cell r="F867">
            <v>-259.2</v>
          </cell>
          <cell r="G867">
            <v>88243.3</v>
          </cell>
          <cell r="H867">
            <v>12067.59</v>
          </cell>
          <cell r="I867">
            <v>-85.39</v>
          </cell>
          <cell r="J867">
            <v>14922.99</v>
          </cell>
          <cell r="K867">
            <v>5235.24</v>
          </cell>
          <cell r="L867">
            <v>6461.3</v>
          </cell>
          <cell r="M867">
            <v>0</v>
          </cell>
          <cell r="N867">
            <v>34776</v>
          </cell>
          <cell r="O867">
            <v>-97.06</v>
          </cell>
          <cell r="P867">
            <v>24595.43</v>
          </cell>
          <cell r="Q867">
            <v>68853.39</v>
          </cell>
          <cell r="R867">
            <v>24498.37</v>
          </cell>
          <cell r="S867">
            <v>2484</v>
          </cell>
          <cell r="T867">
            <v>11300.4</v>
          </cell>
          <cell r="U867">
            <v>6461.3</v>
          </cell>
          <cell r="V867">
            <v>690</v>
          </cell>
          <cell r="W867">
            <v>9129.6</v>
          </cell>
          <cell r="X867">
            <v>261.75</v>
          </cell>
          <cell r="Y867">
            <v>11057.62</v>
          </cell>
          <cell r="Z867">
            <v>6303.6</v>
          </cell>
          <cell r="AA867">
            <v>20.64</v>
          </cell>
          <cell r="AB867">
            <v>2492.5</v>
          </cell>
          <cell r="AC867">
            <v>11440.51</v>
          </cell>
          <cell r="AD867">
            <v>7.39</v>
          </cell>
          <cell r="AE867">
            <v>16920</v>
          </cell>
          <cell r="AF867">
            <v>64.58</v>
          </cell>
          <cell r="AG867">
            <v>3545</v>
          </cell>
          <cell r="AH867">
            <v>46578</v>
          </cell>
          <cell r="AI867">
            <v>2455.1999999999998</v>
          </cell>
          <cell r="AJ867">
            <v>121696.43</v>
          </cell>
          <cell r="AK867">
            <v>1940.58</v>
          </cell>
          <cell r="AL867">
            <v>18579.740000000002</v>
          </cell>
        </row>
        <row r="868">
          <cell r="A868">
            <v>38908</v>
          </cell>
          <cell r="B868" t="str">
            <v>00:45</v>
          </cell>
          <cell r="C868">
            <v>39922.81</v>
          </cell>
          <cell r="D868">
            <v>43406.68</v>
          </cell>
          <cell r="E868">
            <v>101798.73</v>
          </cell>
          <cell r="F868">
            <v>-259.2</v>
          </cell>
          <cell r="G868">
            <v>88319.97</v>
          </cell>
          <cell r="H868">
            <v>8611.89</v>
          </cell>
          <cell r="I868">
            <v>-82.95</v>
          </cell>
          <cell r="J868">
            <v>14705.81</v>
          </cell>
          <cell r="K868">
            <v>4782.54</v>
          </cell>
          <cell r="L868">
            <v>6249.49</v>
          </cell>
          <cell r="M868">
            <v>0</v>
          </cell>
          <cell r="N868">
            <v>35328</v>
          </cell>
          <cell r="O868">
            <v>-90.99</v>
          </cell>
          <cell r="P868">
            <v>24735.84</v>
          </cell>
          <cell r="Q868">
            <v>64850.95</v>
          </cell>
          <cell r="R868">
            <v>24644.85</v>
          </cell>
          <cell r="S868">
            <v>2376</v>
          </cell>
          <cell r="T868">
            <v>11214</v>
          </cell>
          <cell r="U868">
            <v>6249.49</v>
          </cell>
          <cell r="V868">
            <v>678</v>
          </cell>
          <cell r="W868">
            <v>8841.6</v>
          </cell>
          <cell r="X868">
            <v>252.75</v>
          </cell>
          <cell r="Y868">
            <v>10891.34</v>
          </cell>
          <cell r="Z868">
            <v>6298.18</v>
          </cell>
          <cell r="AA868">
            <v>20.64</v>
          </cell>
          <cell r="AB868">
            <v>2553.4</v>
          </cell>
          <cell r="AC868">
            <v>11004.33</v>
          </cell>
          <cell r="AD868">
            <v>8.3800000000000008</v>
          </cell>
          <cell r="AE868">
            <v>16326</v>
          </cell>
          <cell r="AF868">
            <v>64.58</v>
          </cell>
          <cell r="AG868">
            <v>3547.03</v>
          </cell>
          <cell r="AH868">
            <v>45102</v>
          </cell>
          <cell r="AI868">
            <v>2383.1999999999998</v>
          </cell>
          <cell r="AJ868">
            <v>119936.59</v>
          </cell>
          <cell r="AK868">
            <v>1997.66</v>
          </cell>
          <cell r="AL868">
            <v>17189.91</v>
          </cell>
        </row>
        <row r="869">
          <cell r="A869">
            <v>38908</v>
          </cell>
          <cell r="B869" t="str">
            <v>01:00</v>
          </cell>
          <cell r="C869">
            <v>40126.86</v>
          </cell>
          <cell r="D869">
            <v>41646.33</v>
          </cell>
          <cell r="E869">
            <v>101961.53</v>
          </cell>
          <cell r="F869">
            <v>-172.8</v>
          </cell>
          <cell r="G869">
            <v>88319.97</v>
          </cell>
          <cell r="H869">
            <v>-29.24</v>
          </cell>
          <cell r="I869">
            <v>-82.52</v>
          </cell>
          <cell r="J869">
            <v>14544.19</v>
          </cell>
          <cell r="K869">
            <v>4693</v>
          </cell>
          <cell r="L869">
            <v>5880.84</v>
          </cell>
          <cell r="M869">
            <v>0</v>
          </cell>
          <cell r="N869">
            <v>34776</v>
          </cell>
          <cell r="O869">
            <v>-90.99</v>
          </cell>
          <cell r="P869">
            <v>24982.49</v>
          </cell>
          <cell r="Q869">
            <v>61202.52</v>
          </cell>
          <cell r="R869">
            <v>24891.5</v>
          </cell>
          <cell r="S869">
            <v>2376</v>
          </cell>
          <cell r="T869">
            <v>11437.2</v>
          </cell>
          <cell r="U869">
            <v>5880.84</v>
          </cell>
          <cell r="V869">
            <v>654</v>
          </cell>
          <cell r="W869">
            <v>8208</v>
          </cell>
          <cell r="X869">
            <v>255.75</v>
          </cell>
          <cell r="Y869">
            <v>10725.06</v>
          </cell>
          <cell r="Z869">
            <v>5984.9</v>
          </cell>
          <cell r="AA869">
            <v>18.760000000000002</v>
          </cell>
          <cell r="AB869">
            <v>2539</v>
          </cell>
          <cell r="AC869">
            <v>10663.87</v>
          </cell>
          <cell r="AD869">
            <v>7.36</v>
          </cell>
          <cell r="AE869">
            <v>16002</v>
          </cell>
          <cell r="AF869">
            <v>62.5</v>
          </cell>
          <cell r="AG869">
            <v>3580.35</v>
          </cell>
          <cell r="AH869">
            <v>43929</v>
          </cell>
          <cell r="AI869">
            <v>2325.6</v>
          </cell>
          <cell r="AJ869">
            <v>118640.74</v>
          </cell>
          <cell r="AK869">
            <v>2054.7399999999998</v>
          </cell>
          <cell r="AL869">
            <v>15879.57</v>
          </cell>
        </row>
        <row r="870">
          <cell r="A870">
            <v>38908</v>
          </cell>
          <cell r="B870" t="str">
            <v>01:15</v>
          </cell>
          <cell r="C870">
            <v>39768.370000000003</v>
          </cell>
          <cell r="D870">
            <v>37925.58</v>
          </cell>
          <cell r="E870">
            <v>101959.51</v>
          </cell>
          <cell r="F870">
            <v>-259.2</v>
          </cell>
          <cell r="G870">
            <v>88243.3</v>
          </cell>
          <cell r="H870">
            <v>-55.11</v>
          </cell>
          <cell r="I870">
            <v>-83.95</v>
          </cell>
          <cell r="J870">
            <v>10532.17</v>
          </cell>
          <cell r="K870">
            <v>4262.8999999999996</v>
          </cell>
          <cell r="L870">
            <v>5795.06</v>
          </cell>
          <cell r="M870">
            <v>0</v>
          </cell>
          <cell r="N870">
            <v>35328</v>
          </cell>
          <cell r="O870">
            <v>-97.06</v>
          </cell>
          <cell r="P870">
            <v>24594.959999999999</v>
          </cell>
          <cell r="Q870">
            <v>58131.95</v>
          </cell>
          <cell r="R870">
            <v>24497.9</v>
          </cell>
          <cell r="S870">
            <v>2268</v>
          </cell>
          <cell r="T870">
            <v>11160</v>
          </cell>
          <cell r="U870">
            <v>5795.06</v>
          </cell>
          <cell r="V870">
            <v>645</v>
          </cell>
          <cell r="W870">
            <v>7689.6</v>
          </cell>
          <cell r="X870">
            <v>240</v>
          </cell>
          <cell r="Y870">
            <v>10475.64</v>
          </cell>
          <cell r="Z870">
            <v>6240.63</v>
          </cell>
          <cell r="AA870">
            <v>16.88</v>
          </cell>
          <cell r="AB870">
            <v>2494.3000000000002</v>
          </cell>
          <cell r="AC870">
            <v>10318.469999999999</v>
          </cell>
          <cell r="AD870">
            <v>7.25</v>
          </cell>
          <cell r="AE870">
            <v>15570</v>
          </cell>
          <cell r="AF870">
            <v>61.45</v>
          </cell>
          <cell r="AG870">
            <v>3547.4</v>
          </cell>
          <cell r="AH870">
            <v>42912</v>
          </cell>
          <cell r="AI870">
            <v>2253.6</v>
          </cell>
          <cell r="AJ870">
            <v>117008.87</v>
          </cell>
          <cell r="AK870">
            <v>2111.81</v>
          </cell>
          <cell r="AL870">
            <v>14860.28</v>
          </cell>
        </row>
        <row r="871">
          <cell r="A871">
            <v>38908</v>
          </cell>
          <cell r="B871" t="str">
            <v>01:30</v>
          </cell>
          <cell r="C871">
            <v>39986.43</v>
          </cell>
          <cell r="D871">
            <v>39965.99</v>
          </cell>
          <cell r="E871">
            <v>100040.49</v>
          </cell>
          <cell r="F871">
            <v>-172.8</v>
          </cell>
          <cell r="G871">
            <v>88319.97</v>
          </cell>
          <cell r="H871">
            <v>-29.24</v>
          </cell>
          <cell r="I871">
            <v>-80.790000000000006</v>
          </cell>
          <cell r="J871">
            <v>-117.71</v>
          </cell>
          <cell r="K871">
            <v>4148.59</v>
          </cell>
          <cell r="L871">
            <v>5860.52</v>
          </cell>
          <cell r="M871">
            <v>0</v>
          </cell>
          <cell r="N871">
            <v>35328</v>
          </cell>
          <cell r="O871">
            <v>-66.73</v>
          </cell>
          <cell r="P871">
            <v>24694.59</v>
          </cell>
          <cell r="Q871">
            <v>54704.79</v>
          </cell>
          <cell r="R871">
            <v>24627.86</v>
          </cell>
          <cell r="S871">
            <v>2268</v>
          </cell>
          <cell r="T871">
            <v>10821.6</v>
          </cell>
          <cell r="U871">
            <v>5860.52</v>
          </cell>
          <cell r="V871">
            <v>630</v>
          </cell>
          <cell r="W871">
            <v>7257.6</v>
          </cell>
          <cell r="X871">
            <v>227.25</v>
          </cell>
          <cell r="Y871">
            <v>9893.66</v>
          </cell>
          <cell r="Z871">
            <v>6107.74</v>
          </cell>
          <cell r="AA871">
            <v>18.760000000000002</v>
          </cell>
          <cell r="AB871">
            <v>2555.1</v>
          </cell>
          <cell r="AC871">
            <v>9972.7800000000007</v>
          </cell>
          <cell r="AD871">
            <v>7.7</v>
          </cell>
          <cell r="AE871">
            <v>15210</v>
          </cell>
          <cell r="AF871">
            <v>60.41</v>
          </cell>
          <cell r="AG871">
            <v>3575.52</v>
          </cell>
          <cell r="AH871">
            <v>41571</v>
          </cell>
          <cell r="AI871">
            <v>2203.1999999999998</v>
          </cell>
          <cell r="AJ871">
            <v>115137.1</v>
          </cell>
          <cell r="AK871">
            <v>1997.66</v>
          </cell>
          <cell r="AL871">
            <v>14135.56</v>
          </cell>
        </row>
        <row r="872">
          <cell r="A872">
            <v>38908</v>
          </cell>
          <cell r="B872" t="str">
            <v>01:45</v>
          </cell>
          <cell r="C872">
            <v>40937.050000000003</v>
          </cell>
          <cell r="D872">
            <v>46927.38</v>
          </cell>
          <cell r="E872">
            <v>85080.98</v>
          </cell>
          <cell r="F872">
            <v>-259.2</v>
          </cell>
          <cell r="G872">
            <v>88434.97</v>
          </cell>
          <cell r="H872">
            <v>-53.23</v>
          </cell>
          <cell r="I872">
            <v>-80.5</v>
          </cell>
          <cell r="J872">
            <v>-100.94</v>
          </cell>
          <cell r="K872">
            <v>3992.36</v>
          </cell>
          <cell r="L872">
            <v>5882.37</v>
          </cell>
          <cell r="M872">
            <v>0</v>
          </cell>
          <cell r="N872">
            <v>35328</v>
          </cell>
          <cell r="O872">
            <v>-36.4</v>
          </cell>
          <cell r="P872">
            <v>24766.57</v>
          </cell>
          <cell r="Q872">
            <v>53104.5</v>
          </cell>
          <cell r="R872">
            <v>24730.17</v>
          </cell>
          <cell r="S872">
            <v>2268</v>
          </cell>
          <cell r="T872">
            <v>10706.4</v>
          </cell>
          <cell r="U872">
            <v>5882.37</v>
          </cell>
          <cell r="V872">
            <v>633</v>
          </cell>
          <cell r="W872">
            <v>7459.2</v>
          </cell>
          <cell r="X872">
            <v>219</v>
          </cell>
          <cell r="Y872">
            <v>9477.9599999999991</v>
          </cell>
          <cell r="Z872">
            <v>5935.66</v>
          </cell>
          <cell r="AA872">
            <v>18.760000000000002</v>
          </cell>
          <cell r="AB872">
            <v>2526.4</v>
          </cell>
          <cell r="AC872">
            <v>9802.43</v>
          </cell>
          <cell r="AD872">
            <v>8.1999999999999993</v>
          </cell>
          <cell r="AE872">
            <v>14868</v>
          </cell>
          <cell r="AF872">
            <v>59.37</v>
          </cell>
          <cell r="AG872">
            <v>3559.07</v>
          </cell>
          <cell r="AH872">
            <v>40683</v>
          </cell>
          <cell r="AI872">
            <v>2152.8000000000002</v>
          </cell>
          <cell r="AJ872">
            <v>108066.16</v>
          </cell>
          <cell r="AK872">
            <v>1997.66</v>
          </cell>
          <cell r="AL872">
            <v>19111.57</v>
          </cell>
        </row>
        <row r="873">
          <cell r="A873">
            <v>38908</v>
          </cell>
          <cell r="B873" t="str">
            <v>02:00</v>
          </cell>
          <cell r="C873">
            <v>40783.019999999997</v>
          </cell>
          <cell r="D873">
            <v>55729.14</v>
          </cell>
          <cell r="E873">
            <v>75168.240000000005</v>
          </cell>
          <cell r="F873">
            <v>-172.8</v>
          </cell>
          <cell r="G873">
            <v>88319.97</v>
          </cell>
          <cell r="H873">
            <v>-29.24</v>
          </cell>
          <cell r="I873">
            <v>-77.77</v>
          </cell>
          <cell r="J873">
            <v>-95.31</v>
          </cell>
          <cell r="K873">
            <v>4575.1400000000003</v>
          </cell>
          <cell r="L873">
            <v>5921.01</v>
          </cell>
          <cell r="M873">
            <v>0</v>
          </cell>
          <cell r="N873">
            <v>35328</v>
          </cell>
          <cell r="O873">
            <v>-36.4</v>
          </cell>
          <cell r="P873">
            <v>24136.95</v>
          </cell>
          <cell r="Q873">
            <v>53581.77</v>
          </cell>
          <cell r="R873">
            <v>24100.55</v>
          </cell>
          <cell r="S873">
            <v>2268</v>
          </cell>
          <cell r="T873">
            <v>10332</v>
          </cell>
          <cell r="U873">
            <v>5921.01</v>
          </cell>
          <cell r="V873">
            <v>612</v>
          </cell>
          <cell r="W873">
            <v>7574.4</v>
          </cell>
          <cell r="X873">
            <v>210</v>
          </cell>
          <cell r="Y873">
            <v>9394.82</v>
          </cell>
          <cell r="Z873">
            <v>5937.53</v>
          </cell>
          <cell r="AA873">
            <v>18.760000000000002</v>
          </cell>
          <cell r="AB873">
            <v>2428.8000000000002</v>
          </cell>
          <cell r="AC873">
            <v>9677</v>
          </cell>
          <cell r="AD873">
            <v>7.26</v>
          </cell>
          <cell r="AE873">
            <v>14706</v>
          </cell>
          <cell r="AF873">
            <v>59.37</v>
          </cell>
          <cell r="AG873">
            <v>3563.78</v>
          </cell>
          <cell r="AH873">
            <v>40005</v>
          </cell>
          <cell r="AI873">
            <v>2059.1999999999998</v>
          </cell>
          <cell r="AJ873">
            <v>102898.92</v>
          </cell>
          <cell r="AK873">
            <v>1883.51</v>
          </cell>
          <cell r="AL873">
            <v>23545.21</v>
          </cell>
        </row>
        <row r="874">
          <cell r="A874">
            <v>38908</v>
          </cell>
          <cell r="B874" t="str">
            <v>02:15</v>
          </cell>
          <cell r="C874">
            <v>40206.080000000002</v>
          </cell>
          <cell r="D874">
            <v>52928.58</v>
          </cell>
          <cell r="E874">
            <v>75174.649999999994</v>
          </cell>
          <cell r="F874">
            <v>-259.2</v>
          </cell>
          <cell r="G874">
            <v>88319.97</v>
          </cell>
          <cell r="H874">
            <v>-53.23</v>
          </cell>
          <cell r="I874">
            <v>-75.760000000000005</v>
          </cell>
          <cell r="J874">
            <v>-92.91</v>
          </cell>
          <cell r="K874">
            <v>4961.5600000000004</v>
          </cell>
          <cell r="L874">
            <v>5695</v>
          </cell>
          <cell r="M874">
            <v>0</v>
          </cell>
          <cell r="N874">
            <v>35328</v>
          </cell>
          <cell r="O874">
            <v>-42.46</v>
          </cell>
          <cell r="P874">
            <v>24134.400000000001</v>
          </cell>
          <cell r="Q874">
            <v>52139.76</v>
          </cell>
          <cell r="R874">
            <v>24091.94</v>
          </cell>
          <cell r="S874">
            <v>2376</v>
          </cell>
          <cell r="T874">
            <v>10555.2</v>
          </cell>
          <cell r="U874">
            <v>5695</v>
          </cell>
          <cell r="V874">
            <v>615</v>
          </cell>
          <cell r="W874">
            <v>7632</v>
          </cell>
          <cell r="X874">
            <v>208.5</v>
          </cell>
          <cell r="Y874">
            <v>9145.4</v>
          </cell>
          <cell r="Z874">
            <v>6003.48</v>
          </cell>
          <cell r="AA874">
            <v>18.760000000000002</v>
          </cell>
          <cell r="AB874">
            <v>2398.4</v>
          </cell>
          <cell r="AC874">
            <v>9651.43</v>
          </cell>
          <cell r="AD874">
            <v>7.26</v>
          </cell>
          <cell r="AE874">
            <v>14634</v>
          </cell>
          <cell r="AF874">
            <v>58.33</v>
          </cell>
          <cell r="AG874">
            <v>3584.05</v>
          </cell>
          <cell r="AH874">
            <v>39711</v>
          </cell>
          <cell r="AI874">
            <v>2030.4</v>
          </cell>
          <cell r="AJ874">
            <v>102290.97</v>
          </cell>
          <cell r="AK874">
            <v>1940.58</v>
          </cell>
          <cell r="AL874">
            <v>23039.08</v>
          </cell>
        </row>
        <row r="875">
          <cell r="A875">
            <v>38908</v>
          </cell>
          <cell r="B875" t="str">
            <v>02:30</v>
          </cell>
          <cell r="C875">
            <v>39834.79</v>
          </cell>
          <cell r="D875">
            <v>49687.94</v>
          </cell>
          <cell r="E875">
            <v>75414.63</v>
          </cell>
          <cell r="F875">
            <v>-172.8</v>
          </cell>
          <cell r="G875">
            <v>88281.64</v>
          </cell>
          <cell r="H875">
            <v>-29.24</v>
          </cell>
          <cell r="I875">
            <v>-76.34</v>
          </cell>
          <cell r="J875">
            <v>-82.51</v>
          </cell>
          <cell r="K875">
            <v>4806.12</v>
          </cell>
          <cell r="L875">
            <v>5909.92</v>
          </cell>
          <cell r="M875">
            <v>0</v>
          </cell>
          <cell r="N875">
            <v>35328</v>
          </cell>
          <cell r="O875">
            <v>-36.4</v>
          </cell>
          <cell r="P875">
            <v>24175.74</v>
          </cell>
          <cell r="Q875">
            <v>50892.34</v>
          </cell>
          <cell r="R875">
            <v>24139.34</v>
          </cell>
          <cell r="S875">
            <v>2268</v>
          </cell>
          <cell r="T875">
            <v>10407.6</v>
          </cell>
          <cell r="U875">
            <v>5909.92</v>
          </cell>
          <cell r="V875">
            <v>627</v>
          </cell>
          <cell r="W875">
            <v>7718.4</v>
          </cell>
          <cell r="X875">
            <v>201.75</v>
          </cell>
          <cell r="Y875">
            <v>9062.26</v>
          </cell>
          <cell r="Z875">
            <v>6030.31</v>
          </cell>
          <cell r="AA875">
            <v>18.760000000000002</v>
          </cell>
          <cell r="AB875">
            <v>2393.6</v>
          </cell>
          <cell r="AC875">
            <v>9531.26</v>
          </cell>
          <cell r="AD875">
            <v>8.26</v>
          </cell>
          <cell r="AE875">
            <v>14472</v>
          </cell>
          <cell r="AF875">
            <v>58.33</v>
          </cell>
          <cell r="AG875">
            <v>3534.88</v>
          </cell>
          <cell r="AH875">
            <v>39243</v>
          </cell>
          <cell r="AI875">
            <v>2008.8</v>
          </cell>
          <cell r="AJ875">
            <v>101491.01</v>
          </cell>
          <cell r="AK875">
            <v>1997.66</v>
          </cell>
          <cell r="AL875">
            <v>22354.1</v>
          </cell>
        </row>
        <row r="876">
          <cell r="A876">
            <v>38908</v>
          </cell>
          <cell r="B876" t="str">
            <v>02:45</v>
          </cell>
          <cell r="C876">
            <v>39856.79</v>
          </cell>
          <cell r="D876">
            <v>45207.040000000001</v>
          </cell>
          <cell r="E876">
            <v>75014.649999999994</v>
          </cell>
          <cell r="F876">
            <v>-259.2</v>
          </cell>
          <cell r="G876">
            <v>88319.97</v>
          </cell>
          <cell r="H876">
            <v>-55.11</v>
          </cell>
          <cell r="I876">
            <v>-77.05</v>
          </cell>
          <cell r="J876">
            <v>-89.34</v>
          </cell>
          <cell r="K876">
            <v>4623.8999999999996</v>
          </cell>
          <cell r="L876">
            <v>5996.32</v>
          </cell>
          <cell r="M876">
            <v>0</v>
          </cell>
          <cell r="N876">
            <v>35328</v>
          </cell>
          <cell r="O876">
            <v>-36.4</v>
          </cell>
          <cell r="P876">
            <v>25463.119999999999</v>
          </cell>
          <cell r="Q876">
            <v>48781.05</v>
          </cell>
          <cell r="R876">
            <v>25426.720000000001</v>
          </cell>
          <cell r="S876">
            <v>2376</v>
          </cell>
          <cell r="T876">
            <v>10288.799999999999</v>
          </cell>
          <cell r="U876">
            <v>5996.32</v>
          </cell>
          <cell r="V876">
            <v>645</v>
          </cell>
          <cell r="W876">
            <v>7689.6</v>
          </cell>
          <cell r="X876">
            <v>195.75</v>
          </cell>
          <cell r="Y876">
            <v>9062.26</v>
          </cell>
          <cell r="Z876">
            <v>5989.43</v>
          </cell>
          <cell r="AA876">
            <v>16.88</v>
          </cell>
          <cell r="AB876">
            <v>2384.1</v>
          </cell>
          <cell r="AC876">
            <v>9410.89</v>
          </cell>
          <cell r="AD876">
            <v>7.19</v>
          </cell>
          <cell r="AE876">
            <v>14328</v>
          </cell>
          <cell r="AF876">
            <v>58.33</v>
          </cell>
          <cell r="AG876">
            <v>3593.02</v>
          </cell>
          <cell r="AH876">
            <v>38808</v>
          </cell>
          <cell r="AI876">
            <v>1994.4</v>
          </cell>
          <cell r="AJ876">
            <v>100403.16</v>
          </cell>
          <cell r="AK876">
            <v>1940.58</v>
          </cell>
          <cell r="AL876">
            <v>21728.74</v>
          </cell>
        </row>
        <row r="877">
          <cell r="A877">
            <v>38908</v>
          </cell>
          <cell r="B877" t="str">
            <v>03:00</v>
          </cell>
          <cell r="C877">
            <v>39761.17</v>
          </cell>
          <cell r="D877">
            <v>41486.29</v>
          </cell>
          <cell r="E877">
            <v>75332.639999999999</v>
          </cell>
          <cell r="F877">
            <v>-172.8</v>
          </cell>
          <cell r="G877">
            <v>88281.64</v>
          </cell>
          <cell r="H877">
            <v>-29.24</v>
          </cell>
          <cell r="I877">
            <v>-79.930000000000007</v>
          </cell>
          <cell r="J877">
            <v>-83.31</v>
          </cell>
          <cell r="K877">
            <v>4539.91</v>
          </cell>
          <cell r="L877">
            <v>5987.59</v>
          </cell>
          <cell r="M877">
            <v>0</v>
          </cell>
          <cell r="N877">
            <v>35328</v>
          </cell>
          <cell r="O877">
            <v>-36.4</v>
          </cell>
          <cell r="P877">
            <v>25629.22</v>
          </cell>
          <cell r="Q877">
            <v>47887.93</v>
          </cell>
          <cell r="R877">
            <v>25592.82</v>
          </cell>
          <cell r="S877">
            <v>2376</v>
          </cell>
          <cell r="T877">
            <v>10008</v>
          </cell>
          <cell r="U877">
            <v>5987.59</v>
          </cell>
          <cell r="V877">
            <v>639</v>
          </cell>
          <cell r="W877">
            <v>7430.4</v>
          </cell>
          <cell r="X877">
            <v>185.25</v>
          </cell>
          <cell r="Y877">
            <v>9062.26</v>
          </cell>
          <cell r="Z877">
            <v>5885.45</v>
          </cell>
          <cell r="AA877">
            <v>18.760000000000002</v>
          </cell>
          <cell r="AB877">
            <v>2403.3000000000002</v>
          </cell>
          <cell r="AC877">
            <v>9365.75</v>
          </cell>
          <cell r="AD877">
            <v>7.25</v>
          </cell>
          <cell r="AE877">
            <v>14202</v>
          </cell>
          <cell r="AF877">
            <v>58.33</v>
          </cell>
          <cell r="AG877">
            <v>3584.63</v>
          </cell>
          <cell r="AH877">
            <v>38841</v>
          </cell>
          <cell r="AI877">
            <v>1958.4</v>
          </cell>
          <cell r="AJ877">
            <v>99475.27</v>
          </cell>
          <cell r="AK877">
            <v>1940.58</v>
          </cell>
          <cell r="AL877">
            <v>20772.580000000002</v>
          </cell>
        </row>
        <row r="878">
          <cell r="A878">
            <v>38908</v>
          </cell>
          <cell r="B878" t="str">
            <v>03:15</v>
          </cell>
          <cell r="C878">
            <v>39954.019999999997</v>
          </cell>
          <cell r="D878">
            <v>40166.03</v>
          </cell>
          <cell r="E878">
            <v>75174.240000000005</v>
          </cell>
          <cell r="F878">
            <v>-172.8</v>
          </cell>
          <cell r="G878">
            <v>88319.97</v>
          </cell>
          <cell r="H878">
            <v>-29.24</v>
          </cell>
          <cell r="I878">
            <v>-78.2</v>
          </cell>
          <cell r="J878">
            <v>-94.51</v>
          </cell>
          <cell r="K878">
            <v>4943.13</v>
          </cell>
          <cell r="L878">
            <v>6006.05</v>
          </cell>
          <cell r="M878">
            <v>0</v>
          </cell>
          <cell r="N878">
            <v>35328</v>
          </cell>
          <cell r="O878">
            <v>-42.46</v>
          </cell>
          <cell r="P878">
            <v>25648.91</v>
          </cell>
          <cell r="Q878">
            <v>47502.2</v>
          </cell>
          <cell r="R878">
            <v>25606.45</v>
          </cell>
          <cell r="S878">
            <v>2484</v>
          </cell>
          <cell r="T878">
            <v>9936</v>
          </cell>
          <cell r="U878">
            <v>6006.05</v>
          </cell>
          <cell r="V878">
            <v>660</v>
          </cell>
          <cell r="W878">
            <v>7488</v>
          </cell>
          <cell r="X878">
            <v>180.75</v>
          </cell>
          <cell r="Y878">
            <v>9062.26</v>
          </cell>
          <cell r="Z878">
            <v>5926.42</v>
          </cell>
          <cell r="AA878">
            <v>18.760000000000002</v>
          </cell>
          <cell r="AB878">
            <v>2416</v>
          </cell>
          <cell r="AC878">
            <v>9315.56</v>
          </cell>
          <cell r="AD878">
            <v>8.06</v>
          </cell>
          <cell r="AE878">
            <v>14274</v>
          </cell>
          <cell r="AF878">
            <v>59.37</v>
          </cell>
          <cell r="AG878">
            <v>3551.3</v>
          </cell>
          <cell r="AH878">
            <v>38841</v>
          </cell>
          <cell r="AI878">
            <v>1944</v>
          </cell>
          <cell r="AJ878">
            <v>99299.29</v>
          </cell>
          <cell r="AK878">
            <v>1997.66</v>
          </cell>
          <cell r="AL878">
            <v>20693.09</v>
          </cell>
        </row>
        <row r="879">
          <cell r="A879">
            <v>38908</v>
          </cell>
          <cell r="B879" t="str">
            <v>03:30</v>
          </cell>
          <cell r="C879">
            <v>39772.370000000003</v>
          </cell>
          <cell r="D879">
            <v>38765.75</v>
          </cell>
          <cell r="E879">
            <v>75293.45</v>
          </cell>
          <cell r="F879">
            <v>-172.8</v>
          </cell>
          <cell r="G879">
            <v>88319.97</v>
          </cell>
          <cell r="H879">
            <v>-29.24</v>
          </cell>
          <cell r="I879">
            <v>-75.900000000000006</v>
          </cell>
          <cell r="J879">
            <v>-82.51</v>
          </cell>
          <cell r="K879">
            <v>4881.75</v>
          </cell>
          <cell r="L879">
            <v>6003.02</v>
          </cell>
          <cell r="M879">
            <v>0</v>
          </cell>
          <cell r="N879">
            <v>35328</v>
          </cell>
          <cell r="O879">
            <v>-36.4</v>
          </cell>
          <cell r="P879">
            <v>25603.72</v>
          </cell>
          <cell r="Q879">
            <v>47147.9</v>
          </cell>
          <cell r="R879">
            <v>25567.32</v>
          </cell>
          <cell r="S879">
            <v>2376</v>
          </cell>
          <cell r="T879">
            <v>9925.2000000000007</v>
          </cell>
          <cell r="U879">
            <v>6003.02</v>
          </cell>
          <cell r="V879">
            <v>627</v>
          </cell>
          <cell r="W879">
            <v>7488</v>
          </cell>
          <cell r="X879">
            <v>185.25</v>
          </cell>
          <cell r="Y879">
            <v>9062.26</v>
          </cell>
          <cell r="Z879">
            <v>5926.39</v>
          </cell>
          <cell r="AA879">
            <v>18.760000000000002</v>
          </cell>
          <cell r="AB879">
            <v>2414.4</v>
          </cell>
          <cell r="AC879">
            <v>9290.52</v>
          </cell>
          <cell r="AD879">
            <v>7.46</v>
          </cell>
          <cell r="AE879">
            <v>14166</v>
          </cell>
          <cell r="AF879">
            <v>59.37</v>
          </cell>
          <cell r="AG879">
            <v>3589.24</v>
          </cell>
          <cell r="AH879">
            <v>38532</v>
          </cell>
          <cell r="AI879">
            <v>1929.6</v>
          </cell>
          <cell r="AJ879">
            <v>99075.27</v>
          </cell>
          <cell r="AK879">
            <v>1826.43</v>
          </cell>
          <cell r="AL879">
            <v>20418.39</v>
          </cell>
        </row>
        <row r="880">
          <cell r="A880">
            <v>38908</v>
          </cell>
          <cell r="B880" t="str">
            <v>03:45</v>
          </cell>
          <cell r="C880">
            <v>39913.61</v>
          </cell>
          <cell r="D880">
            <v>37445.49</v>
          </cell>
          <cell r="E880">
            <v>75215.44</v>
          </cell>
          <cell r="F880">
            <v>-172.8</v>
          </cell>
          <cell r="G880">
            <v>88358.3</v>
          </cell>
          <cell r="H880">
            <v>-29.24</v>
          </cell>
          <cell r="I880">
            <v>-74.900000000000006</v>
          </cell>
          <cell r="J880">
            <v>-88.14</v>
          </cell>
          <cell r="K880">
            <v>4959.54</v>
          </cell>
          <cell r="L880">
            <v>5993.16</v>
          </cell>
          <cell r="M880">
            <v>0</v>
          </cell>
          <cell r="N880">
            <v>35328</v>
          </cell>
          <cell r="O880">
            <v>-36.4</v>
          </cell>
          <cell r="P880">
            <v>25638.71</v>
          </cell>
          <cell r="Q880">
            <v>47018.9</v>
          </cell>
          <cell r="R880">
            <v>25602.31</v>
          </cell>
          <cell r="S880">
            <v>2376</v>
          </cell>
          <cell r="T880">
            <v>9856.7999999999993</v>
          </cell>
          <cell r="U880">
            <v>5993.16</v>
          </cell>
          <cell r="V880">
            <v>618</v>
          </cell>
          <cell r="W880">
            <v>7488</v>
          </cell>
          <cell r="X880">
            <v>180.75</v>
          </cell>
          <cell r="Y880">
            <v>8812.84</v>
          </cell>
          <cell r="Z880">
            <v>5784.18</v>
          </cell>
          <cell r="AA880">
            <v>18.760000000000002</v>
          </cell>
          <cell r="AB880">
            <v>2414.4</v>
          </cell>
          <cell r="AC880">
            <v>9205.49</v>
          </cell>
          <cell r="AD880">
            <v>7.31</v>
          </cell>
          <cell r="AE880">
            <v>14076</v>
          </cell>
          <cell r="AF880">
            <v>59.37</v>
          </cell>
          <cell r="AG880">
            <v>3536.99</v>
          </cell>
          <cell r="AH880">
            <v>38655</v>
          </cell>
          <cell r="AI880">
            <v>1929.6</v>
          </cell>
          <cell r="AJ880">
            <v>98979.31</v>
          </cell>
          <cell r="AK880">
            <v>1826.43</v>
          </cell>
          <cell r="AL880">
            <v>20378.650000000001</v>
          </cell>
        </row>
        <row r="881">
          <cell r="A881">
            <v>38908</v>
          </cell>
          <cell r="B881" t="str">
            <v>04:00</v>
          </cell>
          <cell r="C881">
            <v>40048.44</v>
          </cell>
          <cell r="D881">
            <v>37005.4</v>
          </cell>
          <cell r="E881">
            <v>75253.83</v>
          </cell>
          <cell r="F881">
            <v>-172.8</v>
          </cell>
          <cell r="G881">
            <v>88358.3</v>
          </cell>
          <cell r="H881">
            <v>-29.24</v>
          </cell>
          <cell r="I881">
            <v>-75.47</v>
          </cell>
          <cell r="J881">
            <v>-82.91</v>
          </cell>
          <cell r="K881">
            <v>4895.5</v>
          </cell>
          <cell r="L881">
            <v>6035.62</v>
          </cell>
          <cell r="M881">
            <v>0</v>
          </cell>
          <cell r="N881">
            <v>35328</v>
          </cell>
          <cell r="O881">
            <v>-36.4</v>
          </cell>
          <cell r="P881">
            <v>25698.06</v>
          </cell>
          <cell r="Q881">
            <v>46763.47</v>
          </cell>
          <cell r="R881">
            <v>25661.66</v>
          </cell>
          <cell r="S881">
            <v>2376</v>
          </cell>
          <cell r="T881">
            <v>9748.7999999999993</v>
          </cell>
          <cell r="U881">
            <v>6035.62</v>
          </cell>
          <cell r="V881">
            <v>618</v>
          </cell>
          <cell r="W881">
            <v>7372.8</v>
          </cell>
          <cell r="X881">
            <v>180.75</v>
          </cell>
          <cell r="Y881">
            <v>8729.7000000000007</v>
          </cell>
          <cell r="Z881">
            <v>5499.7</v>
          </cell>
          <cell r="AA881">
            <v>18.760000000000002</v>
          </cell>
          <cell r="AB881">
            <v>2412.8000000000002</v>
          </cell>
          <cell r="AC881">
            <v>9225.36</v>
          </cell>
          <cell r="AD881">
            <v>8.2100000000000009</v>
          </cell>
          <cell r="AE881">
            <v>14148</v>
          </cell>
          <cell r="AF881">
            <v>60.41</v>
          </cell>
          <cell r="AG881">
            <v>3575.62</v>
          </cell>
          <cell r="AH881">
            <v>39183</v>
          </cell>
          <cell r="AI881">
            <v>1936.8</v>
          </cell>
          <cell r="AJ881">
            <v>98787.3</v>
          </cell>
          <cell r="AK881">
            <v>1883.51</v>
          </cell>
          <cell r="AL881">
            <v>20203.32</v>
          </cell>
        </row>
        <row r="882">
          <cell r="A882">
            <v>38908</v>
          </cell>
          <cell r="B882" t="str">
            <v>04:15</v>
          </cell>
          <cell r="C882">
            <v>40118.46</v>
          </cell>
          <cell r="D882">
            <v>37125.42</v>
          </cell>
          <cell r="E882">
            <v>75254.649999999994</v>
          </cell>
          <cell r="F882">
            <v>-172.8</v>
          </cell>
          <cell r="G882">
            <v>88358.3</v>
          </cell>
          <cell r="H882">
            <v>-29.24</v>
          </cell>
          <cell r="I882">
            <v>-77.92</v>
          </cell>
          <cell r="J882">
            <v>-83.31</v>
          </cell>
          <cell r="K882">
            <v>5027.6099999999997</v>
          </cell>
          <cell r="L882">
            <v>6016.79</v>
          </cell>
          <cell r="M882">
            <v>0</v>
          </cell>
          <cell r="N882">
            <v>35328</v>
          </cell>
          <cell r="O882">
            <v>-36.4</v>
          </cell>
          <cell r="P882">
            <v>26624.400000000001</v>
          </cell>
          <cell r="Q882">
            <v>45837.919999999998</v>
          </cell>
          <cell r="R882">
            <v>26588</v>
          </cell>
          <cell r="S882">
            <v>2376</v>
          </cell>
          <cell r="T882">
            <v>9831.6</v>
          </cell>
          <cell r="U882">
            <v>6016.79</v>
          </cell>
          <cell r="V882">
            <v>630</v>
          </cell>
          <cell r="W882">
            <v>7344</v>
          </cell>
          <cell r="X882">
            <v>177</v>
          </cell>
          <cell r="Y882">
            <v>8729.7000000000007</v>
          </cell>
          <cell r="Z882">
            <v>5490.45</v>
          </cell>
          <cell r="AA882">
            <v>18.760000000000002</v>
          </cell>
          <cell r="AB882">
            <v>2454.3000000000002</v>
          </cell>
          <cell r="AC882">
            <v>9285.08</v>
          </cell>
          <cell r="AD882">
            <v>7.32</v>
          </cell>
          <cell r="AE882">
            <v>14292</v>
          </cell>
          <cell r="AF882">
            <v>60.41</v>
          </cell>
          <cell r="AG882">
            <v>3695.25</v>
          </cell>
          <cell r="AH882">
            <v>39216</v>
          </cell>
          <cell r="AI882">
            <v>1922.4</v>
          </cell>
          <cell r="AJ882">
            <v>99427.17</v>
          </cell>
          <cell r="AK882">
            <v>1883.51</v>
          </cell>
          <cell r="AL882">
            <v>20573.86</v>
          </cell>
        </row>
        <row r="883">
          <cell r="A883">
            <v>38908</v>
          </cell>
          <cell r="B883" t="str">
            <v>04:30</v>
          </cell>
          <cell r="C883">
            <v>39941.21</v>
          </cell>
          <cell r="D883">
            <v>36725.339999999997</v>
          </cell>
          <cell r="E883">
            <v>75373.03</v>
          </cell>
          <cell r="F883">
            <v>-172.8</v>
          </cell>
          <cell r="G883">
            <v>88319.97</v>
          </cell>
          <cell r="H883">
            <v>-29.24</v>
          </cell>
          <cell r="I883">
            <v>-79.069999999999993</v>
          </cell>
          <cell r="J883">
            <v>-94.91</v>
          </cell>
          <cell r="K883">
            <v>4913.3599999999997</v>
          </cell>
          <cell r="L883">
            <v>6028.05</v>
          </cell>
          <cell r="M883">
            <v>0</v>
          </cell>
          <cell r="N883">
            <v>34776</v>
          </cell>
          <cell r="O883">
            <v>-42.46</v>
          </cell>
          <cell r="P883">
            <v>27357.91</v>
          </cell>
          <cell r="Q883">
            <v>45359.07</v>
          </cell>
          <cell r="R883">
            <v>27315.45</v>
          </cell>
          <cell r="S883">
            <v>2268</v>
          </cell>
          <cell r="T883">
            <v>9723.6</v>
          </cell>
          <cell r="U883">
            <v>6028.05</v>
          </cell>
          <cell r="V883">
            <v>648</v>
          </cell>
          <cell r="W883">
            <v>7401.6</v>
          </cell>
          <cell r="X883">
            <v>177</v>
          </cell>
          <cell r="Y883">
            <v>8895.98</v>
          </cell>
          <cell r="Z883">
            <v>5600.66</v>
          </cell>
          <cell r="AA883">
            <v>18.760000000000002</v>
          </cell>
          <cell r="AB883">
            <v>1873.4</v>
          </cell>
          <cell r="AC883">
            <v>9434.65</v>
          </cell>
          <cell r="AD883">
            <v>7.15</v>
          </cell>
          <cell r="AE883">
            <v>14292</v>
          </cell>
          <cell r="AF883">
            <v>62.5</v>
          </cell>
          <cell r="AG883">
            <v>4157.13</v>
          </cell>
          <cell r="AH883">
            <v>39369</v>
          </cell>
          <cell r="AI883">
            <v>1922.4</v>
          </cell>
          <cell r="AJ883">
            <v>99411.14</v>
          </cell>
          <cell r="AK883">
            <v>1826.43</v>
          </cell>
          <cell r="AL883">
            <v>20669.7</v>
          </cell>
        </row>
        <row r="884">
          <cell r="A884">
            <v>38908</v>
          </cell>
          <cell r="B884" t="str">
            <v>04:45</v>
          </cell>
          <cell r="C884">
            <v>37506.629999999997</v>
          </cell>
          <cell r="D884">
            <v>41686.339999999997</v>
          </cell>
          <cell r="E884">
            <v>75215.44</v>
          </cell>
          <cell r="F884">
            <v>-172.8</v>
          </cell>
          <cell r="G884">
            <v>88358.3</v>
          </cell>
          <cell r="H884">
            <v>-29.24</v>
          </cell>
          <cell r="I884">
            <v>-82.8</v>
          </cell>
          <cell r="J884">
            <v>-82.51</v>
          </cell>
          <cell r="K884">
            <v>4952.1400000000003</v>
          </cell>
          <cell r="L884">
            <v>6019.6</v>
          </cell>
          <cell r="M884">
            <v>0</v>
          </cell>
          <cell r="N884">
            <v>35880</v>
          </cell>
          <cell r="O884">
            <v>-36.4</v>
          </cell>
          <cell r="P884">
            <v>27303.360000000001</v>
          </cell>
          <cell r="Q884">
            <v>45906.8</v>
          </cell>
          <cell r="R884">
            <v>27266.959999999999</v>
          </cell>
          <cell r="S884">
            <v>2484</v>
          </cell>
          <cell r="T884">
            <v>9979.2000000000007</v>
          </cell>
          <cell r="U884">
            <v>6019.6</v>
          </cell>
          <cell r="V884">
            <v>687</v>
          </cell>
          <cell r="W884">
            <v>7488</v>
          </cell>
          <cell r="X884">
            <v>179.25</v>
          </cell>
          <cell r="Y884">
            <v>9062.26</v>
          </cell>
          <cell r="Z884">
            <v>5635.88</v>
          </cell>
          <cell r="AA884">
            <v>18.760000000000002</v>
          </cell>
          <cell r="AB884">
            <v>1667</v>
          </cell>
          <cell r="AC884">
            <v>9509.2000000000007</v>
          </cell>
          <cell r="AD884">
            <v>8.4</v>
          </cell>
          <cell r="AE884">
            <v>14436</v>
          </cell>
          <cell r="AF884">
            <v>58.33</v>
          </cell>
          <cell r="AG884">
            <v>5225.68</v>
          </cell>
          <cell r="AH884">
            <v>39510</v>
          </cell>
          <cell r="AI884">
            <v>1936.8</v>
          </cell>
          <cell r="AJ884">
            <v>99155.17</v>
          </cell>
          <cell r="AK884">
            <v>1769.36</v>
          </cell>
          <cell r="AL884">
            <v>20418.39</v>
          </cell>
        </row>
        <row r="885">
          <cell r="A885">
            <v>38908</v>
          </cell>
          <cell r="B885" t="str">
            <v>05:00</v>
          </cell>
          <cell r="C885">
            <v>32174.55</v>
          </cell>
          <cell r="D885">
            <v>48807.76</v>
          </cell>
          <cell r="E885">
            <v>75334.240000000005</v>
          </cell>
          <cell r="F885">
            <v>-259.2</v>
          </cell>
          <cell r="G885">
            <v>88856.639999999999</v>
          </cell>
          <cell r="H885">
            <v>-29.24</v>
          </cell>
          <cell r="I885">
            <v>-85.54</v>
          </cell>
          <cell r="J885">
            <v>-89.34</v>
          </cell>
          <cell r="K885">
            <v>4975.87</v>
          </cell>
          <cell r="L885">
            <v>6025.42</v>
          </cell>
          <cell r="M885">
            <v>0</v>
          </cell>
          <cell r="N885">
            <v>35328</v>
          </cell>
          <cell r="O885">
            <v>-36.4</v>
          </cell>
          <cell r="P885">
            <v>27394.27</v>
          </cell>
          <cell r="Q885">
            <v>46709.54</v>
          </cell>
          <cell r="R885">
            <v>27357.87</v>
          </cell>
          <cell r="S885">
            <v>2376</v>
          </cell>
          <cell r="T885">
            <v>9900</v>
          </cell>
          <cell r="U885">
            <v>6025.42</v>
          </cell>
          <cell r="V885">
            <v>684</v>
          </cell>
          <cell r="W885">
            <v>7286.4</v>
          </cell>
          <cell r="X885">
            <v>180</v>
          </cell>
          <cell r="Y885">
            <v>9228.5400000000009</v>
          </cell>
          <cell r="Z885">
            <v>5695.48</v>
          </cell>
          <cell r="AA885">
            <v>18.760000000000002</v>
          </cell>
          <cell r="AB885">
            <v>2475</v>
          </cell>
          <cell r="AC885">
            <v>9469.4599999999991</v>
          </cell>
          <cell r="AD885">
            <v>7.2</v>
          </cell>
          <cell r="AE885">
            <v>14436</v>
          </cell>
          <cell r="AF885">
            <v>59.37</v>
          </cell>
          <cell r="AG885">
            <v>5378.12</v>
          </cell>
          <cell r="AH885">
            <v>39852</v>
          </cell>
          <cell r="AI885">
            <v>1972.8</v>
          </cell>
          <cell r="AJ885">
            <v>99507.13</v>
          </cell>
          <cell r="AK885">
            <v>1712.28</v>
          </cell>
          <cell r="AL885">
            <v>20709.45</v>
          </cell>
        </row>
        <row r="886">
          <cell r="A886">
            <v>38908</v>
          </cell>
          <cell r="B886" t="str">
            <v>05:15</v>
          </cell>
          <cell r="C886">
            <v>30989.87</v>
          </cell>
          <cell r="D886">
            <v>53168.62</v>
          </cell>
          <cell r="E886">
            <v>75295.839999999997</v>
          </cell>
          <cell r="F886">
            <v>-172.8</v>
          </cell>
          <cell r="G886">
            <v>89546.64</v>
          </cell>
          <cell r="H886">
            <v>-5.24</v>
          </cell>
          <cell r="I886">
            <v>-99.05</v>
          </cell>
          <cell r="J886">
            <v>-82.91</v>
          </cell>
          <cell r="K886">
            <v>5109.34</v>
          </cell>
          <cell r="L886">
            <v>6020.88</v>
          </cell>
          <cell r="M886">
            <v>0</v>
          </cell>
          <cell r="N886">
            <v>35328</v>
          </cell>
          <cell r="O886">
            <v>-36.4</v>
          </cell>
          <cell r="P886">
            <v>28146.42</v>
          </cell>
          <cell r="Q886">
            <v>47619.05</v>
          </cell>
          <cell r="R886">
            <v>28110.02</v>
          </cell>
          <cell r="S886">
            <v>2376</v>
          </cell>
          <cell r="T886">
            <v>10404</v>
          </cell>
          <cell r="U886">
            <v>6020.88</v>
          </cell>
          <cell r="V886">
            <v>690</v>
          </cell>
          <cell r="W886">
            <v>7545.6</v>
          </cell>
          <cell r="X886">
            <v>177</v>
          </cell>
          <cell r="Y886">
            <v>8895.98</v>
          </cell>
          <cell r="Z886">
            <v>5930.8</v>
          </cell>
          <cell r="AA886">
            <v>18.760000000000002</v>
          </cell>
          <cell r="AB886">
            <v>2542</v>
          </cell>
          <cell r="AC886">
            <v>9609.2199999999993</v>
          </cell>
          <cell r="AD886">
            <v>7.6</v>
          </cell>
          <cell r="AE886">
            <v>14796</v>
          </cell>
          <cell r="AF886">
            <v>59.37</v>
          </cell>
          <cell r="AG886">
            <v>5385.98</v>
          </cell>
          <cell r="AH886">
            <v>40698</v>
          </cell>
          <cell r="AI886">
            <v>2030.4</v>
          </cell>
          <cell r="AJ886">
            <v>100003.06</v>
          </cell>
          <cell r="AK886">
            <v>1769.36</v>
          </cell>
          <cell r="AL886">
            <v>21063.63</v>
          </cell>
        </row>
        <row r="887">
          <cell r="A887">
            <v>38908</v>
          </cell>
          <cell r="B887" t="str">
            <v>05:30</v>
          </cell>
          <cell r="C887">
            <v>32392.2</v>
          </cell>
          <cell r="D887">
            <v>56249.25</v>
          </cell>
          <cell r="E887">
            <v>75172.639999999999</v>
          </cell>
          <cell r="F887">
            <v>-172.8</v>
          </cell>
          <cell r="G887">
            <v>89469.97</v>
          </cell>
          <cell r="H887">
            <v>-29.24</v>
          </cell>
          <cell r="I887">
            <v>-101.92</v>
          </cell>
          <cell r="J887">
            <v>-83.31</v>
          </cell>
          <cell r="K887">
            <v>5142.3100000000004</v>
          </cell>
          <cell r="L887">
            <v>6025.45</v>
          </cell>
          <cell r="M887">
            <v>0</v>
          </cell>
          <cell r="N887">
            <v>34776</v>
          </cell>
          <cell r="O887">
            <v>-42.46</v>
          </cell>
          <cell r="P887">
            <v>28770.3</v>
          </cell>
          <cell r="Q887">
            <v>49093.919999999998</v>
          </cell>
          <cell r="R887">
            <v>28727.84</v>
          </cell>
          <cell r="S887">
            <v>2268</v>
          </cell>
          <cell r="T887">
            <v>10508.4</v>
          </cell>
          <cell r="U887">
            <v>6025.45</v>
          </cell>
          <cell r="V887">
            <v>699</v>
          </cell>
          <cell r="W887">
            <v>7603.2</v>
          </cell>
          <cell r="X887">
            <v>177.75</v>
          </cell>
          <cell r="Y887">
            <v>8729.7000000000007</v>
          </cell>
          <cell r="Z887">
            <v>5944.24</v>
          </cell>
          <cell r="AA887">
            <v>18.760000000000002</v>
          </cell>
          <cell r="AB887">
            <v>2581.8000000000002</v>
          </cell>
          <cell r="AC887">
            <v>9789.48</v>
          </cell>
          <cell r="AD887">
            <v>8.39</v>
          </cell>
          <cell r="AE887">
            <v>15120</v>
          </cell>
          <cell r="AF887">
            <v>61.45</v>
          </cell>
          <cell r="AG887">
            <v>5418.79</v>
          </cell>
          <cell r="AH887">
            <v>41694</v>
          </cell>
          <cell r="AI887">
            <v>2088</v>
          </cell>
          <cell r="AJ887">
            <v>100659.01</v>
          </cell>
          <cell r="AK887">
            <v>1826.43</v>
          </cell>
          <cell r="AL887">
            <v>21493.79</v>
          </cell>
        </row>
        <row r="888">
          <cell r="A888">
            <v>38908</v>
          </cell>
          <cell r="B888" t="str">
            <v>05:45</v>
          </cell>
          <cell r="C888">
            <v>38944.980000000003</v>
          </cell>
          <cell r="D888">
            <v>56569.3</v>
          </cell>
          <cell r="E888">
            <v>75375.03</v>
          </cell>
          <cell r="F888">
            <v>-172.8</v>
          </cell>
          <cell r="G888">
            <v>89546.64</v>
          </cell>
          <cell r="H888">
            <v>-29.24</v>
          </cell>
          <cell r="I888">
            <v>-103.79</v>
          </cell>
          <cell r="J888">
            <v>-88.94</v>
          </cell>
          <cell r="K888">
            <v>5053.0200000000004</v>
          </cell>
          <cell r="L888">
            <v>6051.24</v>
          </cell>
          <cell r="M888">
            <v>0</v>
          </cell>
          <cell r="N888">
            <v>35328</v>
          </cell>
          <cell r="O888">
            <v>-42.46</v>
          </cell>
          <cell r="P888">
            <v>28302.19</v>
          </cell>
          <cell r="Q888">
            <v>52359.79</v>
          </cell>
          <cell r="R888">
            <v>28259.73</v>
          </cell>
          <cell r="S888">
            <v>2268</v>
          </cell>
          <cell r="T888">
            <v>10461.6</v>
          </cell>
          <cell r="U888">
            <v>6051.24</v>
          </cell>
          <cell r="V888">
            <v>723</v>
          </cell>
          <cell r="W888">
            <v>7862.4</v>
          </cell>
          <cell r="X888">
            <v>180</v>
          </cell>
          <cell r="Y888">
            <v>8895.98</v>
          </cell>
          <cell r="Z888">
            <v>6013.1</v>
          </cell>
          <cell r="AA888">
            <v>18.760000000000002</v>
          </cell>
          <cell r="AB888">
            <v>2623.3</v>
          </cell>
          <cell r="AC888">
            <v>10024.14</v>
          </cell>
          <cell r="AD888">
            <v>7.52</v>
          </cell>
          <cell r="AE888">
            <v>15570</v>
          </cell>
          <cell r="AF888">
            <v>61.45</v>
          </cell>
          <cell r="AG888">
            <v>5382.94</v>
          </cell>
          <cell r="AH888">
            <v>42789</v>
          </cell>
          <cell r="AI888">
            <v>2174.4</v>
          </cell>
          <cell r="AJ888">
            <v>101186.92</v>
          </cell>
          <cell r="AK888">
            <v>1826.43</v>
          </cell>
          <cell r="AL888">
            <v>22099.279999999999</v>
          </cell>
        </row>
        <row r="889">
          <cell r="A889">
            <v>38908</v>
          </cell>
          <cell r="B889" t="str">
            <v>06:00</v>
          </cell>
          <cell r="C889">
            <v>39666.75</v>
          </cell>
          <cell r="D889">
            <v>61368.73</v>
          </cell>
          <cell r="E889">
            <v>79173.91</v>
          </cell>
          <cell r="F889">
            <v>-172.8</v>
          </cell>
          <cell r="G889">
            <v>89546.64</v>
          </cell>
          <cell r="H889">
            <v>-29.24</v>
          </cell>
          <cell r="I889">
            <v>-108.25</v>
          </cell>
          <cell r="J889">
            <v>-81.709999999999994</v>
          </cell>
          <cell r="K889">
            <v>5138.53</v>
          </cell>
          <cell r="L889">
            <v>6530.51</v>
          </cell>
          <cell r="M889">
            <v>0</v>
          </cell>
          <cell r="N889">
            <v>35328</v>
          </cell>
          <cell r="O889">
            <v>-36.4</v>
          </cell>
          <cell r="P889">
            <v>28803.79</v>
          </cell>
          <cell r="Q889">
            <v>56140.25</v>
          </cell>
          <cell r="R889">
            <v>28767.39</v>
          </cell>
          <cell r="S889">
            <v>2268</v>
          </cell>
          <cell r="T889">
            <v>10800</v>
          </cell>
          <cell r="U889">
            <v>6530.51</v>
          </cell>
          <cell r="V889">
            <v>753</v>
          </cell>
          <cell r="W889">
            <v>8121.6</v>
          </cell>
          <cell r="X889">
            <v>180.75</v>
          </cell>
          <cell r="Y889">
            <v>9062.26</v>
          </cell>
          <cell r="Z889">
            <v>6135.79</v>
          </cell>
          <cell r="AA889">
            <v>18.760000000000002</v>
          </cell>
          <cell r="AB889">
            <v>2671.1</v>
          </cell>
          <cell r="AC889">
            <v>10289.49</v>
          </cell>
          <cell r="AD889">
            <v>7.88</v>
          </cell>
          <cell r="AE889">
            <v>16164</v>
          </cell>
          <cell r="AF889">
            <v>63.54</v>
          </cell>
          <cell r="AG889">
            <v>5445.57</v>
          </cell>
          <cell r="AH889">
            <v>44277</v>
          </cell>
          <cell r="AI889">
            <v>2253.6</v>
          </cell>
          <cell r="AJ889">
            <v>103730.53</v>
          </cell>
          <cell r="AK889">
            <v>1712.28</v>
          </cell>
          <cell r="AL889">
            <v>21497.3</v>
          </cell>
        </row>
        <row r="890">
          <cell r="A890">
            <v>38908</v>
          </cell>
          <cell r="B890" t="str">
            <v>06:15</v>
          </cell>
          <cell r="C890">
            <v>40373.32</v>
          </cell>
          <cell r="D890">
            <v>68570.12</v>
          </cell>
          <cell r="E890">
            <v>82414.820000000007</v>
          </cell>
          <cell r="F890">
            <v>-172.8</v>
          </cell>
          <cell r="G890">
            <v>89584.97</v>
          </cell>
          <cell r="H890">
            <v>-27.36</v>
          </cell>
          <cell r="I890">
            <v>-116.44</v>
          </cell>
          <cell r="J890">
            <v>-94.11</v>
          </cell>
          <cell r="K890">
            <v>5052.29</v>
          </cell>
          <cell r="L890">
            <v>7922.07</v>
          </cell>
          <cell r="M890">
            <v>0</v>
          </cell>
          <cell r="N890">
            <v>35328</v>
          </cell>
          <cell r="O890">
            <v>-42.46</v>
          </cell>
          <cell r="P890">
            <v>28818.22</v>
          </cell>
          <cell r="Q890">
            <v>61684.44</v>
          </cell>
          <cell r="R890">
            <v>28775.759999999998</v>
          </cell>
          <cell r="S890">
            <v>2268</v>
          </cell>
          <cell r="T890">
            <v>9712.7999999999993</v>
          </cell>
          <cell r="U890">
            <v>7922.07</v>
          </cell>
          <cell r="V890">
            <v>786</v>
          </cell>
          <cell r="W890">
            <v>8150.4</v>
          </cell>
          <cell r="X890">
            <v>183</v>
          </cell>
          <cell r="Y890">
            <v>9145.4</v>
          </cell>
          <cell r="Z890">
            <v>6308.59</v>
          </cell>
          <cell r="AA890">
            <v>20.64</v>
          </cell>
          <cell r="AB890">
            <v>2782.8</v>
          </cell>
          <cell r="AC890">
            <v>10709.59</v>
          </cell>
          <cell r="AD890">
            <v>9.06</v>
          </cell>
          <cell r="AE890">
            <v>16974</v>
          </cell>
          <cell r="AF890">
            <v>64.58</v>
          </cell>
          <cell r="AG890">
            <v>5413.25</v>
          </cell>
          <cell r="AH890">
            <v>46704</v>
          </cell>
          <cell r="AI890">
            <v>2340</v>
          </cell>
          <cell r="AJ890">
            <v>106658.14</v>
          </cell>
          <cell r="AK890">
            <v>1712.28</v>
          </cell>
          <cell r="AL890">
            <v>21067.14</v>
          </cell>
        </row>
        <row r="891">
          <cell r="A891">
            <v>38908</v>
          </cell>
          <cell r="B891" t="str">
            <v>06:30</v>
          </cell>
          <cell r="C891">
            <v>39869.599999999999</v>
          </cell>
          <cell r="D891">
            <v>70010.42</v>
          </cell>
          <cell r="E891">
            <v>99207.76</v>
          </cell>
          <cell r="F891">
            <v>-172.8</v>
          </cell>
          <cell r="G891">
            <v>89508.3</v>
          </cell>
          <cell r="H891">
            <v>-29.24</v>
          </cell>
          <cell r="I891">
            <v>-123.06</v>
          </cell>
          <cell r="J891">
            <v>546.6</v>
          </cell>
          <cell r="K891">
            <v>5028.8</v>
          </cell>
          <cell r="L891">
            <v>8066.6</v>
          </cell>
          <cell r="M891">
            <v>0</v>
          </cell>
          <cell r="N891">
            <v>34776</v>
          </cell>
          <cell r="O891">
            <v>-36.4</v>
          </cell>
          <cell r="P891">
            <v>26619.72</v>
          </cell>
          <cell r="Q891">
            <v>71291.06</v>
          </cell>
          <cell r="R891">
            <v>26583.32</v>
          </cell>
          <cell r="S891">
            <v>2376</v>
          </cell>
          <cell r="T891">
            <v>9745.2000000000007</v>
          </cell>
          <cell r="U891">
            <v>8066.6</v>
          </cell>
          <cell r="V891">
            <v>813</v>
          </cell>
          <cell r="W891">
            <v>8380.7999999999993</v>
          </cell>
          <cell r="X891">
            <v>186.75</v>
          </cell>
          <cell r="Y891">
            <v>9311.68</v>
          </cell>
          <cell r="Z891">
            <v>6563.65</v>
          </cell>
          <cell r="AA891">
            <v>18.760000000000002</v>
          </cell>
          <cell r="AB891">
            <v>2872.2</v>
          </cell>
          <cell r="AC891">
            <v>11284.42</v>
          </cell>
          <cell r="AD891">
            <v>10.46</v>
          </cell>
          <cell r="AE891">
            <v>17460</v>
          </cell>
          <cell r="AF891">
            <v>66.66</v>
          </cell>
          <cell r="AG891">
            <v>5404.71</v>
          </cell>
          <cell r="AH891">
            <v>48894</v>
          </cell>
          <cell r="AI891">
            <v>2419.1999999999998</v>
          </cell>
          <cell r="AJ891">
            <v>114976.93</v>
          </cell>
          <cell r="AK891">
            <v>1712.28</v>
          </cell>
          <cell r="AL891">
            <v>15641.11</v>
          </cell>
        </row>
        <row r="892">
          <cell r="A892">
            <v>38908</v>
          </cell>
          <cell r="B892" t="str">
            <v>06:45</v>
          </cell>
          <cell r="C892">
            <v>38559.68</v>
          </cell>
          <cell r="D892">
            <v>53527.14</v>
          </cell>
          <cell r="E892">
            <v>102410.68</v>
          </cell>
          <cell r="F892">
            <v>-172.8</v>
          </cell>
          <cell r="G892">
            <v>89201.64</v>
          </cell>
          <cell r="H892">
            <v>9108.34</v>
          </cell>
          <cell r="I892">
            <v>-135.41999999999999</v>
          </cell>
          <cell r="J892">
            <v>17406.77</v>
          </cell>
          <cell r="K892">
            <v>5000.7299999999996</v>
          </cell>
          <cell r="L892">
            <v>9500.75</v>
          </cell>
          <cell r="M892">
            <v>0</v>
          </cell>
          <cell r="N892">
            <v>34224</v>
          </cell>
          <cell r="O892">
            <v>-66.73</v>
          </cell>
          <cell r="P892">
            <v>27561.33</v>
          </cell>
          <cell r="Q892">
            <v>77351.42</v>
          </cell>
          <cell r="R892">
            <v>27494.6</v>
          </cell>
          <cell r="S892">
            <v>2376</v>
          </cell>
          <cell r="T892">
            <v>8618.4</v>
          </cell>
          <cell r="U892">
            <v>9500.75</v>
          </cell>
          <cell r="V892">
            <v>804</v>
          </cell>
          <cell r="W892">
            <v>9388.7999999999993</v>
          </cell>
          <cell r="X892">
            <v>189</v>
          </cell>
          <cell r="Y892">
            <v>9810.52</v>
          </cell>
          <cell r="Z892">
            <v>6525.74</v>
          </cell>
          <cell r="AA892">
            <v>13.13</v>
          </cell>
          <cell r="AB892">
            <v>2934.2</v>
          </cell>
          <cell r="AC892">
            <v>11916.32</v>
          </cell>
          <cell r="AD892">
            <v>9.08</v>
          </cell>
          <cell r="AE892">
            <v>18144</v>
          </cell>
          <cell r="AF892">
            <v>69.790000000000006</v>
          </cell>
          <cell r="AG892">
            <v>5429.25</v>
          </cell>
          <cell r="AH892">
            <v>51576</v>
          </cell>
          <cell r="AI892">
            <v>2462.4</v>
          </cell>
          <cell r="AJ892">
            <v>115648.86</v>
          </cell>
          <cell r="AK892">
            <v>1769.36</v>
          </cell>
          <cell r="AL892">
            <v>13457.61</v>
          </cell>
        </row>
        <row r="893">
          <cell r="A893">
            <v>38908</v>
          </cell>
          <cell r="B893" t="str">
            <v>07:00</v>
          </cell>
          <cell r="C893">
            <v>38971.78</v>
          </cell>
          <cell r="D893">
            <v>46085.64</v>
          </cell>
          <cell r="E893">
            <v>101815.5</v>
          </cell>
          <cell r="F893">
            <v>-172.8</v>
          </cell>
          <cell r="G893">
            <v>89508.3</v>
          </cell>
          <cell r="H893">
            <v>12410.68</v>
          </cell>
          <cell r="I893">
            <v>-144.62</v>
          </cell>
          <cell r="J893">
            <v>16492.79</v>
          </cell>
          <cell r="K893">
            <v>4970.3999999999996</v>
          </cell>
          <cell r="L893">
            <v>9836.4</v>
          </cell>
          <cell r="M893">
            <v>0</v>
          </cell>
          <cell r="N893">
            <v>35328</v>
          </cell>
          <cell r="O893">
            <v>2620.61</v>
          </cell>
          <cell r="P893">
            <v>30421.3</v>
          </cell>
          <cell r="Q893">
            <v>79856.62</v>
          </cell>
          <cell r="R893">
            <v>33041.910000000003</v>
          </cell>
          <cell r="S893">
            <v>2376</v>
          </cell>
          <cell r="T893">
            <v>7182</v>
          </cell>
          <cell r="U893">
            <v>9836.4</v>
          </cell>
          <cell r="V893">
            <v>720</v>
          </cell>
          <cell r="W893">
            <v>9504</v>
          </cell>
          <cell r="X893">
            <v>196.5</v>
          </cell>
          <cell r="Y893">
            <v>9893.66</v>
          </cell>
          <cell r="Z893">
            <v>6302.77</v>
          </cell>
          <cell r="AA893">
            <v>3.75</v>
          </cell>
          <cell r="AB893">
            <v>2819.8</v>
          </cell>
          <cell r="AC893">
            <v>11708.65</v>
          </cell>
          <cell r="AD893">
            <v>11.21</v>
          </cell>
          <cell r="AE893">
            <v>17226</v>
          </cell>
          <cell r="AF893">
            <v>47.91</v>
          </cell>
          <cell r="AG893">
            <v>5348.19</v>
          </cell>
          <cell r="AH893">
            <v>50694</v>
          </cell>
          <cell r="AI893">
            <v>2203.1999999999998</v>
          </cell>
          <cell r="AJ893">
            <v>113985.22</v>
          </cell>
          <cell r="AK893">
            <v>1769.36</v>
          </cell>
          <cell r="AL893">
            <v>12203.37</v>
          </cell>
        </row>
        <row r="894">
          <cell r="A894">
            <v>38908</v>
          </cell>
          <cell r="B894" t="str">
            <v>07:15</v>
          </cell>
          <cell r="C894">
            <v>39242.25</v>
          </cell>
          <cell r="D894">
            <v>44765.38</v>
          </cell>
          <cell r="E894">
            <v>108410.19</v>
          </cell>
          <cell r="F894">
            <v>-172.8</v>
          </cell>
          <cell r="G894">
            <v>92651.64</v>
          </cell>
          <cell r="H894">
            <v>12578.66</v>
          </cell>
          <cell r="I894">
            <v>-153.82</v>
          </cell>
          <cell r="J894">
            <v>16336.8</v>
          </cell>
          <cell r="K894">
            <v>5306.44</v>
          </cell>
          <cell r="L894">
            <v>10242.11</v>
          </cell>
          <cell r="M894">
            <v>0</v>
          </cell>
          <cell r="N894">
            <v>36432</v>
          </cell>
          <cell r="O894">
            <v>5999.51</v>
          </cell>
          <cell r="P894">
            <v>36221.74</v>
          </cell>
          <cell r="Q894">
            <v>81945.820000000007</v>
          </cell>
          <cell r="R894">
            <v>42221.25</v>
          </cell>
          <cell r="S894">
            <v>2268</v>
          </cell>
          <cell r="T894">
            <v>7621.2</v>
          </cell>
          <cell r="U894">
            <v>10242.11</v>
          </cell>
          <cell r="V894">
            <v>684</v>
          </cell>
          <cell r="W894">
            <v>9360</v>
          </cell>
          <cell r="X894">
            <v>201</v>
          </cell>
          <cell r="Y894">
            <v>10143.08</v>
          </cell>
          <cell r="Z894">
            <v>6397.56</v>
          </cell>
          <cell r="AA894">
            <v>3.75</v>
          </cell>
          <cell r="AB894">
            <v>2741.9</v>
          </cell>
          <cell r="AC894">
            <v>12147.44</v>
          </cell>
          <cell r="AD894">
            <v>9.35</v>
          </cell>
          <cell r="AE894">
            <v>17676</v>
          </cell>
          <cell r="AF894">
            <v>29.17</v>
          </cell>
          <cell r="AG894">
            <v>5396.77</v>
          </cell>
          <cell r="AH894">
            <v>53322</v>
          </cell>
          <cell r="AI894">
            <v>2152.8000000000002</v>
          </cell>
          <cell r="AJ894">
            <v>119712.49</v>
          </cell>
          <cell r="AK894">
            <v>1655.2</v>
          </cell>
          <cell r="AL894">
            <v>12071.29</v>
          </cell>
        </row>
        <row r="895">
          <cell r="A895">
            <v>38908</v>
          </cell>
          <cell r="B895" t="str">
            <v>07:30</v>
          </cell>
          <cell r="C895">
            <v>39896.81</v>
          </cell>
          <cell r="D895">
            <v>47525.919999999998</v>
          </cell>
          <cell r="E895">
            <v>117688.73</v>
          </cell>
          <cell r="F895">
            <v>-259.2</v>
          </cell>
          <cell r="G895">
            <v>93724.97</v>
          </cell>
          <cell r="H895">
            <v>12794.64</v>
          </cell>
          <cell r="I895">
            <v>-154.11000000000001</v>
          </cell>
          <cell r="J895">
            <v>17248.32</v>
          </cell>
          <cell r="K895">
            <v>5948.05</v>
          </cell>
          <cell r="L895">
            <v>11730.23</v>
          </cell>
          <cell r="M895">
            <v>0</v>
          </cell>
          <cell r="N895">
            <v>36984</v>
          </cell>
          <cell r="O895">
            <v>5853.92</v>
          </cell>
          <cell r="P895">
            <v>46367.199999999997</v>
          </cell>
          <cell r="Q895">
            <v>87546.11</v>
          </cell>
          <cell r="R895">
            <v>52221.120000000003</v>
          </cell>
          <cell r="S895">
            <v>2376</v>
          </cell>
          <cell r="T895">
            <v>6678</v>
          </cell>
          <cell r="U895">
            <v>11730.23</v>
          </cell>
          <cell r="V895">
            <v>699</v>
          </cell>
          <cell r="W895">
            <v>9043.2000000000007</v>
          </cell>
          <cell r="X895">
            <v>219</v>
          </cell>
          <cell r="Y895">
            <v>11057.62</v>
          </cell>
          <cell r="Z895">
            <v>6756.62</v>
          </cell>
          <cell r="AA895">
            <v>3.75</v>
          </cell>
          <cell r="AB895">
            <v>2675</v>
          </cell>
          <cell r="AC895">
            <v>12865.45</v>
          </cell>
          <cell r="AD895">
            <v>5.82</v>
          </cell>
          <cell r="AE895">
            <v>18126</v>
          </cell>
          <cell r="AF895">
            <v>36.46</v>
          </cell>
          <cell r="AG895">
            <v>5447.35</v>
          </cell>
          <cell r="AH895">
            <v>56868</v>
          </cell>
          <cell r="AI895">
            <v>2138.4</v>
          </cell>
          <cell r="AJ895">
            <v>126687.61</v>
          </cell>
          <cell r="AK895">
            <v>1655.2</v>
          </cell>
          <cell r="AL895">
            <v>10569.25</v>
          </cell>
        </row>
        <row r="896">
          <cell r="A896">
            <v>38908</v>
          </cell>
          <cell r="B896" t="str">
            <v>07:45</v>
          </cell>
          <cell r="C896">
            <v>39970.019999999997</v>
          </cell>
          <cell r="D896">
            <v>54007.22</v>
          </cell>
          <cell r="E896">
            <v>124330.03</v>
          </cell>
          <cell r="F896">
            <v>-172.8</v>
          </cell>
          <cell r="G896">
            <v>93724.97</v>
          </cell>
          <cell r="H896">
            <v>12794.64</v>
          </cell>
          <cell r="I896">
            <v>-157.13</v>
          </cell>
          <cell r="J896">
            <v>16498.759999999998</v>
          </cell>
          <cell r="K896">
            <v>5940.73</v>
          </cell>
          <cell r="L896">
            <v>12463.44</v>
          </cell>
          <cell r="M896">
            <v>0</v>
          </cell>
          <cell r="N896">
            <v>36432</v>
          </cell>
          <cell r="O896">
            <v>9153.9599999999991</v>
          </cell>
          <cell r="P896">
            <v>48622.21</v>
          </cell>
          <cell r="Q896">
            <v>91069.13</v>
          </cell>
          <cell r="R896">
            <v>57776.17</v>
          </cell>
          <cell r="S896">
            <v>2376</v>
          </cell>
          <cell r="T896">
            <v>6876</v>
          </cell>
          <cell r="U896">
            <v>12463.44</v>
          </cell>
          <cell r="V896">
            <v>702</v>
          </cell>
          <cell r="W896">
            <v>9360</v>
          </cell>
          <cell r="X896">
            <v>232.5</v>
          </cell>
          <cell r="Y896">
            <v>11556.46</v>
          </cell>
          <cell r="Z896">
            <v>6686.44</v>
          </cell>
          <cell r="AA896">
            <v>3.75</v>
          </cell>
          <cell r="AB896">
            <v>2542.4</v>
          </cell>
          <cell r="AC896">
            <v>13182.92</v>
          </cell>
          <cell r="AD896">
            <v>4.57</v>
          </cell>
          <cell r="AE896">
            <v>18522</v>
          </cell>
          <cell r="AF896">
            <v>31.25</v>
          </cell>
          <cell r="AG896">
            <v>5430.94</v>
          </cell>
          <cell r="AH896">
            <v>57843</v>
          </cell>
          <cell r="AI896">
            <v>2073.6</v>
          </cell>
          <cell r="AJ896">
            <v>131998.97</v>
          </cell>
          <cell r="AK896">
            <v>1655.2</v>
          </cell>
          <cell r="AL896">
            <v>9636.48</v>
          </cell>
        </row>
        <row r="897">
          <cell r="A897">
            <v>38908</v>
          </cell>
          <cell r="B897" t="str">
            <v>08:00</v>
          </cell>
          <cell r="C897">
            <v>39703.96</v>
          </cell>
          <cell r="D897">
            <v>60368.5</v>
          </cell>
          <cell r="E897">
            <v>125087.7</v>
          </cell>
          <cell r="F897">
            <v>-172.8</v>
          </cell>
          <cell r="G897">
            <v>93418.3</v>
          </cell>
          <cell r="H897">
            <v>12626.66</v>
          </cell>
          <cell r="I897">
            <v>-181.57</v>
          </cell>
          <cell r="J897">
            <v>16355.57</v>
          </cell>
          <cell r="K897">
            <v>5920.78</v>
          </cell>
          <cell r="L897">
            <v>13069.04</v>
          </cell>
          <cell r="M897">
            <v>0</v>
          </cell>
          <cell r="N897">
            <v>36984</v>
          </cell>
          <cell r="O897">
            <v>11762.44</v>
          </cell>
          <cell r="P897">
            <v>52287.7</v>
          </cell>
          <cell r="Q897">
            <v>90069.57</v>
          </cell>
          <cell r="R897">
            <v>64050.14</v>
          </cell>
          <cell r="S897">
            <v>2484</v>
          </cell>
          <cell r="T897">
            <v>6375.6</v>
          </cell>
          <cell r="U897">
            <v>13069.04</v>
          </cell>
          <cell r="V897">
            <v>675</v>
          </cell>
          <cell r="W897">
            <v>9129.6</v>
          </cell>
          <cell r="X897">
            <v>246.75</v>
          </cell>
          <cell r="Y897">
            <v>12055.3</v>
          </cell>
          <cell r="Z897">
            <v>6684.83</v>
          </cell>
          <cell r="AA897">
            <v>3.75</v>
          </cell>
          <cell r="AB897">
            <v>2403.4</v>
          </cell>
          <cell r="AC897">
            <v>13613.92</v>
          </cell>
          <cell r="AD897">
            <v>3.31</v>
          </cell>
          <cell r="AE897">
            <v>18972</v>
          </cell>
          <cell r="AF897">
            <v>26.04</v>
          </cell>
          <cell r="AG897">
            <v>5462.53</v>
          </cell>
          <cell r="AH897">
            <v>59004</v>
          </cell>
          <cell r="AI897">
            <v>2037.6</v>
          </cell>
          <cell r="AJ897">
            <v>135550.53</v>
          </cell>
          <cell r="AK897">
            <v>1712.28</v>
          </cell>
          <cell r="AL897">
            <v>11922.85</v>
          </cell>
        </row>
        <row r="898">
          <cell r="A898">
            <v>38908</v>
          </cell>
          <cell r="B898" t="str">
            <v>08:15</v>
          </cell>
          <cell r="C898">
            <v>40405.33</v>
          </cell>
          <cell r="D898">
            <v>71450.710000000006</v>
          </cell>
          <cell r="E898">
            <v>125993.76</v>
          </cell>
          <cell r="F898">
            <v>-172.8</v>
          </cell>
          <cell r="G898">
            <v>92574.97</v>
          </cell>
          <cell r="H898">
            <v>12556.54</v>
          </cell>
          <cell r="I898">
            <v>-188.18</v>
          </cell>
          <cell r="J898">
            <v>16685.11</v>
          </cell>
          <cell r="K898">
            <v>5875.57</v>
          </cell>
          <cell r="L898">
            <v>13054.75</v>
          </cell>
          <cell r="M898">
            <v>0</v>
          </cell>
          <cell r="N898">
            <v>36984</v>
          </cell>
          <cell r="O898">
            <v>11732.11</v>
          </cell>
          <cell r="P898">
            <v>52397.9</v>
          </cell>
          <cell r="Q898">
            <v>92060.18</v>
          </cell>
          <cell r="R898">
            <v>64130.01</v>
          </cell>
          <cell r="S898">
            <v>2484</v>
          </cell>
          <cell r="T898">
            <v>6660</v>
          </cell>
          <cell r="U898">
            <v>13054.75</v>
          </cell>
          <cell r="V898">
            <v>660</v>
          </cell>
          <cell r="W898">
            <v>9187.2000000000007</v>
          </cell>
          <cell r="X898">
            <v>259.5</v>
          </cell>
          <cell r="Y898">
            <v>12304.72</v>
          </cell>
          <cell r="Z898">
            <v>6698.63</v>
          </cell>
          <cell r="AA898">
            <v>5.63</v>
          </cell>
          <cell r="AB898">
            <v>2318.8000000000002</v>
          </cell>
          <cell r="AC898">
            <v>13815.2</v>
          </cell>
          <cell r="AD898">
            <v>3.23</v>
          </cell>
          <cell r="AE898">
            <v>19422</v>
          </cell>
          <cell r="AF898">
            <v>23.96</v>
          </cell>
          <cell r="AG898">
            <v>5492.46</v>
          </cell>
          <cell r="AH898">
            <v>60627</v>
          </cell>
          <cell r="AI898">
            <v>2044.8</v>
          </cell>
          <cell r="AJ898">
            <v>139774.17000000001</v>
          </cell>
          <cell r="AK898">
            <v>1769.36</v>
          </cell>
          <cell r="AL898">
            <v>14718.87</v>
          </cell>
        </row>
        <row r="899">
          <cell r="A899">
            <v>38908</v>
          </cell>
          <cell r="B899" t="str">
            <v>08:30</v>
          </cell>
          <cell r="C899">
            <v>40415.33</v>
          </cell>
          <cell r="D899">
            <v>80212.460000000006</v>
          </cell>
          <cell r="E899">
            <v>133538.38</v>
          </cell>
          <cell r="F899">
            <v>-172.8</v>
          </cell>
          <cell r="G899">
            <v>92498.3</v>
          </cell>
          <cell r="H899">
            <v>12508.54</v>
          </cell>
          <cell r="I899">
            <v>-167.19</v>
          </cell>
          <cell r="J899">
            <v>16319.97</v>
          </cell>
          <cell r="K899">
            <v>5866.38</v>
          </cell>
          <cell r="L899">
            <v>13029.9</v>
          </cell>
          <cell r="M899">
            <v>0</v>
          </cell>
          <cell r="N899">
            <v>36432</v>
          </cell>
          <cell r="O899">
            <v>11780.64</v>
          </cell>
          <cell r="P899">
            <v>55668.52</v>
          </cell>
          <cell r="Q899">
            <v>95111.19</v>
          </cell>
          <cell r="R899">
            <v>67449.16</v>
          </cell>
          <cell r="S899">
            <v>2484</v>
          </cell>
          <cell r="T899">
            <v>6775.2</v>
          </cell>
          <cell r="U899">
            <v>13029.9</v>
          </cell>
          <cell r="V899">
            <v>669</v>
          </cell>
          <cell r="W899">
            <v>9360</v>
          </cell>
          <cell r="X899">
            <v>236.25</v>
          </cell>
          <cell r="Y899">
            <v>12637.28</v>
          </cell>
          <cell r="Z899">
            <v>6847.65</v>
          </cell>
          <cell r="AA899">
            <v>5.63</v>
          </cell>
          <cell r="AB899">
            <v>2240.6</v>
          </cell>
          <cell r="AC899">
            <v>13991.05</v>
          </cell>
          <cell r="AD899">
            <v>3.61</v>
          </cell>
          <cell r="AE899">
            <v>20070</v>
          </cell>
          <cell r="AF899">
            <v>20.83</v>
          </cell>
          <cell r="AG899">
            <v>5530.5</v>
          </cell>
          <cell r="AH899">
            <v>62565</v>
          </cell>
          <cell r="AI899">
            <v>2080.8000000000002</v>
          </cell>
          <cell r="AJ899">
            <v>147437.10999999999</v>
          </cell>
          <cell r="AK899">
            <v>1769.36</v>
          </cell>
          <cell r="AL899">
            <v>15331.39</v>
          </cell>
        </row>
        <row r="900">
          <cell r="A900">
            <v>38908</v>
          </cell>
          <cell r="B900" t="str">
            <v>08:45</v>
          </cell>
          <cell r="C900">
            <v>39827.589999999997</v>
          </cell>
          <cell r="D900">
            <v>81132.649999999994</v>
          </cell>
          <cell r="E900">
            <v>144024.43</v>
          </cell>
          <cell r="F900">
            <v>-172.8</v>
          </cell>
          <cell r="G900">
            <v>92459.97</v>
          </cell>
          <cell r="H900">
            <v>12466.18</v>
          </cell>
          <cell r="I900">
            <v>-175.82</v>
          </cell>
          <cell r="J900">
            <v>16368.77</v>
          </cell>
          <cell r="K900">
            <v>6088.27</v>
          </cell>
          <cell r="L900">
            <v>12916.53</v>
          </cell>
          <cell r="M900">
            <v>0</v>
          </cell>
          <cell r="N900">
            <v>36432</v>
          </cell>
          <cell r="O900">
            <v>11762.44</v>
          </cell>
          <cell r="P900">
            <v>59733.59</v>
          </cell>
          <cell r="Q900">
            <v>94255.82</v>
          </cell>
          <cell r="R900">
            <v>71496.03</v>
          </cell>
          <cell r="S900">
            <v>2376</v>
          </cell>
          <cell r="T900">
            <v>7455.6</v>
          </cell>
          <cell r="U900">
            <v>12916.53</v>
          </cell>
          <cell r="V900">
            <v>678</v>
          </cell>
          <cell r="W900">
            <v>9475.2000000000007</v>
          </cell>
          <cell r="X900">
            <v>238.5</v>
          </cell>
          <cell r="Y900">
            <v>13052.98</v>
          </cell>
          <cell r="Z900">
            <v>6987.65</v>
          </cell>
          <cell r="AA900">
            <v>11.26</v>
          </cell>
          <cell r="AB900">
            <v>2191.3000000000002</v>
          </cell>
          <cell r="AC900">
            <v>14552.55</v>
          </cell>
          <cell r="AD900">
            <v>2.4700000000000002</v>
          </cell>
          <cell r="AE900">
            <v>20592</v>
          </cell>
          <cell r="AF900">
            <v>22.92</v>
          </cell>
          <cell r="AG900">
            <v>5611.48</v>
          </cell>
          <cell r="AH900">
            <v>64440</v>
          </cell>
          <cell r="AI900">
            <v>2095.1999999999998</v>
          </cell>
          <cell r="AJ900">
            <v>155772.01</v>
          </cell>
          <cell r="AK900">
            <v>1769.36</v>
          </cell>
          <cell r="AL900">
            <v>14123.92</v>
          </cell>
        </row>
        <row r="901">
          <cell r="A901">
            <v>38908</v>
          </cell>
          <cell r="B901" t="str">
            <v>09:00</v>
          </cell>
          <cell r="C901">
            <v>39902.81</v>
          </cell>
          <cell r="D901">
            <v>82212.86</v>
          </cell>
          <cell r="E901">
            <v>153336.76</v>
          </cell>
          <cell r="F901">
            <v>-172.8</v>
          </cell>
          <cell r="G901">
            <v>92344.97</v>
          </cell>
          <cell r="H901">
            <v>12466.18</v>
          </cell>
          <cell r="I901">
            <v>-178.26</v>
          </cell>
          <cell r="J901">
            <v>16387.53</v>
          </cell>
          <cell r="K901">
            <v>6365.98</v>
          </cell>
          <cell r="L901">
            <v>12806.64</v>
          </cell>
          <cell r="M901">
            <v>0</v>
          </cell>
          <cell r="N901">
            <v>36984</v>
          </cell>
          <cell r="O901">
            <v>11768.51</v>
          </cell>
          <cell r="P901">
            <v>60039.44</v>
          </cell>
          <cell r="Q901">
            <v>95922.26</v>
          </cell>
          <cell r="R901">
            <v>71807.95</v>
          </cell>
          <cell r="S901">
            <v>2484</v>
          </cell>
          <cell r="T901">
            <v>7876.8</v>
          </cell>
          <cell r="U901">
            <v>12806.64</v>
          </cell>
          <cell r="V901">
            <v>978</v>
          </cell>
          <cell r="W901">
            <v>9676.7999999999993</v>
          </cell>
          <cell r="X901">
            <v>222</v>
          </cell>
          <cell r="Y901">
            <v>13302.4</v>
          </cell>
          <cell r="Z901">
            <v>6882.21</v>
          </cell>
          <cell r="AA901">
            <v>11.26</v>
          </cell>
          <cell r="AB901">
            <v>2156.1</v>
          </cell>
          <cell r="AC901">
            <v>14713.67</v>
          </cell>
          <cell r="AD901">
            <v>2.5299999999999998</v>
          </cell>
          <cell r="AE901">
            <v>21132</v>
          </cell>
          <cell r="AF901">
            <v>22.92</v>
          </cell>
          <cell r="AG901">
            <v>5588.08</v>
          </cell>
          <cell r="AH901">
            <v>64860</v>
          </cell>
          <cell r="AI901">
            <v>2073.6</v>
          </cell>
          <cell r="AJ901">
            <v>162939.14000000001</v>
          </cell>
          <cell r="AK901">
            <v>1712.28</v>
          </cell>
          <cell r="AL901">
            <v>13118.69</v>
          </cell>
        </row>
        <row r="902">
          <cell r="A902">
            <v>38908</v>
          </cell>
          <cell r="B902" t="str">
            <v>09:15</v>
          </cell>
          <cell r="C902">
            <v>40452.14</v>
          </cell>
          <cell r="D902">
            <v>85093.440000000002</v>
          </cell>
          <cell r="E902">
            <v>160973.10999999999</v>
          </cell>
          <cell r="F902">
            <v>-172.8</v>
          </cell>
          <cell r="G902">
            <v>92191.64</v>
          </cell>
          <cell r="H902">
            <v>12340.56</v>
          </cell>
          <cell r="I902">
            <v>-290.25</v>
          </cell>
          <cell r="J902">
            <v>16033.6</v>
          </cell>
          <cell r="K902">
            <v>6355.76</v>
          </cell>
          <cell r="L902">
            <v>12832.08</v>
          </cell>
          <cell r="M902">
            <v>0</v>
          </cell>
          <cell r="N902">
            <v>36984</v>
          </cell>
          <cell r="O902">
            <v>11768.51</v>
          </cell>
          <cell r="P902">
            <v>60027.83</v>
          </cell>
          <cell r="Q902">
            <v>98530.25</v>
          </cell>
          <cell r="R902">
            <v>71796.34</v>
          </cell>
          <cell r="S902">
            <v>2592</v>
          </cell>
          <cell r="T902">
            <v>8355.6</v>
          </cell>
          <cell r="U902">
            <v>12832.08</v>
          </cell>
          <cell r="V902">
            <v>1224</v>
          </cell>
          <cell r="W902">
            <v>9619.2000000000007</v>
          </cell>
          <cell r="X902">
            <v>219.75</v>
          </cell>
          <cell r="Y902">
            <v>13634.96</v>
          </cell>
          <cell r="Z902">
            <v>7370.8</v>
          </cell>
          <cell r="AA902">
            <v>5.63</v>
          </cell>
          <cell r="AB902">
            <v>2148.1</v>
          </cell>
          <cell r="AC902">
            <v>14839.01</v>
          </cell>
          <cell r="AD902">
            <v>3.38</v>
          </cell>
          <cell r="AE902">
            <v>21330</v>
          </cell>
          <cell r="AF902">
            <v>21.87</v>
          </cell>
          <cell r="AG902">
            <v>5454.28</v>
          </cell>
          <cell r="AH902">
            <v>66117</v>
          </cell>
          <cell r="AI902">
            <v>2152.8000000000002</v>
          </cell>
          <cell r="AJ902">
            <v>168762.46</v>
          </cell>
          <cell r="AK902">
            <v>1826.43</v>
          </cell>
          <cell r="AL902">
            <v>11891.35</v>
          </cell>
        </row>
        <row r="903">
          <cell r="A903">
            <v>38908</v>
          </cell>
          <cell r="B903" t="str">
            <v>09:30</v>
          </cell>
          <cell r="C903">
            <v>39439.89</v>
          </cell>
          <cell r="D903">
            <v>85053.43</v>
          </cell>
          <cell r="E903">
            <v>173057.65</v>
          </cell>
          <cell r="F903">
            <v>-172.8</v>
          </cell>
          <cell r="G903">
            <v>91999.97</v>
          </cell>
          <cell r="H903">
            <v>12272.32</v>
          </cell>
          <cell r="I903">
            <v>-322.88</v>
          </cell>
          <cell r="J903">
            <v>16057.19</v>
          </cell>
          <cell r="K903">
            <v>6338.46</v>
          </cell>
          <cell r="L903">
            <v>12793.7</v>
          </cell>
          <cell r="M903">
            <v>0</v>
          </cell>
          <cell r="N903">
            <v>36432</v>
          </cell>
          <cell r="O903">
            <v>11756.37</v>
          </cell>
          <cell r="P903">
            <v>60109.65</v>
          </cell>
          <cell r="Q903">
            <v>100930.88</v>
          </cell>
          <cell r="R903">
            <v>71866.02</v>
          </cell>
          <cell r="S903">
            <v>2484</v>
          </cell>
          <cell r="T903">
            <v>9198</v>
          </cell>
          <cell r="U903">
            <v>12793.7</v>
          </cell>
          <cell r="V903">
            <v>1068</v>
          </cell>
          <cell r="W903">
            <v>9734.4</v>
          </cell>
          <cell r="X903">
            <v>225.75</v>
          </cell>
          <cell r="Y903">
            <v>13801.24</v>
          </cell>
          <cell r="Z903">
            <v>7552.59</v>
          </cell>
          <cell r="AA903">
            <v>9.3800000000000008</v>
          </cell>
          <cell r="AB903">
            <v>2146.5</v>
          </cell>
          <cell r="AC903">
            <v>14794.62</v>
          </cell>
          <cell r="AD903">
            <v>2</v>
          </cell>
          <cell r="AE903">
            <v>21780</v>
          </cell>
          <cell r="AF903">
            <v>19.79</v>
          </cell>
          <cell r="AG903">
            <v>5512.41</v>
          </cell>
          <cell r="AH903">
            <v>66900</v>
          </cell>
          <cell r="AI903">
            <v>2181.6</v>
          </cell>
          <cell r="AJ903">
            <v>176073.27</v>
          </cell>
          <cell r="AK903">
            <v>1883.51</v>
          </cell>
          <cell r="AL903">
            <v>9181.84</v>
          </cell>
        </row>
        <row r="904">
          <cell r="A904">
            <v>38908</v>
          </cell>
          <cell r="B904" t="str">
            <v>09:45</v>
          </cell>
          <cell r="C904">
            <v>40247.68</v>
          </cell>
          <cell r="D904">
            <v>83733.17</v>
          </cell>
          <cell r="E904">
            <v>178302.06</v>
          </cell>
          <cell r="F904">
            <v>-432</v>
          </cell>
          <cell r="G904">
            <v>92191.64</v>
          </cell>
          <cell r="H904">
            <v>12224.32</v>
          </cell>
          <cell r="I904">
            <v>-313.82</v>
          </cell>
          <cell r="J904">
            <v>16433.93</v>
          </cell>
          <cell r="K904">
            <v>6283.74</v>
          </cell>
          <cell r="L904">
            <v>12779.41</v>
          </cell>
          <cell r="M904">
            <v>0</v>
          </cell>
          <cell r="N904">
            <v>36984</v>
          </cell>
          <cell r="O904">
            <v>11762.44</v>
          </cell>
          <cell r="P904">
            <v>60347.59</v>
          </cell>
          <cell r="Q904">
            <v>102073.82</v>
          </cell>
          <cell r="R904">
            <v>72110.03</v>
          </cell>
          <cell r="S904">
            <v>2484</v>
          </cell>
          <cell r="T904">
            <v>9327.6</v>
          </cell>
          <cell r="U904">
            <v>12779.41</v>
          </cell>
          <cell r="V904">
            <v>1212</v>
          </cell>
          <cell r="W904">
            <v>9792</v>
          </cell>
          <cell r="X904">
            <v>217.5</v>
          </cell>
          <cell r="Y904">
            <v>13801.24</v>
          </cell>
          <cell r="Z904">
            <v>7959.08</v>
          </cell>
          <cell r="AA904">
            <v>9.3800000000000008</v>
          </cell>
          <cell r="AB904">
            <v>2160.9</v>
          </cell>
          <cell r="AC904">
            <v>14770.11</v>
          </cell>
          <cell r="AD904">
            <v>7.38</v>
          </cell>
          <cell r="AE904">
            <v>21816</v>
          </cell>
          <cell r="AF904">
            <v>19.79</v>
          </cell>
          <cell r="AG904">
            <v>5526.81</v>
          </cell>
          <cell r="AH904">
            <v>67143</v>
          </cell>
          <cell r="AI904">
            <v>2181.6</v>
          </cell>
          <cell r="AJ904">
            <v>179752.71</v>
          </cell>
          <cell r="AK904">
            <v>1826.43</v>
          </cell>
          <cell r="AL904">
            <v>7544.22</v>
          </cell>
        </row>
        <row r="905">
          <cell r="A905">
            <v>38908</v>
          </cell>
          <cell r="B905" t="str">
            <v>10:00</v>
          </cell>
          <cell r="C905">
            <v>40930.65</v>
          </cell>
          <cell r="D905">
            <v>83773.17</v>
          </cell>
          <cell r="E905">
            <v>176778.37</v>
          </cell>
          <cell r="F905">
            <v>7516.8</v>
          </cell>
          <cell r="G905">
            <v>92114.97</v>
          </cell>
          <cell r="H905">
            <v>12102.46</v>
          </cell>
          <cell r="I905">
            <v>-335.1</v>
          </cell>
          <cell r="J905">
            <v>15943.57</v>
          </cell>
          <cell r="K905">
            <v>6376.33</v>
          </cell>
          <cell r="L905">
            <v>12715.97</v>
          </cell>
          <cell r="M905">
            <v>0</v>
          </cell>
          <cell r="N905">
            <v>36432</v>
          </cell>
          <cell r="O905">
            <v>11768.51</v>
          </cell>
          <cell r="P905">
            <v>60052.49</v>
          </cell>
          <cell r="Q905">
            <v>103119.1</v>
          </cell>
          <cell r="R905">
            <v>71821</v>
          </cell>
          <cell r="S905">
            <v>2484</v>
          </cell>
          <cell r="T905">
            <v>9698.4</v>
          </cell>
          <cell r="U905">
            <v>12715.97</v>
          </cell>
          <cell r="V905">
            <v>1158</v>
          </cell>
          <cell r="W905">
            <v>9820.7999999999993</v>
          </cell>
          <cell r="X905">
            <v>206.25</v>
          </cell>
          <cell r="Y905">
            <v>13801.24</v>
          </cell>
          <cell r="Z905">
            <v>8513.15</v>
          </cell>
          <cell r="AA905">
            <v>7.5</v>
          </cell>
          <cell r="AB905">
            <v>2181.6999999999998</v>
          </cell>
          <cell r="AC905">
            <v>14975.98</v>
          </cell>
          <cell r="AD905">
            <v>10.039999999999999</v>
          </cell>
          <cell r="AE905">
            <v>21906</v>
          </cell>
          <cell r="AF905">
            <v>16.670000000000002</v>
          </cell>
          <cell r="AG905">
            <v>5446.38</v>
          </cell>
          <cell r="AH905">
            <v>67908</v>
          </cell>
          <cell r="AI905">
            <v>2232</v>
          </cell>
          <cell r="AJ905">
            <v>180648.66</v>
          </cell>
          <cell r="AK905">
            <v>1826.43</v>
          </cell>
          <cell r="AL905">
            <v>9360.69</v>
          </cell>
        </row>
        <row r="906">
          <cell r="A906">
            <v>38908</v>
          </cell>
          <cell r="B906" t="str">
            <v>10:15</v>
          </cell>
          <cell r="C906">
            <v>39132.620000000003</v>
          </cell>
          <cell r="D906">
            <v>63249.66</v>
          </cell>
          <cell r="E906">
            <v>177092.86</v>
          </cell>
          <cell r="F906">
            <v>29808</v>
          </cell>
          <cell r="G906">
            <v>91961.64</v>
          </cell>
          <cell r="H906">
            <v>12006.46</v>
          </cell>
          <cell r="I906">
            <v>-394.33</v>
          </cell>
          <cell r="J906">
            <v>15634.4</v>
          </cell>
          <cell r="K906">
            <v>5970.13</v>
          </cell>
          <cell r="L906">
            <v>12806.91</v>
          </cell>
          <cell r="M906">
            <v>0</v>
          </cell>
          <cell r="N906">
            <v>37536</v>
          </cell>
          <cell r="O906">
            <v>11750.31</v>
          </cell>
          <cell r="P906">
            <v>59995.360000000001</v>
          </cell>
          <cell r="Q906">
            <v>102602.33</v>
          </cell>
          <cell r="R906">
            <v>71745.67</v>
          </cell>
          <cell r="S906">
            <v>2484</v>
          </cell>
          <cell r="T906">
            <v>9489.6</v>
          </cell>
          <cell r="U906">
            <v>12806.91</v>
          </cell>
          <cell r="V906">
            <v>1242</v>
          </cell>
          <cell r="W906">
            <v>9792</v>
          </cell>
          <cell r="X906">
            <v>197.25</v>
          </cell>
          <cell r="Y906">
            <v>13551.82</v>
          </cell>
          <cell r="Z906">
            <v>8690.86</v>
          </cell>
          <cell r="AA906">
            <v>7.5</v>
          </cell>
          <cell r="AB906">
            <v>2212.1</v>
          </cell>
          <cell r="AC906">
            <v>14916.04</v>
          </cell>
          <cell r="AD906">
            <v>11.36</v>
          </cell>
          <cell r="AE906">
            <v>21942</v>
          </cell>
          <cell r="AF906">
            <v>20.83</v>
          </cell>
          <cell r="AG906">
            <v>5480.4</v>
          </cell>
          <cell r="AH906">
            <v>67641</v>
          </cell>
          <cell r="AI906">
            <v>2210.4</v>
          </cell>
          <cell r="AJ906">
            <v>181816.58</v>
          </cell>
          <cell r="AK906">
            <v>1769.36</v>
          </cell>
          <cell r="AL906">
            <v>10049.18</v>
          </cell>
        </row>
        <row r="907">
          <cell r="A907">
            <v>38908</v>
          </cell>
          <cell r="B907" t="str">
            <v>10:30</v>
          </cell>
          <cell r="C907">
            <v>40319.699999999997</v>
          </cell>
          <cell r="D907">
            <v>76492.89</v>
          </cell>
          <cell r="E907">
            <v>159413.04999999999</v>
          </cell>
          <cell r="F907">
            <v>32313.599999999999</v>
          </cell>
          <cell r="G907">
            <v>92076.64</v>
          </cell>
          <cell r="H907">
            <v>11958.47</v>
          </cell>
          <cell r="I907">
            <v>-393.75</v>
          </cell>
          <cell r="J907">
            <v>15600</v>
          </cell>
          <cell r="K907">
            <v>5986.12</v>
          </cell>
          <cell r="L907">
            <v>12787.7</v>
          </cell>
          <cell r="M907">
            <v>0</v>
          </cell>
          <cell r="N907">
            <v>36432</v>
          </cell>
          <cell r="O907">
            <v>11774.57</v>
          </cell>
          <cell r="P907">
            <v>60242.9</v>
          </cell>
          <cell r="Q907">
            <v>102313.75</v>
          </cell>
          <cell r="R907">
            <v>72017.47</v>
          </cell>
          <cell r="S907">
            <v>2484</v>
          </cell>
          <cell r="T907">
            <v>9626.4</v>
          </cell>
          <cell r="U907">
            <v>12787.7</v>
          </cell>
          <cell r="V907">
            <v>1266</v>
          </cell>
          <cell r="W907">
            <v>9964.7999999999993</v>
          </cell>
          <cell r="X907">
            <v>213.75</v>
          </cell>
          <cell r="Y907">
            <v>13551.82</v>
          </cell>
          <cell r="Z907">
            <v>8887.91</v>
          </cell>
          <cell r="AA907">
            <v>7.5</v>
          </cell>
          <cell r="AB907">
            <v>2237.6</v>
          </cell>
          <cell r="AC907">
            <v>14820.52</v>
          </cell>
          <cell r="AD907">
            <v>9.26</v>
          </cell>
          <cell r="AE907">
            <v>21798</v>
          </cell>
          <cell r="AF907">
            <v>19.79</v>
          </cell>
          <cell r="AG907">
            <v>5551.29</v>
          </cell>
          <cell r="AH907">
            <v>67806</v>
          </cell>
          <cell r="AI907">
            <v>2253.6</v>
          </cell>
          <cell r="AJ907">
            <v>175657.59</v>
          </cell>
          <cell r="AK907">
            <v>1826.43</v>
          </cell>
          <cell r="AL907">
            <v>17430.8</v>
          </cell>
        </row>
        <row r="908">
          <cell r="A908">
            <v>38908</v>
          </cell>
          <cell r="B908" t="str">
            <v>10:45</v>
          </cell>
          <cell r="C908">
            <v>40306.5</v>
          </cell>
          <cell r="D908">
            <v>81173.83</v>
          </cell>
          <cell r="E908">
            <v>158093.76999999999</v>
          </cell>
          <cell r="F908">
            <v>32227.200000000001</v>
          </cell>
          <cell r="G908">
            <v>92076.63</v>
          </cell>
          <cell r="H908">
            <v>11938.22</v>
          </cell>
          <cell r="I908">
            <v>-398.78</v>
          </cell>
          <cell r="J908">
            <v>15599.2</v>
          </cell>
          <cell r="K908">
            <v>5990.86</v>
          </cell>
          <cell r="L908">
            <v>12815</v>
          </cell>
          <cell r="M908">
            <v>0</v>
          </cell>
          <cell r="N908">
            <v>36984</v>
          </cell>
          <cell r="O908">
            <v>11774.57</v>
          </cell>
          <cell r="P908">
            <v>60326.77</v>
          </cell>
          <cell r="Q908">
            <v>102446.78</v>
          </cell>
          <cell r="R908">
            <v>72101.34</v>
          </cell>
          <cell r="S908">
            <v>2592</v>
          </cell>
          <cell r="T908">
            <v>9680.4</v>
          </cell>
          <cell r="U908">
            <v>12815</v>
          </cell>
          <cell r="V908">
            <v>948</v>
          </cell>
          <cell r="W908">
            <v>9993.6</v>
          </cell>
          <cell r="X908">
            <v>198.75</v>
          </cell>
          <cell r="Y908">
            <v>13468.68</v>
          </cell>
          <cell r="Z908">
            <v>9173.92</v>
          </cell>
          <cell r="AA908">
            <v>11.26</v>
          </cell>
          <cell r="AB908">
            <v>2272.9</v>
          </cell>
          <cell r="AC908">
            <v>14735.49</v>
          </cell>
          <cell r="AD908">
            <v>15.54</v>
          </cell>
          <cell r="AE908">
            <v>21942</v>
          </cell>
          <cell r="AF908">
            <v>19.79</v>
          </cell>
          <cell r="AG908">
            <v>5563.28</v>
          </cell>
          <cell r="AH908">
            <v>67581</v>
          </cell>
          <cell r="AI908">
            <v>2311.1999999999998</v>
          </cell>
          <cell r="AJ908">
            <v>175529.71</v>
          </cell>
          <cell r="AK908">
            <v>1883.51</v>
          </cell>
          <cell r="AL908">
            <v>19697.3</v>
          </cell>
        </row>
        <row r="909">
          <cell r="A909">
            <v>38908</v>
          </cell>
          <cell r="B909" t="str">
            <v>11:00</v>
          </cell>
          <cell r="C909">
            <v>40471.339999999997</v>
          </cell>
          <cell r="D909">
            <v>81373.58</v>
          </cell>
          <cell r="E909">
            <v>160946.89000000001</v>
          </cell>
          <cell r="F909">
            <v>31881.599999999999</v>
          </cell>
          <cell r="G909">
            <v>91769.97</v>
          </cell>
          <cell r="H909">
            <v>11792.36</v>
          </cell>
          <cell r="I909">
            <v>-423.36</v>
          </cell>
          <cell r="J909">
            <v>15486.05</v>
          </cell>
          <cell r="K909">
            <v>5975.42</v>
          </cell>
          <cell r="L909">
            <v>12762.21</v>
          </cell>
          <cell r="M909">
            <v>0</v>
          </cell>
          <cell r="N909">
            <v>36984</v>
          </cell>
          <cell r="O909">
            <v>11744.24</v>
          </cell>
          <cell r="P909">
            <v>60615.519999999997</v>
          </cell>
          <cell r="Q909">
            <v>101991.36</v>
          </cell>
          <cell r="R909">
            <v>72359.759999999995</v>
          </cell>
          <cell r="S909">
            <v>2376</v>
          </cell>
          <cell r="T909">
            <v>9849.6</v>
          </cell>
          <cell r="U909">
            <v>12762.21</v>
          </cell>
          <cell r="V909">
            <v>1392</v>
          </cell>
          <cell r="W909">
            <v>10080</v>
          </cell>
          <cell r="X909">
            <v>205.5</v>
          </cell>
          <cell r="Y909">
            <v>13718.1</v>
          </cell>
          <cell r="Z909">
            <v>9156.68</v>
          </cell>
          <cell r="AA909">
            <v>9.3800000000000008</v>
          </cell>
          <cell r="AB909">
            <v>2265</v>
          </cell>
          <cell r="AC909">
            <v>14804.16</v>
          </cell>
          <cell r="AD909">
            <v>16.850000000000001</v>
          </cell>
          <cell r="AE909">
            <v>21996</v>
          </cell>
          <cell r="AF909">
            <v>18.75</v>
          </cell>
          <cell r="AG909">
            <v>5552.71</v>
          </cell>
          <cell r="AH909">
            <v>67938</v>
          </cell>
          <cell r="AI909">
            <v>2354.4</v>
          </cell>
          <cell r="AJ909">
            <v>177657.45</v>
          </cell>
          <cell r="AK909">
            <v>1883.51</v>
          </cell>
          <cell r="AL909">
            <v>19290.53</v>
          </cell>
        </row>
        <row r="910">
          <cell r="A910">
            <v>38908</v>
          </cell>
          <cell r="B910" t="str">
            <v>11:15</v>
          </cell>
          <cell r="C910">
            <v>39619.54</v>
          </cell>
          <cell r="D910">
            <v>72251.27</v>
          </cell>
          <cell r="E910">
            <v>178473.67</v>
          </cell>
          <cell r="F910">
            <v>31449.599999999999</v>
          </cell>
          <cell r="G910">
            <v>90159.97</v>
          </cell>
          <cell r="H910">
            <v>11578.25</v>
          </cell>
          <cell r="I910">
            <v>-425.09</v>
          </cell>
          <cell r="J910">
            <v>15407.62</v>
          </cell>
          <cell r="K910">
            <v>5920.47</v>
          </cell>
          <cell r="L910">
            <v>12744.52</v>
          </cell>
          <cell r="M910">
            <v>0</v>
          </cell>
          <cell r="N910">
            <v>36432</v>
          </cell>
          <cell r="O910">
            <v>11780.64</v>
          </cell>
          <cell r="P910">
            <v>60979.38</v>
          </cell>
          <cell r="Q910">
            <v>102281.09</v>
          </cell>
          <cell r="R910">
            <v>72760.02</v>
          </cell>
          <cell r="S910">
            <v>2376</v>
          </cell>
          <cell r="T910">
            <v>10000.799999999999</v>
          </cell>
          <cell r="U910">
            <v>12744.52</v>
          </cell>
          <cell r="V910">
            <v>1269</v>
          </cell>
          <cell r="W910">
            <v>9993.6</v>
          </cell>
          <cell r="X910">
            <v>196.5</v>
          </cell>
          <cell r="Y910">
            <v>14216.94</v>
          </cell>
          <cell r="Z910">
            <v>9258.73</v>
          </cell>
          <cell r="AA910">
            <v>11.26</v>
          </cell>
          <cell r="AB910">
            <v>2304.9</v>
          </cell>
          <cell r="AC910">
            <v>14649.26</v>
          </cell>
          <cell r="AD910">
            <v>13.44</v>
          </cell>
          <cell r="AE910">
            <v>22104</v>
          </cell>
          <cell r="AF910">
            <v>17.71</v>
          </cell>
          <cell r="AG910">
            <v>5508.92</v>
          </cell>
          <cell r="AH910">
            <v>68214</v>
          </cell>
          <cell r="AI910">
            <v>2397.6</v>
          </cell>
          <cell r="AJ910">
            <v>185384.2</v>
          </cell>
          <cell r="AK910">
            <v>1826.43</v>
          </cell>
          <cell r="AL910">
            <v>13649.41</v>
          </cell>
        </row>
        <row r="911">
          <cell r="A911">
            <v>38908</v>
          </cell>
          <cell r="B911" t="str">
            <v>11:30</v>
          </cell>
          <cell r="C911">
            <v>39524.31</v>
          </cell>
          <cell r="D911">
            <v>59929.13</v>
          </cell>
          <cell r="E911">
            <v>192430.53</v>
          </cell>
          <cell r="F911">
            <v>31363.200000000001</v>
          </cell>
          <cell r="G911">
            <v>90198.3</v>
          </cell>
          <cell r="H911">
            <v>11528.38</v>
          </cell>
          <cell r="I911">
            <v>-419.48</v>
          </cell>
          <cell r="J911">
            <v>15456.42</v>
          </cell>
          <cell r="K911">
            <v>5914.21</v>
          </cell>
          <cell r="L911">
            <v>12715.21</v>
          </cell>
          <cell r="M911">
            <v>0</v>
          </cell>
          <cell r="N911">
            <v>36984</v>
          </cell>
          <cell r="O911">
            <v>11762.44</v>
          </cell>
          <cell r="P911">
            <v>61377.06</v>
          </cell>
          <cell r="Q911">
            <v>102371.48</v>
          </cell>
          <cell r="R911">
            <v>73139.5</v>
          </cell>
          <cell r="S911">
            <v>2484</v>
          </cell>
          <cell r="T911">
            <v>10137.6</v>
          </cell>
          <cell r="U911">
            <v>12715.21</v>
          </cell>
          <cell r="V911">
            <v>1311</v>
          </cell>
          <cell r="W911">
            <v>10022.4</v>
          </cell>
          <cell r="X911">
            <v>198</v>
          </cell>
          <cell r="Y911">
            <v>14466.36</v>
          </cell>
          <cell r="Z911">
            <v>9170.15</v>
          </cell>
          <cell r="AA911">
            <v>9.3800000000000008</v>
          </cell>
          <cell r="AB911">
            <v>2351.1</v>
          </cell>
          <cell r="AC911">
            <v>14770.05</v>
          </cell>
          <cell r="AD911">
            <v>16.79</v>
          </cell>
          <cell r="AE911">
            <v>22284</v>
          </cell>
          <cell r="AF911">
            <v>16.670000000000002</v>
          </cell>
          <cell r="AG911">
            <v>5597.82</v>
          </cell>
          <cell r="AH911">
            <v>67311</v>
          </cell>
          <cell r="AI911">
            <v>2433.6</v>
          </cell>
          <cell r="AJ911">
            <v>192487.06</v>
          </cell>
          <cell r="AK911">
            <v>1769.36</v>
          </cell>
          <cell r="AL911">
            <v>7984.92</v>
          </cell>
        </row>
        <row r="912">
          <cell r="A912">
            <v>38908</v>
          </cell>
          <cell r="B912" t="str">
            <v>11:45</v>
          </cell>
          <cell r="C912">
            <v>39681.550000000003</v>
          </cell>
          <cell r="D912">
            <v>56809.36</v>
          </cell>
          <cell r="E912">
            <v>193148.2</v>
          </cell>
          <cell r="F912">
            <v>31363.200000000001</v>
          </cell>
          <cell r="G912">
            <v>90159.97</v>
          </cell>
          <cell r="H912">
            <v>11388.15</v>
          </cell>
          <cell r="I912">
            <v>-400.08</v>
          </cell>
          <cell r="J912">
            <v>15300.43</v>
          </cell>
          <cell r="K912">
            <v>5899.72</v>
          </cell>
          <cell r="L912">
            <v>12818.31</v>
          </cell>
          <cell r="M912">
            <v>0</v>
          </cell>
          <cell r="N912">
            <v>40848</v>
          </cell>
          <cell r="O912">
            <v>11762.44</v>
          </cell>
          <cell r="P912">
            <v>60849.64</v>
          </cell>
          <cell r="Q912">
            <v>103504.08</v>
          </cell>
          <cell r="R912">
            <v>72612.08</v>
          </cell>
          <cell r="S912">
            <v>2484</v>
          </cell>
          <cell r="T912">
            <v>10429.200000000001</v>
          </cell>
          <cell r="U912">
            <v>12818.31</v>
          </cell>
          <cell r="V912">
            <v>1305</v>
          </cell>
          <cell r="W912">
            <v>10368</v>
          </cell>
          <cell r="X912">
            <v>190.5</v>
          </cell>
          <cell r="Y912">
            <v>14466.36</v>
          </cell>
          <cell r="Z912">
            <v>9294.76</v>
          </cell>
          <cell r="AA912">
            <v>13.13</v>
          </cell>
          <cell r="AB912">
            <v>2320.8000000000002</v>
          </cell>
          <cell r="AC912">
            <v>14930.17</v>
          </cell>
          <cell r="AD912">
            <v>5.95</v>
          </cell>
          <cell r="AE912">
            <v>22338</v>
          </cell>
          <cell r="AF912">
            <v>16.670000000000002</v>
          </cell>
          <cell r="AG912">
            <v>5523.01</v>
          </cell>
          <cell r="AH912">
            <v>66726</v>
          </cell>
          <cell r="AI912">
            <v>2448</v>
          </cell>
          <cell r="AJ912">
            <v>193206.97</v>
          </cell>
          <cell r="AK912">
            <v>1712.28</v>
          </cell>
          <cell r="AL912">
            <v>7522.04</v>
          </cell>
        </row>
        <row r="913">
          <cell r="A913">
            <v>38908</v>
          </cell>
          <cell r="B913" t="str">
            <v>12:00</v>
          </cell>
          <cell r="C913">
            <v>39359.07</v>
          </cell>
          <cell r="D913">
            <v>53048.61</v>
          </cell>
          <cell r="E913">
            <v>192352.17</v>
          </cell>
          <cell r="F913">
            <v>31276.799999999999</v>
          </cell>
          <cell r="G913">
            <v>90006.64</v>
          </cell>
          <cell r="H913">
            <v>11310.52</v>
          </cell>
          <cell r="I913">
            <v>-362.7</v>
          </cell>
          <cell r="J913">
            <v>15073.65</v>
          </cell>
          <cell r="K913">
            <v>5880.74</v>
          </cell>
          <cell r="L913">
            <v>12721.17</v>
          </cell>
          <cell r="M913">
            <v>0</v>
          </cell>
          <cell r="N913">
            <v>42504</v>
          </cell>
          <cell r="O913">
            <v>11774.57</v>
          </cell>
          <cell r="P913">
            <v>60816.28</v>
          </cell>
          <cell r="Q913">
            <v>102666.7</v>
          </cell>
          <cell r="R913">
            <v>72590.850000000006</v>
          </cell>
          <cell r="S913">
            <v>2484</v>
          </cell>
          <cell r="T913">
            <v>10393.200000000001</v>
          </cell>
          <cell r="U913">
            <v>12721.17</v>
          </cell>
          <cell r="V913">
            <v>1290</v>
          </cell>
          <cell r="W913">
            <v>10281.6</v>
          </cell>
          <cell r="X913">
            <v>195</v>
          </cell>
          <cell r="Y913">
            <v>14383.22</v>
          </cell>
          <cell r="Z913">
            <v>8733.93</v>
          </cell>
          <cell r="AA913">
            <v>7.5</v>
          </cell>
          <cell r="AB913">
            <v>2359.4</v>
          </cell>
          <cell r="AC913">
            <v>14679.57</v>
          </cell>
          <cell r="AD913">
            <v>10.64</v>
          </cell>
          <cell r="AE913">
            <v>22014</v>
          </cell>
          <cell r="AF913">
            <v>17.71</v>
          </cell>
          <cell r="AG913">
            <v>5384.82</v>
          </cell>
          <cell r="AH913">
            <v>65796</v>
          </cell>
          <cell r="AI913">
            <v>2476.8000000000002</v>
          </cell>
          <cell r="AJ913">
            <v>191959.24</v>
          </cell>
          <cell r="AK913">
            <v>1769.36</v>
          </cell>
          <cell r="AL913">
            <v>7247.35</v>
          </cell>
        </row>
        <row r="914">
          <cell r="A914">
            <v>38908</v>
          </cell>
          <cell r="B914" t="str">
            <v>12:15</v>
          </cell>
          <cell r="C914">
            <v>39308.660000000003</v>
          </cell>
          <cell r="D914">
            <v>39485.89</v>
          </cell>
          <cell r="E914">
            <v>188232.18</v>
          </cell>
          <cell r="F914">
            <v>30844.799999999999</v>
          </cell>
          <cell r="G914">
            <v>88166.64</v>
          </cell>
          <cell r="H914">
            <v>11264.4</v>
          </cell>
          <cell r="I914">
            <v>-334.52</v>
          </cell>
          <cell r="J914">
            <v>15002.06</v>
          </cell>
          <cell r="K914">
            <v>5698.7</v>
          </cell>
          <cell r="L914">
            <v>12568.71</v>
          </cell>
          <cell r="M914">
            <v>0</v>
          </cell>
          <cell r="N914">
            <v>42504</v>
          </cell>
          <cell r="O914">
            <v>11756.37</v>
          </cell>
          <cell r="P914">
            <v>61080.42</v>
          </cell>
          <cell r="Q914">
            <v>97678.52</v>
          </cell>
          <cell r="R914">
            <v>72836.789999999994</v>
          </cell>
          <cell r="S914">
            <v>2484</v>
          </cell>
          <cell r="T914">
            <v>9943.2000000000007</v>
          </cell>
          <cell r="U914">
            <v>12568.71</v>
          </cell>
          <cell r="V914">
            <v>1305</v>
          </cell>
          <cell r="W914">
            <v>9964.7999999999993</v>
          </cell>
          <cell r="X914">
            <v>189.75</v>
          </cell>
          <cell r="Y914">
            <v>13801.24</v>
          </cell>
          <cell r="Z914">
            <v>7912.82</v>
          </cell>
          <cell r="AA914">
            <v>9.3800000000000008</v>
          </cell>
          <cell r="AB914">
            <v>2372.1999999999998</v>
          </cell>
          <cell r="AC914">
            <v>14278.35</v>
          </cell>
          <cell r="AD914">
            <v>6.36</v>
          </cell>
          <cell r="AE914">
            <v>21186</v>
          </cell>
          <cell r="AF914">
            <v>15.62</v>
          </cell>
          <cell r="AG914">
            <v>5442.54</v>
          </cell>
          <cell r="AH914">
            <v>62601</v>
          </cell>
          <cell r="AI914">
            <v>2383.1999999999998</v>
          </cell>
          <cell r="AJ914">
            <v>185848.09</v>
          </cell>
          <cell r="AK914">
            <v>1769.36</v>
          </cell>
          <cell r="AL914">
            <v>5513.88</v>
          </cell>
        </row>
        <row r="915">
          <cell r="A915">
            <v>38908</v>
          </cell>
          <cell r="B915" t="str">
            <v>12:30</v>
          </cell>
          <cell r="C915">
            <v>39463.5</v>
          </cell>
          <cell r="D915">
            <v>35165.129999999997</v>
          </cell>
          <cell r="E915">
            <v>189031.77</v>
          </cell>
          <cell r="F915">
            <v>30844.799999999999</v>
          </cell>
          <cell r="G915">
            <v>88204.97</v>
          </cell>
          <cell r="H915">
            <v>11238.53</v>
          </cell>
          <cell r="I915">
            <v>-358.96</v>
          </cell>
          <cell r="J915">
            <v>14916.06</v>
          </cell>
          <cell r="K915">
            <v>5621.88</v>
          </cell>
          <cell r="L915">
            <v>12717.45</v>
          </cell>
          <cell r="M915">
            <v>0</v>
          </cell>
          <cell r="N915">
            <v>36984</v>
          </cell>
          <cell r="O915">
            <v>11786.7</v>
          </cell>
          <cell r="P915">
            <v>54529.440000000002</v>
          </cell>
          <cell r="Q915">
            <v>100358.96</v>
          </cell>
          <cell r="R915">
            <v>66316.14</v>
          </cell>
          <cell r="S915">
            <v>2484</v>
          </cell>
          <cell r="T915">
            <v>8960.4</v>
          </cell>
          <cell r="U915">
            <v>12717.45</v>
          </cell>
          <cell r="V915">
            <v>1110</v>
          </cell>
          <cell r="W915">
            <v>10224</v>
          </cell>
          <cell r="X915">
            <v>186</v>
          </cell>
          <cell r="Y915">
            <v>13634.96</v>
          </cell>
          <cell r="Z915">
            <v>7575.69</v>
          </cell>
          <cell r="AA915">
            <v>7.5</v>
          </cell>
          <cell r="AB915">
            <v>2348.4</v>
          </cell>
          <cell r="AC915">
            <v>13842.23</v>
          </cell>
          <cell r="AD915">
            <v>12.16</v>
          </cell>
          <cell r="AE915">
            <v>20772</v>
          </cell>
          <cell r="AF915">
            <v>14.58</v>
          </cell>
          <cell r="AG915">
            <v>5483.56</v>
          </cell>
          <cell r="AH915">
            <v>60801</v>
          </cell>
          <cell r="AI915">
            <v>2390.4</v>
          </cell>
          <cell r="AJ915">
            <v>182840.32000000001</v>
          </cell>
          <cell r="AK915">
            <v>1769.36</v>
          </cell>
          <cell r="AL915">
            <v>2558.88</v>
          </cell>
        </row>
        <row r="916">
          <cell r="A916">
            <v>38908</v>
          </cell>
          <cell r="B916" t="str">
            <v>12:45</v>
          </cell>
          <cell r="C916">
            <v>40183.67</v>
          </cell>
          <cell r="D916">
            <v>32564.52</v>
          </cell>
          <cell r="E916">
            <v>185669.47</v>
          </cell>
          <cell r="F916">
            <v>30931.200000000001</v>
          </cell>
          <cell r="G916">
            <v>88281.64</v>
          </cell>
          <cell r="H916">
            <v>11242.28</v>
          </cell>
          <cell r="I916">
            <v>-341.42</v>
          </cell>
          <cell r="J916">
            <v>15006.09</v>
          </cell>
          <cell r="K916">
            <v>5638.05</v>
          </cell>
          <cell r="L916">
            <v>12670.31</v>
          </cell>
          <cell r="M916">
            <v>0</v>
          </cell>
          <cell r="N916">
            <v>35880</v>
          </cell>
          <cell r="O916">
            <v>11780.64</v>
          </cell>
          <cell r="P916">
            <v>48577.55</v>
          </cell>
          <cell r="Q916">
            <v>100501.42</v>
          </cell>
          <cell r="R916">
            <v>60358.19</v>
          </cell>
          <cell r="S916">
            <v>2592</v>
          </cell>
          <cell r="T916">
            <v>8571.6</v>
          </cell>
          <cell r="U916">
            <v>12670.31</v>
          </cell>
          <cell r="V916">
            <v>1278</v>
          </cell>
          <cell r="W916">
            <v>10080</v>
          </cell>
          <cell r="X916">
            <v>179.25</v>
          </cell>
          <cell r="Y916">
            <v>13551.82</v>
          </cell>
          <cell r="Z916">
            <v>7472.17</v>
          </cell>
          <cell r="AA916">
            <v>11.26</v>
          </cell>
          <cell r="AB916">
            <v>2287.6999999999998</v>
          </cell>
          <cell r="AC916">
            <v>13386.13</v>
          </cell>
          <cell r="AD916">
            <v>7.66</v>
          </cell>
          <cell r="AE916">
            <v>20088</v>
          </cell>
          <cell r="AF916">
            <v>18.75</v>
          </cell>
          <cell r="AG916">
            <v>5521.78</v>
          </cell>
          <cell r="AH916">
            <v>60489</v>
          </cell>
          <cell r="AI916">
            <v>2361.6</v>
          </cell>
          <cell r="AJ916">
            <v>179192.75</v>
          </cell>
          <cell r="AK916">
            <v>1712.28</v>
          </cell>
          <cell r="AL916">
            <v>1668.15</v>
          </cell>
        </row>
        <row r="917">
          <cell r="A917">
            <v>38908</v>
          </cell>
          <cell r="B917" t="str">
            <v>13:00</v>
          </cell>
          <cell r="C917">
            <v>40457.339999999997</v>
          </cell>
          <cell r="D917">
            <v>32404.5</v>
          </cell>
          <cell r="E917">
            <v>183149.47</v>
          </cell>
          <cell r="F917">
            <v>30844.799999999999</v>
          </cell>
          <cell r="G917">
            <v>88243.3</v>
          </cell>
          <cell r="H917">
            <v>11166.54</v>
          </cell>
          <cell r="I917">
            <v>-331.36</v>
          </cell>
          <cell r="J917">
            <v>14831.67</v>
          </cell>
          <cell r="K917">
            <v>5634.33</v>
          </cell>
          <cell r="L917">
            <v>12658.41</v>
          </cell>
          <cell r="M917">
            <v>0</v>
          </cell>
          <cell r="N917">
            <v>35880</v>
          </cell>
          <cell r="O917">
            <v>11750.31</v>
          </cell>
          <cell r="P917">
            <v>45615.09</v>
          </cell>
          <cell r="Q917">
            <v>99339.36</v>
          </cell>
          <cell r="R917">
            <v>57365.4</v>
          </cell>
          <cell r="S917">
            <v>2376</v>
          </cell>
          <cell r="T917">
            <v>8424</v>
          </cell>
          <cell r="U917">
            <v>12658.41</v>
          </cell>
          <cell r="V917">
            <v>1275</v>
          </cell>
          <cell r="W917">
            <v>10022.4</v>
          </cell>
          <cell r="X917">
            <v>183</v>
          </cell>
          <cell r="Y917">
            <v>13385.54</v>
          </cell>
          <cell r="Z917">
            <v>7591.44</v>
          </cell>
          <cell r="AA917">
            <v>7.5</v>
          </cell>
          <cell r="AB917">
            <v>1998.1</v>
          </cell>
          <cell r="AC917">
            <v>12955.09</v>
          </cell>
          <cell r="AD917">
            <v>2.93</v>
          </cell>
          <cell r="AE917">
            <v>19800</v>
          </cell>
          <cell r="AF917">
            <v>19.79</v>
          </cell>
          <cell r="AG917">
            <v>5616.14</v>
          </cell>
          <cell r="AH917">
            <v>60747</v>
          </cell>
          <cell r="AI917">
            <v>2354.4</v>
          </cell>
          <cell r="AJ917">
            <v>177832.85</v>
          </cell>
          <cell r="AK917">
            <v>1769.36</v>
          </cell>
          <cell r="AL917">
            <v>2445.4699999999998</v>
          </cell>
        </row>
        <row r="918">
          <cell r="A918">
            <v>38908</v>
          </cell>
          <cell r="B918" t="str">
            <v>13:15</v>
          </cell>
          <cell r="C918">
            <v>40233.279999999999</v>
          </cell>
          <cell r="D918">
            <v>32044.42</v>
          </cell>
          <cell r="E918">
            <v>184753.58</v>
          </cell>
          <cell r="F918">
            <v>29980.799999999999</v>
          </cell>
          <cell r="G918">
            <v>88204.97</v>
          </cell>
          <cell r="H918">
            <v>11144.41</v>
          </cell>
          <cell r="I918">
            <v>-193.21</v>
          </cell>
          <cell r="J918">
            <v>15036.85</v>
          </cell>
          <cell r="K918">
            <v>5639</v>
          </cell>
          <cell r="L918">
            <v>12721.45</v>
          </cell>
          <cell r="M918">
            <v>0</v>
          </cell>
          <cell r="N918">
            <v>35880</v>
          </cell>
          <cell r="O918">
            <v>11774.57</v>
          </cell>
          <cell r="P918">
            <v>44355.18</v>
          </cell>
          <cell r="Q918">
            <v>97153.21</v>
          </cell>
          <cell r="R918">
            <v>56129.75</v>
          </cell>
          <cell r="S918">
            <v>2484</v>
          </cell>
          <cell r="T918">
            <v>8287.2000000000007</v>
          </cell>
          <cell r="U918">
            <v>12721.45</v>
          </cell>
          <cell r="V918">
            <v>1143</v>
          </cell>
          <cell r="W918">
            <v>10051.200000000001</v>
          </cell>
          <cell r="X918">
            <v>188.25</v>
          </cell>
          <cell r="Y918">
            <v>13385.54</v>
          </cell>
          <cell r="Z918">
            <v>7720</v>
          </cell>
          <cell r="AA918">
            <v>9.3800000000000008</v>
          </cell>
          <cell r="AB918">
            <v>1103.5999999999999</v>
          </cell>
          <cell r="AC918">
            <v>12873.28</v>
          </cell>
          <cell r="AD918">
            <v>4.9400000000000004</v>
          </cell>
          <cell r="AE918">
            <v>19944</v>
          </cell>
          <cell r="AF918">
            <v>19.79</v>
          </cell>
          <cell r="AG918">
            <v>5584.51</v>
          </cell>
          <cell r="AH918">
            <v>62412</v>
          </cell>
          <cell r="AI918">
            <v>2354.4</v>
          </cell>
          <cell r="AJ918">
            <v>179992.44</v>
          </cell>
          <cell r="AK918">
            <v>1769.36</v>
          </cell>
          <cell r="AL918">
            <v>3004.19</v>
          </cell>
        </row>
        <row r="919">
          <cell r="A919">
            <v>38908</v>
          </cell>
          <cell r="B919" t="str">
            <v>13:30</v>
          </cell>
          <cell r="C919">
            <v>40444.129999999997</v>
          </cell>
          <cell r="D919">
            <v>32524.52</v>
          </cell>
          <cell r="E919">
            <v>185311.22</v>
          </cell>
          <cell r="F919">
            <v>29980.799999999999</v>
          </cell>
          <cell r="G919">
            <v>88281.64</v>
          </cell>
          <cell r="H919">
            <v>11166.54</v>
          </cell>
          <cell r="I919">
            <v>-195.51</v>
          </cell>
          <cell r="J919">
            <v>15121.65</v>
          </cell>
          <cell r="K919">
            <v>5618.55</v>
          </cell>
          <cell r="L919">
            <v>12647.51</v>
          </cell>
          <cell r="M919">
            <v>0</v>
          </cell>
          <cell r="N919">
            <v>36432</v>
          </cell>
          <cell r="O919">
            <v>11780.64</v>
          </cell>
          <cell r="P919">
            <v>44283.21</v>
          </cell>
          <cell r="Q919">
            <v>93315.51</v>
          </cell>
          <cell r="R919">
            <v>56063.85</v>
          </cell>
          <cell r="S919">
            <v>2376</v>
          </cell>
          <cell r="T919">
            <v>8532</v>
          </cell>
          <cell r="U919">
            <v>12647.51</v>
          </cell>
          <cell r="V919">
            <v>1281</v>
          </cell>
          <cell r="W919">
            <v>9907.2000000000007</v>
          </cell>
          <cell r="X919">
            <v>187.5</v>
          </cell>
          <cell r="Y919">
            <v>13551.82</v>
          </cell>
          <cell r="Z919">
            <v>7760.08</v>
          </cell>
          <cell r="AA919">
            <v>7.5</v>
          </cell>
          <cell r="AB919">
            <v>652.4</v>
          </cell>
          <cell r="AC919">
            <v>13088.63</v>
          </cell>
          <cell r="AD919">
            <v>14.77</v>
          </cell>
          <cell r="AE919">
            <v>20214</v>
          </cell>
          <cell r="AF919">
            <v>18.75</v>
          </cell>
          <cell r="AG919">
            <v>5549.4</v>
          </cell>
          <cell r="AH919">
            <v>63366</v>
          </cell>
          <cell r="AI919">
            <v>2412</v>
          </cell>
          <cell r="AJ919">
            <v>182232.17</v>
          </cell>
          <cell r="AK919">
            <v>1826.43</v>
          </cell>
          <cell r="AL919">
            <v>4215.17</v>
          </cell>
        </row>
        <row r="920">
          <cell r="A920">
            <v>38908</v>
          </cell>
          <cell r="B920" t="str">
            <v>13:45</v>
          </cell>
          <cell r="C920">
            <v>40658.589999999997</v>
          </cell>
          <cell r="D920">
            <v>35365.089999999997</v>
          </cell>
          <cell r="E920">
            <v>186352.05</v>
          </cell>
          <cell r="F920">
            <v>30067.200000000001</v>
          </cell>
          <cell r="G920">
            <v>88319.97</v>
          </cell>
          <cell r="H920">
            <v>11168.41</v>
          </cell>
          <cell r="I920">
            <v>-195.08</v>
          </cell>
          <cell r="J920">
            <v>15336.43</v>
          </cell>
          <cell r="K920">
            <v>5736.33</v>
          </cell>
          <cell r="L920">
            <v>12743.44</v>
          </cell>
          <cell r="M920">
            <v>0</v>
          </cell>
          <cell r="N920">
            <v>36432</v>
          </cell>
          <cell r="O920">
            <v>11762.44</v>
          </cell>
          <cell r="P920">
            <v>44424.84</v>
          </cell>
          <cell r="Q920">
            <v>93827.08</v>
          </cell>
          <cell r="R920">
            <v>56187.28</v>
          </cell>
          <cell r="S920">
            <v>2376</v>
          </cell>
          <cell r="T920">
            <v>8211.6</v>
          </cell>
          <cell r="U920">
            <v>12743.44</v>
          </cell>
          <cell r="V920">
            <v>1119</v>
          </cell>
          <cell r="W920">
            <v>9792</v>
          </cell>
          <cell r="X920">
            <v>183</v>
          </cell>
          <cell r="Y920">
            <v>13801.24</v>
          </cell>
          <cell r="Z920">
            <v>8218.6299999999992</v>
          </cell>
          <cell r="AA920">
            <v>9.3800000000000008</v>
          </cell>
          <cell r="AB920">
            <v>558</v>
          </cell>
          <cell r="AC920">
            <v>13469.7</v>
          </cell>
          <cell r="AD920">
            <v>1.4</v>
          </cell>
          <cell r="AE920">
            <v>20556</v>
          </cell>
          <cell r="AF920">
            <v>18.75</v>
          </cell>
          <cell r="AG920">
            <v>5552.39</v>
          </cell>
          <cell r="AH920">
            <v>63993</v>
          </cell>
          <cell r="AI920">
            <v>2469.6</v>
          </cell>
          <cell r="AJ920">
            <v>184423.95</v>
          </cell>
          <cell r="AK920">
            <v>2340.12</v>
          </cell>
          <cell r="AL920">
            <v>5270.69</v>
          </cell>
        </row>
        <row r="921">
          <cell r="A921">
            <v>38908</v>
          </cell>
          <cell r="B921" t="str">
            <v>14:00</v>
          </cell>
          <cell r="C921">
            <v>40682.589999999997</v>
          </cell>
          <cell r="D921">
            <v>41046.22</v>
          </cell>
          <cell r="E921">
            <v>188874.28</v>
          </cell>
          <cell r="F921">
            <v>29980.799999999999</v>
          </cell>
          <cell r="G921">
            <v>88243.3</v>
          </cell>
          <cell r="H921">
            <v>11194.29</v>
          </cell>
          <cell r="I921">
            <v>-205.72</v>
          </cell>
          <cell r="J921">
            <v>15168.44</v>
          </cell>
          <cell r="K921">
            <v>5793.59</v>
          </cell>
          <cell r="L921">
            <v>12733.35</v>
          </cell>
          <cell r="M921">
            <v>0</v>
          </cell>
          <cell r="N921">
            <v>36432</v>
          </cell>
          <cell r="O921">
            <v>11774.57</v>
          </cell>
          <cell r="P921">
            <v>44511.8</v>
          </cell>
          <cell r="Q921">
            <v>95277.72</v>
          </cell>
          <cell r="R921">
            <v>56286.37</v>
          </cell>
          <cell r="S921">
            <v>2376</v>
          </cell>
          <cell r="T921">
            <v>8272.7999999999993</v>
          </cell>
          <cell r="U921">
            <v>12733.35</v>
          </cell>
          <cell r="V921">
            <v>1131</v>
          </cell>
          <cell r="W921">
            <v>9820.7999999999993</v>
          </cell>
          <cell r="X921">
            <v>190.5</v>
          </cell>
          <cell r="Y921">
            <v>13884.38</v>
          </cell>
          <cell r="Z921">
            <v>8536.4</v>
          </cell>
          <cell r="AA921">
            <v>11.26</v>
          </cell>
          <cell r="AB921">
            <v>511.7</v>
          </cell>
          <cell r="AC921">
            <v>13921.14</v>
          </cell>
          <cell r="AD921">
            <v>1.22</v>
          </cell>
          <cell r="AE921">
            <v>20826</v>
          </cell>
          <cell r="AF921">
            <v>19.79</v>
          </cell>
          <cell r="AG921">
            <v>5474.25</v>
          </cell>
          <cell r="AH921">
            <v>65109</v>
          </cell>
          <cell r="AI921">
            <v>2498.4</v>
          </cell>
          <cell r="AJ921">
            <v>187367.53</v>
          </cell>
          <cell r="AK921">
            <v>2340.12</v>
          </cell>
          <cell r="AL921">
            <v>5959.18</v>
          </cell>
        </row>
        <row r="922">
          <cell r="A922">
            <v>38908</v>
          </cell>
          <cell r="B922" t="str">
            <v>14:15</v>
          </cell>
          <cell r="C922">
            <v>40695.4</v>
          </cell>
          <cell r="D922">
            <v>48567.35</v>
          </cell>
          <cell r="E922">
            <v>189148.58</v>
          </cell>
          <cell r="F922">
            <v>29808</v>
          </cell>
          <cell r="G922">
            <v>88281.64</v>
          </cell>
          <cell r="H922">
            <v>11166.54</v>
          </cell>
          <cell r="I922">
            <v>-220.81</v>
          </cell>
          <cell r="J922">
            <v>14814.5</v>
          </cell>
          <cell r="K922">
            <v>5738.8</v>
          </cell>
          <cell r="L922">
            <v>12691.53</v>
          </cell>
          <cell r="M922">
            <v>0</v>
          </cell>
          <cell r="N922">
            <v>36432</v>
          </cell>
          <cell r="O922">
            <v>11768.51</v>
          </cell>
          <cell r="P922">
            <v>44118.16</v>
          </cell>
          <cell r="Q922">
            <v>96700.81</v>
          </cell>
          <cell r="R922">
            <v>55886.67</v>
          </cell>
          <cell r="S922">
            <v>2484</v>
          </cell>
          <cell r="T922">
            <v>8532</v>
          </cell>
          <cell r="U922">
            <v>12691.53</v>
          </cell>
          <cell r="V922">
            <v>783</v>
          </cell>
          <cell r="W922">
            <v>9936</v>
          </cell>
          <cell r="X922">
            <v>186</v>
          </cell>
          <cell r="Y922">
            <v>14383.22</v>
          </cell>
          <cell r="Z922">
            <v>8680.07</v>
          </cell>
          <cell r="AA922">
            <v>7.5</v>
          </cell>
          <cell r="AB922">
            <v>527.6</v>
          </cell>
          <cell r="AC922">
            <v>14387.85</v>
          </cell>
          <cell r="AD922">
            <v>2.15</v>
          </cell>
          <cell r="AE922">
            <v>21276</v>
          </cell>
          <cell r="AF922">
            <v>17.71</v>
          </cell>
          <cell r="AG922">
            <v>5414.32</v>
          </cell>
          <cell r="AH922">
            <v>66012</v>
          </cell>
          <cell r="AI922">
            <v>2548.8000000000002</v>
          </cell>
          <cell r="AJ922">
            <v>189815.27</v>
          </cell>
          <cell r="AK922">
            <v>2283.04</v>
          </cell>
          <cell r="AL922">
            <v>7520.83</v>
          </cell>
        </row>
        <row r="923">
          <cell r="A923">
            <v>38908</v>
          </cell>
          <cell r="B923" t="str">
            <v>14:30</v>
          </cell>
          <cell r="C923">
            <v>40721.4</v>
          </cell>
          <cell r="D923">
            <v>56728.57</v>
          </cell>
          <cell r="E923">
            <v>189181.01</v>
          </cell>
          <cell r="F923">
            <v>29894.400000000001</v>
          </cell>
          <cell r="G923">
            <v>88243.3</v>
          </cell>
          <cell r="H923">
            <v>11188.66</v>
          </cell>
          <cell r="I923">
            <v>-215.78</v>
          </cell>
          <cell r="J923">
            <v>14965.66</v>
          </cell>
          <cell r="K923">
            <v>5909.13</v>
          </cell>
          <cell r="L923">
            <v>12692.54</v>
          </cell>
          <cell r="M923">
            <v>0</v>
          </cell>
          <cell r="N923">
            <v>36432</v>
          </cell>
          <cell r="O923">
            <v>11792.77</v>
          </cell>
          <cell r="P923">
            <v>44408.9</v>
          </cell>
          <cell r="Q923">
            <v>98327.78</v>
          </cell>
          <cell r="R923">
            <v>56201.67</v>
          </cell>
          <cell r="S923">
            <v>2376</v>
          </cell>
          <cell r="T923">
            <v>8913.6</v>
          </cell>
          <cell r="U923">
            <v>12692.54</v>
          </cell>
          <cell r="V923">
            <v>1122</v>
          </cell>
          <cell r="W923">
            <v>9993.6</v>
          </cell>
          <cell r="X923">
            <v>192</v>
          </cell>
          <cell r="Y923">
            <v>14549.5</v>
          </cell>
          <cell r="Z923">
            <v>8808.7800000000007</v>
          </cell>
          <cell r="AA923">
            <v>5.63</v>
          </cell>
          <cell r="AB923">
            <v>543.6</v>
          </cell>
          <cell r="AC923">
            <v>14818.24</v>
          </cell>
          <cell r="AD923">
            <v>1.1499999999999999</v>
          </cell>
          <cell r="AE923">
            <v>21474</v>
          </cell>
          <cell r="AF923">
            <v>19.79</v>
          </cell>
          <cell r="AG923">
            <v>5412.15</v>
          </cell>
          <cell r="AH923">
            <v>66930</v>
          </cell>
          <cell r="AI923">
            <v>2606.4</v>
          </cell>
          <cell r="AJ923">
            <v>191911.09</v>
          </cell>
          <cell r="AK923">
            <v>2225.96</v>
          </cell>
          <cell r="AL923">
            <v>9479.92</v>
          </cell>
        </row>
        <row r="924">
          <cell r="A924">
            <v>38908</v>
          </cell>
          <cell r="B924" t="str">
            <v>14:45</v>
          </cell>
          <cell r="C924">
            <v>40700.199999999997</v>
          </cell>
          <cell r="D924">
            <v>67210.66</v>
          </cell>
          <cell r="E924">
            <v>189143</v>
          </cell>
          <cell r="F924">
            <v>29808</v>
          </cell>
          <cell r="G924">
            <v>88243.3</v>
          </cell>
          <cell r="H924">
            <v>11164.66</v>
          </cell>
          <cell r="I924">
            <v>-211.04</v>
          </cell>
          <cell r="J924">
            <v>14823.27</v>
          </cell>
          <cell r="K924">
            <v>5973.73</v>
          </cell>
          <cell r="L924">
            <v>12660.84</v>
          </cell>
          <cell r="M924">
            <v>0</v>
          </cell>
          <cell r="N924">
            <v>36432</v>
          </cell>
          <cell r="O924">
            <v>11762.44</v>
          </cell>
          <cell r="P924">
            <v>44233.09</v>
          </cell>
          <cell r="Q924">
            <v>99763.04</v>
          </cell>
          <cell r="R924">
            <v>55995.53</v>
          </cell>
          <cell r="S924">
            <v>2376</v>
          </cell>
          <cell r="T924">
            <v>9392.4</v>
          </cell>
          <cell r="U924">
            <v>12660.84</v>
          </cell>
          <cell r="V924">
            <v>1326</v>
          </cell>
          <cell r="W924">
            <v>10368</v>
          </cell>
          <cell r="X924">
            <v>225.75</v>
          </cell>
          <cell r="Y924">
            <v>14798.92</v>
          </cell>
          <cell r="Z924">
            <v>8710.84</v>
          </cell>
          <cell r="AA924">
            <v>5.63</v>
          </cell>
          <cell r="AB924">
            <v>636.4</v>
          </cell>
          <cell r="AC924">
            <v>15269.35</v>
          </cell>
          <cell r="AD924">
            <v>1.99</v>
          </cell>
          <cell r="AE924">
            <v>21582</v>
          </cell>
          <cell r="AF924">
            <v>19.79</v>
          </cell>
          <cell r="AG924">
            <v>5395.56</v>
          </cell>
          <cell r="AH924">
            <v>68106</v>
          </cell>
          <cell r="AI924">
            <v>2577.6</v>
          </cell>
          <cell r="AJ924">
            <v>194534.86</v>
          </cell>
          <cell r="AK924">
            <v>2283.04</v>
          </cell>
          <cell r="AL924">
            <v>11630.71</v>
          </cell>
        </row>
        <row r="925">
          <cell r="A925">
            <v>38908</v>
          </cell>
          <cell r="B925" t="str">
            <v>15:00</v>
          </cell>
          <cell r="C925">
            <v>40543.360000000001</v>
          </cell>
          <cell r="D925">
            <v>69131.05</v>
          </cell>
          <cell r="E925">
            <v>189616.23</v>
          </cell>
          <cell r="F925">
            <v>29635.200000000001</v>
          </cell>
          <cell r="G925">
            <v>90428.3</v>
          </cell>
          <cell r="H925">
            <v>11192.41</v>
          </cell>
          <cell r="I925">
            <v>-207.44</v>
          </cell>
          <cell r="J925">
            <v>14694.91</v>
          </cell>
          <cell r="K925">
            <v>5905.03</v>
          </cell>
          <cell r="L925">
            <v>12734.89</v>
          </cell>
          <cell r="M925">
            <v>0</v>
          </cell>
          <cell r="N925">
            <v>39192</v>
          </cell>
          <cell r="O925">
            <v>11780.64</v>
          </cell>
          <cell r="P925">
            <v>44965.13</v>
          </cell>
          <cell r="Q925">
            <v>99855.44</v>
          </cell>
          <cell r="R925">
            <v>56745.77</v>
          </cell>
          <cell r="S925">
            <v>2376</v>
          </cell>
          <cell r="T925">
            <v>9478.7999999999993</v>
          </cell>
          <cell r="U925">
            <v>12734.89</v>
          </cell>
          <cell r="V925">
            <v>1287</v>
          </cell>
          <cell r="W925">
            <v>10425.6</v>
          </cell>
          <cell r="X925">
            <v>241.5</v>
          </cell>
          <cell r="Y925">
            <v>14632.64</v>
          </cell>
          <cell r="Z925">
            <v>8702.7199999999993</v>
          </cell>
          <cell r="AA925">
            <v>9.3800000000000008</v>
          </cell>
          <cell r="AB925">
            <v>633.20000000000005</v>
          </cell>
          <cell r="AC925">
            <v>15299.04</v>
          </cell>
          <cell r="AD925">
            <v>1.2</v>
          </cell>
          <cell r="AE925">
            <v>21798</v>
          </cell>
          <cell r="AF925">
            <v>17.71</v>
          </cell>
          <cell r="AG925">
            <v>5474.57</v>
          </cell>
          <cell r="AH925">
            <v>68067</v>
          </cell>
          <cell r="AI925">
            <v>2620.8000000000002</v>
          </cell>
          <cell r="AJ925">
            <v>197206.68</v>
          </cell>
          <cell r="AK925">
            <v>2283.04</v>
          </cell>
          <cell r="AL925">
            <v>13513.82</v>
          </cell>
        </row>
        <row r="926">
          <cell r="A926">
            <v>38908</v>
          </cell>
          <cell r="B926" t="str">
            <v>15:15</v>
          </cell>
          <cell r="C926">
            <v>40251.29</v>
          </cell>
          <cell r="D926">
            <v>61849.59</v>
          </cell>
          <cell r="E926">
            <v>192894.76</v>
          </cell>
          <cell r="F926">
            <v>29203.200000000001</v>
          </cell>
          <cell r="G926">
            <v>97788.3</v>
          </cell>
          <cell r="H926">
            <v>11284.65</v>
          </cell>
          <cell r="I926">
            <v>-216.93</v>
          </cell>
          <cell r="J926">
            <v>14640.49</v>
          </cell>
          <cell r="K926">
            <v>5766.83</v>
          </cell>
          <cell r="L926">
            <v>12863.41</v>
          </cell>
          <cell r="M926">
            <v>0</v>
          </cell>
          <cell r="N926">
            <v>41952</v>
          </cell>
          <cell r="O926">
            <v>11786.7</v>
          </cell>
          <cell r="P926">
            <v>44266.63</v>
          </cell>
          <cell r="Q926">
            <v>101976.93</v>
          </cell>
          <cell r="R926">
            <v>56053.33</v>
          </cell>
          <cell r="S926">
            <v>2376</v>
          </cell>
          <cell r="T926">
            <v>9532.7999999999993</v>
          </cell>
          <cell r="U926">
            <v>12863.41</v>
          </cell>
          <cell r="V926">
            <v>1035</v>
          </cell>
          <cell r="W926">
            <v>10454.4</v>
          </cell>
          <cell r="X926">
            <v>234</v>
          </cell>
          <cell r="Y926">
            <v>14300.08</v>
          </cell>
          <cell r="Z926">
            <v>8543.06</v>
          </cell>
          <cell r="AA926">
            <v>5.63</v>
          </cell>
          <cell r="AB926">
            <v>1082.8</v>
          </cell>
          <cell r="AC926">
            <v>15300.03</v>
          </cell>
          <cell r="AD926">
            <v>1.2</v>
          </cell>
          <cell r="AE926">
            <v>21942</v>
          </cell>
          <cell r="AF926">
            <v>21.87</v>
          </cell>
          <cell r="AG926">
            <v>5458.25</v>
          </cell>
          <cell r="AH926">
            <v>67911</v>
          </cell>
          <cell r="AI926">
            <v>2649.6</v>
          </cell>
          <cell r="AJ926">
            <v>200822.31</v>
          </cell>
          <cell r="AK926">
            <v>2283.04</v>
          </cell>
          <cell r="AL926">
            <v>14242.06</v>
          </cell>
        </row>
        <row r="927">
          <cell r="A927">
            <v>38908</v>
          </cell>
          <cell r="B927" t="str">
            <v>15:30</v>
          </cell>
          <cell r="C927">
            <v>40535.760000000002</v>
          </cell>
          <cell r="D927">
            <v>62169.88</v>
          </cell>
          <cell r="E927">
            <v>198218.16</v>
          </cell>
          <cell r="F927">
            <v>29203.200000000001</v>
          </cell>
          <cell r="G927">
            <v>97634.97</v>
          </cell>
          <cell r="H927">
            <v>11286.53</v>
          </cell>
          <cell r="I927">
            <v>-213.62</v>
          </cell>
          <cell r="J927">
            <v>14387.71</v>
          </cell>
          <cell r="K927">
            <v>5765.14</v>
          </cell>
          <cell r="L927">
            <v>12859.27</v>
          </cell>
          <cell r="M927">
            <v>0</v>
          </cell>
          <cell r="N927">
            <v>42504</v>
          </cell>
          <cell r="O927">
            <v>11786.7</v>
          </cell>
          <cell r="P927">
            <v>44851.45</v>
          </cell>
          <cell r="Q927">
            <v>102965.62</v>
          </cell>
          <cell r="R927">
            <v>56638.15</v>
          </cell>
          <cell r="S927">
            <v>2376</v>
          </cell>
          <cell r="T927">
            <v>9640.7999999999993</v>
          </cell>
          <cell r="U927">
            <v>12859.27</v>
          </cell>
          <cell r="V927">
            <v>975</v>
          </cell>
          <cell r="W927">
            <v>10627.2</v>
          </cell>
          <cell r="X927">
            <v>225</v>
          </cell>
          <cell r="Y927">
            <v>14216.94</v>
          </cell>
          <cell r="Z927">
            <v>8458.33</v>
          </cell>
          <cell r="AA927">
            <v>7.5</v>
          </cell>
          <cell r="AB927">
            <v>2164.3000000000002</v>
          </cell>
          <cell r="AC927">
            <v>15465.41</v>
          </cell>
          <cell r="AD927">
            <v>2.29</v>
          </cell>
          <cell r="AE927">
            <v>22050</v>
          </cell>
          <cell r="AF927">
            <v>16.670000000000002</v>
          </cell>
          <cell r="AG927">
            <v>5388.05</v>
          </cell>
          <cell r="AH927">
            <v>68427</v>
          </cell>
          <cell r="AI927">
            <v>2642.4</v>
          </cell>
          <cell r="AJ927">
            <v>204133.96</v>
          </cell>
          <cell r="AK927">
            <v>2225.96</v>
          </cell>
          <cell r="AL927">
            <v>12918.87</v>
          </cell>
        </row>
        <row r="928">
          <cell r="A928">
            <v>38908</v>
          </cell>
          <cell r="B928" t="str">
            <v>15:45</v>
          </cell>
          <cell r="C928">
            <v>39608.74</v>
          </cell>
          <cell r="D928">
            <v>54208.86</v>
          </cell>
          <cell r="E928">
            <v>204813.7</v>
          </cell>
          <cell r="F928">
            <v>29116.799999999999</v>
          </cell>
          <cell r="G928">
            <v>97788.3</v>
          </cell>
          <cell r="H928">
            <v>11310.52</v>
          </cell>
          <cell r="I928">
            <v>-213.19</v>
          </cell>
          <cell r="J928">
            <v>14869.27</v>
          </cell>
          <cell r="K928">
            <v>5752.75</v>
          </cell>
          <cell r="L928">
            <v>12830.65</v>
          </cell>
          <cell r="M928">
            <v>33.619999999999997</v>
          </cell>
          <cell r="N928">
            <v>41952</v>
          </cell>
          <cell r="O928">
            <v>11780.64</v>
          </cell>
          <cell r="P928">
            <v>43893.63</v>
          </cell>
          <cell r="Q928">
            <v>101781.19</v>
          </cell>
          <cell r="R928">
            <v>55674.27</v>
          </cell>
          <cell r="S928">
            <v>2376</v>
          </cell>
          <cell r="T928">
            <v>10180.799999999999</v>
          </cell>
          <cell r="U928">
            <v>12830.65</v>
          </cell>
          <cell r="V928">
            <v>912</v>
          </cell>
          <cell r="W928">
            <v>10598.4</v>
          </cell>
          <cell r="X928">
            <v>233.25</v>
          </cell>
          <cell r="Y928">
            <v>14133.8</v>
          </cell>
          <cell r="Z928">
            <v>8506.25</v>
          </cell>
          <cell r="AA928">
            <v>7.5</v>
          </cell>
          <cell r="AB928">
            <v>2225.1</v>
          </cell>
          <cell r="AC928">
            <v>15415.19</v>
          </cell>
          <cell r="AD928">
            <v>1.1599999999999999</v>
          </cell>
          <cell r="AE928">
            <v>22140</v>
          </cell>
          <cell r="AF928">
            <v>17.71</v>
          </cell>
          <cell r="AG928">
            <v>5478.22</v>
          </cell>
          <cell r="AH928">
            <v>67527.62</v>
          </cell>
          <cell r="AI928">
            <v>2620.8000000000002</v>
          </cell>
          <cell r="AJ928">
            <v>206581.61</v>
          </cell>
          <cell r="AK928">
            <v>2225.96</v>
          </cell>
          <cell r="AL928">
            <v>10073.780000000001</v>
          </cell>
        </row>
        <row r="929">
          <cell r="A929">
            <v>38908</v>
          </cell>
          <cell r="B929" t="str">
            <v>16:00</v>
          </cell>
          <cell r="C929">
            <v>39047.800000000003</v>
          </cell>
          <cell r="D929">
            <v>47007.41</v>
          </cell>
          <cell r="E929">
            <v>205216.04</v>
          </cell>
          <cell r="F929">
            <v>29030.400000000001</v>
          </cell>
          <cell r="G929">
            <v>98018.3</v>
          </cell>
          <cell r="H929">
            <v>11330.77</v>
          </cell>
          <cell r="I929">
            <v>-224.12</v>
          </cell>
          <cell r="J929">
            <v>14628.09</v>
          </cell>
          <cell r="K929">
            <v>5751.4</v>
          </cell>
          <cell r="L929">
            <v>12765.73</v>
          </cell>
          <cell r="M929">
            <v>5636.12</v>
          </cell>
          <cell r="N929">
            <v>42504</v>
          </cell>
          <cell r="O929">
            <v>11792.77</v>
          </cell>
          <cell r="P929">
            <v>43706.1</v>
          </cell>
          <cell r="Q929">
            <v>101184.12</v>
          </cell>
          <cell r="R929">
            <v>55498.87</v>
          </cell>
          <cell r="S929">
            <v>2376</v>
          </cell>
          <cell r="T929">
            <v>10666.8</v>
          </cell>
          <cell r="U929">
            <v>12765.73</v>
          </cell>
          <cell r="V929">
            <v>726</v>
          </cell>
          <cell r="W929">
            <v>11059.2</v>
          </cell>
          <cell r="X929">
            <v>234</v>
          </cell>
          <cell r="Y929">
            <v>14300.08</v>
          </cell>
          <cell r="Z929">
            <v>7961.7</v>
          </cell>
          <cell r="AA929">
            <v>3.75</v>
          </cell>
          <cell r="AB929">
            <v>2191.6</v>
          </cell>
          <cell r="AC929">
            <v>15305.92</v>
          </cell>
          <cell r="AD929">
            <v>2.04</v>
          </cell>
          <cell r="AE929">
            <v>22230</v>
          </cell>
          <cell r="AF929">
            <v>21.87</v>
          </cell>
          <cell r="AG929">
            <v>5433.65</v>
          </cell>
          <cell r="AH929">
            <v>67313.119999999995</v>
          </cell>
          <cell r="AI929">
            <v>2656.8</v>
          </cell>
          <cell r="AJ929">
            <v>206229.69</v>
          </cell>
          <cell r="AK929">
            <v>2340.12</v>
          </cell>
          <cell r="AL929">
            <v>9097.75</v>
          </cell>
        </row>
        <row r="930">
          <cell r="A930">
            <v>38908</v>
          </cell>
          <cell r="B930" t="str">
            <v>16:15</v>
          </cell>
          <cell r="C930">
            <v>39842.39</v>
          </cell>
          <cell r="D930">
            <v>45527.11</v>
          </cell>
          <cell r="E930">
            <v>202454.34</v>
          </cell>
          <cell r="F930">
            <v>29030.400000000001</v>
          </cell>
          <cell r="G930">
            <v>97749.97</v>
          </cell>
          <cell r="H930">
            <v>11352.89</v>
          </cell>
          <cell r="I930">
            <v>-220.24</v>
          </cell>
          <cell r="J930">
            <v>14363.31</v>
          </cell>
          <cell r="K930">
            <v>5740.3</v>
          </cell>
          <cell r="L930">
            <v>12850.11</v>
          </cell>
          <cell r="M930">
            <v>5684.67</v>
          </cell>
          <cell r="N930">
            <v>41952</v>
          </cell>
          <cell r="O930">
            <v>11774.57</v>
          </cell>
          <cell r="P930">
            <v>43832.89</v>
          </cell>
          <cell r="Q930">
            <v>101916.24</v>
          </cell>
          <cell r="R930">
            <v>55607.46</v>
          </cell>
          <cell r="S930">
            <v>2484</v>
          </cell>
          <cell r="T930">
            <v>10263.6</v>
          </cell>
          <cell r="U930">
            <v>12850.11</v>
          </cell>
          <cell r="V930">
            <v>621</v>
          </cell>
          <cell r="W930">
            <v>11001.6</v>
          </cell>
          <cell r="X930">
            <v>237</v>
          </cell>
          <cell r="Y930">
            <v>14383.22</v>
          </cell>
          <cell r="Z930">
            <v>7528.92</v>
          </cell>
          <cell r="AA930">
            <v>1.88</v>
          </cell>
          <cell r="AB930">
            <v>2215.5</v>
          </cell>
          <cell r="AC930">
            <v>15195.37</v>
          </cell>
          <cell r="AD930">
            <v>1.45</v>
          </cell>
          <cell r="AE930">
            <v>21780</v>
          </cell>
          <cell r="AF930">
            <v>25</v>
          </cell>
          <cell r="AG930">
            <v>5484.1</v>
          </cell>
          <cell r="AH930">
            <v>66404.67</v>
          </cell>
          <cell r="AI930">
            <v>2613.6</v>
          </cell>
          <cell r="AJ930">
            <v>204533.95</v>
          </cell>
          <cell r="AK930">
            <v>2397.19</v>
          </cell>
          <cell r="AL930">
            <v>9508.0300000000007</v>
          </cell>
        </row>
        <row r="931">
          <cell r="A931">
            <v>38908</v>
          </cell>
          <cell r="B931" t="str">
            <v>16:30</v>
          </cell>
          <cell r="C931">
            <v>40352.910000000003</v>
          </cell>
          <cell r="D931">
            <v>45527.11</v>
          </cell>
          <cell r="E931">
            <v>202775.2</v>
          </cell>
          <cell r="F931">
            <v>29030.400000000001</v>
          </cell>
          <cell r="G931">
            <v>97941.63</v>
          </cell>
          <cell r="H931">
            <v>11352.89</v>
          </cell>
          <cell r="I931">
            <v>-216.5</v>
          </cell>
          <cell r="J931">
            <v>14195.33</v>
          </cell>
          <cell r="K931">
            <v>5713.52</v>
          </cell>
          <cell r="L931">
            <v>12790.87</v>
          </cell>
          <cell r="M931">
            <v>5692.14</v>
          </cell>
          <cell r="N931">
            <v>42504</v>
          </cell>
          <cell r="O931">
            <v>11780.64</v>
          </cell>
          <cell r="P931">
            <v>43782.43</v>
          </cell>
          <cell r="Q931">
            <v>102360.5</v>
          </cell>
          <cell r="R931">
            <v>55563.07</v>
          </cell>
          <cell r="S931">
            <v>2376</v>
          </cell>
          <cell r="T931">
            <v>10494</v>
          </cell>
          <cell r="U931">
            <v>12790.87</v>
          </cell>
          <cell r="V931">
            <v>657</v>
          </cell>
          <cell r="W931">
            <v>10972.8</v>
          </cell>
          <cell r="X931">
            <v>240.75</v>
          </cell>
          <cell r="Y931">
            <v>14466.36</v>
          </cell>
          <cell r="Z931">
            <v>7742.82</v>
          </cell>
          <cell r="AA931">
            <v>1.88</v>
          </cell>
          <cell r="AB931">
            <v>2177.1</v>
          </cell>
          <cell r="AC931">
            <v>15180.57</v>
          </cell>
          <cell r="AD931">
            <v>2.34</v>
          </cell>
          <cell r="AE931">
            <v>21672</v>
          </cell>
          <cell r="AF931">
            <v>25</v>
          </cell>
          <cell r="AG931">
            <v>5551.77</v>
          </cell>
          <cell r="AH931">
            <v>66382.14</v>
          </cell>
          <cell r="AI931">
            <v>2656.8</v>
          </cell>
          <cell r="AJ931">
            <v>204341.94</v>
          </cell>
          <cell r="AK931">
            <v>2454.27</v>
          </cell>
          <cell r="AL931">
            <v>9468.2900000000009</v>
          </cell>
        </row>
        <row r="932">
          <cell r="A932">
            <v>38908</v>
          </cell>
          <cell r="B932" t="str">
            <v>16:45</v>
          </cell>
          <cell r="C932">
            <v>39788.379999999997</v>
          </cell>
          <cell r="D932">
            <v>44006.8</v>
          </cell>
          <cell r="E932">
            <v>202541.91</v>
          </cell>
          <cell r="F932">
            <v>29030.400000000001</v>
          </cell>
          <cell r="G932">
            <v>98401.63</v>
          </cell>
          <cell r="H932">
            <v>11352.89</v>
          </cell>
          <cell r="I932">
            <v>-205.29</v>
          </cell>
          <cell r="J932">
            <v>14633.72</v>
          </cell>
          <cell r="K932">
            <v>5694.7</v>
          </cell>
          <cell r="L932">
            <v>12830.05</v>
          </cell>
          <cell r="M932">
            <v>5688.41</v>
          </cell>
          <cell r="N932">
            <v>41952</v>
          </cell>
          <cell r="O932">
            <v>11768.51</v>
          </cell>
          <cell r="P932">
            <v>43614.57</v>
          </cell>
          <cell r="Q932">
            <v>101709.29</v>
          </cell>
          <cell r="R932">
            <v>55383.08</v>
          </cell>
          <cell r="S932">
            <v>2268</v>
          </cell>
          <cell r="T932">
            <v>10825.2</v>
          </cell>
          <cell r="U932">
            <v>12830.05</v>
          </cell>
          <cell r="V932">
            <v>624</v>
          </cell>
          <cell r="W932">
            <v>11088</v>
          </cell>
          <cell r="X932">
            <v>242.25</v>
          </cell>
          <cell r="Y932">
            <v>14466.36</v>
          </cell>
          <cell r="Z932">
            <v>7582.98</v>
          </cell>
          <cell r="AA932">
            <v>1.88</v>
          </cell>
          <cell r="AB932">
            <v>2199.4</v>
          </cell>
          <cell r="AC932">
            <v>14995.42</v>
          </cell>
          <cell r="AD932">
            <v>5.64</v>
          </cell>
          <cell r="AE932">
            <v>21726</v>
          </cell>
          <cell r="AF932">
            <v>27.08</v>
          </cell>
          <cell r="AG932">
            <v>5517.96</v>
          </cell>
          <cell r="AH932">
            <v>66057.41</v>
          </cell>
          <cell r="AI932">
            <v>2628</v>
          </cell>
          <cell r="AJ932">
            <v>203829.93</v>
          </cell>
          <cell r="AK932">
            <v>2340.12</v>
          </cell>
          <cell r="AL932">
            <v>9117.6200000000008</v>
          </cell>
        </row>
        <row r="933">
          <cell r="A933">
            <v>38908</v>
          </cell>
          <cell r="B933" t="str">
            <v>17:00</v>
          </cell>
          <cell r="C933">
            <v>39869.599999999999</v>
          </cell>
          <cell r="D933">
            <v>41006.199999999997</v>
          </cell>
          <cell r="E933">
            <v>201422.09</v>
          </cell>
          <cell r="F933">
            <v>29030.400000000001</v>
          </cell>
          <cell r="G933">
            <v>98401.63</v>
          </cell>
          <cell r="H933">
            <v>11376.89</v>
          </cell>
          <cell r="I933">
            <v>-195.22</v>
          </cell>
          <cell r="J933">
            <v>14712.48</v>
          </cell>
          <cell r="K933">
            <v>5685.12</v>
          </cell>
          <cell r="L933">
            <v>12822.6</v>
          </cell>
          <cell r="M933">
            <v>5680.94</v>
          </cell>
          <cell r="N933">
            <v>41952</v>
          </cell>
          <cell r="O933">
            <v>11774.57</v>
          </cell>
          <cell r="P933">
            <v>43410.91</v>
          </cell>
          <cell r="Q933">
            <v>101155.22</v>
          </cell>
          <cell r="R933">
            <v>55185.48</v>
          </cell>
          <cell r="S933">
            <v>2376</v>
          </cell>
          <cell r="T933">
            <v>11232</v>
          </cell>
          <cell r="U933">
            <v>12822.6</v>
          </cell>
          <cell r="V933">
            <v>582</v>
          </cell>
          <cell r="W933">
            <v>11347.2</v>
          </cell>
          <cell r="X933">
            <v>231.75</v>
          </cell>
          <cell r="Y933">
            <v>14466.36</v>
          </cell>
          <cell r="Z933">
            <v>7554.41</v>
          </cell>
          <cell r="AA933">
            <v>1.88</v>
          </cell>
          <cell r="AB933">
            <v>2112.9</v>
          </cell>
          <cell r="AC933">
            <v>14805.54</v>
          </cell>
          <cell r="AD933">
            <v>1.42</v>
          </cell>
          <cell r="AE933">
            <v>21528</v>
          </cell>
          <cell r="AF933">
            <v>25</v>
          </cell>
          <cell r="AG933">
            <v>5516.59</v>
          </cell>
          <cell r="AH933">
            <v>64975.94</v>
          </cell>
          <cell r="AI933">
            <v>2678.4</v>
          </cell>
          <cell r="AJ933">
            <v>202342.06</v>
          </cell>
          <cell r="AK933">
            <v>2283.04</v>
          </cell>
          <cell r="AL933">
            <v>8703.82</v>
          </cell>
        </row>
        <row r="934">
          <cell r="A934">
            <v>38908</v>
          </cell>
          <cell r="B934" t="str">
            <v>17:15</v>
          </cell>
          <cell r="C934">
            <v>40436.129999999997</v>
          </cell>
          <cell r="D934">
            <v>42366.47</v>
          </cell>
          <cell r="E934">
            <v>194945.77</v>
          </cell>
          <cell r="F934">
            <v>29203.200000000001</v>
          </cell>
          <cell r="G934">
            <v>98669.97</v>
          </cell>
          <cell r="H934">
            <v>11402.76</v>
          </cell>
          <cell r="I934">
            <v>-150.22999999999999</v>
          </cell>
          <cell r="J934">
            <v>14616.09</v>
          </cell>
          <cell r="K934">
            <v>6352.6</v>
          </cell>
          <cell r="L934">
            <v>12993.32</v>
          </cell>
          <cell r="M934">
            <v>5998.41</v>
          </cell>
          <cell r="N934">
            <v>42504</v>
          </cell>
          <cell r="O934">
            <v>11768.51</v>
          </cell>
          <cell r="P934">
            <v>43944.9</v>
          </cell>
          <cell r="Q934">
            <v>100918.23</v>
          </cell>
          <cell r="R934">
            <v>55713.41</v>
          </cell>
          <cell r="S934">
            <v>2376</v>
          </cell>
          <cell r="T934">
            <v>11455.2</v>
          </cell>
          <cell r="U934">
            <v>12993.32</v>
          </cell>
          <cell r="V934">
            <v>588</v>
          </cell>
          <cell r="W934">
            <v>11318.4</v>
          </cell>
          <cell r="X934">
            <v>186.75</v>
          </cell>
          <cell r="Y934">
            <v>14632.64</v>
          </cell>
          <cell r="Z934">
            <v>7881.9</v>
          </cell>
          <cell r="AA934">
            <v>3.75</v>
          </cell>
          <cell r="AB934">
            <v>1429.7</v>
          </cell>
          <cell r="AC934">
            <v>15041.33</v>
          </cell>
          <cell r="AD934">
            <v>2.64</v>
          </cell>
          <cell r="AE934">
            <v>21420</v>
          </cell>
          <cell r="AF934">
            <v>27.08</v>
          </cell>
          <cell r="AG934">
            <v>5574.03</v>
          </cell>
          <cell r="AH934">
            <v>63760.41</v>
          </cell>
          <cell r="AI934">
            <v>2685.6</v>
          </cell>
          <cell r="AJ934">
            <v>198726.6</v>
          </cell>
          <cell r="AK934">
            <v>2225.96</v>
          </cell>
          <cell r="AL934">
            <v>10599.78</v>
          </cell>
        </row>
        <row r="935">
          <cell r="A935">
            <v>38908</v>
          </cell>
          <cell r="B935" t="str">
            <v>17:30</v>
          </cell>
          <cell r="C935">
            <v>39846.79</v>
          </cell>
          <cell r="D935">
            <v>38245.65</v>
          </cell>
          <cell r="E935">
            <v>195707.8</v>
          </cell>
          <cell r="F935">
            <v>29203.200000000001</v>
          </cell>
          <cell r="G935">
            <v>99091.63</v>
          </cell>
          <cell r="H935">
            <v>11402.76</v>
          </cell>
          <cell r="I935">
            <v>-153.25</v>
          </cell>
          <cell r="J935">
            <v>14538.13</v>
          </cell>
          <cell r="K935">
            <v>11017.65</v>
          </cell>
          <cell r="L935">
            <v>13120.32</v>
          </cell>
          <cell r="M935">
            <v>6028.29</v>
          </cell>
          <cell r="N935">
            <v>41952</v>
          </cell>
          <cell r="O935">
            <v>11768.51</v>
          </cell>
          <cell r="P935">
            <v>44090.93</v>
          </cell>
          <cell r="Q935">
            <v>100185.25</v>
          </cell>
          <cell r="R935">
            <v>55859.44</v>
          </cell>
          <cell r="S935">
            <v>2376</v>
          </cell>
          <cell r="T935">
            <v>11775.6</v>
          </cell>
          <cell r="U935">
            <v>13120.32</v>
          </cell>
          <cell r="V935">
            <v>585</v>
          </cell>
          <cell r="W935">
            <v>11750.4</v>
          </cell>
          <cell r="X935">
            <v>147.75</v>
          </cell>
          <cell r="Y935">
            <v>14965.2</v>
          </cell>
          <cell r="Z935">
            <v>8263.19</v>
          </cell>
          <cell r="AA935">
            <v>3.75</v>
          </cell>
          <cell r="AB935">
            <v>1495.1</v>
          </cell>
          <cell r="AC935">
            <v>15257.4</v>
          </cell>
          <cell r="AD935">
            <v>1.66</v>
          </cell>
          <cell r="AE935">
            <v>21690</v>
          </cell>
          <cell r="AF935">
            <v>29.17</v>
          </cell>
          <cell r="AG935">
            <v>5460.44</v>
          </cell>
          <cell r="AH935">
            <v>63439.29</v>
          </cell>
          <cell r="AI935">
            <v>2728.8</v>
          </cell>
          <cell r="AJ935">
            <v>198902.56</v>
          </cell>
          <cell r="AK935">
            <v>2283.04</v>
          </cell>
          <cell r="AL935">
            <v>10536.65</v>
          </cell>
        </row>
        <row r="936">
          <cell r="A936">
            <v>38908</v>
          </cell>
          <cell r="B936" t="str">
            <v>17:45</v>
          </cell>
          <cell r="C936">
            <v>40327.31</v>
          </cell>
          <cell r="D936">
            <v>36965.4</v>
          </cell>
          <cell r="E936">
            <v>195898.58</v>
          </cell>
          <cell r="F936">
            <v>29203.200000000001</v>
          </cell>
          <cell r="G936">
            <v>99206.63</v>
          </cell>
          <cell r="H936">
            <v>11450.76</v>
          </cell>
          <cell r="I936">
            <v>-157.41</v>
          </cell>
          <cell r="J936">
            <v>15587.67</v>
          </cell>
          <cell r="K936">
            <v>12012.36</v>
          </cell>
          <cell r="L936">
            <v>13638.54</v>
          </cell>
          <cell r="M936">
            <v>6028.29</v>
          </cell>
          <cell r="N936">
            <v>42504</v>
          </cell>
          <cell r="O936">
            <v>11756.37</v>
          </cell>
          <cell r="P936">
            <v>43855.55</v>
          </cell>
          <cell r="Q936">
            <v>101693.41</v>
          </cell>
          <cell r="R936">
            <v>55611.92</v>
          </cell>
          <cell r="S936">
            <v>2376</v>
          </cell>
          <cell r="T936">
            <v>11908.8</v>
          </cell>
          <cell r="U936">
            <v>13638.54</v>
          </cell>
          <cell r="V936">
            <v>618</v>
          </cell>
          <cell r="W936">
            <v>11980.8</v>
          </cell>
          <cell r="X936">
            <v>116.25</v>
          </cell>
          <cell r="Y936">
            <v>14715.78</v>
          </cell>
          <cell r="Z936">
            <v>8634.2900000000009</v>
          </cell>
          <cell r="AA936">
            <v>3.75</v>
          </cell>
          <cell r="AB936">
            <v>1763.7</v>
          </cell>
          <cell r="AC936">
            <v>15717.43</v>
          </cell>
          <cell r="AD936">
            <v>3.77</v>
          </cell>
          <cell r="AE936">
            <v>22122</v>
          </cell>
          <cell r="AF936">
            <v>29.17</v>
          </cell>
          <cell r="AG936">
            <v>3363.02</v>
          </cell>
          <cell r="AH936">
            <v>63436.29</v>
          </cell>
          <cell r="AI936">
            <v>2844</v>
          </cell>
          <cell r="AJ936">
            <v>199526.59</v>
          </cell>
          <cell r="AK936">
            <v>2397.19</v>
          </cell>
          <cell r="AL936">
            <v>10695.63</v>
          </cell>
        </row>
        <row r="937">
          <cell r="A937">
            <v>38908</v>
          </cell>
          <cell r="B937" t="str">
            <v>18:00</v>
          </cell>
          <cell r="C937">
            <v>40931.449999999997</v>
          </cell>
          <cell r="D937">
            <v>44526.91</v>
          </cell>
          <cell r="E937">
            <v>199517.13</v>
          </cell>
          <cell r="F937">
            <v>31708.799999999999</v>
          </cell>
          <cell r="G937">
            <v>99474.97</v>
          </cell>
          <cell r="H937">
            <v>11496.88</v>
          </cell>
          <cell r="I937">
            <v>-162.16</v>
          </cell>
          <cell r="J937">
            <v>15604.44</v>
          </cell>
          <cell r="K937">
            <v>11936</v>
          </cell>
          <cell r="L937">
            <v>14215.39</v>
          </cell>
          <cell r="M937">
            <v>6020.82</v>
          </cell>
          <cell r="N937">
            <v>41952</v>
          </cell>
          <cell r="O937">
            <v>13885.62</v>
          </cell>
          <cell r="P937">
            <v>43423.9</v>
          </cell>
          <cell r="Q937">
            <v>99042.16</v>
          </cell>
          <cell r="R937">
            <v>57309.52</v>
          </cell>
          <cell r="S937">
            <v>2376</v>
          </cell>
          <cell r="T937">
            <v>12427.2</v>
          </cell>
          <cell r="U937">
            <v>14215.39</v>
          </cell>
          <cell r="V937">
            <v>651</v>
          </cell>
          <cell r="W937">
            <v>12096</v>
          </cell>
          <cell r="X937">
            <v>121.5</v>
          </cell>
          <cell r="Y937">
            <v>15464.04</v>
          </cell>
          <cell r="Z937">
            <v>9293.73</v>
          </cell>
          <cell r="AA937">
            <v>1.88</v>
          </cell>
          <cell r="AB937">
            <v>2441.6999999999998</v>
          </cell>
          <cell r="AC937">
            <v>16854.349999999999</v>
          </cell>
          <cell r="AD937">
            <v>4.04</v>
          </cell>
          <cell r="AE937">
            <v>23940</v>
          </cell>
          <cell r="AF937">
            <v>37.5</v>
          </cell>
          <cell r="AG937">
            <v>3150.58</v>
          </cell>
          <cell r="AH937">
            <v>67055.820000000007</v>
          </cell>
          <cell r="AI937">
            <v>3117.6</v>
          </cell>
          <cell r="AJ937">
            <v>204821.98</v>
          </cell>
          <cell r="AK937">
            <v>2283.04</v>
          </cell>
          <cell r="AL937">
            <v>11913.64</v>
          </cell>
        </row>
        <row r="938">
          <cell r="A938">
            <v>38908</v>
          </cell>
          <cell r="B938" t="str">
            <v>18:15</v>
          </cell>
          <cell r="C938">
            <v>40070.050000000003</v>
          </cell>
          <cell r="D938">
            <v>38365.660000000003</v>
          </cell>
          <cell r="E938">
            <v>214635.84</v>
          </cell>
          <cell r="F938">
            <v>44409.599999999999</v>
          </cell>
          <cell r="G938">
            <v>96254.97</v>
          </cell>
          <cell r="H938">
            <v>11832.85</v>
          </cell>
          <cell r="I938">
            <v>23329.5</v>
          </cell>
          <cell r="J938">
            <v>16324.84</v>
          </cell>
          <cell r="K938">
            <v>12610.58</v>
          </cell>
          <cell r="L938">
            <v>14370.39</v>
          </cell>
          <cell r="M938">
            <v>6371.91</v>
          </cell>
          <cell r="N938">
            <v>39744</v>
          </cell>
          <cell r="O938">
            <v>16057.34</v>
          </cell>
          <cell r="P938">
            <v>49403.95</v>
          </cell>
          <cell r="Q938">
            <v>108138.33</v>
          </cell>
          <cell r="R938">
            <v>65461.29</v>
          </cell>
          <cell r="S938">
            <v>2376</v>
          </cell>
          <cell r="T938">
            <v>14731.2</v>
          </cell>
          <cell r="U938">
            <v>14370.39</v>
          </cell>
          <cell r="V938">
            <v>786</v>
          </cell>
          <cell r="W938">
            <v>12182.4</v>
          </cell>
          <cell r="X938">
            <v>123</v>
          </cell>
          <cell r="Y938">
            <v>16544.86</v>
          </cell>
          <cell r="Z938">
            <v>10124.459999999999</v>
          </cell>
          <cell r="AA938">
            <v>1.88</v>
          </cell>
          <cell r="AB938">
            <v>2787.7</v>
          </cell>
          <cell r="AC938">
            <v>19176.490000000002</v>
          </cell>
          <cell r="AD938">
            <v>3.55</v>
          </cell>
          <cell r="AE938">
            <v>27252</v>
          </cell>
          <cell r="AF938">
            <v>55.21</v>
          </cell>
          <cell r="AG938">
            <v>3111.32</v>
          </cell>
          <cell r="AH938">
            <v>73778.91</v>
          </cell>
          <cell r="AI938">
            <v>3664.8</v>
          </cell>
          <cell r="AJ938">
            <v>221011.89</v>
          </cell>
          <cell r="AK938">
            <v>2397.19</v>
          </cell>
          <cell r="AL938">
            <v>14541.35</v>
          </cell>
        </row>
        <row r="939">
          <cell r="A939">
            <v>38908</v>
          </cell>
          <cell r="B939" t="str">
            <v>18:30</v>
          </cell>
          <cell r="C939">
            <v>41176.720000000001</v>
          </cell>
          <cell r="D939">
            <v>64250.84</v>
          </cell>
          <cell r="E939">
            <v>218045.8</v>
          </cell>
          <cell r="F939">
            <v>47347.199999999997</v>
          </cell>
          <cell r="G939">
            <v>93418.3</v>
          </cell>
          <cell r="H939">
            <v>12172.57</v>
          </cell>
          <cell r="I939">
            <v>43393.4</v>
          </cell>
          <cell r="J939">
            <v>15951.67</v>
          </cell>
          <cell r="K939">
            <v>14226.52</v>
          </cell>
          <cell r="L939">
            <v>14428.69</v>
          </cell>
          <cell r="M939">
            <v>6375.65</v>
          </cell>
          <cell r="N939">
            <v>38088</v>
          </cell>
          <cell r="O939">
            <v>16384.91</v>
          </cell>
          <cell r="P939">
            <v>63783.81</v>
          </cell>
          <cell r="Q939">
            <v>114368.66</v>
          </cell>
          <cell r="R939">
            <v>80168.72</v>
          </cell>
          <cell r="S939">
            <v>2484</v>
          </cell>
          <cell r="T939">
            <v>18676.8</v>
          </cell>
          <cell r="U939">
            <v>14428.69</v>
          </cell>
          <cell r="V939">
            <v>1062</v>
          </cell>
          <cell r="W939">
            <v>13075.2</v>
          </cell>
          <cell r="X939">
            <v>126.75</v>
          </cell>
          <cell r="Y939">
            <v>18540.22</v>
          </cell>
          <cell r="Z939">
            <v>11214.3</v>
          </cell>
          <cell r="AA939">
            <v>5.63</v>
          </cell>
          <cell r="AB939">
            <v>3326.3</v>
          </cell>
          <cell r="AC939">
            <v>22011.86</v>
          </cell>
          <cell r="AD939">
            <v>5.52</v>
          </cell>
          <cell r="AE939">
            <v>32418</v>
          </cell>
          <cell r="AF939">
            <v>102.08</v>
          </cell>
          <cell r="AG939">
            <v>3129.39</v>
          </cell>
          <cell r="AH939">
            <v>85188.65</v>
          </cell>
          <cell r="AI939">
            <v>4176</v>
          </cell>
          <cell r="AJ939">
            <v>232354.47</v>
          </cell>
          <cell r="AK939">
            <v>2397.19</v>
          </cell>
          <cell r="AL939">
            <v>20053.900000000001</v>
          </cell>
        </row>
        <row r="940">
          <cell r="A940">
            <v>38908</v>
          </cell>
          <cell r="B940" t="str">
            <v>18:45</v>
          </cell>
          <cell r="C940">
            <v>41616.82</v>
          </cell>
          <cell r="D940">
            <v>85613.57</v>
          </cell>
          <cell r="E940">
            <v>217654.16</v>
          </cell>
          <cell r="F940">
            <v>47433.599999999999</v>
          </cell>
          <cell r="G940">
            <v>93456.63</v>
          </cell>
          <cell r="H940">
            <v>12181.95</v>
          </cell>
          <cell r="I940">
            <v>51103.81</v>
          </cell>
          <cell r="J940">
            <v>15801.71</v>
          </cell>
          <cell r="K940">
            <v>16057.59</v>
          </cell>
          <cell r="L940">
            <v>14512.52</v>
          </cell>
          <cell r="M940">
            <v>6371.91</v>
          </cell>
          <cell r="N940">
            <v>38640</v>
          </cell>
          <cell r="O940">
            <v>16330.32</v>
          </cell>
          <cell r="P940">
            <v>83323.850000000006</v>
          </cell>
          <cell r="Q940">
            <v>121339.53</v>
          </cell>
          <cell r="R940">
            <v>99654.17</v>
          </cell>
          <cell r="S940">
            <v>2592</v>
          </cell>
          <cell r="T940">
            <v>21772.799999999999</v>
          </cell>
          <cell r="U940">
            <v>14512.52</v>
          </cell>
          <cell r="V940">
            <v>1302</v>
          </cell>
          <cell r="W940">
            <v>13939.2</v>
          </cell>
          <cell r="X940">
            <v>126</v>
          </cell>
          <cell r="Y940">
            <v>19621.04</v>
          </cell>
          <cell r="Z940">
            <v>11817.61</v>
          </cell>
          <cell r="AA940">
            <v>15.01</v>
          </cell>
          <cell r="AB940">
            <v>3715.1</v>
          </cell>
          <cell r="AC940">
            <v>23271.15</v>
          </cell>
          <cell r="AD940">
            <v>12.14</v>
          </cell>
          <cell r="AE940">
            <v>34794</v>
          </cell>
          <cell r="AF940">
            <v>138.53</v>
          </cell>
          <cell r="AG940">
            <v>3145.66</v>
          </cell>
          <cell r="AH940">
            <v>91181.91</v>
          </cell>
          <cell r="AI940">
            <v>4464</v>
          </cell>
          <cell r="AJ940">
            <v>234578.23</v>
          </cell>
          <cell r="AK940">
            <v>2397.19</v>
          </cell>
          <cell r="AL940">
            <v>22264.3</v>
          </cell>
        </row>
        <row r="941">
          <cell r="A941">
            <v>38908</v>
          </cell>
          <cell r="B941" t="str">
            <v>19:00</v>
          </cell>
          <cell r="C941">
            <v>40708.6</v>
          </cell>
          <cell r="D941">
            <v>79892.399999999994</v>
          </cell>
          <cell r="E941">
            <v>218945.75</v>
          </cell>
          <cell r="F941">
            <v>47692.800000000003</v>
          </cell>
          <cell r="G941">
            <v>93763.3</v>
          </cell>
          <cell r="H941">
            <v>12285.45</v>
          </cell>
          <cell r="I941">
            <v>51771.73</v>
          </cell>
          <cell r="J941">
            <v>16558.05</v>
          </cell>
          <cell r="K941">
            <v>15981.56</v>
          </cell>
          <cell r="L941">
            <v>15286.89</v>
          </cell>
          <cell r="M941">
            <v>6371.91</v>
          </cell>
          <cell r="N941">
            <v>38088</v>
          </cell>
          <cell r="O941">
            <v>16390.98</v>
          </cell>
          <cell r="P941">
            <v>100381.35</v>
          </cell>
          <cell r="Q941">
            <v>115429.82</v>
          </cell>
          <cell r="R941">
            <v>116772.33</v>
          </cell>
          <cell r="S941">
            <v>2592</v>
          </cell>
          <cell r="T941">
            <v>22338</v>
          </cell>
          <cell r="U941">
            <v>15286.89</v>
          </cell>
          <cell r="V941">
            <v>1410</v>
          </cell>
          <cell r="W941">
            <v>14140.8</v>
          </cell>
          <cell r="X941">
            <v>123</v>
          </cell>
          <cell r="Y941">
            <v>20119.88</v>
          </cell>
          <cell r="Z941">
            <v>11814.93</v>
          </cell>
          <cell r="AA941">
            <v>22.51</v>
          </cell>
          <cell r="AB941">
            <v>3931.9</v>
          </cell>
          <cell r="AC941">
            <v>23495.279999999999</v>
          </cell>
          <cell r="AD941">
            <v>11.45</v>
          </cell>
          <cell r="AE941">
            <v>35838</v>
          </cell>
          <cell r="AF941">
            <v>157.28</v>
          </cell>
          <cell r="AG941">
            <v>3145.64</v>
          </cell>
          <cell r="AH941">
            <v>93251.91</v>
          </cell>
          <cell r="AI941">
            <v>4579.2</v>
          </cell>
          <cell r="AJ941">
            <v>234178.18</v>
          </cell>
          <cell r="AK941">
            <v>2454.27</v>
          </cell>
          <cell r="AL941">
            <v>21129.29</v>
          </cell>
        </row>
        <row r="942">
          <cell r="A942">
            <v>38908</v>
          </cell>
          <cell r="B942" t="str">
            <v>19:15</v>
          </cell>
          <cell r="C942">
            <v>40379.33</v>
          </cell>
          <cell r="D942">
            <v>83053.039999999994</v>
          </cell>
          <cell r="E942">
            <v>219864.95999999999</v>
          </cell>
          <cell r="F942">
            <v>47952</v>
          </cell>
          <cell r="G942">
            <v>94759.97</v>
          </cell>
          <cell r="H942">
            <v>12331.57</v>
          </cell>
          <cell r="I942">
            <v>51806.03</v>
          </cell>
          <cell r="J942">
            <v>15813.37</v>
          </cell>
          <cell r="K942">
            <v>16506.91</v>
          </cell>
          <cell r="L942">
            <v>15367.88</v>
          </cell>
          <cell r="M942">
            <v>6383.12</v>
          </cell>
          <cell r="N942">
            <v>38640</v>
          </cell>
          <cell r="O942">
            <v>16336.38</v>
          </cell>
          <cell r="P942">
            <v>99955.86</v>
          </cell>
          <cell r="Q942">
            <v>120222.27</v>
          </cell>
          <cell r="R942">
            <v>116292.24</v>
          </cell>
          <cell r="S942">
            <v>2700</v>
          </cell>
          <cell r="T942">
            <v>22237.200000000001</v>
          </cell>
          <cell r="U942">
            <v>15367.88</v>
          </cell>
          <cell r="V942">
            <v>1461</v>
          </cell>
          <cell r="W942">
            <v>14112</v>
          </cell>
          <cell r="X942">
            <v>137.25</v>
          </cell>
          <cell r="Y942">
            <v>20452.439999999999</v>
          </cell>
          <cell r="Z942">
            <v>11932.04</v>
          </cell>
          <cell r="AA942">
            <v>20.64</v>
          </cell>
          <cell r="AB942">
            <v>4070.7</v>
          </cell>
          <cell r="AC942">
            <v>23699.4</v>
          </cell>
          <cell r="AD942">
            <v>12.61</v>
          </cell>
          <cell r="AE942">
            <v>35802</v>
          </cell>
          <cell r="AF942">
            <v>157.28</v>
          </cell>
          <cell r="AG942">
            <v>3168.37</v>
          </cell>
          <cell r="AH942">
            <v>94013.119999999995</v>
          </cell>
          <cell r="AI942">
            <v>4644</v>
          </cell>
          <cell r="AJ942">
            <v>233634.21</v>
          </cell>
          <cell r="AK942">
            <v>2454.27</v>
          </cell>
          <cell r="AL942">
            <v>19719.59</v>
          </cell>
        </row>
        <row r="943">
          <cell r="A943">
            <v>38908</v>
          </cell>
          <cell r="B943" t="str">
            <v>19:30</v>
          </cell>
          <cell r="C943">
            <v>40574.17</v>
          </cell>
          <cell r="D943">
            <v>83853.19</v>
          </cell>
          <cell r="E943">
            <v>220146.93</v>
          </cell>
          <cell r="F943">
            <v>47952</v>
          </cell>
          <cell r="G943">
            <v>94759.97</v>
          </cell>
          <cell r="H943">
            <v>12427.56</v>
          </cell>
          <cell r="I943">
            <v>51763.48</v>
          </cell>
          <cell r="J943">
            <v>16360.1</v>
          </cell>
          <cell r="K943">
            <v>16582.54</v>
          </cell>
          <cell r="L943">
            <v>15336.9</v>
          </cell>
          <cell r="M943">
            <v>6375.65</v>
          </cell>
          <cell r="N943">
            <v>38088</v>
          </cell>
          <cell r="O943">
            <v>16360.65</v>
          </cell>
          <cell r="P943">
            <v>99346.37</v>
          </cell>
          <cell r="Q943">
            <v>122460.26</v>
          </cell>
          <cell r="R943">
            <v>115707.02</v>
          </cell>
          <cell r="S943">
            <v>2592</v>
          </cell>
          <cell r="T943">
            <v>22352.400000000001</v>
          </cell>
          <cell r="U943">
            <v>15336.9</v>
          </cell>
          <cell r="V943">
            <v>1437</v>
          </cell>
          <cell r="W943">
            <v>14486.4</v>
          </cell>
          <cell r="X943">
            <v>171.75</v>
          </cell>
          <cell r="Y943">
            <v>20369.3</v>
          </cell>
          <cell r="Z943">
            <v>11986.98</v>
          </cell>
          <cell r="AA943">
            <v>20.64</v>
          </cell>
          <cell r="AB943">
            <v>4094.7</v>
          </cell>
          <cell r="AC943">
            <v>23643.33</v>
          </cell>
          <cell r="AD943">
            <v>15.06</v>
          </cell>
          <cell r="AE943">
            <v>35784</v>
          </cell>
          <cell r="AF943">
            <v>157.28</v>
          </cell>
          <cell r="AG943">
            <v>3107.87</v>
          </cell>
          <cell r="AH943">
            <v>94797.65</v>
          </cell>
          <cell r="AI943">
            <v>4672.8</v>
          </cell>
          <cell r="AJ943">
            <v>232434.2</v>
          </cell>
          <cell r="AK943">
            <v>2511.34</v>
          </cell>
          <cell r="AL943">
            <v>18524.97</v>
          </cell>
        </row>
        <row r="944">
          <cell r="A944">
            <v>38908</v>
          </cell>
          <cell r="B944" t="str">
            <v>19:45</v>
          </cell>
          <cell r="C944">
            <v>40654.589999999997</v>
          </cell>
          <cell r="D944">
            <v>83853.19</v>
          </cell>
          <cell r="E944">
            <v>218429.32</v>
          </cell>
          <cell r="F944">
            <v>47952</v>
          </cell>
          <cell r="G944">
            <v>94836.63</v>
          </cell>
          <cell r="H944">
            <v>12475.56</v>
          </cell>
          <cell r="I944">
            <v>51844.04</v>
          </cell>
          <cell r="J944">
            <v>16976.810000000001</v>
          </cell>
          <cell r="K944">
            <v>16610.45</v>
          </cell>
          <cell r="L944">
            <v>15348.15</v>
          </cell>
          <cell r="M944">
            <v>6375.65</v>
          </cell>
          <cell r="N944">
            <v>38640</v>
          </cell>
          <cell r="O944">
            <v>16336.38</v>
          </cell>
          <cell r="P944">
            <v>96207.09</v>
          </cell>
          <cell r="Q944">
            <v>125375.88</v>
          </cell>
          <cell r="R944">
            <v>112543.47</v>
          </cell>
          <cell r="S944">
            <v>2592</v>
          </cell>
          <cell r="T944">
            <v>22208.400000000001</v>
          </cell>
          <cell r="U944">
            <v>15348.15</v>
          </cell>
          <cell r="V944">
            <v>1401</v>
          </cell>
          <cell r="W944">
            <v>14745.6</v>
          </cell>
          <cell r="X944">
            <v>219</v>
          </cell>
          <cell r="Y944">
            <v>19953.599999999999</v>
          </cell>
          <cell r="Z944">
            <v>11918.35</v>
          </cell>
          <cell r="AA944">
            <v>20.64</v>
          </cell>
          <cell r="AB944">
            <v>4088.4</v>
          </cell>
          <cell r="AC944">
            <v>23671.84</v>
          </cell>
          <cell r="AD944">
            <v>22.64</v>
          </cell>
          <cell r="AE944">
            <v>35442</v>
          </cell>
          <cell r="AF944">
            <v>159.37</v>
          </cell>
          <cell r="AG944">
            <v>3081.45</v>
          </cell>
          <cell r="AH944">
            <v>94425.65</v>
          </cell>
          <cell r="AI944">
            <v>4658.3999999999996</v>
          </cell>
          <cell r="AJ944">
            <v>230082.42</v>
          </cell>
          <cell r="AK944">
            <v>2454.27</v>
          </cell>
          <cell r="AL944">
            <v>17952.189999999999</v>
          </cell>
        </row>
        <row r="945">
          <cell r="A945">
            <v>38908</v>
          </cell>
          <cell r="B945" t="str">
            <v>20:00</v>
          </cell>
          <cell r="C945">
            <v>40308.51</v>
          </cell>
          <cell r="D945">
            <v>79132.25</v>
          </cell>
          <cell r="E945">
            <v>220310.14</v>
          </cell>
          <cell r="F945">
            <v>48470.400000000001</v>
          </cell>
          <cell r="G945">
            <v>94989.97</v>
          </cell>
          <cell r="H945">
            <v>12667.54</v>
          </cell>
          <cell r="I945">
            <v>51868.71</v>
          </cell>
          <cell r="J945">
            <v>16568.45</v>
          </cell>
          <cell r="K945">
            <v>16603.060000000001</v>
          </cell>
          <cell r="L945">
            <v>15290.29</v>
          </cell>
          <cell r="M945">
            <v>6375.65</v>
          </cell>
          <cell r="N945">
            <v>38088</v>
          </cell>
          <cell r="O945">
            <v>16463.78</v>
          </cell>
          <cell r="P945">
            <v>95023.05</v>
          </cell>
          <cell r="Q945">
            <v>126353.36</v>
          </cell>
          <cell r="R945">
            <v>111486.83</v>
          </cell>
          <cell r="S945">
            <v>2700</v>
          </cell>
          <cell r="T945">
            <v>21960</v>
          </cell>
          <cell r="U945">
            <v>15290.29</v>
          </cell>
          <cell r="V945">
            <v>1371</v>
          </cell>
          <cell r="W945">
            <v>14659.2</v>
          </cell>
          <cell r="X945">
            <v>289.5</v>
          </cell>
          <cell r="Y945">
            <v>20036.740000000002</v>
          </cell>
          <cell r="Z945">
            <v>11489.59</v>
          </cell>
          <cell r="AA945">
            <v>20.64</v>
          </cell>
          <cell r="AB945">
            <v>3979.8</v>
          </cell>
          <cell r="AC945">
            <v>23446.14</v>
          </cell>
          <cell r="AD945">
            <v>37.33</v>
          </cell>
          <cell r="AE945">
            <v>34956</v>
          </cell>
          <cell r="AF945">
            <v>158.32</v>
          </cell>
          <cell r="AG945">
            <v>3076.14</v>
          </cell>
          <cell r="AH945">
            <v>94167.65</v>
          </cell>
          <cell r="AI945">
            <v>4701.6000000000004</v>
          </cell>
          <cell r="AJ945">
            <v>229730.38</v>
          </cell>
          <cell r="AK945">
            <v>2397.19</v>
          </cell>
          <cell r="AL945">
            <v>16327.41</v>
          </cell>
        </row>
        <row r="946">
          <cell r="A946">
            <v>38908</v>
          </cell>
          <cell r="B946" t="str">
            <v>20:15</v>
          </cell>
          <cell r="C946">
            <v>40835.03</v>
          </cell>
          <cell r="D946">
            <v>78892.2</v>
          </cell>
          <cell r="E946">
            <v>221747.76</v>
          </cell>
          <cell r="F946">
            <v>48643.199999999997</v>
          </cell>
          <cell r="G946">
            <v>95449.97</v>
          </cell>
          <cell r="H946">
            <v>12811.53</v>
          </cell>
          <cell r="I946">
            <v>51871.62</v>
          </cell>
          <cell r="J946">
            <v>16442.89</v>
          </cell>
          <cell r="K946">
            <v>16662.3</v>
          </cell>
          <cell r="L946">
            <v>14151.06</v>
          </cell>
          <cell r="M946">
            <v>6375.65</v>
          </cell>
          <cell r="N946">
            <v>38640</v>
          </cell>
          <cell r="O946">
            <v>16560.84</v>
          </cell>
          <cell r="P946">
            <v>88041.9</v>
          </cell>
          <cell r="Q946">
            <v>133360.32999999999</v>
          </cell>
          <cell r="R946">
            <v>104602.74</v>
          </cell>
          <cell r="S946">
            <v>2808</v>
          </cell>
          <cell r="T946">
            <v>22197.599999999999</v>
          </cell>
          <cell r="U946">
            <v>14151.06</v>
          </cell>
          <cell r="V946">
            <v>1353</v>
          </cell>
          <cell r="W946">
            <v>14889.6</v>
          </cell>
          <cell r="X946">
            <v>347.25</v>
          </cell>
          <cell r="Y946">
            <v>19953.599999999999</v>
          </cell>
          <cell r="Z946">
            <v>10821.1</v>
          </cell>
          <cell r="AA946">
            <v>20.64</v>
          </cell>
          <cell r="AB946">
            <v>3935.3</v>
          </cell>
          <cell r="AC946">
            <v>23280.959999999999</v>
          </cell>
          <cell r="AD946">
            <v>43.96</v>
          </cell>
          <cell r="AE946">
            <v>34380</v>
          </cell>
          <cell r="AF946">
            <v>157.28</v>
          </cell>
          <cell r="AG946">
            <v>3027.69</v>
          </cell>
          <cell r="AH946">
            <v>93726.65</v>
          </cell>
          <cell r="AI946">
            <v>4672.8</v>
          </cell>
          <cell r="AJ946">
            <v>228914.42</v>
          </cell>
          <cell r="AK946">
            <v>2454.27</v>
          </cell>
          <cell r="AL946">
            <v>14371.83</v>
          </cell>
        </row>
        <row r="947">
          <cell r="A947">
            <v>38908</v>
          </cell>
          <cell r="B947" t="str">
            <v>20:30</v>
          </cell>
          <cell r="C947">
            <v>40470.14</v>
          </cell>
          <cell r="D947">
            <v>78292.08</v>
          </cell>
          <cell r="E947">
            <v>222110.15</v>
          </cell>
          <cell r="F947">
            <v>48643.199999999997</v>
          </cell>
          <cell r="G947">
            <v>95411.63</v>
          </cell>
          <cell r="H947">
            <v>12739.53</v>
          </cell>
          <cell r="I947">
            <v>51982.7</v>
          </cell>
          <cell r="J947">
            <v>15434.51</v>
          </cell>
          <cell r="K947">
            <v>16532.62</v>
          </cell>
          <cell r="L947">
            <v>13780.74</v>
          </cell>
          <cell r="M947">
            <v>6371.91</v>
          </cell>
          <cell r="N947">
            <v>38640</v>
          </cell>
          <cell r="O947">
            <v>16530.5</v>
          </cell>
          <cell r="P947">
            <v>85278.37</v>
          </cell>
          <cell r="Q947">
            <v>134290.47</v>
          </cell>
          <cell r="R947">
            <v>101808.87</v>
          </cell>
          <cell r="S947">
            <v>2700</v>
          </cell>
          <cell r="T947">
            <v>22089.599999999999</v>
          </cell>
          <cell r="U947">
            <v>13780.74</v>
          </cell>
          <cell r="V947">
            <v>1305</v>
          </cell>
          <cell r="W947">
            <v>14601.6</v>
          </cell>
          <cell r="X947">
            <v>380.25</v>
          </cell>
          <cell r="Y947">
            <v>19787.32</v>
          </cell>
          <cell r="Z947">
            <v>10712.83</v>
          </cell>
          <cell r="AA947">
            <v>20.64</v>
          </cell>
          <cell r="AB947">
            <v>3862</v>
          </cell>
          <cell r="AC947">
            <v>23171.17</v>
          </cell>
          <cell r="AD947">
            <v>45.66</v>
          </cell>
          <cell r="AE947">
            <v>33858</v>
          </cell>
          <cell r="AF947">
            <v>153.12</v>
          </cell>
          <cell r="AG947">
            <v>3065.16</v>
          </cell>
          <cell r="AH947">
            <v>92774.91</v>
          </cell>
          <cell r="AI947">
            <v>4600.8</v>
          </cell>
          <cell r="AJ947">
            <v>227842.43</v>
          </cell>
          <cell r="AK947">
            <v>2511.34</v>
          </cell>
          <cell r="AL947">
            <v>13256.7</v>
          </cell>
        </row>
        <row r="948">
          <cell r="A948">
            <v>38908</v>
          </cell>
          <cell r="B948" t="str">
            <v>20:45</v>
          </cell>
          <cell r="C948">
            <v>40577.769999999997</v>
          </cell>
          <cell r="D948">
            <v>73051.03</v>
          </cell>
          <cell r="E948">
            <v>221988.97</v>
          </cell>
          <cell r="F948">
            <v>48556.800000000003</v>
          </cell>
          <cell r="G948">
            <v>95449.97</v>
          </cell>
          <cell r="H948">
            <v>12619.54</v>
          </cell>
          <cell r="I948">
            <v>50872.21</v>
          </cell>
          <cell r="J948">
            <v>16543.650000000001</v>
          </cell>
          <cell r="K948">
            <v>16611.3</v>
          </cell>
          <cell r="L948">
            <v>13664.13</v>
          </cell>
          <cell r="M948">
            <v>6375.65</v>
          </cell>
          <cell r="N948">
            <v>38640</v>
          </cell>
          <cell r="O948">
            <v>16572.97</v>
          </cell>
          <cell r="P948">
            <v>81163.839999999997</v>
          </cell>
          <cell r="Q948">
            <v>135573.37</v>
          </cell>
          <cell r="R948">
            <v>97736.81</v>
          </cell>
          <cell r="S948">
            <v>2808</v>
          </cell>
          <cell r="T948">
            <v>21679.200000000001</v>
          </cell>
          <cell r="U948">
            <v>13664.13</v>
          </cell>
          <cell r="V948">
            <v>1269</v>
          </cell>
          <cell r="W948">
            <v>14313.6</v>
          </cell>
          <cell r="X948">
            <v>390</v>
          </cell>
          <cell r="Y948">
            <v>19621.04</v>
          </cell>
          <cell r="Z948">
            <v>10633.63</v>
          </cell>
          <cell r="AA948">
            <v>20.64</v>
          </cell>
          <cell r="AB948">
            <v>3745.6</v>
          </cell>
          <cell r="AC948">
            <v>22881.21</v>
          </cell>
          <cell r="AD948">
            <v>46.76</v>
          </cell>
          <cell r="AE948">
            <v>33012</v>
          </cell>
          <cell r="AF948">
            <v>149.99</v>
          </cell>
          <cell r="AG948">
            <v>3117.99</v>
          </cell>
          <cell r="AH948">
            <v>91992.65</v>
          </cell>
          <cell r="AI948">
            <v>4536</v>
          </cell>
          <cell r="AJ948">
            <v>226546.55</v>
          </cell>
          <cell r="AK948">
            <v>2454.27</v>
          </cell>
          <cell r="AL948">
            <v>12078.43</v>
          </cell>
        </row>
        <row r="949">
          <cell r="A949">
            <v>38908</v>
          </cell>
          <cell r="B949" t="str">
            <v>21:00</v>
          </cell>
          <cell r="C949">
            <v>40495.75</v>
          </cell>
          <cell r="D949">
            <v>72210.86</v>
          </cell>
          <cell r="E949">
            <v>221150.92</v>
          </cell>
          <cell r="F949">
            <v>48816</v>
          </cell>
          <cell r="G949">
            <v>95411.63</v>
          </cell>
          <cell r="H949">
            <v>12619.54</v>
          </cell>
          <cell r="I949">
            <v>47280.94</v>
          </cell>
          <cell r="J949">
            <v>16857.62</v>
          </cell>
          <cell r="K949">
            <v>16486.18</v>
          </cell>
          <cell r="L949">
            <v>13651.71</v>
          </cell>
          <cell r="M949">
            <v>6383.12</v>
          </cell>
          <cell r="N949">
            <v>38640</v>
          </cell>
          <cell r="O949">
            <v>16536.57</v>
          </cell>
          <cell r="P949">
            <v>78997.19</v>
          </cell>
          <cell r="Q949">
            <v>134947.74</v>
          </cell>
          <cell r="R949">
            <v>95533.759999999995</v>
          </cell>
          <cell r="S949">
            <v>2700</v>
          </cell>
          <cell r="T949">
            <v>21106.799999999999</v>
          </cell>
          <cell r="U949">
            <v>13651.71</v>
          </cell>
          <cell r="V949">
            <v>1206</v>
          </cell>
          <cell r="W949">
            <v>14198.4</v>
          </cell>
          <cell r="X949">
            <v>390.75</v>
          </cell>
          <cell r="Y949">
            <v>19288.48</v>
          </cell>
          <cell r="Z949">
            <v>10534.09</v>
          </cell>
          <cell r="AA949">
            <v>20.64</v>
          </cell>
          <cell r="AB949">
            <v>3608.5</v>
          </cell>
          <cell r="AC949">
            <v>22351.23</v>
          </cell>
          <cell r="AD949">
            <v>44.96</v>
          </cell>
          <cell r="AE949">
            <v>32238</v>
          </cell>
          <cell r="AF949">
            <v>146.87</v>
          </cell>
          <cell r="AG949">
            <v>3826.81</v>
          </cell>
          <cell r="AH949">
            <v>90383.12</v>
          </cell>
          <cell r="AI949">
            <v>4449.6000000000004</v>
          </cell>
          <cell r="AJ949">
            <v>225314.68</v>
          </cell>
          <cell r="AK949">
            <v>2454.27</v>
          </cell>
          <cell r="AL949">
            <v>11704.38</v>
          </cell>
        </row>
        <row r="950">
          <cell r="A950">
            <v>38908</v>
          </cell>
          <cell r="B950" t="str">
            <v>21:15</v>
          </cell>
          <cell r="C950">
            <v>40203.279999999999</v>
          </cell>
          <cell r="D950">
            <v>64089.36</v>
          </cell>
          <cell r="E950">
            <v>221387.72</v>
          </cell>
          <cell r="F950">
            <v>48902.400000000001</v>
          </cell>
          <cell r="G950">
            <v>95373.3</v>
          </cell>
          <cell r="H950">
            <v>12761.66</v>
          </cell>
          <cell r="I950">
            <v>44833.84</v>
          </cell>
          <cell r="J950">
            <v>17108.400000000001</v>
          </cell>
          <cell r="K950">
            <v>16419.16</v>
          </cell>
          <cell r="L950">
            <v>13656.09</v>
          </cell>
          <cell r="M950">
            <v>6383.12</v>
          </cell>
          <cell r="N950">
            <v>38640</v>
          </cell>
          <cell r="O950">
            <v>13952.35</v>
          </cell>
          <cell r="P950">
            <v>77913.73</v>
          </cell>
          <cell r="Q950">
            <v>132662.46</v>
          </cell>
          <cell r="R950">
            <v>91866.08</v>
          </cell>
          <cell r="S950">
            <v>2700</v>
          </cell>
          <cell r="T950">
            <v>20242.8</v>
          </cell>
          <cell r="U950">
            <v>13656.09</v>
          </cell>
          <cell r="V950">
            <v>1158</v>
          </cell>
          <cell r="W950">
            <v>13622.4</v>
          </cell>
          <cell r="X950">
            <v>392.25</v>
          </cell>
          <cell r="Y950">
            <v>18872.78</v>
          </cell>
          <cell r="Z950">
            <v>10695.87</v>
          </cell>
          <cell r="AA950">
            <v>18.760000000000002</v>
          </cell>
          <cell r="AB950">
            <v>3498.6</v>
          </cell>
          <cell r="AC950">
            <v>21876.42</v>
          </cell>
          <cell r="AD950">
            <v>44.71</v>
          </cell>
          <cell r="AE950">
            <v>31302</v>
          </cell>
          <cell r="AF950">
            <v>140.62</v>
          </cell>
          <cell r="AG950">
            <v>5060.62</v>
          </cell>
          <cell r="AH950">
            <v>88445.119999999995</v>
          </cell>
          <cell r="AI950">
            <v>4312.8</v>
          </cell>
          <cell r="AJ950">
            <v>223362.86</v>
          </cell>
          <cell r="AK950">
            <v>2454.27</v>
          </cell>
          <cell r="AL950">
            <v>10450.14</v>
          </cell>
        </row>
        <row r="951">
          <cell r="A951">
            <v>38908</v>
          </cell>
          <cell r="B951" t="str">
            <v>21:30</v>
          </cell>
          <cell r="C951">
            <v>40376.519999999997</v>
          </cell>
          <cell r="D951">
            <v>65010.2</v>
          </cell>
          <cell r="E951">
            <v>220309.67</v>
          </cell>
          <cell r="F951">
            <v>48816</v>
          </cell>
          <cell r="G951">
            <v>95411.63</v>
          </cell>
          <cell r="H951">
            <v>12715.54</v>
          </cell>
          <cell r="I951">
            <v>44839.93</v>
          </cell>
          <cell r="J951">
            <v>16856.02</v>
          </cell>
          <cell r="K951">
            <v>16485.45</v>
          </cell>
          <cell r="L951">
            <v>13647.36</v>
          </cell>
          <cell r="M951">
            <v>6390.59</v>
          </cell>
          <cell r="N951">
            <v>39192</v>
          </cell>
          <cell r="O951">
            <v>11962.63</v>
          </cell>
          <cell r="P951">
            <v>65201.87</v>
          </cell>
          <cell r="Q951">
            <v>140145.32999999999</v>
          </cell>
          <cell r="R951">
            <v>77164.5</v>
          </cell>
          <cell r="S951">
            <v>2700</v>
          </cell>
          <cell r="T951">
            <v>19350</v>
          </cell>
          <cell r="U951">
            <v>13647.36</v>
          </cell>
          <cell r="V951">
            <v>1095</v>
          </cell>
          <cell r="W951">
            <v>13593.6</v>
          </cell>
          <cell r="X951">
            <v>387</v>
          </cell>
          <cell r="Y951">
            <v>18457.080000000002</v>
          </cell>
          <cell r="Z951">
            <v>10524.15</v>
          </cell>
          <cell r="AA951">
            <v>20.64</v>
          </cell>
          <cell r="AB951">
            <v>3382.3</v>
          </cell>
          <cell r="AC951">
            <v>21276.71</v>
          </cell>
          <cell r="AD951">
            <v>46.07</v>
          </cell>
          <cell r="AE951">
            <v>30564</v>
          </cell>
          <cell r="AF951">
            <v>131.24</v>
          </cell>
          <cell r="AG951">
            <v>5269.55</v>
          </cell>
          <cell r="AH951">
            <v>85974.59</v>
          </cell>
          <cell r="AI951">
            <v>4168.8</v>
          </cell>
          <cell r="AJ951">
            <v>221187.18</v>
          </cell>
          <cell r="AK951">
            <v>2397.19</v>
          </cell>
          <cell r="AL951">
            <v>9020.56</v>
          </cell>
        </row>
        <row r="952">
          <cell r="A952">
            <v>38908</v>
          </cell>
          <cell r="B952" t="str">
            <v>21:45</v>
          </cell>
          <cell r="C952">
            <v>40352.120000000003</v>
          </cell>
          <cell r="D952">
            <v>56368.480000000003</v>
          </cell>
          <cell r="E952">
            <v>216309.14</v>
          </cell>
          <cell r="F952">
            <v>48816</v>
          </cell>
          <cell r="G952">
            <v>95411.63</v>
          </cell>
          <cell r="H952">
            <v>12739.53</v>
          </cell>
          <cell r="I952">
            <v>44889.440000000002</v>
          </cell>
          <cell r="J952">
            <v>16658.009999999998</v>
          </cell>
          <cell r="K952">
            <v>16514.740000000002</v>
          </cell>
          <cell r="L952">
            <v>13585.51</v>
          </cell>
          <cell r="M952">
            <v>6383.12</v>
          </cell>
          <cell r="N952">
            <v>38640</v>
          </cell>
          <cell r="O952">
            <v>11968.69</v>
          </cell>
          <cell r="P952">
            <v>56935.02</v>
          </cell>
          <cell r="Q952">
            <v>139089.01999999999</v>
          </cell>
          <cell r="R952">
            <v>68903.710000000006</v>
          </cell>
          <cell r="S952">
            <v>2592</v>
          </cell>
          <cell r="T952">
            <v>18507.599999999999</v>
          </cell>
          <cell r="U952">
            <v>13585.51</v>
          </cell>
          <cell r="V952">
            <v>1032</v>
          </cell>
          <cell r="W952">
            <v>13276.8</v>
          </cell>
          <cell r="X952">
            <v>377.25</v>
          </cell>
          <cell r="Y952">
            <v>18290.8</v>
          </cell>
          <cell r="Z952">
            <v>10296.73</v>
          </cell>
          <cell r="AA952">
            <v>20.64</v>
          </cell>
          <cell r="AB952">
            <v>3285.1</v>
          </cell>
          <cell r="AC952">
            <v>20501.64</v>
          </cell>
          <cell r="AD952">
            <v>45.02</v>
          </cell>
          <cell r="AE952">
            <v>29214</v>
          </cell>
          <cell r="AF952">
            <v>122.91</v>
          </cell>
          <cell r="AG952">
            <v>5253.05</v>
          </cell>
          <cell r="AH952">
            <v>83462.12</v>
          </cell>
          <cell r="AI952">
            <v>4046.4</v>
          </cell>
          <cell r="AJ952">
            <v>217107.72</v>
          </cell>
          <cell r="AK952">
            <v>2511.34</v>
          </cell>
          <cell r="AL952">
            <v>8643</v>
          </cell>
        </row>
        <row r="953">
          <cell r="A953">
            <v>38908</v>
          </cell>
          <cell r="B953" t="str">
            <v>22:00</v>
          </cell>
          <cell r="C953">
            <v>40244.089999999997</v>
          </cell>
          <cell r="D953">
            <v>50767.360000000001</v>
          </cell>
          <cell r="E953">
            <v>207387.82</v>
          </cell>
          <cell r="F953">
            <v>49248</v>
          </cell>
          <cell r="G953">
            <v>95411.63</v>
          </cell>
          <cell r="H953">
            <v>12739.53</v>
          </cell>
          <cell r="I953">
            <v>44606.98</v>
          </cell>
          <cell r="J953">
            <v>16639.240000000002</v>
          </cell>
          <cell r="K953">
            <v>16484.66</v>
          </cell>
          <cell r="L953">
            <v>13523.79</v>
          </cell>
          <cell r="M953">
            <v>6383.12</v>
          </cell>
          <cell r="N953">
            <v>38640</v>
          </cell>
          <cell r="O953">
            <v>11986.89</v>
          </cell>
          <cell r="P953">
            <v>51055.85</v>
          </cell>
          <cell r="Q953">
            <v>135828.26</v>
          </cell>
          <cell r="R953">
            <v>63042.74</v>
          </cell>
          <cell r="S953">
            <v>2700</v>
          </cell>
          <cell r="T953">
            <v>17658</v>
          </cell>
          <cell r="U953">
            <v>13523.79</v>
          </cell>
          <cell r="V953">
            <v>1005</v>
          </cell>
          <cell r="W953">
            <v>13017.6</v>
          </cell>
          <cell r="X953">
            <v>361.5</v>
          </cell>
          <cell r="Y953">
            <v>17791.96</v>
          </cell>
          <cell r="Z953">
            <v>10093.700000000001</v>
          </cell>
          <cell r="AA953">
            <v>20.64</v>
          </cell>
          <cell r="AB953">
            <v>3151.2</v>
          </cell>
          <cell r="AC953">
            <v>19776.04</v>
          </cell>
          <cell r="AD953">
            <v>44.72</v>
          </cell>
          <cell r="AE953">
            <v>28098</v>
          </cell>
          <cell r="AF953">
            <v>119.78</v>
          </cell>
          <cell r="AG953">
            <v>5319.61</v>
          </cell>
          <cell r="AH953">
            <v>80600.12</v>
          </cell>
          <cell r="AI953">
            <v>3859.2</v>
          </cell>
          <cell r="AJ953">
            <v>211044.55</v>
          </cell>
          <cell r="AK953">
            <v>2511.34</v>
          </cell>
          <cell r="AL953">
            <v>9850.4599999999991</v>
          </cell>
        </row>
        <row r="954">
          <cell r="A954">
            <v>38908</v>
          </cell>
          <cell r="B954" t="str">
            <v>22:15</v>
          </cell>
          <cell r="C954">
            <v>40301.300000000003</v>
          </cell>
          <cell r="D954">
            <v>41805.94</v>
          </cell>
          <cell r="E954">
            <v>192022.75</v>
          </cell>
          <cell r="F954">
            <v>50112</v>
          </cell>
          <cell r="G954">
            <v>95373.3</v>
          </cell>
          <cell r="H954">
            <v>12739.53</v>
          </cell>
          <cell r="I954">
            <v>44578.95</v>
          </cell>
          <cell r="J954">
            <v>16998.810000000001</v>
          </cell>
          <cell r="K954">
            <v>16499.7</v>
          </cell>
          <cell r="L954">
            <v>13404.24</v>
          </cell>
          <cell r="M954">
            <v>6383.12</v>
          </cell>
          <cell r="N954">
            <v>38640</v>
          </cell>
          <cell r="O954">
            <v>11962.63</v>
          </cell>
          <cell r="P954">
            <v>51053.19</v>
          </cell>
          <cell r="Q954">
            <v>126557.78</v>
          </cell>
          <cell r="R954">
            <v>63015.82</v>
          </cell>
          <cell r="S954">
            <v>2484</v>
          </cell>
          <cell r="T954">
            <v>17168.400000000001</v>
          </cell>
          <cell r="U954">
            <v>13404.24</v>
          </cell>
          <cell r="V954">
            <v>951</v>
          </cell>
          <cell r="W954">
            <v>12499.2</v>
          </cell>
          <cell r="X954">
            <v>348</v>
          </cell>
          <cell r="Y954">
            <v>17043.7</v>
          </cell>
          <cell r="Z954">
            <v>9818.02</v>
          </cell>
          <cell r="AA954">
            <v>20.64</v>
          </cell>
          <cell r="AB954">
            <v>3066.7</v>
          </cell>
          <cell r="AC954">
            <v>19050.68</v>
          </cell>
          <cell r="AD954">
            <v>42.74</v>
          </cell>
          <cell r="AE954">
            <v>27108</v>
          </cell>
          <cell r="AF954">
            <v>114.58</v>
          </cell>
          <cell r="AG954">
            <v>5336.58</v>
          </cell>
          <cell r="AH954">
            <v>77939.12</v>
          </cell>
          <cell r="AI954">
            <v>3715.2</v>
          </cell>
          <cell r="AJ954">
            <v>202021.88</v>
          </cell>
          <cell r="AK954">
            <v>2511.34</v>
          </cell>
          <cell r="AL954">
            <v>13942.77</v>
          </cell>
        </row>
        <row r="955">
          <cell r="A955">
            <v>38908</v>
          </cell>
          <cell r="B955" t="str">
            <v>22:30</v>
          </cell>
          <cell r="C955">
            <v>40207.68</v>
          </cell>
          <cell r="D955">
            <v>36285.46</v>
          </cell>
          <cell r="E955">
            <v>175047.42</v>
          </cell>
          <cell r="F955">
            <v>49939.199999999997</v>
          </cell>
          <cell r="G955">
            <v>95296.63</v>
          </cell>
          <cell r="H955">
            <v>12787.53</v>
          </cell>
          <cell r="I955">
            <v>44664.01</v>
          </cell>
          <cell r="J955">
            <v>16628.84</v>
          </cell>
          <cell r="K955">
            <v>16412.23</v>
          </cell>
          <cell r="L955">
            <v>13345.81</v>
          </cell>
          <cell r="M955">
            <v>6390.59</v>
          </cell>
          <cell r="N955">
            <v>38088</v>
          </cell>
          <cell r="O955">
            <v>11968.69</v>
          </cell>
          <cell r="P955">
            <v>50471.95</v>
          </cell>
          <cell r="Q955">
            <v>116376.96000000001</v>
          </cell>
          <cell r="R955">
            <v>62440.639999999999</v>
          </cell>
          <cell r="S955">
            <v>2592</v>
          </cell>
          <cell r="T955">
            <v>16340.4</v>
          </cell>
          <cell r="U955">
            <v>13345.81</v>
          </cell>
          <cell r="V955">
            <v>897</v>
          </cell>
          <cell r="W955">
            <v>11894.4</v>
          </cell>
          <cell r="X955">
            <v>334.5</v>
          </cell>
          <cell r="Y955">
            <v>16461.72</v>
          </cell>
          <cell r="Z955">
            <v>9743.43</v>
          </cell>
          <cell r="AA955">
            <v>20.64</v>
          </cell>
          <cell r="AB955">
            <v>2988.7</v>
          </cell>
          <cell r="AC955">
            <v>18229.689999999999</v>
          </cell>
          <cell r="AD955">
            <v>41.89</v>
          </cell>
          <cell r="AE955">
            <v>25578</v>
          </cell>
          <cell r="AF955">
            <v>99.99</v>
          </cell>
          <cell r="AG955">
            <v>5298.11</v>
          </cell>
          <cell r="AH955">
            <v>74775.59</v>
          </cell>
          <cell r="AI955">
            <v>3463.2</v>
          </cell>
          <cell r="AJ955">
            <v>191831.41</v>
          </cell>
          <cell r="AK955">
            <v>2511.34</v>
          </cell>
          <cell r="AL955">
            <v>19368.810000000001</v>
          </cell>
        </row>
        <row r="956">
          <cell r="A956">
            <v>38908</v>
          </cell>
          <cell r="B956" t="str">
            <v>22:45</v>
          </cell>
          <cell r="C956">
            <v>40259.69</v>
          </cell>
          <cell r="D956">
            <v>41886.660000000003</v>
          </cell>
          <cell r="E956">
            <v>168319.67</v>
          </cell>
          <cell r="F956">
            <v>34128</v>
          </cell>
          <cell r="G956">
            <v>95411.63</v>
          </cell>
          <cell r="H956">
            <v>12763.53</v>
          </cell>
          <cell r="I956">
            <v>32294.25</v>
          </cell>
          <cell r="J956">
            <v>17300.78</v>
          </cell>
          <cell r="K956">
            <v>16492.77</v>
          </cell>
          <cell r="L956">
            <v>13368.9</v>
          </cell>
          <cell r="M956">
            <v>6394.32</v>
          </cell>
          <cell r="N956">
            <v>38640</v>
          </cell>
          <cell r="O956">
            <v>11962.63</v>
          </cell>
          <cell r="P956">
            <v>49256.54</v>
          </cell>
          <cell r="Q956">
            <v>108733.71</v>
          </cell>
          <cell r="R956">
            <v>61219.17</v>
          </cell>
          <cell r="S956">
            <v>2700</v>
          </cell>
          <cell r="T956">
            <v>14824.8</v>
          </cell>
          <cell r="U956">
            <v>13368.9</v>
          </cell>
          <cell r="V956">
            <v>846</v>
          </cell>
          <cell r="W956">
            <v>11577.6</v>
          </cell>
          <cell r="X956">
            <v>312.75</v>
          </cell>
          <cell r="Y956">
            <v>15214.62</v>
          </cell>
          <cell r="Z956">
            <v>9412.7999999999993</v>
          </cell>
          <cell r="AA956">
            <v>20.64</v>
          </cell>
          <cell r="AB956">
            <v>2909</v>
          </cell>
          <cell r="AC956">
            <v>17278.34</v>
          </cell>
          <cell r="AD956">
            <v>42.88</v>
          </cell>
          <cell r="AE956">
            <v>23814</v>
          </cell>
          <cell r="AF956">
            <v>91.66</v>
          </cell>
          <cell r="AG956">
            <v>5354.04</v>
          </cell>
          <cell r="AH956">
            <v>72559.320000000007</v>
          </cell>
          <cell r="AI956">
            <v>3290.4</v>
          </cell>
          <cell r="AJ956">
            <v>184936.34</v>
          </cell>
          <cell r="AK956">
            <v>2568.42</v>
          </cell>
          <cell r="AL956">
            <v>19054.37</v>
          </cell>
        </row>
        <row r="957">
          <cell r="A957">
            <v>38908</v>
          </cell>
          <cell r="B957" t="str">
            <v>23:00</v>
          </cell>
          <cell r="C957">
            <v>40835.03</v>
          </cell>
          <cell r="D957">
            <v>59449.9</v>
          </cell>
          <cell r="E957">
            <v>165275.44</v>
          </cell>
          <cell r="F957">
            <v>4665.6000000000004</v>
          </cell>
          <cell r="G957">
            <v>95449.97</v>
          </cell>
          <cell r="H957">
            <v>12811.53</v>
          </cell>
          <cell r="I957">
            <v>25287.79</v>
          </cell>
          <cell r="J957">
            <v>17191.59</v>
          </cell>
          <cell r="K957">
            <v>15996.17</v>
          </cell>
          <cell r="L957">
            <v>13189</v>
          </cell>
          <cell r="M957">
            <v>3484.76</v>
          </cell>
          <cell r="N957">
            <v>38640</v>
          </cell>
          <cell r="O957">
            <v>11986.89</v>
          </cell>
          <cell r="P957">
            <v>46507.33</v>
          </cell>
          <cell r="Q957">
            <v>96380.96</v>
          </cell>
          <cell r="R957">
            <v>58494.22</v>
          </cell>
          <cell r="S957">
            <v>2592</v>
          </cell>
          <cell r="T957">
            <v>13737.6</v>
          </cell>
          <cell r="U957">
            <v>13189</v>
          </cell>
          <cell r="V957">
            <v>798</v>
          </cell>
          <cell r="W957">
            <v>11030.4</v>
          </cell>
          <cell r="X957">
            <v>290.25</v>
          </cell>
          <cell r="Y957">
            <v>14216.94</v>
          </cell>
          <cell r="Z957">
            <v>8865.07</v>
          </cell>
          <cell r="AA957">
            <v>20.64</v>
          </cell>
          <cell r="AB957">
            <v>2819.7</v>
          </cell>
          <cell r="AC957">
            <v>16326.8</v>
          </cell>
          <cell r="AD957">
            <v>42.9</v>
          </cell>
          <cell r="AE957">
            <v>22554</v>
          </cell>
          <cell r="AF957">
            <v>84.37</v>
          </cell>
          <cell r="AG957">
            <v>5195.8500000000004</v>
          </cell>
          <cell r="AH957">
            <v>68950.759999999995</v>
          </cell>
          <cell r="AI957">
            <v>3124.8</v>
          </cell>
          <cell r="AJ957">
            <v>180056.98</v>
          </cell>
          <cell r="AK957">
            <v>2625.5</v>
          </cell>
          <cell r="AL957">
            <v>17211</v>
          </cell>
        </row>
        <row r="958">
          <cell r="A958">
            <v>38908</v>
          </cell>
          <cell r="B958" t="str">
            <v>23:15</v>
          </cell>
          <cell r="C958">
            <v>40793.82</v>
          </cell>
          <cell r="D958">
            <v>66531.33</v>
          </cell>
          <cell r="E958">
            <v>157112.98000000001</v>
          </cell>
          <cell r="F958">
            <v>-172.8</v>
          </cell>
          <cell r="G958">
            <v>91769.97</v>
          </cell>
          <cell r="H958">
            <v>12451.56</v>
          </cell>
          <cell r="I958">
            <v>13783.24</v>
          </cell>
          <cell r="J958">
            <v>16446.86</v>
          </cell>
          <cell r="K958">
            <v>15855.55</v>
          </cell>
          <cell r="L958">
            <v>12411.62</v>
          </cell>
          <cell r="M958">
            <v>0</v>
          </cell>
          <cell r="N958">
            <v>36984</v>
          </cell>
          <cell r="O958">
            <v>11962.63</v>
          </cell>
          <cell r="P958">
            <v>47645.8</v>
          </cell>
          <cell r="Q958">
            <v>87335.89</v>
          </cell>
          <cell r="R958">
            <v>59608.43</v>
          </cell>
          <cell r="S958">
            <v>2700</v>
          </cell>
          <cell r="T958">
            <v>13316.4</v>
          </cell>
          <cell r="U958">
            <v>12411.62</v>
          </cell>
          <cell r="V958">
            <v>774</v>
          </cell>
          <cell r="W958">
            <v>10627.2</v>
          </cell>
          <cell r="X958">
            <v>270</v>
          </cell>
          <cell r="Y958">
            <v>12886.7</v>
          </cell>
          <cell r="Z958">
            <v>8410.4</v>
          </cell>
          <cell r="AA958">
            <v>20.64</v>
          </cell>
          <cell r="AB958">
            <v>2770.2</v>
          </cell>
          <cell r="AC958">
            <v>15264.94</v>
          </cell>
          <cell r="AD958">
            <v>43.91</v>
          </cell>
          <cell r="AE958">
            <v>21420</v>
          </cell>
          <cell r="AF958">
            <v>83.33</v>
          </cell>
          <cell r="AG958">
            <v>5198.18</v>
          </cell>
          <cell r="AH958">
            <v>65058</v>
          </cell>
          <cell r="AI958">
            <v>2944.8</v>
          </cell>
          <cell r="AJ958">
            <v>172905.88</v>
          </cell>
          <cell r="AK958">
            <v>2625.5</v>
          </cell>
          <cell r="AL958">
            <v>17558.150000000001</v>
          </cell>
        </row>
        <row r="959">
          <cell r="A959">
            <v>38908</v>
          </cell>
          <cell r="B959" t="str">
            <v>23:30</v>
          </cell>
          <cell r="C959">
            <v>40824.629999999997</v>
          </cell>
          <cell r="D959">
            <v>79453.34</v>
          </cell>
          <cell r="E959">
            <v>153115.09</v>
          </cell>
          <cell r="F959">
            <v>-172.8</v>
          </cell>
          <cell r="G959">
            <v>90274.97</v>
          </cell>
          <cell r="H959">
            <v>12235.58</v>
          </cell>
          <cell r="I959">
            <v>-120.9</v>
          </cell>
          <cell r="J959">
            <v>16236.84</v>
          </cell>
          <cell r="K959">
            <v>9063.42</v>
          </cell>
          <cell r="L959">
            <v>11900.02</v>
          </cell>
          <cell r="M959">
            <v>0</v>
          </cell>
          <cell r="N959">
            <v>36432</v>
          </cell>
          <cell r="O959">
            <v>11974.76</v>
          </cell>
          <cell r="P959">
            <v>40376.92</v>
          </cell>
          <cell r="Q959">
            <v>81816.899999999994</v>
          </cell>
          <cell r="R959">
            <v>52351.68</v>
          </cell>
          <cell r="S959">
            <v>2592</v>
          </cell>
          <cell r="T959">
            <v>12560.4</v>
          </cell>
          <cell r="U959">
            <v>11900.02</v>
          </cell>
          <cell r="V959">
            <v>756</v>
          </cell>
          <cell r="W959">
            <v>10944</v>
          </cell>
          <cell r="X959">
            <v>249</v>
          </cell>
          <cell r="Y959">
            <v>12387.86</v>
          </cell>
          <cell r="Z959">
            <v>8453.7199999999993</v>
          </cell>
          <cell r="AA959">
            <v>20.64</v>
          </cell>
          <cell r="AB959">
            <v>2712.8</v>
          </cell>
          <cell r="AC959">
            <v>14297.94</v>
          </cell>
          <cell r="AD959">
            <v>45.31</v>
          </cell>
          <cell r="AE959">
            <v>20502</v>
          </cell>
          <cell r="AF959">
            <v>78.12</v>
          </cell>
          <cell r="AG959">
            <v>5273.15</v>
          </cell>
          <cell r="AH959">
            <v>62154</v>
          </cell>
          <cell r="AI959">
            <v>2808</v>
          </cell>
          <cell r="AJ959">
            <v>168058.49</v>
          </cell>
          <cell r="AK959">
            <v>2625.5</v>
          </cell>
          <cell r="AL959">
            <v>16929.27</v>
          </cell>
        </row>
        <row r="960">
          <cell r="A960">
            <v>38908</v>
          </cell>
          <cell r="B960" t="str">
            <v>23:45</v>
          </cell>
          <cell r="C960">
            <v>40368.92</v>
          </cell>
          <cell r="D960">
            <v>68210.86</v>
          </cell>
          <cell r="E960">
            <v>153633.53</v>
          </cell>
          <cell r="F960">
            <v>-86.4</v>
          </cell>
          <cell r="G960">
            <v>90198.3</v>
          </cell>
          <cell r="H960">
            <v>12283.57</v>
          </cell>
          <cell r="I960">
            <v>-121.19</v>
          </cell>
          <cell r="J960">
            <v>16242.87</v>
          </cell>
          <cell r="K960">
            <v>7934.11</v>
          </cell>
          <cell r="L960">
            <v>11403.38</v>
          </cell>
          <cell r="M960">
            <v>0</v>
          </cell>
          <cell r="N960">
            <v>36984</v>
          </cell>
          <cell r="O960">
            <v>11980.82</v>
          </cell>
          <cell r="P960">
            <v>33371.43</v>
          </cell>
          <cell r="Q960">
            <v>80409.19</v>
          </cell>
          <cell r="R960">
            <v>45352.25</v>
          </cell>
          <cell r="S960">
            <v>2484</v>
          </cell>
          <cell r="T960">
            <v>12164.4</v>
          </cell>
          <cell r="U960">
            <v>11403.38</v>
          </cell>
          <cell r="V960">
            <v>717</v>
          </cell>
          <cell r="W960">
            <v>10713.6</v>
          </cell>
          <cell r="X960">
            <v>231.75</v>
          </cell>
          <cell r="Y960">
            <v>12221.58</v>
          </cell>
          <cell r="Z960">
            <v>7949.75</v>
          </cell>
          <cell r="AA960">
            <v>20.64</v>
          </cell>
          <cell r="AB960">
            <v>2591.4</v>
          </cell>
          <cell r="AC960">
            <v>13561.14</v>
          </cell>
          <cell r="AD960">
            <v>43.24</v>
          </cell>
          <cell r="AE960">
            <v>19548</v>
          </cell>
          <cell r="AF960">
            <v>78.12</v>
          </cell>
          <cell r="AG960">
            <v>5227.29</v>
          </cell>
          <cell r="AH960">
            <v>59280</v>
          </cell>
          <cell r="AI960">
            <v>2671.2</v>
          </cell>
          <cell r="AJ960">
            <v>165578.78</v>
          </cell>
          <cell r="AK960">
            <v>2568.42</v>
          </cell>
          <cell r="AL960">
            <v>14540.03</v>
          </cell>
        </row>
        <row r="961">
          <cell r="A961">
            <v>38908</v>
          </cell>
          <cell r="B961" t="str">
            <v>24:00</v>
          </cell>
          <cell r="C961">
            <v>40393.72</v>
          </cell>
          <cell r="D961">
            <v>53127.85</v>
          </cell>
          <cell r="E961">
            <v>153795.12</v>
          </cell>
          <cell r="F961">
            <v>-172.8</v>
          </cell>
          <cell r="G961">
            <v>90389.97</v>
          </cell>
          <cell r="H961">
            <v>12453.43</v>
          </cell>
          <cell r="I961">
            <v>-110.84</v>
          </cell>
          <cell r="J961">
            <v>16387.259999999998</v>
          </cell>
          <cell r="K961">
            <v>7855.43</v>
          </cell>
          <cell r="L961">
            <v>10735.67</v>
          </cell>
          <cell r="M961">
            <v>0</v>
          </cell>
          <cell r="N961">
            <v>36984</v>
          </cell>
          <cell r="O961">
            <v>5077.45</v>
          </cell>
          <cell r="P961">
            <v>32662.28</v>
          </cell>
          <cell r="Q961">
            <v>80046.84</v>
          </cell>
          <cell r="R961">
            <v>37739.730000000003</v>
          </cell>
          <cell r="S961">
            <v>2376</v>
          </cell>
          <cell r="T961">
            <v>11160</v>
          </cell>
          <cell r="U961">
            <v>10735.67</v>
          </cell>
          <cell r="V961">
            <v>687</v>
          </cell>
          <cell r="W961">
            <v>10454.4</v>
          </cell>
          <cell r="X961">
            <v>212.25</v>
          </cell>
          <cell r="Y961">
            <v>11805.88</v>
          </cell>
          <cell r="Z961">
            <v>7474.25</v>
          </cell>
          <cell r="AA961">
            <v>22.51</v>
          </cell>
          <cell r="AB961">
            <v>2612.4</v>
          </cell>
          <cell r="AC961">
            <v>12844.01</v>
          </cell>
          <cell r="AD961">
            <v>43.26</v>
          </cell>
          <cell r="AE961">
            <v>18594</v>
          </cell>
          <cell r="AF961">
            <v>77.08</v>
          </cell>
          <cell r="AG961">
            <v>5273.96</v>
          </cell>
          <cell r="AH961">
            <v>57078</v>
          </cell>
          <cell r="AI961">
            <v>2548.8000000000002</v>
          </cell>
          <cell r="AJ961">
            <v>161979.15</v>
          </cell>
          <cell r="AK961">
            <v>2511.34</v>
          </cell>
          <cell r="AL961">
            <v>11644.65</v>
          </cell>
        </row>
        <row r="962">
          <cell r="A962">
            <v>38909</v>
          </cell>
          <cell r="B962" t="str">
            <v>00:15</v>
          </cell>
          <cell r="C962">
            <v>40498.15</v>
          </cell>
          <cell r="D962">
            <v>54568.7</v>
          </cell>
          <cell r="E962">
            <v>150514.98000000001</v>
          </cell>
          <cell r="F962">
            <v>-172.8</v>
          </cell>
          <cell r="G962">
            <v>87974.97</v>
          </cell>
          <cell r="H962">
            <v>12307.57</v>
          </cell>
          <cell r="I962">
            <v>-102.07</v>
          </cell>
          <cell r="J962">
            <v>16088.49</v>
          </cell>
          <cell r="K962">
            <v>7620.06</v>
          </cell>
          <cell r="L962">
            <v>7602.23</v>
          </cell>
          <cell r="M962">
            <v>0</v>
          </cell>
          <cell r="N962">
            <v>34776</v>
          </cell>
          <cell r="O962">
            <v>-109.19</v>
          </cell>
          <cell r="P962">
            <v>28509.8</v>
          </cell>
          <cell r="Q962">
            <v>82758.070000000007</v>
          </cell>
          <cell r="R962">
            <v>28400.61</v>
          </cell>
          <cell r="S962">
            <v>2376</v>
          </cell>
          <cell r="T962">
            <v>13255.2</v>
          </cell>
          <cell r="U962">
            <v>7602.23</v>
          </cell>
          <cell r="V962">
            <v>687</v>
          </cell>
          <cell r="W962">
            <v>10684.8</v>
          </cell>
          <cell r="X962">
            <v>192</v>
          </cell>
          <cell r="Y962">
            <v>11556.46</v>
          </cell>
          <cell r="Z962">
            <v>6897.47</v>
          </cell>
          <cell r="AA962">
            <v>20.64</v>
          </cell>
          <cell r="AB962">
            <v>2586.9</v>
          </cell>
          <cell r="AC962">
            <v>12187.27</v>
          </cell>
          <cell r="AD962">
            <v>43.87</v>
          </cell>
          <cell r="AE962">
            <v>17856</v>
          </cell>
          <cell r="AF962">
            <v>73.95</v>
          </cell>
          <cell r="AG962">
            <v>5278.19</v>
          </cell>
          <cell r="AH962">
            <v>54393</v>
          </cell>
          <cell r="AI962">
            <v>2455.1999999999998</v>
          </cell>
          <cell r="AJ962">
            <v>157051.72</v>
          </cell>
          <cell r="AK962">
            <v>2511.34</v>
          </cell>
          <cell r="AL962">
            <v>9745.17</v>
          </cell>
        </row>
        <row r="963">
          <cell r="A963">
            <v>38909</v>
          </cell>
          <cell r="B963" t="str">
            <v>00:30</v>
          </cell>
          <cell r="C963">
            <v>40671.79</v>
          </cell>
          <cell r="D963">
            <v>52448.49</v>
          </cell>
          <cell r="E963">
            <v>147962.60999999999</v>
          </cell>
          <cell r="F963">
            <v>-172.8</v>
          </cell>
          <cell r="G963">
            <v>86479.97</v>
          </cell>
          <cell r="H963">
            <v>12043.59</v>
          </cell>
          <cell r="I963">
            <v>-100.2</v>
          </cell>
          <cell r="J963">
            <v>15806.48</v>
          </cell>
          <cell r="K963">
            <v>4901.13</v>
          </cell>
          <cell r="L963">
            <v>6410.22</v>
          </cell>
          <cell r="M963">
            <v>0</v>
          </cell>
          <cell r="N963">
            <v>34776</v>
          </cell>
          <cell r="O963">
            <v>-97.06</v>
          </cell>
          <cell r="P963">
            <v>24977.9</v>
          </cell>
          <cell r="Q963">
            <v>80260.2</v>
          </cell>
          <cell r="R963">
            <v>24880.84</v>
          </cell>
          <cell r="S963">
            <v>2484</v>
          </cell>
          <cell r="T963">
            <v>14169.6</v>
          </cell>
          <cell r="U963">
            <v>6410.22</v>
          </cell>
          <cell r="V963">
            <v>678</v>
          </cell>
          <cell r="W963">
            <v>10800</v>
          </cell>
          <cell r="X963">
            <v>173.25</v>
          </cell>
          <cell r="Y963">
            <v>11390.18</v>
          </cell>
          <cell r="Z963">
            <v>6606.38</v>
          </cell>
          <cell r="AA963">
            <v>20.64</v>
          </cell>
          <cell r="AB963">
            <v>2569.4</v>
          </cell>
          <cell r="AC963">
            <v>11706.13</v>
          </cell>
          <cell r="AD963">
            <v>61.34</v>
          </cell>
          <cell r="AE963">
            <v>17244</v>
          </cell>
          <cell r="AF963">
            <v>64.58</v>
          </cell>
          <cell r="AG963">
            <v>5184.13</v>
          </cell>
          <cell r="AH963">
            <v>52284</v>
          </cell>
          <cell r="AI963">
            <v>2368.8000000000002</v>
          </cell>
          <cell r="AJ963">
            <v>153180.18</v>
          </cell>
          <cell r="AK963">
            <v>2568.42</v>
          </cell>
          <cell r="AL963">
            <v>8785.5</v>
          </cell>
        </row>
        <row r="964">
          <cell r="A964">
            <v>38909</v>
          </cell>
          <cell r="B964" t="str">
            <v>00:45</v>
          </cell>
          <cell r="C964">
            <v>40419.730000000003</v>
          </cell>
          <cell r="D964">
            <v>42966.59</v>
          </cell>
          <cell r="E964">
            <v>147678.57999999999</v>
          </cell>
          <cell r="F964">
            <v>-172.8</v>
          </cell>
          <cell r="G964">
            <v>86441.64</v>
          </cell>
          <cell r="H964">
            <v>12065.72</v>
          </cell>
          <cell r="I964">
            <v>-97.76</v>
          </cell>
          <cell r="J964">
            <v>15355.35</v>
          </cell>
          <cell r="K964">
            <v>4356.2299999999996</v>
          </cell>
          <cell r="L964">
            <v>5973.38</v>
          </cell>
          <cell r="M964">
            <v>0</v>
          </cell>
          <cell r="N964">
            <v>34776</v>
          </cell>
          <cell r="O964">
            <v>-97.06</v>
          </cell>
          <cell r="P964">
            <v>22937.99</v>
          </cell>
          <cell r="Q964">
            <v>76673.759999999995</v>
          </cell>
          <cell r="R964">
            <v>22840.93</v>
          </cell>
          <cell r="S964">
            <v>2484</v>
          </cell>
          <cell r="T964">
            <v>14511.6</v>
          </cell>
          <cell r="U964">
            <v>5973.38</v>
          </cell>
          <cell r="V964">
            <v>663</v>
          </cell>
          <cell r="W964">
            <v>10742.4</v>
          </cell>
          <cell r="X964">
            <v>159.75</v>
          </cell>
          <cell r="Y964">
            <v>10974.48</v>
          </cell>
          <cell r="Z964">
            <v>6363.95</v>
          </cell>
          <cell r="AA964">
            <v>18.760000000000002</v>
          </cell>
          <cell r="AB964">
            <v>2599.9</v>
          </cell>
          <cell r="AC964">
            <v>11365.43</v>
          </cell>
          <cell r="AD964">
            <v>55.3</v>
          </cell>
          <cell r="AE964">
            <v>16704</v>
          </cell>
          <cell r="AF964">
            <v>62.5</v>
          </cell>
          <cell r="AG964">
            <v>5198.9799999999996</v>
          </cell>
          <cell r="AH964">
            <v>50979</v>
          </cell>
          <cell r="AI964">
            <v>2296.8000000000002</v>
          </cell>
          <cell r="AJ964">
            <v>150972.4</v>
          </cell>
          <cell r="AK964">
            <v>2625.5</v>
          </cell>
          <cell r="AL964">
            <v>7005.25</v>
          </cell>
        </row>
        <row r="965">
          <cell r="A965">
            <v>38909</v>
          </cell>
          <cell r="B965" t="str">
            <v>01:00</v>
          </cell>
          <cell r="C965">
            <v>40528.160000000003</v>
          </cell>
          <cell r="D965">
            <v>39765.94</v>
          </cell>
          <cell r="E965">
            <v>136996.53</v>
          </cell>
          <cell r="F965">
            <v>-86.4</v>
          </cell>
          <cell r="G965">
            <v>86594.97</v>
          </cell>
          <cell r="H965">
            <v>12187.58</v>
          </cell>
          <cell r="I965">
            <v>-94.88</v>
          </cell>
          <cell r="J965">
            <v>15402.95</v>
          </cell>
          <cell r="K965">
            <v>4301.68</v>
          </cell>
          <cell r="L965">
            <v>5949.11</v>
          </cell>
          <cell r="M965">
            <v>0</v>
          </cell>
          <cell r="N965">
            <v>35328</v>
          </cell>
          <cell r="O965">
            <v>-103.13</v>
          </cell>
          <cell r="P965">
            <v>22170.19</v>
          </cell>
          <cell r="Q965">
            <v>72222.880000000005</v>
          </cell>
          <cell r="R965">
            <v>22067.06</v>
          </cell>
          <cell r="S965">
            <v>2484</v>
          </cell>
          <cell r="T965">
            <v>14176.8</v>
          </cell>
          <cell r="U965">
            <v>5949.11</v>
          </cell>
          <cell r="V965">
            <v>681</v>
          </cell>
          <cell r="W965">
            <v>10540.8</v>
          </cell>
          <cell r="X965">
            <v>147</v>
          </cell>
          <cell r="Y965">
            <v>10808.2</v>
          </cell>
          <cell r="Z965">
            <v>6251.26</v>
          </cell>
          <cell r="AA965">
            <v>20.64</v>
          </cell>
          <cell r="AB965">
            <v>2607.8000000000002</v>
          </cell>
          <cell r="AC965">
            <v>10949.6</v>
          </cell>
          <cell r="AD965">
            <v>52.51</v>
          </cell>
          <cell r="AE965">
            <v>16236</v>
          </cell>
          <cell r="AF965">
            <v>61.45</v>
          </cell>
          <cell r="AG965">
            <v>5240.79</v>
          </cell>
          <cell r="AH965">
            <v>49539</v>
          </cell>
          <cell r="AI965">
            <v>2224.8000000000002</v>
          </cell>
          <cell r="AJ965">
            <v>144077.29999999999</v>
          </cell>
          <cell r="AK965">
            <v>2568.42</v>
          </cell>
          <cell r="AL965">
            <v>8874.32</v>
          </cell>
        </row>
        <row r="966">
          <cell r="A966">
            <v>38909</v>
          </cell>
          <cell r="B966" t="str">
            <v>01:15</v>
          </cell>
          <cell r="C966">
            <v>40478.54</v>
          </cell>
          <cell r="D966">
            <v>39725.94</v>
          </cell>
          <cell r="E966">
            <v>125034.38</v>
          </cell>
          <cell r="F966">
            <v>-172.8</v>
          </cell>
          <cell r="G966">
            <v>87131.64</v>
          </cell>
          <cell r="H966">
            <v>12403.56</v>
          </cell>
          <cell r="I966">
            <v>-94.02</v>
          </cell>
          <cell r="J966">
            <v>15582.93</v>
          </cell>
          <cell r="K966">
            <v>4218.3100000000004</v>
          </cell>
          <cell r="L966">
            <v>5945.68</v>
          </cell>
          <cell r="M966">
            <v>0</v>
          </cell>
          <cell r="N966">
            <v>34776</v>
          </cell>
          <cell r="O966">
            <v>-97.06</v>
          </cell>
          <cell r="P966">
            <v>21851.16</v>
          </cell>
          <cell r="Q966">
            <v>68382.02</v>
          </cell>
          <cell r="R966">
            <v>21754.1</v>
          </cell>
          <cell r="S966">
            <v>2484</v>
          </cell>
          <cell r="T966">
            <v>13698</v>
          </cell>
          <cell r="U966">
            <v>5945.68</v>
          </cell>
          <cell r="V966">
            <v>687</v>
          </cell>
          <cell r="W966">
            <v>10137.6</v>
          </cell>
          <cell r="X966">
            <v>135.75</v>
          </cell>
          <cell r="Y966">
            <v>10725.06</v>
          </cell>
          <cell r="Z966">
            <v>6630.68</v>
          </cell>
          <cell r="AA966">
            <v>20.64</v>
          </cell>
          <cell r="AB966">
            <v>2599.9</v>
          </cell>
          <cell r="AC966">
            <v>10523.35</v>
          </cell>
          <cell r="AD966">
            <v>50.54</v>
          </cell>
          <cell r="AE966">
            <v>15840</v>
          </cell>
          <cell r="AF966">
            <v>60.41</v>
          </cell>
          <cell r="AG966">
            <v>5243.99</v>
          </cell>
          <cell r="AH966">
            <v>48096</v>
          </cell>
          <cell r="AI966">
            <v>2167.1999999999998</v>
          </cell>
          <cell r="AJ966">
            <v>136382.38</v>
          </cell>
          <cell r="AK966">
            <v>2511.34</v>
          </cell>
          <cell r="AL966">
            <v>12427.78</v>
          </cell>
        </row>
        <row r="967">
          <cell r="A967">
            <v>38909</v>
          </cell>
          <cell r="B967" t="str">
            <v>01:30</v>
          </cell>
          <cell r="C967">
            <v>40502.15</v>
          </cell>
          <cell r="D967">
            <v>42006.400000000001</v>
          </cell>
          <cell r="E967">
            <v>113276.67</v>
          </cell>
          <cell r="F967">
            <v>-172.8</v>
          </cell>
          <cell r="G967">
            <v>87054.97</v>
          </cell>
          <cell r="H967">
            <v>12427.56</v>
          </cell>
          <cell r="I967">
            <v>-91.14</v>
          </cell>
          <cell r="J967">
            <v>15342.95</v>
          </cell>
          <cell r="K967">
            <v>4102.54</v>
          </cell>
          <cell r="L967">
            <v>5920.28</v>
          </cell>
          <cell r="M967">
            <v>0</v>
          </cell>
          <cell r="N967">
            <v>35328</v>
          </cell>
          <cell r="O967">
            <v>-78.86</v>
          </cell>
          <cell r="P967">
            <v>22338.76</v>
          </cell>
          <cell r="Q967">
            <v>64859.14</v>
          </cell>
          <cell r="R967">
            <v>22259.9</v>
          </cell>
          <cell r="S967">
            <v>2376</v>
          </cell>
          <cell r="T967">
            <v>13600.8</v>
          </cell>
          <cell r="U967">
            <v>5920.28</v>
          </cell>
          <cell r="V967">
            <v>654</v>
          </cell>
          <cell r="W967">
            <v>9993.6</v>
          </cell>
          <cell r="X967">
            <v>128.25</v>
          </cell>
          <cell r="Y967">
            <v>10475.64</v>
          </cell>
          <cell r="Z967">
            <v>6796.84</v>
          </cell>
          <cell r="AA967">
            <v>20.64</v>
          </cell>
          <cell r="AB967">
            <v>2540.6999999999998</v>
          </cell>
          <cell r="AC967">
            <v>10257.86</v>
          </cell>
          <cell r="AD967">
            <v>50.27</v>
          </cell>
          <cell r="AE967">
            <v>15426</v>
          </cell>
          <cell r="AF967">
            <v>59.37</v>
          </cell>
          <cell r="AG967">
            <v>5244.29</v>
          </cell>
          <cell r="AH967">
            <v>46989</v>
          </cell>
          <cell r="AI967">
            <v>2124</v>
          </cell>
          <cell r="AJ967">
            <v>129743.3</v>
          </cell>
          <cell r="AK967">
            <v>2511.34</v>
          </cell>
          <cell r="AL967">
            <v>16153.06</v>
          </cell>
        </row>
        <row r="968">
          <cell r="A968">
            <v>38909</v>
          </cell>
          <cell r="B968" t="str">
            <v>01:45</v>
          </cell>
          <cell r="C968">
            <v>40688.6</v>
          </cell>
          <cell r="D968">
            <v>38125.620000000003</v>
          </cell>
          <cell r="E968">
            <v>109751.98</v>
          </cell>
          <cell r="F968">
            <v>-172.8</v>
          </cell>
          <cell r="G968">
            <v>87169.97</v>
          </cell>
          <cell r="H968">
            <v>12403.56</v>
          </cell>
          <cell r="I968">
            <v>-95.46</v>
          </cell>
          <cell r="J968">
            <v>15763.71</v>
          </cell>
          <cell r="K968">
            <v>3972.28</v>
          </cell>
          <cell r="L968">
            <v>5836.91</v>
          </cell>
          <cell r="M968">
            <v>0</v>
          </cell>
          <cell r="N968">
            <v>35328</v>
          </cell>
          <cell r="O968">
            <v>-36.4</v>
          </cell>
          <cell r="P968">
            <v>22894.32</v>
          </cell>
          <cell r="Q968">
            <v>62079.46</v>
          </cell>
          <cell r="R968">
            <v>22857.919999999998</v>
          </cell>
          <cell r="S968">
            <v>2376</v>
          </cell>
          <cell r="T968">
            <v>13694.4</v>
          </cell>
          <cell r="U968">
            <v>5836.91</v>
          </cell>
          <cell r="V968">
            <v>657</v>
          </cell>
          <cell r="W968">
            <v>9936</v>
          </cell>
          <cell r="X968">
            <v>121.5</v>
          </cell>
          <cell r="Y968">
            <v>10309.36</v>
          </cell>
          <cell r="Z968">
            <v>6927.73</v>
          </cell>
          <cell r="AA968">
            <v>20.64</v>
          </cell>
          <cell r="AB968">
            <v>2516.8000000000002</v>
          </cell>
          <cell r="AC968">
            <v>10057.15</v>
          </cell>
          <cell r="AD968">
            <v>48.6</v>
          </cell>
          <cell r="AE968">
            <v>15192</v>
          </cell>
          <cell r="AF968">
            <v>58.33</v>
          </cell>
          <cell r="AG968">
            <v>5181.8</v>
          </cell>
          <cell r="AH968">
            <v>46122</v>
          </cell>
          <cell r="AI968">
            <v>2080.8000000000002</v>
          </cell>
          <cell r="AJ968">
            <v>126959.64</v>
          </cell>
          <cell r="AK968">
            <v>2511.34</v>
          </cell>
          <cell r="AL968">
            <v>16563.34</v>
          </cell>
        </row>
        <row r="969">
          <cell r="A969">
            <v>38909</v>
          </cell>
          <cell r="B969" t="str">
            <v>02:00</v>
          </cell>
          <cell r="C969">
            <v>40899.040000000001</v>
          </cell>
          <cell r="D969">
            <v>41326.26</v>
          </cell>
          <cell r="E969">
            <v>100639.61</v>
          </cell>
          <cell r="F969">
            <v>-86.4</v>
          </cell>
          <cell r="G969">
            <v>87054.97</v>
          </cell>
          <cell r="H969">
            <v>12379.56</v>
          </cell>
          <cell r="I969">
            <v>-93.87</v>
          </cell>
          <cell r="J969">
            <v>15457.71</v>
          </cell>
          <cell r="K969">
            <v>4627.3100000000004</v>
          </cell>
          <cell r="L969">
            <v>5897.43</v>
          </cell>
          <cell r="M969">
            <v>0</v>
          </cell>
          <cell r="N969">
            <v>35328</v>
          </cell>
          <cell r="O969">
            <v>-42.46</v>
          </cell>
          <cell r="P969">
            <v>22937.57</v>
          </cell>
          <cell r="Q969">
            <v>60061.87</v>
          </cell>
          <cell r="R969">
            <v>22895.11</v>
          </cell>
          <cell r="S969">
            <v>2268</v>
          </cell>
          <cell r="T969">
            <v>13424.4</v>
          </cell>
          <cell r="U969">
            <v>5897.43</v>
          </cell>
          <cell r="V969">
            <v>654</v>
          </cell>
          <cell r="W969">
            <v>9878.4</v>
          </cell>
          <cell r="X969">
            <v>114.75</v>
          </cell>
          <cell r="Y969">
            <v>10309.36</v>
          </cell>
          <cell r="Z969">
            <v>7042.34</v>
          </cell>
          <cell r="AA969">
            <v>20.64</v>
          </cell>
          <cell r="AB969">
            <v>2513.6</v>
          </cell>
          <cell r="AC969">
            <v>9886.9</v>
          </cell>
          <cell r="AD969">
            <v>47.83</v>
          </cell>
          <cell r="AE969">
            <v>14958</v>
          </cell>
          <cell r="AF969">
            <v>58.33</v>
          </cell>
          <cell r="AG969">
            <v>5209.9799999999996</v>
          </cell>
          <cell r="AH969">
            <v>45876</v>
          </cell>
          <cell r="AI969">
            <v>2052</v>
          </cell>
          <cell r="AJ969">
            <v>122112.34</v>
          </cell>
          <cell r="AK969">
            <v>2511.34</v>
          </cell>
          <cell r="AL969">
            <v>19686.64</v>
          </cell>
        </row>
        <row r="970">
          <cell r="A970">
            <v>38909</v>
          </cell>
          <cell r="B970" t="str">
            <v>02:15</v>
          </cell>
          <cell r="C970">
            <v>40945.46</v>
          </cell>
          <cell r="D970">
            <v>41366.29</v>
          </cell>
          <cell r="E970">
            <v>101367.97</v>
          </cell>
          <cell r="F970">
            <v>-172.8</v>
          </cell>
          <cell r="G970">
            <v>87208.3</v>
          </cell>
          <cell r="H970">
            <v>7316</v>
          </cell>
          <cell r="I970">
            <v>-93.3</v>
          </cell>
          <cell r="J970">
            <v>15582.53</v>
          </cell>
          <cell r="K970">
            <v>5137.2700000000004</v>
          </cell>
          <cell r="L970">
            <v>5836.29</v>
          </cell>
          <cell r="M970">
            <v>0</v>
          </cell>
          <cell r="N970">
            <v>35328</v>
          </cell>
          <cell r="O970">
            <v>-42.46</v>
          </cell>
          <cell r="P970">
            <v>21991.27</v>
          </cell>
          <cell r="Q970">
            <v>59453.3</v>
          </cell>
          <cell r="R970">
            <v>21948.81</v>
          </cell>
          <cell r="S970">
            <v>2376</v>
          </cell>
          <cell r="T970">
            <v>13546.8</v>
          </cell>
          <cell r="U970">
            <v>5836.29</v>
          </cell>
          <cell r="V970">
            <v>618</v>
          </cell>
          <cell r="W970">
            <v>9648</v>
          </cell>
          <cell r="X970">
            <v>108.75</v>
          </cell>
          <cell r="Y970">
            <v>10143.08</v>
          </cell>
          <cell r="Z970">
            <v>7314.38</v>
          </cell>
          <cell r="AA970">
            <v>20.64</v>
          </cell>
          <cell r="AB970">
            <v>2496.1</v>
          </cell>
          <cell r="AC970">
            <v>9691.5499999999993</v>
          </cell>
          <cell r="AD970">
            <v>41.44</v>
          </cell>
          <cell r="AE970">
            <v>14814</v>
          </cell>
          <cell r="AF970">
            <v>57.29</v>
          </cell>
          <cell r="AG970">
            <v>5203.17</v>
          </cell>
          <cell r="AH970">
            <v>44976</v>
          </cell>
          <cell r="AI970">
            <v>2037.6</v>
          </cell>
          <cell r="AJ970">
            <v>121232.42</v>
          </cell>
          <cell r="AK970">
            <v>2568.42</v>
          </cell>
          <cell r="AL970">
            <v>18571.509999999998</v>
          </cell>
        </row>
        <row r="971">
          <cell r="A971">
            <v>38909</v>
          </cell>
          <cell r="B971" t="str">
            <v>02:30</v>
          </cell>
          <cell r="C971">
            <v>41226.720000000001</v>
          </cell>
          <cell r="D971">
            <v>46927.4</v>
          </cell>
          <cell r="E971">
            <v>101323.97</v>
          </cell>
          <cell r="F971">
            <v>-172.8</v>
          </cell>
          <cell r="G971">
            <v>87131.64</v>
          </cell>
          <cell r="H971">
            <v>-29.24</v>
          </cell>
          <cell r="I971">
            <v>-93.87</v>
          </cell>
          <cell r="J971">
            <v>15618.93</v>
          </cell>
          <cell r="K971">
            <v>4980.41</v>
          </cell>
          <cell r="L971">
            <v>5849.27</v>
          </cell>
          <cell r="M971">
            <v>0</v>
          </cell>
          <cell r="N971">
            <v>34776</v>
          </cell>
          <cell r="O971">
            <v>-36.4</v>
          </cell>
          <cell r="P971">
            <v>19718.52</v>
          </cell>
          <cell r="Q971">
            <v>60765.87</v>
          </cell>
          <cell r="R971">
            <v>19682.12</v>
          </cell>
          <cell r="S971">
            <v>2484</v>
          </cell>
          <cell r="T971">
            <v>13230</v>
          </cell>
          <cell r="U971">
            <v>5849.27</v>
          </cell>
          <cell r="V971">
            <v>636</v>
          </cell>
          <cell r="W971">
            <v>9302.4</v>
          </cell>
          <cell r="X971">
            <v>107.25</v>
          </cell>
          <cell r="Y971">
            <v>10143.08</v>
          </cell>
          <cell r="Z971">
            <v>7200.95</v>
          </cell>
          <cell r="AA971">
            <v>18.760000000000002</v>
          </cell>
          <cell r="AB971">
            <v>2500.9</v>
          </cell>
          <cell r="AC971">
            <v>9566.25</v>
          </cell>
          <cell r="AD971">
            <v>6.66</v>
          </cell>
          <cell r="AE971">
            <v>14652</v>
          </cell>
          <cell r="AF971">
            <v>58.33</v>
          </cell>
          <cell r="AG971">
            <v>5142.24</v>
          </cell>
          <cell r="AH971">
            <v>44493</v>
          </cell>
          <cell r="AI971">
            <v>2023.2</v>
          </cell>
          <cell r="AJ971">
            <v>120656.48</v>
          </cell>
          <cell r="AK971">
            <v>2511.34</v>
          </cell>
          <cell r="AL971">
            <v>17926.27</v>
          </cell>
        </row>
        <row r="972">
          <cell r="A972">
            <v>38909</v>
          </cell>
          <cell r="B972" t="str">
            <v>02:45</v>
          </cell>
          <cell r="C972">
            <v>41190.31</v>
          </cell>
          <cell r="D972">
            <v>48087.63</v>
          </cell>
          <cell r="E972">
            <v>101207.97</v>
          </cell>
          <cell r="F972">
            <v>-86.4</v>
          </cell>
          <cell r="G972">
            <v>87169.97</v>
          </cell>
          <cell r="H972">
            <v>-29.24</v>
          </cell>
          <cell r="I972">
            <v>-93.59</v>
          </cell>
          <cell r="J972">
            <v>15199.76</v>
          </cell>
          <cell r="K972">
            <v>4847.18</v>
          </cell>
          <cell r="L972">
            <v>5871.52</v>
          </cell>
          <cell r="M972">
            <v>0</v>
          </cell>
          <cell r="N972">
            <v>34776</v>
          </cell>
          <cell r="O972">
            <v>-42.46</v>
          </cell>
          <cell r="P972">
            <v>19579.89</v>
          </cell>
          <cell r="Q972">
            <v>61565.59</v>
          </cell>
          <cell r="R972">
            <v>19537.43</v>
          </cell>
          <cell r="S972">
            <v>2484</v>
          </cell>
          <cell r="T972">
            <v>13302</v>
          </cell>
          <cell r="U972">
            <v>5871.52</v>
          </cell>
          <cell r="V972">
            <v>666</v>
          </cell>
          <cell r="W972">
            <v>9446.4</v>
          </cell>
          <cell r="X972">
            <v>105</v>
          </cell>
          <cell r="Y972">
            <v>10143.08</v>
          </cell>
          <cell r="Z972">
            <v>7087.72</v>
          </cell>
          <cell r="AA972">
            <v>18.760000000000002</v>
          </cell>
          <cell r="AB972">
            <v>2515.3000000000002</v>
          </cell>
          <cell r="AC972">
            <v>9471.07</v>
          </cell>
          <cell r="AD972">
            <v>6.67</v>
          </cell>
          <cell r="AE972">
            <v>14616</v>
          </cell>
          <cell r="AF972">
            <v>57.29</v>
          </cell>
          <cell r="AG972">
            <v>5221.7700000000004</v>
          </cell>
          <cell r="AH972">
            <v>44043</v>
          </cell>
          <cell r="AI972">
            <v>2008.8</v>
          </cell>
          <cell r="AJ972">
            <v>120304.49</v>
          </cell>
          <cell r="AK972">
            <v>2568.42</v>
          </cell>
          <cell r="AL972">
            <v>17687.810000000001</v>
          </cell>
        </row>
        <row r="973">
          <cell r="A973">
            <v>38909</v>
          </cell>
          <cell r="B973" t="str">
            <v>03:00</v>
          </cell>
          <cell r="C973">
            <v>41153.51</v>
          </cell>
          <cell r="D973">
            <v>45967.21</v>
          </cell>
          <cell r="E973">
            <v>101083.59</v>
          </cell>
          <cell r="F973">
            <v>-172.8</v>
          </cell>
          <cell r="G973">
            <v>87514.97</v>
          </cell>
          <cell r="H973">
            <v>-51.36</v>
          </cell>
          <cell r="I973">
            <v>-93.16</v>
          </cell>
          <cell r="J973">
            <v>15361.72</v>
          </cell>
          <cell r="K973">
            <v>4765.84</v>
          </cell>
          <cell r="L973">
            <v>5867.35</v>
          </cell>
          <cell r="M973">
            <v>0</v>
          </cell>
          <cell r="N973">
            <v>35328</v>
          </cell>
          <cell r="O973">
            <v>-36.4</v>
          </cell>
          <cell r="P973">
            <v>19002.82</v>
          </cell>
          <cell r="Q973">
            <v>61373.16</v>
          </cell>
          <cell r="R973">
            <v>18966.419999999998</v>
          </cell>
          <cell r="S973">
            <v>2484</v>
          </cell>
          <cell r="T973">
            <v>13266</v>
          </cell>
          <cell r="U973">
            <v>5867.35</v>
          </cell>
          <cell r="V973">
            <v>639</v>
          </cell>
          <cell r="W973">
            <v>9532.7999999999993</v>
          </cell>
          <cell r="X973">
            <v>102</v>
          </cell>
          <cell r="Y973">
            <v>10059.94</v>
          </cell>
          <cell r="Z973">
            <v>7147.77</v>
          </cell>
          <cell r="AA973">
            <v>20.64</v>
          </cell>
          <cell r="AB973">
            <v>2473.8000000000002</v>
          </cell>
          <cell r="AC973">
            <v>9431.0499999999993</v>
          </cell>
          <cell r="AD973">
            <v>7.69</v>
          </cell>
          <cell r="AE973">
            <v>14562</v>
          </cell>
          <cell r="AF973">
            <v>57.29</v>
          </cell>
          <cell r="AG973">
            <v>5174.1000000000004</v>
          </cell>
          <cell r="AH973">
            <v>43872</v>
          </cell>
          <cell r="AI973">
            <v>1980</v>
          </cell>
          <cell r="AJ973">
            <v>119536.57</v>
          </cell>
          <cell r="AK973">
            <v>2625.5</v>
          </cell>
          <cell r="AL973">
            <v>17141.93</v>
          </cell>
        </row>
        <row r="974">
          <cell r="A974">
            <v>38909</v>
          </cell>
          <cell r="B974" t="str">
            <v>03:15</v>
          </cell>
          <cell r="C974">
            <v>39965.620000000003</v>
          </cell>
          <cell r="D974">
            <v>44646.94</v>
          </cell>
          <cell r="E974">
            <v>101248.37</v>
          </cell>
          <cell r="F974">
            <v>-172.8</v>
          </cell>
          <cell r="G974">
            <v>87783.3</v>
          </cell>
          <cell r="H974">
            <v>-29.24</v>
          </cell>
          <cell r="I974">
            <v>-94.16</v>
          </cell>
          <cell r="J974">
            <v>15272.56</v>
          </cell>
          <cell r="K974">
            <v>5093.1899999999996</v>
          </cell>
          <cell r="L974">
            <v>5870.39</v>
          </cell>
          <cell r="M974">
            <v>0</v>
          </cell>
          <cell r="N974">
            <v>34776</v>
          </cell>
          <cell r="O974">
            <v>-42.46</v>
          </cell>
          <cell r="P974">
            <v>18622.46</v>
          </cell>
          <cell r="Q974">
            <v>60990.16</v>
          </cell>
          <cell r="R974">
            <v>18580</v>
          </cell>
          <cell r="S974">
            <v>2592</v>
          </cell>
          <cell r="T974">
            <v>13158</v>
          </cell>
          <cell r="U974">
            <v>5870.39</v>
          </cell>
          <cell r="V974">
            <v>639</v>
          </cell>
          <cell r="W974">
            <v>9504</v>
          </cell>
          <cell r="X974">
            <v>99</v>
          </cell>
          <cell r="Y974">
            <v>10143.08</v>
          </cell>
          <cell r="Z974">
            <v>7273.74</v>
          </cell>
          <cell r="AA974">
            <v>18.760000000000002</v>
          </cell>
          <cell r="AB974">
            <v>2502.5</v>
          </cell>
          <cell r="AC974">
            <v>9405.48</v>
          </cell>
          <cell r="AD974">
            <v>6.61</v>
          </cell>
          <cell r="AE974">
            <v>14472</v>
          </cell>
          <cell r="AF974">
            <v>58.33</v>
          </cell>
          <cell r="AG974">
            <v>5157.2299999999996</v>
          </cell>
          <cell r="AH974">
            <v>43500</v>
          </cell>
          <cell r="AI974">
            <v>1965.6</v>
          </cell>
          <cell r="AJ974">
            <v>118960.63</v>
          </cell>
          <cell r="AK974">
            <v>2682.57</v>
          </cell>
          <cell r="AL974">
            <v>16576.189999999999</v>
          </cell>
        </row>
        <row r="975">
          <cell r="A975">
            <v>38909</v>
          </cell>
          <cell r="B975" t="str">
            <v>03:30</v>
          </cell>
          <cell r="C975">
            <v>39701.160000000003</v>
          </cell>
          <cell r="D975">
            <v>43766.77</v>
          </cell>
          <cell r="E975">
            <v>101330.36</v>
          </cell>
          <cell r="F975">
            <v>-172.8</v>
          </cell>
          <cell r="G975">
            <v>87783.3</v>
          </cell>
          <cell r="H975">
            <v>-53.23</v>
          </cell>
          <cell r="I975">
            <v>-93.44</v>
          </cell>
          <cell r="J975">
            <v>15079.77</v>
          </cell>
          <cell r="K975">
            <v>5223.67</v>
          </cell>
          <cell r="L975">
            <v>5921.58</v>
          </cell>
          <cell r="M975">
            <v>0</v>
          </cell>
          <cell r="N975">
            <v>34776</v>
          </cell>
          <cell r="O975">
            <v>-42.46</v>
          </cell>
          <cell r="P975">
            <v>18383.12</v>
          </cell>
          <cell r="Q975">
            <v>60573.440000000002</v>
          </cell>
          <cell r="R975">
            <v>18340.66</v>
          </cell>
          <cell r="S975">
            <v>2592</v>
          </cell>
          <cell r="T975">
            <v>13136.4</v>
          </cell>
          <cell r="U975">
            <v>5921.58</v>
          </cell>
          <cell r="V975">
            <v>630</v>
          </cell>
          <cell r="W975">
            <v>9331.2000000000007</v>
          </cell>
          <cell r="X975">
            <v>98.25</v>
          </cell>
          <cell r="Y975">
            <v>10059.94</v>
          </cell>
          <cell r="Z975">
            <v>7344.22</v>
          </cell>
          <cell r="AA975">
            <v>18.760000000000002</v>
          </cell>
          <cell r="AB975">
            <v>2518.5</v>
          </cell>
          <cell r="AC975">
            <v>9320.68</v>
          </cell>
          <cell r="AD975">
            <v>6.67</v>
          </cell>
          <cell r="AE975">
            <v>14436</v>
          </cell>
          <cell r="AF975">
            <v>59.37</v>
          </cell>
          <cell r="AG975">
            <v>5201.07</v>
          </cell>
          <cell r="AH975">
            <v>43449</v>
          </cell>
          <cell r="AI975">
            <v>1965.6</v>
          </cell>
          <cell r="AJ975">
            <v>118688.63</v>
          </cell>
          <cell r="AK975">
            <v>2625.5</v>
          </cell>
          <cell r="AL975">
            <v>16357.59</v>
          </cell>
        </row>
        <row r="976">
          <cell r="A976">
            <v>38909</v>
          </cell>
          <cell r="B976" t="str">
            <v>03:45</v>
          </cell>
          <cell r="C976">
            <v>39495.51</v>
          </cell>
          <cell r="D976">
            <v>42326.48</v>
          </cell>
          <cell r="E976">
            <v>101169.98</v>
          </cell>
          <cell r="F976">
            <v>-86.4</v>
          </cell>
          <cell r="G976">
            <v>87744.97</v>
          </cell>
          <cell r="H976">
            <v>-53.23</v>
          </cell>
          <cell r="I976">
            <v>-93.59</v>
          </cell>
          <cell r="J976">
            <v>15150.97</v>
          </cell>
          <cell r="K976">
            <v>5144.0200000000004</v>
          </cell>
          <cell r="L976">
            <v>5838.19</v>
          </cell>
          <cell r="M976">
            <v>0</v>
          </cell>
          <cell r="N976">
            <v>35328</v>
          </cell>
          <cell r="O976">
            <v>-36.4</v>
          </cell>
          <cell r="P976">
            <v>18325.82</v>
          </cell>
          <cell r="Q976">
            <v>60381.59</v>
          </cell>
          <cell r="R976">
            <v>18289.419999999998</v>
          </cell>
          <cell r="S976">
            <v>2592</v>
          </cell>
          <cell r="T976">
            <v>13111.2</v>
          </cell>
          <cell r="U976">
            <v>5838.19</v>
          </cell>
          <cell r="V976">
            <v>633</v>
          </cell>
          <cell r="W976">
            <v>9388.7999999999993</v>
          </cell>
          <cell r="X976">
            <v>96</v>
          </cell>
          <cell r="Y976">
            <v>9810.52</v>
          </cell>
          <cell r="Z976">
            <v>7447.32</v>
          </cell>
          <cell r="AA976">
            <v>18.760000000000002</v>
          </cell>
          <cell r="AB976">
            <v>2502.5</v>
          </cell>
          <cell r="AC976">
            <v>9240.68</v>
          </cell>
          <cell r="AD976">
            <v>7.58</v>
          </cell>
          <cell r="AE976">
            <v>14346</v>
          </cell>
          <cell r="AF976">
            <v>59.37</v>
          </cell>
          <cell r="AG976">
            <v>5184.3</v>
          </cell>
          <cell r="AH976">
            <v>42915</v>
          </cell>
          <cell r="AI976">
            <v>1958.4</v>
          </cell>
          <cell r="AJ976">
            <v>118208.65</v>
          </cell>
          <cell r="AK976">
            <v>2625.5</v>
          </cell>
          <cell r="AL976">
            <v>16046.67</v>
          </cell>
        </row>
        <row r="977">
          <cell r="A977">
            <v>38909</v>
          </cell>
          <cell r="B977" t="str">
            <v>04:00</v>
          </cell>
          <cell r="C977">
            <v>39673.949999999997</v>
          </cell>
          <cell r="D977">
            <v>39525.919999999998</v>
          </cell>
          <cell r="E977">
            <v>101210.77</v>
          </cell>
          <cell r="F977">
            <v>-172.8</v>
          </cell>
          <cell r="G977">
            <v>87744.97</v>
          </cell>
          <cell r="H977">
            <v>-27.36</v>
          </cell>
          <cell r="I977">
            <v>-94.45</v>
          </cell>
          <cell r="J977">
            <v>15066.58</v>
          </cell>
          <cell r="K977">
            <v>5051.59</v>
          </cell>
          <cell r="L977">
            <v>5860.04</v>
          </cell>
          <cell r="M977">
            <v>0</v>
          </cell>
          <cell r="N977">
            <v>34776</v>
          </cell>
          <cell r="O977">
            <v>-42.46</v>
          </cell>
          <cell r="P977">
            <v>19270.2</v>
          </cell>
          <cell r="Q977">
            <v>59134.45</v>
          </cell>
          <cell r="R977">
            <v>19227.740000000002</v>
          </cell>
          <cell r="S977">
            <v>2592</v>
          </cell>
          <cell r="T977">
            <v>12963.6</v>
          </cell>
          <cell r="U977">
            <v>5860.04</v>
          </cell>
          <cell r="V977">
            <v>642</v>
          </cell>
          <cell r="W977">
            <v>9072</v>
          </cell>
          <cell r="X977">
            <v>95.25</v>
          </cell>
          <cell r="Y977">
            <v>10059.94</v>
          </cell>
          <cell r="Z977">
            <v>7093.06</v>
          </cell>
          <cell r="AA977">
            <v>20.64</v>
          </cell>
          <cell r="AB977">
            <v>2499.3000000000002</v>
          </cell>
          <cell r="AC977">
            <v>9235.4599999999991</v>
          </cell>
          <cell r="AD977">
            <v>6.54</v>
          </cell>
          <cell r="AE977">
            <v>14292</v>
          </cell>
          <cell r="AF977">
            <v>61.45</v>
          </cell>
          <cell r="AG977">
            <v>5246.6</v>
          </cell>
          <cell r="AH977">
            <v>42984</v>
          </cell>
          <cell r="AI977">
            <v>1951.2</v>
          </cell>
          <cell r="AJ977">
            <v>117952.66</v>
          </cell>
          <cell r="AK977">
            <v>2511.34</v>
          </cell>
          <cell r="AL977">
            <v>15771.97</v>
          </cell>
        </row>
        <row r="978">
          <cell r="A978">
            <v>38909</v>
          </cell>
          <cell r="B978" t="str">
            <v>04:15</v>
          </cell>
          <cell r="C978">
            <v>40226.080000000002</v>
          </cell>
          <cell r="D978">
            <v>38245.660000000003</v>
          </cell>
          <cell r="E978">
            <v>101291.57</v>
          </cell>
          <cell r="F978">
            <v>-172.8</v>
          </cell>
          <cell r="G978">
            <v>87783.3</v>
          </cell>
          <cell r="H978">
            <v>-53.23</v>
          </cell>
          <cell r="I978">
            <v>-97.04</v>
          </cell>
          <cell r="J978">
            <v>15252.93</v>
          </cell>
          <cell r="K978">
            <v>5035.0200000000004</v>
          </cell>
          <cell r="L978">
            <v>5765.34</v>
          </cell>
          <cell r="M978">
            <v>0</v>
          </cell>
          <cell r="N978">
            <v>34776</v>
          </cell>
          <cell r="O978">
            <v>-42.46</v>
          </cell>
          <cell r="P978">
            <v>19113.060000000001</v>
          </cell>
          <cell r="Q978">
            <v>59041.04</v>
          </cell>
          <cell r="R978">
            <v>19070.599999999999</v>
          </cell>
          <cell r="S978">
            <v>2592</v>
          </cell>
          <cell r="T978">
            <v>12823.2</v>
          </cell>
          <cell r="U978">
            <v>5765.34</v>
          </cell>
          <cell r="V978">
            <v>678</v>
          </cell>
          <cell r="W978">
            <v>9014.4</v>
          </cell>
          <cell r="X978">
            <v>91.5</v>
          </cell>
          <cell r="Y978">
            <v>10059.94</v>
          </cell>
          <cell r="Z978">
            <v>6874.17</v>
          </cell>
          <cell r="AA978">
            <v>18.760000000000002</v>
          </cell>
          <cell r="AB978">
            <v>2539.1999999999998</v>
          </cell>
          <cell r="AC978">
            <v>9374.94</v>
          </cell>
          <cell r="AD978">
            <v>6.71</v>
          </cell>
          <cell r="AE978">
            <v>14418</v>
          </cell>
          <cell r="AF978">
            <v>62.5</v>
          </cell>
          <cell r="AG978">
            <v>5345.59</v>
          </cell>
          <cell r="AH978">
            <v>43167</v>
          </cell>
          <cell r="AI978">
            <v>1944</v>
          </cell>
          <cell r="AJ978">
            <v>117680.69</v>
          </cell>
          <cell r="AK978">
            <v>2568.42</v>
          </cell>
          <cell r="AL978">
            <v>15500.79</v>
          </cell>
        </row>
        <row r="979">
          <cell r="A979">
            <v>38909</v>
          </cell>
          <cell r="B979" t="str">
            <v>04:30</v>
          </cell>
          <cell r="C979">
            <v>40432.53</v>
          </cell>
          <cell r="D979">
            <v>38485.699999999997</v>
          </cell>
          <cell r="E979">
            <v>101251.97</v>
          </cell>
          <cell r="F979">
            <v>-172.8</v>
          </cell>
          <cell r="G979">
            <v>87783.3</v>
          </cell>
          <cell r="H979">
            <v>-27.36</v>
          </cell>
          <cell r="I979">
            <v>-99.77</v>
          </cell>
          <cell r="J979">
            <v>15390.55</v>
          </cell>
          <cell r="K979">
            <v>4945.41</v>
          </cell>
          <cell r="L979">
            <v>5858.16</v>
          </cell>
          <cell r="M979">
            <v>0</v>
          </cell>
          <cell r="N979">
            <v>35328</v>
          </cell>
          <cell r="O979">
            <v>-36.4</v>
          </cell>
          <cell r="P979">
            <v>17920.77</v>
          </cell>
          <cell r="Q979">
            <v>60323.77</v>
          </cell>
          <cell r="R979">
            <v>17884.37</v>
          </cell>
          <cell r="S979">
            <v>2592</v>
          </cell>
          <cell r="T979">
            <v>12510</v>
          </cell>
          <cell r="U979">
            <v>5858.16</v>
          </cell>
          <cell r="V979">
            <v>699</v>
          </cell>
          <cell r="W979">
            <v>8956.7999999999993</v>
          </cell>
          <cell r="X979">
            <v>93</v>
          </cell>
          <cell r="Y979">
            <v>9976.7999999999993</v>
          </cell>
          <cell r="Z979">
            <v>6644.56</v>
          </cell>
          <cell r="AA979">
            <v>20.64</v>
          </cell>
          <cell r="AB979">
            <v>2539.1999999999998</v>
          </cell>
          <cell r="AC979">
            <v>9424.41</v>
          </cell>
          <cell r="AD979">
            <v>7.33</v>
          </cell>
          <cell r="AE979">
            <v>14526</v>
          </cell>
          <cell r="AF979">
            <v>63.54</v>
          </cell>
          <cell r="AG979">
            <v>5338.03</v>
          </cell>
          <cell r="AH979">
            <v>43176</v>
          </cell>
          <cell r="AI979">
            <v>1936.8</v>
          </cell>
          <cell r="AJ979">
            <v>117488.68</v>
          </cell>
          <cell r="AK979">
            <v>2625.5</v>
          </cell>
          <cell r="AL979">
            <v>15480.92</v>
          </cell>
        </row>
        <row r="980">
          <cell r="A980">
            <v>38909</v>
          </cell>
          <cell r="B980" t="str">
            <v>04:45</v>
          </cell>
          <cell r="C980">
            <v>40660.589999999997</v>
          </cell>
          <cell r="D980">
            <v>38805.78</v>
          </cell>
          <cell r="E980">
            <v>101210.37</v>
          </cell>
          <cell r="F980">
            <v>-86.4</v>
          </cell>
          <cell r="G980">
            <v>87821.64</v>
          </cell>
          <cell r="H980">
            <v>-29.24</v>
          </cell>
          <cell r="I980">
            <v>-102.36</v>
          </cell>
          <cell r="J980">
            <v>15498.54</v>
          </cell>
          <cell r="K980">
            <v>4997.21</v>
          </cell>
          <cell r="L980">
            <v>5866.5</v>
          </cell>
          <cell r="M980">
            <v>0</v>
          </cell>
          <cell r="N980">
            <v>34776</v>
          </cell>
          <cell r="O980">
            <v>-42.46</v>
          </cell>
          <cell r="P980">
            <v>18071.02</v>
          </cell>
          <cell r="Q980">
            <v>60326.36</v>
          </cell>
          <cell r="R980">
            <v>18028.560000000001</v>
          </cell>
          <cell r="S980">
            <v>2484</v>
          </cell>
          <cell r="T980">
            <v>12193.2</v>
          </cell>
          <cell r="U980">
            <v>5866.5</v>
          </cell>
          <cell r="V980">
            <v>696</v>
          </cell>
          <cell r="W980">
            <v>8755.2000000000007</v>
          </cell>
          <cell r="X980">
            <v>92.25</v>
          </cell>
          <cell r="Y980">
            <v>9976.7999999999993</v>
          </cell>
          <cell r="Z980">
            <v>6615.89</v>
          </cell>
          <cell r="AA980">
            <v>18.760000000000002</v>
          </cell>
          <cell r="AB980">
            <v>2519.9</v>
          </cell>
          <cell r="AC980">
            <v>9499.24</v>
          </cell>
          <cell r="AD980">
            <v>6.48</v>
          </cell>
          <cell r="AE980">
            <v>14706</v>
          </cell>
          <cell r="AF980">
            <v>63.54</v>
          </cell>
          <cell r="AG980">
            <v>5360.04</v>
          </cell>
          <cell r="AH980">
            <v>43950</v>
          </cell>
          <cell r="AI980">
            <v>1972.8</v>
          </cell>
          <cell r="AJ980">
            <v>117776.68</v>
          </cell>
          <cell r="AK980">
            <v>2568.42</v>
          </cell>
          <cell r="AL980">
            <v>15520.67</v>
          </cell>
        </row>
        <row r="981">
          <cell r="A981">
            <v>38909</v>
          </cell>
          <cell r="B981" t="str">
            <v>05:00</v>
          </cell>
          <cell r="C981">
            <v>40747.410000000003</v>
          </cell>
          <cell r="D981">
            <v>39325.879999999997</v>
          </cell>
          <cell r="E981">
            <v>101331.58</v>
          </cell>
          <cell r="F981">
            <v>-172.8</v>
          </cell>
          <cell r="G981">
            <v>87898.3</v>
          </cell>
          <cell r="H981">
            <v>-29.24</v>
          </cell>
          <cell r="I981">
            <v>-109.69</v>
          </cell>
          <cell r="J981">
            <v>15439.74</v>
          </cell>
          <cell r="K981">
            <v>5024.33</v>
          </cell>
          <cell r="L981">
            <v>5888.62</v>
          </cell>
          <cell r="M981">
            <v>0</v>
          </cell>
          <cell r="N981">
            <v>35328</v>
          </cell>
          <cell r="O981">
            <v>-42.46</v>
          </cell>
          <cell r="P981">
            <v>18485.830000000002</v>
          </cell>
          <cell r="Q981">
            <v>60205.69</v>
          </cell>
          <cell r="R981">
            <v>18443.37</v>
          </cell>
          <cell r="S981">
            <v>2592</v>
          </cell>
          <cell r="T981">
            <v>12096</v>
          </cell>
          <cell r="U981">
            <v>5888.62</v>
          </cell>
          <cell r="V981">
            <v>708</v>
          </cell>
          <cell r="W981">
            <v>8640</v>
          </cell>
          <cell r="X981">
            <v>93</v>
          </cell>
          <cell r="Y981">
            <v>10226.219999999999</v>
          </cell>
          <cell r="Z981">
            <v>6500.63</v>
          </cell>
          <cell r="AA981">
            <v>18.760000000000002</v>
          </cell>
          <cell r="AB981">
            <v>2508.6999999999998</v>
          </cell>
          <cell r="AC981">
            <v>9574.36</v>
          </cell>
          <cell r="AD981">
            <v>6.52</v>
          </cell>
          <cell r="AE981">
            <v>14958</v>
          </cell>
          <cell r="AF981">
            <v>65.62</v>
          </cell>
          <cell r="AG981">
            <v>5378.5</v>
          </cell>
          <cell r="AH981">
            <v>44229</v>
          </cell>
          <cell r="AI981">
            <v>2008.8</v>
          </cell>
          <cell r="AJ981">
            <v>117952.63</v>
          </cell>
          <cell r="AK981">
            <v>2511.34</v>
          </cell>
          <cell r="AL981">
            <v>15696</v>
          </cell>
        </row>
        <row r="982">
          <cell r="A982">
            <v>38909</v>
          </cell>
          <cell r="B982" t="str">
            <v>05:15</v>
          </cell>
          <cell r="C982">
            <v>40758.61</v>
          </cell>
          <cell r="D982">
            <v>42446.5</v>
          </cell>
          <cell r="E982">
            <v>101209.97</v>
          </cell>
          <cell r="F982">
            <v>-172.8</v>
          </cell>
          <cell r="G982">
            <v>88856.639999999999</v>
          </cell>
          <cell r="H982">
            <v>-29.24</v>
          </cell>
          <cell r="I982">
            <v>-118.31</v>
          </cell>
          <cell r="J982">
            <v>15516.9</v>
          </cell>
          <cell r="K982">
            <v>5116.8599999999997</v>
          </cell>
          <cell r="L982">
            <v>5906.19</v>
          </cell>
          <cell r="M982">
            <v>0</v>
          </cell>
          <cell r="N982">
            <v>35328</v>
          </cell>
          <cell r="O982">
            <v>-36.4</v>
          </cell>
          <cell r="P982">
            <v>18940.79</v>
          </cell>
          <cell r="Q982">
            <v>62006.31</v>
          </cell>
          <cell r="R982">
            <v>18904.39</v>
          </cell>
          <cell r="S982">
            <v>2484</v>
          </cell>
          <cell r="T982">
            <v>12070.8</v>
          </cell>
          <cell r="U982">
            <v>5906.19</v>
          </cell>
          <cell r="V982">
            <v>708</v>
          </cell>
          <cell r="W982">
            <v>8640</v>
          </cell>
          <cell r="X982">
            <v>92.25</v>
          </cell>
          <cell r="Y982">
            <v>10392.5</v>
          </cell>
          <cell r="Z982">
            <v>6973.64</v>
          </cell>
          <cell r="AA982">
            <v>18.760000000000002</v>
          </cell>
          <cell r="AB982">
            <v>2566.1</v>
          </cell>
          <cell r="AC982">
            <v>9739.31</v>
          </cell>
          <cell r="AD982">
            <v>7.58</v>
          </cell>
          <cell r="AE982">
            <v>15282</v>
          </cell>
          <cell r="AF982">
            <v>67.7</v>
          </cell>
          <cell r="AG982">
            <v>5364.89</v>
          </cell>
          <cell r="AH982">
            <v>45018</v>
          </cell>
          <cell r="AI982">
            <v>2073.6</v>
          </cell>
          <cell r="AJ982">
            <v>118736.53</v>
          </cell>
          <cell r="AK982">
            <v>2511.34</v>
          </cell>
          <cell r="AL982">
            <v>16165.9</v>
          </cell>
        </row>
        <row r="983">
          <cell r="A983">
            <v>38909</v>
          </cell>
          <cell r="B983" t="str">
            <v>05:30</v>
          </cell>
          <cell r="C983">
            <v>40737</v>
          </cell>
          <cell r="D983">
            <v>47687.55</v>
          </cell>
          <cell r="E983">
            <v>101412.36</v>
          </cell>
          <cell r="F983">
            <v>-172.8</v>
          </cell>
          <cell r="G983">
            <v>88818.3</v>
          </cell>
          <cell r="H983">
            <v>-5.24</v>
          </cell>
          <cell r="I983">
            <v>-126.36</v>
          </cell>
          <cell r="J983">
            <v>15595.33</v>
          </cell>
          <cell r="K983">
            <v>5125.54</v>
          </cell>
          <cell r="L983">
            <v>5885.1</v>
          </cell>
          <cell r="M983">
            <v>0</v>
          </cell>
          <cell r="N983">
            <v>35328</v>
          </cell>
          <cell r="O983">
            <v>-42.46</v>
          </cell>
          <cell r="P983">
            <v>19501.330000000002</v>
          </cell>
          <cell r="Q983">
            <v>63102.36</v>
          </cell>
          <cell r="R983">
            <v>19458.87</v>
          </cell>
          <cell r="S983">
            <v>2700</v>
          </cell>
          <cell r="T983">
            <v>12351.6</v>
          </cell>
          <cell r="U983">
            <v>5885.1</v>
          </cell>
          <cell r="V983">
            <v>729</v>
          </cell>
          <cell r="W983">
            <v>8668.7999999999993</v>
          </cell>
          <cell r="X983">
            <v>96</v>
          </cell>
          <cell r="Y983">
            <v>10226.219999999999</v>
          </cell>
          <cell r="Z983">
            <v>7344.68</v>
          </cell>
          <cell r="AA983">
            <v>18.760000000000002</v>
          </cell>
          <cell r="AB983">
            <v>2671.5</v>
          </cell>
          <cell r="AC983">
            <v>9914.07</v>
          </cell>
          <cell r="AD983">
            <v>6.47</v>
          </cell>
          <cell r="AE983">
            <v>15786</v>
          </cell>
          <cell r="AF983">
            <v>69.790000000000006</v>
          </cell>
          <cell r="AG983">
            <v>5390.18</v>
          </cell>
          <cell r="AH983">
            <v>45855</v>
          </cell>
          <cell r="AI983">
            <v>2131.1999999999998</v>
          </cell>
          <cell r="AJ983">
            <v>119040.44</v>
          </cell>
          <cell r="AK983">
            <v>2511.34</v>
          </cell>
          <cell r="AL983">
            <v>16615.93</v>
          </cell>
        </row>
        <row r="984">
          <cell r="A984">
            <v>38909</v>
          </cell>
          <cell r="B984" t="str">
            <v>05:45</v>
          </cell>
          <cell r="C984">
            <v>41321.550000000003</v>
          </cell>
          <cell r="D984">
            <v>51928.38</v>
          </cell>
          <cell r="E984">
            <v>101250.77</v>
          </cell>
          <cell r="F984">
            <v>-86.4</v>
          </cell>
          <cell r="G984">
            <v>88894.97</v>
          </cell>
          <cell r="H984">
            <v>-51.36</v>
          </cell>
          <cell r="I984">
            <v>-127.08</v>
          </cell>
          <cell r="J984">
            <v>15967.3</v>
          </cell>
          <cell r="K984">
            <v>5108.97</v>
          </cell>
          <cell r="L984">
            <v>5903.68</v>
          </cell>
          <cell r="M984">
            <v>0</v>
          </cell>
          <cell r="N984">
            <v>35328</v>
          </cell>
          <cell r="O984">
            <v>-42.46</v>
          </cell>
          <cell r="P984">
            <v>19660.57</v>
          </cell>
          <cell r="Q984">
            <v>65503.08</v>
          </cell>
          <cell r="R984">
            <v>19618.11</v>
          </cell>
          <cell r="S984">
            <v>2592</v>
          </cell>
          <cell r="T984">
            <v>12463.2</v>
          </cell>
          <cell r="U984">
            <v>5903.68</v>
          </cell>
          <cell r="V984">
            <v>771</v>
          </cell>
          <cell r="W984">
            <v>8870.4</v>
          </cell>
          <cell r="X984">
            <v>96.75</v>
          </cell>
          <cell r="Y984">
            <v>10392.5</v>
          </cell>
          <cell r="Z984">
            <v>7306.22</v>
          </cell>
          <cell r="AA984">
            <v>20.64</v>
          </cell>
          <cell r="AB984">
            <v>2705</v>
          </cell>
          <cell r="AC984">
            <v>10044.299999999999</v>
          </cell>
          <cell r="AD984">
            <v>6.52</v>
          </cell>
          <cell r="AE984">
            <v>16128</v>
          </cell>
          <cell r="AF984">
            <v>69.790000000000006</v>
          </cell>
          <cell r="AG984">
            <v>5424.28</v>
          </cell>
          <cell r="AH984">
            <v>47187</v>
          </cell>
          <cell r="AI984">
            <v>2210.4</v>
          </cell>
          <cell r="AJ984">
            <v>119744.38</v>
          </cell>
          <cell r="AK984">
            <v>2454.27</v>
          </cell>
          <cell r="AL984">
            <v>17049.599999999999</v>
          </cell>
        </row>
        <row r="985">
          <cell r="A985">
            <v>38909</v>
          </cell>
          <cell r="B985" t="str">
            <v>06:00</v>
          </cell>
          <cell r="C985">
            <v>40572.559999999998</v>
          </cell>
          <cell r="D985">
            <v>56168</v>
          </cell>
          <cell r="E985">
            <v>101411.56</v>
          </cell>
          <cell r="F985">
            <v>-172.8</v>
          </cell>
          <cell r="G985">
            <v>88779.97</v>
          </cell>
          <cell r="H985">
            <v>5660.15</v>
          </cell>
          <cell r="I985">
            <v>-141.31</v>
          </cell>
          <cell r="J985">
            <v>15444.51</v>
          </cell>
          <cell r="K985">
            <v>5048.78</v>
          </cell>
          <cell r="L985">
            <v>6061.79</v>
          </cell>
          <cell r="M985">
            <v>0</v>
          </cell>
          <cell r="N985">
            <v>35328</v>
          </cell>
          <cell r="O985">
            <v>-72.790000000000006</v>
          </cell>
          <cell r="P985">
            <v>19574.5</v>
          </cell>
          <cell r="Q985">
            <v>69581.31</v>
          </cell>
          <cell r="R985">
            <v>19501.71</v>
          </cell>
          <cell r="S985">
            <v>2484</v>
          </cell>
          <cell r="T985">
            <v>12402</v>
          </cell>
          <cell r="U985">
            <v>6061.79</v>
          </cell>
          <cell r="V985">
            <v>792</v>
          </cell>
          <cell r="W985">
            <v>9388.7999999999993</v>
          </cell>
          <cell r="X985">
            <v>99.75</v>
          </cell>
          <cell r="Y985">
            <v>10808.2</v>
          </cell>
          <cell r="Z985">
            <v>7199.07</v>
          </cell>
          <cell r="AA985">
            <v>20.64</v>
          </cell>
          <cell r="AB985">
            <v>2762.4</v>
          </cell>
          <cell r="AC985">
            <v>10339.1</v>
          </cell>
          <cell r="AD985">
            <v>7.54</v>
          </cell>
          <cell r="AE985">
            <v>16866</v>
          </cell>
          <cell r="AF985">
            <v>70.83</v>
          </cell>
          <cell r="AG985">
            <v>5321</v>
          </cell>
          <cell r="AH985">
            <v>49116</v>
          </cell>
          <cell r="AI985">
            <v>2304</v>
          </cell>
          <cell r="AJ985">
            <v>120528.28</v>
          </cell>
          <cell r="AK985">
            <v>2397.19</v>
          </cell>
          <cell r="AL985">
            <v>17714.71</v>
          </cell>
        </row>
        <row r="986">
          <cell r="A986">
            <v>38909</v>
          </cell>
          <cell r="B986" t="str">
            <v>06:15</v>
          </cell>
          <cell r="C986">
            <v>40173.67</v>
          </cell>
          <cell r="D986">
            <v>56647.75</v>
          </cell>
          <cell r="E986">
            <v>101331.16</v>
          </cell>
          <cell r="F986">
            <v>-172.8</v>
          </cell>
          <cell r="G986">
            <v>88818.3</v>
          </cell>
          <cell r="H986">
            <v>12442.18</v>
          </cell>
          <cell r="I986">
            <v>-145.91</v>
          </cell>
          <cell r="J986">
            <v>15918.1</v>
          </cell>
          <cell r="K986">
            <v>5234.1400000000003</v>
          </cell>
          <cell r="L986">
            <v>5995.29</v>
          </cell>
          <cell r="M986">
            <v>0</v>
          </cell>
          <cell r="N986">
            <v>34776</v>
          </cell>
          <cell r="O986">
            <v>5277.63</v>
          </cell>
          <cell r="P986">
            <v>19483.73</v>
          </cell>
          <cell r="Q986">
            <v>69649.91</v>
          </cell>
          <cell r="R986">
            <v>24761.360000000001</v>
          </cell>
          <cell r="S986">
            <v>2592</v>
          </cell>
          <cell r="T986">
            <v>12736.8</v>
          </cell>
          <cell r="U986">
            <v>5995.29</v>
          </cell>
          <cell r="V986">
            <v>837</v>
          </cell>
          <cell r="W986">
            <v>9590.4</v>
          </cell>
          <cell r="X986">
            <v>98.25</v>
          </cell>
          <cell r="Y986">
            <v>11057.62</v>
          </cell>
          <cell r="Z986">
            <v>7325.08</v>
          </cell>
          <cell r="AA986">
            <v>11.26</v>
          </cell>
          <cell r="AB986">
            <v>2832.4</v>
          </cell>
          <cell r="AC986">
            <v>10859.02</v>
          </cell>
          <cell r="AD986">
            <v>7.6</v>
          </cell>
          <cell r="AE986">
            <v>17694</v>
          </cell>
          <cell r="AF986">
            <v>71.87</v>
          </cell>
          <cell r="AG986">
            <v>5309.15</v>
          </cell>
          <cell r="AH986">
            <v>51075</v>
          </cell>
          <cell r="AI986">
            <v>2419.1999999999998</v>
          </cell>
          <cell r="AJ986">
            <v>121504.19</v>
          </cell>
          <cell r="AK986">
            <v>2397.19</v>
          </cell>
          <cell r="AL986">
            <v>18459.3</v>
          </cell>
        </row>
        <row r="987">
          <cell r="A987">
            <v>38909</v>
          </cell>
          <cell r="B987" t="str">
            <v>06:30</v>
          </cell>
          <cell r="C987">
            <v>40662.99</v>
          </cell>
          <cell r="D987">
            <v>58528.13</v>
          </cell>
          <cell r="E987">
            <v>101131.57</v>
          </cell>
          <cell r="F987">
            <v>-86.4</v>
          </cell>
          <cell r="G987">
            <v>88856.639999999999</v>
          </cell>
          <cell r="H987">
            <v>12290.69</v>
          </cell>
          <cell r="I987">
            <v>-154.68</v>
          </cell>
          <cell r="J987">
            <v>16026.89</v>
          </cell>
          <cell r="K987">
            <v>5213.12</v>
          </cell>
          <cell r="L987">
            <v>6956.19</v>
          </cell>
          <cell r="M987">
            <v>0</v>
          </cell>
          <cell r="N987">
            <v>35328</v>
          </cell>
          <cell r="O987">
            <v>11986.89</v>
          </cell>
          <cell r="P987">
            <v>24108.91</v>
          </cell>
          <cell r="Q987">
            <v>65178.68</v>
          </cell>
          <cell r="R987">
            <v>36095.800000000003</v>
          </cell>
          <cell r="S987">
            <v>2484</v>
          </cell>
          <cell r="T987">
            <v>12945.6</v>
          </cell>
          <cell r="U987">
            <v>6956.19</v>
          </cell>
          <cell r="V987">
            <v>807</v>
          </cell>
          <cell r="W987">
            <v>9648</v>
          </cell>
          <cell r="X987">
            <v>105</v>
          </cell>
          <cell r="Y987">
            <v>11140.76</v>
          </cell>
          <cell r="Z987">
            <v>7744.43</v>
          </cell>
          <cell r="AA987">
            <v>3.75</v>
          </cell>
          <cell r="AB987">
            <v>2867.5</v>
          </cell>
          <cell r="AC987">
            <v>11514.11</v>
          </cell>
          <cell r="AD987">
            <v>8.33</v>
          </cell>
          <cell r="AE987">
            <v>18504</v>
          </cell>
          <cell r="AF987">
            <v>75</v>
          </cell>
          <cell r="AG987">
            <v>5288.31</v>
          </cell>
          <cell r="AH987">
            <v>53373</v>
          </cell>
          <cell r="AI987">
            <v>2541.6</v>
          </cell>
          <cell r="AJ987">
            <v>122480.15</v>
          </cell>
          <cell r="AK987">
            <v>2454.27</v>
          </cell>
          <cell r="AL987">
            <v>19514.82</v>
          </cell>
        </row>
        <row r="988">
          <cell r="A988">
            <v>38909</v>
          </cell>
          <cell r="B988" t="str">
            <v>06:45</v>
          </cell>
          <cell r="C988">
            <v>40241.69</v>
          </cell>
          <cell r="D988">
            <v>62208.86</v>
          </cell>
          <cell r="E988">
            <v>101940.42</v>
          </cell>
          <cell r="F988">
            <v>-172.8</v>
          </cell>
          <cell r="G988">
            <v>88779.97</v>
          </cell>
          <cell r="H988">
            <v>12196.57</v>
          </cell>
          <cell r="I988">
            <v>-156.55000000000001</v>
          </cell>
          <cell r="J988">
            <v>15380.55</v>
          </cell>
          <cell r="K988">
            <v>5185.8500000000004</v>
          </cell>
          <cell r="L988">
            <v>9236.09</v>
          </cell>
          <cell r="M988">
            <v>0</v>
          </cell>
          <cell r="N988">
            <v>35328</v>
          </cell>
          <cell r="O988">
            <v>11756.37</v>
          </cell>
          <cell r="P988">
            <v>29613.88</v>
          </cell>
          <cell r="Q988">
            <v>67292.55</v>
          </cell>
          <cell r="R988">
            <v>41370.25</v>
          </cell>
          <cell r="S988">
            <v>2592</v>
          </cell>
          <cell r="T988">
            <v>11325.6</v>
          </cell>
          <cell r="U988">
            <v>9236.09</v>
          </cell>
          <cell r="V988">
            <v>807</v>
          </cell>
          <cell r="W988">
            <v>9820.7999999999993</v>
          </cell>
          <cell r="X988">
            <v>108.75</v>
          </cell>
          <cell r="Y988">
            <v>11390.18</v>
          </cell>
          <cell r="Z988">
            <v>7835.83</v>
          </cell>
          <cell r="AA988">
            <v>5.63</v>
          </cell>
          <cell r="AB988">
            <v>3028.7</v>
          </cell>
          <cell r="AC988">
            <v>11800.28</v>
          </cell>
          <cell r="AD988">
            <v>8.4</v>
          </cell>
          <cell r="AE988">
            <v>18846</v>
          </cell>
          <cell r="AF988">
            <v>73.95</v>
          </cell>
          <cell r="AG988">
            <v>5313.23</v>
          </cell>
          <cell r="AH988">
            <v>55710</v>
          </cell>
          <cell r="AI988">
            <v>2498.4</v>
          </cell>
          <cell r="AJ988">
            <v>122000.32000000001</v>
          </cell>
          <cell r="AK988">
            <v>2397.19</v>
          </cell>
          <cell r="AL988">
            <v>18681.41</v>
          </cell>
        </row>
        <row r="989">
          <cell r="A989">
            <v>38909</v>
          </cell>
          <cell r="B989" t="str">
            <v>07:00</v>
          </cell>
          <cell r="C989">
            <v>38923.370000000003</v>
          </cell>
          <cell r="D989">
            <v>46045.73</v>
          </cell>
          <cell r="E989">
            <v>113817.76</v>
          </cell>
          <cell r="F989">
            <v>-172.8</v>
          </cell>
          <cell r="G989">
            <v>88703.3</v>
          </cell>
          <cell r="H989">
            <v>12172.57</v>
          </cell>
          <cell r="I989">
            <v>-165.61</v>
          </cell>
          <cell r="J989">
            <v>15109.34</v>
          </cell>
          <cell r="K989">
            <v>5132.76</v>
          </cell>
          <cell r="L989">
            <v>11315.86</v>
          </cell>
          <cell r="M989">
            <v>0</v>
          </cell>
          <cell r="N989">
            <v>34224</v>
          </cell>
          <cell r="O989">
            <v>11744.24</v>
          </cell>
          <cell r="P989">
            <v>33196.199999999997</v>
          </cell>
          <cell r="Q989">
            <v>68741.61</v>
          </cell>
          <cell r="R989">
            <v>44940.44</v>
          </cell>
          <cell r="S989">
            <v>2592</v>
          </cell>
          <cell r="T989">
            <v>8960.4</v>
          </cell>
          <cell r="U989">
            <v>11315.86</v>
          </cell>
          <cell r="V989">
            <v>699</v>
          </cell>
          <cell r="W989">
            <v>9590.4</v>
          </cell>
          <cell r="X989">
            <v>123</v>
          </cell>
          <cell r="Y989">
            <v>10891.34</v>
          </cell>
          <cell r="Z989">
            <v>7544.25</v>
          </cell>
          <cell r="AA989">
            <v>5.63</v>
          </cell>
          <cell r="AB989">
            <v>2871.1</v>
          </cell>
          <cell r="AC989">
            <v>11568.22</v>
          </cell>
          <cell r="AD989">
            <v>10</v>
          </cell>
          <cell r="AE989">
            <v>17622</v>
          </cell>
          <cell r="AF989">
            <v>52.08</v>
          </cell>
          <cell r="AG989">
            <v>5417.73</v>
          </cell>
          <cell r="AH989">
            <v>53859</v>
          </cell>
          <cell r="AI989">
            <v>2282.4</v>
          </cell>
          <cell r="AJ989">
            <v>125775.77</v>
          </cell>
          <cell r="AK989">
            <v>2340.12</v>
          </cell>
          <cell r="AL989">
            <v>12550.52</v>
          </cell>
        </row>
        <row r="990">
          <cell r="A990">
            <v>38909</v>
          </cell>
          <cell r="B990" t="str">
            <v>07:15</v>
          </cell>
          <cell r="C990">
            <v>39534.32</v>
          </cell>
          <cell r="D990">
            <v>34644.79</v>
          </cell>
          <cell r="E990">
            <v>123567.12</v>
          </cell>
          <cell r="F990">
            <v>-86.4</v>
          </cell>
          <cell r="G990">
            <v>91961.63</v>
          </cell>
          <cell r="H990">
            <v>12386.68</v>
          </cell>
          <cell r="I990">
            <v>-169.78</v>
          </cell>
          <cell r="J990">
            <v>16644.41</v>
          </cell>
          <cell r="K990">
            <v>5299.88</v>
          </cell>
          <cell r="L990">
            <v>12523.57</v>
          </cell>
          <cell r="M990">
            <v>0</v>
          </cell>
          <cell r="N990">
            <v>36432</v>
          </cell>
          <cell r="O990">
            <v>11750.31</v>
          </cell>
          <cell r="P990">
            <v>40838.47</v>
          </cell>
          <cell r="Q990">
            <v>70473.78</v>
          </cell>
          <cell r="R990">
            <v>52588.78</v>
          </cell>
          <cell r="S990">
            <v>2484</v>
          </cell>
          <cell r="T990">
            <v>7617.6</v>
          </cell>
          <cell r="U990">
            <v>12523.57</v>
          </cell>
          <cell r="V990">
            <v>642</v>
          </cell>
          <cell r="W990">
            <v>8870.4</v>
          </cell>
          <cell r="X990">
            <v>133.5</v>
          </cell>
          <cell r="Y990">
            <v>10891.34</v>
          </cell>
          <cell r="Z990">
            <v>7331.54</v>
          </cell>
          <cell r="AA990">
            <v>3.75</v>
          </cell>
          <cell r="AB990">
            <v>2726</v>
          </cell>
          <cell r="AC990">
            <v>11720.22</v>
          </cell>
          <cell r="AD990">
            <v>9.59</v>
          </cell>
          <cell r="AE990">
            <v>18180</v>
          </cell>
          <cell r="AF990">
            <v>31.25</v>
          </cell>
          <cell r="AG990">
            <v>5325.12</v>
          </cell>
          <cell r="AH990">
            <v>56679</v>
          </cell>
          <cell r="AI990">
            <v>2095.1999999999998</v>
          </cell>
          <cell r="AJ990">
            <v>132046.93</v>
          </cell>
          <cell r="AK990">
            <v>2340.12</v>
          </cell>
          <cell r="AL990">
            <v>10558.71</v>
          </cell>
        </row>
        <row r="991">
          <cell r="A991">
            <v>38909</v>
          </cell>
          <cell r="B991" t="str">
            <v>07:30</v>
          </cell>
          <cell r="C991">
            <v>34417.089999999997</v>
          </cell>
          <cell r="D991">
            <v>31204.639999999999</v>
          </cell>
          <cell r="E991">
            <v>135322.95000000001</v>
          </cell>
          <cell r="F991">
            <v>-172.8</v>
          </cell>
          <cell r="G991">
            <v>93226.63</v>
          </cell>
          <cell r="H991">
            <v>12650.66</v>
          </cell>
          <cell r="I991">
            <v>-161.72999999999999</v>
          </cell>
          <cell r="J991">
            <v>16722.37</v>
          </cell>
          <cell r="K991">
            <v>5399.08</v>
          </cell>
          <cell r="L991">
            <v>13065.61</v>
          </cell>
          <cell r="M991">
            <v>0</v>
          </cell>
          <cell r="N991">
            <v>36432</v>
          </cell>
          <cell r="O991">
            <v>11738.17</v>
          </cell>
          <cell r="P991">
            <v>58085.07</v>
          </cell>
          <cell r="Q991">
            <v>65857.73</v>
          </cell>
          <cell r="R991">
            <v>69823.240000000005</v>
          </cell>
          <cell r="S991">
            <v>2484</v>
          </cell>
          <cell r="T991">
            <v>8139.6</v>
          </cell>
          <cell r="U991">
            <v>13065.61</v>
          </cell>
          <cell r="V991">
            <v>657</v>
          </cell>
          <cell r="W991">
            <v>8985.6</v>
          </cell>
          <cell r="X991">
            <v>142.5</v>
          </cell>
          <cell r="Y991">
            <v>11390.18</v>
          </cell>
          <cell r="Z991">
            <v>7289.64</v>
          </cell>
          <cell r="AA991">
            <v>3.75</v>
          </cell>
          <cell r="AB991">
            <v>2684.6</v>
          </cell>
          <cell r="AC991">
            <v>12187.98</v>
          </cell>
          <cell r="AD991">
            <v>11.56</v>
          </cell>
          <cell r="AE991">
            <v>18630</v>
          </cell>
          <cell r="AF991">
            <v>26.04</v>
          </cell>
          <cell r="AG991">
            <v>5389.19</v>
          </cell>
          <cell r="AH991">
            <v>59259</v>
          </cell>
          <cell r="AI991">
            <v>2044.8</v>
          </cell>
          <cell r="AJ991">
            <v>140701.82999999999</v>
          </cell>
          <cell r="AK991">
            <v>2340.12</v>
          </cell>
          <cell r="AL991">
            <v>8263.01</v>
          </cell>
        </row>
        <row r="992">
          <cell r="A992">
            <v>38909</v>
          </cell>
          <cell r="B992" t="str">
            <v>07:45</v>
          </cell>
          <cell r="C992">
            <v>30906.65</v>
          </cell>
          <cell r="D992">
            <v>49407.64</v>
          </cell>
          <cell r="E992">
            <v>136727.01999999999</v>
          </cell>
          <cell r="F992">
            <v>-172.8</v>
          </cell>
          <cell r="G992">
            <v>93379.97</v>
          </cell>
          <cell r="H992">
            <v>12578.66</v>
          </cell>
          <cell r="I992">
            <v>-163.44999999999999</v>
          </cell>
          <cell r="J992">
            <v>16860.330000000002</v>
          </cell>
          <cell r="K992">
            <v>5430.81</v>
          </cell>
          <cell r="L992">
            <v>13241.85</v>
          </cell>
          <cell r="M992">
            <v>0</v>
          </cell>
          <cell r="N992">
            <v>36432</v>
          </cell>
          <cell r="O992">
            <v>11756.37</v>
          </cell>
          <cell r="P992">
            <v>57190.83</v>
          </cell>
          <cell r="Q992">
            <v>75587.45</v>
          </cell>
          <cell r="R992">
            <v>68947.199999999997</v>
          </cell>
          <cell r="S992">
            <v>2484</v>
          </cell>
          <cell r="T992">
            <v>8557.2000000000007</v>
          </cell>
          <cell r="U992">
            <v>13241.85</v>
          </cell>
          <cell r="V992">
            <v>642</v>
          </cell>
          <cell r="W992">
            <v>9561.6</v>
          </cell>
          <cell r="X992">
            <v>156.75</v>
          </cell>
          <cell r="Y992">
            <v>11639.6</v>
          </cell>
          <cell r="Z992">
            <v>7379.58</v>
          </cell>
          <cell r="AA992">
            <v>3.75</v>
          </cell>
          <cell r="AB992">
            <v>2579.3000000000002</v>
          </cell>
          <cell r="AC992">
            <v>12665.97</v>
          </cell>
          <cell r="AD992">
            <v>8.7200000000000006</v>
          </cell>
          <cell r="AE992">
            <v>18990</v>
          </cell>
          <cell r="AF992">
            <v>22.92</v>
          </cell>
          <cell r="AG992">
            <v>5499.23</v>
          </cell>
          <cell r="AH992">
            <v>60525</v>
          </cell>
          <cell r="AI992">
            <v>2001.6</v>
          </cell>
          <cell r="AJ992">
            <v>143517.53</v>
          </cell>
          <cell r="AK992">
            <v>2340.12</v>
          </cell>
          <cell r="AL992">
            <v>9421.4</v>
          </cell>
        </row>
        <row r="993">
          <cell r="A993">
            <v>38909</v>
          </cell>
          <cell r="B993" t="str">
            <v>08:00</v>
          </cell>
          <cell r="C993">
            <v>33258.01</v>
          </cell>
          <cell r="D993">
            <v>68090.41</v>
          </cell>
          <cell r="E993">
            <v>139071.26</v>
          </cell>
          <cell r="F993">
            <v>-86.4</v>
          </cell>
          <cell r="G993">
            <v>93149.97</v>
          </cell>
          <cell r="H993">
            <v>12508.54</v>
          </cell>
          <cell r="I993">
            <v>-168.77</v>
          </cell>
          <cell r="J993">
            <v>16547.95</v>
          </cell>
          <cell r="K993">
            <v>5280.04</v>
          </cell>
          <cell r="L993">
            <v>14043.89</v>
          </cell>
          <cell r="M993">
            <v>0</v>
          </cell>
          <cell r="N993">
            <v>36984</v>
          </cell>
          <cell r="O993">
            <v>11756.37</v>
          </cell>
          <cell r="P993">
            <v>53692.52</v>
          </cell>
          <cell r="Q993">
            <v>86632.77</v>
          </cell>
          <cell r="R993">
            <v>65448.89</v>
          </cell>
          <cell r="S993">
            <v>2592</v>
          </cell>
          <cell r="T993">
            <v>8467.2000000000007</v>
          </cell>
          <cell r="U993">
            <v>14043.89</v>
          </cell>
          <cell r="V993">
            <v>666</v>
          </cell>
          <cell r="W993">
            <v>9936</v>
          </cell>
          <cell r="X993">
            <v>167.25</v>
          </cell>
          <cell r="Y993">
            <v>12138.44</v>
          </cell>
          <cell r="Z993">
            <v>7386.44</v>
          </cell>
          <cell r="AA993">
            <v>5.63</v>
          </cell>
          <cell r="AB993">
            <v>2494.6999999999998</v>
          </cell>
          <cell r="AC993">
            <v>12977.15</v>
          </cell>
          <cell r="AD993">
            <v>3.3</v>
          </cell>
          <cell r="AE993">
            <v>19314</v>
          </cell>
          <cell r="AF993">
            <v>22.92</v>
          </cell>
          <cell r="AG993">
            <v>5469.4</v>
          </cell>
          <cell r="AH993">
            <v>62241</v>
          </cell>
          <cell r="AI993">
            <v>2016</v>
          </cell>
          <cell r="AJ993">
            <v>147645.03</v>
          </cell>
          <cell r="AK993">
            <v>2397.19</v>
          </cell>
          <cell r="AL993">
            <v>11082.41</v>
          </cell>
        </row>
        <row r="994">
          <cell r="A994">
            <v>38909</v>
          </cell>
          <cell r="B994" t="str">
            <v>08:15</v>
          </cell>
          <cell r="C994">
            <v>40009.230000000003</v>
          </cell>
          <cell r="D994">
            <v>68770.179999999993</v>
          </cell>
          <cell r="E994">
            <v>149769.29999999999</v>
          </cell>
          <cell r="F994">
            <v>-172.8</v>
          </cell>
          <cell r="G994">
            <v>92498.3</v>
          </cell>
          <cell r="H994">
            <v>12290.69</v>
          </cell>
          <cell r="I994">
            <v>-174.09</v>
          </cell>
          <cell r="J994">
            <v>15691.6</v>
          </cell>
          <cell r="K994">
            <v>5109</v>
          </cell>
          <cell r="L994">
            <v>14425.15</v>
          </cell>
          <cell r="M994">
            <v>0</v>
          </cell>
          <cell r="N994">
            <v>36432</v>
          </cell>
          <cell r="O994">
            <v>11786.7</v>
          </cell>
          <cell r="P994">
            <v>54373.84</v>
          </cell>
          <cell r="Q994">
            <v>89198.09</v>
          </cell>
          <cell r="R994">
            <v>66160.539999999994</v>
          </cell>
          <cell r="S994">
            <v>2592</v>
          </cell>
          <cell r="T994">
            <v>8233.2000000000007</v>
          </cell>
          <cell r="U994">
            <v>14425.15</v>
          </cell>
          <cell r="V994">
            <v>717</v>
          </cell>
          <cell r="W994">
            <v>10224</v>
          </cell>
          <cell r="X994">
            <v>174.75</v>
          </cell>
          <cell r="Y994">
            <v>12387.86</v>
          </cell>
          <cell r="Z994">
            <v>6972.06</v>
          </cell>
          <cell r="AA994">
            <v>3.75</v>
          </cell>
          <cell r="AB994">
            <v>2493.1999999999998</v>
          </cell>
          <cell r="AC994">
            <v>13393.76</v>
          </cell>
          <cell r="AD994">
            <v>3.13</v>
          </cell>
          <cell r="AE994">
            <v>20214</v>
          </cell>
          <cell r="AF994">
            <v>20.83</v>
          </cell>
          <cell r="AG994">
            <v>5512.62</v>
          </cell>
          <cell r="AH994">
            <v>63924</v>
          </cell>
          <cell r="AI994">
            <v>2044.8</v>
          </cell>
          <cell r="AJ994">
            <v>156251.88</v>
          </cell>
          <cell r="AK994">
            <v>2511.34</v>
          </cell>
          <cell r="AL994">
            <v>10424.33</v>
          </cell>
        </row>
        <row r="995">
          <cell r="A995">
            <v>38909</v>
          </cell>
          <cell r="B995" t="str">
            <v>08:30</v>
          </cell>
          <cell r="C995">
            <v>39461.9</v>
          </cell>
          <cell r="D995">
            <v>67450.47</v>
          </cell>
          <cell r="E995">
            <v>158413.56</v>
          </cell>
          <cell r="F995">
            <v>-172.8</v>
          </cell>
          <cell r="G995">
            <v>92459.97</v>
          </cell>
          <cell r="H995">
            <v>12274.19</v>
          </cell>
          <cell r="I995">
            <v>-154.83000000000001</v>
          </cell>
          <cell r="J995">
            <v>15375.25</v>
          </cell>
          <cell r="K995">
            <v>5194.21</v>
          </cell>
          <cell r="L995">
            <v>14474.05</v>
          </cell>
          <cell r="M995">
            <v>0</v>
          </cell>
          <cell r="N995">
            <v>36432</v>
          </cell>
          <cell r="O995">
            <v>11762.44</v>
          </cell>
          <cell r="P995">
            <v>61112.79</v>
          </cell>
          <cell r="Q995">
            <v>85402.83</v>
          </cell>
          <cell r="R995">
            <v>72875.23</v>
          </cell>
          <cell r="S995">
            <v>2592</v>
          </cell>
          <cell r="T995">
            <v>8406</v>
          </cell>
          <cell r="U995">
            <v>14474.05</v>
          </cell>
          <cell r="V995">
            <v>744</v>
          </cell>
          <cell r="W995">
            <v>10195.200000000001</v>
          </cell>
          <cell r="X995">
            <v>159.75</v>
          </cell>
          <cell r="Y995">
            <v>12637.28</v>
          </cell>
          <cell r="Z995">
            <v>6814.95</v>
          </cell>
          <cell r="AA995">
            <v>11.26</v>
          </cell>
          <cell r="AB995">
            <v>2469.4</v>
          </cell>
          <cell r="AC995">
            <v>13545.16</v>
          </cell>
          <cell r="AD995">
            <v>9.17</v>
          </cell>
          <cell r="AE995">
            <v>20772</v>
          </cell>
          <cell r="AF995">
            <v>15.62</v>
          </cell>
          <cell r="AG995">
            <v>5484.51</v>
          </cell>
          <cell r="AH995">
            <v>65733</v>
          </cell>
          <cell r="AI995">
            <v>2052</v>
          </cell>
          <cell r="AJ995">
            <v>164378.85</v>
          </cell>
          <cell r="AK995">
            <v>2511.34</v>
          </cell>
          <cell r="AL995">
            <v>10176.540000000001</v>
          </cell>
        </row>
        <row r="996">
          <cell r="A996">
            <v>38909</v>
          </cell>
          <cell r="B996" t="str">
            <v>08:45</v>
          </cell>
          <cell r="C996">
            <v>40123.26</v>
          </cell>
          <cell r="D996">
            <v>80173.240000000005</v>
          </cell>
          <cell r="E996">
            <v>161855.46</v>
          </cell>
          <cell r="F996">
            <v>-86.4</v>
          </cell>
          <cell r="G996">
            <v>92498.3</v>
          </cell>
          <cell r="H996">
            <v>12272.32</v>
          </cell>
          <cell r="I996">
            <v>-160.58000000000001</v>
          </cell>
          <cell r="J996">
            <v>15476.01</v>
          </cell>
          <cell r="K996">
            <v>5166.9399999999996</v>
          </cell>
          <cell r="L996">
            <v>14496.94</v>
          </cell>
          <cell r="M996">
            <v>0</v>
          </cell>
          <cell r="N996">
            <v>36984</v>
          </cell>
          <cell r="O996">
            <v>11762.44</v>
          </cell>
          <cell r="P996">
            <v>61628.63</v>
          </cell>
          <cell r="Q996">
            <v>91648.58</v>
          </cell>
          <cell r="R996">
            <v>73391.070000000007</v>
          </cell>
          <cell r="S996">
            <v>2484</v>
          </cell>
          <cell r="T996">
            <v>8449.2000000000007</v>
          </cell>
          <cell r="U996">
            <v>14496.94</v>
          </cell>
          <cell r="V996">
            <v>828</v>
          </cell>
          <cell r="W996">
            <v>10224</v>
          </cell>
          <cell r="X996">
            <v>149.25</v>
          </cell>
          <cell r="Y996">
            <v>12803.56</v>
          </cell>
          <cell r="Z996">
            <v>6706.31</v>
          </cell>
          <cell r="AA996">
            <v>9.3800000000000008</v>
          </cell>
          <cell r="AB996">
            <v>2397.6</v>
          </cell>
          <cell r="AC996">
            <v>13986.54</v>
          </cell>
          <cell r="AD996">
            <v>12.64</v>
          </cell>
          <cell r="AE996">
            <v>21294</v>
          </cell>
          <cell r="AF996">
            <v>18.75</v>
          </cell>
          <cell r="AG996">
            <v>5585.42</v>
          </cell>
          <cell r="AH996">
            <v>67422</v>
          </cell>
          <cell r="AI996">
            <v>2124</v>
          </cell>
          <cell r="AJ996">
            <v>170186.23</v>
          </cell>
          <cell r="AK996">
            <v>2511.34</v>
          </cell>
          <cell r="AL996">
            <v>12585.66</v>
          </cell>
        </row>
        <row r="997">
          <cell r="A997">
            <v>38909</v>
          </cell>
          <cell r="B997" t="str">
            <v>09:00</v>
          </cell>
          <cell r="C997">
            <v>39784.379999999997</v>
          </cell>
          <cell r="D997">
            <v>83613.919999999998</v>
          </cell>
          <cell r="E997">
            <v>173537.62</v>
          </cell>
          <cell r="F997">
            <v>-172.8</v>
          </cell>
          <cell r="G997">
            <v>92306.64</v>
          </cell>
          <cell r="H997">
            <v>12200.32</v>
          </cell>
          <cell r="I997">
            <v>-164.03</v>
          </cell>
          <cell r="J997">
            <v>15362.86</v>
          </cell>
          <cell r="K997">
            <v>5103.3</v>
          </cell>
          <cell r="L997">
            <v>14427.47</v>
          </cell>
          <cell r="M997">
            <v>0</v>
          </cell>
          <cell r="N997">
            <v>36984</v>
          </cell>
          <cell r="O997">
            <v>11774.57</v>
          </cell>
          <cell r="P997">
            <v>62762.3</v>
          </cell>
          <cell r="Q997">
            <v>95268.03</v>
          </cell>
          <cell r="R997">
            <v>74536.87</v>
          </cell>
          <cell r="S997">
            <v>2592</v>
          </cell>
          <cell r="T997">
            <v>8719.2000000000007</v>
          </cell>
          <cell r="U997">
            <v>14427.47</v>
          </cell>
          <cell r="V997">
            <v>753</v>
          </cell>
          <cell r="W997">
            <v>10022.4</v>
          </cell>
          <cell r="X997">
            <v>142.5</v>
          </cell>
          <cell r="Y997">
            <v>13219.26</v>
          </cell>
          <cell r="Z997">
            <v>6881.28</v>
          </cell>
          <cell r="AA997">
            <v>9.3800000000000008</v>
          </cell>
          <cell r="AB997">
            <v>2389.6999999999998</v>
          </cell>
          <cell r="AC997">
            <v>14317.91</v>
          </cell>
          <cell r="AD997">
            <v>14.88</v>
          </cell>
          <cell r="AE997">
            <v>21726</v>
          </cell>
          <cell r="AF997">
            <v>18.75</v>
          </cell>
          <cell r="AG997">
            <v>5591.21</v>
          </cell>
          <cell r="AH997">
            <v>68316</v>
          </cell>
          <cell r="AI997">
            <v>2217.6</v>
          </cell>
          <cell r="AJ997">
            <v>178457.03</v>
          </cell>
          <cell r="AK997">
            <v>2454.27</v>
          </cell>
          <cell r="AL997">
            <v>10620.75</v>
          </cell>
        </row>
        <row r="998">
          <cell r="A998">
            <v>38909</v>
          </cell>
          <cell r="B998" t="str">
            <v>09:15</v>
          </cell>
          <cell r="C998">
            <v>40873.839999999997</v>
          </cell>
          <cell r="D998">
            <v>86093.86</v>
          </cell>
          <cell r="E998">
            <v>180508.41</v>
          </cell>
          <cell r="F998">
            <v>-86.4</v>
          </cell>
          <cell r="G998">
            <v>91194.97</v>
          </cell>
          <cell r="H998">
            <v>12054.46</v>
          </cell>
          <cell r="I998">
            <v>-282.63</v>
          </cell>
          <cell r="J998">
            <v>15212.84</v>
          </cell>
          <cell r="K998">
            <v>5615.84</v>
          </cell>
          <cell r="L998">
            <v>14544.11</v>
          </cell>
          <cell r="M998">
            <v>0</v>
          </cell>
          <cell r="N998">
            <v>36432</v>
          </cell>
          <cell r="O998">
            <v>11750.31</v>
          </cell>
          <cell r="P998">
            <v>63178.34</v>
          </cell>
          <cell r="Q998">
            <v>97146.63</v>
          </cell>
          <cell r="R998">
            <v>74928.649999999994</v>
          </cell>
          <cell r="S998">
            <v>2484</v>
          </cell>
          <cell r="T998">
            <v>8942.4</v>
          </cell>
          <cell r="U998">
            <v>14544.11</v>
          </cell>
          <cell r="V998">
            <v>714</v>
          </cell>
          <cell r="W998">
            <v>10252.799999999999</v>
          </cell>
          <cell r="X998">
            <v>131.25</v>
          </cell>
          <cell r="Y998">
            <v>13468.68</v>
          </cell>
          <cell r="Z998">
            <v>7673.24</v>
          </cell>
          <cell r="AA998">
            <v>7.5</v>
          </cell>
          <cell r="AB998">
            <v>2338.6</v>
          </cell>
          <cell r="AC998">
            <v>14604.5</v>
          </cell>
          <cell r="AD998">
            <v>13.3</v>
          </cell>
          <cell r="AE998">
            <v>22086</v>
          </cell>
          <cell r="AF998">
            <v>17.71</v>
          </cell>
          <cell r="AG998">
            <v>5531.28</v>
          </cell>
          <cell r="AH998">
            <v>68901</v>
          </cell>
          <cell r="AI998">
            <v>2304</v>
          </cell>
          <cell r="AJ998">
            <v>184328.36</v>
          </cell>
          <cell r="AK998">
            <v>2568.42</v>
          </cell>
          <cell r="AL998">
            <v>9827.08</v>
          </cell>
        </row>
        <row r="999">
          <cell r="A999">
            <v>38909</v>
          </cell>
          <cell r="B999" t="str">
            <v>09:30</v>
          </cell>
          <cell r="C999">
            <v>40192.07</v>
          </cell>
          <cell r="D999">
            <v>84013.61</v>
          </cell>
          <cell r="E999">
            <v>193478</v>
          </cell>
          <cell r="F999">
            <v>-172.8</v>
          </cell>
          <cell r="G999">
            <v>91079.97</v>
          </cell>
          <cell r="H999">
            <v>12006.46</v>
          </cell>
          <cell r="I999">
            <v>-381.53</v>
          </cell>
          <cell r="J999">
            <v>15165.24</v>
          </cell>
          <cell r="K999">
            <v>5649.21</v>
          </cell>
          <cell r="L999">
            <v>14452.79</v>
          </cell>
          <cell r="M999">
            <v>0</v>
          </cell>
          <cell r="N999">
            <v>36432</v>
          </cell>
          <cell r="O999">
            <v>11768.51</v>
          </cell>
          <cell r="P999">
            <v>63124.69</v>
          </cell>
          <cell r="Q999">
            <v>99485.53</v>
          </cell>
          <cell r="R999">
            <v>74893.2</v>
          </cell>
          <cell r="S999">
            <v>2592</v>
          </cell>
          <cell r="T999">
            <v>9478.7999999999993</v>
          </cell>
          <cell r="U999">
            <v>14452.79</v>
          </cell>
          <cell r="V999">
            <v>945</v>
          </cell>
          <cell r="W999">
            <v>10800</v>
          </cell>
          <cell r="X999">
            <v>131.25</v>
          </cell>
          <cell r="Y999">
            <v>13468.68</v>
          </cell>
          <cell r="Z999">
            <v>8026.32</v>
          </cell>
          <cell r="AA999">
            <v>7.5</v>
          </cell>
          <cell r="AB999">
            <v>2268.1999999999998</v>
          </cell>
          <cell r="AC999">
            <v>14654.43</v>
          </cell>
          <cell r="AD999">
            <v>1.78</v>
          </cell>
          <cell r="AE999">
            <v>22374</v>
          </cell>
          <cell r="AF999">
            <v>18.75</v>
          </cell>
          <cell r="AG999">
            <v>5499.4</v>
          </cell>
          <cell r="AH999">
            <v>69180</v>
          </cell>
          <cell r="AI999">
            <v>2289.6</v>
          </cell>
          <cell r="AJ999">
            <v>191447.34</v>
          </cell>
          <cell r="AK999">
            <v>2454.27</v>
          </cell>
          <cell r="AL999">
            <v>6432.6</v>
          </cell>
        </row>
        <row r="1000">
          <cell r="A1000">
            <v>38909</v>
          </cell>
          <cell r="B1000" t="str">
            <v>09:45</v>
          </cell>
          <cell r="C1000">
            <v>40230.480000000003</v>
          </cell>
          <cell r="D1000">
            <v>85053.43</v>
          </cell>
          <cell r="E1000">
            <v>198078.24</v>
          </cell>
          <cell r="F1000">
            <v>-518.4</v>
          </cell>
          <cell r="G1000">
            <v>91079.97</v>
          </cell>
          <cell r="H1000">
            <v>11982.47</v>
          </cell>
          <cell r="I1000">
            <v>-394.9</v>
          </cell>
          <cell r="J1000">
            <v>15249.63</v>
          </cell>
          <cell r="K1000">
            <v>5383.46</v>
          </cell>
          <cell r="L1000">
            <v>14420.7</v>
          </cell>
          <cell r="M1000">
            <v>0</v>
          </cell>
          <cell r="N1000">
            <v>36984</v>
          </cell>
          <cell r="O1000">
            <v>11774.57</v>
          </cell>
          <cell r="P1000">
            <v>63063.49</v>
          </cell>
          <cell r="Q1000">
            <v>100778.9</v>
          </cell>
          <cell r="R1000">
            <v>74838.06</v>
          </cell>
          <cell r="S1000">
            <v>2484</v>
          </cell>
          <cell r="T1000">
            <v>9349.2000000000007</v>
          </cell>
          <cell r="U1000">
            <v>14420.7</v>
          </cell>
          <cell r="V1000">
            <v>1278</v>
          </cell>
          <cell r="W1000">
            <v>10857.6</v>
          </cell>
          <cell r="X1000">
            <v>124.5</v>
          </cell>
          <cell r="Y1000">
            <v>13801.24</v>
          </cell>
          <cell r="Z1000">
            <v>8622.84</v>
          </cell>
          <cell r="AA1000">
            <v>7.5</v>
          </cell>
          <cell r="AB1000">
            <v>2220.3000000000002</v>
          </cell>
          <cell r="AC1000">
            <v>14550.15</v>
          </cell>
          <cell r="AD1000">
            <v>14.2</v>
          </cell>
          <cell r="AE1000">
            <v>22320</v>
          </cell>
          <cell r="AF1000">
            <v>15.62</v>
          </cell>
          <cell r="AG1000">
            <v>5503.74</v>
          </cell>
          <cell r="AH1000">
            <v>69546</v>
          </cell>
          <cell r="AI1000">
            <v>2340</v>
          </cell>
          <cell r="AJ1000">
            <v>194710.84</v>
          </cell>
          <cell r="AK1000">
            <v>2511.34</v>
          </cell>
          <cell r="AL1000">
            <v>5010.05</v>
          </cell>
        </row>
        <row r="1001">
          <cell r="A1001">
            <v>38909</v>
          </cell>
          <cell r="B1001" t="str">
            <v>10:00</v>
          </cell>
          <cell r="C1001">
            <v>40266.49</v>
          </cell>
          <cell r="D1001">
            <v>83053.02</v>
          </cell>
          <cell r="E1001">
            <v>193108.86</v>
          </cell>
          <cell r="F1001">
            <v>12096</v>
          </cell>
          <cell r="G1001">
            <v>90159.97</v>
          </cell>
          <cell r="H1001">
            <v>11912.35</v>
          </cell>
          <cell r="I1001">
            <v>-394.04</v>
          </cell>
          <cell r="J1001">
            <v>15137.28</v>
          </cell>
          <cell r="K1001">
            <v>5259.97</v>
          </cell>
          <cell r="L1001">
            <v>14419.31</v>
          </cell>
          <cell r="M1001">
            <v>0</v>
          </cell>
          <cell r="N1001">
            <v>36432</v>
          </cell>
          <cell r="O1001">
            <v>11750.31</v>
          </cell>
          <cell r="P1001">
            <v>62886.93</v>
          </cell>
          <cell r="Q1001">
            <v>102282.04</v>
          </cell>
          <cell r="R1001">
            <v>74637.240000000005</v>
          </cell>
          <cell r="S1001">
            <v>2484</v>
          </cell>
          <cell r="T1001">
            <v>9309.6</v>
          </cell>
          <cell r="U1001">
            <v>14419.31</v>
          </cell>
          <cell r="V1001">
            <v>1311</v>
          </cell>
          <cell r="W1001">
            <v>10828.8</v>
          </cell>
          <cell r="X1001">
            <v>111.75</v>
          </cell>
          <cell r="Y1001">
            <v>13801.24</v>
          </cell>
          <cell r="Z1001">
            <v>8559.6200000000008</v>
          </cell>
          <cell r="AA1001">
            <v>9.3800000000000008</v>
          </cell>
          <cell r="AB1001">
            <v>2238</v>
          </cell>
          <cell r="AC1001">
            <v>14659.89</v>
          </cell>
          <cell r="AD1001">
            <v>7.51</v>
          </cell>
          <cell r="AE1001">
            <v>22374</v>
          </cell>
          <cell r="AF1001">
            <v>17.71</v>
          </cell>
          <cell r="AG1001">
            <v>5461.89</v>
          </cell>
          <cell r="AH1001">
            <v>70038</v>
          </cell>
          <cell r="AI1001">
            <v>2390.4</v>
          </cell>
          <cell r="AJ1001">
            <v>193751.11</v>
          </cell>
          <cell r="AK1001">
            <v>2511.34</v>
          </cell>
          <cell r="AL1001">
            <v>7571.12</v>
          </cell>
        </row>
        <row r="1002">
          <cell r="A1002">
            <v>38909</v>
          </cell>
          <cell r="B1002" t="str">
            <v>10:15</v>
          </cell>
          <cell r="C1002">
            <v>41209.120000000003</v>
          </cell>
          <cell r="D1002">
            <v>63809.18</v>
          </cell>
          <cell r="E1002">
            <v>193989.96</v>
          </cell>
          <cell r="F1002">
            <v>31536</v>
          </cell>
          <cell r="G1002">
            <v>88933.3</v>
          </cell>
          <cell r="H1002">
            <v>11794.23</v>
          </cell>
          <cell r="I1002">
            <v>-388.29</v>
          </cell>
          <cell r="J1002">
            <v>15082.85</v>
          </cell>
          <cell r="K1002">
            <v>5090.38</v>
          </cell>
          <cell r="L1002">
            <v>14443.43</v>
          </cell>
          <cell r="M1002">
            <v>0</v>
          </cell>
          <cell r="N1002">
            <v>36984</v>
          </cell>
          <cell r="O1002">
            <v>11768.51</v>
          </cell>
          <cell r="P1002">
            <v>63422.26</v>
          </cell>
          <cell r="Q1002">
            <v>101604.29</v>
          </cell>
          <cell r="R1002">
            <v>75190.77</v>
          </cell>
          <cell r="S1002">
            <v>2484</v>
          </cell>
          <cell r="T1002">
            <v>9374.4</v>
          </cell>
          <cell r="U1002">
            <v>14443.43</v>
          </cell>
          <cell r="V1002">
            <v>1200</v>
          </cell>
          <cell r="W1002">
            <v>10915.2</v>
          </cell>
          <cell r="X1002">
            <v>114.75</v>
          </cell>
          <cell r="Y1002">
            <v>13718.1</v>
          </cell>
          <cell r="Z1002">
            <v>8611.64</v>
          </cell>
          <cell r="AA1002">
            <v>11.26</v>
          </cell>
          <cell r="AB1002">
            <v>2241.1999999999998</v>
          </cell>
          <cell r="AC1002">
            <v>14715.05</v>
          </cell>
          <cell r="AD1002">
            <v>1.43</v>
          </cell>
          <cell r="AE1002">
            <v>22698</v>
          </cell>
          <cell r="AF1002">
            <v>19.79</v>
          </cell>
          <cell r="AG1002">
            <v>5553.45</v>
          </cell>
          <cell r="AH1002">
            <v>70383</v>
          </cell>
          <cell r="AI1002">
            <v>2412</v>
          </cell>
          <cell r="AJ1002">
            <v>194950.97</v>
          </cell>
          <cell r="AK1002">
            <v>2568.42</v>
          </cell>
          <cell r="AL1002">
            <v>8351.94</v>
          </cell>
        </row>
        <row r="1003">
          <cell r="A1003">
            <v>38909</v>
          </cell>
          <cell r="B1003" t="str">
            <v>10:30</v>
          </cell>
          <cell r="C1003">
            <v>51624.02</v>
          </cell>
          <cell r="D1003">
            <v>53367.75</v>
          </cell>
          <cell r="E1003">
            <v>193152.71</v>
          </cell>
          <cell r="F1003">
            <v>32227.200000000001</v>
          </cell>
          <cell r="G1003">
            <v>88933.3</v>
          </cell>
          <cell r="H1003">
            <v>11746.24</v>
          </cell>
          <cell r="I1003">
            <v>-392.03</v>
          </cell>
          <cell r="J1003">
            <v>15298.43</v>
          </cell>
          <cell r="K1003">
            <v>5146.46</v>
          </cell>
          <cell r="L1003">
            <v>14428.01</v>
          </cell>
          <cell r="M1003">
            <v>0</v>
          </cell>
          <cell r="N1003">
            <v>36432</v>
          </cell>
          <cell r="O1003">
            <v>11762.44</v>
          </cell>
          <cell r="P1003">
            <v>63674.9</v>
          </cell>
          <cell r="Q1003">
            <v>101448.03</v>
          </cell>
          <cell r="R1003">
            <v>75437.34</v>
          </cell>
          <cell r="S1003">
            <v>2376</v>
          </cell>
          <cell r="T1003">
            <v>9500.4</v>
          </cell>
          <cell r="U1003">
            <v>14428.01</v>
          </cell>
          <cell r="V1003">
            <v>1308</v>
          </cell>
          <cell r="W1003">
            <v>10886.4</v>
          </cell>
          <cell r="X1003">
            <v>126.75</v>
          </cell>
          <cell r="Y1003">
            <v>13967.52</v>
          </cell>
          <cell r="Z1003">
            <v>8787.19</v>
          </cell>
          <cell r="AA1003">
            <v>11.26</v>
          </cell>
          <cell r="AB1003">
            <v>2273.1</v>
          </cell>
          <cell r="AC1003">
            <v>14759.76</v>
          </cell>
          <cell r="AD1003">
            <v>17.09</v>
          </cell>
          <cell r="AE1003">
            <v>22554</v>
          </cell>
          <cell r="AF1003">
            <v>14.58</v>
          </cell>
          <cell r="AG1003">
            <v>5579.91</v>
          </cell>
          <cell r="AH1003">
            <v>69750</v>
          </cell>
          <cell r="AI1003">
            <v>2404.8000000000002</v>
          </cell>
          <cell r="AJ1003">
            <v>194599.1</v>
          </cell>
          <cell r="AK1003">
            <v>2568.42</v>
          </cell>
          <cell r="AL1003">
            <v>8941.08</v>
          </cell>
        </row>
        <row r="1004">
          <cell r="A1004">
            <v>38909</v>
          </cell>
          <cell r="B1004" t="str">
            <v>10:45</v>
          </cell>
          <cell r="C1004">
            <v>48744.93</v>
          </cell>
          <cell r="D1004">
            <v>54688.54</v>
          </cell>
          <cell r="E1004">
            <v>194753.22</v>
          </cell>
          <cell r="F1004">
            <v>32313.599999999999</v>
          </cell>
          <cell r="G1004">
            <v>89124.97</v>
          </cell>
          <cell r="H1004">
            <v>11938.22</v>
          </cell>
          <cell r="I1004">
            <v>-397.2</v>
          </cell>
          <cell r="J1004">
            <v>15489.61</v>
          </cell>
          <cell r="K1004">
            <v>5182.9799999999996</v>
          </cell>
          <cell r="L1004">
            <v>14397.17</v>
          </cell>
          <cell r="M1004">
            <v>0</v>
          </cell>
          <cell r="N1004">
            <v>37536</v>
          </cell>
          <cell r="O1004">
            <v>11756.37</v>
          </cell>
          <cell r="P1004">
            <v>63525.97</v>
          </cell>
          <cell r="Q1004">
            <v>101933.2</v>
          </cell>
          <cell r="R1004">
            <v>75282.34</v>
          </cell>
          <cell r="S1004">
            <v>2484</v>
          </cell>
          <cell r="T1004">
            <v>9316.7999999999993</v>
          </cell>
          <cell r="U1004">
            <v>14397.17</v>
          </cell>
          <cell r="V1004">
            <v>1203</v>
          </cell>
          <cell r="W1004">
            <v>10656</v>
          </cell>
          <cell r="X1004">
            <v>126</v>
          </cell>
          <cell r="Y1004">
            <v>14549.5</v>
          </cell>
          <cell r="Z1004">
            <v>9062.9</v>
          </cell>
          <cell r="AA1004">
            <v>11.26</v>
          </cell>
          <cell r="AB1004">
            <v>2278</v>
          </cell>
          <cell r="AC1004">
            <v>14794.81</v>
          </cell>
          <cell r="AD1004">
            <v>4.01</v>
          </cell>
          <cell r="AE1004">
            <v>22392</v>
          </cell>
          <cell r="AF1004">
            <v>17.71</v>
          </cell>
          <cell r="AG1004">
            <v>5700.72</v>
          </cell>
          <cell r="AH1004">
            <v>69789</v>
          </cell>
          <cell r="AI1004">
            <v>2455.1999999999998</v>
          </cell>
          <cell r="AJ1004">
            <v>196278.84</v>
          </cell>
          <cell r="AK1004">
            <v>2568.42</v>
          </cell>
          <cell r="AL1004">
            <v>8709.64</v>
          </cell>
        </row>
        <row r="1005">
          <cell r="A1005">
            <v>38909</v>
          </cell>
          <cell r="B1005" t="str">
            <v>11:00</v>
          </cell>
          <cell r="C1005">
            <v>46800.06</v>
          </cell>
          <cell r="D1005">
            <v>65330.66</v>
          </cell>
          <cell r="E1005">
            <v>191830.68</v>
          </cell>
          <cell r="F1005">
            <v>31708.799999999999</v>
          </cell>
          <cell r="G1005">
            <v>89009.97</v>
          </cell>
          <cell r="H1005">
            <v>11844.11</v>
          </cell>
          <cell r="I1005">
            <v>-393.89</v>
          </cell>
          <cell r="J1005">
            <v>15010.06</v>
          </cell>
          <cell r="K1005">
            <v>5147.1899999999996</v>
          </cell>
          <cell r="L1005">
            <v>14339.77</v>
          </cell>
          <cell r="M1005">
            <v>0</v>
          </cell>
          <cell r="N1005">
            <v>36984</v>
          </cell>
          <cell r="O1005">
            <v>11768.51</v>
          </cell>
          <cell r="P1005">
            <v>63084.75</v>
          </cell>
          <cell r="Q1005">
            <v>102409.89</v>
          </cell>
          <cell r="R1005">
            <v>74853.259999999995</v>
          </cell>
          <cell r="S1005">
            <v>2592</v>
          </cell>
          <cell r="T1005">
            <v>9342</v>
          </cell>
          <cell r="U1005">
            <v>14339.77</v>
          </cell>
          <cell r="V1005">
            <v>1278</v>
          </cell>
          <cell r="W1005">
            <v>11606.4</v>
          </cell>
          <cell r="X1005">
            <v>129</v>
          </cell>
          <cell r="Y1005">
            <v>14632.64</v>
          </cell>
          <cell r="Z1005">
            <v>9285.73</v>
          </cell>
          <cell r="AA1005">
            <v>13.13</v>
          </cell>
          <cell r="AB1005">
            <v>2249.4</v>
          </cell>
          <cell r="AC1005">
            <v>14704.99</v>
          </cell>
          <cell r="AD1005">
            <v>1.21</v>
          </cell>
          <cell r="AE1005">
            <v>22626</v>
          </cell>
          <cell r="AF1005">
            <v>21.87</v>
          </cell>
          <cell r="AG1005">
            <v>5707.36</v>
          </cell>
          <cell r="AH1005">
            <v>69522</v>
          </cell>
          <cell r="AI1005">
            <v>2498.4</v>
          </cell>
          <cell r="AJ1005">
            <v>196310.93</v>
          </cell>
          <cell r="AK1005">
            <v>2511.34</v>
          </cell>
          <cell r="AL1005">
            <v>10757.55</v>
          </cell>
        </row>
        <row r="1006">
          <cell r="A1006">
            <v>38909</v>
          </cell>
          <cell r="B1006" t="str">
            <v>11:15</v>
          </cell>
          <cell r="C1006">
            <v>53570.09</v>
          </cell>
          <cell r="D1006">
            <v>65850.77</v>
          </cell>
          <cell r="E1006">
            <v>190421.57</v>
          </cell>
          <cell r="F1006">
            <v>31190.400000000001</v>
          </cell>
          <cell r="G1006">
            <v>88166.64</v>
          </cell>
          <cell r="H1006">
            <v>11598.5</v>
          </cell>
          <cell r="I1006">
            <v>-390.3</v>
          </cell>
          <cell r="J1006">
            <v>14884.5</v>
          </cell>
          <cell r="K1006">
            <v>5255.46</v>
          </cell>
          <cell r="L1006">
            <v>13843.98</v>
          </cell>
          <cell r="M1006">
            <v>0</v>
          </cell>
          <cell r="N1006">
            <v>36984</v>
          </cell>
          <cell r="O1006">
            <v>11738.17</v>
          </cell>
          <cell r="P1006">
            <v>63097.37</v>
          </cell>
          <cell r="Q1006">
            <v>103398.3</v>
          </cell>
          <cell r="R1006">
            <v>74835.539999999994</v>
          </cell>
          <cell r="S1006">
            <v>2484</v>
          </cell>
          <cell r="T1006">
            <v>9565.2000000000007</v>
          </cell>
          <cell r="U1006">
            <v>13843.98</v>
          </cell>
          <cell r="V1006">
            <v>1017</v>
          </cell>
          <cell r="W1006">
            <v>11548.8</v>
          </cell>
          <cell r="X1006">
            <v>126</v>
          </cell>
          <cell r="Y1006">
            <v>15297.76</v>
          </cell>
          <cell r="Z1006">
            <v>9571.69</v>
          </cell>
          <cell r="AA1006">
            <v>7.5</v>
          </cell>
          <cell r="AB1006">
            <v>2295.6</v>
          </cell>
          <cell r="AC1006">
            <v>14659.94</v>
          </cell>
          <cell r="AD1006">
            <v>7.94</v>
          </cell>
          <cell r="AE1006">
            <v>22680</v>
          </cell>
          <cell r="AF1006">
            <v>15.62</v>
          </cell>
          <cell r="AG1006">
            <v>5690.46</v>
          </cell>
          <cell r="AH1006">
            <v>69885</v>
          </cell>
          <cell r="AI1006">
            <v>2520</v>
          </cell>
          <cell r="AJ1006">
            <v>196486.88</v>
          </cell>
          <cell r="AK1006">
            <v>2568.42</v>
          </cell>
          <cell r="AL1006">
            <v>12362.46</v>
          </cell>
        </row>
        <row r="1007">
          <cell r="A1007">
            <v>38909</v>
          </cell>
          <cell r="B1007" t="str">
            <v>11:30</v>
          </cell>
          <cell r="C1007">
            <v>53461.26</v>
          </cell>
          <cell r="D1007">
            <v>67811.16</v>
          </cell>
          <cell r="E1007">
            <v>191586.43</v>
          </cell>
          <cell r="F1007">
            <v>31190.400000000001</v>
          </cell>
          <cell r="G1007">
            <v>88243.3</v>
          </cell>
          <cell r="H1007">
            <v>11550.5</v>
          </cell>
          <cell r="I1007">
            <v>-383.69</v>
          </cell>
          <cell r="J1007">
            <v>15166.84</v>
          </cell>
          <cell r="K1007">
            <v>5276.3</v>
          </cell>
          <cell r="L1007">
            <v>13293.96</v>
          </cell>
          <cell r="M1007">
            <v>0</v>
          </cell>
          <cell r="N1007">
            <v>36984</v>
          </cell>
          <cell r="O1007">
            <v>11762.44</v>
          </cell>
          <cell r="P1007">
            <v>63063.01</v>
          </cell>
          <cell r="Q1007">
            <v>104063.69</v>
          </cell>
          <cell r="R1007">
            <v>74825.45</v>
          </cell>
          <cell r="S1007">
            <v>2376</v>
          </cell>
          <cell r="T1007">
            <v>9943.2000000000007</v>
          </cell>
          <cell r="U1007">
            <v>13293.96</v>
          </cell>
          <cell r="V1007">
            <v>1170</v>
          </cell>
          <cell r="W1007">
            <v>11462.4</v>
          </cell>
          <cell r="X1007">
            <v>123</v>
          </cell>
          <cell r="Y1007">
            <v>15630.32</v>
          </cell>
          <cell r="Z1007">
            <v>9710.73</v>
          </cell>
          <cell r="AA1007">
            <v>7.5</v>
          </cell>
          <cell r="AB1007">
            <v>2316.3000000000002</v>
          </cell>
          <cell r="AC1007">
            <v>14839.96</v>
          </cell>
          <cell r="AD1007">
            <v>13.21</v>
          </cell>
          <cell r="AE1007">
            <v>22482</v>
          </cell>
          <cell r="AF1007">
            <v>15.62</v>
          </cell>
          <cell r="AG1007">
            <v>5704.08</v>
          </cell>
          <cell r="AH1007">
            <v>70116</v>
          </cell>
          <cell r="AI1007">
            <v>2577.6</v>
          </cell>
          <cell r="AJ1007">
            <v>198086.68</v>
          </cell>
          <cell r="AK1007">
            <v>2511.34</v>
          </cell>
          <cell r="AL1007">
            <v>12521.43</v>
          </cell>
        </row>
        <row r="1008">
          <cell r="A1008">
            <v>38909</v>
          </cell>
          <cell r="B1008" t="str">
            <v>11:45</v>
          </cell>
          <cell r="C1008">
            <v>50265.69</v>
          </cell>
          <cell r="D1008">
            <v>75052.61</v>
          </cell>
          <cell r="E1008">
            <v>189501.16</v>
          </cell>
          <cell r="F1008">
            <v>31190.400000000001</v>
          </cell>
          <cell r="G1008">
            <v>88089.97</v>
          </cell>
          <cell r="H1008">
            <v>11528.38</v>
          </cell>
          <cell r="I1008">
            <v>-390.59</v>
          </cell>
          <cell r="J1008">
            <v>14916.06</v>
          </cell>
          <cell r="K1008">
            <v>5221.91</v>
          </cell>
          <cell r="L1008">
            <v>13181.18</v>
          </cell>
          <cell r="M1008">
            <v>0</v>
          </cell>
          <cell r="N1008">
            <v>36432</v>
          </cell>
          <cell r="O1008">
            <v>11774.57</v>
          </cell>
          <cell r="P1008">
            <v>63230.47</v>
          </cell>
          <cell r="Q1008">
            <v>103910.59</v>
          </cell>
          <cell r="R1008">
            <v>75005.039999999994</v>
          </cell>
          <cell r="S1008">
            <v>2376</v>
          </cell>
          <cell r="T1008">
            <v>10105.200000000001</v>
          </cell>
          <cell r="U1008">
            <v>13181.18</v>
          </cell>
          <cell r="V1008">
            <v>867</v>
          </cell>
          <cell r="W1008">
            <v>11376</v>
          </cell>
          <cell r="X1008">
            <v>114</v>
          </cell>
          <cell r="Y1008">
            <v>15962.88</v>
          </cell>
          <cell r="Z1008">
            <v>9654.7900000000009</v>
          </cell>
          <cell r="AA1008">
            <v>9.3800000000000008</v>
          </cell>
          <cell r="AB1008">
            <v>2294</v>
          </cell>
          <cell r="AC1008">
            <v>14774.61</v>
          </cell>
          <cell r="AD1008">
            <v>0.97</v>
          </cell>
          <cell r="AE1008">
            <v>22518</v>
          </cell>
          <cell r="AF1008">
            <v>15.62</v>
          </cell>
          <cell r="AG1008">
            <v>5681.41</v>
          </cell>
          <cell r="AH1008">
            <v>69921</v>
          </cell>
          <cell r="AI1008">
            <v>2563.1999999999998</v>
          </cell>
          <cell r="AJ1008">
            <v>197382.77</v>
          </cell>
          <cell r="AK1008">
            <v>2511.34</v>
          </cell>
          <cell r="AL1008">
            <v>13772.16</v>
          </cell>
        </row>
        <row r="1009">
          <cell r="A1009">
            <v>38909</v>
          </cell>
          <cell r="B1009" t="str">
            <v>12:00</v>
          </cell>
          <cell r="C1009">
            <v>48671.31</v>
          </cell>
          <cell r="D1009">
            <v>71451.89</v>
          </cell>
          <cell r="E1009">
            <v>189706.37</v>
          </cell>
          <cell r="F1009">
            <v>30758.400000000001</v>
          </cell>
          <cell r="G1009">
            <v>88089.97</v>
          </cell>
          <cell r="H1009">
            <v>11432.39</v>
          </cell>
          <cell r="I1009">
            <v>-386.28</v>
          </cell>
          <cell r="J1009">
            <v>14974.06</v>
          </cell>
          <cell r="K1009">
            <v>5170.3500000000004</v>
          </cell>
          <cell r="L1009">
            <v>12981.78</v>
          </cell>
          <cell r="M1009">
            <v>0</v>
          </cell>
          <cell r="N1009">
            <v>36432</v>
          </cell>
          <cell r="O1009">
            <v>11750.31</v>
          </cell>
          <cell r="P1009">
            <v>62883.93</v>
          </cell>
          <cell r="Q1009">
            <v>103042.28</v>
          </cell>
          <cell r="R1009">
            <v>74634.240000000005</v>
          </cell>
          <cell r="S1009">
            <v>2268</v>
          </cell>
          <cell r="T1009">
            <v>10285.200000000001</v>
          </cell>
          <cell r="U1009">
            <v>12981.78</v>
          </cell>
          <cell r="V1009">
            <v>1197</v>
          </cell>
          <cell r="W1009">
            <v>11404.8</v>
          </cell>
          <cell r="X1009">
            <v>108.75</v>
          </cell>
          <cell r="Y1009">
            <v>15796.6</v>
          </cell>
          <cell r="Z1009">
            <v>8819.98</v>
          </cell>
          <cell r="AA1009">
            <v>9.3800000000000008</v>
          </cell>
          <cell r="AB1009">
            <v>2273.3000000000002</v>
          </cell>
          <cell r="AC1009">
            <v>14703.53</v>
          </cell>
          <cell r="AD1009">
            <v>1.99</v>
          </cell>
          <cell r="AE1009">
            <v>22302</v>
          </cell>
          <cell r="AF1009">
            <v>14.58</v>
          </cell>
          <cell r="AG1009">
            <v>5554.89</v>
          </cell>
          <cell r="AH1009">
            <v>68448</v>
          </cell>
          <cell r="AI1009">
            <v>2520</v>
          </cell>
          <cell r="AJ1009">
            <v>196182.99</v>
          </cell>
          <cell r="AK1009">
            <v>2511.34</v>
          </cell>
          <cell r="AL1009">
            <v>12855.74</v>
          </cell>
        </row>
        <row r="1010">
          <cell r="A1010">
            <v>38909</v>
          </cell>
          <cell r="B1010" t="str">
            <v>12:15</v>
          </cell>
          <cell r="C1010">
            <v>40966.660000000003</v>
          </cell>
          <cell r="D1010">
            <v>61729.98</v>
          </cell>
          <cell r="E1010">
            <v>189138.71</v>
          </cell>
          <cell r="F1010">
            <v>30758.400000000001</v>
          </cell>
          <cell r="G1010">
            <v>88051.64</v>
          </cell>
          <cell r="H1010">
            <v>11282.77</v>
          </cell>
          <cell r="I1010">
            <v>-366.87</v>
          </cell>
          <cell r="J1010">
            <v>14685.68</v>
          </cell>
          <cell r="K1010">
            <v>4885.97</v>
          </cell>
          <cell r="L1010">
            <v>12829.48</v>
          </cell>
          <cell r="M1010">
            <v>0</v>
          </cell>
          <cell r="N1010">
            <v>36432</v>
          </cell>
          <cell r="O1010">
            <v>11774.57</v>
          </cell>
          <cell r="P1010">
            <v>59242.400000000001</v>
          </cell>
          <cell r="Q1010">
            <v>101710.87</v>
          </cell>
          <cell r="R1010">
            <v>71016.97</v>
          </cell>
          <cell r="S1010">
            <v>2268</v>
          </cell>
          <cell r="T1010">
            <v>9565.2000000000007</v>
          </cell>
          <cell r="U1010">
            <v>12829.48</v>
          </cell>
          <cell r="V1010">
            <v>1200</v>
          </cell>
          <cell r="W1010">
            <v>11088</v>
          </cell>
          <cell r="X1010">
            <v>108.75</v>
          </cell>
          <cell r="Y1010">
            <v>15380.9</v>
          </cell>
          <cell r="Z1010">
            <v>7593.22</v>
          </cell>
          <cell r="AA1010">
            <v>3.75</v>
          </cell>
          <cell r="AB1010">
            <v>2302</v>
          </cell>
          <cell r="AC1010">
            <v>14137.59</v>
          </cell>
          <cell r="AD1010">
            <v>4.1900000000000004</v>
          </cell>
          <cell r="AE1010">
            <v>21636</v>
          </cell>
          <cell r="AF1010">
            <v>15.62</v>
          </cell>
          <cell r="AG1010">
            <v>5592.08</v>
          </cell>
          <cell r="AH1010">
            <v>64806</v>
          </cell>
          <cell r="AI1010">
            <v>2469.6</v>
          </cell>
          <cell r="AJ1010">
            <v>190583.67999999999</v>
          </cell>
          <cell r="AK1010">
            <v>2511.34</v>
          </cell>
          <cell r="AL1010">
            <v>8911.8700000000008</v>
          </cell>
        </row>
        <row r="1011">
          <cell r="A1011">
            <v>38909</v>
          </cell>
          <cell r="B1011" t="str">
            <v>12:30</v>
          </cell>
          <cell r="C1011">
            <v>40748.61</v>
          </cell>
          <cell r="D1011">
            <v>47007.1</v>
          </cell>
          <cell r="E1011">
            <v>189062.29</v>
          </cell>
          <cell r="F1011">
            <v>30758.400000000001</v>
          </cell>
          <cell r="G1011">
            <v>88128.3</v>
          </cell>
          <cell r="H1011">
            <v>11286.53</v>
          </cell>
          <cell r="I1011">
            <v>-383.69</v>
          </cell>
          <cell r="J1011">
            <v>14878.87</v>
          </cell>
          <cell r="K1011">
            <v>4738.58</v>
          </cell>
          <cell r="L1011">
            <v>12905.73</v>
          </cell>
          <cell r="M1011">
            <v>0</v>
          </cell>
          <cell r="N1011">
            <v>37536</v>
          </cell>
          <cell r="O1011">
            <v>11768.51</v>
          </cell>
          <cell r="P1011">
            <v>54887.38</v>
          </cell>
          <cell r="Q1011">
            <v>100319.69</v>
          </cell>
          <cell r="R1011">
            <v>66655.89</v>
          </cell>
          <cell r="S1011">
            <v>2160</v>
          </cell>
          <cell r="T1011">
            <v>8917.2000000000007</v>
          </cell>
          <cell r="U1011">
            <v>12905.73</v>
          </cell>
          <cell r="V1011">
            <v>1080</v>
          </cell>
          <cell r="W1011">
            <v>10396.799999999999</v>
          </cell>
          <cell r="X1011">
            <v>114.75</v>
          </cell>
          <cell r="Y1011">
            <v>15131.48</v>
          </cell>
          <cell r="Z1011">
            <v>7287.55</v>
          </cell>
          <cell r="AA1011">
            <v>7.5</v>
          </cell>
          <cell r="AB1011">
            <v>2290.8000000000002</v>
          </cell>
          <cell r="AC1011">
            <v>13595.9</v>
          </cell>
          <cell r="AD1011">
            <v>14.6</v>
          </cell>
          <cell r="AE1011">
            <v>20862</v>
          </cell>
          <cell r="AF1011">
            <v>14.58</v>
          </cell>
          <cell r="AG1011">
            <v>5596.39</v>
          </cell>
          <cell r="AH1011">
            <v>62769</v>
          </cell>
          <cell r="AI1011">
            <v>2397.6</v>
          </cell>
          <cell r="AJ1011">
            <v>186712</v>
          </cell>
          <cell r="AK1011">
            <v>2511.34</v>
          </cell>
          <cell r="AL1011">
            <v>5569.98</v>
          </cell>
        </row>
        <row r="1012">
          <cell r="A1012">
            <v>38909</v>
          </cell>
          <cell r="B1012" t="str">
            <v>12:45</v>
          </cell>
          <cell r="C1012">
            <v>39754.370000000003</v>
          </cell>
          <cell r="D1012">
            <v>35525.1</v>
          </cell>
          <cell r="E1012">
            <v>189500.7</v>
          </cell>
          <cell r="F1012">
            <v>30844.799999999999</v>
          </cell>
          <cell r="G1012">
            <v>88128.3</v>
          </cell>
          <cell r="H1012">
            <v>11284.65</v>
          </cell>
          <cell r="I1012">
            <v>-367.87</v>
          </cell>
          <cell r="J1012">
            <v>14845.67</v>
          </cell>
          <cell r="K1012">
            <v>4780.51</v>
          </cell>
          <cell r="L1012">
            <v>12948.31</v>
          </cell>
          <cell r="M1012">
            <v>0</v>
          </cell>
          <cell r="N1012">
            <v>36984</v>
          </cell>
          <cell r="O1012">
            <v>11756.37</v>
          </cell>
          <cell r="P1012">
            <v>52239.97</v>
          </cell>
          <cell r="Q1012">
            <v>97519.87</v>
          </cell>
          <cell r="R1012">
            <v>63996.34</v>
          </cell>
          <cell r="S1012">
            <v>2160</v>
          </cell>
          <cell r="T1012">
            <v>8276.4</v>
          </cell>
          <cell r="U1012">
            <v>12948.31</v>
          </cell>
          <cell r="V1012">
            <v>993</v>
          </cell>
          <cell r="W1012">
            <v>9849.6</v>
          </cell>
          <cell r="X1012">
            <v>105.75</v>
          </cell>
          <cell r="Y1012">
            <v>14965.2</v>
          </cell>
          <cell r="Z1012">
            <v>7251.46</v>
          </cell>
          <cell r="AA1012">
            <v>5.63</v>
          </cell>
          <cell r="AB1012">
            <v>2279.6999999999998</v>
          </cell>
          <cell r="AC1012">
            <v>13269.61</v>
          </cell>
          <cell r="AD1012">
            <v>3.66</v>
          </cell>
          <cell r="AE1012">
            <v>20304</v>
          </cell>
          <cell r="AF1012">
            <v>14.58</v>
          </cell>
          <cell r="AG1012">
            <v>5601.94</v>
          </cell>
          <cell r="AH1012">
            <v>61704</v>
          </cell>
          <cell r="AI1012">
            <v>2246.4</v>
          </cell>
          <cell r="AJ1012">
            <v>184312.22</v>
          </cell>
          <cell r="AK1012">
            <v>2568.42</v>
          </cell>
          <cell r="AL1012">
            <v>3021.75</v>
          </cell>
        </row>
        <row r="1013">
          <cell r="A1013">
            <v>38909</v>
          </cell>
          <cell r="B1013" t="str">
            <v>13:00</v>
          </cell>
          <cell r="C1013">
            <v>39950.42</v>
          </cell>
          <cell r="D1013">
            <v>33084.620000000003</v>
          </cell>
          <cell r="E1013">
            <v>189013.9</v>
          </cell>
          <cell r="F1013">
            <v>30499.200000000001</v>
          </cell>
          <cell r="G1013">
            <v>88128.3</v>
          </cell>
          <cell r="H1013">
            <v>11240.41</v>
          </cell>
          <cell r="I1013">
            <v>-346.17</v>
          </cell>
          <cell r="J1013">
            <v>14899.3</v>
          </cell>
          <cell r="K1013">
            <v>4861.1099999999997</v>
          </cell>
          <cell r="L1013">
            <v>12954.38</v>
          </cell>
          <cell r="M1013">
            <v>0</v>
          </cell>
          <cell r="N1013">
            <v>36432</v>
          </cell>
          <cell r="O1013">
            <v>11786.7</v>
          </cell>
          <cell r="P1013">
            <v>51635.35</v>
          </cell>
          <cell r="Q1013">
            <v>94106.17</v>
          </cell>
          <cell r="R1013">
            <v>63422.05</v>
          </cell>
          <cell r="S1013">
            <v>2160</v>
          </cell>
          <cell r="T1013">
            <v>8838</v>
          </cell>
          <cell r="U1013">
            <v>12954.38</v>
          </cell>
          <cell r="V1013">
            <v>1218</v>
          </cell>
          <cell r="W1013">
            <v>10137.6</v>
          </cell>
          <cell r="X1013">
            <v>108</v>
          </cell>
          <cell r="Y1013">
            <v>14798.92</v>
          </cell>
          <cell r="Z1013">
            <v>7412.71</v>
          </cell>
          <cell r="AA1013">
            <v>9.3800000000000008</v>
          </cell>
          <cell r="AB1013">
            <v>2175.8000000000002</v>
          </cell>
          <cell r="AC1013">
            <v>12894.2</v>
          </cell>
          <cell r="AD1013">
            <v>0.79</v>
          </cell>
          <cell r="AE1013">
            <v>20070</v>
          </cell>
          <cell r="AF1013">
            <v>12.5</v>
          </cell>
          <cell r="AG1013">
            <v>5668.74</v>
          </cell>
          <cell r="AH1013">
            <v>61860</v>
          </cell>
          <cell r="AI1013">
            <v>2239.1999999999998</v>
          </cell>
          <cell r="AJ1013">
            <v>184408.09</v>
          </cell>
          <cell r="AK1013">
            <v>2511.34</v>
          </cell>
          <cell r="AL1013">
            <v>3289.42</v>
          </cell>
        </row>
        <row r="1014">
          <cell r="A1014">
            <v>38909</v>
          </cell>
          <cell r="B1014" t="str">
            <v>13:15</v>
          </cell>
          <cell r="C1014">
            <v>40126.06</v>
          </cell>
          <cell r="D1014">
            <v>33684.74</v>
          </cell>
          <cell r="E1014">
            <v>190016.73</v>
          </cell>
          <cell r="F1014">
            <v>29894.400000000001</v>
          </cell>
          <cell r="G1014">
            <v>88166.64</v>
          </cell>
          <cell r="H1014">
            <v>11212.66</v>
          </cell>
          <cell r="I1014">
            <v>-216.07</v>
          </cell>
          <cell r="J1014">
            <v>14856.87</v>
          </cell>
          <cell r="K1014">
            <v>4951.84</v>
          </cell>
          <cell r="L1014">
            <v>12967.64</v>
          </cell>
          <cell r="M1014">
            <v>0</v>
          </cell>
          <cell r="N1014">
            <v>36984</v>
          </cell>
          <cell r="O1014">
            <v>11750.31</v>
          </cell>
          <cell r="P1014">
            <v>51410.8</v>
          </cell>
          <cell r="Q1014">
            <v>90520.07</v>
          </cell>
          <cell r="R1014">
            <v>63161.11</v>
          </cell>
          <cell r="S1014">
            <v>2160</v>
          </cell>
          <cell r="T1014">
            <v>9003.6</v>
          </cell>
          <cell r="U1014">
            <v>12967.64</v>
          </cell>
          <cell r="V1014">
            <v>1167</v>
          </cell>
          <cell r="W1014">
            <v>10137.6</v>
          </cell>
          <cell r="X1014">
            <v>104.25</v>
          </cell>
          <cell r="Y1014">
            <v>14798.92</v>
          </cell>
          <cell r="Z1014">
            <v>7785.35</v>
          </cell>
          <cell r="AA1014">
            <v>5.63</v>
          </cell>
          <cell r="AB1014">
            <v>2204.5</v>
          </cell>
          <cell r="AC1014">
            <v>12894.34</v>
          </cell>
          <cell r="AD1014">
            <v>0.92</v>
          </cell>
          <cell r="AE1014">
            <v>20376</v>
          </cell>
          <cell r="AF1014">
            <v>14.58</v>
          </cell>
          <cell r="AG1014">
            <v>5672.62</v>
          </cell>
          <cell r="AH1014">
            <v>63366</v>
          </cell>
          <cell r="AI1014">
            <v>2296.8000000000002</v>
          </cell>
          <cell r="AJ1014">
            <v>186519.85</v>
          </cell>
          <cell r="AK1014">
            <v>2568.42</v>
          </cell>
          <cell r="AL1014">
            <v>4261.9399999999996</v>
          </cell>
        </row>
        <row r="1015">
          <cell r="A1015">
            <v>38909</v>
          </cell>
          <cell r="B1015" t="str">
            <v>13:30</v>
          </cell>
          <cell r="C1015">
            <v>40461.74</v>
          </cell>
          <cell r="D1015">
            <v>34444.89</v>
          </cell>
          <cell r="E1015">
            <v>190893.58</v>
          </cell>
          <cell r="F1015">
            <v>29894.400000000001</v>
          </cell>
          <cell r="G1015">
            <v>88166.64</v>
          </cell>
          <cell r="H1015">
            <v>11214.53</v>
          </cell>
          <cell r="I1015">
            <v>-186.31</v>
          </cell>
          <cell r="J1015">
            <v>14915.66</v>
          </cell>
          <cell r="K1015">
            <v>5042.18</v>
          </cell>
          <cell r="L1015">
            <v>12967.64</v>
          </cell>
          <cell r="M1015">
            <v>0</v>
          </cell>
          <cell r="N1015">
            <v>36984</v>
          </cell>
          <cell r="O1015">
            <v>11786.7</v>
          </cell>
          <cell r="P1015">
            <v>51671.64</v>
          </cell>
          <cell r="Q1015">
            <v>88570.31</v>
          </cell>
          <cell r="R1015">
            <v>63458.34</v>
          </cell>
          <cell r="S1015">
            <v>2160</v>
          </cell>
          <cell r="T1015">
            <v>9187.2000000000007</v>
          </cell>
          <cell r="U1015">
            <v>12967.64</v>
          </cell>
          <cell r="V1015">
            <v>1134</v>
          </cell>
          <cell r="W1015">
            <v>10166.4</v>
          </cell>
          <cell r="X1015">
            <v>102</v>
          </cell>
          <cell r="Y1015">
            <v>14965.2</v>
          </cell>
          <cell r="Z1015">
            <v>8199.59</v>
          </cell>
          <cell r="AA1015">
            <v>7.5</v>
          </cell>
          <cell r="AB1015">
            <v>1649.3</v>
          </cell>
          <cell r="AC1015">
            <v>13068.91</v>
          </cell>
          <cell r="AD1015">
            <v>2.09</v>
          </cell>
          <cell r="AE1015">
            <v>20772</v>
          </cell>
          <cell r="AF1015">
            <v>22.92</v>
          </cell>
          <cell r="AG1015">
            <v>5561.53</v>
          </cell>
          <cell r="AH1015">
            <v>65121</v>
          </cell>
          <cell r="AI1015">
            <v>2289.6</v>
          </cell>
          <cell r="AJ1015">
            <v>188279.65</v>
          </cell>
          <cell r="AK1015">
            <v>2568.42</v>
          </cell>
          <cell r="AL1015">
            <v>5178.3599999999997</v>
          </cell>
        </row>
        <row r="1016">
          <cell r="A1016">
            <v>38909</v>
          </cell>
          <cell r="B1016" t="str">
            <v>13:45</v>
          </cell>
          <cell r="C1016">
            <v>40306.5</v>
          </cell>
          <cell r="D1016">
            <v>39645.94</v>
          </cell>
          <cell r="E1016">
            <v>192933.4</v>
          </cell>
          <cell r="F1016">
            <v>29980.799999999999</v>
          </cell>
          <cell r="G1016">
            <v>88204.97</v>
          </cell>
          <cell r="H1016">
            <v>11210.78</v>
          </cell>
          <cell r="I1016">
            <v>-202.12</v>
          </cell>
          <cell r="J1016">
            <v>15132.04</v>
          </cell>
          <cell r="K1016">
            <v>4991.91</v>
          </cell>
          <cell r="L1016">
            <v>12842.91</v>
          </cell>
          <cell r="M1016">
            <v>0</v>
          </cell>
          <cell r="N1016">
            <v>36432</v>
          </cell>
          <cell r="O1016">
            <v>11786.7</v>
          </cell>
          <cell r="P1016">
            <v>51772.45</v>
          </cell>
          <cell r="Q1016">
            <v>88842.12</v>
          </cell>
          <cell r="R1016">
            <v>63559.15</v>
          </cell>
          <cell r="S1016">
            <v>2268</v>
          </cell>
          <cell r="T1016">
            <v>9414</v>
          </cell>
          <cell r="U1016">
            <v>12842.91</v>
          </cell>
          <cell r="V1016">
            <v>1209</v>
          </cell>
          <cell r="W1016">
            <v>10137.6</v>
          </cell>
          <cell r="X1016">
            <v>104.25</v>
          </cell>
          <cell r="Y1016">
            <v>15297.76</v>
          </cell>
          <cell r="Z1016">
            <v>8308.14</v>
          </cell>
          <cell r="AA1016">
            <v>3.75</v>
          </cell>
          <cell r="AB1016">
            <v>1342.1</v>
          </cell>
          <cell r="AC1016">
            <v>13465.01</v>
          </cell>
          <cell r="AD1016">
            <v>1.21</v>
          </cell>
          <cell r="AE1016">
            <v>20898</v>
          </cell>
          <cell r="AF1016">
            <v>19.79</v>
          </cell>
          <cell r="AG1016">
            <v>5597.53</v>
          </cell>
          <cell r="AH1016">
            <v>66717</v>
          </cell>
          <cell r="AI1016">
            <v>2354.4</v>
          </cell>
          <cell r="AJ1016">
            <v>191735.19</v>
          </cell>
          <cell r="AK1016">
            <v>2511.34</v>
          </cell>
          <cell r="AL1016">
            <v>6058.54</v>
          </cell>
        </row>
        <row r="1017">
          <cell r="A1017">
            <v>38909</v>
          </cell>
          <cell r="B1017" t="str">
            <v>14:00</v>
          </cell>
          <cell r="C1017">
            <v>40630.18</v>
          </cell>
          <cell r="D1017">
            <v>48247.65</v>
          </cell>
          <cell r="E1017">
            <v>192332.13</v>
          </cell>
          <cell r="F1017">
            <v>29548.799999999999</v>
          </cell>
          <cell r="G1017">
            <v>88204.97</v>
          </cell>
          <cell r="H1017">
            <v>11188.66</v>
          </cell>
          <cell r="I1017">
            <v>-198.96</v>
          </cell>
          <cell r="J1017">
            <v>14692.51</v>
          </cell>
          <cell r="K1017">
            <v>5016.93</v>
          </cell>
          <cell r="L1017">
            <v>12923.79</v>
          </cell>
          <cell r="M1017">
            <v>0</v>
          </cell>
          <cell r="N1017">
            <v>36984</v>
          </cell>
          <cell r="O1017">
            <v>11750.31</v>
          </cell>
          <cell r="P1017">
            <v>51737.09</v>
          </cell>
          <cell r="Q1017">
            <v>89478.96</v>
          </cell>
          <cell r="R1017">
            <v>63487.4</v>
          </cell>
          <cell r="S1017">
            <v>2268</v>
          </cell>
          <cell r="T1017">
            <v>9558</v>
          </cell>
          <cell r="U1017">
            <v>12923.79</v>
          </cell>
          <cell r="V1017">
            <v>1281</v>
          </cell>
          <cell r="W1017">
            <v>10396.799999999999</v>
          </cell>
          <cell r="X1017">
            <v>129.75</v>
          </cell>
          <cell r="Y1017">
            <v>15547.18</v>
          </cell>
          <cell r="Z1017">
            <v>8371.36</v>
          </cell>
          <cell r="AA1017">
            <v>5.63</v>
          </cell>
          <cell r="AB1017">
            <v>1383.7</v>
          </cell>
          <cell r="AC1017">
            <v>13885.34</v>
          </cell>
          <cell r="AD1017">
            <v>1.39</v>
          </cell>
          <cell r="AE1017">
            <v>21294</v>
          </cell>
          <cell r="AF1017">
            <v>17.71</v>
          </cell>
          <cell r="AG1017">
            <v>5491.44</v>
          </cell>
          <cell r="AH1017">
            <v>67896</v>
          </cell>
          <cell r="AI1017">
            <v>2404.8000000000002</v>
          </cell>
          <cell r="AJ1017">
            <v>193527.09</v>
          </cell>
          <cell r="AK1017">
            <v>2454.27</v>
          </cell>
          <cell r="AL1017">
            <v>7878.53</v>
          </cell>
        </row>
        <row r="1018">
          <cell r="A1018">
            <v>38909</v>
          </cell>
          <cell r="B1018" t="str">
            <v>14:15</v>
          </cell>
          <cell r="C1018">
            <v>46014.68</v>
          </cell>
          <cell r="D1018">
            <v>56289.26</v>
          </cell>
          <cell r="E1018">
            <v>187886.74</v>
          </cell>
          <cell r="F1018">
            <v>29289.599999999999</v>
          </cell>
          <cell r="G1018">
            <v>88204.97</v>
          </cell>
          <cell r="H1018">
            <v>11164.66</v>
          </cell>
          <cell r="I1018">
            <v>-197.38</v>
          </cell>
          <cell r="J1018">
            <v>14878.87</v>
          </cell>
          <cell r="K1018">
            <v>4701.54</v>
          </cell>
          <cell r="L1018">
            <v>12978.02</v>
          </cell>
          <cell r="M1018">
            <v>0</v>
          </cell>
          <cell r="N1018">
            <v>36984</v>
          </cell>
          <cell r="O1018">
            <v>11768.51</v>
          </cell>
          <cell r="P1018">
            <v>52730.64</v>
          </cell>
          <cell r="Q1018">
            <v>90341.38</v>
          </cell>
          <cell r="R1018">
            <v>64499.15</v>
          </cell>
          <cell r="S1018">
            <v>2160</v>
          </cell>
          <cell r="T1018">
            <v>9518.4</v>
          </cell>
          <cell r="U1018">
            <v>12978.02</v>
          </cell>
          <cell r="V1018">
            <v>1320</v>
          </cell>
          <cell r="W1018">
            <v>10281.6</v>
          </cell>
          <cell r="X1018">
            <v>131.25</v>
          </cell>
          <cell r="Y1018">
            <v>15879.74</v>
          </cell>
          <cell r="Z1018">
            <v>8655.35</v>
          </cell>
          <cell r="AA1018">
            <v>5.63</v>
          </cell>
          <cell r="AB1018">
            <v>1590</v>
          </cell>
          <cell r="AC1018">
            <v>14261.42</v>
          </cell>
          <cell r="AD1018">
            <v>2.29</v>
          </cell>
          <cell r="AE1018">
            <v>21960</v>
          </cell>
          <cell r="AF1018">
            <v>14.58</v>
          </cell>
          <cell r="AG1018">
            <v>5447.17</v>
          </cell>
          <cell r="AH1018">
            <v>69177</v>
          </cell>
          <cell r="AI1018">
            <v>2527.1999999999998</v>
          </cell>
          <cell r="AJ1018">
            <v>194118.92</v>
          </cell>
          <cell r="AK1018">
            <v>2454.27</v>
          </cell>
          <cell r="AL1018">
            <v>11885.53</v>
          </cell>
        </row>
        <row r="1019">
          <cell r="A1019">
            <v>38909</v>
          </cell>
          <cell r="B1019" t="str">
            <v>14:30</v>
          </cell>
          <cell r="C1019">
            <v>50172.07</v>
          </cell>
          <cell r="D1019">
            <v>58769.75</v>
          </cell>
          <cell r="E1019">
            <v>188484.78</v>
          </cell>
          <cell r="F1019">
            <v>29289.599999999999</v>
          </cell>
          <cell r="G1019">
            <v>88204.97</v>
          </cell>
          <cell r="H1019">
            <v>11162.78</v>
          </cell>
          <cell r="I1019">
            <v>-203.27</v>
          </cell>
          <cell r="J1019">
            <v>15012.06</v>
          </cell>
          <cell r="K1019">
            <v>4744.76</v>
          </cell>
          <cell r="L1019">
            <v>13353.44</v>
          </cell>
          <cell r="M1019">
            <v>0</v>
          </cell>
          <cell r="N1019">
            <v>36984</v>
          </cell>
          <cell r="O1019">
            <v>11786.7</v>
          </cell>
          <cell r="P1019">
            <v>53456.800000000003</v>
          </cell>
          <cell r="Q1019">
            <v>91691.27</v>
          </cell>
          <cell r="R1019">
            <v>65243.5</v>
          </cell>
          <cell r="S1019">
            <v>2052</v>
          </cell>
          <cell r="T1019">
            <v>9720</v>
          </cell>
          <cell r="U1019">
            <v>13353.44</v>
          </cell>
          <cell r="V1019">
            <v>1209</v>
          </cell>
          <cell r="W1019">
            <v>10281.6</v>
          </cell>
          <cell r="X1019">
            <v>132.75</v>
          </cell>
          <cell r="Y1019">
            <v>16046.02</v>
          </cell>
          <cell r="Z1019">
            <v>8455.06</v>
          </cell>
          <cell r="AA1019">
            <v>3.75</v>
          </cell>
          <cell r="AB1019">
            <v>2207.6</v>
          </cell>
          <cell r="AC1019">
            <v>14381.4</v>
          </cell>
          <cell r="AD1019">
            <v>6.4</v>
          </cell>
          <cell r="AE1019">
            <v>22374</v>
          </cell>
          <cell r="AF1019">
            <v>15.62</v>
          </cell>
          <cell r="AG1019">
            <v>5467.74</v>
          </cell>
          <cell r="AH1019">
            <v>70263</v>
          </cell>
          <cell r="AI1019">
            <v>2635.2</v>
          </cell>
          <cell r="AJ1019">
            <v>196134.72</v>
          </cell>
          <cell r="AK1019">
            <v>2511.34</v>
          </cell>
          <cell r="AL1019">
            <v>13371.21</v>
          </cell>
        </row>
        <row r="1020">
          <cell r="A1020">
            <v>38909</v>
          </cell>
          <cell r="B1020" t="str">
            <v>14:45</v>
          </cell>
          <cell r="C1020">
            <v>44567.13</v>
          </cell>
          <cell r="D1020">
            <v>73252.37</v>
          </cell>
          <cell r="E1020">
            <v>188607.2</v>
          </cell>
          <cell r="F1020">
            <v>29289.599999999999</v>
          </cell>
          <cell r="G1020">
            <v>88204.97</v>
          </cell>
          <cell r="H1020">
            <v>11212.66</v>
          </cell>
          <cell r="I1020">
            <v>-202.84</v>
          </cell>
          <cell r="J1020">
            <v>15047.25</v>
          </cell>
          <cell r="K1020">
            <v>4675.66</v>
          </cell>
          <cell r="L1020">
            <v>13519.83</v>
          </cell>
          <cell r="M1020">
            <v>0</v>
          </cell>
          <cell r="N1020">
            <v>36984</v>
          </cell>
          <cell r="O1020">
            <v>11756.37</v>
          </cell>
          <cell r="P1020">
            <v>54917.13</v>
          </cell>
          <cell r="Q1020">
            <v>93002.84</v>
          </cell>
          <cell r="R1020">
            <v>66673.5</v>
          </cell>
          <cell r="S1020">
            <v>2160</v>
          </cell>
          <cell r="T1020">
            <v>9936</v>
          </cell>
          <cell r="U1020">
            <v>13519.83</v>
          </cell>
          <cell r="V1020">
            <v>1335</v>
          </cell>
          <cell r="W1020">
            <v>10512</v>
          </cell>
          <cell r="X1020">
            <v>131.25</v>
          </cell>
          <cell r="Y1020">
            <v>16046.02</v>
          </cell>
          <cell r="Z1020">
            <v>8485.9599999999991</v>
          </cell>
          <cell r="AA1020">
            <v>5.63</v>
          </cell>
          <cell r="AB1020">
            <v>2204.4</v>
          </cell>
          <cell r="AC1020">
            <v>14736.71</v>
          </cell>
          <cell r="AD1020">
            <v>10.86</v>
          </cell>
          <cell r="AE1020">
            <v>22284</v>
          </cell>
          <cell r="AF1020">
            <v>15.62</v>
          </cell>
          <cell r="AG1020">
            <v>5420.96</v>
          </cell>
          <cell r="AH1020">
            <v>70863</v>
          </cell>
          <cell r="AI1020">
            <v>2714.4</v>
          </cell>
          <cell r="AJ1020">
            <v>199366.56</v>
          </cell>
          <cell r="AK1020">
            <v>2397.19</v>
          </cell>
          <cell r="AL1020">
            <v>15796.69</v>
          </cell>
        </row>
        <row r="1021">
          <cell r="A1021">
            <v>38909</v>
          </cell>
          <cell r="B1021" t="str">
            <v>15:00</v>
          </cell>
          <cell r="C1021">
            <v>48838.95</v>
          </cell>
          <cell r="D1021">
            <v>69811.179999999993</v>
          </cell>
          <cell r="E1021">
            <v>188332.78</v>
          </cell>
          <cell r="F1021">
            <v>29203.200000000001</v>
          </cell>
          <cell r="G1021">
            <v>88128.3</v>
          </cell>
          <cell r="H1021">
            <v>11186.78</v>
          </cell>
          <cell r="I1021">
            <v>-199.54</v>
          </cell>
          <cell r="J1021">
            <v>14988.06</v>
          </cell>
          <cell r="K1021">
            <v>4624.8900000000003</v>
          </cell>
          <cell r="L1021">
            <v>13980.38</v>
          </cell>
          <cell r="M1021">
            <v>0</v>
          </cell>
          <cell r="N1021">
            <v>38088</v>
          </cell>
          <cell r="O1021">
            <v>11774.57</v>
          </cell>
          <cell r="P1021">
            <v>56718.59</v>
          </cell>
          <cell r="Q1021">
            <v>90791.54</v>
          </cell>
          <cell r="R1021">
            <v>68493.16</v>
          </cell>
          <cell r="S1021">
            <v>2052</v>
          </cell>
          <cell r="T1021">
            <v>9486</v>
          </cell>
          <cell r="U1021">
            <v>13980.38</v>
          </cell>
          <cell r="V1021">
            <v>1257</v>
          </cell>
          <cell r="W1021">
            <v>10425.6</v>
          </cell>
          <cell r="X1021">
            <v>147</v>
          </cell>
          <cell r="Y1021">
            <v>15630.32</v>
          </cell>
          <cell r="Z1021">
            <v>8377.1299999999992</v>
          </cell>
          <cell r="AA1021">
            <v>3.75</v>
          </cell>
          <cell r="AB1021">
            <v>2287.6</v>
          </cell>
          <cell r="AC1021">
            <v>14973.32</v>
          </cell>
          <cell r="AD1021">
            <v>17.27</v>
          </cell>
          <cell r="AE1021">
            <v>22284</v>
          </cell>
          <cell r="AF1021">
            <v>14.58</v>
          </cell>
          <cell r="AG1021">
            <v>5453.41</v>
          </cell>
          <cell r="AH1021">
            <v>70644</v>
          </cell>
          <cell r="AI1021">
            <v>2743.2</v>
          </cell>
          <cell r="AJ1021">
            <v>201734.49</v>
          </cell>
          <cell r="AK1021">
            <v>2397.19</v>
          </cell>
          <cell r="AL1021">
            <v>17875.009999999998</v>
          </cell>
        </row>
        <row r="1022">
          <cell r="A1022">
            <v>38909</v>
          </cell>
          <cell r="B1022" t="str">
            <v>15:15</v>
          </cell>
          <cell r="C1022">
            <v>49559.53</v>
          </cell>
          <cell r="D1022">
            <v>66010.42</v>
          </cell>
          <cell r="E1022">
            <v>189921.29</v>
          </cell>
          <cell r="F1022">
            <v>29203.200000000001</v>
          </cell>
          <cell r="G1022">
            <v>88166.64</v>
          </cell>
          <cell r="H1022">
            <v>11212.66</v>
          </cell>
          <cell r="I1022">
            <v>-202.27</v>
          </cell>
          <cell r="J1022">
            <v>14940.46</v>
          </cell>
          <cell r="K1022">
            <v>4609.22</v>
          </cell>
          <cell r="L1022">
            <v>14082.31</v>
          </cell>
          <cell r="M1022">
            <v>0</v>
          </cell>
          <cell r="N1022">
            <v>41952</v>
          </cell>
          <cell r="O1022">
            <v>11774.57</v>
          </cell>
          <cell r="P1022">
            <v>57809.53</v>
          </cell>
          <cell r="Q1022">
            <v>90954.27</v>
          </cell>
          <cell r="R1022">
            <v>69584.100000000006</v>
          </cell>
          <cell r="S1022">
            <v>2160</v>
          </cell>
          <cell r="T1022">
            <v>9896.4</v>
          </cell>
          <cell r="U1022">
            <v>14082.31</v>
          </cell>
          <cell r="V1022">
            <v>1173</v>
          </cell>
          <cell r="W1022">
            <v>10512</v>
          </cell>
          <cell r="X1022">
            <v>144</v>
          </cell>
          <cell r="Y1022">
            <v>15547.18</v>
          </cell>
          <cell r="Z1022">
            <v>8483.0300000000007</v>
          </cell>
          <cell r="AA1022">
            <v>5.63</v>
          </cell>
          <cell r="AB1022">
            <v>2338.8000000000002</v>
          </cell>
          <cell r="AC1022">
            <v>15008.46</v>
          </cell>
          <cell r="AD1022">
            <v>40.49</v>
          </cell>
          <cell r="AE1022">
            <v>22410</v>
          </cell>
          <cell r="AF1022">
            <v>16.670000000000002</v>
          </cell>
          <cell r="AG1022">
            <v>5440.4</v>
          </cell>
          <cell r="AH1022">
            <v>70773</v>
          </cell>
          <cell r="AI1022">
            <v>2736</v>
          </cell>
          <cell r="AJ1022">
            <v>203398.33</v>
          </cell>
          <cell r="AK1022">
            <v>2454.27</v>
          </cell>
          <cell r="AL1022">
            <v>18332.060000000001</v>
          </cell>
        </row>
        <row r="1023">
          <cell r="A1023">
            <v>38909</v>
          </cell>
          <cell r="B1023" t="str">
            <v>15:30</v>
          </cell>
          <cell r="C1023">
            <v>49029.4</v>
          </cell>
          <cell r="D1023">
            <v>70610.98</v>
          </cell>
          <cell r="E1023">
            <v>189765.67</v>
          </cell>
          <cell r="F1023">
            <v>29116.799999999999</v>
          </cell>
          <cell r="G1023">
            <v>88166.64</v>
          </cell>
          <cell r="H1023">
            <v>11210.78</v>
          </cell>
          <cell r="I1023">
            <v>-201.26</v>
          </cell>
          <cell r="J1023">
            <v>14448.9</v>
          </cell>
          <cell r="K1023">
            <v>4855.41</v>
          </cell>
          <cell r="L1023">
            <v>14216.91</v>
          </cell>
          <cell r="M1023">
            <v>0</v>
          </cell>
          <cell r="N1023">
            <v>41400</v>
          </cell>
          <cell r="O1023">
            <v>11762.44</v>
          </cell>
          <cell r="P1023">
            <v>58132.35</v>
          </cell>
          <cell r="Q1023">
            <v>91017.26</v>
          </cell>
          <cell r="R1023">
            <v>69894.789999999994</v>
          </cell>
          <cell r="S1023">
            <v>2052</v>
          </cell>
          <cell r="T1023">
            <v>9579.6</v>
          </cell>
          <cell r="U1023">
            <v>14216.91</v>
          </cell>
          <cell r="V1023">
            <v>1326</v>
          </cell>
          <cell r="W1023">
            <v>10396.799999999999</v>
          </cell>
          <cell r="X1023">
            <v>138</v>
          </cell>
          <cell r="Y1023">
            <v>15630.32</v>
          </cell>
          <cell r="Z1023">
            <v>8346.68</v>
          </cell>
          <cell r="AA1023">
            <v>3.75</v>
          </cell>
          <cell r="AB1023">
            <v>2365.9</v>
          </cell>
          <cell r="AC1023">
            <v>15204.71</v>
          </cell>
          <cell r="AD1023">
            <v>41.54</v>
          </cell>
          <cell r="AE1023">
            <v>22590</v>
          </cell>
          <cell r="AF1023">
            <v>19.79</v>
          </cell>
          <cell r="AG1023">
            <v>5447.72</v>
          </cell>
          <cell r="AH1023">
            <v>71484</v>
          </cell>
          <cell r="AI1023">
            <v>2728.8</v>
          </cell>
          <cell r="AJ1023">
            <v>204454.25</v>
          </cell>
          <cell r="AK1023">
            <v>2454.27</v>
          </cell>
          <cell r="AL1023">
            <v>19235.64</v>
          </cell>
        </row>
        <row r="1024">
          <cell r="A1024">
            <v>38909</v>
          </cell>
          <cell r="B1024" t="str">
            <v>15:45</v>
          </cell>
          <cell r="C1024">
            <v>49474.7</v>
          </cell>
          <cell r="D1024">
            <v>63409.599999999999</v>
          </cell>
          <cell r="E1024">
            <v>194922.9</v>
          </cell>
          <cell r="F1024">
            <v>29030.400000000001</v>
          </cell>
          <cell r="G1024">
            <v>88166.64</v>
          </cell>
          <cell r="H1024">
            <v>11238.53</v>
          </cell>
          <cell r="I1024">
            <v>-201.69</v>
          </cell>
          <cell r="J1024">
            <v>14849.3</v>
          </cell>
          <cell r="K1024">
            <v>4778.9799999999996</v>
          </cell>
          <cell r="L1024">
            <v>14280.21</v>
          </cell>
          <cell r="M1024">
            <v>459.41</v>
          </cell>
          <cell r="N1024">
            <v>41400</v>
          </cell>
          <cell r="O1024">
            <v>11804.9</v>
          </cell>
          <cell r="P1024">
            <v>57722.57</v>
          </cell>
          <cell r="Q1024">
            <v>90025.69</v>
          </cell>
          <cell r="R1024">
            <v>69527.47</v>
          </cell>
          <cell r="S1024">
            <v>2160</v>
          </cell>
          <cell r="T1024">
            <v>10051.200000000001</v>
          </cell>
          <cell r="U1024">
            <v>14280.21</v>
          </cell>
          <cell r="V1024">
            <v>1095</v>
          </cell>
          <cell r="W1024">
            <v>10483.200000000001</v>
          </cell>
          <cell r="X1024">
            <v>121.5</v>
          </cell>
          <cell r="Y1024">
            <v>15547.18</v>
          </cell>
          <cell r="Z1024">
            <v>8270.26</v>
          </cell>
          <cell r="AA1024">
            <v>7.5</v>
          </cell>
          <cell r="AB1024">
            <v>2388.3000000000002</v>
          </cell>
          <cell r="AC1024">
            <v>15104.21</v>
          </cell>
          <cell r="AD1024">
            <v>41.22</v>
          </cell>
          <cell r="AE1024">
            <v>22212</v>
          </cell>
          <cell r="AF1024">
            <v>18.75</v>
          </cell>
          <cell r="AG1024">
            <v>5437.63</v>
          </cell>
          <cell r="AH1024">
            <v>70641.41</v>
          </cell>
          <cell r="AI1024">
            <v>2764.8</v>
          </cell>
          <cell r="AJ1024">
            <v>206421.98</v>
          </cell>
          <cell r="AK1024">
            <v>2397.19</v>
          </cell>
          <cell r="AL1024">
            <v>17267.21</v>
          </cell>
        </row>
        <row r="1025">
          <cell r="A1025">
            <v>38909</v>
          </cell>
          <cell r="B1025" t="str">
            <v>16:00</v>
          </cell>
          <cell r="C1025">
            <v>44952.82</v>
          </cell>
          <cell r="D1025">
            <v>58488.9</v>
          </cell>
          <cell r="E1025">
            <v>202571.27</v>
          </cell>
          <cell r="F1025">
            <v>29030.400000000001</v>
          </cell>
          <cell r="G1025">
            <v>88319.97</v>
          </cell>
          <cell r="H1025">
            <v>11236.65</v>
          </cell>
          <cell r="I1025">
            <v>-206.29</v>
          </cell>
          <cell r="J1025">
            <v>14769.68</v>
          </cell>
          <cell r="K1025">
            <v>4810.04</v>
          </cell>
          <cell r="L1025">
            <v>14264.53</v>
          </cell>
          <cell r="M1025">
            <v>5692.14</v>
          </cell>
          <cell r="N1025">
            <v>35880</v>
          </cell>
          <cell r="O1025">
            <v>11768.51</v>
          </cell>
          <cell r="P1025">
            <v>57659.62</v>
          </cell>
          <cell r="Q1025">
            <v>90702.29</v>
          </cell>
          <cell r="R1025">
            <v>69428.13</v>
          </cell>
          <cell r="S1025">
            <v>2052</v>
          </cell>
          <cell r="T1025">
            <v>10270.799999999999</v>
          </cell>
          <cell r="U1025">
            <v>14264.53</v>
          </cell>
          <cell r="V1025">
            <v>1110</v>
          </cell>
          <cell r="W1025">
            <v>10656</v>
          </cell>
          <cell r="X1025">
            <v>107.25</v>
          </cell>
          <cell r="Y1025">
            <v>15630.32</v>
          </cell>
          <cell r="Z1025">
            <v>7959.34</v>
          </cell>
          <cell r="AA1025">
            <v>5.63</v>
          </cell>
          <cell r="AB1025">
            <v>2401.1</v>
          </cell>
          <cell r="AC1025">
            <v>15024.16</v>
          </cell>
          <cell r="AD1025">
            <v>41.39</v>
          </cell>
          <cell r="AE1025">
            <v>22266</v>
          </cell>
          <cell r="AF1025">
            <v>17.71</v>
          </cell>
          <cell r="AG1025">
            <v>5364.73</v>
          </cell>
          <cell r="AH1025">
            <v>70183.14</v>
          </cell>
          <cell r="AI1025">
            <v>2750.4</v>
          </cell>
          <cell r="AJ1025">
            <v>209781.39</v>
          </cell>
          <cell r="AK1025">
            <v>2511.34</v>
          </cell>
          <cell r="AL1025">
            <v>13594.52</v>
          </cell>
        </row>
        <row r="1026">
          <cell r="A1026">
            <v>38909</v>
          </cell>
          <cell r="B1026" t="str">
            <v>16:15</v>
          </cell>
          <cell r="C1026">
            <v>43298.42</v>
          </cell>
          <cell r="D1026">
            <v>59169.04</v>
          </cell>
          <cell r="E1026">
            <v>197731.39</v>
          </cell>
          <cell r="F1026">
            <v>28944</v>
          </cell>
          <cell r="G1026">
            <v>88779.97</v>
          </cell>
          <cell r="H1026">
            <v>11231.03</v>
          </cell>
          <cell r="I1026">
            <v>-209.31</v>
          </cell>
          <cell r="J1026">
            <v>15384.02</v>
          </cell>
          <cell r="K1026">
            <v>4783.34</v>
          </cell>
          <cell r="L1026">
            <v>14276.04</v>
          </cell>
          <cell r="M1026">
            <v>5684.67</v>
          </cell>
          <cell r="N1026">
            <v>36984</v>
          </cell>
          <cell r="O1026">
            <v>11744.24</v>
          </cell>
          <cell r="P1026">
            <v>57740.93</v>
          </cell>
          <cell r="Q1026">
            <v>90705.31</v>
          </cell>
          <cell r="R1026">
            <v>69485.17</v>
          </cell>
          <cell r="S1026">
            <v>2160</v>
          </cell>
          <cell r="T1026">
            <v>9619.2000000000007</v>
          </cell>
          <cell r="U1026">
            <v>14276.04</v>
          </cell>
          <cell r="V1026">
            <v>1005</v>
          </cell>
          <cell r="W1026">
            <v>10598.4</v>
          </cell>
          <cell r="X1026">
            <v>103.5</v>
          </cell>
          <cell r="Y1026">
            <v>15464.04</v>
          </cell>
          <cell r="Z1026">
            <v>7211.28</v>
          </cell>
          <cell r="AA1026">
            <v>0</v>
          </cell>
          <cell r="AB1026">
            <v>2394.6999999999998</v>
          </cell>
          <cell r="AC1026">
            <v>14979.97</v>
          </cell>
          <cell r="AD1026">
            <v>40.08</v>
          </cell>
          <cell r="AE1026">
            <v>22392</v>
          </cell>
          <cell r="AF1026">
            <v>19.79</v>
          </cell>
          <cell r="AG1026">
            <v>5351.01</v>
          </cell>
          <cell r="AH1026">
            <v>69041.67</v>
          </cell>
          <cell r="AI1026">
            <v>2707.2</v>
          </cell>
          <cell r="AJ1026">
            <v>206821.86</v>
          </cell>
          <cell r="AK1026">
            <v>2454.27</v>
          </cell>
          <cell r="AL1026">
            <v>15100.07</v>
          </cell>
        </row>
        <row r="1027">
          <cell r="A1027">
            <v>38909</v>
          </cell>
          <cell r="B1027" t="str">
            <v>16:30</v>
          </cell>
          <cell r="C1027">
            <v>41066.68</v>
          </cell>
          <cell r="D1027">
            <v>59849.18</v>
          </cell>
          <cell r="E1027">
            <v>198332.21</v>
          </cell>
          <cell r="F1027">
            <v>28944</v>
          </cell>
          <cell r="G1027">
            <v>88779.97</v>
          </cell>
          <cell r="H1027">
            <v>11234.78</v>
          </cell>
          <cell r="I1027">
            <v>-207.44</v>
          </cell>
          <cell r="J1027">
            <v>15478.81</v>
          </cell>
          <cell r="K1027">
            <v>4817.9399999999996</v>
          </cell>
          <cell r="L1027">
            <v>14319.02</v>
          </cell>
          <cell r="M1027">
            <v>5699.61</v>
          </cell>
          <cell r="N1027">
            <v>36432</v>
          </cell>
          <cell r="O1027">
            <v>11774.57</v>
          </cell>
          <cell r="P1027">
            <v>57668.54</v>
          </cell>
          <cell r="Q1027">
            <v>91151.44</v>
          </cell>
          <cell r="R1027">
            <v>69443.11</v>
          </cell>
          <cell r="S1027">
            <v>2052</v>
          </cell>
          <cell r="T1027">
            <v>9144</v>
          </cell>
          <cell r="U1027">
            <v>14319.02</v>
          </cell>
          <cell r="V1027">
            <v>888</v>
          </cell>
          <cell r="W1027">
            <v>10396.799999999999</v>
          </cell>
          <cell r="X1027">
            <v>105</v>
          </cell>
          <cell r="Y1027">
            <v>15464.04</v>
          </cell>
          <cell r="Z1027">
            <v>7286.22</v>
          </cell>
          <cell r="AA1027">
            <v>3.75</v>
          </cell>
          <cell r="AB1027">
            <v>2385.1</v>
          </cell>
          <cell r="AC1027">
            <v>14949.04</v>
          </cell>
          <cell r="AD1027">
            <v>1.91</v>
          </cell>
          <cell r="AE1027">
            <v>22176</v>
          </cell>
          <cell r="AF1027">
            <v>17.71</v>
          </cell>
          <cell r="AG1027">
            <v>5374.76</v>
          </cell>
          <cell r="AH1027">
            <v>68807.61</v>
          </cell>
          <cell r="AI1027">
            <v>2721.6</v>
          </cell>
          <cell r="AJ1027">
            <v>206805.86</v>
          </cell>
          <cell r="AK1027">
            <v>2454.27</v>
          </cell>
          <cell r="AL1027">
            <v>14745.89</v>
          </cell>
        </row>
        <row r="1028">
          <cell r="A1028">
            <v>38909</v>
          </cell>
          <cell r="B1028" t="str">
            <v>16:45</v>
          </cell>
          <cell r="C1028">
            <v>39924.81</v>
          </cell>
          <cell r="D1028">
            <v>59289.06</v>
          </cell>
          <cell r="E1028">
            <v>197740.59</v>
          </cell>
          <cell r="F1028">
            <v>28857.599999999999</v>
          </cell>
          <cell r="G1028">
            <v>88779.97</v>
          </cell>
          <cell r="H1028">
            <v>11258.78</v>
          </cell>
          <cell r="I1028">
            <v>-221.1</v>
          </cell>
          <cell r="J1028">
            <v>15282.06</v>
          </cell>
          <cell r="K1028">
            <v>4749.63</v>
          </cell>
          <cell r="L1028">
            <v>14292.27</v>
          </cell>
          <cell r="M1028">
            <v>5695.88</v>
          </cell>
          <cell r="N1028">
            <v>36432</v>
          </cell>
          <cell r="O1028">
            <v>11774.57</v>
          </cell>
          <cell r="P1028">
            <v>57563.46</v>
          </cell>
          <cell r="Q1028">
            <v>90557.1</v>
          </cell>
          <cell r="R1028">
            <v>69338.03</v>
          </cell>
          <cell r="S1028">
            <v>1944</v>
          </cell>
          <cell r="T1028">
            <v>9514.7999999999993</v>
          </cell>
          <cell r="U1028">
            <v>14292.27</v>
          </cell>
          <cell r="V1028">
            <v>753</v>
          </cell>
          <cell r="W1028">
            <v>10454.4</v>
          </cell>
          <cell r="X1028">
            <v>105</v>
          </cell>
          <cell r="Y1028">
            <v>15297.76</v>
          </cell>
          <cell r="Z1028">
            <v>7620.9</v>
          </cell>
          <cell r="AA1028">
            <v>3.75</v>
          </cell>
          <cell r="AB1028">
            <v>2397.9</v>
          </cell>
          <cell r="AC1028">
            <v>14874.01</v>
          </cell>
          <cell r="AD1028">
            <v>2.1800000000000002</v>
          </cell>
          <cell r="AE1028">
            <v>22104</v>
          </cell>
          <cell r="AF1028">
            <v>18.75</v>
          </cell>
          <cell r="AG1028">
            <v>5320.5</v>
          </cell>
          <cell r="AH1028">
            <v>68161.88</v>
          </cell>
          <cell r="AI1028">
            <v>2772</v>
          </cell>
          <cell r="AJ1028">
            <v>205845.98</v>
          </cell>
          <cell r="AK1028">
            <v>2454.27</v>
          </cell>
          <cell r="AL1028">
            <v>14259.63</v>
          </cell>
        </row>
        <row r="1029">
          <cell r="A1029">
            <v>38909</v>
          </cell>
          <cell r="B1029" t="str">
            <v>17:00</v>
          </cell>
          <cell r="C1029">
            <v>39363.08</v>
          </cell>
          <cell r="D1029">
            <v>58688.94</v>
          </cell>
          <cell r="E1029">
            <v>197577.41</v>
          </cell>
          <cell r="F1029">
            <v>29030.400000000001</v>
          </cell>
          <cell r="G1029">
            <v>88703.3</v>
          </cell>
          <cell r="H1029">
            <v>11258.78</v>
          </cell>
          <cell r="I1029">
            <v>-215.06</v>
          </cell>
          <cell r="J1029">
            <v>14891.67</v>
          </cell>
          <cell r="K1029">
            <v>4756.95</v>
          </cell>
          <cell r="L1029">
            <v>14301.11</v>
          </cell>
          <cell r="M1029">
            <v>5703.35</v>
          </cell>
          <cell r="N1029">
            <v>35880</v>
          </cell>
          <cell r="O1029">
            <v>11762.44</v>
          </cell>
          <cell r="P1029">
            <v>57610.53</v>
          </cell>
          <cell r="Q1029">
            <v>90295.06</v>
          </cell>
          <cell r="R1029">
            <v>69372.97</v>
          </cell>
          <cell r="S1029">
            <v>1944</v>
          </cell>
          <cell r="T1029">
            <v>9835.2000000000007</v>
          </cell>
          <cell r="U1029">
            <v>14301.11</v>
          </cell>
          <cell r="V1029">
            <v>708</v>
          </cell>
          <cell r="W1029">
            <v>10656</v>
          </cell>
          <cell r="X1029">
            <v>103.5</v>
          </cell>
          <cell r="Y1029">
            <v>15380.9</v>
          </cell>
          <cell r="Z1029">
            <v>7606.92</v>
          </cell>
          <cell r="AA1029">
            <v>3.75</v>
          </cell>
          <cell r="AB1029">
            <v>2428.1999999999998</v>
          </cell>
          <cell r="AC1029">
            <v>14724.15</v>
          </cell>
          <cell r="AD1029">
            <v>2.2799999999999998</v>
          </cell>
          <cell r="AE1029">
            <v>22194</v>
          </cell>
          <cell r="AF1029">
            <v>17.71</v>
          </cell>
          <cell r="AG1029">
            <v>5371.54</v>
          </cell>
          <cell r="AH1029">
            <v>67206.350000000006</v>
          </cell>
          <cell r="AI1029">
            <v>2779.2</v>
          </cell>
          <cell r="AJ1029">
            <v>205110.07</v>
          </cell>
          <cell r="AK1029">
            <v>2397.19</v>
          </cell>
          <cell r="AL1029">
            <v>13984.93</v>
          </cell>
        </row>
        <row r="1030">
          <cell r="A1030">
            <v>38909</v>
          </cell>
          <cell r="B1030" t="str">
            <v>17:15</v>
          </cell>
          <cell r="C1030">
            <v>39408.69</v>
          </cell>
          <cell r="D1030">
            <v>55008.22</v>
          </cell>
          <cell r="E1030">
            <v>197863.36</v>
          </cell>
          <cell r="F1030">
            <v>29116.799999999999</v>
          </cell>
          <cell r="G1030">
            <v>88741.64</v>
          </cell>
          <cell r="H1030">
            <v>11280.9</v>
          </cell>
          <cell r="I1030">
            <v>-169.63</v>
          </cell>
          <cell r="J1030">
            <v>14987.26</v>
          </cell>
          <cell r="K1030">
            <v>5238.28</v>
          </cell>
          <cell r="L1030">
            <v>14368.83</v>
          </cell>
          <cell r="M1030">
            <v>6140.34</v>
          </cell>
          <cell r="N1030">
            <v>36432</v>
          </cell>
          <cell r="O1030">
            <v>11804.9</v>
          </cell>
          <cell r="P1030">
            <v>57880.55</v>
          </cell>
          <cell r="Q1030">
            <v>90569.63</v>
          </cell>
          <cell r="R1030">
            <v>69685.45</v>
          </cell>
          <cell r="S1030">
            <v>1944</v>
          </cell>
          <cell r="T1030">
            <v>9907.2000000000007</v>
          </cell>
          <cell r="U1030">
            <v>14368.83</v>
          </cell>
          <cell r="V1030">
            <v>708</v>
          </cell>
          <cell r="W1030">
            <v>10512</v>
          </cell>
          <cell r="X1030">
            <v>111.75</v>
          </cell>
          <cell r="Y1030">
            <v>15796.6</v>
          </cell>
          <cell r="Z1030">
            <v>7645.19</v>
          </cell>
          <cell r="AA1030">
            <v>1.88</v>
          </cell>
          <cell r="AB1030">
            <v>2442.4</v>
          </cell>
          <cell r="AC1030">
            <v>15016.96</v>
          </cell>
          <cell r="AD1030">
            <v>4.7300000000000004</v>
          </cell>
          <cell r="AE1030">
            <v>22050</v>
          </cell>
          <cell r="AF1030">
            <v>17.71</v>
          </cell>
          <cell r="AG1030">
            <v>4438.43</v>
          </cell>
          <cell r="AH1030">
            <v>66587.34</v>
          </cell>
          <cell r="AI1030">
            <v>2707.2</v>
          </cell>
          <cell r="AJ1030">
            <v>204246.13</v>
          </cell>
          <cell r="AK1030">
            <v>2397.19</v>
          </cell>
          <cell r="AL1030">
            <v>13144.49</v>
          </cell>
        </row>
        <row r="1031">
          <cell r="A1031">
            <v>38909</v>
          </cell>
          <cell r="B1031" t="str">
            <v>17:30</v>
          </cell>
          <cell r="C1031">
            <v>40839.43</v>
          </cell>
          <cell r="D1031">
            <v>50407.29</v>
          </cell>
          <cell r="E1031">
            <v>197193.74</v>
          </cell>
          <cell r="F1031">
            <v>29203.200000000001</v>
          </cell>
          <cell r="G1031">
            <v>88856.639999999999</v>
          </cell>
          <cell r="H1031">
            <v>11308.65</v>
          </cell>
          <cell r="I1031">
            <v>-160.72</v>
          </cell>
          <cell r="J1031">
            <v>14953.26</v>
          </cell>
          <cell r="K1031">
            <v>10420.89</v>
          </cell>
          <cell r="L1031">
            <v>14397.66</v>
          </cell>
          <cell r="M1031">
            <v>6155.28</v>
          </cell>
          <cell r="N1031">
            <v>36432</v>
          </cell>
          <cell r="O1031">
            <v>11762.44</v>
          </cell>
          <cell r="P1031">
            <v>57745.53</v>
          </cell>
          <cell r="Q1031">
            <v>93312.72</v>
          </cell>
          <cell r="R1031">
            <v>69507.97</v>
          </cell>
          <cell r="S1031">
            <v>1836</v>
          </cell>
          <cell r="T1031">
            <v>10195.200000000001</v>
          </cell>
          <cell r="U1031">
            <v>14397.66</v>
          </cell>
          <cell r="V1031">
            <v>699</v>
          </cell>
          <cell r="W1031">
            <v>10857.6</v>
          </cell>
          <cell r="X1031">
            <v>112.5</v>
          </cell>
          <cell r="Y1031">
            <v>16046.02</v>
          </cell>
          <cell r="Z1031">
            <v>7940.5</v>
          </cell>
          <cell r="AA1031">
            <v>5.63</v>
          </cell>
          <cell r="AB1031">
            <v>2483.9</v>
          </cell>
          <cell r="AC1031">
            <v>15373.36</v>
          </cell>
          <cell r="AD1031">
            <v>2.4500000000000002</v>
          </cell>
          <cell r="AE1031">
            <v>22176</v>
          </cell>
          <cell r="AF1031">
            <v>19.79</v>
          </cell>
          <cell r="AG1031">
            <v>4333.07</v>
          </cell>
          <cell r="AH1031">
            <v>66404.28</v>
          </cell>
          <cell r="AI1031">
            <v>2736</v>
          </cell>
          <cell r="AJ1031">
            <v>203302.28</v>
          </cell>
          <cell r="AK1031">
            <v>2397.19</v>
          </cell>
          <cell r="AL1031">
            <v>12658.23</v>
          </cell>
        </row>
        <row r="1032">
          <cell r="A1032">
            <v>38909</v>
          </cell>
          <cell r="B1032" t="str">
            <v>17:45</v>
          </cell>
          <cell r="C1032">
            <v>41069.480000000003</v>
          </cell>
          <cell r="D1032">
            <v>56608.53</v>
          </cell>
          <cell r="E1032">
            <v>197910.56</v>
          </cell>
          <cell r="F1032">
            <v>29289.599999999999</v>
          </cell>
          <cell r="G1032">
            <v>88894.97</v>
          </cell>
          <cell r="H1032">
            <v>11356.64</v>
          </cell>
          <cell r="I1032">
            <v>-175.38</v>
          </cell>
          <cell r="J1032">
            <v>15719.66</v>
          </cell>
          <cell r="K1032">
            <v>11993.38</v>
          </cell>
          <cell r="L1032">
            <v>14419.52</v>
          </cell>
          <cell r="M1032">
            <v>6162.75</v>
          </cell>
          <cell r="N1032">
            <v>36432</v>
          </cell>
          <cell r="O1032">
            <v>11762.44</v>
          </cell>
          <cell r="P1032">
            <v>57693.75</v>
          </cell>
          <cell r="Q1032">
            <v>96111.38</v>
          </cell>
          <cell r="R1032">
            <v>69456.19</v>
          </cell>
          <cell r="S1032">
            <v>1944</v>
          </cell>
          <cell r="T1032">
            <v>10692</v>
          </cell>
          <cell r="U1032">
            <v>14419.52</v>
          </cell>
          <cell r="V1032">
            <v>741</v>
          </cell>
          <cell r="W1032">
            <v>11347.2</v>
          </cell>
          <cell r="X1032">
            <v>111</v>
          </cell>
          <cell r="Y1032">
            <v>16461.72</v>
          </cell>
          <cell r="Z1032">
            <v>8541.77</v>
          </cell>
          <cell r="AA1032">
            <v>5.63</v>
          </cell>
          <cell r="AB1032">
            <v>2573.1</v>
          </cell>
          <cell r="AC1032">
            <v>15769.16</v>
          </cell>
          <cell r="AD1032">
            <v>1.82</v>
          </cell>
          <cell r="AE1032">
            <v>22788</v>
          </cell>
          <cell r="AF1032">
            <v>23.96</v>
          </cell>
          <cell r="AG1032">
            <v>3543.85</v>
          </cell>
          <cell r="AH1032">
            <v>66657.75</v>
          </cell>
          <cell r="AI1032">
            <v>2743.2</v>
          </cell>
          <cell r="AJ1032">
            <v>205430.13</v>
          </cell>
          <cell r="AK1032">
            <v>2340.12</v>
          </cell>
          <cell r="AL1032">
            <v>14064.42</v>
          </cell>
        </row>
        <row r="1033">
          <cell r="A1033">
            <v>38909</v>
          </cell>
          <cell r="B1033" t="str">
            <v>18:00</v>
          </cell>
          <cell r="C1033">
            <v>40773.82</v>
          </cell>
          <cell r="D1033">
            <v>69691.14</v>
          </cell>
          <cell r="E1033">
            <v>198320.95</v>
          </cell>
          <cell r="F1033">
            <v>33004.800000000003</v>
          </cell>
          <cell r="G1033">
            <v>89086.64</v>
          </cell>
          <cell r="H1033">
            <v>11360.4</v>
          </cell>
          <cell r="I1033">
            <v>-178.4</v>
          </cell>
          <cell r="J1033">
            <v>15362.46</v>
          </cell>
          <cell r="K1033">
            <v>12002.22</v>
          </cell>
          <cell r="L1033">
            <v>14615.82</v>
          </cell>
          <cell r="M1033">
            <v>6155.28</v>
          </cell>
          <cell r="N1033">
            <v>35880</v>
          </cell>
          <cell r="O1033">
            <v>14747.03</v>
          </cell>
          <cell r="P1033">
            <v>56709.13</v>
          </cell>
          <cell r="Q1033">
            <v>94162.4</v>
          </cell>
          <cell r="R1033">
            <v>71456.160000000003</v>
          </cell>
          <cell r="S1033">
            <v>1944</v>
          </cell>
          <cell r="T1033">
            <v>12124.8</v>
          </cell>
          <cell r="U1033">
            <v>14615.82</v>
          </cell>
          <cell r="V1033">
            <v>738</v>
          </cell>
          <cell r="W1033">
            <v>11952</v>
          </cell>
          <cell r="X1033">
            <v>107.25</v>
          </cell>
          <cell r="Y1033">
            <v>17209.98</v>
          </cell>
          <cell r="Z1033">
            <v>9065.9699999999993</v>
          </cell>
          <cell r="AA1033">
            <v>9.3800000000000008</v>
          </cell>
          <cell r="AB1033">
            <v>2689.4</v>
          </cell>
          <cell r="AC1033">
            <v>16874.990000000002</v>
          </cell>
          <cell r="AD1033">
            <v>3.13</v>
          </cell>
          <cell r="AE1033">
            <v>24534</v>
          </cell>
          <cell r="AF1033">
            <v>44.79</v>
          </cell>
          <cell r="AG1033">
            <v>3434.06</v>
          </cell>
          <cell r="AH1033">
            <v>69872.28</v>
          </cell>
          <cell r="AI1033">
            <v>2959.2</v>
          </cell>
          <cell r="AJ1033">
            <v>209973.66</v>
          </cell>
          <cell r="AK1033">
            <v>2397.19</v>
          </cell>
          <cell r="AL1033">
            <v>17035.78</v>
          </cell>
        </row>
        <row r="1034">
          <cell r="A1034">
            <v>38909</v>
          </cell>
          <cell r="B1034" t="str">
            <v>18:15</v>
          </cell>
          <cell r="C1034">
            <v>39187.839999999997</v>
          </cell>
          <cell r="D1034">
            <v>58889</v>
          </cell>
          <cell r="E1034">
            <v>206791.26</v>
          </cell>
          <cell r="F1034">
            <v>44841.599999999999</v>
          </cell>
          <cell r="G1034">
            <v>92919.97</v>
          </cell>
          <cell r="H1034">
            <v>11799.86</v>
          </cell>
          <cell r="I1034">
            <v>22390.44</v>
          </cell>
          <cell r="J1034">
            <v>16177.65</v>
          </cell>
          <cell r="K1034">
            <v>11983.06</v>
          </cell>
          <cell r="L1034">
            <v>15486.46</v>
          </cell>
          <cell r="M1034">
            <v>6327.09</v>
          </cell>
          <cell r="N1034">
            <v>38088</v>
          </cell>
          <cell r="O1034">
            <v>16051.27</v>
          </cell>
          <cell r="P1034">
            <v>62114.83</v>
          </cell>
          <cell r="Q1034">
            <v>100397.85</v>
          </cell>
          <cell r="R1034">
            <v>78166.100000000006</v>
          </cell>
          <cell r="S1034">
            <v>1836</v>
          </cell>
          <cell r="T1034">
            <v>14140.8</v>
          </cell>
          <cell r="U1034">
            <v>15486.46</v>
          </cell>
          <cell r="V1034">
            <v>879</v>
          </cell>
          <cell r="W1034">
            <v>12211.2</v>
          </cell>
          <cell r="X1034">
            <v>105.75</v>
          </cell>
          <cell r="Y1034">
            <v>18290.8</v>
          </cell>
          <cell r="Z1034">
            <v>9766.81</v>
          </cell>
          <cell r="AA1034">
            <v>16.88</v>
          </cell>
          <cell r="AB1034">
            <v>2989</v>
          </cell>
          <cell r="AC1034">
            <v>19477.21</v>
          </cell>
          <cell r="AD1034">
            <v>2.9</v>
          </cell>
          <cell r="AE1034">
            <v>27738</v>
          </cell>
          <cell r="AF1034">
            <v>50</v>
          </cell>
          <cell r="AG1034">
            <v>3438.65</v>
          </cell>
          <cell r="AH1034">
            <v>76023.09</v>
          </cell>
          <cell r="AI1034">
            <v>3549.6</v>
          </cell>
          <cell r="AJ1034">
            <v>222996</v>
          </cell>
          <cell r="AK1034">
            <v>2454.27</v>
          </cell>
          <cell r="AL1034">
            <v>21599.19</v>
          </cell>
        </row>
        <row r="1035">
          <cell r="A1035">
            <v>38909</v>
          </cell>
          <cell r="B1035" t="str">
            <v>18:30</v>
          </cell>
          <cell r="C1035">
            <v>39912.410000000003</v>
          </cell>
          <cell r="D1035">
            <v>78452.899999999994</v>
          </cell>
          <cell r="E1035">
            <v>210870.03</v>
          </cell>
          <cell r="F1035">
            <v>47692.800000000003</v>
          </cell>
          <cell r="G1035">
            <v>94721.63</v>
          </cell>
          <cell r="H1035">
            <v>12261.45</v>
          </cell>
          <cell r="I1035">
            <v>31730.29</v>
          </cell>
          <cell r="J1035">
            <v>16004.49</v>
          </cell>
          <cell r="K1035">
            <v>14140.69</v>
          </cell>
          <cell r="L1035">
            <v>15737.91</v>
          </cell>
          <cell r="M1035">
            <v>6345.77</v>
          </cell>
          <cell r="N1035">
            <v>38088</v>
          </cell>
          <cell r="O1035">
            <v>16366.72</v>
          </cell>
          <cell r="P1035">
            <v>87214.24</v>
          </cell>
          <cell r="Q1035">
            <v>92744.46</v>
          </cell>
          <cell r="R1035">
            <v>103580.96</v>
          </cell>
          <cell r="S1035">
            <v>1944</v>
          </cell>
          <cell r="T1035">
            <v>18064.8</v>
          </cell>
          <cell r="U1035">
            <v>15737.91</v>
          </cell>
          <cell r="V1035">
            <v>1176</v>
          </cell>
          <cell r="W1035">
            <v>12931.2</v>
          </cell>
          <cell r="X1035">
            <v>107.25</v>
          </cell>
          <cell r="Y1035">
            <v>20203.02</v>
          </cell>
          <cell r="Z1035">
            <v>10893.5</v>
          </cell>
          <cell r="AA1035">
            <v>22.51</v>
          </cell>
          <cell r="AB1035">
            <v>3578.6</v>
          </cell>
          <cell r="AC1035">
            <v>22462.5</v>
          </cell>
          <cell r="AD1035">
            <v>7.79</v>
          </cell>
          <cell r="AE1035">
            <v>32958</v>
          </cell>
          <cell r="AF1035">
            <v>97.91</v>
          </cell>
          <cell r="AG1035">
            <v>3410.31</v>
          </cell>
          <cell r="AH1035">
            <v>88266.77</v>
          </cell>
          <cell r="AI1035">
            <v>4341.6000000000004</v>
          </cell>
          <cell r="AJ1035">
            <v>234418.6</v>
          </cell>
          <cell r="AK1035">
            <v>2454.27</v>
          </cell>
          <cell r="AL1035">
            <v>27052.13</v>
          </cell>
        </row>
        <row r="1036">
          <cell r="A1036">
            <v>38909</v>
          </cell>
          <cell r="B1036" t="str">
            <v>18:45</v>
          </cell>
          <cell r="C1036">
            <v>39742.370000000003</v>
          </cell>
          <cell r="D1036">
            <v>68050.820000000007</v>
          </cell>
          <cell r="E1036">
            <v>211238.46</v>
          </cell>
          <cell r="F1036">
            <v>47692.800000000003</v>
          </cell>
          <cell r="G1036">
            <v>94759.97</v>
          </cell>
          <cell r="H1036">
            <v>12259.58</v>
          </cell>
          <cell r="I1036">
            <v>48471.96</v>
          </cell>
          <cell r="J1036">
            <v>16534.45</v>
          </cell>
          <cell r="K1036">
            <v>16087.7</v>
          </cell>
          <cell r="L1036">
            <v>15611.32</v>
          </cell>
          <cell r="M1036">
            <v>6349.5</v>
          </cell>
          <cell r="N1036">
            <v>38088</v>
          </cell>
          <cell r="O1036">
            <v>16372.78</v>
          </cell>
          <cell r="P1036">
            <v>122287.32</v>
          </cell>
          <cell r="Q1036">
            <v>86828.7</v>
          </cell>
          <cell r="R1036">
            <v>138660.1</v>
          </cell>
          <cell r="S1036">
            <v>2052</v>
          </cell>
          <cell r="T1036">
            <v>21798</v>
          </cell>
          <cell r="U1036">
            <v>15611.32</v>
          </cell>
          <cell r="V1036">
            <v>1395</v>
          </cell>
          <cell r="W1036">
            <v>13219.2</v>
          </cell>
          <cell r="X1036">
            <v>117.75</v>
          </cell>
          <cell r="Y1036">
            <v>21283.84</v>
          </cell>
          <cell r="Z1036">
            <v>11537.66</v>
          </cell>
          <cell r="AA1036">
            <v>20.64</v>
          </cell>
          <cell r="AB1036">
            <v>4005.7</v>
          </cell>
          <cell r="AC1036">
            <v>23571.87</v>
          </cell>
          <cell r="AD1036">
            <v>12.11</v>
          </cell>
          <cell r="AE1036">
            <v>35550</v>
          </cell>
          <cell r="AF1036">
            <v>133.33000000000001</v>
          </cell>
          <cell r="AG1036">
            <v>3377.4</v>
          </cell>
          <cell r="AH1036">
            <v>94177.5</v>
          </cell>
          <cell r="AI1036">
            <v>4687.2</v>
          </cell>
          <cell r="AJ1036">
            <v>236002.28</v>
          </cell>
          <cell r="AK1036">
            <v>2454.27</v>
          </cell>
          <cell r="AL1036">
            <v>28087.78</v>
          </cell>
        </row>
        <row r="1037">
          <cell r="A1037">
            <v>38909</v>
          </cell>
          <cell r="B1037" t="str">
            <v>19:00</v>
          </cell>
          <cell r="C1037">
            <v>40099.26</v>
          </cell>
          <cell r="D1037">
            <v>69131.03</v>
          </cell>
          <cell r="E1037">
            <v>212206.83</v>
          </cell>
          <cell r="F1037">
            <v>48124.800000000003</v>
          </cell>
          <cell r="G1037">
            <v>94721.63</v>
          </cell>
          <cell r="H1037">
            <v>12359.32</v>
          </cell>
          <cell r="I1037">
            <v>51556.77</v>
          </cell>
          <cell r="J1037">
            <v>16484.45</v>
          </cell>
          <cell r="K1037">
            <v>16057.43</v>
          </cell>
          <cell r="L1037">
            <v>15393.91</v>
          </cell>
          <cell r="M1037">
            <v>6390.59</v>
          </cell>
          <cell r="N1037">
            <v>38640</v>
          </cell>
          <cell r="O1037">
            <v>16451.64</v>
          </cell>
          <cell r="P1037">
            <v>132975.41</v>
          </cell>
          <cell r="Q1037">
            <v>87822.21</v>
          </cell>
          <cell r="R1037">
            <v>149427.04999999999</v>
          </cell>
          <cell r="S1037">
            <v>2052</v>
          </cell>
          <cell r="T1037">
            <v>23029.200000000001</v>
          </cell>
          <cell r="U1037">
            <v>15393.91</v>
          </cell>
          <cell r="V1037">
            <v>1512</v>
          </cell>
          <cell r="W1037">
            <v>13593.6</v>
          </cell>
          <cell r="X1037">
            <v>124.5</v>
          </cell>
          <cell r="Y1037">
            <v>21366.98</v>
          </cell>
          <cell r="Z1037">
            <v>11926.71</v>
          </cell>
          <cell r="AA1037">
            <v>24.39</v>
          </cell>
          <cell r="AB1037">
            <v>4182.7</v>
          </cell>
          <cell r="AC1037">
            <v>23805.16</v>
          </cell>
          <cell r="AD1037">
            <v>10.61</v>
          </cell>
          <cell r="AE1037">
            <v>36450</v>
          </cell>
          <cell r="AF1037">
            <v>144.78</v>
          </cell>
          <cell r="AG1037">
            <v>3423.77</v>
          </cell>
          <cell r="AH1037">
            <v>96360.59</v>
          </cell>
          <cell r="AI1037">
            <v>4845.6000000000004</v>
          </cell>
          <cell r="AJ1037">
            <v>235122.22</v>
          </cell>
          <cell r="AK1037">
            <v>2340.12</v>
          </cell>
          <cell r="AL1037">
            <v>27167.85</v>
          </cell>
        </row>
        <row r="1038">
          <cell r="A1038">
            <v>38909</v>
          </cell>
          <cell r="B1038" t="str">
            <v>19:15</v>
          </cell>
          <cell r="C1038">
            <v>39965.620000000003</v>
          </cell>
          <cell r="D1038">
            <v>68850.98</v>
          </cell>
          <cell r="E1038">
            <v>214171.67</v>
          </cell>
          <cell r="F1038">
            <v>48643.199999999997</v>
          </cell>
          <cell r="G1038">
            <v>94721.63</v>
          </cell>
          <cell r="H1038">
            <v>12501.43</v>
          </cell>
          <cell r="I1038">
            <v>52677.01</v>
          </cell>
          <cell r="J1038">
            <v>16639.64</v>
          </cell>
          <cell r="K1038">
            <v>16258.81</v>
          </cell>
          <cell r="L1038">
            <v>15461.41</v>
          </cell>
          <cell r="M1038">
            <v>6394.32</v>
          </cell>
          <cell r="N1038">
            <v>38640</v>
          </cell>
          <cell r="O1038">
            <v>16560.84</v>
          </cell>
          <cell r="P1038">
            <v>132982.89000000001</v>
          </cell>
          <cell r="Q1038">
            <v>92205.21</v>
          </cell>
          <cell r="R1038">
            <v>149543.73000000001</v>
          </cell>
          <cell r="S1038">
            <v>2052</v>
          </cell>
          <cell r="T1038">
            <v>23414.400000000001</v>
          </cell>
          <cell r="U1038">
            <v>15461.41</v>
          </cell>
          <cell r="V1038">
            <v>1566</v>
          </cell>
          <cell r="W1038">
            <v>13852.8</v>
          </cell>
          <cell r="X1038">
            <v>140.25</v>
          </cell>
          <cell r="Y1038">
            <v>21283.84</v>
          </cell>
          <cell r="Z1038">
            <v>11906.72</v>
          </cell>
          <cell r="AA1038">
            <v>22.51</v>
          </cell>
          <cell r="AB1038">
            <v>4254.3999999999996</v>
          </cell>
          <cell r="AC1038">
            <v>23859.41</v>
          </cell>
          <cell r="AD1038">
            <v>11.04</v>
          </cell>
          <cell r="AE1038">
            <v>36486</v>
          </cell>
          <cell r="AF1038">
            <v>149.99</v>
          </cell>
          <cell r="AG1038">
            <v>3423.32</v>
          </cell>
          <cell r="AH1038">
            <v>96898.32</v>
          </cell>
          <cell r="AI1038">
            <v>4838.3999999999996</v>
          </cell>
          <cell r="AJ1038">
            <v>234882.17</v>
          </cell>
          <cell r="AK1038">
            <v>2397.19</v>
          </cell>
          <cell r="AL1038">
            <v>24921.22</v>
          </cell>
        </row>
        <row r="1039">
          <cell r="A1039">
            <v>38909</v>
          </cell>
          <cell r="B1039" t="str">
            <v>19:30</v>
          </cell>
          <cell r="C1039">
            <v>39759.57</v>
          </cell>
          <cell r="D1039">
            <v>68410.880000000005</v>
          </cell>
          <cell r="E1039">
            <v>213534.83</v>
          </cell>
          <cell r="F1039">
            <v>48643.199999999997</v>
          </cell>
          <cell r="G1039">
            <v>94721.63</v>
          </cell>
          <cell r="H1039">
            <v>12549.43</v>
          </cell>
          <cell r="I1039">
            <v>52763.66</v>
          </cell>
          <cell r="J1039">
            <v>16423.259999999998</v>
          </cell>
          <cell r="K1039">
            <v>16398.7</v>
          </cell>
          <cell r="L1039">
            <v>15399.46</v>
          </cell>
          <cell r="M1039">
            <v>6401.79</v>
          </cell>
          <cell r="N1039">
            <v>38088</v>
          </cell>
          <cell r="O1039">
            <v>16579.03</v>
          </cell>
          <cell r="P1039">
            <v>132851.85999999999</v>
          </cell>
          <cell r="Q1039">
            <v>93090.91</v>
          </cell>
          <cell r="R1039">
            <v>149430.89000000001</v>
          </cell>
          <cell r="S1039">
            <v>2052</v>
          </cell>
          <cell r="T1039">
            <v>23644.799999999999</v>
          </cell>
          <cell r="U1039">
            <v>15399.46</v>
          </cell>
          <cell r="V1039">
            <v>1515</v>
          </cell>
          <cell r="W1039">
            <v>13881.6</v>
          </cell>
          <cell r="X1039">
            <v>157.5</v>
          </cell>
          <cell r="Y1039">
            <v>21283.84</v>
          </cell>
          <cell r="Z1039">
            <v>12246.6</v>
          </cell>
          <cell r="AA1039">
            <v>22.51</v>
          </cell>
          <cell r="AB1039">
            <v>4276.6000000000004</v>
          </cell>
          <cell r="AC1039">
            <v>23879.14</v>
          </cell>
          <cell r="AD1039">
            <v>11.56</v>
          </cell>
          <cell r="AE1039">
            <v>36324</v>
          </cell>
          <cell r="AF1039">
            <v>149.99</v>
          </cell>
          <cell r="AG1039">
            <v>3390.21</v>
          </cell>
          <cell r="AH1039">
            <v>96773.79</v>
          </cell>
          <cell r="AI1039">
            <v>4860</v>
          </cell>
          <cell r="AJ1039">
            <v>233010.35</v>
          </cell>
          <cell r="AK1039">
            <v>2454.27</v>
          </cell>
          <cell r="AL1039">
            <v>23977.9</v>
          </cell>
        </row>
        <row r="1040">
          <cell r="A1040">
            <v>38909</v>
          </cell>
          <cell r="B1040" t="str">
            <v>19:45</v>
          </cell>
          <cell r="C1040">
            <v>39956.82</v>
          </cell>
          <cell r="D1040">
            <v>66970.600000000006</v>
          </cell>
          <cell r="E1040">
            <v>214933.28</v>
          </cell>
          <cell r="F1040">
            <v>48556.800000000003</v>
          </cell>
          <cell r="G1040">
            <v>94759.97</v>
          </cell>
          <cell r="H1040">
            <v>12525.43</v>
          </cell>
          <cell r="I1040">
            <v>49505.23</v>
          </cell>
          <cell r="J1040">
            <v>16945.98</v>
          </cell>
          <cell r="K1040">
            <v>16484.14</v>
          </cell>
          <cell r="L1040">
            <v>15397.56</v>
          </cell>
          <cell r="M1040">
            <v>6394.32</v>
          </cell>
          <cell r="N1040">
            <v>38640</v>
          </cell>
          <cell r="O1040">
            <v>16536.57</v>
          </cell>
          <cell r="P1040">
            <v>131776.24</v>
          </cell>
          <cell r="Q1040">
            <v>94448.33</v>
          </cell>
          <cell r="R1040">
            <v>148312.81</v>
          </cell>
          <cell r="S1040">
            <v>2052</v>
          </cell>
          <cell r="T1040">
            <v>23331.599999999999</v>
          </cell>
          <cell r="U1040">
            <v>15397.56</v>
          </cell>
          <cell r="V1040">
            <v>1479</v>
          </cell>
          <cell r="W1040">
            <v>13939.2</v>
          </cell>
          <cell r="X1040">
            <v>171</v>
          </cell>
          <cell r="Y1040">
            <v>21283.84</v>
          </cell>
          <cell r="Z1040">
            <v>11989.28</v>
          </cell>
          <cell r="AA1040">
            <v>22.51</v>
          </cell>
          <cell r="AB1040">
            <v>4217.5</v>
          </cell>
          <cell r="AC1040">
            <v>23763.84</v>
          </cell>
          <cell r="AD1040">
            <v>12.17</v>
          </cell>
          <cell r="AE1040">
            <v>36252</v>
          </cell>
          <cell r="AF1040">
            <v>147.91</v>
          </cell>
          <cell r="AG1040">
            <v>3394.16</v>
          </cell>
          <cell r="AH1040">
            <v>96151.32</v>
          </cell>
          <cell r="AI1040">
            <v>4701.6000000000004</v>
          </cell>
          <cell r="AJ1040">
            <v>232242.34</v>
          </cell>
          <cell r="AK1040">
            <v>2511.34</v>
          </cell>
          <cell r="AL1040">
            <v>22372.99</v>
          </cell>
        </row>
        <row r="1041">
          <cell r="A1041">
            <v>38909</v>
          </cell>
          <cell r="B1041" t="str">
            <v>20:00</v>
          </cell>
          <cell r="C1041">
            <v>39821.589999999997</v>
          </cell>
          <cell r="D1041">
            <v>67210.64</v>
          </cell>
          <cell r="E1041">
            <v>214453.61</v>
          </cell>
          <cell r="F1041">
            <v>48556.800000000003</v>
          </cell>
          <cell r="G1041">
            <v>94913.3</v>
          </cell>
          <cell r="H1041">
            <v>12571.55</v>
          </cell>
          <cell r="I1041">
            <v>49066.18</v>
          </cell>
          <cell r="J1041">
            <v>16540.48</v>
          </cell>
          <cell r="K1041">
            <v>16448.12</v>
          </cell>
          <cell r="L1041">
            <v>15378.49</v>
          </cell>
          <cell r="M1041">
            <v>6390.59</v>
          </cell>
          <cell r="N1041">
            <v>38088</v>
          </cell>
          <cell r="O1041">
            <v>16560.84</v>
          </cell>
          <cell r="P1041">
            <v>130346.46</v>
          </cell>
          <cell r="Q1041">
            <v>95071.03</v>
          </cell>
          <cell r="R1041">
            <v>146907.29999999999</v>
          </cell>
          <cell r="S1041">
            <v>2160</v>
          </cell>
          <cell r="T1041">
            <v>23202</v>
          </cell>
          <cell r="U1041">
            <v>15378.49</v>
          </cell>
          <cell r="V1041">
            <v>1452</v>
          </cell>
          <cell r="W1041">
            <v>13910.4</v>
          </cell>
          <cell r="X1041">
            <v>287.25</v>
          </cell>
          <cell r="Y1041">
            <v>21450.12</v>
          </cell>
          <cell r="Z1041">
            <v>11791.86</v>
          </cell>
          <cell r="AA1041">
            <v>20.64</v>
          </cell>
          <cell r="AB1041">
            <v>4091.5</v>
          </cell>
          <cell r="AC1041">
            <v>23557.97</v>
          </cell>
          <cell r="AD1041">
            <v>11.2</v>
          </cell>
          <cell r="AE1041">
            <v>35892</v>
          </cell>
          <cell r="AF1041">
            <v>144.78</v>
          </cell>
          <cell r="AG1041">
            <v>3243.58</v>
          </cell>
          <cell r="AH1041">
            <v>95892.59</v>
          </cell>
          <cell r="AI1041">
            <v>4636.8</v>
          </cell>
          <cell r="AJ1041">
            <v>231666.4</v>
          </cell>
          <cell r="AK1041">
            <v>2397.19</v>
          </cell>
          <cell r="AL1041">
            <v>22170.76</v>
          </cell>
        </row>
        <row r="1042">
          <cell r="A1042">
            <v>38909</v>
          </cell>
          <cell r="B1042" t="str">
            <v>20:15</v>
          </cell>
          <cell r="C1042">
            <v>39892.410000000003</v>
          </cell>
          <cell r="D1042">
            <v>65130.23</v>
          </cell>
          <cell r="E1042">
            <v>215294.41</v>
          </cell>
          <cell r="F1042">
            <v>48729.599999999999</v>
          </cell>
          <cell r="G1042">
            <v>95373.3</v>
          </cell>
          <cell r="H1042">
            <v>12619.54</v>
          </cell>
          <cell r="I1042">
            <v>49093.07</v>
          </cell>
          <cell r="J1042">
            <v>16965.61</v>
          </cell>
          <cell r="K1042">
            <v>16457.560000000001</v>
          </cell>
          <cell r="L1042">
            <v>15165.48</v>
          </cell>
          <cell r="M1042">
            <v>6394.32</v>
          </cell>
          <cell r="N1042">
            <v>38640</v>
          </cell>
          <cell r="O1042">
            <v>16560.84</v>
          </cell>
          <cell r="P1042">
            <v>122646.86</v>
          </cell>
          <cell r="Q1042">
            <v>101512.96000000001</v>
          </cell>
          <cell r="R1042">
            <v>139207.70000000001</v>
          </cell>
          <cell r="S1042">
            <v>2052</v>
          </cell>
          <cell r="T1042">
            <v>22957.200000000001</v>
          </cell>
          <cell r="U1042">
            <v>15165.48</v>
          </cell>
          <cell r="V1042">
            <v>1428</v>
          </cell>
          <cell r="W1042">
            <v>14198.4</v>
          </cell>
          <cell r="X1042">
            <v>365.25</v>
          </cell>
          <cell r="Y1042">
            <v>21200.7</v>
          </cell>
          <cell r="Z1042">
            <v>10813.49</v>
          </cell>
          <cell r="AA1042">
            <v>20.64</v>
          </cell>
          <cell r="AB1042">
            <v>4026.2</v>
          </cell>
          <cell r="AC1042">
            <v>23508.080000000002</v>
          </cell>
          <cell r="AD1042">
            <v>11.15</v>
          </cell>
          <cell r="AE1042">
            <v>35352</v>
          </cell>
          <cell r="AF1042">
            <v>140.62</v>
          </cell>
          <cell r="AG1042">
            <v>3203.15</v>
          </cell>
          <cell r="AH1042">
            <v>95554.32</v>
          </cell>
          <cell r="AI1042">
            <v>4543.2</v>
          </cell>
          <cell r="AJ1042">
            <v>230594.44</v>
          </cell>
          <cell r="AK1042">
            <v>2397.19</v>
          </cell>
          <cell r="AL1042">
            <v>20545.98</v>
          </cell>
        </row>
        <row r="1043">
          <cell r="A1043">
            <v>38909</v>
          </cell>
          <cell r="B1043" t="str">
            <v>20:30</v>
          </cell>
          <cell r="C1043">
            <v>40573.769999999997</v>
          </cell>
          <cell r="D1043">
            <v>72771.759999999995</v>
          </cell>
          <cell r="E1043">
            <v>214532.75</v>
          </cell>
          <cell r="F1043">
            <v>48729.599999999999</v>
          </cell>
          <cell r="G1043">
            <v>95449.97</v>
          </cell>
          <cell r="H1043">
            <v>12693.41</v>
          </cell>
          <cell r="I1043">
            <v>49122.8</v>
          </cell>
          <cell r="J1043">
            <v>17088.37</v>
          </cell>
          <cell r="K1043">
            <v>16548.47</v>
          </cell>
          <cell r="L1043">
            <v>15211.55</v>
          </cell>
          <cell r="M1043">
            <v>6401.79</v>
          </cell>
          <cell r="N1043">
            <v>39192</v>
          </cell>
          <cell r="O1043">
            <v>16542.64</v>
          </cell>
          <cell r="P1043">
            <v>108202.95</v>
          </cell>
          <cell r="Q1043">
            <v>114022.2</v>
          </cell>
          <cell r="R1043">
            <v>124745.59</v>
          </cell>
          <cell r="S1043">
            <v>2052</v>
          </cell>
          <cell r="T1043">
            <v>21978</v>
          </cell>
          <cell r="U1043">
            <v>15211.55</v>
          </cell>
          <cell r="V1043">
            <v>1395</v>
          </cell>
          <cell r="W1043">
            <v>14342.4</v>
          </cell>
          <cell r="X1043">
            <v>395.25</v>
          </cell>
          <cell r="Y1043">
            <v>20951.28</v>
          </cell>
          <cell r="Z1043">
            <v>10421.5</v>
          </cell>
          <cell r="AA1043">
            <v>22.51</v>
          </cell>
          <cell r="AB1043">
            <v>3916.1</v>
          </cell>
          <cell r="AC1043">
            <v>23232.82</v>
          </cell>
          <cell r="AD1043">
            <v>12.17</v>
          </cell>
          <cell r="AE1043">
            <v>34704</v>
          </cell>
          <cell r="AF1043">
            <v>134.37</v>
          </cell>
          <cell r="AG1043">
            <v>3227.69</v>
          </cell>
          <cell r="AH1043">
            <v>94379.79</v>
          </cell>
          <cell r="AI1043">
            <v>4464</v>
          </cell>
          <cell r="AJ1043">
            <v>228930.48</v>
          </cell>
          <cell r="AK1043">
            <v>2340.12</v>
          </cell>
          <cell r="AL1043">
            <v>19738.25</v>
          </cell>
        </row>
        <row r="1044">
          <cell r="A1044">
            <v>38909</v>
          </cell>
          <cell r="B1044" t="str">
            <v>20:45</v>
          </cell>
          <cell r="C1044">
            <v>40491.75</v>
          </cell>
          <cell r="D1044">
            <v>79933.179999999993</v>
          </cell>
          <cell r="E1044">
            <v>215255.58</v>
          </cell>
          <cell r="F1044">
            <v>48643.199999999997</v>
          </cell>
          <cell r="G1044">
            <v>95373.3</v>
          </cell>
          <cell r="H1044">
            <v>12667.54</v>
          </cell>
          <cell r="I1044">
            <v>49050.720000000001</v>
          </cell>
          <cell r="J1044">
            <v>16626.84</v>
          </cell>
          <cell r="K1044">
            <v>16455.3</v>
          </cell>
          <cell r="L1044">
            <v>15045.66</v>
          </cell>
          <cell r="M1044">
            <v>6401.79</v>
          </cell>
          <cell r="N1044">
            <v>38640</v>
          </cell>
          <cell r="O1044">
            <v>16554.77</v>
          </cell>
          <cell r="P1044">
            <v>92666.76</v>
          </cell>
          <cell r="Q1044">
            <v>126096.89</v>
          </cell>
          <cell r="R1044">
            <v>109221.53</v>
          </cell>
          <cell r="S1044">
            <v>2052</v>
          </cell>
          <cell r="T1044">
            <v>21139.200000000001</v>
          </cell>
          <cell r="U1044">
            <v>15045.66</v>
          </cell>
          <cell r="V1044">
            <v>1359</v>
          </cell>
          <cell r="W1044">
            <v>14457.6</v>
          </cell>
          <cell r="X1044">
            <v>408</v>
          </cell>
          <cell r="Y1044">
            <v>20535.580000000002</v>
          </cell>
          <cell r="Z1044">
            <v>10370.51</v>
          </cell>
          <cell r="AA1044">
            <v>20.64</v>
          </cell>
          <cell r="AB1044">
            <v>3780.7</v>
          </cell>
          <cell r="AC1044">
            <v>22972.84</v>
          </cell>
          <cell r="AD1044">
            <v>10.85</v>
          </cell>
          <cell r="AE1044">
            <v>33786</v>
          </cell>
          <cell r="AF1044">
            <v>131.24</v>
          </cell>
          <cell r="AG1044">
            <v>3185.3</v>
          </cell>
          <cell r="AH1044">
            <v>93050.79</v>
          </cell>
          <cell r="AI1044">
            <v>4377.6000000000004</v>
          </cell>
          <cell r="AJ1044">
            <v>227970.61</v>
          </cell>
          <cell r="AK1044">
            <v>2397.19</v>
          </cell>
          <cell r="AL1044">
            <v>18388.169999999998</v>
          </cell>
        </row>
        <row r="1045">
          <cell r="A1045">
            <v>38909</v>
          </cell>
          <cell r="B1045" t="str">
            <v>21:00</v>
          </cell>
          <cell r="C1045">
            <v>40010.44</v>
          </cell>
          <cell r="D1045">
            <v>78012.81</v>
          </cell>
          <cell r="E1045">
            <v>215294.79</v>
          </cell>
          <cell r="F1045">
            <v>48729.599999999999</v>
          </cell>
          <cell r="G1045">
            <v>95411.63</v>
          </cell>
          <cell r="H1045">
            <v>12667.54</v>
          </cell>
          <cell r="I1045">
            <v>49231.21</v>
          </cell>
          <cell r="J1045">
            <v>16482.45</v>
          </cell>
          <cell r="K1045">
            <v>16451.919999999998</v>
          </cell>
          <cell r="L1045">
            <v>14920.17</v>
          </cell>
          <cell r="M1045">
            <v>6401.79</v>
          </cell>
          <cell r="N1045">
            <v>38088</v>
          </cell>
          <cell r="O1045">
            <v>16554.77</v>
          </cell>
          <cell r="P1045">
            <v>88383.34</v>
          </cell>
          <cell r="Q1045">
            <v>127478.14</v>
          </cell>
          <cell r="R1045">
            <v>104938.11</v>
          </cell>
          <cell r="S1045">
            <v>2052</v>
          </cell>
          <cell r="T1045">
            <v>20649.599999999999</v>
          </cell>
          <cell r="U1045">
            <v>14920.17</v>
          </cell>
          <cell r="V1045">
            <v>1287</v>
          </cell>
          <cell r="W1045">
            <v>14256</v>
          </cell>
          <cell r="X1045">
            <v>401.25</v>
          </cell>
          <cell r="Y1045">
            <v>20369.3</v>
          </cell>
          <cell r="Z1045">
            <v>10330.709999999999</v>
          </cell>
          <cell r="AA1045">
            <v>20.64</v>
          </cell>
          <cell r="AB1045">
            <v>3640.5</v>
          </cell>
          <cell r="AC1045">
            <v>22462.87</v>
          </cell>
          <cell r="AD1045">
            <v>10.58</v>
          </cell>
          <cell r="AE1045">
            <v>32886</v>
          </cell>
          <cell r="AF1045">
            <v>126.03</v>
          </cell>
          <cell r="AG1045">
            <v>3626.45</v>
          </cell>
          <cell r="AH1045">
            <v>91475.79</v>
          </cell>
          <cell r="AI1045">
            <v>4276.8</v>
          </cell>
          <cell r="AJ1045">
            <v>226690.78</v>
          </cell>
          <cell r="AK1045">
            <v>2397.19</v>
          </cell>
          <cell r="AL1045">
            <v>17468.240000000002</v>
          </cell>
        </row>
        <row r="1046">
          <cell r="A1046">
            <v>38909</v>
          </cell>
          <cell r="B1046" t="str">
            <v>21:15</v>
          </cell>
          <cell r="C1046">
            <v>39831.19</v>
          </cell>
          <cell r="D1046">
            <v>72131.62</v>
          </cell>
          <cell r="E1046">
            <v>217216.82</v>
          </cell>
          <cell r="F1046">
            <v>48988.800000000003</v>
          </cell>
          <cell r="G1046">
            <v>95334.97</v>
          </cell>
          <cell r="H1046">
            <v>12621.42</v>
          </cell>
          <cell r="I1046">
            <v>49191.82</v>
          </cell>
          <cell r="J1046">
            <v>17029.57</v>
          </cell>
          <cell r="K1046">
            <v>16561.650000000001</v>
          </cell>
          <cell r="L1046">
            <v>14603.1</v>
          </cell>
          <cell r="M1046">
            <v>6401.79</v>
          </cell>
          <cell r="N1046">
            <v>38640</v>
          </cell>
          <cell r="O1046">
            <v>16548.7</v>
          </cell>
          <cell r="P1046">
            <v>75971.86</v>
          </cell>
          <cell r="Q1046">
            <v>134675.35999999999</v>
          </cell>
          <cell r="R1046">
            <v>92520.56</v>
          </cell>
          <cell r="S1046">
            <v>2052</v>
          </cell>
          <cell r="T1046">
            <v>19868.400000000001</v>
          </cell>
          <cell r="U1046">
            <v>14603.1</v>
          </cell>
          <cell r="V1046">
            <v>1203</v>
          </cell>
          <cell r="W1046">
            <v>13968</v>
          </cell>
          <cell r="X1046">
            <v>400.5</v>
          </cell>
          <cell r="Y1046">
            <v>19953.599999999999</v>
          </cell>
          <cell r="Z1046">
            <v>10363.99</v>
          </cell>
          <cell r="AA1046">
            <v>22.51</v>
          </cell>
          <cell r="AB1046">
            <v>3548.1</v>
          </cell>
          <cell r="AC1046">
            <v>21837.759999999998</v>
          </cell>
          <cell r="AD1046">
            <v>11.22</v>
          </cell>
          <cell r="AE1046">
            <v>31788</v>
          </cell>
          <cell r="AF1046">
            <v>119.78</v>
          </cell>
          <cell r="AG1046">
            <v>4366.79</v>
          </cell>
          <cell r="AH1046">
            <v>89153.79</v>
          </cell>
          <cell r="AI1046">
            <v>4118.3999999999996</v>
          </cell>
          <cell r="AJ1046">
            <v>225826.84</v>
          </cell>
          <cell r="AK1046">
            <v>2454.27</v>
          </cell>
          <cell r="AL1046">
            <v>14870.94</v>
          </cell>
        </row>
        <row r="1047">
          <cell r="A1047">
            <v>38909</v>
          </cell>
          <cell r="B1047" t="str">
            <v>21:30</v>
          </cell>
          <cell r="C1047">
            <v>39679.160000000003</v>
          </cell>
          <cell r="D1047">
            <v>68210.84</v>
          </cell>
          <cell r="E1047">
            <v>215779.87</v>
          </cell>
          <cell r="F1047">
            <v>48988.800000000003</v>
          </cell>
          <cell r="G1047">
            <v>95373.3</v>
          </cell>
          <cell r="H1047">
            <v>12619.54</v>
          </cell>
          <cell r="I1047">
            <v>49178.94</v>
          </cell>
          <cell r="J1047">
            <v>16833.62</v>
          </cell>
          <cell r="K1047">
            <v>16137.02</v>
          </cell>
          <cell r="L1047">
            <v>14440.36</v>
          </cell>
          <cell r="M1047">
            <v>6409.26</v>
          </cell>
          <cell r="N1047">
            <v>38640</v>
          </cell>
          <cell r="O1047">
            <v>16566.900000000001</v>
          </cell>
          <cell r="P1047">
            <v>66651.600000000006</v>
          </cell>
          <cell r="Q1047">
            <v>135270.47</v>
          </cell>
          <cell r="R1047">
            <v>83218.5</v>
          </cell>
          <cell r="S1047">
            <v>2052</v>
          </cell>
          <cell r="T1047">
            <v>19270.8</v>
          </cell>
          <cell r="U1047">
            <v>14440.36</v>
          </cell>
          <cell r="V1047">
            <v>1131</v>
          </cell>
          <cell r="W1047">
            <v>13507.2</v>
          </cell>
          <cell r="X1047">
            <v>397.5</v>
          </cell>
          <cell r="Y1047">
            <v>19621.04</v>
          </cell>
          <cell r="Z1047">
            <v>10469.030000000001</v>
          </cell>
          <cell r="AA1047">
            <v>20.64</v>
          </cell>
          <cell r="AB1047">
            <v>3398.3</v>
          </cell>
          <cell r="AC1047">
            <v>21162.86</v>
          </cell>
          <cell r="AD1047">
            <v>9.83</v>
          </cell>
          <cell r="AE1047">
            <v>30870</v>
          </cell>
          <cell r="AF1047">
            <v>112.49</v>
          </cell>
          <cell r="AG1047">
            <v>4879.57</v>
          </cell>
          <cell r="AH1047">
            <v>87070.26</v>
          </cell>
          <cell r="AI1047">
            <v>3988.8</v>
          </cell>
          <cell r="AJ1047">
            <v>222019.32</v>
          </cell>
          <cell r="AK1047">
            <v>2397.19</v>
          </cell>
          <cell r="AL1047">
            <v>13533.7</v>
          </cell>
        </row>
        <row r="1048">
          <cell r="A1048">
            <v>38909</v>
          </cell>
          <cell r="B1048" t="str">
            <v>21:45</v>
          </cell>
          <cell r="C1048">
            <v>40015.24</v>
          </cell>
          <cell r="D1048">
            <v>64450.1</v>
          </cell>
          <cell r="E1048">
            <v>212500.44</v>
          </cell>
          <cell r="F1048">
            <v>48988.800000000003</v>
          </cell>
          <cell r="G1048">
            <v>95373.3</v>
          </cell>
          <cell r="H1048">
            <v>12643.54</v>
          </cell>
          <cell r="I1048">
            <v>49240.92</v>
          </cell>
          <cell r="J1048">
            <v>17084.400000000001</v>
          </cell>
          <cell r="K1048">
            <v>15726.14</v>
          </cell>
          <cell r="L1048">
            <v>14409.35</v>
          </cell>
          <cell r="M1048">
            <v>6405.53</v>
          </cell>
          <cell r="N1048">
            <v>38640</v>
          </cell>
          <cell r="O1048">
            <v>12666.31</v>
          </cell>
          <cell r="P1048">
            <v>54867.1</v>
          </cell>
          <cell r="Q1048">
            <v>142069.5</v>
          </cell>
          <cell r="R1048">
            <v>67533.41</v>
          </cell>
          <cell r="S1048">
            <v>2052</v>
          </cell>
          <cell r="T1048">
            <v>18144</v>
          </cell>
          <cell r="U1048">
            <v>14409.35</v>
          </cell>
          <cell r="V1048">
            <v>1056</v>
          </cell>
          <cell r="W1048">
            <v>13564.8</v>
          </cell>
          <cell r="X1048">
            <v>381</v>
          </cell>
          <cell r="Y1048">
            <v>19371.62</v>
          </cell>
          <cell r="Z1048">
            <v>10344.85</v>
          </cell>
          <cell r="AA1048">
            <v>20.64</v>
          </cell>
          <cell r="AB1048">
            <v>3269.2</v>
          </cell>
          <cell r="AC1048">
            <v>20597.11</v>
          </cell>
          <cell r="AD1048">
            <v>9.6199999999999992</v>
          </cell>
          <cell r="AE1048">
            <v>29718</v>
          </cell>
          <cell r="AF1048">
            <v>105.2</v>
          </cell>
          <cell r="AG1048">
            <v>5372.42</v>
          </cell>
          <cell r="AH1048">
            <v>84243.53</v>
          </cell>
          <cell r="AI1048">
            <v>3816</v>
          </cell>
          <cell r="AJ1048">
            <v>218579.75</v>
          </cell>
          <cell r="AK1048">
            <v>2397.19</v>
          </cell>
          <cell r="AL1048">
            <v>12084.25</v>
          </cell>
        </row>
        <row r="1049">
          <cell r="A1049">
            <v>38909</v>
          </cell>
          <cell r="B1049" t="str">
            <v>22:00</v>
          </cell>
          <cell r="C1049">
            <v>44048.2</v>
          </cell>
          <cell r="D1049">
            <v>63369.87</v>
          </cell>
          <cell r="E1049">
            <v>198170.05</v>
          </cell>
          <cell r="F1049">
            <v>49334.400000000001</v>
          </cell>
          <cell r="G1049">
            <v>95334.97</v>
          </cell>
          <cell r="H1049">
            <v>12643.54</v>
          </cell>
          <cell r="I1049">
            <v>49173.61</v>
          </cell>
          <cell r="J1049">
            <v>16716</v>
          </cell>
          <cell r="K1049">
            <v>15695.98</v>
          </cell>
          <cell r="L1049">
            <v>14317.33</v>
          </cell>
          <cell r="M1049">
            <v>6401.79</v>
          </cell>
          <cell r="N1049">
            <v>38088</v>
          </cell>
          <cell r="O1049">
            <v>11986.89</v>
          </cell>
          <cell r="P1049">
            <v>50697.19</v>
          </cell>
          <cell r="Q1049">
            <v>139564.51999999999</v>
          </cell>
          <cell r="R1049">
            <v>62684.08</v>
          </cell>
          <cell r="S1049">
            <v>2052</v>
          </cell>
          <cell r="T1049">
            <v>17200.8</v>
          </cell>
          <cell r="U1049">
            <v>14317.33</v>
          </cell>
          <cell r="V1049">
            <v>1014</v>
          </cell>
          <cell r="W1049">
            <v>13046.4</v>
          </cell>
          <cell r="X1049">
            <v>366</v>
          </cell>
          <cell r="Y1049">
            <v>18872.78</v>
          </cell>
          <cell r="Z1049">
            <v>10101.84</v>
          </cell>
          <cell r="AA1049">
            <v>20.64</v>
          </cell>
          <cell r="AB1049">
            <v>3141.8</v>
          </cell>
          <cell r="AC1049">
            <v>19941.939999999999</v>
          </cell>
          <cell r="AD1049">
            <v>10.14</v>
          </cell>
          <cell r="AE1049">
            <v>28782</v>
          </cell>
          <cell r="AF1049">
            <v>96.87</v>
          </cell>
          <cell r="AG1049">
            <v>5370.21</v>
          </cell>
          <cell r="AH1049">
            <v>81692.789999999994</v>
          </cell>
          <cell r="AI1049">
            <v>3650.4</v>
          </cell>
          <cell r="AJ1049">
            <v>209973</v>
          </cell>
          <cell r="AK1049">
            <v>2340.12</v>
          </cell>
          <cell r="AL1049">
            <v>16415.02</v>
          </cell>
        </row>
        <row r="1050">
          <cell r="A1050">
            <v>38909</v>
          </cell>
          <cell r="B1050" t="str">
            <v>22:15</v>
          </cell>
          <cell r="C1050">
            <v>46641.22</v>
          </cell>
          <cell r="D1050">
            <v>41886</v>
          </cell>
          <cell r="E1050">
            <v>196991.55</v>
          </cell>
          <cell r="F1050">
            <v>49852.800000000003</v>
          </cell>
          <cell r="G1050">
            <v>95296.63</v>
          </cell>
          <cell r="H1050">
            <v>12643.54</v>
          </cell>
          <cell r="I1050">
            <v>45541.29</v>
          </cell>
          <cell r="J1050">
            <v>17010.009999999998</v>
          </cell>
          <cell r="K1050">
            <v>16410.310000000001</v>
          </cell>
          <cell r="L1050">
            <v>14434.29</v>
          </cell>
          <cell r="M1050">
            <v>6413</v>
          </cell>
          <cell r="N1050">
            <v>39192</v>
          </cell>
          <cell r="O1050">
            <v>11968.69</v>
          </cell>
          <cell r="P1050">
            <v>49840</v>
          </cell>
          <cell r="Q1050">
            <v>135155.01</v>
          </cell>
          <cell r="R1050">
            <v>61808.69</v>
          </cell>
          <cell r="S1050">
            <v>1944</v>
          </cell>
          <cell r="T1050">
            <v>15944.4</v>
          </cell>
          <cell r="U1050">
            <v>14434.29</v>
          </cell>
          <cell r="V1050">
            <v>933</v>
          </cell>
          <cell r="W1050">
            <v>12499.2</v>
          </cell>
          <cell r="X1050">
            <v>348.75</v>
          </cell>
          <cell r="Y1050">
            <v>18124.52</v>
          </cell>
          <cell r="Z1050">
            <v>9879.99</v>
          </cell>
          <cell r="AA1050">
            <v>20.64</v>
          </cell>
          <cell r="AB1050">
            <v>3034.9</v>
          </cell>
          <cell r="AC1050">
            <v>19161.310000000001</v>
          </cell>
          <cell r="AD1050">
            <v>9.24</v>
          </cell>
          <cell r="AE1050">
            <v>27414</v>
          </cell>
          <cell r="AF1050">
            <v>92.7</v>
          </cell>
          <cell r="AG1050">
            <v>5332.57</v>
          </cell>
          <cell r="AH1050">
            <v>78119</v>
          </cell>
          <cell r="AI1050">
            <v>3499.2</v>
          </cell>
          <cell r="AJ1050">
            <v>206917.33</v>
          </cell>
          <cell r="AK1050">
            <v>2454.27</v>
          </cell>
          <cell r="AL1050">
            <v>14813.63</v>
          </cell>
        </row>
        <row r="1051">
          <cell r="A1051">
            <v>38909</v>
          </cell>
          <cell r="B1051" t="str">
            <v>22:30</v>
          </cell>
          <cell r="C1051">
            <v>47565.45</v>
          </cell>
          <cell r="D1051">
            <v>52128.42</v>
          </cell>
          <cell r="E1051">
            <v>183392.46</v>
          </cell>
          <cell r="F1051">
            <v>49680</v>
          </cell>
          <cell r="G1051">
            <v>95373.3</v>
          </cell>
          <cell r="H1051">
            <v>12643.54</v>
          </cell>
          <cell r="I1051">
            <v>25142.09</v>
          </cell>
          <cell r="J1051">
            <v>16997.61</v>
          </cell>
          <cell r="K1051">
            <v>16480.14</v>
          </cell>
          <cell r="L1051">
            <v>14406.47</v>
          </cell>
          <cell r="M1051">
            <v>6405.53</v>
          </cell>
          <cell r="N1051">
            <v>38640</v>
          </cell>
          <cell r="O1051">
            <v>11962.63</v>
          </cell>
          <cell r="P1051">
            <v>47985.7</v>
          </cell>
          <cell r="Q1051">
            <v>123480.02</v>
          </cell>
          <cell r="R1051">
            <v>59948.33</v>
          </cell>
          <cell r="S1051">
            <v>2160</v>
          </cell>
          <cell r="T1051">
            <v>14842.8</v>
          </cell>
          <cell r="U1051">
            <v>14406.47</v>
          </cell>
          <cell r="V1051">
            <v>876</v>
          </cell>
          <cell r="W1051">
            <v>12240</v>
          </cell>
          <cell r="X1051">
            <v>332.25</v>
          </cell>
          <cell r="Y1051">
            <v>17376.259999999998</v>
          </cell>
          <cell r="Z1051">
            <v>9575.42</v>
          </cell>
          <cell r="AA1051">
            <v>20.64</v>
          </cell>
          <cell r="AB1051">
            <v>2955.3</v>
          </cell>
          <cell r="AC1051">
            <v>18240.55</v>
          </cell>
          <cell r="AD1051">
            <v>8.76</v>
          </cell>
          <cell r="AE1051">
            <v>26010</v>
          </cell>
          <cell r="AF1051">
            <v>86.45</v>
          </cell>
          <cell r="AG1051">
            <v>5395.63</v>
          </cell>
          <cell r="AH1051">
            <v>75210.53</v>
          </cell>
          <cell r="AI1051">
            <v>3297.6</v>
          </cell>
          <cell r="AJ1051">
            <v>197286.81</v>
          </cell>
          <cell r="AK1051">
            <v>2454.27</v>
          </cell>
          <cell r="AL1051">
            <v>16990.099999999999</v>
          </cell>
        </row>
        <row r="1052">
          <cell r="A1052">
            <v>38909</v>
          </cell>
          <cell r="B1052" t="str">
            <v>22:45</v>
          </cell>
          <cell r="C1052">
            <v>45464.54</v>
          </cell>
          <cell r="D1052">
            <v>44486.9</v>
          </cell>
          <cell r="E1052">
            <v>178826.12</v>
          </cell>
          <cell r="F1052">
            <v>35683.199999999997</v>
          </cell>
          <cell r="G1052">
            <v>95373.3</v>
          </cell>
          <cell r="H1052">
            <v>12643.54</v>
          </cell>
          <cell r="I1052">
            <v>25186.19</v>
          </cell>
          <cell r="J1052">
            <v>16939.61</v>
          </cell>
          <cell r="K1052">
            <v>15858.98</v>
          </cell>
          <cell r="L1052">
            <v>14433.37</v>
          </cell>
          <cell r="M1052">
            <v>6409.26</v>
          </cell>
          <cell r="N1052">
            <v>39192</v>
          </cell>
          <cell r="O1052">
            <v>11968.69</v>
          </cell>
          <cell r="P1052">
            <v>47831.69</v>
          </cell>
          <cell r="Q1052">
            <v>112129.53</v>
          </cell>
          <cell r="R1052">
            <v>59800.38</v>
          </cell>
          <cell r="S1052">
            <v>2052</v>
          </cell>
          <cell r="T1052">
            <v>14097.6</v>
          </cell>
          <cell r="U1052">
            <v>14433.37</v>
          </cell>
          <cell r="V1052">
            <v>828</v>
          </cell>
          <cell r="W1052">
            <v>11376</v>
          </cell>
          <cell r="X1052">
            <v>307.5</v>
          </cell>
          <cell r="Y1052">
            <v>16794.28</v>
          </cell>
          <cell r="Z1052">
            <v>9267.33</v>
          </cell>
          <cell r="AA1052">
            <v>20.64</v>
          </cell>
          <cell r="AB1052">
            <v>2859.6</v>
          </cell>
          <cell r="AC1052">
            <v>17268.57</v>
          </cell>
          <cell r="AD1052">
            <v>8.6999999999999993</v>
          </cell>
          <cell r="AE1052">
            <v>24480</v>
          </cell>
          <cell r="AF1052">
            <v>76.040000000000006</v>
          </cell>
          <cell r="AG1052">
            <v>5358.18</v>
          </cell>
          <cell r="AH1052">
            <v>72121.259999999995</v>
          </cell>
          <cell r="AI1052">
            <v>3124.8</v>
          </cell>
          <cell r="AJ1052">
            <v>191559.5</v>
          </cell>
          <cell r="AK1052">
            <v>2511.34</v>
          </cell>
          <cell r="AL1052">
            <v>16249.02</v>
          </cell>
        </row>
        <row r="1053">
          <cell r="A1053">
            <v>38909</v>
          </cell>
          <cell r="B1053" t="str">
            <v>23:00</v>
          </cell>
          <cell r="C1053">
            <v>39517.51</v>
          </cell>
          <cell r="D1053">
            <v>64050.81</v>
          </cell>
          <cell r="E1053">
            <v>175100.62</v>
          </cell>
          <cell r="F1053">
            <v>3283.2</v>
          </cell>
          <cell r="G1053">
            <v>95373.3</v>
          </cell>
          <cell r="H1053">
            <v>12691.54</v>
          </cell>
          <cell r="I1053">
            <v>25242.560000000001</v>
          </cell>
          <cell r="J1053">
            <v>16797.23</v>
          </cell>
          <cell r="K1053">
            <v>15672.42</v>
          </cell>
          <cell r="L1053">
            <v>14410.98</v>
          </cell>
          <cell r="M1053">
            <v>2905.83</v>
          </cell>
          <cell r="N1053">
            <v>38640</v>
          </cell>
          <cell r="O1053">
            <v>11980.82</v>
          </cell>
          <cell r="P1053">
            <v>47730.89</v>
          </cell>
          <cell r="Q1053">
            <v>101078.54</v>
          </cell>
          <cell r="R1053">
            <v>59711.71</v>
          </cell>
          <cell r="S1053">
            <v>2052</v>
          </cell>
          <cell r="T1053">
            <v>13525.2</v>
          </cell>
          <cell r="U1053">
            <v>14410.98</v>
          </cell>
          <cell r="V1053">
            <v>807</v>
          </cell>
          <cell r="W1053">
            <v>11001.6</v>
          </cell>
          <cell r="X1053">
            <v>291.75</v>
          </cell>
          <cell r="Y1053">
            <v>15713.46</v>
          </cell>
          <cell r="Z1053">
            <v>8950.2900000000009</v>
          </cell>
          <cell r="AA1053">
            <v>20.64</v>
          </cell>
          <cell r="AB1053">
            <v>2789.5</v>
          </cell>
          <cell r="AC1053">
            <v>16271.88</v>
          </cell>
          <cell r="AD1053">
            <v>8.66</v>
          </cell>
          <cell r="AE1053">
            <v>22896</v>
          </cell>
          <cell r="AF1053">
            <v>73.95</v>
          </cell>
          <cell r="AG1053">
            <v>5378.95</v>
          </cell>
          <cell r="AH1053">
            <v>68482.83</v>
          </cell>
          <cell r="AI1053">
            <v>2944.8</v>
          </cell>
          <cell r="AJ1053">
            <v>186680.17</v>
          </cell>
          <cell r="AK1053">
            <v>2454.27</v>
          </cell>
          <cell r="AL1053">
            <v>15110.5</v>
          </cell>
        </row>
        <row r="1054">
          <cell r="A1054">
            <v>38909</v>
          </cell>
          <cell r="B1054" t="str">
            <v>23:15</v>
          </cell>
          <cell r="C1054">
            <v>39468.300000000003</v>
          </cell>
          <cell r="D1054">
            <v>60570.11</v>
          </cell>
          <cell r="E1054">
            <v>164657.76</v>
          </cell>
          <cell r="F1054">
            <v>-172.8</v>
          </cell>
          <cell r="G1054">
            <v>96139.97</v>
          </cell>
          <cell r="H1054">
            <v>12763.53</v>
          </cell>
          <cell r="I1054">
            <v>22457.38</v>
          </cell>
          <cell r="J1054">
            <v>16597.21</v>
          </cell>
          <cell r="K1054">
            <v>15710.88</v>
          </cell>
          <cell r="L1054">
            <v>12742</v>
          </cell>
          <cell r="M1054">
            <v>0</v>
          </cell>
          <cell r="N1054">
            <v>38640</v>
          </cell>
          <cell r="O1054">
            <v>11968.69</v>
          </cell>
          <cell r="P1054">
            <v>44285.54</v>
          </cell>
          <cell r="Q1054">
            <v>96011.09</v>
          </cell>
          <cell r="R1054">
            <v>56254.23</v>
          </cell>
          <cell r="S1054">
            <v>2052</v>
          </cell>
          <cell r="T1054">
            <v>13262.4</v>
          </cell>
          <cell r="U1054">
            <v>12742</v>
          </cell>
          <cell r="V1054">
            <v>768</v>
          </cell>
          <cell r="W1054">
            <v>10915.2</v>
          </cell>
          <cell r="X1054">
            <v>262.5</v>
          </cell>
          <cell r="Y1054">
            <v>14715.78</v>
          </cell>
          <cell r="Z1054">
            <v>8415.67</v>
          </cell>
          <cell r="AA1054">
            <v>20.64</v>
          </cell>
          <cell r="AB1054">
            <v>2722.5</v>
          </cell>
          <cell r="AC1054">
            <v>15314.73</v>
          </cell>
          <cell r="AD1054">
            <v>10.74</v>
          </cell>
          <cell r="AE1054">
            <v>21960</v>
          </cell>
          <cell r="AF1054">
            <v>75</v>
          </cell>
          <cell r="AG1054">
            <v>5392.41</v>
          </cell>
          <cell r="AH1054">
            <v>65583</v>
          </cell>
          <cell r="AI1054">
            <v>2815.2</v>
          </cell>
          <cell r="AJ1054">
            <v>178089.36</v>
          </cell>
          <cell r="AK1054">
            <v>2454.27</v>
          </cell>
          <cell r="AL1054">
            <v>15963.78</v>
          </cell>
        </row>
        <row r="1055">
          <cell r="A1055">
            <v>38909</v>
          </cell>
          <cell r="B1055" t="str">
            <v>23:30</v>
          </cell>
          <cell r="C1055">
            <v>39897.61</v>
          </cell>
          <cell r="D1055">
            <v>81732.97</v>
          </cell>
          <cell r="E1055">
            <v>158821.57</v>
          </cell>
          <cell r="F1055">
            <v>-172.8</v>
          </cell>
          <cell r="G1055">
            <v>92536.63</v>
          </cell>
          <cell r="H1055">
            <v>12187.58</v>
          </cell>
          <cell r="I1055">
            <v>-135.56</v>
          </cell>
          <cell r="J1055">
            <v>15150.17</v>
          </cell>
          <cell r="K1055">
            <v>8776.77</v>
          </cell>
          <cell r="L1055">
            <v>10538.96</v>
          </cell>
          <cell r="M1055">
            <v>0</v>
          </cell>
          <cell r="N1055">
            <v>36984</v>
          </cell>
          <cell r="O1055">
            <v>11950.49</v>
          </cell>
          <cell r="P1055">
            <v>42025.46</v>
          </cell>
          <cell r="Q1055">
            <v>84167.56</v>
          </cell>
          <cell r="R1055">
            <v>53975.95</v>
          </cell>
          <cell r="S1055">
            <v>1944</v>
          </cell>
          <cell r="T1055">
            <v>14515.2</v>
          </cell>
          <cell r="U1055">
            <v>10538.96</v>
          </cell>
          <cell r="V1055">
            <v>744</v>
          </cell>
          <cell r="W1055">
            <v>11116.8</v>
          </cell>
          <cell r="X1055">
            <v>245.25</v>
          </cell>
          <cell r="Y1055">
            <v>14050.66</v>
          </cell>
          <cell r="Z1055">
            <v>8237.51</v>
          </cell>
          <cell r="AA1055">
            <v>20.64</v>
          </cell>
          <cell r="AB1055">
            <v>2677.8</v>
          </cell>
          <cell r="AC1055">
            <v>14297.89</v>
          </cell>
          <cell r="AD1055">
            <v>20.94</v>
          </cell>
          <cell r="AE1055">
            <v>20682</v>
          </cell>
          <cell r="AF1055">
            <v>65.62</v>
          </cell>
          <cell r="AG1055">
            <v>5289.28</v>
          </cell>
          <cell r="AH1055">
            <v>61914</v>
          </cell>
          <cell r="AI1055">
            <v>2707.2</v>
          </cell>
          <cell r="AJ1055">
            <v>171674.12</v>
          </cell>
          <cell r="AK1055">
            <v>2454.27</v>
          </cell>
          <cell r="AL1055">
            <v>15447.11</v>
          </cell>
        </row>
        <row r="1056">
          <cell r="A1056">
            <v>38909</v>
          </cell>
          <cell r="B1056" t="str">
            <v>23:45</v>
          </cell>
          <cell r="C1056">
            <v>39649.15</v>
          </cell>
          <cell r="D1056">
            <v>66129.64</v>
          </cell>
          <cell r="E1056">
            <v>155578.09</v>
          </cell>
          <cell r="F1056">
            <v>-172.8</v>
          </cell>
          <cell r="G1056">
            <v>90619.97</v>
          </cell>
          <cell r="H1056">
            <v>12115.59</v>
          </cell>
          <cell r="I1056">
            <v>-126.51</v>
          </cell>
          <cell r="J1056">
            <v>16002.09</v>
          </cell>
          <cell r="K1056">
            <v>8022.94</v>
          </cell>
          <cell r="L1056">
            <v>10102.9</v>
          </cell>
          <cell r="M1056">
            <v>0</v>
          </cell>
          <cell r="N1056">
            <v>36432</v>
          </cell>
          <cell r="O1056">
            <v>11944.43</v>
          </cell>
          <cell r="P1056">
            <v>42074.26</v>
          </cell>
          <cell r="Q1056">
            <v>75678.509999999995</v>
          </cell>
          <cell r="R1056">
            <v>54018.69</v>
          </cell>
          <cell r="S1056">
            <v>1836</v>
          </cell>
          <cell r="T1056">
            <v>14029.2</v>
          </cell>
          <cell r="U1056">
            <v>10102.9</v>
          </cell>
          <cell r="V1056">
            <v>702</v>
          </cell>
          <cell r="W1056">
            <v>10944</v>
          </cell>
          <cell r="X1056">
            <v>225.75</v>
          </cell>
          <cell r="Y1056">
            <v>13634.96</v>
          </cell>
          <cell r="Z1056">
            <v>7569.16</v>
          </cell>
          <cell r="AA1056">
            <v>20.64</v>
          </cell>
          <cell r="AB1056">
            <v>2542</v>
          </cell>
          <cell r="AC1056">
            <v>13621.08</v>
          </cell>
          <cell r="AD1056">
            <v>26.45</v>
          </cell>
          <cell r="AE1056">
            <v>19728</v>
          </cell>
          <cell r="AF1056">
            <v>64.58</v>
          </cell>
          <cell r="AG1056">
            <v>5262.68</v>
          </cell>
          <cell r="AH1056">
            <v>59190</v>
          </cell>
          <cell r="AI1056">
            <v>2592</v>
          </cell>
          <cell r="AJ1056">
            <v>166746.72</v>
          </cell>
          <cell r="AK1056">
            <v>2568.42</v>
          </cell>
          <cell r="AL1056">
            <v>13782.59</v>
          </cell>
        </row>
        <row r="1057">
          <cell r="A1057">
            <v>38909</v>
          </cell>
          <cell r="B1057" t="str">
            <v>24:00</v>
          </cell>
          <cell r="C1057">
            <v>39864</v>
          </cell>
          <cell r="D1057">
            <v>58128.06</v>
          </cell>
          <cell r="E1057">
            <v>150139.26</v>
          </cell>
          <cell r="F1057">
            <v>-172.8</v>
          </cell>
          <cell r="G1057">
            <v>90696.639999999999</v>
          </cell>
          <cell r="H1057">
            <v>12331.57</v>
          </cell>
          <cell r="I1057">
            <v>-119.32</v>
          </cell>
          <cell r="J1057">
            <v>15420.51</v>
          </cell>
          <cell r="K1057">
            <v>7939.69</v>
          </cell>
          <cell r="L1057">
            <v>9562.15</v>
          </cell>
          <cell r="M1057">
            <v>0</v>
          </cell>
          <cell r="N1057">
            <v>36984</v>
          </cell>
          <cell r="O1057">
            <v>655.16</v>
          </cell>
          <cell r="P1057">
            <v>42151.73</v>
          </cell>
          <cell r="Q1057">
            <v>77687.320000000007</v>
          </cell>
          <cell r="R1057">
            <v>42806.89</v>
          </cell>
          <cell r="S1057">
            <v>1944</v>
          </cell>
          <cell r="T1057">
            <v>13122</v>
          </cell>
          <cell r="U1057">
            <v>9562.15</v>
          </cell>
          <cell r="V1057">
            <v>675</v>
          </cell>
          <cell r="W1057">
            <v>10857.6</v>
          </cell>
          <cell r="X1057">
            <v>201.75</v>
          </cell>
          <cell r="Y1057">
            <v>13219.26</v>
          </cell>
          <cell r="Z1057">
            <v>7149.32</v>
          </cell>
          <cell r="AA1057">
            <v>20.64</v>
          </cell>
          <cell r="AB1057">
            <v>2287.6999999999998</v>
          </cell>
          <cell r="AC1057">
            <v>12859.71</v>
          </cell>
          <cell r="AD1057">
            <v>37.78</v>
          </cell>
          <cell r="AE1057">
            <v>18774</v>
          </cell>
          <cell r="AF1057">
            <v>61.45</v>
          </cell>
          <cell r="AG1057">
            <v>5203.53</v>
          </cell>
          <cell r="AH1057">
            <v>56133</v>
          </cell>
          <cell r="AI1057">
            <v>2462.4</v>
          </cell>
          <cell r="AJ1057">
            <v>161723.29999999999</v>
          </cell>
          <cell r="AK1057">
            <v>2511.34</v>
          </cell>
          <cell r="AL1057">
            <v>13189.94</v>
          </cell>
        </row>
        <row r="1058">
          <cell r="A1058">
            <v>38910</v>
          </cell>
          <cell r="B1058" t="str">
            <v>00:15</v>
          </cell>
          <cell r="C1058">
            <v>40176.07</v>
          </cell>
          <cell r="D1058">
            <v>64889.4</v>
          </cell>
          <cell r="E1058">
            <v>135979.10999999999</v>
          </cell>
          <cell r="F1058">
            <v>-172.8</v>
          </cell>
          <cell r="G1058">
            <v>89929.97</v>
          </cell>
          <cell r="H1058">
            <v>12357.44</v>
          </cell>
          <cell r="I1058">
            <v>-109.83</v>
          </cell>
          <cell r="J1058">
            <v>15114.57</v>
          </cell>
          <cell r="K1058">
            <v>7360.53</v>
          </cell>
          <cell r="L1058">
            <v>9469.52</v>
          </cell>
          <cell r="M1058">
            <v>0</v>
          </cell>
          <cell r="N1058">
            <v>35880</v>
          </cell>
          <cell r="O1058">
            <v>-103.13</v>
          </cell>
          <cell r="P1058">
            <v>34455.5</v>
          </cell>
          <cell r="Q1058">
            <v>78701.83</v>
          </cell>
          <cell r="R1058">
            <v>34352.370000000003</v>
          </cell>
          <cell r="S1058">
            <v>1944</v>
          </cell>
          <cell r="T1058">
            <v>12513.6</v>
          </cell>
          <cell r="U1058">
            <v>9469.52</v>
          </cell>
          <cell r="V1058">
            <v>666</v>
          </cell>
          <cell r="W1058">
            <v>10684.8</v>
          </cell>
          <cell r="X1058">
            <v>186.75</v>
          </cell>
          <cell r="Y1058">
            <v>12886.7</v>
          </cell>
          <cell r="Z1058">
            <v>6751.48</v>
          </cell>
          <cell r="AA1058">
            <v>22.51</v>
          </cell>
          <cell r="AB1058">
            <v>2236.6</v>
          </cell>
          <cell r="AC1058">
            <v>12263.06</v>
          </cell>
          <cell r="AD1058">
            <v>41.42</v>
          </cell>
          <cell r="AE1058">
            <v>17928</v>
          </cell>
          <cell r="AF1058">
            <v>60.41</v>
          </cell>
          <cell r="AG1058">
            <v>5259.82</v>
          </cell>
          <cell r="AH1058">
            <v>54003</v>
          </cell>
          <cell r="AI1058">
            <v>2397.6</v>
          </cell>
          <cell r="AJ1058">
            <v>152300.64000000001</v>
          </cell>
          <cell r="AK1058">
            <v>2454.27</v>
          </cell>
          <cell r="AL1058">
            <v>16915.22</v>
          </cell>
        </row>
        <row r="1059">
          <cell r="A1059">
            <v>38910</v>
          </cell>
          <cell r="B1059" t="str">
            <v>00:30</v>
          </cell>
          <cell r="C1059">
            <v>39937.21</v>
          </cell>
          <cell r="D1059">
            <v>64409.59</v>
          </cell>
          <cell r="E1059">
            <v>132901.92000000001</v>
          </cell>
          <cell r="F1059">
            <v>-86.4</v>
          </cell>
          <cell r="G1059">
            <v>87284.97</v>
          </cell>
          <cell r="H1059">
            <v>11925.48</v>
          </cell>
          <cell r="I1059">
            <v>-106.09</v>
          </cell>
          <cell r="J1059">
            <v>15056.58</v>
          </cell>
          <cell r="K1059">
            <v>5906.29</v>
          </cell>
          <cell r="L1059">
            <v>9432.61</v>
          </cell>
          <cell r="M1059">
            <v>0</v>
          </cell>
          <cell r="N1059">
            <v>34776</v>
          </cell>
          <cell r="O1059">
            <v>-90.99</v>
          </cell>
          <cell r="P1059">
            <v>26636.28</v>
          </cell>
          <cell r="Q1059">
            <v>78378.09</v>
          </cell>
          <cell r="R1059">
            <v>26545.29</v>
          </cell>
          <cell r="S1059">
            <v>1836</v>
          </cell>
          <cell r="T1059">
            <v>12060</v>
          </cell>
          <cell r="U1059">
            <v>9432.61</v>
          </cell>
          <cell r="V1059">
            <v>627</v>
          </cell>
          <cell r="W1059">
            <v>10483.200000000001</v>
          </cell>
          <cell r="X1059">
            <v>165.75</v>
          </cell>
          <cell r="Y1059">
            <v>12221.58</v>
          </cell>
          <cell r="Z1059">
            <v>6545.94</v>
          </cell>
          <cell r="AA1059">
            <v>22.51</v>
          </cell>
          <cell r="AB1059">
            <v>2479.9</v>
          </cell>
          <cell r="AC1059">
            <v>11676.49</v>
          </cell>
          <cell r="AD1059">
            <v>43.72</v>
          </cell>
          <cell r="AE1059">
            <v>17280</v>
          </cell>
          <cell r="AF1059">
            <v>59.37</v>
          </cell>
          <cell r="AG1059">
            <v>5238.3999999999996</v>
          </cell>
          <cell r="AH1059">
            <v>51873</v>
          </cell>
          <cell r="AI1059">
            <v>2318.4</v>
          </cell>
          <cell r="AJ1059">
            <v>148173.04999999999</v>
          </cell>
          <cell r="AK1059">
            <v>2397.19</v>
          </cell>
          <cell r="AL1059">
            <v>16210.37</v>
          </cell>
        </row>
        <row r="1060">
          <cell r="A1060">
            <v>38910</v>
          </cell>
          <cell r="B1060" t="str">
            <v>00:45</v>
          </cell>
          <cell r="C1060">
            <v>39900.410000000003</v>
          </cell>
          <cell r="D1060">
            <v>55048.7</v>
          </cell>
          <cell r="E1060">
            <v>131905.04</v>
          </cell>
          <cell r="F1060">
            <v>-172.8</v>
          </cell>
          <cell r="G1060">
            <v>87323.3</v>
          </cell>
          <cell r="H1060">
            <v>11923.6</v>
          </cell>
          <cell r="I1060">
            <v>-100.63</v>
          </cell>
          <cell r="J1060">
            <v>15051.35</v>
          </cell>
          <cell r="K1060">
            <v>3878.51</v>
          </cell>
          <cell r="L1060">
            <v>9300.7900000000009</v>
          </cell>
          <cell r="M1060">
            <v>0</v>
          </cell>
          <cell r="N1060">
            <v>35328</v>
          </cell>
          <cell r="O1060">
            <v>-97.06</v>
          </cell>
          <cell r="P1060">
            <v>24793.51</v>
          </cell>
          <cell r="Q1060">
            <v>75012.63</v>
          </cell>
          <cell r="R1060">
            <v>24696.45</v>
          </cell>
          <cell r="S1060">
            <v>1944</v>
          </cell>
          <cell r="T1060">
            <v>11725.2</v>
          </cell>
          <cell r="U1060">
            <v>9300.7900000000009</v>
          </cell>
          <cell r="V1060">
            <v>642</v>
          </cell>
          <cell r="W1060">
            <v>10368</v>
          </cell>
          <cell r="X1060">
            <v>157.5</v>
          </cell>
          <cell r="Y1060">
            <v>11722.74</v>
          </cell>
          <cell r="Z1060">
            <v>6346.66</v>
          </cell>
          <cell r="AA1060">
            <v>20.64</v>
          </cell>
          <cell r="AB1060">
            <v>2364.8000000000002</v>
          </cell>
          <cell r="AC1060">
            <v>11300.51</v>
          </cell>
          <cell r="AD1060">
            <v>41.48</v>
          </cell>
          <cell r="AE1060">
            <v>16740</v>
          </cell>
          <cell r="AF1060">
            <v>58.33</v>
          </cell>
          <cell r="AG1060">
            <v>5210.8500000000004</v>
          </cell>
          <cell r="AH1060">
            <v>49926</v>
          </cell>
          <cell r="AI1060">
            <v>2232</v>
          </cell>
          <cell r="AJ1060">
            <v>145469.35</v>
          </cell>
          <cell r="AK1060">
            <v>2397.19</v>
          </cell>
          <cell r="AL1060">
            <v>14661.56</v>
          </cell>
        </row>
        <row r="1061">
          <cell r="A1061">
            <v>38910</v>
          </cell>
          <cell r="B1061" t="str">
            <v>01:00</v>
          </cell>
          <cell r="C1061">
            <v>39878.800000000003</v>
          </cell>
          <cell r="D1061">
            <v>49687.94</v>
          </cell>
          <cell r="E1061">
            <v>128988.8</v>
          </cell>
          <cell r="F1061">
            <v>-172.8</v>
          </cell>
          <cell r="G1061">
            <v>87284.97</v>
          </cell>
          <cell r="H1061">
            <v>12069.47</v>
          </cell>
          <cell r="I1061">
            <v>-99.77</v>
          </cell>
          <cell r="J1061">
            <v>14995.38</v>
          </cell>
          <cell r="K1061">
            <v>3972.86</v>
          </cell>
          <cell r="L1061">
            <v>6983.18</v>
          </cell>
          <cell r="M1061">
            <v>0</v>
          </cell>
          <cell r="N1061">
            <v>35328</v>
          </cell>
          <cell r="O1061">
            <v>-97.06</v>
          </cell>
          <cell r="P1061">
            <v>21302.44</v>
          </cell>
          <cell r="Q1061">
            <v>73795.77</v>
          </cell>
          <cell r="R1061">
            <v>21205.38</v>
          </cell>
          <cell r="S1061">
            <v>1836</v>
          </cell>
          <cell r="T1061">
            <v>12661.2</v>
          </cell>
          <cell r="U1061">
            <v>6983.18</v>
          </cell>
          <cell r="V1061">
            <v>636</v>
          </cell>
          <cell r="W1061">
            <v>10310.4</v>
          </cell>
          <cell r="X1061">
            <v>144</v>
          </cell>
          <cell r="Y1061">
            <v>11390.18</v>
          </cell>
          <cell r="Z1061">
            <v>6162.05</v>
          </cell>
          <cell r="AA1061">
            <v>22.51</v>
          </cell>
          <cell r="AB1061">
            <v>2456</v>
          </cell>
          <cell r="AC1061">
            <v>10814.82</v>
          </cell>
          <cell r="AD1061">
            <v>48.97</v>
          </cell>
          <cell r="AE1061">
            <v>16092</v>
          </cell>
          <cell r="AF1061">
            <v>57.29</v>
          </cell>
          <cell r="AG1061">
            <v>5254.78</v>
          </cell>
          <cell r="AH1061">
            <v>48804</v>
          </cell>
          <cell r="AI1061">
            <v>2181.6</v>
          </cell>
          <cell r="AJ1061">
            <v>141901.84</v>
          </cell>
          <cell r="AK1061">
            <v>2454.27</v>
          </cell>
          <cell r="AL1061">
            <v>14171.79</v>
          </cell>
        </row>
        <row r="1062">
          <cell r="A1062">
            <v>38910</v>
          </cell>
          <cell r="B1062" t="str">
            <v>01:15</v>
          </cell>
          <cell r="C1062">
            <v>39831.589999999997</v>
          </cell>
          <cell r="D1062">
            <v>42806.559999999998</v>
          </cell>
          <cell r="E1062">
            <v>129989.98</v>
          </cell>
          <cell r="F1062">
            <v>-86.4</v>
          </cell>
          <cell r="G1062">
            <v>87246.64</v>
          </cell>
          <cell r="H1062">
            <v>12259.58</v>
          </cell>
          <cell r="I1062">
            <v>-92.58</v>
          </cell>
          <cell r="J1062">
            <v>14994.18</v>
          </cell>
          <cell r="K1062">
            <v>3948.16</v>
          </cell>
          <cell r="L1062">
            <v>5855.3</v>
          </cell>
          <cell r="M1062">
            <v>0</v>
          </cell>
          <cell r="N1062">
            <v>35328</v>
          </cell>
          <cell r="O1062">
            <v>-97.06</v>
          </cell>
          <cell r="P1062">
            <v>20720.52</v>
          </cell>
          <cell r="Q1062">
            <v>71196.58</v>
          </cell>
          <cell r="R1062">
            <v>20623.46</v>
          </cell>
          <cell r="S1062">
            <v>1944</v>
          </cell>
          <cell r="T1062">
            <v>14234.4</v>
          </cell>
          <cell r="U1062">
            <v>5855.3</v>
          </cell>
          <cell r="V1062">
            <v>621</v>
          </cell>
          <cell r="W1062">
            <v>10569.6</v>
          </cell>
          <cell r="X1062">
            <v>135</v>
          </cell>
          <cell r="Y1062">
            <v>11307.04</v>
          </cell>
          <cell r="Z1062">
            <v>6659.28</v>
          </cell>
          <cell r="AA1062">
            <v>20.64</v>
          </cell>
          <cell r="AB1062">
            <v>2441.6</v>
          </cell>
          <cell r="AC1062">
            <v>10398.76</v>
          </cell>
          <cell r="AD1062">
            <v>50.59</v>
          </cell>
          <cell r="AE1062">
            <v>15732</v>
          </cell>
          <cell r="AF1062">
            <v>54.16</v>
          </cell>
          <cell r="AG1062">
            <v>5237.66</v>
          </cell>
          <cell r="AH1062">
            <v>47472</v>
          </cell>
          <cell r="AI1062">
            <v>2152.8000000000002</v>
          </cell>
          <cell r="AJ1062">
            <v>140653.88</v>
          </cell>
          <cell r="AK1062">
            <v>2454.27</v>
          </cell>
          <cell r="AL1062">
            <v>12196.34</v>
          </cell>
        </row>
        <row r="1063">
          <cell r="A1063">
            <v>38910</v>
          </cell>
          <cell r="B1063" t="str">
            <v>01:30</v>
          </cell>
          <cell r="C1063">
            <v>40371.32</v>
          </cell>
          <cell r="D1063">
            <v>40126.019999999997</v>
          </cell>
          <cell r="E1063">
            <v>123508.68</v>
          </cell>
          <cell r="F1063">
            <v>-172.8</v>
          </cell>
          <cell r="G1063">
            <v>87361.64</v>
          </cell>
          <cell r="H1063">
            <v>12187.58</v>
          </cell>
          <cell r="I1063">
            <v>-88.7</v>
          </cell>
          <cell r="J1063">
            <v>15516.1</v>
          </cell>
          <cell r="K1063">
            <v>3585.7</v>
          </cell>
          <cell r="L1063">
            <v>6088.26</v>
          </cell>
          <cell r="M1063">
            <v>0</v>
          </cell>
          <cell r="N1063">
            <v>34776</v>
          </cell>
          <cell r="O1063">
            <v>-54.6</v>
          </cell>
          <cell r="P1063">
            <v>20233.23</v>
          </cell>
          <cell r="Q1063">
            <v>68408.7</v>
          </cell>
          <cell r="R1063">
            <v>20178.63</v>
          </cell>
          <cell r="S1063">
            <v>1836</v>
          </cell>
          <cell r="T1063">
            <v>13651.2</v>
          </cell>
          <cell r="U1063">
            <v>6088.26</v>
          </cell>
          <cell r="V1063">
            <v>645</v>
          </cell>
          <cell r="W1063">
            <v>10425.6</v>
          </cell>
          <cell r="X1063">
            <v>129</v>
          </cell>
          <cell r="Y1063">
            <v>11140.76</v>
          </cell>
          <cell r="Z1063">
            <v>6798.91</v>
          </cell>
          <cell r="AA1063">
            <v>20.64</v>
          </cell>
          <cell r="AB1063">
            <v>2424.1</v>
          </cell>
          <cell r="AC1063">
            <v>10163.1</v>
          </cell>
          <cell r="AD1063">
            <v>48.29</v>
          </cell>
          <cell r="AE1063">
            <v>15426</v>
          </cell>
          <cell r="AF1063">
            <v>54.16</v>
          </cell>
          <cell r="AG1063">
            <v>5226.88</v>
          </cell>
          <cell r="AH1063">
            <v>46896</v>
          </cell>
          <cell r="AI1063">
            <v>2109.6</v>
          </cell>
          <cell r="AJ1063">
            <v>135870.51</v>
          </cell>
          <cell r="AK1063">
            <v>2454.27</v>
          </cell>
          <cell r="AL1063">
            <v>13208.6</v>
          </cell>
        </row>
        <row r="1064">
          <cell r="A1064">
            <v>38910</v>
          </cell>
          <cell r="B1064" t="str">
            <v>01:45</v>
          </cell>
          <cell r="C1064">
            <v>40668.589999999997</v>
          </cell>
          <cell r="D1064">
            <v>42606.52</v>
          </cell>
          <cell r="E1064">
            <v>114350.35</v>
          </cell>
          <cell r="F1064">
            <v>-172.8</v>
          </cell>
          <cell r="G1064">
            <v>87361.64</v>
          </cell>
          <cell r="H1064">
            <v>12209.7</v>
          </cell>
          <cell r="I1064">
            <v>-92.44</v>
          </cell>
          <cell r="J1064">
            <v>15510.14</v>
          </cell>
          <cell r="K1064">
            <v>3835.09</v>
          </cell>
          <cell r="L1064">
            <v>6064.25</v>
          </cell>
          <cell r="M1064">
            <v>0</v>
          </cell>
          <cell r="N1064">
            <v>35880</v>
          </cell>
          <cell r="O1064">
            <v>-42.46</v>
          </cell>
          <cell r="P1064">
            <v>19591.7</v>
          </cell>
          <cell r="Q1064">
            <v>66716.44</v>
          </cell>
          <cell r="R1064">
            <v>19549.240000000002</v>
          </cell>
          <cell r="S1064">
            <v>1944</v>
          </cell>
          <cell r="T1064">
            <v>13557.6</v>
          </cell>
          <cell r="U1064">
            <v>6064.25</v>
          </cell>
          <cell r="V1064">
            <v>642</v>
          </cell>
          <cell r="W1064">
            <v>10166.4</v>
          </cell>
          <cell r="X1064">
            <v>121.5</v>
          </cell>
          <cell r="Y1064">
            <v>10974.48</v>
          </cell>
          <cell r="Z1064">
            <v>7149.54</v>
          </cell>
          <cell r="AA1064">
            <v>18.760000000000002</v>
          </cell>
          <cell r="AB1064">
            <v>2430.5</v>
          </cell>
          <cell r="AC1064">
            <v>9982.42</v>
          </cell>
          <cell r="AD1064">
            <v>48.41</v>
          </cell>
          <cell r="AE1064">
            <v>15156</v>
          </cell>
          <cell r="AF1064">
            <v>53.12</v>
          </cell>
          <cell r="AG1064">
            <v>5256.06</v>
          </cell>
          <cell r="AH1064">
            <v>46314</v>
          </cell>
          <cell r="AI1064">
            <v>2066.4</v>
          </cell>
          <cell r="AJ1064">
            <v>130687.23</v>
          </cell>
          <cell r="AK1064">
            <v>2340.12</v>
          </cell>
          <cell r="AL1064">
            <v>16037.34</v>
          </cell>
        </row>
        <row r="1065">
          <cell r="A1065">
            <v>38910</v>
          </cell>
          <cell r="B1065" t="str">
            <v>02:00</v>
          </cell>
          <cell r="C1065">
            <v>40923.85</v>
          </cell>
          <cell r="D1065">
            <v>46487.3</v>
          </cell>
          <cell r="E1065">
            <v>102274.19</v>
          </cell>
          <cell r="F1065">
            <v>-172.8</v>
          </cell>
          <cell r="G1065">
            <v>87399.97</v>
          </cell>
          <cell r="H1065">
            <v>12261.45</v>
          </cell>
          <cell r="I1065">
            <v>-91.14</v>
          </cell>
          <cell r="J1065">
            <v>15210.96</v>
          </cell>
          <cell r="K1065">
            <v>4456.1899999999996</v>
          </cell>
          <cell r="L1065">
            <v>5985.82</v>
          </cell>
          <cell r="M1065">
            <v>0</v>
          </cell>
          <cell r="N1065">
            <v>34776</v>
          </cell>
          <cell r="O1065">
            <v>-36.4</v>
          </cell>
          <cell r="P1065">
            <v>20493.830000000002</v>
          </cell>
          <cell r="Q1065">
            <v>63515.14</v>
          </cell>
          <cell r="R1065">
            <v>20457.43</v>
          </cell>
          <cell r="S1065">
            <v>1836</v>
          </cell>
          <cell r="T1065">
            <v>13348.8</v>
          </cell>
          <cell r="U1065">
            <v>5985.82</v>
          </cell>
          <cell r="V1065">
            <v>627</v>
          </cell>
          <cell r="W1065">
            <v>9705.6</v>
          </cell>
          <cell r="X1065">
            <v>116.25</v>
          </cell>
          <cell r="Y1065">
            <v>10808.2</v>
          </cell>
          <cell r="Z1065">
            <v>7050.35</v>
          </cell>
          <cell r="AA1065">
            <v>22.51</v>
          </cell>
          <cell r="AB1065">
            <v>2443.3000000000002</v>
          </cell>
          <cell r="AC1065">
            <v>9897</v>
          </cell>
          <cell r="AD1065">
            <v>52.82</v>
          </cell>
          <cell r="AE1065">
            <v>14994</v>
          </cell>
          <cell r="AF1065">
            <v>54.16</v>
          </cell>
          <cell r="AG1065">
            <v>5206.6899999999996</v>
          </cell>
          <cell r="AH1065">
            <v>45540</v>
          </cell>
          <cell r="AI1065">
            <v>2044.8</v>
          </cell>
          <cell r="AJ1065">
            <v>124512.12</v>
          </cell>
          <cell r="AK1065">
            <v>2283.04</v>
          </cell>
          <cell r="AL1065">
            <v>20212.650000000001</v>
          </cell>
        </row>
        <row r="1066">
          <cell r="A1066">
            <v>38910</v>
          </cell>
          <cell r="B1066" t="str">
            <v>02:15</v>
          </cell>
          <cell r="C1066">
            <v>40914.25</v>
          </cell>
          <cell r="D1066">
            <v>50968.19</v>
          </cell>
          <cell r="E1066">
            <v>100441.24</v>
          </cell>
          <cell r="F1066">
            <v>-86.4</v>
          </cell>
          <cell r="G1066">
            <v>87361.64</v>
          </cell>
          <cell r="H1066">
            <v>7963.95</v>
          </cell>
          <cell r="I1066">
            <v>-90.28</v>
          </cell>
          <cell r="J1066">
            <v>15209.17</v>
          </cell>
          <cell r="K1066">
            <v>4875.58</v>
          </cell>
          <cell r="L1066">
            <v>5982.67</v>
          </cell>
          <cell r="M1066">
            <v>0</v>
          </cell>
          <cell r="N1066">
            <v>34776</v>
          </cell>
          <cell r="O1066">
            <v>-42.46</v>
          </cell>
          <cell r="P1066">
            <v>20519.34</v>
          </cell>
          <cell r="Q1066">
            <v>64250.28</v>
          </cell>
          <cell r="R1066">
            <v>20476.88</v>
          </cell>
          <cell r="S1066">
            <v>1836</v>
          </cell>
          <cell r="T1066">
            <v>13482</v>
          </cell>
          <cell r="U1066">
            <v>5982.67</v>
          </cell>
          <cell r="V1066">
            <v>618</v>
          </cell>
          <cell r="W1066">
            <v>9619.2000000000007</v>
          </cell>
          <cell r="X1066">
            <v>110.25</v>
          </cell>
          <cell r="Y1066">
            <v>10641.92</v>
          </cell>
          <cell r="Z1066">
            <v>7334.4</v>
          </cell>
          <cell r="AA1066">
            <v>20.64</v>
          </cell>
          <cell r="AB1066">
            <v>2440.1</v>
          </cell>
          <cell r="AC1066">
            <v>9756.6200000000008</v>
          </cell>
          <cell r="AD1066">
            <v>51.59</v>
          </cell>
          <cell r="AE1066">
            <v>14796</v>
          </cell>
          <cell r="AF1066">
            <v>53.12</v>
          </cell>
          <cell r="AG1066">
            <v>5259.06</v>
          </cell>
          <cell r="AH1066">
            <v>44877</v>
          </cell>
          <cell r="AI1066">
            <v>2023.2</v>
          </cell>
          <cell r="AJ1066">
            <v>122928.33</v>
          </cell>
          <cell r="AK1066">
            <v>2397.19</v>
          </cell>
          <cell r="AL1066">
            <v>20351.75</v>
          </cell>
        </row>
        <row r="1067">
          <cell r="A1067">
            <v>38910</v>
          </cell>
          <cell r="B1067" t="str">
            <v>02:30</v>
          </cell>
          <cell r="C1067">
            <v>40890.639999999999</v>
          </cell>
          <cell r="D1067">
            <v>56209.23</v>
          </cell>
          <cell r="E1067">
            <v>100398.84</v>
          </cell>
          <cell r="F1067">
            <v>-172.8</v>
          </cell>
          <cell r="G1067">
            <v>87361.64</v>
          </cell>
          <cell r="H1067">
            <v>-53.23</v>
          </cell>
          <cell r="I1067">
            <v>-91.57</v>
          </cell>
          <cell r="J1067">
            <v>15091.77</v>
          </cell>
          <cell r="K1067">
            <v>4759.8100000000004</v>
          </cell>
          <cell r="L1067">
            <v>5987.21</v>
          </cell>
          <cell r="M1067">
            <v>0</v>
          </cell>
          <cell r="N1067">
            <v>35328</v>
          </cell>
          <cell r="O1067">
            <v>-36.4</v>
          </cell>
          <cell r="P1067">
            <v>19292.64</v>
          </cell>
          <cell r="Q1067">
            <v>63771.57</v>
          </cell>
          <cell r="R1067">
            <v>19256.240000000002</v>
          </cell>
          <cell r="S1067">
            <v>1836</v>
          </cell>
          <cell r="T1067">
            <v>13388.4</v>
          </cell>
          <cell r="U1067">
            <v>5987.21</v>
          </cell>
          <cell r="V1067">
            <v>621</v>
          </cell>
          <cell r="W1067">
            <v>9158.4</v>
          </cell>
          <cell r="X1067">
            <v>108</v>
          </cell>
          <cell r="Y1067">
            <v>10475.64</v>
          </cell>
          <cell r="Z1067">
            <v>7281.28</v>
          </cell>
          <cell r="AA1067">
            <v>18.760000000000002</v>
          </cell>
          <cell r="AB1067">
            <v>2435.4</v>
          </cell>
          <cell r="AC1067">
            <v>9646.4500000000007</v>
          </cell>
          <cell r="AD1067">
            <v>53.05</v>
          </cell>
          <cell r="AE1067">
            <v>14742</v>
          </cell>
          <cell r="AF1067">
            <v>53.12</v>
          </cell>
          <cell r="AG1067">
            <v>5245.05</v>
          </cell>
          <cell r="AH1067">
            <v>44478</v>
          </cell>
          <cell r="AI1067">
            <v>1987.2</v>
          </cell>
          <cell r="AJ1067">
            <v>121968.45</v>
          </cell>
          <cell r="AK1067">
            <v>2454.27</v>
          </cell>
          <cell r="AL1067">
            <v>19746.259999999998</v>
          </cell>
        </row>
        <row r="1068">
          <cell r="A1068">
            <v>38910</v>
          </cell>
          <cell r="B1068" t="str">
            <v>02:45</v>
          </cell>
          <cell r="C1068">
            <v>40518.15</v>
          </cell>
          <cell r="D1068">
            <v>53728.74</v>
          </cell>
          <cell r="E1068">
            <v>100320.45</v>
          </cell>
          <cell r="F1068">
            <v>-172.8</v>
          </cell>
          <cell r="G1068">
            <v>87323.3</v>
          </cell>
          <cell r="H1068">
            <v>-27.36</v>
          </cell>
          <cell r="I1068">
            <v>-92.44</v>
          </cell>
          <cell r="J1068">
            <v>15114.17</v>
          </cell>
          <cell r="K1068">
            <v>4568.01</v>
          </cell>
          <cell r="L1068">
            <v>5999.34</v>
          </cell>
          <cell r="M1068">
            <v>0</v>
          </cell>
          <cell r="N1068">
            <v>34776</v>
          </cell>
          <cell r="O1068">
            <v>-42.46</v>
          </cell>
          <cell r="P1068">
            <v>19506.59</v>
          </cell>
          <cell r="Q1068">
            <v>62332.44</v>
          </cell>
          <cell r="R1068">
            <v>19464.13</v>
          </cell>
          <cell r="S1068">
            <v>1836</v>
          </cell>
          <cell r="T1068">
            <v>13442.4</v>
          </cell>
          <cell r="U1068">
            <v>5999.34</v>
          </cell>
          <cell r="V1068">
            <v>645</v>
          </cell>
          <cell r="W1068">
            <v>9100.7999999999993</v>
          </cell>
          <cell r="X1068">
            <v>102</v>
          </cell>
          <cell r="Y1068">
            <v>10558.78</v>
          </cell>
          <cell r="Z1068">
            <v>7371.3</v>
          </cell>
          <cell r="AA1068">
            <v>20.64</v>
          </cell>
          <cell r="AB1068">
            <v>2440.1999999999998</v>
          </cell>
          <cell r="AC1068">
            <v>9511.19</v>
          </cell>
          <cell r="AD1068">
            <v>52.58</v>
          </cell>
          <cell r="AE1068">
            <v>14580</v>
          </cell>
          <cell r="AF1068">
            <v>53.12</v>
          </cell>
          <cell r="AG1068">
            <v>5278.92</v>
          </cell>
          <cell r="AH1068">
            <v>44214</v>
          </cell>
          <cell r="AI1068">
            <v>1972.8</v>
          </cell>
          <cell r="AJ1068">
            <v>121824.39</v>
          </cell>
          <cell r="AK1068">
            <v>2454.27</v>
          </cell>
          <cell r="AL1068">
            <v>19372.21</v>
          </cell>
        </row>
        <row r="1069">
          <cell r="A1069">
            <v>38910</v>
          </cell>
          <cell r="B1069" t="str">
            <v>03:00</v>
          </cell>
          <cell r="C1069">
            <v>40170.870000000003</v>
          </cell>
          <cell r="D1069">
            <v>51808.36</v>
          </cell>
          <cell r="E1069">
            <v>100480.05</v>
          </cell>
          <cell r="F1069">
            <v>-86.4</v>
          </cell>
          <cell r="G1069">
            <v>87284.97</v>
          </cell>
          <cell r="H1069">
            <v>-53.23</v>
          </cell>
          <cell r="I1069">
            <v>-92.44</v>
          </cell>
          <cell r="J1069">
            <v>14748.97</v>
          </cell>
          <cell r="K1069">
            <v>4572.92</v>
          </cell>
          <cell r="L1069">
            <v>5989.99</v>
          </cell>
          <cell r="M1069">
            <v>0</v>
          </cell>
          <cell r="N1069">
            <v>34776</v>
          </cell>
          <cell r="O1069">
            <v>-42.46</v>
          </cell>
          <cell r="P1069">
            <v>20977.03</v>
          </cell>
          <cell r="Q1069">
            <v>60764.44</v>
          </cell>
          <cell r="R1069">
            <v>20934.57</v>
          </cell>
          <cell r="S1069">
            <v>1836</v>
          </cell>
          <cell r="T1069">
            <v>13363.2</v>
          </cell>
          <cell r="U1069">
            <v>5989.99</v>
          </cell>
          <cell r="V1069">
            <v>636</v>
          </cell>
          <cell r="W1069">
            <v>8928</v>
          </cell>
          <cell r="X1069">
            <v>100.5</v>
          </cell>
          <cell r="Y1069">
            <v>10558.78</v>
          </cell>
          <cell r="Z1069">
            <v>7275.3</v>
          </cell>
          <cell r="AA1069">
            <v>18.760000000000002</v>
          </cell>
          <cell r="AB1069">
            <v>2429.1</v>
          </cell>
          <cell r="AC1069">
            <v>9490.89</v>
          </cell>
          <cell r="AD1069">
            <v>52.81</v>
          </cell>
          <cell r="AE1069">
            <v>14616</v>
          </cell>
          <cell r="AF1069">
            <v>53.12</v>
          </cell>
          <cell r="AG1069">
            <v>5331.73</v>
          </cell>
          <cell r="AH1069">
            <v>44085</v>
          </cell>
          <cell r="AI1069">
            <v>1972.8</v>
          </cell>
          <cell r="AJ1069">
            <v>121136.46</v>
          </cell>
          <cell r="AK1069">
            <v>2511.34</v>
          </cell>
          <cell r="AL1069">
            <v>19057.77</v>
          </cell>
        </row>
        <row r="1070">
          <cell r="A1070">
            <v>38910</v>
          </cell>
          <cell r="B1070" t="str">
            <v>03:15</v>
          </cell>
          <cell r="C1070">
            <v>39859.19</v>
          </cell>
          <cell r="D1070">
            <v>47807.55</v>
          </cell>
          <cell r="E1070">
            <v>100480.03</v>
          </cell>
          <cell r="F1070">
            <v>-172.8</v>
          </cell>
          <cell r="G1070">
            <v>87284.97</v>
          </cell>
          <cell r="H1070">
            <v>-29.24</v>
          </cell>
          <cell r="I1070">
            <v>-92.87</v>
          </cell>
          <cell r="J1070">
            <v>15678.52</v>
          </cell>
          <cell r="K1070">
            <v>5060.6099999999997</v>
          </cell>
          <cell r="L1070">
            <v>5995.55</v>
          </cell>
          <cell r="M1070">
            <v>0</v>
          </cell>
          <cell r="N1070">
            <v>34776</v>
          </cell>
          <cell r="O1070">
            <v>-36.4</v>
          </cell>
          <cell r="P1070">
            <v>21136.36</v>
          </cell>
          <cell r="Q1070">
            <v>59900.87</v>
          </cell>
          <cell r="R1070">
            <v>21099.96</v>
          </cell>
          <cell r="S1070">
            <v>1836</v>
          </cell>
          <cell r="T1070">
            <v>13179.6</v>
          </cell>
          <cell r="U1070">
            <v>5995.55</v>
          </cell>
          <cell r="V1070">
            <v>651</v>
          </cell>
          <cell r="W1070">
            <v>8841.6</v>
          </cell>
          <cell r="X1070">
            <v>97.5</v>
          </cell>
          <cell r="Y1070">
            <v>10392.5</v>
          </cell>
          <cell r="Z1070">
            <v>7242.08</v>
          </cell>
          <cell r="AA1070">
            <v>18.760000000000002</v>
          </cell>
          <cell r="AB1070">
            <v>2448.1999999999998</v>
          </cell>
          <cell r="AC1070">
            <v>9405.5400000000009</v>
          </cell>
          <cell r="AD1070">
            <v>52.48</v>
          </cell>
          <cell r="AE1070">
            <v>14598</v>
          </cell>
          <cell r="AF1070">
            <v>54.16</v>
          </cell>
          <cell r="AG1070">
            <v>5294.52</v>
          </cell>
          <cell r="AH1070">
            <v>43860</v>
          </cell>
          <cell r="AI1070">
            <v>1951.2</v>
          </cell>
          <cell r="AJ1070">
            <v>120448.55</v>
          </cell>
          <cell r="AK1070">
            <v>2454.27</v>
          </cell>
          <cell r="AL1070">
            <v>18492.02</v>
          </cell>
        </row>
        <row r="1071">
          <cell r="A1071">
            <v>38910</v>
          </cell>
          <cell r="B1071" t="str">
            <v>03:30</v>
          </cell>
          <cell r="C1071">
            <v>40817.82</v>
          </cell>
          <cell r="D1071">
            <v>45247.05</v>
          </cell>
          <cell r="E1071">
            <v>100359.65</v>
          </cell>
          <cell r="F1071">
            <v>-172.8</v>
          </cell>
          <cell r="G1071">
            <v>87399.97</v>
          </cell>
          <cell r="H1071">
            <v>-51.36</v>
          </cell>
          <cell r="I1071">
            <v>-92</v>
          </cell>
          <cell r="J1071">
            <v>16109.28</v>
          </cell>
          <cell r="K1071">
            <v>5345.24</v>
          </cell>
          <cell r="L1071">
            <v>6014.88</v>
          </cell>
          <cell r="M1071">
            <v>0</v>
          </cell>
          <cell r="N1071">
            <v>34776</v>
          </cell>
          <cell r="O1071">
            <v>-42.46</v>
          </cell>
          <cell r="P1071">
            <v>20894.919999999998</v>
          </cell>
          <cell r="Q1071">
            <v>59612</v>
          </cell>
          <cell r="R1071">
            <v>20852.46</v>
          </cell>
          <cell r="S1071">
            <v>1944</v>
          </cell>
          <cell r="T1071">
            <v>13302</v>
          </cell>
          <cell r="U1071">
            <v>6014.88</v>
          </cell>
          <cell r="V1071">
            <v>630</v>
          </cell>
          <cell r="W1071">
            <v>9475.2000000000007</v>
          </cell>
          <cell r="X1071">
            <v>97.5</v>
          </cell>
          <cell r="Y1071">
            <v>10475.64</v>
          </cell>
          <cell r="Z1071">
            <v>7263.92</v>
          </cell>
          <cell r="AA1071">
            <v>20.64</v>
          </cell>
          <cell r="AB1071">
            <v>2459.4</v>
          </cell>
          <cell r="AC1071">
            <v>9315.56</v>
          </cell>
          <cell r="AD1071">
            <v>55.49</v>
          </cell>
          <cell r="AE1071">
            <v>14598</v>
          </cell>
          <cell r="AF1071">
            <v>53.12</v>
          </cell>
          <cell r="AG1071">
            <v>5257.15</v>
          </cell>
          <cell r="AH1071">
            <v>43950</v>
          </cell>
          <cell r="AI1071">
            <v>1944</v>
          </cell>
          <cell r="AJ1071">
            <v>120112.6</v>
          </cell>
          <cell r="AK1071">
            <v>2511.34</v>
          </cell>
          <cell r="AL1071">
            <v>18002.25</v>
          </cell>
        </row>
        <row r="1072">
          <cell r="A1072">
            <v>38910</v>
          </cell>
          <cell r="B1072" t="str">
            <v>03:45</v>
          </cell>
          <cell r="C1072">
            <v>41081.89</v>
          </cell>
          <cell r="D1072">
            <v>43486.69</v>
          </cell>
          <cell r="E1072">
            <v>100480.03</v>
          </cell>
          <cell r="F1072">
            <v>-86.4</v>
          </cell>
          <cell r="G1072">
            <v>87399.97</v>
          </cell>
          <cell r="H1072">
            <v>-29.24</v>
          </cell>
          <cell r="I1072">
            <v>-94.02</v>
          </cell>
          <cell r="J1072">
            <v>16032.46</v>
          </cell>
          <cell r="K1072">
            <v>5361.81</v>
          </cell>
          <cell r="L1072">
            <v>5967.23</v>
          </cell>
          <cell r="M1072">
            <v>0</v>
          </cell>
          <cell r="N1072">
            <v>34776</v>
          </cell>
          <cell r="O1072">
            <v>-36.4</v>
          </cell>
          <cell r="P1072">
            <v>20498.55</v>
          </cell>
          <cell r="Q1072">
            <v>58526.02</v>
          </cell>
          <cell r="R1072">
            <v>20462.150000000001</v>
          </cell>
          <cell r="S1072">
            <v>1836</v>
          </cell>
          <cell r="T1072">
            <v>13215.6</v>
          </cell>
          <cell r="U1072">
            <v>5967.23</v>
          </cell>
          <cell r="V1072">
            <v>627</v>
          </cell>
          <cell r="W1072">
            <v>9532.7999999999993</v>
          </cell>
          <cell r="X1072">
            <v>96</v>
          </cell>
          <cell r="Y1072">
            <v>10475.64</v>
          </cell>
          <cell r="Z1072">
            <v>7320.96</v>
          </cell>
          <cell r="AA1072">
            <v>18.760000000000002</v>
          </cell>
          <cell r="AB1072">
            <v>2478.6</v>
          </cell>
          <cell r="AC1072">
            <v>9245.75</v>
          </cell>
          <cell r="AD1072">
            <v>54</v>
          </cell>
          <cell r="AE1072">
            <v>14472</v>
          </cell>
          <cell r="AF1072">
            <v>52.08</v>
          </cell>
          <cell r="AG1072">
            <v>5303.56</v>
          </cell>
          <cell r="AH1072">
            <v>43800</v>
          </cell>
          <cell r="AI1072">
            <v>1936.8</v>
          </cell>
          <cell r="AJ1072">
            <v>120000.58</v>
          </cell>
          <cell r="AK1072">
            <v>2511.34</v>
          </cell>
          <cell r="AL1072">
            <v>17866.66</v>
          </cell>
        </row>
        <row r="1073">
          <cell r="A1073">
            <v>38910</v>
          </cell>
          <cell r="B1073" t="str">
            <v>04:00</v>
          </cell>
          <cell r="C1073">
            <v>41021.870000000003</v>
          </cell>
          <cell r="D1073">
            <v>40486.1</v>
          </cell>
          <cell r="E1073">
            <v>100561.24</v>
          </cell>
          <cell r="F1073">
            <v>-172.8</v>
          </cell>
          <cell r="G1073">
            <v>87553.3</v>
          </cell>
          <cell r="H1073">
            <v>-51.36</v>
          </cell>
          <cell r="I1073">
            <v>-96.17</v>
          </cell>
          <cell r="J1073">
            <v>15726.92</v>
          </cell>
          <cell r="K1073">
            <v>5264.07</v>
          </cell>
          <cell r="L1073">
            <v>5968.33</v>
          </cell>
          <cell r="M1073">
            <v>0</v>
          </cell>
          <cell r="N1073">
            <v>35328</v>
          </cell>
          <cell r="O1073">
            <v>-42.46</v>
          </cell>
          <cell r="P1073">
            <v>20664.39</v>
          </cell>
          <cell r="Q1073">
            <v>56384.17</v>
          </cell>
          <cell r="R1073">
            <v>20621.93</v>
          </cell>
          <cell r="S1073">
            <v>1836</v>
          </cell>
          <cell r="T1073">
            <v>13118.4</v>
          </cell>
          <cell r="U1073">
            <v>5968.33</v>
          </cell>
          <cell r="V1073">
            <v>627</v>
          </cell>
          <cell r="W1073">
            <v>9475.2000000000007</v>
          </cell>
          <cell r="X1073">
            <v>93</v>
          </cell>
          <cell r="Y1073">
            <v>10558.78</v>
          </cell>
          <cell r="Z1073">
            <v>7061.33</v>
          </cell>
          <cell r="AA1073">
            <v>20.64</v>
          </cell>
          <cell r="AB1073">
            <v>2470.6</v>
          </cell>
          <cell r="AC1073">
            <v>9330.1299999999992</v>
          </cell>
          <cell r="AD1073">
            <v>54.52</v>
          </cell>
          <cell r="AE1073">
            <v>14580</v>
          </cell>
          <cell r="AF1073">
            <v>53.12</v>
          </cell>
          <cell r="AG1073">
            <v>5292.81</v>
          </cell>
          <cell r="AH1073">
            <v>43770</v>
          </cell>
          <cell r="AI1073">
            <v>1936.8</v>
          </cell>
          <cell r="AJ1073">
            <v>119792.53</v>
          </cell>
          <cell r="AK1073">
            <v>2511.34</v>
          </cell>
          <cell r="AL1073">
            <v>17787.169999999998</v>
          </cell>
        </row>
        <row r="1074">
          <cell r="A1074">
            <v>38910</v>
          </cell>
          <cell r="B1074" t="str">
            <v>04:15</v>
          </cell>
          <cell r="C1074">
            <v>41468.379999999997</v>
          </cell>
          <cell r="D1074">
            <v>41006.199999999997</v>
          </cell>
          <cell r="E1074">
            <v>100399.64</v>
          </cell>
          <cell r="F1074">
            <v>-172.8</v>
          </cell>
          <cell r="G1074">
            <v>87821.64</v>
          </cell>
          <cell r="H1074">
            <v>-29.24</v>
          </cell>
          <cell r="I1074">
            <v>-96.61</v>
          </cell>
          <cell r="J1074">
            <v>15090.97</v>
          </cell>
          <cell r="K1074">
            <v>5097.53</v>
          </cell>
          <cell r="L1074">
            <v>5944.8</v>
          </cell>
          <cell r="M1074">
            <v>0</v>
          </cell>
          <cell r="N1074">
            <v>35328</v>
          </cell>
          <cell r="O1074">
            <v>-42.46</v>
          </cell>
          <cell r="P1074">
            <v>21220.54</v>
          </cell>
          <cell r="Q1074">
            <v>57472.61</v>
          </cell>
          <cell r="R1074">
            <v>21178.080000000002</v>
          </cell>
          <cell r="S1074">
            <v>1944</v>
          </cell>
          <cell r="T1074">
            <v>12600</v>
          </cell>
          <cell r="U1074">
            <v>5944.8</v>
          </cell>
          <cell r="V1074">
            <v>630</v>
          </cell>
          <cell r="W1074">
            <v>9388.7999999999993</v>
          </cell>
          <cell r="X1074">
            <v>90.75</v>
          </cell>
          <cell r="Y1074">
            <v>10475.64</v>
          </cell>
          <cell r="Z1074">
            <v>6956.2</v>
          </cell>
          <cell r="AA1074">
            <v>18.760000000000002</v>
          </cell>
          <cell r="AB1074">
            <v>2488.1</v>
          </cell>
          <cell r="AC1074">
            <v>9459.65</v>
          </cell>
          <cell r="AD1074">
            <v>54.35</v>
          </cell>
          <cell r="AE1074">
            <v>14670</v>
          </cell>
          <cell r="AF1074">
            <v>54.16</v>
          </cell>
          <cell r="AG1074">
            <v>5339.88</v>
          </cell>
          <cell r="AH1074">
            <v>43872</v>
          </cell>
          <cell r="AI1074">
            <v>1944</v>
          </cell>
          <cell r="AJ1074">
            <v>119712.58</v>
          </cell>
          <cell r="AK1074">
            <v>2454.27</v>
          </cell>
          <cell r="AL1074">
            <v>17747.419999999998</v>
          </cell>
        </row>
        <row r="1075">
          <cell r="A1075">
            <v>38910</v>
          </cell>
          <cell r="B1075" t="str">
            <v>04:30</v>
          </cell>
          <cell r="C1075">
            <v>40891.839999999997</v>
          </cell>
          <cell r="D1075">
            <v>40406.07</v>
          </cell>
          <cell r="E1075">
            <v>100441.24</v>
          </cell>
          <cell r="F1075">
            <v>-172.8</v>
          </cell>
          <cell r="G1075">
            <v>87859.97</v>
          </cell>
          <cell r="H1075">
            <v>-27.36</v>
          </cell>
          <cell r="I1075">
            <v>-101.35</v>
          </cell>
          <cell r="J1075">
            <v>15000.95</v>
          </cell>
          <cell r="K1075">
            <v>5000.76</v>
          </cell>
          <cell r="L1075">
            <v>5993.01</v>
          </cell>
          <cell r="M1075">
            <v>0</v>
          </cell>
          <cell r="N1075">
            <v>35328</v>
          </cell>
          <cell r="O1075">
            <v>-36.4</v>
          </cell>
          <cell r="P1075">
            <v>21588.29</v>
          </cell>
          <cell r="Q1075">
            <v>57445.35</v>
          </cell>
          <cell r="R1075">
            <v>21551.89</v>
          </cell>
          <cell r="S1075">
            <v>1728</v>
          </cell>
          <cell r="T1075">
            <v>12103.2</v>
          </cell>
          <cell r="U1075">
            <v>5993.01</v>
          </cell>
          <cell r="V1075">
            <v>660</v>
          </cell>
          <cell r="W1075">
            <v>9072</v>
          </cell>
          <cell r="X1075">
            <v>94.5</v>
          </cell>
          <cell r="Y1075">
            <v>10226.219999999999</v>
          </cell>
          <cell r="Z1075">
            <v>6780.37</v>
          </cell>
          <cell r="AA1075">
            <v>20.64</v>
          </cell>
          <cell r="AB1075">
            <v>2516.8000000000002</v>
          </cell>
          <cell r="AC1075">
            <v>9519.2099999999991</v>
          </cell>
          <cell r="AD1075">
            <v>54.53</v>
          </cell>
          <cell r="AE1075">
            <v>14796</v>
          </cell>
          <cell r="AF1075">
            <v>53.12</v>
          </cell>
          <cell r="AG1075">
            <v>5421.42</v>
          </cell>
          <cell r="AH1075">
            <v>44307</v>
          </cell>
          <cell r="AI1075">
            <v>1958.4</v>
          </cell>
          <cell r="AJ1075">
            <v>119392.6</v>
          </cell>
          <cell r="AK1075">
            <v>2454.27</v>
          </cell>
          <cell r="AL1075">
            <v>17360.53</v>
          </cell>
        </row>
        <row r="1076">
          <cell r="A1076">
            <v>38910</v>
          </cell>
          <cell r="B1076" t="str">
            <v>04:45</v>
          </cell>
          <cell r="C1076">
            <v>40121.660000000003</v>
          </cell>
          <cell r="D1076">
            <v>42566.51</v>
          </cell>
          <cell r="E1076">
            <v>100437.64</v>
          </cell>
          <cell r="F1076">
            <v>-86.4</v>
          </cell>
          <cell r="G1076">
            <v>87859.97</v>
          </cell>
          <cell r="H1076">
            <v>-27.36</v>
          </cell>
          <cell r="I1076">
            <v>-106.24</v>
          </cell>
          <cell r="J1076">
            <v>15161.37</v>
          </cell>
          <cell r="K1076">
            <v>4909.45</v>
          </cell>
          <cell r="L1076">
            <v>6022.58</v>
          </cell>
          <cell r="M1076">
            <v>0</v>
          </cell>
          <cell r="N1076">
            <v>35328</v>
          </cell>
          <cell r="O1076">
            <v>-42.46</v>
          </cell>
          <cell r="P1076">
            <v>21548.17</v>
          </cell>
          <cell r="Q1076">
            <v>59306.239999999998</v>
          </cell>
          <cell r="R1076">
            <v>21505.71</v>
          </cell>
          <cell r="S1076">
            <v>1836</v>
          </cell>
          <cell r="T1076">
            <v>11635.2</v>
          </cell>
          <cell r="U1076">
            <v>6022.58</v>
          </cell>
          <cell r="V1076">
            <v>687</v>
          </cell>
          <cell r="W1076">
            <v>8697.6</v>
          </cell>
          <cell r="X1076">
            <v>92.25</v>
          </cell>
          <cell r="Y1076">
            <v>10226.219999999999</v>
          </cell>
          <cell r="Z1076">
            <v>6890.92</v>
          </cell>
          <cell r="AA1076">
            <v>20.64</v>
          </cell>
          <cell r="AB1076">
            <v>2539.1999999999998</v>
          </cell>
          <cell r="AC1076">
            <v>9649.1</v>
          </cell>
          <cell r="AD1076">
            <v>55.52</v>
          </cell>
          <cell r="AE1076">
            <v>15246</v>
          </cell>
          <cell r="AF1076">
            <v>53.12</v>
          </cell>
          <cell r="AG1076">
            <v>4755.5</v>
          </cell>
          <cell r="AH1076">
            <v>44472</v>
          </cell>
          <cell r="AI1076">
            <v>2001.6</v>
          </cell>
          <cell r="AJ1076">
            <v>119440.58</v>
          </cell>
          <cell r="AK1076">
            <v>2454.27</v>
          </cell>
          <cell r="AL1076">
            <v>17476.240000000002</v>
          </cell>
        </row>
        <row r="1077">
          <cell r="A1077">
            <v>38910</v>
          </cell>
          <cell r="B1077" t="str">
            <v>05:00</v>
          </cell>
          <cell r="C1077">
            <v>39919.61</v>
          </cell>
          <cell r="D1077">
            <v>45167.02</v>
          </cell>
          <cell r="E1077">
            <v>100922</v>
          </cell>
          <cell r="F1077">
            <v>-172.8</v>
          </cell>
          <cell r="G1077">
            <v>87936.639999999999</v>
          </cell>
          <cell r="H1077">
            <v>-29.24</v>
          </cell>
          <cell r="I1077">
            <v>-105.23</v>
          </cell>
          <cell r="J1077">
            <v>15185.76</v>
          </cell>
          <cell r="K1077">
            <v>4910.58</v>
          </cell>
          <cell r="L1077">
            <v>6025.36</v>
          </cell>
          <cell r="M1077">
            <v>0</v>
          </cell>
          <cell r="N1077">
            <v>35328</v>
          </cell>
          <cell r="O1077">
            <v>-36.4</v>
          </cell>
          <cell r="P1077">
            <v>21314.11</v>
          </cell>
          <cell r="Q1077">
            <v>60585.23</v>
          </cell>
          <cell r="R1077">
            <v>21277.71</v>
          </cell>
          <cell r="S1077">
            <v>1836</v>
          </cell>
          <cell r="T1077">
            <v>11815.2</v>
          </cell>
          <cell r="U1077">
            <v>6025.36</v>
          </cell>
          <cell r="V1077">
            <v>717</v>
          </cell>
          <cell r="W1077">
            <v>8726.4</v>
          </cell>
          <cell r="X1077">
            <v>92.25</v>
          </cell>
          <cell r="Y1077">
            <v>10558.78</v>
          </cell>
          <cell r="Z1077">
            <v>7009.72</v>
          </cell>
          <cell r="AA1077">
            <v>18.760000000000002</v>
          </cell>
          <cell r="AB1077">
            <v>2564.6999999999998</v>
          </cell>
          <cell r="AC1077">
            <v>9639.24</v>
          </cell>
          <cell r="AD1077">
            <v>56.28</v>
          </cell>
          <cell r="AE1077">
            <v>15192</v>
          </cell>
          <cell r="AF1077">
            <v>53.12</v>
          </cell>
          <cell r="AG1077">
            <v>4714.0200000000004</v>
          </cell>
          <cell r="AH1077">
            <v>45060</v>
          </cell>
          <cell r="AI1077">
            <v>2052</v>
          </cell>
          <cell r="AJ1077">
            <v>119920.5</v>
          </cell>
          <cell r="AK1077">
            <v>2454.27</v>
          </cell>
          <cell r="AL1077">
            <v>17575.599999999999</v>
          </cell>
        </row>
        <row r="1078">
          <cell r="A1078">
            <v>38910</v>
          </cell>
          <cell r="B1078" t="str">
            <v>05:15</v>
          </cell>
          <cell r="C1078">
            <v>40027.629999999997</v>
          </cell>
          <cell r="D1078">
            <v>48687.74</v>
          </cell>
          <cell r="E1078">
            <v>101279.56</v>
          </cell>
          <cell r="F1078">
            <v>-172.8</v>
          </cell>
          <cell r="G1078">
            <v>88473.3</v>
          </cell>
          <cell r="H1078">
            <v>-29.24</v>
          </cell>
          <cell r="I1078">
            <v>-110.26</v>
          </cell>
          <cell r="J1078">
            <v>15162.57</v>
          </cell>
          <cell r="K1078">
            <v>4979.91</v>
          </cell>
          <cell r="L1078">
            <v>6025.22</v>
          </cell>
          <cell r="M1078">
            <v>0</v>
          </cell>
          <cell r="N1078">
            <v>34776</v>
          </cell>
          <cell r="O1078">
            <v>-42.46</v>
          </cell>
          <cell r="P1078">
            <v>21352.06</v>
          </cell>
          <cell r="Q1078">
            <v>62190.26</v>
          </cell>
          <cell r="R1078">
            <v>21309.599999999999</v>
          </cell>
          <cell r="S1078">
            <v>1728</v>
          </cell>
          <cell r="T1078">
            <v>12157.2</v>
          </cell>
          <cell r="U1078">
            <v>6025.22</v>
          </cell>
          <cell r="V1078">
            <v>735</v>
          </cell>
          <cell r="W1078">
            <v>8870.4</v>
          </cell>
          <cell r="X1078">
            <v>91.5</v>
          </cell>
          <cell r="Y1078">
            <v>10725.06</v>
          </cell>
          <cell r="Z1078">
            <v>7197.64</v>
          </cell>
          <cell r="AA1078">
            <v>18.760000000000002</v>
          </cell>
          <cell r="AB1078">
            <v>2630.1</v>
          </cell>
          <cell r="AC1078">
            <v>9834.07</v>
          </cell>
          <cell r="AD1078">
            <v>56.32</v>
          </cell>
          <cell r="AE1078">
            <v>15624</v>
          </cell>
          <cell r="AF1078">
            <v>55.21</v>
          </cell>
          <cell r="AG1078">
            <v>4714.68</v>
          </cell>
          <cell r="AH1078">
            <v>45753</v>
          </cell>
          <cell r="AI1078">
            <v>2095.1999999999998</v>
          </cell>
          <cell r="AJ1078">
            <v>120496.45</v>
          </cell>
          <cell r="AK1078">
            <v>2454.27</v>
          </cell>
          <cell r="AL1078">
            <v>17635.22</v>
          </cell>
        </row>
        <row r="1079">
          <cell r="A1079">
            <v>38910</v>
          </cell>
          <cell r="B1079" t="str">
            <v>05:30</v>
          </cell>
          <cell r="C1079">
            <v>39567.519999999997</v>
          </cell>
          <cell r="D1079">
            <v>54368.86</v>
          </cell>
          <cell r="E1079">
            <v>101361.97</v>
          </cell>
          <cell r="F1079">
            <v>-86.4</v>
          </cell>
          <cell r="G1079">
            <v>88396.64</v>
          </cell>
          <cell r="H1079">
            <v>-27.36</v>
          </cell>
          <cell r="I1079">
            <v>-117.31</v>
          </cell>
          <cell r="J1079">
            <v>14989.35</v>
          </cell>
          <cell r="K1079">
            <v>4998.5</v>
          </cell>
          <cell r="L1079">
            <v>6044.41</v>
          </cell>
          <cell r="M1079">
            <v>0</v>
          </cell>
          <cell r="N1079">
            <v>35328</v>
          </cell>
          <cell r="O1079">
            <v>-42.46</v>
          </cell>
          <cell r="P1079">
            <v>20956.52</v>
          </cell>
          <cell r="Q1079">
            <v>64373.31</v>
          </cell>
          <cell r="R1079">
            <v>20914.060000000001</v>
          </cell>
          <cell r="S1079">
            <v>1836</v>
          </cell>
          <cell r="T1079">
            <v>12146.4</v>
          </cell>
          <cell r="U1079">
            <v>6044.41</v>
          </cell>
          <cell r="V1079">
            <v>726</v>
          </cell>
          <cell r="W1079">
            <v>8870.4</v>
          </cell>
          <cell r="X1079">
            <v>94.5</v>
          </cell>
          <cell r="Y1079">
            <v>10808.2</v>
          </cell>
          <cell r="Z1079">
            <v>7497.18</v>
          </cell>
          <cell r="AA1079">
            <v>20.64</v>
          </cell>
          <cell r="AB1079">
            <v>2671.6</v>
          </cell>
          <cell r="AC1079">
            <v>9969.08</v>
          </cell>
          <cell r="AD1079">
            <v>57.29</v>
          </cell>
          <cell r="AE1079">
            <v>15966</v>
          </cell>
          <cell r="AF1079">
            <v>56.25</v>
          </cell>
          <cell r="AG1079">
            <v>4614.1000000000004</v>
          </cell>
          <cell r="AH1079">
            <v>46428</v>
          </cell>
          <cell r="AI1079">
            <v>2160</v>
          </cell>
          <cell r="AJ1079">
            <v>121008.38</v>
          </cell>
          <cell r="AK1079">
            <v>2454.27</v>
          </cell>
          <cell r="AL1079">
            <v>18105.12</v>
          </cell>
        </row>
        <row r="1080">
          <cell r="A1080">
            <v>38910</v>
          </cell>
          <cell r="B1080" t="str">
            <v>05:45</v>
          </cell>
          <cell r="C1080">
            <v>39511.11</v>
          </cell>
          <cell r="D1080">
            <v>56089.22</v>
          </cell>
          <cell r="E1080">
            <v>101199.57</v>
          </cell>
          <cell r="F1080">
            <v>-172.8</v>
          </cell>
          <cell r="G1080">
            <v>88396.64</v>
          </cell>
          <cell r="H1080">
            <v>4532.24</v>
          </cell>
          <cell r="I1080">
            <v>-125.93</v>
          </cell>
          <cell r="J1080">
            <v>14777.8</v>
          </cell>
          <cell r="K1080">
            <v>5018.45</v>
          </cell>
          <cell r="L1080">
            <v>6053.03</v>
          </cell>
          <cell r="M1080">
            <v>0</v>
          </cell>
          <cell r="N1080">
            <v>35328</v>
          </cell>
          <cell r="O1080">
            <v>-48.53</v>
          </cell>
          <cell r="P1080">
            <v>21371.759999999998</v>
          </cell>
          <cell r="Q1080">
            <v>66557.929999999993</v>
          </cell>
          <cell r="R1080">
            <v>21323.23</v>
          </cell>
          <cell r="S1080">
            <v>1836</v>
          </cell>
          <cell r="T1080">
            <v>12283.2</v>
          </cell>
          <cell r="U1080">
            <v>6053.03</v>
          </cell>
          <cell r="V1080">
            <v>765</v>
          </cell>
          <cell r="W1080">
            <v>9273.6</v>
          </cell>
          <cell r="X1080">
            <v>96.75</v>
          </cell>
          <cell r="Y1080">
            <v>11057.62</v>
          </cell>
          <cell r="Z1080">
            <v>7566.74</v>
          </cell>
          <cell r="AA1080">
            <v>20.64</v>
          </cell>
          <cell r="AB1080">
            <v>2708.2</v>
          </cell>
          <cell r="AC1080">
            <v>10199.14</v>
          </cell>
          <cell r="AD1080">
            <v>56.95</v>
          </cell>
          <cell r="AE1080">
            <v>16650</v>
          </cell>
          <cell r="AF1080">
            <v>56.25</v>
          </cell>
          <cell r="AG1080">
            <v>4723.07</v>
          </cell>
          <cell r="AH1080">
            <v>47853</v>
          </cell>
          <cell r="AI1080">
            <v>2260.8000000000002</v>
          </cell>
          <cell r="AJ1080">
            <v>121696.28</v>
          </cell>
          <cell r="AK1080">
            <v>2397.19</v>
          </cell>
          <cell r="AL1080">
            <v>18594.89</v>
          </cell>
        </row>
        <row r="1081">
          <cell r="A1081">
            <v>38910</v>
          </cell>
          <cell r="B1081" t="str">
            <v>06:00</v>
          </cell>
          <cell r="C1081">
            <v>39413.49</v>
          </cell>
          <cell r="D1081">
            <v>54128.639999999999</v>
          </cell>
          <cell r="E1081">
            <v>101041.18</v>
          </cell>
          <cell r="F1081">
            <v>-172.8</v>
          </cell>
          <cell r="G1081">
            <v>88396.64</v>
          </cell>
          <cell r="H1081">
            <v>12451.56</v>
          </cell>
          <cell r="I1081">
            <v>-132.97999999999999</v>
          </cell>
          <cell r="J1081">
            <v>15030.58</v>
          </cell>
          <cell r="K1081">
            <v>4993.83</v>
          </cell>
          <cell r="L1081">
            <v>6161.48</v>
          </cell>
          <cell r="M1081">
            <v>0</v>
          </cell>
          <cell r="N1081">
            <v>34776</v>
          </cell>
          <cell r="O1081">
            <v>3312.17</v>
          </cell>
          <cell r="P1081">
            <v>21437.96</v>
          </cell>
          <cell r="Q1081">
            <v>66884.98</v>
          </cell>
          <cell r="R1081">
            <v>24750.13</v>
          </cell>
          <cell r="S1081">
            <v>1728</v>
          </cell>
          <cell r="T1081">
            <v>12402</v>
          </cell>
          <cell r="U1081">
            <v>6161.48</v>
          </cell>
          <cell r="V1081">
            <v>804</v>
          </cell>
          <cell r="W1081">
            <v>9763.2000000000007</v>
          </cell>
          <cell r="X1081">
            <v>101.25</v>
          </cell>
          <cell r="Y1081">
            <v>11307.04</v>
          </cell>
          <cell r="Z1081">
            <v>7666.54</v>
          </cell>
          <cell r="AA1081">
            <v>20.64</v>
          </cell>
          <cell r="AB1081">
            <v>2759.2</v>
          </cell>
          <cell r="AC1081">
            <v>10469.23</v>
          </cell>
          <cell r="AD1081">
            <v>59.99</v>
          </cell>
          <cell r="AE1081">
            <v>17316</v>
          </cell>
          <cell r="AF1081">
            <v>58.33</v>
          </cell>
          <cell r="AG1081">
            <v>4698.2299999999996</v>
          </cell>
          <cell r="AH1081">
            <v>49464</v>
          </cell>
          <cell r="AI1081">
            <v>2361.6</v>
          </cell>
          <cell r="AJ1081">
            <v>122016.26</v>
          </cell>
          <cell r="AK1081">
            <v>2397.19</v>
          </cell>
          <cell r="AL1081">
            <v>19044.919999999998</v>
          </cell>
        </row>
        <row r="1082">
          <cell r="A1082">
            <v>38910</v>
          </cell>
          <cell r="B1082" t="str">
            <v>06:15</v>
          </cell>
          <cell r="C1082">
            <v>39492.31</v>
          </cell>
          <cell r="D1082">
            <v>57368.69</v>
          </cell>
          <cell r="E1082">
            <v>102440.07</v>
          </cell>
          <cell r="F1082">
            <v>-86.4</v>
          </cell>
          <cell r="G1082">
            <v>88396.64</v>
          </cell>
          <cell r="H1082">
            <v>12283.57</v>
          </cell>
          <cell r="I1082">
            <v>-154.25</v>
          </cell>
          <cell r="J1082">
            <v>14808.17</v>
          </cell>
          <cell r="K1082">
            <v>5026.96</v>
          </cell>
          <cell r="L1082">
            <v>7053.91</v>
          </cell>
          <cell r="M1082">
            <v>0</v>
          </cell>
          <cell r="N1082">
            <v>35328</v>
          </cell>
          <cell r="O1082">
            <v>10282.280000000001</v>
          </cell>
          <cell r="P1082">
            <v>22272.400000000001</v>
          </cell>
          <cell r="Q1082">
            <v>64954.25</v>
          </cell>
          <cell r="R1082">
            <v>32554.68</v>
          </cell>
          <cell r="S1082">
            <v>1836</v>
          </cell>
          <cell r="T1082">
            <v>12956.4</v>
          </cell>
          <cell r="U1082">
            <v>7053.91</v>
          </cell>
          <cell r="V1082">
            <v>786</v>
          </cell>
          <cell r="W1082">
            <v>9648</v>
          </cell>
          <cell r="X1082">
            <v>105</v>
          </cell>
          <cell r="Y1082">
            <v>11805.88</v>
          </cell>
          <cell r="Z1082">
            <v>7918.45</v>
          </cell>
          <cell r="AA1082">
            <v>20.64</v>
          </cell>
          <cell r="AB1082">
            <v>2842.1</v>
          </cell>
          <cell r="AC1082">
            <v>10813.25</v>
          </cell>
          <cell r="AD1082">
            <v>59.12</v>
          </cell>
          <cell r="AE1082">
            <v>18090</v>
          </cell>
          <cell r="AF1082">
            <v>59.37</v>
          </cell>
          <cell r="AG1082">
            <v>4713.49</v>
          </cell>
          <cell r="AH1082">
            <v>51648</v>
          </cell>
          <cell r="AI1082">
            <v>2491.1999999999998</v>
          </cell>
          <cell r="AJ1082">
            <v>123888.06</v>
          </cell>
          <cell r="AK1082">
            <v>2397.19</v>
          </cell>
          <cell r="AL1082">
            <v>19634.05</v>
          </cell>
        </row>
        <row r="1083">
          <cell r="A1083">
            <v>38910</v>
          </cell>
          <cell r="B1083" t="str">
            <v>06:30</v>
          </cell>
          <cell r="C1083">
            <v>38664.51</v>
          </cell>
          <cell r="D1083">
            <v>53287.87</v>
          </cell>
          <cell r="E1083">
            <v>115399.87</v>
          </cell>
          <cell r="F1083">
            <v>-172.8</v>
          </cell>
          <cell r="G1083">
            <v>88319.97</v>
          </cell>
          <cell r="H1083">
            <v>12259.58</v>
          </cell>
          <cell r="I1083">
            <v>-159.71</v>
          </cell>
          <cell r="J1083">
            <v>15089.37</v>
          </cell>
          <cell r="K1083">
            <v>4975.16</v>
          </cell>
          <cell r="L1083">
            <v>9545.2099999999991</v>
          </cell>
          <cell r="M1083">
            <v>0</v>
          </cell>
          <cell r="N1083">
            <v>35328</v>
          </cell>
          <cell r="O1083">
            <v>11744.24</v>
          </cell>
          <cell r="P1083">
            <v>25298.48</v>
          </cell>
          <cell r="Q1083">
            <v>67551.710000000006</v>
          </cell>
          <cell r="R1083">
            <v>37042.720000000001</v>
          </cell>
          <cell r="S1083">
            <v>1836</v>
          </cell>
          <cell r="T1083">
            <v>10551.6</v>
          </cell>
          <cell r="U1083">
            <v>9545.2099999999991</v>
          </cell>
          <cell r="V1083">
            <v>771</v>
          </cell>
          <cell r="W1083">
            <v>9619.2000000000007</v>
          </cell>
          <cell r="X1083">
            <v>105</v>
          </cell>
          <cell r="Y1083">
            <v>12387.86</v>
          </cell>
          <cell r="Z1083">
            <v>8044.35</v>
          </cell>
          <cell r="AA1083">
            <v>20.64</v>
          </cell>
          <cell r="AB1083">
            <v>2950.5</v>
          </cell>
          <cell r="AC1083">
            <v>11262.99</v>
          </cell>
          <cell r="AD1083">
            <v>59.44</v>
          </cell>
          <cell r="AE1083">
            <v>18936</v>
          </cell>
          <cell r="AF1083">
            <v>62.5</v>
          </cell>
          <cell r="AG1083">
            <v>4735.6499999999996</v>
          </cell>
          <cell r="AH1083">
            <v>54258</v>
          </cell>
          <cell r="AI1083">
            <v>2476.8000000000002</v>
          </cell>
          <cell r="AJ1083">
            <v>131183.01</v>
          </cell>
          <cell r="AK1083">
            <v>2340.12</v>
          </cell>
          <cell r="AL1083">
            <v>15594.34</v>
          </cell>
        </row>
        <row r="1084">
          <cell r="A1084">
            <v>38910</v>
          </cell>
          <cell r="B1084" t="str">
            <v>06:45</v>
          </cell>
          <cell r="C1084">
            <v>39494.71</v>
          </cell>
          <cell r="D1084">
            <v>57968.81</v>
          </cell>
          <cell r="E1084">
            <v>118643.37</v>
          </cell>
          <cell r="F1084">
            <v>-172.8</v>
          </cell>
          <cell r="G1084">
            <v>88396.64</v>
          </cell>
          <cell r="H1084">
            <v>12233.7</v>
          </cell>
          <cell r="I1084">
            <v>-165.03</v>
          </cell>
          <cell r="J1084">
            <v>15516.5</v>
          </cell>
          <cell r="K1084">
            <v>4914.97</v>
          </cell>
          <cell r="L1084">
            <v>10754.74</v>
          </cell>
          <cell r="M1084">
            <v>0</v>
          </cell>
          <cell r="N1084">
            <v>34776</v>
          </cell>
          <cell r="O1084">
            <v>11744.24</v>
          </cell>
          <cell r="P1084">
            <v>27132.77</v>
          </cell>
          <cell r="Q1084">
            <v>74885.03</v>
          </cell>
          <cell r="R1084">
            <v>38877.01</v>
          </cell>
          <cell r="S1084">
            <v>1836</v>
          </cell>
          <cell r="T1084">
            <v>10015.200000000001</v>
          </cell>
          <cell r="U1084">
            <v>10754.74</v>
          </cell>
          <cell r="V1084">
            <v>819</v>
          </cell>
          <cell r="W1084">
            <v>9792</v>
          </cell>
          <cell r="X1084">
            <v>113.25</v>
          </cell>
          <cell r="Y1084">
            <v>12720.42</v>
          </cell>
          <cell r="Z1084">
            <v>8263.33</v>
          </cell>
          <cell r="AA1084">
            <v>18.760000000000002</v>
          </cell>
          <cell r="AB1084">
            <v>3009.5</v>
          </cell>
          <cell r="AC1084">
            <v>11659.65</v>
          </cell>
          <cell r="AD1084">
            <v>59.65</v>
          </cell>
          <cell r="AE1084">
            <v>19134</v>
          </cell>
          <cell r="AF1084">
            <v>61.45</v>
          </cell>
          <cell r="AG1084">
            <v>4807.3999999999996</v>
          </cell>
          <cell r="AH1084">
            <v>56247</v>
          </cell>
          <cell r="AI1084">
            <v>2419.1999999999998</v>
          </cell>
          <cell r="AJ1084">
            <v>130735.09</v>
          </cell>
          <cell r="AK1084">
            <v>2397.19</v>
          </cell>
          <cell r="AL1084">
            <v>13036.78</v>
          </cell>
        </row>
        <row r="1085">
          <cell r="A1085">
            <v>38910</v>
          </cell>
          <cell r="B1085" t="str">
            <v>07:00</v>
          </cell>
          <cell r="C1085">
            <v>37925.53</v>
          </cell>
          <cell r="D1085">
            <v>43245.86</v>
          </cell>
          <cell r="E1085">
            <v>127848.86</v>
          </cell>
          <cell r="F1085">
            <v>-86.4</v>
          </cell>
          <cell r="G1085">
            <v>88281.64</v>
          </cell>
          <cell r="H1085">
            <v>12174.45</v>
          </cell>
          <cell r="I1085">
            <v>-175.38</v>
          </cell>
          <cell r="J1085">
            <v>15701.72</v>
          </cell>
          <cell r="K1085">
            <v>4897.45</v>
          </cell>
          <cell r="L1085">
            <v>12200.67</v>
          </cell>
          <cell r="M1085">
            <v>0</v>
          </cell>
          <cell r="N1085">
            <v>35328</v>
          </cell>
          <cell r="O1085">
            <v>11738.17</v>
          </cell>
          <cell r="P1085">
            <v>31769.58</v>
          </cell>
          <cell r="Q1085">
            <v>76111.38</v>
          </cell>
          <cell r="R1085">
            <v>43507.75</v>
          </cell>
          <cell r="S1085">
            <v>1836</v>
          </cell>
          <cell r="T1085">
            <v>7578</v>
          </cell>
          <cell r="U1085">
            <v>12200.67</v>
          </cell>
          <cell r="V1085">
            <v>729</v>
          </cell>
          <cell r="W1085">
            <v>9590.4</v>
          </cell>
          <cell r="X1085">
            <v>118.5</v>
          </cell>
          <cell r="Y1085">
            <v>12471</v>
          </cell>
          <cell r="Z1085">
            <v>7826.02</v>
          </cell>
          <cell r="AA1085">
            <v>7.5</v>
          </cell>
          <cell r="AB1085">
            <v>2795.8</v>
          </cell>
          <cell r="AC1085">
            <v>11413.38</v>
          </cell>
          <cell r="AD1085">
            <v>59.03</v>
          </cell>
          <cell r="AE1085">
            <v>17946</v>
          </cell>
          <cell r="AF1085">
            <v>43.75</v>
          </cell>
          <cell r="AG1085">
            <v>4847.4399999999996</v>
          </cell>
          <cell r="AH1085">
            <v>54447</v>
          </cell>
          <cell r="AI1085">
            <v>2160</v>
          </cell>
          <cell r="AJ1085">
            <v>133534.70000000001</v>
          </cell>
          <cell r="AK1085">
            <v>2340.12</v>
          </cell>
          <cell r="AL1085">
            <v>8216.24</v>
          </cell>
        </row>
        <row r="1086">
          <cell r="A1086">
            <v>38910</v>
          </cell>
          <cell r="B1086" t="str">
            <v>07:15</v>
          </cell>
          <cell r="C1086">
            <v>39337.47</v>
          </cell>
          <cell r="D1086">
            <v>35444.300000000003</v>
          </cell>
          <cell r="E1086">
            <v>141068.9</v>
          </cell>
          <cell r="F1086">
            <v>-172.8</v>
          </cell>
          <cell r="G1086">
            <v>91463.3</v>
          </cell>
          <cell r="H1086">
            <v>12582.41</v>
          </cell>
          <cell r="I1086">
            <v>-176.97</v>
          </cell>
          <cell r="J1086">
            <v>16510.419999999998</v>
          </cell>
          <cell r="K1086">
            <v>4890.8</v>
          </cell>
          <cell r="L1086">
            <v>11845.26</v>
          </cell>
          <cell r="M1086">
            <v>0</v>
          </cell>
          <cell r="N1086">
            <v>36432</v>
          </cell>
          <cell r="O1086">
            <v>11750.31</v>
          </cell>
          <cell r="P1086">
            <v>39176.69</v>
          </cell>
          <cell r="Q1086">
            <v>79568.97</v>
          </cell>
          <cell r="R1086">
            <v>50927</v>
          </cell>
          <cell r="S1086">
            <v>1944</v>
          </cell>
          <cell r="T1086">
            <v>8402.4</v>
          </cell>
          <cell r="U1086">
            <v>11845.26</v>
          </cell>
          <cell r="V1086">
            <v>669</v>
          </cell>
          <cell r="W1086">
            <v>10108.799999999999</v>
          </cell>
          <cell r="X1086">
            <v>125.25</v>
          </cell>
          <cell r="Y1086">
            <v>12471</v>
          </cell>
          <cell r="Z1086">
            <v>7719.78</v>
          </cell>
          <cell r="AA1086">
            <v>7.5</v>
          </cell>
          <cell r="AB1086">
            <v>2619</v>
          </cell>
          <cell r="AC1086">
            <v>11537.45</v>
          </cell>
          <cell r="AD1086">
            <v>59.83</v>
          </cell>
          <cell r="AE1086">
            <v>18306</v>
          </cell>
          <cell r="AF1086">
            <v>27.08</v>
          </cell>
          <cell r="AG1086">
            <v>4755.71</v>
          </cell>
          <cell r="AH1086">
            <v>57666</v>
          </cell>
          <cell r="AI1086">
            <v>2023.2</v>
          </cell>
          <cell r="AJ1086">
            <v>141325.73000000001</v>
          </cell>
          <cell r="AK1086">
            <v>2340.12</v>
          </cell>
          <cell r="AL1086">
            <v>4467.57</v>
          </cell>
        </row>
        <row r="1087">
          <cell r="A1087">
            <v>38910</v>
          </cell>
          <cell r="B1087" t="str">
            <v>07:30</v>
          </cell>
          <cell r="C1087">
            <v>40038.44</v>
          </cell>
          <cell r="D1087">
            <v>37364.69</v>
          </cell>
          <cell r="E1087">
            <v>142544.81</v>
          </cell>
          <cell r="F1087">
            <v>-172.8</v>
          </cell>
          <cell r="G1087">
            <v>92536.639999999999</v>
          </cell>
          <cell r="H1087">
            <v>12798.4</v>
          </cell>
          <cell r="I1087">
            <v>-183.58</v>
          </cell>
          <cell r="J1087">
            <v>17039.11</v>
          </cell>
          <cell r="K1087">
            <v>5221.93</v>
          </cell>
          <cell r="L1087">
            <v>11677.91</v>
          </cell>
          <cell r="M1087">
            <v>0</v>
          </cell>
          <cell r="N1087">
            <v>36984</v>
          </cell>
          <cell r="O1087">
            <v>11786.7</v>
          </cell>
          <cell r="P1087">
            <v>55264.76</v>
          </cell>
          <cell r="Q1087">
            <v>76599.58</v>
          </cell>
          <cell r="R1087">
            <v>67051.460000000006</v>
          </cell>
          <cell r="S1087">
            <v>1836</v>
          </cell>
          <cell r="T1087">
            <v>9356.4</v>
          </cell>
          <cell r="U1087">
            <v>11677.91</v>
          </cell>
          <cell r="V1087">
            <v>699</v>
          </cell>
          <cell r="W1087">
            <v>10252.799999999999</v>
          </cell>
          <cell r="X1087">
            <v>137.25</v>
          </cell>
          <cell r="Y1087">
            <v>12886.7</v>
          </cell>
          <cell r="Z1087">
            <v>7950.08</v>
          </cell>
          <cell r="AA1087">
            <v>7.5</v>
          </cell>
          <cell r="AB1087">
            <v>2525</v>
          </cell>
          <cell r="AC1087">
            <v>12209.98</v>
          </cell>
          <cell r="AD1087">
            <v>60.86</v>
          </cell>
          <cell r="AE1087">
            <v>18972</v>
          </cell>
          <cell r="AF1087">
            <v>27.08</v>
          </cell>
          <cell r="AG1087">
            <v>4869.1000000000004</v>
          </cell>
          <cell r="AH1087">
            <v>60597</v>
          </cell>
          <cell r="AI1087">
            <v>1972.8</v>
          </cell>
          <cell r="AJ1087">
            <v>145101.39000000001</v>
          </cell>
          <cell r="AK1087">
            <v>2283.04</v>
          </cell>
          <cell r="AL1087">
            <v>6247.81</v>
          </cell>
        </row>
        <row r="1088">
          <cell r="A1088">
            <v>38910</v>
          </cell>
          <cell r="B1088" t="str">
            <v>07:45</v>
          </cell>
          <cell r="C1088">
            <v>39775.18</v>
          </cell>
          <cell r="D1088">
            <v>49047.02</v>
          </cell>
          <cell r="E1088">
            <v>149538.19</v>
          </cell>
          <cell r="F1088">
            <v>-86.4</v>
          </cell>
          <cell r="G1088">
            <v>92421.64</v>
          </cell>
          <cell r="H1088">
            <v>12772.52</v>
          </cell>
          <cell r="I1088">
            <v>-171.22</v>
          </cell>
          <cell r="J1088">
            <v>16638.310000000001</v>
          </cell>
          <cell r="K1088">
            <v>5327.33</v>
          </cell>
          <cell r="L1088">
            <v>11138.83</v>
          </cell>
          <cell r="M1088">
            <v>0</v>
          </cell>
          <cell r="N1088">
            <v>36984</v>
          </cell>
          <cell r="O1088">
            <v>11750.31</v>
          </cell>
          <cell r="P1088">
            <v>56839.28</v>
          </cell>
          <cell r="Q1088">
            <v>84491.22</v>
          </cell>
          <cell r="R1088">
            <v>68589.59</v>
          </cell>
          <cell r="S1088">
            <v>1944</v>
          </cell>
          <cell r="T1088">
            <v>9885.6</v>
          </cell>
          <cell r="U1088">
            <v>11138.83</v>
          </cell>
          <cell r="V1088">
            <v>684</v>
          </cell>
          <cell r="W1088">
            <v>10569.6</v>
          </cell>
          <cell r="X1088">
            <v>149.25</v>
          </cell>
          <cell r="Y1088">
            <v>13052.98</v>
          </cell>
          <cell r="Z1088">
            <v>7812.34</v>
          </cell>
          <cell r="AA1088">
            <v>5.63</v>
          </cell>
          <cell r="AB1088">
            <v>2489.9</v>
          </cell>
          <cell r="AC1088">
            <v>12343.15</v>
          </cell>
          <cell r="AD1088">
            <v>61.99</v>
          </cell>
          <cell r="AE1088">
            <v>19278</v>
          </cell>
          <cell r="AF1088">
            <v>30.21</v>
          </cell>
          <cell r="AG1088">
            <v>5369.76</v>
          </cell>
          <cell r="AH1088">
            <v>61560</v>
          </cell>
          <cell r="AI1088">
            <v>1929.6</v>
          </cell>
          <cell r="AJ1088">
            <v>150588.56</v>
          </cell>
          <cell r="AK1088">
            <v>2397.19</v>
          </cell>
          <cell r="AL1088">
            <v>5967.3</v>
          </cell>
        </row>
        <row r="1089">
          <cell r="A1089">
            <v>38910</v>
          </cell>
          <cell r="B1089" t="str">
            <v>08:00</v>
          </cell>
          <cell r="C1089">
            <v>39941.22</v>
          </cell>
          <cell r="D1089">
            <v>56648.54</v>
          </cell>
          <cell r="E1089">
            <v>157151.99</v>
          </cell>
          <cell r="F1089">
            <v>-172.8</v>
          </cell>
          <cell r="G1089">
            <v>92038.3</v>
          </cell>
          <cell r="H1089">
            <v>12702.4</v>
          </cell>
          <cell r="I1089">
            <v>-189.18</v>
          </cell>
          <cell r="J1089">
            <v>16265.55</v>
          </cell>
          <cell r="K1089">
            <v>5385.5</v>
          </cell>
          <cell r="L1089">
            <v>8454.39</v>
          </cell>
          <cell r="M1089">
            <v>0</v>
          </cell>
          <cell r="N1089">
            <v>36984</v>
          </cell>
          <cell r="O1089">
            <v>11738.17</v>
          </cell>
          <cell r="P1089">
            <v>57922.03</v>
          </cell>
          <cell r="Q1089">
            <v>89085.18</v>
          </cell>
          <cell r="R1089">
            <v>69660.2</v>
          </cell>
          <cell r="S1089">
            <v>1836</v>
          </cell>
          <cell r="T1089">
            <v>12096</v>
          </cell>
          <cell r="U1089">
            <v>8454.39</v>
          </cell>
          <cell r="V1089">
            <v>633</v>
          </cell>
          <cell r="W1089">
            <v>11030.4</v>
          </cell>
          <cell r="X1089">
            <v>165</v>
          </cell>
          <cell r="Y1089">
            <v>13468.68</v>
          </cell>
          <cell r="Z1089">
            <v>7506.5</v>
          </cell>
          <cell r="AA1089">
            <v>7.5</v>
          </cell>
          <cell r="AB1089">
            <v>2389.3000000000002</v>
          </cell>
          <cell r="AC1089">
            <v>12704.11</v>
          </cell>
          <cell r="AD1089">
            <v>54.14</v>
          </cell>
          <cell r="AE1089">
            <v>19620</v>
          </cell>
          <cell r="AF1089">
            <v>25</v>
          </cell>
          <cell r="AG1089">
            <v>5359.02</v>
          </cell>
          <cell r="AH1089">
            <v>62538</v>
          </cell>
          <cell r="AI1089">
            <v>1958.4</v>
          </cell>
          <cell r="AJ1089">
            <v>156523.79</v>
          </cell>
          <cell r="AK1089">
            <v>2454.27</v>
          </cell>
          <cell r="AL1089">
            <v>4720.09</v>
          </cell>
        </row>
        <row r="1090">
          <cell r="A1090">
            <v>38910</v>
          </cell>
          <cell r="B1090" t="str">
            <v>08:15</v>
          </cell>
          <cell r="C1090">
            <v>40368.519999999997</v>
          </cell>
          <cell r="D1090">
            <v>71611.12</v>
          </cell>
          <cell r="E1090">
            <v>160949.18</v>
          </cell>
          <cell r="F1090">
            <v>-86.4</v>
          </cell>
          <cell r="G1090">
            <v>91194.97</v>
          </cell>
          <cell r="H1090">
            <v>12510.42</v>
          </cell>
          <cell r="I1090">
            <v>-183</v>
          </cell>
          <cell r="J1090">
            <v>16170.75</v>
          </cell>
          <cell r="K1090">
            <v>5440.96</v>
          </cell>
          <cell r="L1090">
            <v>5642.33</v>
          </cell>
          <cell r="M1090">
            <v>0</v>
          </cell>
          <cell r="N1090">
            <v>36984</v>
          </cell>
          <cell r="O1090">
            <v>11780.64</v>
          </cell>
          <cell r="P1090">
            <v>58892.23</v>
          </cell>
          <cell r="Q1090">
            <v>91255</v>
          </cell>
          <cell r="R1090">
            <v>70672.87</v>
          </cell>
          <cell r="S1090">
            <v>1728</v>
          </cell>
          <cell r="T1090">
            <v>15966</v>
          </cell>
          <cell r="U1090">
            <v>5642.33</v>
          </cell>
          <cell r="V1090">
            <v>681</v>
          </cell>
          <cell r="W1090">
            <v>11376</v>
          </cell>
          <cell r="X1090">
            <v>175.5</v>
          </cell>
          <cell r="Y1090">
            <v>13884.38</v>
          </cell>
          <cell r="Z1090">
            <v>7276.3</v>
          </cell>
          <cell r="AA1090">
            <v>7.5</v>
          </cell>
          <cell r="AB1090">
            <v>2403.9</v>
          </cell>
          <cell r="AC1090">
            <v>12965.65</v>
          </cell>
          <cell r="AD1090">
            <v>52.31</v>
          </cell>
          <cell r="AE1090">
            <v>20340</v>
          </cell>
          <cell r="AF1090">
            <v>21.87</v>
          </cell>
          <cell r="AG1090">
            <v>5421.69</v>
          </cell>
          <cell r="AH1090">
            <v>64182</v>
          </cell>
          <cell r="AI1090">
            <v>1972.8</v>
          </cell>
          <cell r="AJ1090">
            <v>163179.04</v>
          </cell>
          <cell r="AK1090">
            <v>2511.34</v>
          </cell>
          <cell r="AL1090">
            <v>6715.41</v>
          </cell>
        </row>
        <row r="1091">
          <cell r="A1091">
            <v>38910</v>
          </cell>
          <cell r="B1091" t="str">
            <v>08:30</v>
          </cell>
          <cell r="C1091">
            <v>41191.11</v>
          </cell>
          <cell r="D1091">
            <v>85173.45</v>
          </cell>
          <cell r="E1091">
            <v>161930.45000000001</v>
          </cell>
          <cell r="F1091">
            <v>-172.8</v>
          </cell>
          <cell r="G1091">
            <v>91233.3</v>
          </cell>
          <cell r="H1091">
            <v>12412.55</v>
          </cell>
          <cell r="I1091">
            <v>-171.65</v>
          </cell>
          <cell r="J1091">
            <v>16333.97</v>
          </cell>
          <cell r="K1091">
            <v>5469.76</v>
          </cell>
          <cell r="L1091">
            <v>5710.36</v>
          </cell>
          <cell r="M1091">
            <v>0</v>
          </cell>
          <cell r="N1091">
            <v>36984</v>
          </cell>
          <cell r="O1091">
            <v>11756.37</v>
          </cell>
          <cell r="P1091">
            <v>62698.67</v>
          </cell>
          <cell r="Q1091">
            <v>92235.65</v>
          </cell>
          <cell r="R1091">
            <v>74455.039999999994</v>
          </cell>
          <cell r="S1091">
            <v>1944</v>
          </cell>
          <cell r="T1091">
            <v>16286.4</v>
          </cell>
          <cell r="U1091">
            <v>5710.36</v>
          </cell>
          <cell r="V1091">
            <v>693</v>
          </cell>
          <cell r="W1091">
            <v>11548.8</v>
          </cell>
          <cell r="X1091">
            <v>155.25</v>
          </cell>
          <cell r="Y1091">
            <v>13967.52</v>
          </cell>
          <cell r="Z1091">
            <v>7324.19</v>
          </cell>
          <cell r="AA1091">
            <v>5.63</v>
          </cell>
          <cell r="AB1091">
            <v>2338.4</v>
          </cell>
          <cell r="AC1091">
            <v>13106.09</v>
          </cell>
          <cell r="AD1091">
            <v>52.79</v>
          </cell>
          <cell r="AE1091">
            <v>20754</v>
          </cell>
          <cell r="AF1091">
            <v>18.75</v>
          </cell>
          <cell r="AG1091">
            <v>5362.96</v>
          </cell>
          <cell r="AH1091">
            <v>66687</v>
          </cell>
          <cell r="AI1091">
            <v>2008.8</v>
          </cell>
          <cell r="AJ1091">
            <v>168442.51</v>
          </cell>
          <cell r="AK1091">
            <v>2454.27</v>
          </cell>
          <cell r="AL1091">
            <v>10454.75</v>
          </cell>
        </row>
        <row r="1092">
          <cell r="A1092">
            <v>38910</v>
          </cell>
          <cell r="B1092" t="str">
            <v>08:45</v>
          </cell>
          <cell r="C1092">
            <v>41057.879999999997</v>
          </cell>
          <cell r="D1092">
            <v>86893.79</v>
          </cell>
          <cell r="E1092">
            <v>170533.54</v>
          </cell>
          <cell r="F1092">
            <v>-172.8</v>
          </cell>
          <cell r="G1092">
            <v>91156.64</v>
          </cell>
          <cell r="H1092">
            <v>12436.55</v>
          </cell>
          <cell r="I1092">
            <v>-172.65</v>
          </cell>
          <cell r="J1092">
            <v>15504.84</v>
          </cell>
          <cell r="K1092">
            <v>5476.19</v>
          </cell>
          <cell r="L1092">
            <v>5746.89</v>
          </cell>
          <cell r="M1092">
            <v>0</v>
          </cell>
          <cell r="N1092">
            <v>36432</v>
          </cell>
          <cell r="O1092">
            <v>11768.51</v>
          </cell>
          <cell r="P1092">
            <v>69120.56</v>
          </cell>
          <cell r="Q1092">
            <v>90380.65</v>
          </cell>
          <cell r="R1092">
            <v>80889.070000000007</v>
          </cell>
          <cell r="S1092">
            <v>1836</v>
          </cell>
          <cell r="T1092">
            <v>16635.599999999999</v>
          </cell>
          <cell r="U1092">
            <v>5746.89</v>
          </cell>
          <cell r="V1092">
            <v>723</v>
          </cell>
          <cell r="W1092">
            <v>11520</v>
          </cell>
          <cell r="X1092">
            <v>142.5</v>
          </cell>
          <cell r="Y1092">
            <v>14383.22</v>
          </cell>
          <cell r="Z1092">
            <v>7348.43</v>
          </cell>
          <cell r="AA1092">
            <v>5.63</v>
          </cell>
          <cell r="AB1092">
            <v>2293.8000000000002</v>
          </cell>
          <cell r="AC1092">
            <v>13361.91</v>
          </cell>
          <cell r="AD1092">
            <v>50.83</v>
          </cell>
          <cell r="AE1092">
            <v>21276</v>
          </cell>
          <cell r="AF1092">
            <v>21.87</v>
          </cell>
          <cell r="AG1092">
            <v>5413.22</v>
          </cell>
          <cell r="AH1092">
            <v>67272</v>
          </cell>
          <cell r="AI1092">
            <v>2080.8000000000002</v>
          </cell>
          <cell r="AJ1092">
            <v>176313.55</v>
          </cell>
          <cell r="AK1092">
            <v>2454.27</v>
          </cell>
          <cell r="AL1092">
            <v>11007.65</v>
          </cell>
        </row>
        <row r="1093">
          <cell r="A1093">
            <v>38910</v>
          </cell>
          <cell r="B1093" t="str">
            <v>09:00</v>
          </cell>
          <cell r="C1093">
            <v>39542.32</v>
          </cell>
          <cell r="D1093">
            <v>83893.19</v>
          </cell>
          <cell r="E1093">
            <v>186451.23</v>
          </cell>
          <cell r="F1093">
            <v>-86.4</v>
          </cell>
          <cell r="G1093">
            <v>90734.97</v>
          </cell>
          <cell r="H1093">
            <v>12364.56</v>
          </cell>
          <cell r="I1093">
            <v>-173.37</v>
          </cell>
          <cell r="J1093">
            <v>15972.8</v>
          </cell>
          <cell r="K1093">
            <v>5424.79</v>
          </cell>
          <cell r="L1093">
            <v>5794.79</v>
          </cell>
          <cell r="M1093">
            <v>0</v>
          </cell>
          <cell r="N1093">
            <v>36432</v>
          </cell>
          <cell r="O1093">
            <v>11774.57</v>
          </cell>
          <cell r="P1093">
            <v>72577.429999999993</v>
          </cell>
          <cell r="Q1093">
            <v>91021.37</v>
          </cell>
          <cell r="R1093">
            <v>84352</v>
          </cell>
          <cell r="S1093">
            <v>1836</v>
          </cell>
          <cell r="T1093">
            <v>16977.599999999999</v>
          </cell>
          <cell r="U1093">
            <v>5794.79</v>
          </cell>
          <cell r="V1093">
            <v>708</v>
          </cell>
          <cell r="W1093">
            <v>11750.4</v>
          </cell>
          <cell r="X1093">
            <v>138.75</v>
          </cell>
          <cell r="Y1093">
            <v>14466.36</v>
          </cell>
          <cell r="Z1093">
            <v>7155.08</v>
          </cell>
          <cell r="AA1093">
            <v>5.63</v>
          </cell>
          <cell r="AB1093">
            <v>2250.8000000000002</v>
          </cell>
          <cell r="AC1093">
            <v>13453.82</v>
          </cell>
          <cell r="AD1093">
            <v>47.99</v>
          </cell>
          <cell r="AE1093">
            <v>21564</v>
          </cell>
          <cell r="AF1093">
            <v>20.83</v>
          </cell>
          <cell r="AG1093">
            <v>5400.82</v>
          </cell>
          <cell r="AH1093">
            <v>68217</v>
          </cell>
          <cell r="AI1093">
            <v>2246.4</v>
          </cell>
          <cell r="AJ1093">
            <v>187096.14</v>
          </cell>
          <cell r="AK1093">
            <v>2568.42</v>
          </cell>
          <cell r="AL1093">
            <v>7927.6</v>
          </cell>
        </row>
        <row r="1094">
          <cell r="A1094">
            <v>38910</v>
          </cell>
          <cell r="B1094" t="str">
            <v>09:15</v>
          </cell>
          <cell r="C1094">
            <v>40011.629999999997</v>
          </cell>
          <cell r="D1094">
            <v>84933.41</v>
          </cell>
          <cell r="E1094">
            <v>194247.55</v>
          </cell>
          <cell r="F1094">
            <v>-172.8</v>
          </cell>
          <cell r="G1094">
            <v>89929.97</v>
          </cell>
          <cell r="H1094">
            <v>12098.7</v>
          </cell>
          <cell r="I1094">
            <v>-229.15</v>
          </cell>
          <cell r="J1094">
            <v>15667.2</v>
          </cell>
          <cell r="K1094">
            <v>5449.87</v>
          </cell>
          <cell r="L1094">
            <v>5793.44</v>
          </cell>
          <cell r="M1094">
            <v>0</v>
          </cell>
          <cell r="N1094">
            <v>36432</v>
          </cell>
          <cell r="O1094">
            <v>11744.24</v>
          </cell>
          <cell r="P1094">
            <v>72352.399999999994</v>
          </cell>
          <cell r="Q1094">
            <v>93285.15</v>
          </cell>
          <cell r="R1094">
            <v>84096.639999999999</v>
          </cell>
          <cell r="S1094">
            <v>1836</v>
          </cell>
          <cell r="T1094">
            <v>17089.2</v>
          </cell>
          <cell r="U1094">
            <v>5793.44</v>
          </cell>
          <cell r="V1094">
            <v>768</v>
          </cell>
          <cell r="W1094">
            <v>11750.4</v>
          </cell>
          <cell r="X1094">
            <v>129</v>
          </cell>
          <cell r="Y1094">
            <v>14466.36</v>
          </cell>
          <cell r="Z1094">
            <v>8042.11</v>
          </cell>
          <cell r="AA1094">
            <v>3.75</v>
          </cell>
          <cell r="AB1094">
            <v>2249.1999999999998</v>
          </cell>
          <cell r="AC1094">
            <v>13739.59</v>
          </cell>
          <cell r="AD1094">
            <v>46.57</v>
          </cell>
          <cell r="AE1094">
            <v>22014</v>
          </cell>
          <cell r="AF1094">
            <v>18.75</v>
          </cell>
          <cell r="AG1094">
            <v>5345.2</v>
          </cell>
          <cell r="AH1094">
            <v>68295</v>
          </cell>
          <cell r="AI1094">
            <v>2311.1999999999998</v>
          </cell>
          <cell r="AJ1094">
            <v>193191.23</v>
          </cell>
          <cell r="AK1094">
            <v>2511.34</v>
          </cell>
          <cell r="AL1094">
            <v>6349.59</v>
          </cell>
        </row>
        <row r="1095">
          <cell r="A1095">
            <v>38910</v>
          </cell>
          <cell r="B1095" t="str">
            <v>09:30</v>
          </cell>
          <cell r="C1095">
            <v>41368.76</v>
          </cell>
          <cell r="D1095">
            <v>87133.81</v>
          </cell>
          <cell r="E1095">
            <v>194529.17</v>
          </cell>
          <cell r="F1095">
            <v>-518.4</v>
          </cell>
          <cell r="G1095">
            <v>90504.97</v>
          </cell>
          <cell r="H1095">
            <v>12098.7</v>
          </cell>
          <cell r="I1095">
            <v>-307.64</v>
          </cell>
          <cell r="J1095">
            <v>15530.44</v>
          </cell>
          <cell r="K1095">
            <v>5617.36</v>
          </cell>
          <cell r="L1095">
            <v>5776.78</v>
          </cell>
          <cell r="M1095">
            <v>0</v>
          </cell>
          <cell r="N1095">
            <v>39192</v>
          </cell>
          <cell r="O1095">
            <v>11774.57</v>
          </cell>
          <cell r="P1095">
            <v>74037.77</v>
          </cell>
          <cell r="Q1095">
            <v>93843.64</v>
          </cell>
          <cell r="R1095">
            <v>85812.34</v>
          </cell>
          <cell r="S1095">
            <v>1944</v>
          </cell>
          <cell r="T1095">
            <v>17312.400000000001</v>
          </cell>
          <cell r="U1095">
            <v>5776.78</v>
          </cell>
          <cell r="V1095">
            <v>738</v>
          </cell>
          <cell r="W1095">
            <v>11721.6</v>
          </cell>
          <cell r="X1095">
            <v>127.5</v>
          </cell>
          <cell r="Y1095">
            <v>14466.36</v>
          </cell>
          <cell r="Z1095">
            <v>8270.5499999999993</v>
          </cell>
          <cell r="AA1095">
            <v>3.75</v>
          </cell>
          <cell r="AB1095">
            <v>2258.6999999999998</v>
          </cell>
          <cell r="AC1095">
            <v>14161.88</v>
          </cell>
          <cell r="AD1095">
            <v>51.05</v>
          </cell>
          <cell r="AE1095">
            <v>22032</v>
          </cell>
          <cell r="AF1095">
            <v>20.83</v>
          </cell>
          <cell r="AG1095">
            <v>5446.49</v>
          </cell>
          <cell r="AH1095">
            <v>69042</v>
          </cell>
          <cell r="AI1095">
            <v>2376</v>
          </cell>
          <cell r="AJ1095">
            <v>195383.06</v>
          </cell>
          <cell r="AK1095">
            <v>2568.42</v>
          </cell>
          <cell r="AL1095">
            <v>7507.99</v>
          </cell>
        </row>
        <row r="1096">
          <cell r="A1096">
            <v>38910</v>
          </cell>
          <cell r="B1096" t="str">
            <v>09:45</v>
          </cell>
          <cell r="C1096">
            <v>40524.160000000003</v>
          </cell>
          <cell r="D1096">
            <v>81052.62</v>
          </cell>
          <cell r="E1096">
            <v>194004.35</v>
          </cell>
          <cell r="F1096">
            <v>12182.4</v>
          </cell>
          <cell r="G1096">
            <v>93609.97</v>
          </cell>
          <cell r="H1096">
            <v>12050.71</v>
          </cell>
          <cell r="I1096">
            <v>-348.04</v>
          </cell>
          <cell r="J1096">
            <v>15308.43</v>
          </cell>
          <cell r="K1096">
            <v>5773.2</v>
          </cell>
          <cell r="L1096">
            <v>5623.68</v>
          </cell>
          <cell r="M1096">
            <v>0</v>
          </cell>
          <cell r="N1096">
            <v>38640</v>
          </cell>
          <cell r="O1096">
            <v>11750.31</v>
          </cell>
          <cell r="P1096">
            <v>72088.59</v>
          </cell>
          <cell r="Q1096">
            <v>97628.04</v>
          </cell>
          <cell r="R1096">
            <v>83838.899999999994</v>
          </cell>
          <cell r="S1096">
            <v>1836</v>
          </cell>
          <cell r="T1096">
            <v>17553.599999999999</v>
          </cell>
          <cell r="U1096">
            <v>5623.68</v>
          </cell>
          <cell r="V1096">
            <v>681</v>
          </cell>
          <cell r="W1096">
            <v>12038.4</v>
          </cell>
          <cell r="X1096">
            <v>130.5</v>
          </cell>
          <cell r="Y1096">
            <v>14216.94</v>
          </cell>
          <cell r="Z1096">
            <v>8507.01</v>
          </cell>
          <cell r="AA1096">
            <v>3.75</v>
          </cell>
          <cell r="AB1096">
            <v>2242.8000000000002</v>
          </cell>
          <cell r="AC1096">
            <v>14292.63</v>
          </cell>
          <cell r="AD1096">
            <v>50.22</v>
          </cell>
          <cell r="AE1096">
            <v>22410</v>
          </cell>
          <cell r="AF1096">
            <v>20.83</v>
          </cell>
          <cell r="AG1096">
            <v>5471.73</v>
          </cell>
          <cell r="AH1096">
            <v>69576</v>
          </cell>
          <cell r="AI1096">
            <v>2390.4</v>
          </cell>
          <cell r="AJ1096">
            <v>195926.94</v>
          </cell>
          <cell r="AK1096">
            <v>2397.19</v>
          </cell>
          <cell r="AL1096">
            <v>8778.59</v>
          </cell>
        </row>
        <row r="1097">
          <cell r="A1097">
            <v>38910</v>
          </cell>
          <cell r="B1097" t="str">
            <v>10:00</v>
          </cell>
          <cell r="C1097">
            <v>40450.14</v>
          </cell>
          <cell r="D1097">
            <v>75611.91</v>
          </cell>
          <cell r="E1097">
            <v>192003.46</v>
          </cell>
          <cell r="F1097">
            <v>30153.599999999999</v>
          </cell>
          <cell r="G1097">
            <v>89623.3</v>
          </cell>
          <cell r="H1097">
            <v>11954.72</v>
          </cell>
          <cell r="I1097">
            <v>-361.41</v>
          </cell>
          <cell r="J1097">
            <v>15393.22</v>
          </cell>
          <cell r="K1097">
            <v>5475.5</v>
          </cell>
          <cell r="L1097">
            <v>5778.6</v>
          </cell>
          <cell r="M1097">
            <v>0</v>
          </cell>
          <cell r="N1097">
            <v>36984</v>
          </cell>
          <cell r="O1097">
            <v>11768.51</v>
          </cell>
          <cell r="P1097">
            <v>71713.98</v>
          </cell>
          <cell r="Q1097">
            <v>98537.41</v>
          </cell>
          <cell r="R1097">
            <v>83482.490000000005</v>
          </cell>
          <cell r="S1097">
            <v>1944</v>
          </cell>
          <cell r="T1097">
            <v>17467.2</v>
          </cell>
          <cell r="U1097">
            <v>5778.6</v>
          </cell>
          <cell r="V1097">
            <v>684</v>
          </cell>
          <cell r="W1097">
            <v>12067.2</v>
          </cell>
          <cell r="X1097">
            <v>116.25</v>
          </cell>
          <cell r="Y1097">
            <v>14383.22</v>
          </cell>
          <cell r="Z1097">
            <v>8791.74</v>
          </cell>
          <cell r="AA1097">
            <v>3.75</v>
          </cell>
          <cell r="AB1097">
            <v>2202.9</v>
          </cell>
          <cell r="AC1097">
            <v>14437.37</v>
          </cell>
          <cell r="AD1097">
            <v>50.3</v>
          </cell>
          <cell r="AE1097">
            <v>22500</v>
          </cell>
          <cell r="AF1097">
            <v>17.71</v>
          </cell>
          <cell r="AG1097">
            <v>5526.45</v>
          </cell>
          <cell r="AH1097">
            <v>70020</v>
          </cell>
          <cell r="AI1097">
            <v>2455.1999999999998</v>
          </cell>
          <cell r="AJ1097">
            <v>196679</v>
          </cell>
          <cell r="AK1097">
            <v>2454.27</v>
          </cell>
          <cell r="AL1097">
            <v>10793.78</v>
          </cell>
        </row>
        <row r="1098">
          <cell r="A1098">
            <v>38910</v>
          </cell>
          <cell r="B1098" t="str">
            <v>10:15</v>
          </cell>
          <cell r="C1098">
            <v>41604.01</v>
          </cell>
          <cell r="D1098">
            <v>75532.320000000007</v>
          </cell>
          <cell r="E1098">
            <v>189567.49</v>
          </cell>
          <cell r="F1098">
            <v>31968</v>
          </cell>
          <cell r="G1098">
            <v>89009.97</v>
          </cell>
          <cell r="H1098">
            <v>11910.47</v>
          </cell>
          <cell r="I1098">
            <v>-384.41</v>
          </cell>
          <cell r="J1098">
            <v>15133.27</v>
          </cell>
          <cell r="K1098">
            <v>5217.75</v>
          </cell>
          <cell r="L1098">
            <v>5726.92</v>
          </cell>
          <cell r="M1098">
            <v>0</v>
          </cell>
          <cell r="N1098">
            <v>36432</v>
          </cell>
          <cell r="O1098">
            <v>11780.64</v>
          </cell>
          <cell r="P1098">
            <v>72377.27</v>
          </cell>
          <cell r="Q1098">
            <v>97536.41</v>
          </cell>
          <cell r="R1098">
            <v>84157.91</v>
          </cell>
          <cell r="S1098">
            <v>1836</v>
          </cell>
          <cell r="T1098">
            <v>17708.400000000001</v>
          </cell>
          <cell r="U1098">
            <v>5726.92</v>
          </cell>
          <cell r="V1098">
            <v>627</v>
          </cell>
          <cell r="W1098">
            <v>12038.4</v>
          </cell>
          <cell r="X1098">
            <v>105</v>
          </cell>
          <cell r="Y1098">
            <v>14549.5</v>
          </cell>
          <cell r="Z1098">
            <v>8874.2800000000007</v>
          </cell>
          <cell r="AA1098">
            <v>7.5</v>
          </cell>
          <cell r="AB1098">
            <v>2289.1999999999998</v>
          </cell>
          <cell r="AC1098">
            <v>14246.68</v>
          </cell>
          <cell r="AD1098">
            <v>50.64</v>
          </cell>
          <cell r="AE1098">
            <v>22392</v>
          </cell>
          <cell r="AF1098">
            <v>17.71</v>
          </cell>
          <cell r="AG1098">
            <v>5476.54</v>
          </cell>
          <cell r="AH1098">
            <v>70119</v>
          </cell>
          <cell r="AI1098">
            <v>2505.6</v>
          </cell>
          <cell r="AJ1098">
            <v>196215.11</v>
          </cell>
          <cell r="AK1098">
            <v>2511.34</v>
          </cell>
          <cell r="AL1098">
            <v>12183.61</v>
          </cell>
        </row>
        <row r="1099">
          <cell r="A1099">
            <v>38910</v>
          </cell>
          <cell r="B1099" t="str">
            <v>10:30</v>
          </cell>
          <cell r="C1099">
            <v>42709.08</v>
          </cell>
          <cell r="D1099">
            <v>74172.03</v>
          </cell>
          <cell r="E1099">
            <v>190166.31</v>
          </cell>
          <cell r="F1099">
            <v>32054.400000000001</v>
          </cell>
          <cell r="G1099">
            <v>88971.64</v>
          </cell>
          <cell r="H1099">
            <v>11838.48</v>
          </cell>
          <cell r="I1099">
            <v>-394.33</v>
          </cell>
          <cell r="J1099">
            <v>15248.43</v>
          </cell>
          <cell r="K1099">
            <v>5113.88</v>
          </cell>
          <cell r="L1099">
            <v>5711.63</v>
          </cell>
          <cell r="M1099">
            <v>0</v>
          </cell>
          <cell r="N1099">
            <v>36984</v>
          </cell>
          <cell r="O1099">
            <v>11762.44</v>
          </cell>
          <cell r="P1099">
            <v>72475.009999999995</v>
          </cell>
          <cell r="Q1099">
            <v>96618.33</v>
          </cell>
          <cell r="R1099">
            <v>84237.45</v>
          </cell>
          <cell r="S1099">
            <v>1728</v>
          </cell>
          <cell r="T1099">
            <v>17758.8</v>
          </cell>
          <cell r="U1099">
            <v>5711.63</v>
          </cell>
          <cell r="V1099">
            <v>654</v>
          </cell>
          <cell r="W1099">
            <v>12096</v>
          </cell>
          <cell r="X1099">
            <v>101.25</v>
          </cell>
          <cell r="Y1099">
            <v>14632.64</v>
          </cell>
          <cell r="Z1099">
            <v>9050.99</v>
          </cell>
          <cell r="AA1099">
            <v>7.5</v>
          </cell>
          <cell r="AB1099">
            <v>2340.1999999999998</v>
          </cell>
          <cell r="AC1099">
            <v>14357.09</v>
          </cell>
          <cell r="AD1099">
            <v>49.79</v>
          </cell>
          <cell r="AE1099">
            <v>22662</v>
          </cell>
          <cell r="AF1099">
            <v>13.54</v>
          </cell>
          <cell r="AG1099">
            <v>5440.26</v>
          </cell>
          <cell r="AH1099">
            <v>69678</v>
          </cell>
          <cell r="AI1099">
            <v>2498.4</v>
          </cell>
          <cell r="AJ1099">
            <v>197287.01</v>
          </cell>
          <cell r="AK1099">
            <v>2511.34</v>
          </cell>
          <cell r="AL1099">
            <v>12709.61</v>
          </cell>
        </row>
        <row r="1100">
          <cell r="A1100">
            <v>38910</v>
          </cell>
          <cell r="B1100" t="str">
            <v>10:45</v>
          </cell>
          <cell r="C1100">
            <v>40663.79</v>
          </cell>
          <cell r="D1100">
            <v>76812.570000000007</v>
          </cell>
          <cell r="E1100">
            <v>191446.01</v>
          </cell>
          <cell r="F1100">
            <v>32054.400000000001</v>
          </cell>
          <cell r="G1100">
            <v>88971.64</v>
          </cell>
          <cell r="H1100">
            <v>11762.73</v>
          </cell>
          <cell r="I1100">
            <v>-400.51</v>
          </cell>
          <cell r="J1100">
            <v>15054.85</v>
          </cell>
          <cell r="K1100">
            <v>5192.5600000000004</v>
          </cell>
          <cell r="L1100">
            <v>5687.74</v>
          </cell>
          <cell r="M1100">
            <v>0</v>
          </cell>
          <cell r="N1100">
            <v>36984</v>
          </cell>
          <cell r="O1100">
            <v>11768.51</v>
          </cell>
          <cell r="P1100">
            <v>72329.509999999995</v>
          </cell>
          <cell r="Q1100">
            <v>96304.51</v>
          </cell>
          <cell r="R1100">
            <v>84098.02</v>
          </cell>
          <cell r="S1100">
            <v>1728</v>
          </cell>
          <cell r="T1100">
            <v>17636.400000000001</v>
          </cell>
          <cell r="U1100">
            <v>5687.74</v>
          </cell>
          <cell r="V1100">
            <v>690</v>
          </cell>
          <cell r="W1100">
            <v>12009.6</v>
          </cell>
          <cell r="X1100">
            <v>107.25</v>
          </cell>
          <cell r="Y1100">
            <v>14715.78</v>
          </cell>
          <cell r="Z1100">
            <v>9069.08</v>
          </cell>
          <cell r="AA1100">
            <v>3.75</v>
          </cell>
          <cell r="AB1100">
            <v>2356.1999999999998</v>
          </cell>
          <cell r="AC1100">
            <v>14427.37</v>
          </cell>
          <cell r="AD1100">
            <v>49.72</v>
          </cell>
          <cell r="AE1100">
            <v>22500</v>
          </cell>
          <cell r="AF1100">
            <v>15.62</v>
          </cell>
          <cell r="AG1100">
            <v>5522.91</v>
          </cell>
          <cell r="AH1100">
            <v>69675</v>
          </cell>
          <cell r="AI1100">
            <v>2469.6</v>
          </cell>
          <cell r="AJ1100">
            <v>199110.8</v>
          </cell>
          <cell r="AK1100">
            <v>2454.27</v>
          </cell>
          <cell r="AL1100">
            <v>13163.16</v>
          </cell>
        </row>
        <row r="1101">
          <cell r="A1101">
            <v>38910</v>
          </cell>
          <cell r="B1101" t="str">
            <v>11:00</v>
          </cell>
          <cell r="C1101">
            <v>44145.43</v>
          </cell>
          <cell r="D1101">
            <v>67850.78</v>
          </cell>
          <cell r="E1101">
            <v>191009.97</v>
          </cell>
          <cell r="F1101">
            <v>31363.200000000001</v>
          </cell>
          <cell r="G1101">
            <v>89009.97</v>
          </cell>
          <cell r="H1101">
            <v>11742.49</v>
          </cell>
          <cell r="I1101">
            <v>-398.78</v>
          </cell>
          <cell r="J1101">
            <v>14978.49</v>
          </cell>
          <cell r="K1101">
            <v>5219.34</v>
          </cell>
          <cell r="L1101">
            <v>6468.52</v>
          </cell>
          <cell r="M1101">
            <v>0</v>
          </cell>
          <cell r="N1101">
            <v>40848</v>
          </cell>
          <cell r="O1101">
            <v>11774.57</v>
          </cell>
          <cell r="P1101">
            <v>72251.350000000006</v>
          </cell>
          <cell r="Q1101">
            <v>95918.78</v>
          </cell>
          <cell r="R1101">
            <v>84025.919999999998</v>
          </cell>
          <cell r="S1101">
            <v>1728</v>
          </cell>
          <cell r="T1101">
            <v>17445.599999999999</v>
          </cell>
          <cell r="U1101">
            <v>6468.52</v>
          </cell>
          <cell r="V1101">
            <v>693</v>
          </cell>
          <cell r="W1101">
            <v>11952</v>
          </cell>
          <cell r="X1101">
            <v>105</v>
          </cell>
          <cell r="Y1101">
            <v>14882.06</v>
          </cell>
          <cell r="Z1101">
            <v>9495.57</v>
          </cell>
          <cell r="AA1101">
            <v>7.5</v>
          </cell>
          <cell r="AB1101">
            <v>2340.1999999999998</v>
          </cell>
          <cell r="AC1101">
            <v>14302.21</v>
          </cell>
          <cell r="AD1101">
            <v>49.8</v>
          </cell>
          <cell r="AE1101">
            <v>22320</v>
          </cell>
          <cell r="AF1101">
            <v>17.71</v>
          </cell>
          <cell r="AG1101">
            <v>5508.97</v>
          </cell>
          <cell r="AH1101">
            <v>69789</v>
          </cell>
          <cell r="AI1101">
            <v>2498.4</v>
          </cell>
          <cell r="AJ1101">
            <v>196967.17</v>
          </cell>
          <cell r="AK1101">
            <v>2454.27</v>
          </cell>
          <cell r="AL1101">
            <v>12111.15</v>
          </cell>
        </row>
        <row r="1102">
          <cell r="A1102">
            <v>38910</v>
          </cell>
          <cell r="B1102" t="str">
            <v>11:15</v>
          </cell>
          <cell r="C1102">
            <v>44903.61</v>
          </cell>
          <cell r="D1102">
            <v>69971.199999999997</v>
          </cell>
          <cell r="E1102">
            <v>189361.55</v>
          </cell>
          <cell r="F1102">
            <v>30931.200000000001</v>
          </cell>
          <cell r="G1102">
            <v>89048.3</v>
          </cell>
          <cell r="H1102">
            <v>11572.63</v>
          </cell>
          <cell r="I1102">
            <v>-391.45</v>
          </cell>
          <cell r="J1102">
            <v>15331.63</v>
          </cell>
          <cell r="K1102">
            <v>5132.54</v>
          </cell>
          <cell r="L1102">
            <v>7182.77</v>
          </cell>
          <cell r="M1102">
            <v>0</v>
          </cell>
          <cell r="N1102">
            <v>42504</v>
          </cell>
          <cell r="O1102">
            <v>11744.24</v>
          </cell>
          <cell r="P1102">
            <v>72403.990000000005</v>
          </cell>
          <cell r="Q1102">
            <v>96647.45</v>
          </cell>
          <cell r="R1102">
            <v>84148.23</v>
          </cell>
          <cell r="S1102">
            <v>1620</v>
          </cell>
          <cell r="T1102">
            <v>16509.599999999999</v>
          </cell>
          <cell r="U1102">
            <v>7182.77</v>
          </cell>
          <cell r="V1102">
            <v>693</v>
          </cell>
          <cell r="W1102">
            <v>11865.6</v>
          </cell>
          <cell r="X1102">
            <v>99.75</v>
          </cell>
          <cell r="Y1102">
            <v>14882.06</v>
          </cell>
          <cell r="Z1102">
            <v>9589.65</v>
          </cell>
          <cell r="AA1102">
            <v>5.63</v>
          </cell>
          <cell r="AB1102">
            <v>2351.3000000000002</v>
          </cell>
          <cell r="AC1102">
            <v>14061.19</v>
          </cell>
          <cell r="AD1102">
            <v>49.69</v>
          </cell>
          <cell r="AE1102">
            <v>22446</v>
          </cell>
          <cell r="AF1102">
            <v>19.79</v>
          </cell>
          <cell r="AG1102">
            <v>5487.07</v>
          </cell>
          <cell r="AH1102">
            <v>69774</v>
          </cell>
          <cell r="AI1102">
            <v>2556</v>
          </cell>
          <cell r="AJ1102">
            <v>198246.88</v>
          </cell>
          <cell r="AK1102">
            <v>2511.34</v>
          </cell>
          <cell r="AL1102">
            <v>14159.06</v>
          </cell>
        </row>
        <row r="1103">
          <cell r="A1103">
            <v>38910</v>
          </cell>
          <cell r="B1103" t="str">
            <v>11:30</v>
          </cell>
          <cell r="C1103">
            <v>42118.94</v>
          </cell>
          <cell r="D1103">
            <v>73211.839999999997</v>
          </cell>
          <cell r="E1103">
            <v>189886.67</v>
          </cell>
          <cell r="F1103">
            <v>30931.200000000001</v>
          </cell>
          <cell r="G1103">
            <v>94683.3</v>
          </cell>
          <cell r="H1103">
            <v>11500.63</v>
          </cell>
          <cell r="I1103">
            <v>-384.12</v>
          </cell>
          <cell r="J1103">
            <v>14962.06</v>
          </cell>
          <cell r="K1103">
            <v>5075.8900000000003</v>
          </cell>
          <cell r="L1103">
            <v>9113.44</v>
          </cell>
          <cell r="M1103">
            <v>0</v>
          </cell>
          <cell r="N1103">
            <v>41952</v>
          </cell>
          <cell r="O1103">
            <v>11750.31</v>
          </cell>
          <cell r="P1103">
            <v>72316.41</v>
          </cell>
          <cell r="Q1103">
            <v>97056.12</v>
          </cell>
          <cell r="R1103">
            <v>84066.72</v>
          </cell>
          <cell r="S1103">
            <v>1728</v>
          </cell>
          <cell r="T1103">
            <v>15681.6</v>
          </cell>
          <cell r="U1103">
            <v>9113.44</v>
          </cell>
          <cell r="V1103">
            <v>702</v>
          </cell>
          <cell r="W1103">
            <v>11894.4</v>
          </cell>
          <cell r="X1103">
            <v>105.75</v>
          </cell>
          <cell r="Y1103">
            <v>15297.76</v>
          </cell>
          <cell r="Z1103">
            <v>9530.01</v>
          </cell>
          <cell r="AA1103">
            <v>5.63</v>
          </cell>
          <cell r="AB1103">
            <v>2343.4</v>
          </cell>
          <cell r="AC1103">
            <v>14256.4</v>
          </cell>
          <cell r="AD1103">
            <v>49.44</v>
          </cell>
          <cell r="AE1103">
            <v>22536</v>
          </cell>
          <cell r="AF1103">
            <v>19.79</v>
          </cell>
          <cell r="AG1103">
            <v>5504.62</v>
          </cell>
          <cell r="AH1103">
            <v>70221</v>
          </cell>
          <cell r="AI1103">
            <v>2649.6</v>
          </cell>
          <cell r="AJ1103">
            <v>200646.73</v>
          </cell>
          <cell r="AK1103">
            <v>2454.27</v>
          </cell>
          <cell r="AL1103">
            <v>15903.07</v>
          </cell>
        </row>
        <row r="1104">
          <cell r="A1104">
            <v>38910</v>
          </cell>
          <cell r="B1104" t="str">
            <v>11:45</v>
          </cell>
          <cell r="C1104">
            <v>39222.25</v>
          </cell>
          <cell r="D1104">
            <v>62369.68</v>
          </cell>
          <cell r="E1104">
            <v>199483.21</v>
          </cell>
          <cell r="F1104">
            <v>30758.400000000001</v>
          </cell>
          <cell r="G1104">
            <v>98593.3</v>
          </cell>
          <cell r="H1104">
            <v>11452.64</v>
          </cell>
          <cell r="I1104">
            <v>-379.52</v>
          </cell>
          <cell r="J1104">
            <v>14152.96</v>
          </cell>
          <cell r="K1104">
            <v>4983.8500000000004</v>
          </cell>
          <cell r="L1104">
            <v>10254.83</v>
          </cell>
          <cell r="M1104">
            <v>0</v>
          </cell>
          <cell r="N1104">
            <v>41952</v>
          </cell>
          <cell r="O1104">
            <v>11768.51</v>
          </cell>
          <cell r="P1104">
            <v>72009.210000000006</v>
          </cell>
          <cell r="Q1104">
            <v>97723.520000000004</v>
          </cell>
          <cell r="R1104">
            <v>83777.72</v>
          </cell>
          <cell r="S1104">
            <v>1728</v>
          </cell>
          <cell r="T1104">
            <v>13741.2</v>
          </cell>
          <cell r="U1104">
            <v>10254.83</v>
          </cell>
          <cell r="V1104">
            <v>726</v>
          </cell>
          <cell r="W1104">
            <v>11779.2</v>
          </cell>
          <cell r="X1104">
            <v>96</v>
          </cell>
          <cell r="Y1104">
            <v>15464.04</v>
          </cell>
          <cell r="Z1104">
            <v>9417.9699999999993</v>
          </cell>
          <cell r="AA1104">
            <v>5.63</v>
          </cell>
          <cell r="AB1104">
            <v>2337</v>
          </cell>
          <cell r="AC1104">
            <v>14247.05</v>
          </cell>
          <cell r="AD1104">
            <v>50.51</v>
          </cell>
          <cell r="AE1104">
            <v>22572</v>
          </cell>
          <cell r="AF1104">
            <v>21.87</v>
          </cell>
          <cell r="AG1104">
            <v>5427.95</v>
          </cell>
          <cell r="AH1104">
            <v>69957</v>
          </cell>
          <cell r="AI1104">
            <v>2678.4</v>
          </cell>
          <cell r="AJ1104">
            <v>204742.11</v>
          </cell>
          <cell r="AK1104">
            <v>2397.19</v>
          </cell>
          <cell r="AL1104">
            <v>12233.89</v>
          </cell>
        </row>
        <row r="1105">
          <cell r="A1105">
            <v>38910</v>
          </cell>
          <cell r="B1105" t="str">
            <v>12:00</v>
          </cell>
          <cell r="C1105">
            <v>38864.559999999998</v>
          </cell>
          <cell r="D1105">
            <v>52727.86</v>
          </cell>
          <cell r="E1105">
            <v>202719.68</v>
          </cell>
          <cell r="F1105">
            <v>30844.799999999999</v>
          </cell>
          <cell r="G1105">
            <v>98401.63</v>
          </cell>
          <cell r="H1105">
            <v>11382.52</v>
          </cell>
          <cell r="I1105">
            <v>-375.49</v>
          </cell>
          <cell r="J1105">
            <v>14962.46</v>
          </cell>
          <cell r="K1105">
            <v>4973.32</v>
          </cell>
          <cell r="L1105">
            <v>12520.39</v>
          </cell>
          <cell r="M1105">
            <v>0</v>
          </cell>
          <cell r="N1105">
            <v>42504</v>
          </cell>
          <cell r="O1105">
            <v>11744.24</v>
          </cell>
          <cell r="P1105">
            <v>72279.05</v>
          </cell>
          <cell r="Q1105">
            <v>96695.49</v>
          </cell>
          <cell r="R1105">
            <v>84023.29</v>
          </cell>
          <cell r="S1105">
            <v>1728</v>
          </cell>
          <cell r="T1105">
            <v>12362.4</v>
          </cell>
          <cell r="U1105">
            <v>12520.39</v>
          </cell>
          <cell r="V1105">
            <v>738</v>
          </cell>
          <cell r="W1105">
            <v>11692.8</v>
          </cell>
          <cell r="X1105">
            <v>99.75</v>
          </cell>
          <cell r="Y1105">
            <v>15380.9</v>
          </cell>
          <cell r="Z1105">
            <v>8563.6200000000008</v>
          </cell>
          <cell r="AA1105">
            <v>7.5</v>
          </cell>
          <cell r="AB1105">
            <v>2276.4</v>
          </cell>
          <cell r="AC1105">
            <v>14106.11</v>
          </cell>
          <cell r="AD1105">
            <v>49.6</v>
          </cell>
          <cell r="AE1105">
            <v>22140</v>
          </cell>
          <cell r="AF1105">
            <v>15.62</v>
          </cell>
          <cell r="AG1105">
            <v>5357.33</v>
          </cell>
          <cell r="AH1105">
            <v>68268</v>
          </cell>
          <cell r="AI1105">
            <v>2649.6</v>
          </cell>
          <cell r="AJ1105">
            <v>205622</v>
          </cell>
          <cell r="AK1105">
            <v>2454.27</v>
          </cell>
          <cell r="AL1105">
            <v>9596.85</v>
          </cell>
        </row>
        <row r="1106">
          <cell r="A1106">
            <v>38910</v>
          </cell>
          <cell r="B1106" t="str">
            <v>12:15</v>
          </cell>
          <cell r="C1106">
            <v>39678.35</v>
          </cell>
          <cell r="D1106">
            <v>40086.18</v>
          </cell>
          <cell r="E1106">
            <v>191479.15</v>
          </cell>
          <cell r="F1106">
            <v>30844.799999999999</v>
          </cell>
          <cell r="G1106">
            <v>98133.3</v>
          </cell>
          <cell r="H1106">
            <v>11308.65</v>
          </cell>
          <cell r="I1106">
            <v>-370.46</v>
          </cell>
          <cell r="J1106">
            <v>14890.07</v>
          </cell>
          <cell r="K1106">
            <v>5017.68</v>
          </cell>
          <cell r="L1106">
            <v>13911.07</v>
          </cell>
          <cell r="M1106">
            <v>0</v>
          </cell>
          <cell r="N1106">
            <v>41952</v>
          </cell>
          <cell r="O1106">
            <v>11762.44</v>
          </cell>
          <cell r="P1106">
            <v>70025.649999999994</v>
          </cell>
          <cell r="Q1106">
            <v>94674.46</v>
          </cell>
          <cell r="R1106">
            <v>81788.09</v>
          </cell>
          <cell r="S1106">
            <v>1728</v>
          </cell>
          <cell r="T1106">
            <v>9813.6</v>
          </cell>
          <cell r="U1106">
            <v>13911.07</v>
          </cell>
          <cell r="V1106">
            <v>657</v>
          </cell>
          <cell r="W1106">
            <v>11289.6</v>
          </cell>
          <cell r="X1106">
            <v>96.75</v>
          </cell>
          <cell r="Y1106">
            <v>14965.2</v>
          </cell>
          <cell r="Z1106">
            <v>7748.63</v>
          </cell>
          <cell r="AA1106">
            <v>5.63</v>
          </cell>
          <cell r="AB1106">
            <v>2250.8000000000002</v>
          </cell>
          <cell r="AC1106">
            <v>13689.42</v>
          </cell>
          <cell r="AD1106">
            <v>49.15</v>
          </cell>
          <cell r="AE1106">
            <v>21474</v>
          </cell>
          <cell r="AF1106">
            <v>15.62</v>
          </cell>
          <cell r="AG1106">
            <v>5336.6</v>
          </cell>
          <cell r="AH1106">
            <v>64758</v>
          </cell>
          <cell r="AI1106">
            <v>2584.8000000000002</v>
          </cell>
          <cell r="AJ1106">
            <v>195559.41</v>
          </cell>
          <cell r="AK1106">
            <v>2340.12</v>
          </cell>
          <cell r="AL1106">
            <v>10046.879999999999</v>
          </cell>
        </row>
        <row r="1107">
          <cell r="A1107">
            <v>38910</v>
          </cell>
          <cell r="B1107" t="str">
            <v>12:30</v>
          </cell>
          <cell r="C1107">
            <v>39129.019999999997</v>
          </cell>
          <cell r="D1107">
            <v>34045.18</v>
          </cell>
          <cell r="E1107">
            <v>186841.23</v>
          </cell>
          <cell r="F1107">
            <v>30931.200000000001</v>
          </cell>
          <cell r="G1107">
            <v>98248.3</v>
          </cell>
          <cell r="H1107">
            <v>11286.53</v>
          </cell>
          <cell r="I1107">
            <v>-378.37</v>
          </cell>
          <cell r="J1107">
            <v>14789.31</v>
          </cell>
          <cell r="K1107">
            <v>4812.3</v>
          </cell>
          <cell r="L1107">
            <v>13830.73</v>
          </cell>
          <cell r="M1107">
            <v>0</v>
          </cell>
          <cell r="N1107">
            <v>42504</v>
          </cell>
          <cell r="O1107">
            <v>11786.7</v>
          </cell>
          <cell r="P1107">
            <v>65744.92</v>
          </cell>
          <cell r="Q1107">
            <v>93850.37</v>
          </cell>
          <cell r="R1107">
            <v>77531.62</v>
          </cell>
          <cell r="S1107">
            <v>1728</v>
          </cell>
          <cell r="T1107">
            <v>9223.2000000000007</v>
          </cell>
          <cell r="U1107">
            <v>13830.73</v>
          </cell>
          <cell r="V1107">
            <v>606</v>
          </cell>
          <cell r="W1107">
            <v>11232</v>
          </cell>
          <cell r="X1107">
            <v>100.5</v>
          </cell>
          <cell r="Y1107">
            <v>14133.8</v>
          </cell>
          <cell r="Z1107">
            <v>7466.72</v>
          </cell>
          <cell r="AA1107">
            <v>7.5</v>
          </cell>
          <cell r="AB1107">
            <v>2220.5</v>
          </cell>
          <cell r="AC1107">
            <v>13383.2</v>
          </cell>
          <cell r="AD1107">
            <v>50.99</v>
          </cell>
          <cell r="AE1107">
            <v>20808</v>
          </cell>
          <cell r="AF1107">
            <v>17.71</v>
          </cell>
          <cell r="AG1107">
            <v>5334.24</v>
          </cell>
          <cell r="AH1107">
            <v>62982</v>
          </cell>
          <cell r="AI1107">
            <v>2498.4</v>
          </cell>
          <cell r="AJ1107">
            <v>189880</v>
          </cell>
          <cell r="AK1107">
            <v>2397.19</v>
          </cell>
          <cell r="AL1107">
            <v>9576.98</v>
          </cell>
        </row>
        <row r="1108">
          <cell r="A1108">
            <v>38910</v>
          </cell>
          <cell r="B1108" t="str">
            <v>12:45</v>
          </cell>
          <cell r="C1108">
            <v>39349.07</v>
          </cell>
          <cell r="D1108">
            <v>28844.57</v>
          </cell>
          <cell r="E1108">
            <v>186839.25</v>
          </cell>
          <cell r="F1108">
            <v>30844.799999999999</v>
          </cell>
          <cell r="G1108">
            <v>90811.64</v>
          </cell>
          <cell r="H1108">
            <v>11258.78</v>
          </cell>
          <cell r="I1108">
            <v>-378.23</v>
          </cell>
          <cell r="J1108">
            <v>14987.66</v>
          </cell>
          <cell r="K1108">
            <v>4645.42</v>
          </cell>
          <cell r="L1108">
            <v>14089.96</v>
          </cell>
          <cell r="M1108">
            <v>0</v>
          </cell>
          <cell r="N1108">
            <v>41952</v>
          </cell>
          <cell r="O1108">
            <v>11756.37</v>
          </cell>
          <cell r="P1108">
            <v>61639.92</v>
          </cell>
          <cell r="Q1108">
            <v>91386.23</v>
          </cell>
          <cell r="R1108">
            <v>73396.289999999994</v>
          </cell>
          <cell r="S1108">
            <v>1728</v>
          </cell>
          <cell r="T1108">
            <v>8330.4</v>
          </cell>
          <cell r="U1108">
            <v>14089.96</v>
          </cell>
          <cell r="V1108">
            <v>594</v>
          </cell>
          <cell r="W1108">
            <v>10454.4</v>
          </cell>
          <cell r="X1108">
            <v>98.25</v>
          </cell>
          <cell r="Y1108">
            <v>13634.96</v>
          </cell>
          <cell r="Z1108">
            <v>7383.68</v>
          </cell>
          <cell r="AA1108">
            <v>3.75</v>
          </cell>
          <cell r="AB1108">
            <v>2210.9</v>
          </cell>
          <cell r="AC1108">
            <v>12937.02</v>
          </cell>
          <cell r="AD1108">
            <v>46.93</v>
          </cell>
          <cell r="AE1108">
            <v>20088</v>
          </cell>
          <cell r="AF1108">
            <v>16.670000000000002</v>
          </cell>
          <cell r="AG1108">
            <v>5371.52</v>
          </cell>
          <cell r="AH1108">
            <v>61938</v>
          </cell>
          <cell r="AI1108">
            <v>2469.6</v>
          </cell>
          <cell r="AJ1108">
            <v>187352.22</v>
          </cell>
          <cell r="AK1108">
            <v>2511.34</v>
          </cell>
          <cell r="AL1108">
            <v>6952.78</v>
          </cell>
        </row>
        <row r="1109">
          <cell r="A1109">
            <v>38910</v>
          </cell>
          <cell r="B1109" t="str">
            <v>13:00</v>
          </cell>
          <cell r="C1109">
            <v>37545.440000000002</v>
          </cell>
          <cell r="D1109">
            <v>23203.439999999999</v>
          </cell>
          <cell r="E1109">
            <v>188559.77</v>
          </cell>
          <cell r="F1109">
            <v>30585.599999999999</v>
          </cell>
          <cell r="G1109">
            <v>88818.3</v>
          </cell>
          <cell r="H1109">
            <v>11232.9</v>
          </cell>
          <cell r="I1109">
            <v>-364.86</v>
          </cell>
          <cell r="J1109">
            <v>14905.26</v>
          </cell>
          <cell r="K1109">
            <v>5037.63</v>
          </cell>
          <cell r="L1109">
            <v>14280.34</v>
          </cell>
          <cell r="M1109">
            <v>0</v>
          </cell>
          <cell r="N1109">
            <v>41952</v>
          </cell>
          <cell r="O1109">
            <v>11774.57</v>
          </cell>
          <cell r="P1109">
            <v>60437.63</v>
          </cell>
          <cell r="Q1109">
            <v>86156.86</v>
          </cell>
          <cell r="R1109">
            <v>72212.2</v>
          </cell>
          <cell r="S1109">
            <v>1836</v>
          </cell>
          <cell r="T1109">
            <v>8262</v>
          </cell>
          <cell r="U1109">
            <v>14280.34</v>
          </cell>
          <cell r="V1109">
            <v>600</v>
          </cell>
          <cell r="W1109">
            <v>10252.799999999999</v>
          </cell>
          <cell r="X1109">
            <v>108</v>
          </cell>
          <cell r="Y1109">
            <v>13634.96</v>
          </cell>
          <cell r="Z1109">
            <v>7435.6</v>
          </cell>
          <cell r="AA1109">
            <v>1.88</v>
          </cell>
          <cell r="AB1109">
            <v>2156.5</v>
          </cell>
          <cell r="AC1109">
            <v>12446.74</v>
          </cell>
          <cell r="AD1109">
            <v>47.1</v>
          </cell>
          <cell r="AE1109">
            <v>20160</v>
          </cell>
          <cell r="AF1109">
            <v>11.46</v>
          </cell>
          <cell r="AG1109">
            <v>5410.09</v>
          </cell>
          <cell r="AH1109">
            <v>62166</v>
          </cell>
          <cell r="AI1109">
            <v>2433.6</v>
          </cell>
          <cell r="AJ1109">
            <v>187623.98</v>
          </cell>
          <cell r="AK1109">
            <v>2511.34</v>
          </cell>
          <cell r="AL1109">
            <v>6065.57</v>
          </cell>
        </row>
        <row r="1110">
          <cell r="A1110">
            <v>38910</v>
          </cell>
          <cell r="B1110" t="str">
            <v>13:15</v>
          </cell>
          <cell r="C1110">
            <v>38927.370000000003</v>
          </cell>
          <cell r="D1110">
            <v>26244.03</v>
          </cell>
          <cell r="E1110">
            <v>187320.04</v>
          </cell>
          <cell r="F1110">
            <v>29721.599999999999</v>
          </cell>
          <cell r="G1110">
            <v>87323.3</v>
          </cell>
          <cell r="H1110">
            <v>11210.78</v>
          </cell>
          <cell r="I1110">
            <v>-213.91</v>
          </cell>
          <cell r="J1110">
            <v>14581.29</v>
          </cell>
          <cell r="K1110">
            <v>4985.32</v>
          </cell>
          <cell r="L1110">
            <v>14307.53</v>
          </cell>
          <cell r="M1110">
            <v>0</v>
          </cell>
          <cell r="N1110">
            <v>41952</v>
          </cell>
          <cell r="O1110">
            <v>11762.44</v>
          </cell>
          <cell r="P1110">
            <v>62439.44</v>
          </cell>
          <cell r="Q1110">
            <v>81781.91</v>
          </cell>
          <cell r="R1110">
            <v>74201.88</v>
          </cell>
          <cell r="S1110">
            <v>1728</v>
          </cell>
          <cell r="T1110">
            <v>8136</v>
          </cell>
          <cell r="U1110">
            <v>14307.53</v>
          </cell>
          <cell r="V1110">
            <v>600</v>
          </cell>
          <cell r="W1110">
            <v>9964.7999999999993</v>
          </cell>
          <cell r="X1110">
            <v>111</v>
          </cell>
          <cell r="Y1110">
            <v>14050.66</v>
          </cell>
          <cell r="Z1110">
            <v>8385.7800000000007</v>
          </cell>
          <cell r="AA1110">
            <v>3.75</v>
          </cell>
          <cell r="AB1110">
            <v>2234.9</v>
          </cell>
          <cell r="AC1110">
            <v>12511.48</v>
          </cell>
          <cell r="AD1110">
            <v>47.08</v>
          </cell>
          <cell r="AE1110">
            <v>20304</v>
          </cell>
          <cell r="AF1110">
            <v>13.54</v>
          </cell>
          <cell r="AG1110">
            <v>5402.61</v>
          </cell>
          <cell r="AH1110">
            <v>63654</v>
          </cell>
          <cell r="AI1110">
            <v>2448</v>
          </cell>
          <cell r="AJ1110">
            <v>188983.91</v>
          </cell>
          <cell r="AK1110">
            <v>2340.12</v>
          </cell>
          <cell r="AL1110">
            <v>7679.81</v>
          </cell>
        </row>
        <row r="1111">
          <cell r="A1111">
            <v>38910</v>
          </cell>
          <cell r="B1111" t="str">
            <v>13:30</v>
          </cell>
          <cell r="C1111">
            <v>39827.19</v>
          </cell>
          <cell r="D1111">
            <v>36965.4</v>
          </cell>
          <cell r="E1111">
            <v>185283.92</v>
          </cell>
          <cell r="F1111">
            <v>29808</v>
          </cell>
          <cell r="G1111">
            <v>87246.64</v>
          </cell>
          <cell r="H1111">
            <v>11160.91</v>
          </cell>
          <cell r="I1111">
            <v>-191.92</v>
          </cell>
          <cell r="J1111">
            <v>14838.5</v>
          </cell>
          <cell r="K1111">
            <v>4779.26</v>
          </cell>
          <cell r="L1111">
            <v>14378.28</v>
          </cell>
          <cell r="M1111">
            <v>0</v>
          </cell>
          <cell r="N1111">
            <v>42504</v>
          </cell>
          <cell r="O1111">
            <v>11738.17</v>
          </cell>
          <cell r="P1111">
            <v>56703.87</v>
          </cell>
          <cell r="Q1111">
            <v>86047.92</v>
          </cell>
          <cell r="R1111">
            <v>68442.039999999994</v>
          </cell>
          <cell r="S1111">
            <v>1836</v>
          </cell>
          <cell r="T1111">
            <v>7491.6</v>
          </cell>
          <cell r="U1111">
            <v>14378.28</v>
          </cell>
          <cell r="V1111">
            <v>594</v>
          </cell>
          <cell r="W1111">
            <v>9936</v>
          </cell>
          <cell r="X1111">
            <v>119.25</v>
          </cell>
          <cell r="Y1111">
            <v>14466.36</v>
          </cell>
          <cell r="Z1111">
            <v>8378.09</v>
          </cell>
          <cell r="AA1111">
            <v>1.88</v>
          </cell>
          <cell r="AB1111">
            <v>2281.3000000000002</v>
          </cell>
          <cell r="AC1111">
            <v>12645.82</v>
          </cell>
          <cell r="AD1111">
            <v>45.88</v>
          </cell>
          <cell r="AE1111">
            <v>20700</v>
          </cell>
          <cell r="AF1111">
            <v>19.79</v>
          </cell>
          <cell r="AG1111">
            <v>5457.73</v>
          </cell>
          <cell r="AH1111">
            <v>65325</v>
          </cell>
          <cell r="AI1111">
            <v>2426.4</v>
          </cell>
          <cell r="AJ1111">
            <v>189751.86</v>
          </cell>
          <cell r="AK1111">
            <v>2397.19</v>
          </cell>
          <cell r="AL1111">
            <v>10240.879999999999</v>
          </cell>
        </row>
        <row r="1112">
          <cell r="A1112">
            <v>38910</v>
          </cell>
          <cell r="B1112" t="str">
            <v>13:45</v>
          </cell>
          <cell r="C1112">
            <v>39105.42</v>
          </cell>
          <cell r="D1112">
            <v>38245.660000000003</v>
          </cell>
          <cell r="E1112">
            <v>187879.72</v>
          </cell>
          <cell r="F1112">
            <v>29721.599999999999</v>
          </cell>
          <cell r="G1112">
            <v>87208.3</v>
          </cell>
          <cell r="H1112">
            <v>11136.91</v>
          </cell>
          <cell r="I1112">
            <v>-205.86</v>
          </cell>
          <cell r="J1112">
            <v>14844.47</v>
          </cell>
          <cell r="K1112">
            <v>4741.62</v>
          </cell>
          <cell r="L1112">
            <v>14513.63</v>
          </cell>
          <cell r="M1112">
            <v>0</v>
          </cell>
          <cell r="N1112">
            <v>41952</v>
          </cell>
          <cell r="O1112">
            <v>11774.57</v>
          </cell>
          <cell r="P1112">
            <v>60786.7</v>
          </cell>
          <cell r="Q1112">
            <v>81837.86</v>
          </cell>
          <cell r="R1112">
            <v>72561.27</v>
          </cell>
          <cell r="S1112">
            <v>1836</v>
          </cell>
          <cell r="T1112">
            <v>7887.6</v>
          </cell>
          <cell r="U1112">
            <v>14513.63</v>
          </cell>
          <cell r="V1112">
            <v>645</v>
          </cell>
          <cell r="W1112">
            <v>10051.200000000001</v>
          </cell>
          <cell r="X1112">
            <v>99</v>
          </cell>
          <cell r="Y1112">
            <v>14549.5</v>
          </cell>
          <cell r="Z1112">
            <v>8260.16</v>
          </cell>
          <cell r="AA1112">
            <v>1.88</v>
          </cell>
          <cell r="AB1112">
            <v>2251</v>
          </cell>
          <cell r="AC1112">
            <v>12886.75</v>
          </cell>
          <cell r="AD1112">
            <v>47.42</v>
          </cell>
          <cell r="AE1112">
            <v>21204</v>
          </cell>
          <cell r="AF1112">
            <v>21.87</v>
          </cell>
          <cell r="AG1112">
            <v>5441.67</v>
          </cell>
          <cell r="AH1112">
            <v>66699</v>
          </cell>
          <cell r="AI1112">
            <v>2491.1999999999998</v>
          </cell>
          <cell r="AJ1112">
            <v>193191.37</v>
          </cell>
          <cell r="AK1112">
            <v>2454.27</v>
          </cell>
          <cell r="AL1112">
            <v>10925.86</v>
          </cell>
        </row>
        <row r="1113">
          <cell r="A1113">
            <v>38910</v>
          </cell>
          <cell r="B1113" t="str">
            <v>14:00</v>
          </cell>
          <cell r="C1113">
            <v>39586.730000000003</v>
          </cell>
          <cell r="D1113">
            <v>36605.339999999997</v>
          </cell>
          <cell r="E1113">
            <v>188192.14</v>
          </cell>
          <cell r="F1113">
            <v>29548.799999999999</v>
          </cell>
          <cell r="G1113">
            <v>94568.3</v>
          </cell>
          <cell r="H1113">
            <v>11092.67</v>
          </cell>
          <cell r="I1113">
            <v>-191.92</v>
          </cell>
          <cell r="J1113">
            <v>14964.92</v>
          </cell>
          <cell r="K1113">
            <v>4719.01</v>
          </cell>
          <cell r="L1113">
            <v>14315.92</v>
          </cell>
          <cell r="M1113">
            <v>0</v>
          </cell>
          <cell r="N1113">
            <v>41952</v>
          </cell>
          <cell r="O1113">
            <v>11762.44</v>
          </cell>
          <cell r="P1113">
            <v>61952.49</v>
          </cell>
          <cell r="Q1113">
            <v>82207.92</v>
          </cell>
          <cell r="R1113">
            <v>73714.929999999993</v>
          </cell>
          <cell r="S1113">
            <v>1728</v>
          </cell>
          <cell r="T1113">
            <v>8438.4</v>
          </cell>
          <cell r="U1113">
            <v>14315.92</v>
          </cell>
          <cell r="V1113">
            <v>699</v>
          </cell>
          <cell r="W1113">
            <v>10166.4</v>
          </cell>
          <cell r="X1113">
            <v>97.5</v>
          </cell>
          <cell r="Y1113">
            <v>14549.5</v>
          </cell>
          <cell r="Z1113">
            <v>7915.54</v>
          </cell>
          <cell r="AA1113">
            <v>5.63</v>
          </cell>
          <cell r="AB1113">
            <v>2177.4</v>
          </cell>
          <cell r="AC1113">
            <v>13643.05</v>
          </cell>
          <cell r="AD1113">
            <v>46.21</v>
          </cell>
          <cell r="AE1113">
            <v>21402</v>
          </cell>
          <cell r="AF1113">
            <v>22.92</v>
          </cell>
          <cell r="AG1113">
            <v>5331.4</v>
          </cell>
          <cell r="AH1113">
            <v>67932</v>
          </cell>
          <cell r="AI1113">
            <v>2541.6</v>
          </cell>
          <cell r="AJ1113">
            <v>195207.14</v>
          </cell>
          <cell r="AK1113">
            <v>2454.27</v>
          </cell>
          <cell r="AL1113">
            <v>12252.56</v>
          </cell>
        </row>
        <row r="1114">
          <cell r="A1114">
            <v>38910</v>
          </cell>
          <cell r="B1114" t="str">
            <v>14:15</v>
          </cell>
          <cell r="C1114">
            <v>39997.629999999997</v>
          </cell>
          <cell r="D1114">
            <v>44206.86</v>
          </cell>
          <cell r="E1114">
            <v>186392.09</v>
          </cell>
          <cell r="F1114">
            <v>29203.200000000001</v>
          </cell>
          <cell r="G1114">
            <v>96599.97</v>
          </cell>
          <cell r="H1114">
            <v>11088.92</v>
          </cell>
          <cell r="I1114">
            <v>-193.78</v>
          </cell>
          <cell r="J1114">
            <v>14780.11</v>
          </cell>
          <cell r="K1114">
            <v>4721.43</v>
          </cell>
          <cell r="L1114">
            <v>14422.19</v>
          </cell>
          <cell r="M1114">
            <v>0</v>
          </cell>
          <cell r="N1114">
            <v>41952</v>
          </cell>
          <cell r="O1114">
            <v>11756.37</v>
          </cell>
          <cell r="P1114">
            <v>62061.8</v>
          </cell>
          <cell r="Q1114">
            <v>84353.78</v>
          </cell>
          <cell r="R1114">
            <v>73818.17</v>
          </cell>
          <cell r="S1114">
            <v>1080</v>
          </cell>
          <cell r="T1114">
            <v>8568</v>
          </cell>
          <cell r="U1114">
            <v>14422.19</v>
          </cell>
          <cell r="V1114">
            <v>657</v>
          </cell>
          <cell r="W1114">
            <v>10108.799999999999</v>
          </cell>
          <cell r="X1114">
            <v>103.5</v>
          </cell>
          <cell r="Y1114">
            <v>14798.92</v>
          </cell>
          <cell r="Z1114">
            <v>8219.69</v>
          </cell>
          <cell r="AA1114">
            <v>1.88</v>
          </cell>
          <cell r="AB1114">
            <v>1892.5</v>
          </cell>
          <cell r="AC1114">
            <v>14260.24</v>
          </cell>
          <cell r="AD1114">
            <v>46.63</v>
          </cell>
          <cell r="AE1114">
            <v>21654</v>
          </cell>
          <cell r="AF1114">
            <v>19.79</v>
          </cell>
          <cell r="AG1114">
            <v>5355.17</v>
          </cell>
          <cell r="AH1114">
            <v>69549</v>
          </cell>
          <cell r="AI1114">
            <v>2613.6</v>
          </cell>
          <cell r="AJ1114">
            <v>196759.05</v>
          </cell>
          <cell r="AK1114">
            <v>2397.19</v>
          </cell>
          <cell r="AL1114">
            <v>14853.37</v>
          </cell>
        </row>
        <row r="1115">
          <cell r="A1115">
            <v>38910</v>
          </cell>
          <cell r="B1115" t="str">
            <v>14:30</v>
          </cell>
          <cell r="C1115">
            <v>39379.480000000003</v>
          </cell>
          <cell r="D1115">
            <v>46727.360000000001</v>
          </cell>
          <cell r="E1115">
            <v>194829.86</v>
          </cell>
          <cell r="F1115">
            <v>29116.799999999999</v>
          </cell>
          <cell r="G1115">
            <v>96906.63</v>
          </cell>
          <cell r="H1115">
            <v>11064.92</v>
          </cell>
          <cell r="I1115">
            <v>-194.22</v>
          </cell>
          <cell r="J1115">
            <v>14556.09</v>
          </cell>
          <cell r="K1115">
            <v>4841.93</v>
          </cell>
          <cell r="L1115">
            <v>14389.99</v>
          </cell>
          <cell r="M1115">
            <v>0</v>
          </cell>
          <cell r="N1115">
            <v>41952</v>
          </cell>
          <cell r="O1115">
            <v>11768.51</v>
          </cell>
          <cell r="P1115">
            <v>61491.040000000001</v>
          </cell>
          <cell r="Q1115">
            <v>86146.22</v>
          </cell>
          <cell r="R1115">
            <v>73259.55</v>
          </cell>
          <cell r="S1115">
            <v>1188</v>
          </cell>
          <cell r="T1115">
            <v>9093.6</v>
          </cell>
          <cell r="U1115">
            <v>14389.99</v>
          </cell>
          <cell r="V1115">
            <v>651</v>
          </cell>
          <cell r="W1115">
            <v>10195.200000000001</v>
          </cell>
          <cell r="X1115">
            <v>93</v>
          </cell>
          <cell r="Y1115">
            <v>15048.34</v>
          </cell>
          <cell r="Z1115">
            <v>8278.4599999999991</v>
          </cell>
          <cell r="AA1115">
            <v>1.88</v>
          </cell>
          <cell r="AB1115">
            <v>1527.6</v>
          </cell>
          <cell r="AC1115">
            <v>14555.6</v>
          </cell>
          <cell r="AD1115">
            <v>46.21</v>
          </cell>
          <cell r="AE1115">
            <v>21942</v>
          </cell>
          <cell r="AF1115">
            <v>21.87</v>
          </cell>
          <cell r="AG1115">
            <v>5398.18</v>
          </cell>
          <cell r="AH1115">
            <v>70173</v>
          </cell>
          <cell r="AI1115">
            <v>2685.6</v>
          </cell>
          <cell r="AJ1115">
            <v>202406.28</v>
          </cell>
          <cell r="AK1115">
            <v>2340.12</v>
          </cell>
          <cell r="AL1115">
            <v>13940.47</v>
          </cell>
        </row>
        <row r="1116">
          <cell r="A1116">
            <v>38910</v>
          </cell>
          <cell r="B1116" t="str">
            <v>14:45</v>
          </cell>
          <cell r="C1116">
            <v>39476.699999999997</v>
          </cell>
          <cell r="D1116">
            <v>43726.75</v>
          </cell>
          <cell r="E1116">
            <v>205208.69</v>
          </cell>
          <cell r="F1116">
            <v>29203.200000000001</v>
          </cell>
          <cell r="G1116">
            <v>96983.3</v>
          </cell>
          <cell r="H1116">
            <v>11090.79</v>
          </cell>
          <cell r="I1116">
            <v>-187.03</v>
          </cell>
          <cell r="J1116">
            <v>14668.92</v>
          </cell>
          <cell r="K1116">
            <v>4877.1000000000004</v>
          </cell>
          <cell r="L1116">
            <v>14425.76</v>
          </cell>
          <cell r="M1116">
            <v>0</v>
          </cell>
          <cell r="N1116">
            <v>41952</v>
          </cell>
          <cell r="O1116">
            <v>11762.44</v>
          </cell>
          <cell r="P1116">
            <v>61695.22</v>
          </cell>
          <cell r="Q1116">
            <v>87099.03</v>
          </cell>
          <cell r="R1116">
            <v>73457.66</v>
          </cell>
          <cell r="S1116">
            <v>1728</v>
          </cell>
          <cell r="T1116">
            <v>8906.4</v>
          </cell>
          <cell r="U1116">
            <v>14425.76</v>
          </cell>
          <cell r="V1116">
            <v>654</v>
          </cell>
          <cell r="W1116">
            <v>10396.799999999999</v>
          </cell>
          <cell r="X1116">
            <v>126</v>
          </cell>
          <cell r="Y1116">
            <v>15547.18</v>
          </cell>
          <cell r="Z1116">
            <v>8230.92</v>
          </cell>
          <cell r="AA1116">
            <v>3.75</v>
          </cell>
          <cell r="AB1116">
            <v>1439.5</v>
          </cell>
          <cell r="AC1116">
            <v>14620.86</v>
          </cell>
          <cell r="AD1116">
            <v>45.29</v>
          </cell>
          <cell r="AE1116">
            <v>22392</v>
          </cell>
          <cell r="AF1116">
            <v>22.92</v>
          </cell>
          <cell r="AG1116">
            <v>5394.96</v>
          </cell>
          <cell r="AH1116">
            <v>70575</v>
          </cell>
          <cell r="AI1116">
            <v>2700</v>
          </cell>
          <cell r="AJ1116">
            <v>209605.35</v>
          </cell>
          <cell r="AK1116">
            <v>2283.04</v>
          </cell>
          <cell r="AL1116">
            <v>11350.2</v>
          </cell>
        </row>
        <row r="1117">
          <cell r="A1117">
            <v>38910</v>
          </cell>
          <cell r="B1117" t="str">
            <v>15:00</v>
          </cell>
          <cell r="C1117">
            <v>38534.879999999997</v>
          </cell>
          <cell r="D1117">
            <v>38085.629999999997</v>
          </cell>
          <cell r="E1117">
            <v>216648.76</v>
          </cell>
          <cell r="F1117">
            <v>29030.400000000001</v>
          </cell>
          <cell r="G1117">
            <v>97289.97</v>
          </cell>
          <cell r="H1117">
            <v>11088.92</v>
          </cell>
          <cell r="I1117">
            <v>-181.13</v>
          </cell>
          <cell r="J1117">
            <v>14940.46</v>
          </cell>
          <cell r="K1117">
            <v>4719.74</v>
          </cell>
          <cell r="L1117">
            <v>14421.36</v>
          </cell>
          <cell r="M1117">
            <v>0</v>
          </cell>
          <cell r="N1117">
            <v>41952</v>
          </cell>
          <cell r="O1117">
            <v>11762.44</v>
          </cell>
          <cell r="P1117">
            <v>62942.92</v>
          </cell>
          <cell r="Q1117">
            <v>86485.13</v>
          </cell>
          <cell r="R1117">
            <v>74705.36</v>
          </cell>
          <cell r="S1117">
            <v>1836</v>
          </cell>
          <cell r="T1117">
            <v>9367.2000000000007</v>
          </cell>
          <cell r="U1117">
            <v>14421.36</v>
          </cell>
          <cell r="V1117">
            <v>672</v>
          </cell>
          <cell r="W1117">
            <v>10656</v>
          </cell>
          <cell r="X1117">
            <v>143.25</v>
          </cell>
          <cell r="Y1117">
            <v>15297.76</v>
          </cell>
          <cell r="Z1117">
            <v>8174.48</v>
          </cell>
          <cell r="AA1117">
            <v>1.88</v>
          </cell>
          <cell r="AB1117">
            <v>1405.9</v>
          </cell>
          <cell r="AC1117">
            <v>14811.17</v>
          </cell>
          <cell r="AD1117">
            <v>40.01</v>
          </cell>
          <cell r="AE1117">
            <v>22392</v>
          </cell>
          <cell r="AF1117">
            <v>23.96</v>
          </cell>
          <cell r="AG1117">
            <v>5447.01</v>
          </cell>
          <cell r="AH1117">
            <v>70086</v>
          </cell>
          <cell r="AI1117">
            <v>2664</v>
          </cell>
          <cell r="AJ1117">
            <v>216516.46</v>
          </cell>
          <cell r="AK1117">
            <v>2397.19</v>
          </cell>
          <cell r="AL1117">
            <v>9070.85</v>
          </cell>
        </row>
        <row r="1118">
          <cell r="A1118">
            <v>38910</v>
          </cell>
          <cell r="B1118" t="str">
            <v>15:15</v>
          </cell>
          <cell r="C1118">
            <v>39141.83</v>
          </cell>
          <cell r="D1118">
            <v>41166.25</v>
          </cell>
          <cell r="E1118">
            <v>216687.23</v>
          </cell>
          <cell r="F1118">
            <v>29030.400000000001</v>
          </cell>
          <cell r="G1118">
            <v>97098.3</v>
          </cell>
          <cell r="H1118">
            <v>11068.67</v>
          </cell>
          <cell r="I1118">
            <v>-175.53</v>
          </cell>
          <cell r="J1118">
            <v>15181.24</v>
          </cell>
          <cell r="K1118">
            <v>4619.37</v>
          </cell>
          <cell r="L1118">
            <v>14332.67</v>
          </cell>
          <cell r="M1118">
            <v>0</v>
          </cell>
          <cell r="N1118">
            <v>42504</v>
          </cell>
          <cell r="O1118">
            <v>11786.7</v>
          </cell>
          <cell r="P1118">
            <v>62183.43</v>
          </cell>
          <cell r="Q1118">
            <v>89455.53</v>
          </cell>
          <cell r="R1118">
            <v>73970.13</v>
          </cell>
          <cell r="S1118">
            <v>1836</v>
          </cell>
          <cell r="T1118">
            <v>9626.4</v>
          </cell>
          <cell r="U1118">
            <v>14332.67</v>
          </cell>
          <cell r="V1118">
            <v>648</v>
          </cell>
          <cell r="W1118">
            <v>11116.8</v>
          </cell>
          <cell r="X1118">
            <v>135</v>
          </cell>
          <cell r="Y1118">
            <v>15048.34</v>
          </cell>
          <cell r="Z1118">
            <v>8014.1</v>
          </cell>
          <cell r="AA1118">
            <v>5.63</v>
          </cell>
          <cell r="AB1118">
            <v>1417</v>
          </cell>
          <cell r="AC1118">
            <v>14947.19</v>
          </cell>
          <cell r="AD1118">
            <v>10.6</v>
          </cell>
          <cell r="AE1118">
            <v>22500</v>
          </cell>
          <cell r="AF1118">
            <v>16.670000000000002</v>
          </cell>
          <cell r="AG1118">
            <v>5324.62</v>
          </cell>
          <cell r="AH1118">
            <v>69810</v>
          </cell>
          <cell r="AI1118">
            <v>2685.6</v>
          </cell>
          <cell r="AJ1118">
            <v>217668.43</v>
          </cell>
          <cell r="AK1118">
            <v>2397.19</v>
          </cell>
          <cell r="AL1118">
            <v>9349.06</v>
          </cell>
        </row>
        <row r="1119">
          <cell r="A1119">
            <v>38910</v>
          </cell>
          <cell r="B1119" t="str">
            <v>15:30</v>
          </cell>
          <cell r="C1119">
            <v>39394.29</v>
          </cell>
          <cell r="D1119">
            <v>47407.5</v>
          </cell>
          <cell r="E1119">
            <v>216088.01</v>
          </cell>
          <cell r="F1119">
            <v>29030.400000000001</v>
          </cell>
          <cell r="G1119">
            <v>97213.3</v>
          </cell>
          <cell r="H1119">
            <v>11066.79</v>
          </cell>
          <cell r="I1119">
            <v>-171.36</v>
          </cell>
          <cell r="J1119">
            <v>14844.87</v>
          </cell>
          <cell r="K1119">
            <v>4695.79</v>
          </cell>
          <cell r="L1119">
            <v>14322.67</v>
          </cell>
          <cell r="M1119">
            <v>0</v>
          </cell>
          <cell r="N1119">
            <v>41952</v>
          </cell>
          <cell r="O1119">
            <v>11762.44</v>
          </cell>
          <cell r="P1119">
            <v>62708.2</v>
          </cell>
          <cell r="Q1119">
            <v>90731.36</v>
          </cell>
          <cell r="R1119">
            <v>74470.64</v>
          </cell>
          <cell r="S1119">
            <v>1944</v>
          </cell>
          <cell r="T1119">
            <v>10346.4</v>
          </cell>
          <cell r="U1119">
            <v>14322.67</v>
          </cell>
          <cell r="V1119">
            <v>687</v>
          </cell>
          <cell r="W1119">
            <v>11232</v>
          </cell>
          <cell r="X1119">
            <v>141</v>
          </cell>
          <cell r="Y1119">
            <v>14216.94</v>
          </cell>
          <cell r="Z1119">
            <v>8333.77</v>
          </cell>
          <cell r="AA1119">
            <v>3.75</v>
          </cell>
          <cell r="AB1119">
            <v>1618.6</v>
          </cell>
          <cell r="AC1119">
            <v>15061.92</v>
          </cell>
          <cell r="AD1119">
            <v>1.51</v>
          </cell>
          <cell r="AE1119">
            <v>22590</v>
          </cell>
          <cell r="AF1119">
            <v>21.87</v>
          </cell>
          <cell r="AG1119">
            <v>5303.33</v>
          </cell>
          <cell r="AH1119">
            <v>70131</v>
          </cell>
          <cell r="AI1119">
            <v>2714.4</v>
          </cell>
          <cell r="AJ1119">
            <v>218772.39</v>
          </cell>
          <cell r="AK1119">
            <v>2397.19</v>
          </cell>
          <cell r="AL1119">
            <v>10682.78</v>
          </cell>
        </row>
        <row r="1120">
          <cell r="A1120">
            <v>38910</v>
          </cell>
          <cell r="B1120" t="str">
            <v>15:45</v>
          </cell>
          <cell r="C1120">
            <v>39686.36</v>
          </cell>
          <cell r="D1120">
            <v>47447.5</v>
          </cell>
          <cell r="E1120">
            <v>216646.35</v>
          </cell>
          <cell r="F1120">
            <v>29030.400000000001</v>
          </cell>
          <cell r="G1120">
            <v>97098.3</v>
          </cell>
          <cell r="H1120">
            <v>11094.54</v>
          </cell>
          <cell r="I1120">
            <v>-172.65</v>
          </cell>
          <cell r="J1120">
            <v>14813.7</v>
          </cell>
          <cell r="K1120">
            <v>4592.09</v>
          </cell>
          <cell r="L1120">
            <v>14429.94</v>
          </cell>
          <cell r="M1120">
            <v>0</v>
          </cell>
          <cell r="N1120">
            <v>41952</v>
          </cell>
          <cell r="O1120">
            <v>11750.31</v>
          </cell>
          <cell r="P1120">
            <v>60482.400000000001</v>
          </cell>
          <cell r="Q1120">
            <v>92396.65</v>
          </cell>
          <cell r="R1120">
            <v>72232.710000000006</v>
          </cell>
          <cell r="S1120">
            <v>1836</v>
          </cell>
          <cell r="T1120">
            <v>10184.4</v>
          </cell>
          <cell r="U1120">
            <v>14429.94</v>
          </cell>
          <cell r="V1120">
            <v>684</v>
          </cell>
          <cell r="W1120">
            <v>11376</v>
          </cell>
          <cell r="X1120">
            <v>138.75</v>
          </cell>
          <cell r="Y1120">
            <v>14133.8</v>
          </cell>
          <cell r="Z1120">
            <v>8269.7800000000007</v>
          </cell>
          <cell r="AA1120">
            <v>7.5</v>
          </cell>
          <cell r="AB1120">
            <v>1925.8</v>
          </cell>
          <cell r="AC1120">
            <v>14982.43</v>
          </cell>
          <cell r="AD1120">
            <v>2.2000000000000002</v>
          </cell>
          <cell r="AE1120">
            <v>22464</v>
          </cell>
          <cell r="AF1120">
            <v>20.83</v>
          </cell>
          <cell r="AG1120">
            <v>5300.04</v>
          </cell>
          <cell r="AH1120">
            <v>69447</v>
          </cell>
          <cell r="AI1120">
            <v>2721.6</v>
          </cell>
          <cell r="AJ1120">
            <v>218564.47</v>
          </cell>
          <cell r="AK1120">
            <v>2340.12</v>
          </cell>
          <cell r="AL1120">
            <v>10259.65</v>
          </cell>
        </row>
        <row r="1121">
          <cell r="A1121">
            <v>38910</v>
          </cell>
          <cell r="B1121" t="str">
            <v>16:00</v>
          </cell>
          <cell r="C1121">
            <v>39355.879999999997</v>
          </cell>
          <cell r="D1121">
            <v>40686.14</v>
          </cell>
          <cell r="E1121">
            <v>216002.26</v>
          </cell>
          <cell r="F1121">
            <v>28944</v>
          </cell>
          <cell r="G1121">
            <v>97098.3</v>
          </cell>
          <cell r="H1121">
            <v>11114.79</v>
          </cell>
          <cell r="I1121">
            <v>-183.29</v>
          </cell>
          <cell r="J1121">
            <v>14638.09</v>
          </cell>
          <cell r="K1121">
            <v>4559.0200000000004</v>
          </cell>
          <cell r="L1121">
            <v>14336.64</v>
          </cell>
          <cell r="M1121">
            <v>5572.62</v>
          </cell>
          <cell r="N1121">
            <v>41952</v>
          </cell>
          <cell r="O1121">
            <v>11798.84</v>
          </cell>
          <cell r="P1121">
            <v>60713.66</v>
          </cell>
          <cell r="Q1121">
            <v>91959.29</v>
          </cell>
          <cell r="R1121">
            <v>72512.5</v>
          </cell>
          <cell r="S1121">
            <v>1836</v>
          </cell>
          <cell r="T1121">
            <v>10040.4</v>
          </cell>
          <cell r="U1121">
            <v>14336.64</v>
          </cell>
          <cell r="V1121">
            <v>672</v>
          </cell>
          <cell r="W1121">
            <v>11203.2</v>
          </cell>
          <cell r="X1121">
            <v>147.75</v>
          </cell>
          <cell r="Y1121">
            <v>14133.8</v>
          </cell>
          <cell r="Z1121">
            <v>7895.84</v>
          </cell>
          <cell r="AA1121">
            <v>3.75</v>
          </cell>
          <cell r="AB1121">
            <v>1977</v>
          </cell>
          <cell r="AC1121">
            <v>14987.03</v>
          </cell>
          <cell r="AD1121">
            <v>1.5</v>
          </cell>
          <cell r="AE1121">
            <v>22266</v>
          </cell>
          <cell r="AF1121">
            <v>19.79</v>
          </cell>
          <cell r="AG1121">
            <v>5232.1000000000004</v>
          </cell>
          <cell r="AH1121">
            <v>69079.62</v>
          </cell>
          <cell r="AI1121">
            <v>2700</v>
          </cell>
          <cell r="AJ1121">
            <v>217844.47</v>
          </cell>
          <cell r="AK1121">
            <v>2340.12</v>
          </cell>
          <cell r="AL1121">
            <v>10104.19</v>
          </cell>
        </row>
        <row r="1122">
          <cell r="A1122">
            <v>38910</v>
          </cell>
          <cell r="B1122" t="str">
            <v>16:15</v>
          </cell>
          <cell r="C1122">
            <v>39099.410000000003</v>
          </cell>
          <cell r="D1122">
            <v>37805.58</v>
          </cell>
          <cell r="E1122">
            <v>215966.59</v>
          </cell>
          <cell r="F1122">
            <v>29030.400000000001</v>
          </cell>
          <cell r="G1122">
            <v>97213.3</v>
          </cell>
          <cell r="H1122">
            <v>11114.79</v>
          </cell>
          <cell r="I1122">
            <v>-194.5</v>
          </cell>
          <cell r="J1122">
            <v>14602.89</v>
          </cell>
          <cell r="K1122">
            <v>4559.51</v>
          </cell>
          <cell r="L1122">
            <v>14395.8</v>
          </cell>
          <cell r="M1122">
            <v>5695.88</v>
          </cell>
          <cell r="N1122">
            <v>41952</v>
          </cell>
          <cell r="O1122">
            <v>11738.17</v>
          </cell>
          <cell r="P1122">
            <v>60643.45</v>
          </cell>
          <cell r="Q1122">
            <v>90594.5</v>
          </cell>
          <cell r="R1122">
            <v>72381.62</v>
          </cell>
          <cell r="S1122">
            <v>1836</v>
          </cell>
          <cell r="T1122">
            <v>10350</v>
          </cell>
          <cell r="U1122">
            <v>14395.8</v>
          </cell>
          <cell r="V1122">
            <v>633</v>
          </cell>
          <cell r="W1122">
            <v>11779.2</v>
          </cell>
          <cell r="X1122">
            <v>153</v>
          </cell>
          <cell r="Y1122">
            <v>13634.96</v>
          </cell>
          <cell r="Z1122">
            <v>7918.61</v>
          </cell>
          <cell r="AA1122">
            <v>3.75</v>
          </cell>
          <cell r="AB1122">
            <v>2039.5</v>
          </cell>
          <cell r="AC1122">
            <v>14922.06</v>
          </cell>
          <cell r="AD1122">
            <v>2.14</v>
          </cell>
          <cell r="AE1122">
            <v>22122</v>
          </cell>
          <cell r="AF1122">
            <v>16.670000000000002</v>
          </cell>
          <cell r="AG1122">
            <v>5293.7</v>
          </cell>
          <cell r="AH1122">
            <v>69163.88</v>
          </cell>
          <cell r="AI1122">
            <v>2736</v>
          </cell>
          <cell r="AJ1122">
            <v>217076.52</v>
          </cell>
          <cell r="AK1122">
            <v>2397.19</v>
          </cell>
          <cell r="AL1122">
            <v>9710.27</v>
          </cell>
        </row>
        <row r="1123">
          <cell r="A1123">
            <v>38910</v>
          </cell>
          <cell r="B1123" t="str">
            <v>16:30</v>
          </cell>
          <cell r="C1123">
            <v>39471.1</v>
          </cell>
          <cell r="D1123">
            <v>37325.480000000003</v>
          </cell>
          <cell r="E1123">
            <v>213047.11</v>
          </cell>
          <cell r="F1123">
            <v>29116.799999999999</v>
          </cell>
          <cell r="G1123">
            <v>97174.97</v>
          </cell>
          <cell r="H1123">
            <v>11138.79</v>
          </cell>
          <cell r="I1123">
            <v>-193.93</v>
          </cell>
          <cell r="J1123">
            <v>15341.66</v>
          </cell>
          <cell r="K1123">
            <v>4507.95</v>
          </cell>
          <cell r="L1123">
            <v>14392.65</v>
          </cell>
          <cell r="M1123">
            <v>5707.08</v>
          </cell>
          <cell r="N1123">
            <v>42504</v>
          </cell>
          <cell r="O1123">
            <v>11768.51</v>
          </cell>
          <cell r="P1123">
            <v>60695.79</v>
          </cell>
          <cell r="Q1123">
            <v>90433.93</v>
          </cell>
          <cell r="R1123">
            <v>72464.3</v>
          </cell>
          <cell r="S1123">
            <v>1836</v>
          </cell>
          <cell r="T1123">
            <v>10422</v>
          </cell>
          <cell r="U1123">
            <v>14392.65</v>
          </cell>
          <cell r="V1123">
            <v>648</v>
          </cell>
          <cell r="W1123">
            <v>11692.8</v>
          </cell>
          <cell r="X1123">
            <v>156.75</v>
          </cell>
          <cell r="Y1123">
            <v>13718.1</v>
          </cell>
          <cell r="Z1123">
            <v>7866.49</v>
          </cell>
          <cell r="AA1123">
            <v>3.75</v>
          </cell>
          <cell r="AB1123">
            <v>2068.1</v>
          </cell>
          <cell r="AC1123">
            <v>14747.62</v>
          </cell>
          <cell r="AD1123">
            <v>1.37</v>
          </cell>
          <cell r="AE1123">
            <v>22176</v>
          </cell>
          <cell r="AF1123">
            <v>16.670000000000002</v>
          </cell>
          <cell r="AG1123">
            <v>5389.77</v>
          </cell>
          <cell r="AH1123">
            <v>68593.08</v>
          </cell>
          <cell r="AI1123">
            <v>2707.2</v>
          </cell>
          <cell r="AJ1123">
            <v>215188.89</v>
          </cell>
          <cell r="AK1123">
            <v>2454.27</v>
          </cell>
          <cell r="AL1123">
            <v>9984.9599999999991</v>
          </cell>
        </row>
        <row r="1124">
          <cell r="A1124">
            <v>38910</v>
          </cell>
          <cell r="B1124" t="str">
            <v>16:45</v>
          </cell>
          <cell r="C1124">
            <v>39669.15</v>
          </cell>
          <cell r="D1124">
            <v>38445.699999999997</v>
          </cell>
          <cell r="E1124">
            <v>210215.37</v>
          </cell>
          <cell r="F1124">
            <v>29030.400000000001</v>
          </cell>
          <cell r="G1124">
            <v>97328.3</v>
          </cell>
          <cell r="H1124">
            <v>11136.91</v>
          </cell>
          <cell r="I1124">
            <v>-207.44</v>
          </cell>
          <cell r="J1124">
            <v>15238.44</v>
          </cell>
          <cell r="K1124">
            <v>4495.16</v>
          </cell>
          <cell r="L1124">
            <v>14223.17</v>
          </cell>
          <cell r="M1124">
            <v>5703.35</v>
          </cell>
          <cell r="N1124">
            <v>41952</v>
          </cell>
          <cell r="O1124">
            <v>11780.64</v>
          </cell>
          <cell r="P1124">
            <v>60746.89</v>
          </cell>
          <cell r="Q1124">
            <v>90767.44</v>
          </cell>
          <cell r="R1124">
            <v>72527.53</v>
          </cell>
          <cell r="S1124">
            <v>1836</v>
          </cell>
          <cell r="T1124">
            <v>9972</v>
          </cell>
          <cell r="U1124">
            <v>14223.17</v>
          </cell>
          <cell r="V1124">
            <v>708</v>
          </cell>
          <cell r="W1124">
            <v>11779.2</v>
          </cell>
          <cell r="X1124">
            <v>119.25</v>
          </cell>
          <cell r="Y1124">
            <v>13801.24</v>
          </cell>
          <cell r="Z1124">
            <v>7933.7</v>
          </cell>
          <cell r="AA1124">
            <v>1.88</v>
          </cell>
          <cell r="AB1124">
            <v>2098.4</v>
          </cell>
          <cell r="AC1124">
            <v>14771.86</v>
          </cell>
          <cell r="AD1124">
            <v>1.4</v>
          </cell>
          <cell r="AE1124">
            <v>22140</v>
          </cell>
          <cell r="AF1124">
            <v>17.71</v>
          </cell>
          <cell r="AG1124">
            <v>5418.05</v>
          </cell>
          <cell r="AH1124">
            <v>68160.350000000006</v>
          </cell>
          <cell r="AI1124">
            <v>2664</v>
          </cell>
          <cell r="AJ1124">
            <v>213445.2</v>
          </cell>
          <cell r="AK1124">
            <v>2340.12</v>
          </cell>
          <cell r="AL1124">
            <v>10997.22</v>
          </cell>
        </row>
        <row r="1125">
          <cell r="A1125">
            <v>38910</v>
          </cell>
          <cell r="B1125" t="str">
            <v>17:00</v>
          </cell>
          <cell r="C1125">
            <v>39802.78</v>
          </cell>
          <cell r="D1125">
            <v>39485.9</v>
          </cell>
          <cell r="E1125">
            <v>204979.07</v>
          </cell>
          <cell r="F1125">
            <v>29116.799999999999</v>
          </cell>
          <cell r="G1125">
            <v>96561.63</v>
          </cell>
          <cell r="H1125">
            <v>11184.91</v>
          </cell>
          <cell r="I1125">
            <v>-200.25</v>
          </cell>
          <cell r="J1125">
            <v>15184.07</v>
          </cell>
          <cell r="K1125">
            <v>4483.66</v>
          </cell>
          <cell r="L1125">
            <v>14469.02</v>
          </cell>
          <cell r="M1125">
            <v>5703.35</v>
          </cell>
          <cell r="N1125">
            <v>41952</v>
          </cell>
          <cell r="O1125">
            <v>11768.51</v>
          </cell>
          <cell r="P1125">
            <v>60535.94</v>
          </cell>
          <cell r="Q1125">
            <v>89256.25</v>
          </cell>
          <cell r="R1125">
            <v>72304.45</v>
          </cell>
          <cell r="S1125">
            <v>1836</v>
          </cell>
          <cell r="T1125">
            <v>9633.6</v>
          </cell>
          <cell r="U1125">
            <v>14469.02</v>
          </cell>
          <cell r="V1125">
            <v>669</v>
          </cell>
          <cell r="W1125">
            <v>11664</v>
          </cell>
          <cell r="X1125">
            <v>104.25</v>
          </cell>
          <cell r="Y1125">
            <v>13967.52</v>
          </cell>
          <cell r="Z1125">
            <v>7901.92</v>
          </cell>
          <cell r="AA1125">
            <v>1.88</v>
          </cell>
          <cell r="AB1125">
            <v>2098.4</v>
          </cell>
          <cell r="AC1125">
            <v>14778.13</v>
          </cell>
          <cell r="AD1125">
            <v>2.21</v>
          </cell>
          <cell r="AE1125">
            <v>21942</v>
          </cell>
          <cell r="AF1125">
            <v>16.670000000000002</v>
          </cell>
          <cell r="AG1125">
            <v>5408.14</v>
          </cell>
          <cell r="AH1125">
            <v>67404.350000000006</v>
          </cell>
          <cell r="AI1125">
            <v>2750.4</v>
          </cell>
          <cell r="AJ1125">
            <v>210853.6</v>
          </cell>
          <cell r="AK1125">
            <v>2283.04</v>
          </cell>
          <cell r="AL1125">
            <v>12403.41</v>
          </cell>
        </row>
        <row r="1126">
          <cell r="A1126">
            <v>38910</v>
          </cell>
          <cell r="B1126" t="str">
            <v>17:15</v>
          </cell>
          <cell r="C1126">
            <v>40112.85</v>
          </cell>
          <cell r="D1126">
            <v>50728.160000000003</v>
          </cell>
          <cell r="E1126">
            <v>203022.79</v>
          </cell>
          <cell r="F1126">
            <v>29030.400000000001</v>
          </cell>
          <cell r="G1126">
            <v>86671.64</v>
          </cell>
          <cell r="H1126">
            <v>11258.78</v>
          </cell>
          <cell r="I1126">
            <v>-168.34</v>
          </cell>
          <cell r="J1126">
            <v>15000.86</v>
          </cell>
          <cell r="K1126">
            <v>4730.63</v>
          </cell>
          <cell r="L1126">
            <v>14360.78</v>
          </cell>
          <cell r="M1126">
            <v>6091.79</v>
          </cell>
          <cell r="N1126">
            <v>41952</v>
          </cell>
          <cell r="O1126">
            <v>11756.37</v>
          </cell>
          <cell r="P1126">
            <v>60731.33</v>
          </cell>
          <cell r="Q1126">
            <v>88456.34</v>
          </cell>
          <cell r="R1126">
            <v>72487.7</v>
          </cell>
          <cell r="S1126">
            <v>1728</v>
          </cell>
          <cell r="T1126">
            <v>10360.799999999999</v>
          </cell>
          <cell r="U1126">
            <v>14360.78</v>
          </cell>
          <cell r="V1126">
            <v>666</v>
          </cell>
          <cell r="W1126">
            <v>11779.2</v>
          </cell>
          <cell r="X1126">
            <v>111</v>
          </cell>
          <cell r="Y1126">
            <v>14715.78</v>
          </cell>
          <cell r="Z1126">
            <v>8065.97</v>
          </cell>
          <cell r="AA1126">
            <v>3.75</v>
          </cell>
          <cell r="AB1126">
            <v>2127.1</v>
          </cell>
          <cell r="AC1126">
            <v>15283.95</v>
          </cell>
          <cell r="AD1126">
            <v>1.34</v>
          </cell>
          <cell r="AE1126">
            <v>21888</v>
          </cell>
          <cell r="AF1126">
            <v>18.75</v>
          </cell>
          <cell r="AG1126">
            <v>5297.38</v>
          </cell>
          <cell r="AH1126">
            <v>66946.789999999994</v>
          </cell>
          <cell r="AI1126">
            <v>2793.6</v>
          </cell>
          <cell r="AJ1126">
            <v>209317.79</v>
          </cell>
          <cell r="AK1126">
            <v>2283.04</v>
          </cell>
          <cell r="AL1126">
            <v>13124.62</v>
          </cell>
        </row>
        <row r="1127">
          <cell r="A1127">
            <v>38910</v>
          </cell>
          <cell r="B1127" t="str">
            <v>17:30</v>
          </cell>
          <cell r="C1127">
            <v>39784.379999999997</v>
          </cell>
          <cell r="D1127">
            <v>48767.77</v>
          </cell>
          <cell r="E1127">
            <v>202705.16</v>
          </cell>
          <cell r="F1127">
            <v>29030.400000000001</v>
          </cell>
          <cell r="G1127">
            <v>86594.97</v>
          </cell>
          <cell r="H1127">
            <v>11255.02</v>
          </cell>
          <cell r="I1127">
            <v>-166.61</v>
          </cell>
          <cell r="J1127">
            <v>14893.73</v>
          </cell>
          <cell r="K1127">
            <v>10280.33</v>
          </cell>
          <cell r="L1127">
            <v>14372.64</v>
          </cell>
          <cell r="M1127">
            <v>6110.46</v>
          </cell>
          <cell r="N1127">
            <v>40296</v>
          </cell>
          <cell r="O1127">
            <v>11780.64</v>
          </cell>
          <cell r="P1127">
            <v>61414.46</v>
          </cell>
          <cell r="Q1127">
            <v>88582.61</v>
          </cell>
          <cell r="R1127">
            <v>73195.100000000006</v>
          </cell>
          <cell r="S1127">
            <v>1836</v>
          </cell>
          <cell r="T1127">
            <v>10771.2</v>
          </cell>
          <cell r="U1127">
            <v>14372.64</v>
          </cell>
          <cell r="V1127">
            <v>714</v>
          </cell>
          <cell r="W1127">
            <v>11980.8</v>
          </cell>
          <cell r="X1127">
            <v>119.25</v>
          </cell>
          <cell r="Y1127">
            <v>15131.48</v>
          </cell>
          <cell r="Z1127">
            <v>7864.53</v>
          </cell>
          <cell r="AA1127">
            <v>0</v>
          </cell>
          <cell r="AB1127">
            <v>2466.1</v>
          </cell>
          <cell r="AC1127">
            <v>15245.16</v>
          </cell>
          <cell r="AD1127">
            <v>2.02</v>
          </cell>
          <cell r="AE1127">
            <v>22302</v>
          </cell>
          <cell r="AF1127">
            <v>20.83</v>
          </cell>
          <cell r="AG1127">
            <v>5289</v>
          </cell>
          <cell r="AH1127">
            <v>66524.460000000006</v>
          </cell>
          <cell r="AI1127">
            <v>2822.4</v>
          </cell>
          <cell r="AJ1127">
            <v>208869.9</v>
          </cell>
          <cell r="AK1127">
            <v>2283.04</v>
          </cell>
          <cell r="AL1127">
            <v>13280.08</v>
          </cell>
        </row>
        <row r="1128">
          <cell r="A1128">
            <v>38910</v>
          </cell>
          <cell r="B1128" t="str">
            <v>17:45</v>
          </cell>
          <cell r="C1128">
            <v>39870.800000000003</v>
          </cell>
          <cell r="D1128">
            <v>51648.34</v>
          </cell>
          <cell r="E1128">
            <v>203828.05</v>
          </cell>
          <cell r="F1128">
            <v>29030.400000000001</v>
          </cell>
          <cell r="G1128">
            <v>86594.97</v>
          </cell>
          <cell r="H1128">
            <v>11306.77</v>
          </cell>
          <cell r="I1128">
            <v>-168.48</v>
          </cell>
          <cell r="J1128">
            <v>14735.34</v>
          </cell>
          <cell r="K1128">
            <v>11626.12</v>
          </cell>
          <cell r="L1128">
            <v>14425.24</v>
          </cell>
          <cell r="M1128">
            <v>6114.2</v>
          </cell>
          <cell r="N1128">
            <v>35328</v>
          </cell>
          <cell r="O1128">
            <v>11774.57</v>
          </cell>
          <cell r="P1128">
            <v>64692.33</v>
          </cell>
          <cell r="Q1128">
            <v>87784.48</v>
          </cell>
          <cell r="R1128">
            <v>76466.899999999994</v>
          </cell>
          <cell r="S1128">
            <v>1728</v>
          </cell>
          <cell r="T1128">
            <v>11671.2</v>
          </cell>
          <cell r="U1128">
            <v>14425.24</v>
          </cell>
          <cell r="V1128">
            <v>714</v>
          </cell>
          <cell r="W1128">
            <v>12499.2</v>
          </cell>
          <cell r="X1128">
            <v>123</v>
          </cell>
          <cell r="Y1128">
            <v>15713.46</v>
          </cell>
          <cell r="Z1128">
            <v>8622.9</v>
          </cell>
          <cell r="AA1128">
            <v>3.75</v>
          </cell>
          <cell r="AB1128">
            <v>2438.6999999999998</v>
          </cell>
          <cell r="AC1128">
            <v>15665.69</v>
          </cell>
          <cell r="AD1128">
            <v>1.61</v>
          </cell>
          <cell r="AE1128">
            <v>22806</v>
          </cell>
          <cell r="AF1128">
            <v>26.04</v>
          </cell>
          <cell r="AG1128">
            <v>3899.65</v>
          </cell>
          <cell r="AH1128">
            <v>66378.2</v>
          </cell>
          <cell r="AI1128">
            <v>2916</v>
          </cell>
          <cell r="AJ1128">
            <v>208677.92</v>
          </cell>
          <cell r="AK1128">
            <v>2283.04</v>
          </cell>
          <cell r="AL1128">
            <v>12267.82</v>
          </cell>
        </row>
        <row r="1129">
          <cell r="A1129">
            <v>38910</v>
          </cell>
          <cell r="B1129" t="str">
            <v>18:00</v>
          </cell>
          <cell r="C1129">
            <v>39804.379999999997</v>
          </cell>
          <cell r="D1129">
            <v>53608.74</v>
          </cell>
          <cell r="E1129">
            <v>205107.62</v>
          </cell>
          <cell r="F1129">
            <v>32400</v>
          </cell>
          <cell r="G1129">
            <v>87169.97</v>
          </cell>
          <cell r="H1129">
            <v>11376.89</v>
          </cell>
          <cell r="I1129">
            <v>-164.31</v>
          </cell>
          <cell r="J1129">
            <v>14901.33</v>
          </cell>
          <cell r="K1129">
            <v>11650.65</v>
          </cell>
          <cell r="L1129">
            <v>14450.78</v>
          </cell>
          <cell r="M1129">
            <v>6117.93</v>
          </cell>
          <cell r="N1129">
            <v>35328</v>
          </cell>
          <cell r="O1129">
            <v>14637.84</v>
          </cell>
          <cell r="P1129">
            <v>73449.78</v>
          </cell>
          <cell r="Q1129">
            <v>81988.31</v>
          </cell>
          <cell r="R1129">
            <v>88087.62</v>
          </cell>
          <cell r="S1129">
            <v>1620</v>
          </cell>
          <cell r="T1129">
            <v>12877.2</v>
          </cell>
          <cell r="U1129">
            <v>14450.78</v>
          </cell>
          <cell r="V1129">
            <v>759</v>
          </cell>
          <cell r="W1129">
            <v>12556.8</v>
          </cell>
          <cell r="X1129">
            <v>126.75</v>
          </cell>
          <cell r="Y1129">
            <v>16711.14</v>
          </cell>
          <cell r="Z1129">
            <v>9224.0300000000007</v>
          </cell>
          <cell r="AA1129">
            <v>1.88</v>
          </cell>
          <cell r="AB1129">
            <v>2524.6999999999998</v>
          </cell>
          <cell r="AC1129">
            <v>16788.150000000001</v>
          </cell>
          <cell r="AD1129">
            <v>1.72</v>
          </cell>
          <cell r="AE1129">
            <v>24408</v>
          </cell>
          <cell r="AF1129">
            <v>42.71</v>
          </cell>
          <cell r="AG1129">
            <v>3694.21</v>
          </cell>
          <cell r="AH1129">
            <v>69363.929999999993</v>
          </cell>
          <cell r="AI1129">
            <v>3117.6</v>
          </cell>
          <cell r="AJ1129">
            <v>212565.54</v>
          </cell>
          <cell r="AK1129">
            <v>2397.19</v>
          </cell>
          <cell r="AL1129">
            <v>14458.35</v>
          </cell>
        </row>
        <row r="1130">
          <cell r="A1130">
            <v>38910</v>
          </cell>
          <cell r="B1130" t="str">
            <v>18:15</v>
          </cell>
          <cell r="C1130">
            <v>39974.42</v>
          </cell>
          <cell r="D1130">
            <v>55489.1</v>
          </cell>
          <cell r="E1130">
            <v>212626.18</v>
          </cell>
          <cell r="F1130">
            <v>43200</v>
          </cell>
          <cell r="G1130">
            <v>91846.64</v>
          </cell>
          <cell r="H1130">
            <v>11882.72</v>
          </cell>
          <cell r="I1130">
            <v>6939.26</v>
          </cell>
          <cell r="J1130">
            <v>16052.83</v>
          </cell>
          <cell r="K1130">
            <v>11909.79</v>
          </cell>
          <cell r="L1130">
            <v>14944.39</v>
          </cell>
          <cell r="M1130">
            <v>6398.06</v>
          </cell>
          <cell r="N1130">
            <v>38088</v>
          </cell>
          <cell r="O1130">
            <v>16160.46</v>
          </cell>
          <cell r="P1130">
            <v>75726.73</v>
          </cell>
          <cell r="Q1130">
            <v>85105.03</v>
          </cell>
          <cell r="R1130">
            <v>91887.19</v>
          </cell>
          <cell r="S1130">
            <v>1728</v>
          </cell>
          <cell r="T1130">
            <v>14392.8</v>
          </cell>
          <cell r="U1130">
            <v>14944.39</v>
          </cell>
          <cell r="V1130">
            <v>864</v>
          </cell>
          <cell r="W1130">
            <v>13219.2</v>
          </cell>
          <cell r="X1130">
            <v>118.5</v>
          </cell>
          <cell r="Y1130">
            <v>17791.96</v>
          </cell>
          <cell r="Z1130">
            <v>9937.67</v>
          </cell>
          <cell r="AA1130">
            <v>3.75</v>
          </cell>
          <cell r="AB1130">
            <v>2840.3</v>
          </cell>
          <cell r="AC1130">
            <v>19034.740000000002</v>
          </cell>
          <cell r="AD1130">
            <v>3.72</v>
          </cell>
          <cell r="AE1130">
            <v>27324</v>
          </cell>
          <cell r="AF1130">
            <v>51.04</v>
          </cell>
          <cell r="AG1130">
            <v>3673.22</v>
          </cell>
          <cell r="AH1130">
            <v>74384.06</v>
          </cell>
          <cell r="AI1130">
            <v>3643.2</v>
          </cell>
          <cell r="AJ1130">
            <v>225779.92</v>
          </cell>
          <cell r="AK1130">
            <v>2283.04</v>
          </cell>
          <cell r="AL1130">
            <v>19209.95</v>
          </cell>
        </row>
        <row r="1131">
          <cell r="A1131">
            <v>38910</v>
          </cell>
          <cell r="B1131" t="str">
            <v>18:30</v>
          </cell>
          <cell r="C1131">
            <v>40369.32</v>
          </cell>
          <cell r="D1131">
            <v>71891.7</v>
          </cell>
          <cell r="E1131">
            <v>216625.38</v>
          </cell>
          <cell r="F1131">
            <v>53827.199999999997</v>
          </cell>
          <cell r="G1131">
            <v>93418.3</v>
          </cell>
          <cell r="H1131">
            <v>12170.7</v>
          </cell>
          <cell r="I1131">
            <v>24147.07</v>
          </cell>
          <cell r="J1131">
            <v>16402.86</v>
          </cell>
          <cell r="K1131">
            <v>13427.88</v>
          </cell>
          <cell r="L1131">
            <v>15106.36</v>
          </cell>
          <cell r="M1131">
            <v>6413</v>
          </cell>
          <cell r="N1131">
            <v>38088</v>
          </cell>
          <cell r="O1131">
            <v>16360.65</v>
          </cell>
          <cell r="P1131">
            <v>87690.46</v>
          </cell>
          <cell r="Q1131">
            <v>96792.36</v>
          </cell>
          <cell r="R1131">
            <v>104051.11</v>
          </cell>
          <cell r="S1131">
            <v>1728</v>
          </cell>
          <cell r="T1131">
            <v>17740.8</v>
          </cell>
          <cell r="U1131">
            <v>15106.36</v>
          </cell>
          <cell r="V1131">
            <v>1122</v>
          </cell>
          <cell r="W1131">
            <v>13795.2</v>
          </cell>
          <cell r="X1131">
            <v>122.25</v>
          </cell>
          <cell r="Y1131">
            <v>19288.48</v>
          </cell>
          <cell r="Z1131">
            <v>10999.09</v>
          </cell>
          <cell r="AA1131">
            <v>3.75</v>
          </cell>
          <cell r="AB1131">
            <v>3426.7</v>
          </cell>
          <cell r="AC1131">
            <v>21804.37</v>
          </cell>
          <cell r="AD1131">
            <v>5.99</v>
          </cell>
          <cell r="AE1131">
            <v>32418</v>
          </cell>
          <cell r="AF1131">
            <v>102.08</v>
          </cell>
          <cell r="AG1131">
            <v>3633.43</v>
          </cell>
          <cell r="AH1131">
            <v>86492</v>
          </cell>
          <cell r="AI1131">
            <v>4356</v>
          </cell>
          <cell r="AJ1131">
            <v>237650.47</v>
          </cell>
          <cell r="AK1131">
            <v>2340.12</v>
          </cell>
          <cell r="AL1131">
            <v>25526.71</v>
          </cell>
        </row>
        <row r="1132">
          <cell r="A1132">
            <v>38910</v>
          </cell>
          <cell r="B1132" t="str">
            <v>18:45</v>
          </cell>
          <cell r="C1132">
            <v>42339.39</v>
          </cell>
          <cell r="D1132">
            <v>87493.82</v>
          </cell>
          <cell r="E1132">
            <v>218958.05</v>
          </cell>
          <cell r="F1132">
            <v>62380.800000000003</v>
          </cell>
          <cell r="G1132">
            <v>95833.3</v>
          </cell>
          <cell r="H1132">
            <v>12216.82</v>
          </cell>
          <cell r="I1132">
            <v>24060.59</v>
          </cell>
          <cell r="J1132">
            <v>16523.25</v>
          </cell>
          <cell r="K1132">
            <v>16135.72</v>
          </cell>
          <cell r="L1132">
            <v>15117.4</v>
          </cell>
          <cell r="M1132">
            <v>6398.06</v>
          </cell>
          <cell r="N1132">
            <v>40296</v>
          </cell>
          <cell r="O1132">
            <v>16354.58</v>
          </cell>
          <cell r="P1132">
            <v>105342.26</v>
          </cell>
          <cell r="Q1132">
            <v>104709.54</v>
          </cell>
          <cell r="R1132">
            <v>121696.84</v>
          </cell>
          <cell r="S1132">
            <v>1836</v>
          </cell>
          <cell r="T1132">
            <v>20559.599999999999</v>
          </cell>
          <cell r="U1132">
            <v>15117.4</v>
          </cell>
          <cell r="V1132">
            <v>1371</v>
          </cell>
          <cell r="W1132">
            <v>14860.8</v>
          </cell>
          <cell r="X1132">
            <v>130.5</v>
          </cell>
          <cell r="Y1132">
            <v>19953.599999999999</v>
          </cell>
          <cell r="Z1132">
            <v>11753.1</v>
          </cell>
          <cell r="AA1132">
            <v>1.88</v>
          </cell>
          <cell r="AB1132">
            <v>3828.3</v>
          </cell>
          <cell r="AC1132">
            <v>23063.7</v>
          </cell>
          <cell r="AD1132">
            <v>14.38</v>
          </cell>
          <cell r="AE1132">
            <v>35100</v>
          </cell>
          <cell r="AF1132">
            <v>138.53</v>
          </cell>
          <cell r="AG1132">
            <v>3627.4</v>
          </cell>
          <cell r="AH1132">
            <v>93479.06</v>
          </cell>
          <cell r="AI1132">
            <v>4730.3999999999996</v>
          </cell>
          <cell r="AJ1132">
            <v>240850.07</v>
          </cell>
          <cell r="AK1132">
            <v>2340.12</v>
          </cell>
          <cell r="AL1132">
            <v>26900.18</v>
          </cell>
        </row>
        <row r="1133">
          <cell r="A1133">
            <v>38910</v>
          </cell>
          <cell r="B1133" t="str">
            <v>19:00</v>
          </cell>
          <cell r="C1133">
            <v>42721.09</v>
          </cell>
          <cell r="D1133">
            <v>87533.82</v>
          </cell>
          <cell r="E1133">
            <v>230492.46</v>
          </cell>
          <cell r="F1133">
            <v>62899.199999999997</v>
          </cell>
          <cell r="G1133">
            <v>99168.3</v>
          </cell>
          <cell r="H1133">
            <v>12340.56</v>
          </cell>
          <cell r="I1133">
            <v>24078.6</v>
          </cell>
          <cell r="J1133">
            <v>16681.669999999998</v>
          </cell>
          <cell r="K1133">
            <v>15875.55</v>
          </cell>
          <cell r="L1133">
            <v>15316.24</v>
          </cell>
          <cell r="M1133">
            <v>6405.53</v>
          </cell>
          <cell r="N1133">
            <v>42504</v>
          </cell>
          <cell r="O1133">
            <v>16378.85</v>
          </cell>
          <cell r="P1133">
            <v>106616.27</v>
          </cell>
          <cell r="Q1133">
            <v>116644.77</v>
          </cell>
          <cell r="R1133">
            <v>122995.12</v>
          </cell>
          <cell r="S1133">
            <v>1836</v>
          </cell>
          <cell r="T1133">
            <v>20700</v>
          </cell>
          <cell r="U1133">
            <v>15316.24</v>
          </cell>
          <cell r="V1133">
            <v>1470</v>
          </cell>
          <cell r="W1133">
            <v>15235.2</v>
          </cell>
          <cell r="X1133">
            <v>141</v>
          </cell>
          <cell r="Y1133">
            <v>20452.439999999999</v>
          </cell>
          <cell r="Z1133">
            <v>11806.2</v>
          </cell>
          <cell r="AA1133">
            <v>5.63</v>
          </cell>
          <cell r="AB1133">
            <v>3995.7</v>
          </cell>
          <cell r="AC1133">
            <v>23392.6</v>
          </cell>
          <cell r="AD1133">
            <v>15.11</v>
          </cell>
          <cell r="AE1133">
            <v>36162</v>
          </cell>
          <cell r="AF1133">
            <v>144.78</v>
          </cell>
          <cell r="AG1133">
            <v>3652.47</v>
          </cell>
          <cell r="AH1133">
            <v>95430.53</v>
          </cell>
          <cell r="AI1133">
            <v>4809.6000000000004</v>
          </cell>
          <cell r="AJ1133">
            <v>245169.24</v>
          </cell>
          <cell r="AK1133">
            <v>2225.96</v>
          </cell>
          <cell r="AL1133">
            <v>21490.5</v>
          </cell>
        </row>
        <row r="1134">
          <cell r="A1134">
            <v>38910</v>
          </cell>
          <cell r="B1134" t="str">
            <v>19:15</v>
          </cell>
          <cell r="C1134">
            <v>42383.81</v>
          </cell>
          <cell r="D1134">
            <v>87373.82</v>
          </cell>
          <cell r="E1134">
            <v>236013.57</v>
          </cell>
          <cell r="F1134">
            <v>63331.199999999997</v>
          </cell>
          <cell r="G1134">
            <v>99551.63</v>
          </cell>
          <cell r="H1134">
            <v>12994.13</v>
          </cell>
          <cell r="I1134">
            <v>24157.200000000001</v>
          </cell>
          <cell r="J1134">
            <v>16951.61</v>
          </cell>
          <cell r="K1134">
            <v>16402.810000000001</v>
          </cell>
          <cell r="L1134">
            <v>15342.07</v>
          </cell>
          <cell r="M1134">
            <v>6398.06</v>
          </cell>
          <cell r="N1134">
            <v>41952</v>
          </cell>
          <cell r="O1134">
            <v>16378.85</v>
          </cell>
          <cell r="P1134">
            <v>106057.69</v>
          </cell>
          <cell r="Q1134">
            <v>121816.18</v>
          </cell>
          <cell r="R1134">
            <v>122436.54</v>
          </cell>
          <cell r="S1134">
            <v>1944</v>
          </cell>
          <cell r="T1134">
            <v>20422.8</v>
          </cell>
          <cell r="U1134">
            <v>15342.07</v>
          </cell>
          <cell r="V1134">
            <v>1506</v>
          </cell>
          <cell r="W1134">
            <v>15667.2</v>
          </cell>
          <cell r="X1134">
            <v>153</v>
          </cell>
          <cell r="Y1134">
            <v>20868.14</v>
          </cell>
          <cell r="Z1134">
            <v>12027.25</v>
          </cell>
          <cell r="AA1134">
            <v>11.26</v>
          </cell>
          <cell r="AB1134">
            <v>4100.8999999999996</v>
          </cell>
          <cell r="AC1134">
            <v>23446.85</v>
          </cell>
          <cell r="AD1134">
            <v>11.12</v>
          </cell>
          <cell r="AE1134">
            <v>36216</v>
          </cell>
          <cell r="AF1134">
            <v>153.12</v>
          </cell>
          <cell r="AG1134">
            <v>3609.82</v>
          </cell>
          <cell r="AH1134">
            <v>96686.06</v>
          </cell>
          <cell r="AI1134">
            <v>4824</v>
          </cell>
          <cell r="AJ1134">
            <v>246112.85</v>
          </cell>
          <cell r="AK1134">
            <v>2283.04</v>
          </cell>
          <cell r="AL1134">
            <v>17714.939999999999</v>
          </cell>
        </row>
        <row r="1135">
          <cell r="A1135">
            <v>38910</v>
          </cell>
          <cell r="B1135" t="str">
            <v>19:30</v>
          </cell>
          <cell r="C1135">
            <v>40154.47</v>
          </cell>
          <cell r="D1135">
            <v>87293.82</v>
          </cell>
          <cell r="E1135">
            <v>235854.02</v>
          </cell>
          <cell r="F1135">
            <v>63331.199999999997</v>
          </cell>
          <cell r="G1135">
            <v>99973.3</v>
          </cell>
          <cell r="H1135">
            <v>12999.76</v>
          </cell>
          <cell r="I1135">
            <v>24201.07</v>
          </cell>
          <cell r="J1135">
            <v>17005.240000000002</v>
          </cell>
          <cell r="K1135">
            <v>16373.28</v>
          </cell>
          <cell r="L1135">
            <v>15424.45</v>
          </cell>
          <cell r="M1135">
            <v>6405.53</v>
          </cell>
          <cell r="N1135">
            <v>42504</v>
          </cell>
          <cell r="O1135">
            <v>16342.45</v>
          </cell>
          <cell r="P1135">
            <v>106902.34</v>
          </cell>
          <cell r="Q1135">
            <v>122078.87</v>
          </cell>
          <cell r="R1135">
            <v>123244.79</v>
          </cell>
          <cell r="S1135">
            <v>1836</v>
          </cell>
          <cell r="T1135">
            <v>20484</v>
          </cell>
          <cell r="U1135">
            <v>15424.45</v>
          </cell>
          <cell r="V1135">
            <v>1533</v>
          </cell>
          <cell r="W1135">
            <v>15926.4</v>
          </cell>
          <cell r="X1135">
            <v>156.75</v>
          </cell>
          <cell r="Y1135">
            <v>20701.86</v>
          </cell>
          <cell r="Z1135">
            <v>12137.72</v>
          </cell>
          <cell r="AA1135">
            <v>16.88</v>
          </cell>
          <cell r="AB1135">
            <v>4132.8</v>
          </cell>
          <cell r="AC1135">
            <v>23465.97</v>
          </cell>
          <cell r="AD1135">
            <v>10.98</v>
          </cell>
          <cell r="AE1135">
            <v>36324</v>
          </cell>
          <cell r="AF1135">
            <v>158.32</v>
          </cell>
          <cell r="AG1135">
            <v>3616.24</v>
          </cell>
          <cell r="AH1135">
            <v>96804.53</v>
          </cell>
          <cell r="AI1135">
            <v>4845.6000000000004</v>
          </cell>
          <cell r="AJ1135">
            <v>244352.9</v>
          </cell>
          <cell r="AK1135">
            <v>2340.12</v>
          </cell>
          <cell r="AL1135">
            <v>16540.189999999999</v>
          </cell>
        </row>
        <row r="1136">
          <cell r="A1136">
            <v>38910</v>
          </cell>
          <cell r="B1136" t="str">
            <v>19:45</v>
          </cell>
          <cell r="C1136">
            <v>39638.35</v>
          </cell>
          <cell r="D1136">
            <v>87093.82</v>
          </cell>
          <cell r="E1136">
            <v>235055.32</v>
          </cell>
          <cell r="F1136">
            <v>63158.400000000001</v>
          </cell>
          <cell r="G1136">
            <v>100049.97</v>
          </cell>
          <cell r="H1136">
            <v>12931.52</v>
          </cell>
          <cell r="I1136">
            <v>24242.959999999999</v>
          </cell>
          <cell r="J1136">
            <v>17048.400000000001</v>
          </cell>
          <cell r="K1136">
            <v>16401.68</v>
          </cell>
          <cell r="L1136">
            <v>15460.81</v>
          </cell>
          <cell r="M1136">
            <v>6409.26</v>
          </cell>
          <cell r="N1136">
            <v>42504</v>
          </cell>
          <cell r="O1136">
            <v>16372.78</v>
          </cell>
          <cell r="P1136">
            <v>104231.93</v>
          </cell>
          <cell r="Q1136">
            <v>124493.94</v>
          </cell>
          <cell r="R1136">
            <v>120604.71</v>
          </cell>
          <cell r="S1136">
            <v>1944</v>
          </cell>
          <cell r="T1136">
            <v>20318.400000000001</v>
          </cell>
          <cell r="U1136">
            <v>15460.81</v>
          </cell>
          <cell r="V1136">
            <v>1506</v>
          </cell>
          <cell r="W1136">
            <v>15782.4</v>
          </cell>
          <cell r="X1136">
            <v>197.25</v>
          </cell>
          <cell r="Y1136">
            <v>20868.14</v>
          </cell>
          <cell r="Z1136">
            <v>12023.31</v>
          </cell>
          <cell r="AA1136">
            <v>20.64</v>
          </cell>
          <cell r="AB1136">
            <v>4105.6000000000004</v>
          </cell>
          <cell r="AC1136">
            <v>23324.400000000001</v>
          </cell>
          <cell r="AD1136">
            <v>11.26</v>
          </cell>
          <cell r="AE1136">
            <v>36018</v>
          </cell>
          <cell r="AF1136">
            <v>155.19999999999999</v>
          </cell>
          <cell r="AG1136">
            <v>3598.77</v>
          </cell>
          <cell r="AH1136">
            <v>95989.26</v>
          </cell>
          <cell r="AI1136">
            <v>4795.2</v>
          </cell>
          <cell r="AJ1136">
            <v>242849</v>
          </cell>
          <cell r="AK1136">
            <v>2340.12</v>
          </cell>
          <cell r="AL1136">
            <v>15577</v>
          </cell>
        </row>
        <row r="1137">
          <cell r="A1137">
            <v>38910</v>
          </cell>
          <cell r="B1137" t="str">
            <v>20:00</v>
          </cell>
          <cell r="C1137">
            <v>38366.04</v>
          </cell>
          <cell r="D1137">
            <v>84013.23</v>
          </cell>
          <cell r="E1137">
            <v>236614.83</v>
          </cell>
          <cell r="F1137">
            <v>63244.800000000003</v>
          </cell>
          <cell r="G1137">
            <v>99819.97</v>
          </cell>
          <cell r="H1137">
            <v>12977.64</v>
          </cell>
          <cell r="I1137">
            <v>24475.77</v>
          </cell>
          <cell r="J1137">
            <v>17103.23</v>
          </cell>
          <cell r="K1137">
            <v>16069.09</v>
          </cell>
          <cell r="L1137">
            <v>15588.49</v>
          </cell>
          <cell r="M1137">
            <v>6405.53</v>
          </cell>
          <cell r="N1137">
            <v>41952</v>
          </cell>
          <cell r="O1137">
            <v>16354.58</v>
          </cell>
          <cell r="P1137">
            <v>103863.38</v>
          </cell>
          <cell r="Q1137">
            <v>124130.33</v>
          </cell>
          <cell r="R1137">
            <v>120217.96</v>
          </cell>
          <cell r="S1137">
            <v>1836</v>
          </cell>
          <cell r="T1137">
            <v>20444.400000000001</v>
          </cell>
          <cell r="U1137">
            <v>15588.49</v>
          </cell>
          <cell r="V1137">
            <v>1488</v>
          </cell>
          <cell r="W1137">
            <v>15667.2</v>
          </cell>
          <cell r="X1137">
            <v>288</v>
          </cell>
          <cell r="Y1137">
            <v>20785</v>
          </cell>
          <cell r="Z1137">
            <v>11994.23</v>
          </cell>
          <cell r="AA1137">
            <v>18.760000000000002</v>
          </cell>
          <cell r="AB1137">
            <v>4037.1</v>
          </cell>
          <cell r="AC1137">
            <v>23219.07</v>
          </cell>
          <cell r="AD1137">
            <v>11.5</v>
          </cell>
          <cell r="AE1137">
            <v>35802</v>
          </cell>
          <cell r="AF1137">
            <v>157.28</v>
          </cell>
          <cell r="AG1137">
            <v>3588.34</v>
          </cell>
          <cell r="AH1137">
            <v>96405.53</v>
          </cell>
          <cell r="AI1137">
            <v>4737.6000000000004</v>
          </cell>
          <cell r="AJ1137">
            <v>242272.92</v>
          </cell>
          <cell r="AK1137">
            <v>2225.96</v>
          </cell>
          <cell r="AL1137">
            <v>14147.42</v>
          </cell>
        </row>
        <row r="1138">
          <cell r="A1138">
            <v>38910</v>
          </cell>
          <cell r="B1138" t="str">
            <v>20:15</v>
          </cell>
          <cell r="C1138">
            <v>38848.559999999998</v>
          </cell>
          <cell r="D1138">
            <v>75651.58</v>
          </cell>
          <cell r="E1138">
            <v>233131.99</v>
          </cell>
          <cell r="F1138">
            <v>53827.199999999997</v>
          </cell>
          <cell r="G1138">
            <v>100778.3</v>
          </cell>
          <cell r="H1138">
            <v>13003.51</v>
          </cell>
          <cell r="I1138">
            <v>46367.06</v>
          </cell>
          <cell r="J1138">
            <v>17124.43</v>
          </cell>
          <cell r="K1138">
            <v>16411.84</v>
          </cell>
          <cell r="L1138">
            <v>15546.45</v>
          </cell>
          <cell r="M1138">
            <v>6416.73</v>
          </cell>
          <cell r="N1138">
            <v>42504</v>
          </cell>
          <cell r="O1138">
            <v>16360.65</v>
          </cell>
          <cell r="P1138">
            <v>97231.32</v>
          </cell>
          <cell r="Q1138">
            <v>129144.39</v>
          </cell>
          <cell r="R1138">
            <v>113591.97</v>
          </cell>
          <cell r="S1138">
            <v>2052</v>
          </cell>
          <cell r="T1138">
            <v>21117.599999999999</v>
          </cell>
          <cell r="U1138">
            <v>15546.45</v>
          </cell>
          <cell r="V1138">
            <v>1434</v>
          </cell>
          <cell r="W1138">
            <v>15264</v>
          </cell>
          <cell r="X1138">
            <v>357</v>
          </cell>
          <cell r="Y1138">
            <v>20951.28</v>
          </cell>
          <cell r="Z1138">
            <v>11332.05</v>
          </cell>
          <cell r="AA1138">
            <v>20.64</v>
          </cell>
          <cell r="AB1138">
            <v>3954.2</v>
          </cell>
          <cell r="AC1138">
            <v>22993.13</v>
          </cell>
          <cell r="AD1138">
            <v>10.87</v>
          </cell>
          <cell r="AE1138">
            <v>35334</v>
          </cell>
          <cell r="AF1138">
            <v>157.28</v>
          </cell>
          <cell r="AG1138">
            <v>3637.03</v>
          </cell>
          <cell r="AH1138">
            <v>95885.73</v>
          </cell>
          <cell r="AI1138">
            <v>4730.3999999999996</v>
          </cell>
          <cell r="AJ1138">
            <v>240257.15</v>
          </cell>
          <cell r="AK1138">
            <v>2283.04</v>
          </cell>
          <cell r="AL1138">
            <v>14782.12</v>
          </cell>
        </row>
        <row r="1139">
          <cell r="A1139">
            <v>38910</v>
          </cell>
          <cell r="B1139" t="str">
            <v>20:30</v>
          </cell>
          <cell r="C1139">
            <v>39255.449999999997</v>
          </cell>
          <cell r="D1139">
            <v>72730.97</v>
          </cell>
          <cell r="E1139">
            <v>227778.04</v>
          </cell>
          <cell r="F1139">
            <v>48988.800000000003</v>
          </cell>
          <cell r="G1139">
            <v>100816.63</v>
          </cell>
          <cell r="H1139">
            <v>12353.69</v>
          </cell>
          <cell r="I1139">
            <v>57834.720000000001</v>
          </cell>
          <cell r="J1139">
            <v>16519.650000000001</v>
          </cell>
          <cell r="K1139">
            <v>16497.580000000002</v>
          </cell>
          <cell r="L1139">
            <v>15742.73</v>
          </cell>
          <cell r="M1139">
            <v>6413</v>
          </cell>
          <cell r="N1139">
            <v>42504</v>
          </cell>
          <cell r="O1139">
            <v>16354.58</v>
          </cell>
          <cell r="P1139">
            <v>89968.75</v>
          </cell>
          <cell r="Q1139">
            <v>136689.07999999999</v>
          </cell>
          <cell r="R1139">
            <v>106323.33</v>
          </cell>
          <cell r="S1139">
            <v>1944</v>
          </cell>
          <cell r="T1139">
            <v>20822.400000000001</v>
          </cell>
          <cell r="U1139">
            <v>15742.73</v>
          </cell>
          <cell r="V1139">
            <v>1389</v>
          </cell>
          <cell r="W1139">
            <v>14745.6</v>
          </cell>
          <cell r="X1139">
            <v>388.5</v>
          </cell>
          <cell r="Y1139">
            <v>20785</v>
          </cell>
          <cell r="Z1139">
            <v>10385.48</v>
          </cell>
          <cell r="AA1139">
            <v>18.760000000000002</v>
          </cell>
          <cell r="AB1139">
            <v>3855.4</v>
          </cell>
          <cell r="AC1139">
            <v>22787.83</v>
          </cell>
          <cell r="AD1139">
            <v>10.74</v>
          </cell>
          <cell r="AE1139">
            <v>34596</v>
          </cell>
          <cell r="AF1139">
            <v>154.16</v>
          </cell>
          <cell r="AG1139">
            <v>3525.21</v>
          </cell>
          <cell r="AH1139">
            <v>94922</v>
          </cell>
          <cell r="AI1139">
            <v>4658.3999999999996</v>
          </cell>
          <cell r="AJ1139">
            <v>236705.59</v>
          </cell>
          <cell r="AK1139">
            <v>2283.04</v>
          </cell>
          <cell r="AL1139">
            <v>15993.1</v>
          </cell>
        </row>
        <row r="1140">
          <cell r="A1140">
            <v>38910</v>
          </cell>
          <cell r="B1140" t="str">
            <v>20:45</v>
          </cell>
          <cell r="C1140">
            <v>39571.53</v>
          </cell>
          <cell r="D1140">
            <v>71770.78</v>
          </cell>
          <cell r="E1140">
            <v>228972.79</v>
          </cell>
          <cell r="F1140">
            <v>48902.400000000001</v>
          </cell>
          <cell r="G1140">
            <v>101276.63</v>
          </cell>
          <cell r="H1140">
            <v>12283.57</v>
          </cell>
          <cell r="I1140">
            <v>56722.51</v>
          </cell>
          <cell r="J1140">
            <v>15859.71</v>
          </cell>
          <cell r="K1140">
            <v>16444.900000000001</v>
          </cell>
          <cell r="L1140">
            <v>15462.12</v>
          </cell>
          <cell r="M1140">
            <v>6409.26</v>
          </cell>
          <cell r="N1140">
            <v>42504</v>
          </cell>
          <cell r="O1140">
            <v>16372.78</v>
          </cell>
          <cell r="P1140">
            <v>82204.42</v>
          </cell>
          <cell r="Q1140">
            <v>141644.13</v>
          </cell>
          <cell r="R1140">
            <v>98577.2</v>
          </cell>
          <cell r="S1140">
            <v>2052</v>
          </cell>
          <cell r="T1140">
            <v>20350.8</v>
          </cell>
          <cell r="U1140">
            <v>15462.12</v>
          </cell>
          <cell r="V1140">
            <v>1377</v>
          </cell>
          <cell r="W1140">
            <v>14630.4</v>
          </cell>
          <cell r="X1140">
            <v>399</v>
          </cell>
          <cell r="Y1140">
            <v>20701.86</v>
          </cell>
          <cell r="Z1140">
            <v>9706.83</v>
          </cell>
          <cell r="AA1140">
            <v>20.64</v>
          </cell>
          <cell r="AB1140">
            <v>3763.1</v>
          </cell>
          <cell r="AC1140">
            <v>22467.9</v>
          </cell>
          <cell r="AD1140">
            <v>11.16</v>
          </cell>
          <cell r="AE1140">
            <v>33984</v>
          </cell>
          <cell r="AF1140">
            <v>148.94999999999999</v>
          </cell>
          <cell r="AG1140">
            <v>3630.5</v>
          </cell>
          <cell r="AH1140">
            <v>93460.26</v>
          </cell>
          <cell r="AI1140">
            <v>4543.2</v>
          </cell>
          <cell r="AJ1140">
            <v>235409.7</v>
          </cell>
          <cell r="AK1140">
            <v>2397.19</v>
          </cell>
          <cell r="AL1140">
            <v>14153.24</v>
          </cell>
        </row>
        <row r="1141">
          <cell r="A1141">
            <v>38910</v>
          </cell>
          <cell r="B1141" t="str">
            <v>21:00</v>
          </cell>
          <cell r="C1141">
            <v>40036.44</v>
          </cell>
          <cell r="D1141">
            <v>67329.89</v>
          </cell>
          <cell r="E1141">
            <v>226055.07</v>
          </cell>
          <cell r="F1141">
            <v>49075.199999999997</v>
          </cell>
          <cell r="G1141">
            <v>101353.3</v>
          </cell>
          <cell r="H1141">
            <v>12259.58</v>
          </cell>
          <cell r="I1141">
            <v>52913.88</v>
          </cell>
          <cell r="J1141">
            <v>16147.68</v>
          </cell>
          <cell r="K1141">
            <v>16483.46</v>
          </cell>
          <cell r="L1141">
            <v>15480.57</v>
          </cell>
          <cell r="M1141">
            <v>6424.2</v>
          </cell>
          <cell r="N1141">
            <v>42504</v>
          </cell>
          <cell r="O1141">
            <v>16330.32</v>
          </cell>
          <cell r="P1141">
            <v>81801.89</v>
          </cell>
          <cell r="Q1141">
            <v>138656.57</v>
          </cell>
          <cell r="R1141">
            <v>98132.21</v>
          </cell>
          <cell r="S1141">
            <v>1944</v>
          </cell>
          <cell r="T1141">
            <v>19753.2</v>
          </cell>
          <cell r="U1141">
            <v>15480.57</v>
          </cell>
          <cell r="V1141">
            <v>1362</v>
          </cell>
          <cell r="W1141">
            <v>14457.6</v>
          </cell>
          <cell r="X1141">
            <v>408</v>
          </cell>
          <cell r="Y1141">
            <v>20452.439999999999</v>
          </cell>
          <cell r="Z1141">
            <v>9347.64</v>
          </cell>
          <cell r="AA1141">
            <v>20.64</v>
          </cell>
          <cell r="AB1141">
            <v>3629.2</v>
          </cell>
          <cell r="AC1141">
            <v>21933.51</v>
          </cell>
          <cell r="AD1141">
            <v>10.08</v>
          </cell>
          <cell r="AE1141">
            <v>33282</v>
          </cell>
          <cell r="AF1141">
            <v>147.91</v>
          </cell>
          <cell r="AG1141">
            <v>3925.78</v>
          </cell>
          <cell r="AH1141">
            <v>91483.199999999997</v>
          </cell>
          <cell r="AI1141">
            <v>4449.6000000000004</v>
          </cell>
          <cell r="AJ1141">
            <v>232897.98</v>
          </cell>
          <cell r="AK1141">
            <v>2454.27</v>
          </cell>
          <cell r="AL1141">
            <v>13620.21</v>
          </cell>
        </row>
        <row r="1142">
          <cell r="A1142">
            <v>38910</v>
          </cell>
          <cell r="B1142" t="str">
            <v>21:15</v>
          </cell>
          <cell r="C1142">
            <v>39977.230000000003</v>
          </cell>
          <cell r="D1142">
            <v>62608.95</v>
          </cell>
          <cell r="E1142">
            <v>220536.21</v>
          </cell>
          <cell r="F1142">
            <v>49161.599999999999</v>
          </cell>
          <cell r="G1142">
            <v>100126.63</v>
          </cell>
          <cell r="H1142">
            <v>12305.7</v>
          </cell>
          <cell r="I1142">
            <v>53068.49</v>
          </cell>
          <cell r="J1142">
            <v>17031.169999999998</v>
          </cell>
          <cell r="K1142">
            <v>16260.2</v>
          </cell>
          <cell r="L1142">
            <v>15430.51</v>
          </cell>
          <cell r="M1142">
            <v>6420.47</v>
          </cell>
          <cell r="N1142">
            <v>41400</v>
          </cell>
          <cell r="O1142">
            <v>15820.75</v>
          </cell>
          <cell r="P1142">
            <v>78699.460000000006</v>
          </cell>
          <cell r="Q1142">
            <v>136625.41</v>
          </cell>
          <cell r="R1142">
            <v>94520.21</v>
          </cell>
          <cell r="S1142">
            <v>2052</v>
          </cell>
          <cell r="T1142">
            <v>19105.2</v>
          </cell>
          <cell r="U1142">
            <v>15430.51</v>
          </cell>
          <cell r="V1142">
            <v>1263</v>
          </cell>
          <cell r="W1142">
            <v>13996.8</v>
          </cell>
          <cell r="X1142">
            <v>402</v>
          </cell>
          <cell r="Y1142">
            <v>19787.32</v>
          </cell>
          <cell r="Z1142">
            <v>9519</v>
          </cell>
          <cell r="AA1142">
            <v>18.760000000000002</v>
          </cell>
          <cell r="AB1142">
            <v>3511.3</v>
          </cell>
          <cell r="AC1142">
            <v>21633.22</v>
          </cell>
          <cell r="AD1142">
            <v>10.19</v>
          </cell>
          <cell r="AE1142">
            <v>32130</v>
          </cell>
          <cell r="AF1142">
            <v>135.41</v>
          </cell>
          <cell r="AG1142">
            <v>4832.58</v>
          </cell>
          <cell r="AH1142">
            <v>89325.47</v>
          </cell>
          <cell r="AI1142">
            <v>4312.8</v>
          </cell>
          <cell r="AJ1142">
            <v>228626.53</v>
          </cell>
          <cell r="AK1142">
            <v>2340.12</v>
          </cell>
          <cell r="AL1142">
            <v>15201.73</v>
          </cell>
        </row>
        <row r="1143">
          <cell r="A1143">
            <v>38910</v>
          </cell>
          <cell r="B1143" t="str">
            <v>21:30</v>
          </cell>
          <cell r="C1143">
            <v>40591.370000000003</v>
          </cell>
          <cell r="D1143">
            <v>79412.3</v>
          </cell>
          <cell r="E1143">
            <v>211455.92</v>
          </cell>
          <cell r="F1143">
            <v>49161.599999999999</v>
          </cell>
          <cell r="G1143">
            <v>94606.63</v>
          </cell>
          <cell r="H1143">
            <v>12305.7</v>
          </cell>
          <cell r="I1143">
            <v>53014.27</v>
          </cell>
          <cell r="J1143">
            <v>16364.46</v>
          </cell>
          <cell r="K1143">
            <v>16122.62</v>
          </cell>
          <cell r="L1143">
            <v>15436.02</v>
          </cell>
          <cell r="M1143">
            <v>6416.73</v>
          </cell>
          <cell r="N1143">
            <v>38640</v>
          </cell>
          <cell r="O1143">
            <v>11956.56</v>
          </cell>
          <cell r="P1143">
            <v>67384.59</v>
          </cell>
          <cell r="Q1143">
            <v>145302.29999999999</v>
          </cell>
          <cell r="R1143">
            <v>79341.149999999994</v>
          </cell>
          <cell r="S1143">
            <v>1944</v>
          </cell>
          <cell r="T1143">
            <v>17942.400000000001</v>
          </cell>
          <cell r="U1143">
            <v>15436.02</v>
          </cell>
          <cell r="V1143">
            <v>1200</v>
          </cell>
          <cell r="W1143">
            <v>13852.8</v>
          </cell>
          <cell r="X1143">
            <v>393.75</v>
          </cell>
          <cell r="Y1143">
            <v>18955.919999999998</v>
          </cell>
          <cell r="Z1143">
            <v>9412.58</v>
          </cell>
          <cell r="AA1143">
            <v>18.760000000000002</v>
          </cell>
          <cell r="AB1143">
            <v>3361.5</v>
          </cell>
          <cell r="AC1143">
            <v>20923.73</v>
          </cell>
          <cell r="AD1143">
            <v>10.7</v>
          </cell>
          <cell r="AE1143">
            <v>30942</v>
          </cell>
          <cell r="AF1143">
            <v>129.16</v>
          </cell>
          <cell r="AG1143">
            <v>5254.84</v>
          </cell>
          <cell r="AH1143">
            <v>86924.73</v>
          </cell>
          <cell r="AI1143">
            <v>4183.2</v>
          </cell>
          <cell r="AJ1143">
            <v>222483.35</v>
          </cell>
          <cell r="AK1143">
            <v>2340.12</v>
          </cell>
          <cell r="AL1143">
            <v>16657</v>
          </cell>
        </row>
        <row r="1144">
          <cell r="A1144">
            <v>38910</v>
          </cell>
          <cell r="B1144" t="str">
            <v>21:45</v>
          </cell>
          <cell r="C1144">
            <v>39440.300000000003</v>
          </cell>
          <cell r="D1144">
            <v>70490.52</v>
          </cell>
          <cell r="E1144">
            <v>213416.01</v>
          </cell>
          <cell r="F1144">
            <v>49161.599999999999</v>
          </cell>
          <cell r="G1144">
            <v>94568.3</v>
          </cell>
          <cell r="H1144">
            <v>12307.57</v>
          </cell>
          <cell r="I1144">
            <v>53039.59</v>
          </cell>
          <cell r="J1144">
            <v>17046</v>
          </cell>
          <cell r="K1144">
            <v>16236.69</v>
          </cell>
          <cell r="L1144">
            <v>15355.63</v>
          </cell>
          <cell r="M1144">
            <v>6413</v>
          </cell>
          <cell r="N1144">
            <v>38088</v>
          </cell>
          <cell r="O1144">
            <v>11944.43</v>
          </cell>
          <cell r="P1144">
            <v>57449.21</v>
          </cell>
          <cell r="Q1144">
            <v>147407.62</v>
          </cell>
          <cell r="R1144">
            <v>69393.64</v>
          </cell>
          <cell r="S1144">
            <v>1944</v>
          </cell>
          <cell r="T1144">
            <v>17139.599999999999</v>
          </cell>
          <cell r="U1144">
            <v>15355.63</v>
          </cell>
          <cell r="V1144">
            <v>1119</v>
          </cell>
          <cell r="W1144">
            <v>13737.6</v>
          </cell>
          <cell r="X1144">
            <v>392.25</v>
          </cell>
          <cell r="Y1144">
            <v>18457.080000000002</v>
          </cell>
          <cell r="Z1144">
            <v>9394.07</v>
          </cell>
          <cell r="AA1144">
            <v>20.64</v>
          </cell>
          <cell r="AB1144">
            <v>3229.2</v>
          </cell>
          <cell r="AC1144">
            <v>20407.89</v>
          </cell>
          <cell r="AD1144">
            <v>9.6999999999999993</v>
          </cell>
          <cell r="AE1144">
            <v>30024</v>
          </cell>
          <cell r="AF1144">
            <v>117.7</v>
          </cell>
          <cell r="AG1144">
            <v>5222.47</v>
          </cell>
          <cell r="AH1144">
            <v>84116</v>
          </cell>
          <cell r="AI1144">
            <v>4053.6</v>
          </cell>
          <cell r="AJ1144">
            <v>220995.48</v>
          </cell>
          <cell r="AK1144">
            <v>2397.19</v>
          </cell>
          <cell r="AL1144">
            <v>14390.5</v>
          </cell>
        </row>
        <row r="1145">
          <cell r="A1145">
            <v>38910</v>
          </cell>
          <cell r="B1145" t="str">
            <v>22:00</v>
          </cell>
          <cell r="C1145">
            <v>39499.51</v>
          </cell>
          <cell r="D1145">
            <v>54247.67</v>
          </cell>
          <cell r="E1145">
            <v>213580.77</v>
          </cell>
          <cell r="F1145">
            <v>49334.400000000001</v>
          </cell>
          <cell r="G1145">
            <v>95296.63</v>
          </cell>
          <cell r="H1145">
            <v>12333.44</v>
          </cell>
          <cell r="I1145">
            <v>49573.78</v>
          </cell>
          <cell r="J1145">
            <v>16734.830000000002</v>
          </cell>
          <cell r="K1145">
            <v>16339.84</v>
          </cell>
          <cell r="L1145">
            <v>15414.11</v>
          </cell>
          <cell r="M1145">
            <v>6416.73</v>
          </cell>
          <cell r="N1145">
            <v>38088</v>
          </cell>
          <cell r="O1145">
            <v>11986.89</v>
          </cell>
          <cell r="P1145">
            <v>56149.69</v>
          </cell>
          <cell r="Q1145">
            <v>140229.60999999999</v>
          </cell>
          <cell r="R1145">
            <v>68136.58</v>
          </cell>
          <cell r="S1145">
            <v>2052</v>
          </cell>
          <cell r="T1145">
            <v>16297.2</v>
          </cell>
          <cell r="U1145">
            <v>15414.11</v>
          </cell>
          <cell r="V1145">
            <v>1059</v>
          </cell>
          <cell r="W1145">
            <v>13392</v>
          </cell>
          <cell r="X1145">
            <v>382.5</v>
          </cell>
          <cell r="Y1145">
            <v>17958.240000000002</v>
          </cell>
          <cell r="Z1145">
            <v>9021.17</v>
          </cell>
          <cell r="AA1145">
            <v>22.51</v>
          </cell>
          <cell r="AB1145">
            <v>3096.9</v>
          </cell>
          <cell r="AC1145">
            <v>19658.14</v>
          </cell>
          <cell r="AD1145">
            <v>9.58</v>
          </cell>
          <cell r="AE1145">
            <v>28710</v>
          </cell>
          <cell r="AF1145">
            <v>111.45</v>
          </cell>
          <cell r="AG1145">
            <v>5267.8</v>
          </cell>
          <cell r="AH1145">
            <v>81152.73</v>
          </cell>
          <cell r="AI1145">
            <v>3895.2</v>
          </cell>
          <cell r="AJ1145">
            <v>218467.79</v>
          </cell>
          <cell r="AK1145">
            <v>2454.27</v>
          </cell>
          <cell r="AL1145">
            <v>12180.1</v>
          </cell>
        </row>
        <row r="1146">
          <cell r="A1146">
            <v>38910</v>
          </cell>
          <cell r="B1146" t="str">
            <v>22:15</v>
          </cell>
          <cell r="C1146">
            <v>38600.5</v>
          </cell>
          <cell r="D1146">
            <v>35765.07</v>
          </cell>
          <cell r="E1146">
            <v>212617.78</v>
          </cell>
          <cell r="F1146">
            <v>49680</v>
          </cell>
          <cell r="G1146">
            <v>95641.63</v>
          </cell>
          <cell r="H1146">
            <v>12353.69</v>
          </cell>
          <cell r="I1146">
            <v>43138.19</v>
          </cell>
          <cell r="J1146">
            <v>16969.18</v>
          </cell>
          <cell r="K1146">
            <v>15696.3</v>
          </cell>
          <cell r="L1146">
            <v>15114.3</v>
          </cell>
          <cell r="M1146">
            <v>6420.47</v>
          </cell>
          <cell r="N1146">
            <v>38088</v>
          </cell>
          <cell r="O1146">
            <v>11962.63</v>
          </cell>
          <cell r="P1146">
            <v>56225.96</v>
          </cell>
          <cell r="Q1146">
            <v>128644.12</v>
          </cell>
          <cell r="R1146">
            <v>68188.59</v>
          </cell>
          <cell r="S1146">
            <v>1944</v>
          </cell>
          <cell r="T1146">
            <v>15339.6</v>
          </cell>
          <cell r="U1146">
            <v>15114.3</v>
          </cell>
          <cell r="V1146">
            <v>1002</v>
          </cell>
          <cell r="W1146">
            <v>12873.6</v>
          </cell>
          <cell r="X1146">
            <v>366</v>
          </cell>
          <cell r="Y1146">
            <v>17459.400000000001</v>
          </cell>
          <cell r="Z1146">
            <v>8770.35</v>
          </cell>
          <cell r="AA1146">
            <v>18.760000000000002</v>
          </cell>
          <cell r="AB1146">
            <v>2994.9</v>
          </cell>
          <cell r="AC1146">
            <v>18767.12</v>
          </cell>
          <cell r="AD1146">
            <v>10.220000000000001</v>
          </cell>
          <cell r="AE1146">
            <v>27486</v>
          </cell>
          <cell r="AF1146">
            <v>104.16</v>
          </cell>
          <cell r="AG1146">
            <v>5267.14</v>
          </cell>
          <cell r="AH1146">
            <v>77991.47</v>
          </cell>
          <cell r="AI1146">
            <v>3700.8</v>
          </cell>
          <cell r="AJ1146">
            <v>215892.11</v>
          </cell>
          <cell r="AK1146">
            <v>2397.19</v>
          </cell>
          <cell r="AL1146">
            <v>10240.879999999999</v>
          </cell>
        </row>
        <row r="1147">
          <cell r="A1147">
            <v>38910</v>
          </cell>
          <cell r="B1147" t="str">
            <v>22:30</v>
          </cell>
          <cell r="C1147">
            <v>39455.5</v>
          </cell>
          <cell r="D1147">
            <v>42046.42</v>
          </cell>
          <cell r="E1147">
            <v>195128.36</v>
          </cell>
          <cell r="F1147">
            <v>49680</v>
          </cell>
          <cell r="G1147">
            <v>95718.3</v>
          </cell>
          <cell r="H1147">
            <v>12451.56</v>
          </cell>
          <cell r="I1147">
            <v>29273.31</v>
          </cell>
          <cell r="J1147">
            <v>17383.97</v>
          </cell>
          <cell r="K1147">
            <v>15811.34</v>
          </cell>
          <cell r="L1147">
            <v>14523.53</v>
          </cell>
          <cell r="M1147">
            <v>6420.47</v>
          </cell>
          <cell r="N1147">
            <v>39192</v>
          </cell>
          <cell r="O1147">
            <v>11950.49</v>
          </cell>
          <cell r="P1147">
            <v>56198.29</v>
          </cell>
          <cell r="Q1147">
            <v>117959.67999999999</v>
          </cell>
          <cell r="R1147">
            <v>68148.78</v>
          </cell>
          <cell r="S1147">
            <v>1944</v>
          </cell>
          <cell r="T1147">
            <v>14644.8</v>
          </cell>
          <cell r="U1147">
            <v>14523.53</v>
          </cell>
          <cell r="V1147">
            <v>945</v>
          </cell>
          <cell r="W1147">
            <v>12816</v>
          </cell>
          <cell r="X1147">
            <v>342.75</v>
          </cell>
          <cell r="Y1147">
            <v>16794.28</v>
          </cell>
          <cell r="Z1147">
            <v>8470.8700000000008</v>
          </cell>
          <cell r="AA1147">
            <v>20.64</v>
          </cell>
          <cell r="AB1147">
            <v>2908.9</v>
          </cell>
          <cell r="AC1147">
            <v>17836.810000000001</v>
          </cell>
          <cell r="AD1147">
            <v>8.84</v>
          </cell>
          <cell r="AE1147">
            <v>26046</v>
          </cell>
          <cell r="AF1147">
            <v>95.83</v>
          </cell>
          <cell r="AG1147">
            <v>5281.74</v>
          </cell>
          <cell r="AH1147">
            <v>74985.47</v>
          </cell>
          <cell r="AI1147">
            <v>3564</v>
          </cell>
          <cell r="AJ1147">
            <v>206325.53</v>
          </cell>
          <cell r="AK1147">
            <v>2397.19</v>
          </cell>
          <cell r="AL1147">
            <v>14663.98</v>
          </cell>
        </row>
        <row r="1148">
          <cell r="A1148">
            <v>38910</v>
          </cell>
          <cell r="B1148" t="str">
            <v>22:45</v>
          </cell>
          <cell r="C1148">
            <v>39601.129999999997</v>
          </cell>
          <cell r="D1148">
            <v>42006.400000000001</v>
          </cell>
          <cell r="E1148">
            <v>178943.45</v>
          </cell>
          <cell r="F1148">
            <v>38275.199999999997</v>
          </cell>
          <cell r="G1148">
            <v>95756.63</v>
          </cell>
          <cell r="H1148">
            <v>12449.68</v>
          </cell>
          <cell r="I1148">
            <v>29112.94</v>
          </cell>
          <cell r="J1148">
            <v>16652.439999999999</v>
          </cell>
          <cell r="K1148">
            <v>15838.62</v>
          </cell>
          <cell r="L1148">
            <v>14526.8</v>
          </cell>
          <cell r="M1148">
            <v>6420.47</v>
          </cell>
          <cell r="N1148">
            <v>38088</v>
          </cell>
          <cell r="O1148">
            <v>11992.96</v>
          </cell>
          <cell r="P1148">
            <v>56587.29</v>
          </cell>
          <cell r="Q1148">
            <v>106568.46</v>
          </cell>
          <cell r="R1148">
            <v>68580.25</v>
          </cell>
          <cell r="S1148">
            <v>1944</v>
          </cell>
          <cell r="T1148">
            <v>13561.2</v>
          </cell>
          <cell r="U1148">
            <v>14526.8</v>
          </cell>
          <cell r="V1148">
            <v>852</v>
          </cell>
          <cell r="W1148">
            <v>12096</v>
          </cell>
          <cell r="X1148">
            <v>318</v>
          </cell>
          <cell r="Y1148">
            <v>16378.58</v>
          </cell>
          <cell r="Z1148">
            <v>8105.24</v>
          </cell>
          <cell r="AA1148">
            <v>18.760000000000002</v>
          </cell>
          <cell r="AB1148">
            <v>2846.8</v>
          </cell>
          <cell r="AC1148">
            <v>16801.23</v>
          </cell>
          <cell r="AD1148">
            <v>8.75</v>
          </cell>
          <cell r="AE1148">
            <v>24408</v>
          </cell>
          <cell r="AF1148">
            <v>89.58</v>
          </cell>
          <cell r="AG1148">
            <v>5331.38</v>
          </cell>
          <cell r="AH1148">
            <v>72114.47</v>
          </cell>
          <cell r="AI1148">
            <v>3420</v>
          </cell>
          <cell r="AJ1148">
            <v>195143.1</v>
          </cell>
          <cell r="AK1148">
            <v>2340.12</v>
          </cell>
          <cell r="AL1148">
            <v>18922.29</v>
          </cell>
        </row>
        <row r="1149">
          <cell r="A1149">
            <v>38910</v>
          </cell>
          <cell r="B1149" t="str">
            <v>23:00</v>
          </cell>
          <cell r="C1149">
            <v>39964.019999999997</v>
          </cell>
          <cell r="D1149">
            <v>44806.96</v>
          </cell>
          <cell r="E1149">
            <v>178176.58</v>
          </cell>
          <cell r="F1149">
            <v>14428.8</v>
          </cell>
          <cell r="G1149">
            <v>95871.63</v>
          </cell>
          <cell r="H1149">
            <v>12545.67</v>
          </cell>
          <cell r="I1149">
            <v>29188.09</v>
          </cell>
          <cell r="J1149">
            <v>16590.439999999999</v>
          </cell>
          <cell r="K1149">
            <v>15885.29</v>
          </cell>
          <cell r="L1149">
            <v>14499.83</v>
          </cell>
          <cell r="M1149">
            <v>1669.55</v>
          </cell>
          <cell r="N1149">
            <v>38640</v>
          </cell>
          <cell r="O1149">
            <v>11938.36</v>
          </cell>
          <cell r="P1149">
            <v>52595.09</v>
          </cell>
          <cell r="Q1149">
            <v>97890.95</v>
          </cell>
          <cell r="R1149">
            <v>64533.45</v>
          </cell>
          <cell r="S1149">
            <v>1944</v>
          </cell>
          <cell r="T1149">
            <v>12866.4</v>
          </cell>
          <cell r="U1149">
            <v>14499.83</v>
          </cell>
          <cell r="V1149">
            <v>795</v>
          </cell>
          <cell r="W1149">
            <v>11721.6</v>
          </cell>
          <cell r="X1149">
            <v>287.25</v>
          </cell>
          <cell r="Y1149">
            <v>15547.18</v>
          </cell>
          <cell r="Z1149">
            <v>7597.62</v>
          </cell>
          <cell r="AA1149">
            <v>18.760000000000002</v>
          </cell>
          <cell r="AB1149">
            <v>2701.6</v>
          </cell>
          <cell r="AC1149">
            <v>15944.26</v>
          </cell>
          <cell r="AD1149">
            <v>8.58</v>
          </cell>
          <cell r="AE1149">
            <v>23040</v>
          </cell>
          <cell r="AF1149">
            <v>84.37</v>
          </cell>
          <cell r="AG1149">
            <v>5204.66</v>
          </cell>
          <cell r="AH1149">
            <v>68368.55</v>
          </cell>
          <cell r="AI1149">
            <v>3196.8</v>
          </cell>
          <cell r="AJ1149">
            <v>191047.57</v>
          </cell>
          <cell r="AK1149">
            <v>2340.12</v>
          </cell>
          <cell r="AL1149">
            <v>16596.169999999998</v>
          </cell>
        </row>
        <row r="1150">
          <cell r="A1150">
            <v>38910</v>
          </cell>
          <cell r="B1150" t="str">
            <v>23:15</v>
          </cell>
          <cell r="C1150">
            <v>40037.24</v>
          </cell>
          <cell r="D1150">
            <v>48647.73</v>
          </cell>
          <cell r="E1150">
            <v>171061.5</v>
          </cell>
          <cell r="F1150">
            <v>-345.6</v>
          </cell>
          <cell r="G1150">
            <v>92421.63</v>
          </cell>
          <cell r="H1150">
            <v>12451.56</v>
          </cell>
          <cell r="I1150">
            <v>29154.55</v>
          </cell>
          <cell r="J1150">
            <v>15936.07</v>
          </cell>
          <cell r="K1150">
            <v>15788.96</v>
          </cell>
          <cell r="L1150">
            <v>13729.25</v>
          </cell>
          <cell r="M1150">
            <v>0</v>
          </cell>
          <cell r="N1150">
            <v>36984</v>
          </cell>
          <cell r="O1150">
            <v>11483.39</v>
          </cell>
          <cell r="P1150">
            <v>51584.9</v>
          </cell>
          <cell r="Q1150">
            <v>89237.91</v>
          </cell>
          <cell r="R1150">
            <v>63068.29</v>
          </cell>
          <cell r="S1150">
            <v>1836</v>
          </cell>
          <cell r="T1150">
            <v>12340.8</v>
          </cell>
          <cell r="U1150">
            <v>13729.25</v>
          </cell>
          <cell r="V1150">
            <v>768</v>
          </cell>
          <cell r="W1150">
            <v>10857.6</v>
          </cell>
          <cell r="X1150">
            <v>261.75</v>
          </cell>
          <cell r="Y1150">
            <v>14466.36</v>
          </cell>
          <cell r="Z1150">
            <v>7914.27</v>
          </cell>
          <cell r="AA1150">
            <v>20.64</v>
          </cell>
          <cell r="AB1150">
            <v>2660.1</v>
          </cell>
          <cell r="AC1150">
            <v>14837.64</v>
          </cell>
          <cell r="AD1150">
            <v>7.69</v>
          </cell>
          <cell r="AE1150">
            <v>21888</v>
          </cell>
          <cell r="AF1150">
            <v>81.25</v>
          </cell>
          <cell r="AG1150">
            <v>5222.53</v>
          </cell>
          <cell r="AH1150">
            <v>64983</v>
          </cell>
          <cell r="AI1150">
            <v>3002.4</v>
          </cell>
          <cell r="AJ1150">
            <v>183944.57</v>
          </cell>
          <cell r="AK1150">
            <v>2454.27</v>
          </cell>
          <cell r="AL1150">
            <v>15669.22</v>
          </cell>
        </row>
        <row r="1151">
          <cell r="A1151">
            <v>38910</v>
          </cell>
          <cell r="B1151" t="str">
            <v>23:30</v>
          </cell>
          <cell r="C1151">
            <v>40811.83</v>
          </cell>
          <cell r="D1151">
            <v>72532.179999999993</v>
          </cell>
          <cell r="E1151">
            <v>169579.6</v>
          </cell>
          <cell r="F1151">
            <v>-259.2</v>
          </cell>
          <cell r="G1151">
            <v>91386.64</v>
          </cell>
          <cell r="H1151">
            <v>12209.7</v>
          </cell>
          <cell r="I1151">
            <v>5763.58</v>
          </cell>
          <cell r="J1151">
            <v>16470.849999999999</v>
          </cell>
          <cell r="K1151">
            <v>10302.14</v>
          </cell>
          <cell r="L1151">
            <v>13051.65</v>
          </cell>
          <cell r="M1151">
            <v>0</v>
          </cell>
          <cell r="N1151">
            <v>36984</v>
          </cell>
          <cell r="O1151">
            <v>5920.65</v>
          </cell>
          <cell r="P1151">
            <v>43490.07</v>
          </cell>
          <cell r="Q1151">
            <v>94426.76</v>
          </cell>
          <cell r="R1151">
            <v>49410.720000000001</v>
          </cell>
          <cell r="S1151">
            <v>1944</v>
          </cell>
          <cell r="T1151">
            <v>11286</v>
          </cell>
          <cell r="U1151">
            <v>13051.65</v>
          </cell>
          <cell r="V1151">
            <v>735</v>
          </cell>
          <cell r="W1151">
            <v>11520</v>
          </cell>
          <cell r="X1151">
            <v>240.75</v>
          </cell>
          <cell r="Y1151">
            <v>13801.24</v>
          </cell>
          <cell r="Z1151">
            <v>8259.42</v>
          </cell>
          <cell r="AA1151">
            <v>18.760000000000002</v>
          </cell>
          <cell r="AB1151">
            <v>2658.7</v>
          </cell>
          <cell r="AC1151">
            <v>13795.6</v>
          </cell>
          <cell r="AD1151">
            <v>7.63</v>
          </cell>
          <cell r="AE1151">
            <v>20520</v>
          </cell>
          <cell r="AF1151">
            <v>76.040000000000006</v>
          </cell>
          <cell r="AG1151">
            <v>5190.88</v>
          </cell>
          <cell r="AH1151">
            <v>61860</v>
          </cell>
          <cell r="AI1151">
            <v>2836.8</v>
          </cell>
          <cell r="AJ1151">
            <v>179177.12</v>
          </cell>
          <cell r="AK1151">
            <v>2511.34</v>
          </cell>
          <cell r="AL1151">
            <v>13438.94</v>
          </cell>
        </row>
        <row r="1152">
          <cell r="A1152">
            <v>38910</v>
          </cell>
          <cell r="B1152" t="str">
            <v>23:45</v>
          </cell>
          <cell r="C1152">
            <v>40106.050000000003</v>
          </cell>
          <cell r="D1152">
            <v>64170.05</v>
          </cell>
          <cell r="E1152">
            <v>170260.05</v>
          </cell>
          <cell r="F1152">
            <v>-172.8</v>
          </cell>
          <cell r="G1152">
            <v>91309.97</v>
          </cell>
          <cell r="H1152">
            <v>12259.58</v>
          </cell>
          <cell r="I1152">
            <v>-132.97999999999999</v>
          </cell>
          <cell r="J1152">
            <v>16986.810000000001</v>
          </cell>
          <cell r="K1152">
            <v>7595.1</v>
          </cell>
          <cell r="L1152">
            <v>12939.03</v>
          </cell>
          <cell r="M1152">
            <v>0</v>
          </cell>
          <cell r="N1152">
            <v>36984</v>
          </cell>
          <cell r="O1152">
            <v>2032.19</v>
          </cell>
          <cell r="P1152">
            <v>41639.019999999997</v>
          </cell>
          <cell r="Q1152">
            <v>89092.98</v>
          </cell>
          <cell r="R1152">
            <v>43671.21</v>
          </cell>
          <cell r="S1152">
            <v>1944</v>
          </cell>
          <cell r="T1152">
            <v>10231.200000000001</v>
          </cell>
          <cell r="U1152">
            <v>12939.03</v>
          </cell>
          <cell r="V1152">
            <v>711</v>
          </cell>
          <cell r="W1152">
            <v>11260.8</v>
          </cell>
          <cell r="X1152">
            <v>222.75</v>
          </cell>
          <cell r="Y1152">
            <v>13302.4</v>
          </cell>
          <cell r="Z1152">
            <v>7807.34</v>
          </cell>
          <cell r="AA1152">
            <v>20.64</v>
          </cell>
          <cell r="AB1152">
            <v>2633.2</v>
          </cell>
          <cell r="AC1152">
            <v>13203.83</v>
          </cell>
          <cell r="AD1152">
            <v>8.34</v>
          </cell>
          <cell r="AE1152">
            <v>19656</v>
          </cell>
          <cell r="AF1152">
            <v>72.91</v>
          </cell>
          <cell r="AG1152">
            <v>5238.96</v>
          </cell>
          <cell r="AH1152">
            <v>59511</v>
          </cell>
          <cell r="AI1152">
            <v>2714.4</v>
          </cell>
          <cell r="AJ1152">
            <v>176105.37</v>
          </cell>
          <cell r="AK1152">
            <v>2511.34</v>
          </cell>
          <cell r="AL1152">
            <v>10424.33</v>
          </cell>
        </row>
        <row r="1153">
          <cell r="A1153">
            <v>38910</v>
          </cell>
          <cell r="B1153" t="str">
            <v>24:00</v>
          </cell>
          <cell r="C1153">
            <v>39697.160000000003</v>
          </cell>
          <cell r="D1153">
            <v>52407.7</v>
          </cell>
          <cell r="E1153">
            <v>168779.89</v>
          </cell>
          <cell r="F1153">
            <v>-259.2</v>
          </cell>
          <cell r="G1153">
            <v>91003.3</v>
          </cell>
          <cell r="H1153">
            <v>12353.69</v>
          </cell>
          <cell r="I1153">
            <v>-124.06</v>
          </cell>
          <cell r="J1153">
            <v>16100.49</v>
          </cell>
          <cell r="K1153">
            <v>7739.62</v>
          </cell>
          <cell r="L1153">
            <v>12360.61</v>
          </cell>
          <cell r="M1153">
            <v>0</v>
          </cell>
          <cell r="N1153">
            <v>36984</v>
          </cell>
          <cell r="O1153">
            <v>-103.13</v>
          </cell>
          <cell r="P1153">
            <v>40200.949999999997</v>
          </cell>
          <cell r="Q1153">
            <v>84444.06</v>
          </cell>
          <cell r="R1153">
            <v>40097.82</v>
          </cell>
          <cell r="S1153">
            <v>1836</v>
          </cell>
          <cell r="T1153">
            <v>10162.799999999999</v>
          </cell>
          <cell r="U1153">
            <v>12360.61</v>
          </cell>
          <cell r="V1153">
            <v>675</v>
          </cell>
          <cell r="W1153">
            <v>11289.6</v>
          </cell>
          <cell r="X1153">
            <v>201.75</v>
          </cell>
          <cell r="Y1153">
            <v>12886.7</v>
          </cell>
          <cell r="Z1153">
            <v>7191.86</v>
          </cell>
          <cell r="AA1153">
            <v>18.760000000000002</v>
          </cell>
          <cell r="AB1153">
            <v>2548.5</v>
          </cell>
          <cell r="AC1153">
            <v>12471.92</v>
          </cell>
          <cell r="AD1153">
            <v>7.36</v>
          </cell>
          <cell r="AE1153">
            <v>18864</v>
          </cell>
          <cell r="AF1153">
            <v>72.91</v>
          </cell>
          <cell r="AG1153">
            <v>5254.02</v>
          </cell>
          <cell r="AH1153">
            <v>56847</v>
          </cell>
          <cell r="AI1153">
            <v>2606.4</v>
          </cell>
          <cell r="AJ1153">
            <v>172345.8</v>
          </cell>
          <cell r="AK1153">
            <v>2454.27</v>
          </cell>
          <cell r="AL1153">
            <v>8213.93</v>
          </cell>
        </row>
        <row r="1154">
          <cell r="A1154">
            <v>38911</v>
          </cell>
          <cell r="B1154" t="str">
            <v>00:15</v>
          </cell>
          <cell r="C1154">
            <v>39659.949999999997</v>
          </cell>
          <cell r="D1154">
            <v>51128.02</v>
          </cell>
          <cell r="E1154">
            <v>155899.76999999999</v>
          </cell>
          <cell r="F1154">
            <v>-172.8</v>
          </cell>
          <cell r="G1154">
            <v>88319.97</v>
          </cell>
          <cell r="H1154">
            <v>12139.59</v>
          </cell>
          <cell r="I1154">
            <v>-114.43</v>
          </cell>
          <cell r="J1154">
            <v>15649.69</v>
          </cell>
          <cell r="K1154">
            <v>7547.42</v>
          </cell>
          <cell r="L1154">
            <v>9095.83</v>
          </cell>
          <cell r="M1154">
            <v>0</v>
          </cell>
          <cell r="N1154">
            <v>35880</v>
          </cell>
          <cell r="O1154">
            <v>-97.06</v>
          </cell>
          <cell r="P1154">
            <v>38331.69</v>
          </cell>
          <cell r="Q1154">
            <v>78514.429999999993</v>
          </cell>
          <cell r="R1154">
            <v>38234.629999999997</v>
          </cell>
          <cell r="S1154">
            <v>1836</v>
          </cell>
          <cell r="T1154">
            <v>12117.6</v>
          </cell>
          <cell r="U1154">
            <v>9095.83</v>
          </cell>
          <cell r="V1154">
            <v>666</v>
          </cell>
          <cell r="W1154">
            <v>11174.4</v>
          </cell>
          <cell r="X1154">
            <v>183.75</v>
          </cell>
          <cell r="Y1154">
            <v>12304.72</v>
          </cell>
          <cell r="Z1154">
            <v>6981.85</v>
          </cell>
          <cell r="AA1154">
            <v>20.64</v>
          </cell>
          <cell r="AB1154">
            <v>2518.1999999999998</v>
          </cell>
          <cell r="AC1154">
            <v>11790.27</v>
          </cell>
          <cell r="AD1154">
            <v>7.33</v>
          </cell>
          <cell r="AE1154">
            <v>17982</v>
          </cell>
          <cell r="AF1154">
            <v>70.83</v>
          </cell>
          <cell r="AG1154">
            <v>5155.38</v>
          </cell>
          <cell r="AH1154">
            <v>54048</v>
          </cell>
          <cell r="AI1154">
            <v>2512.8000000000002</v>
          </cell>
          <cell r="AJ1154">
            <v>163083.01999999999</v>
          </cell>
          <cell r="AK1154">
            <v>2511.34</v>
          </cell>
          <cell r="AL1154">
            <v>10238.459999999999</v>
          </cell>
        </row>
        <row r="1155">
          <cell r="A1155">
            <v>38911</v>
          </cell>
          <cell r="B1155" t="str">
            <v>00:30</v>
          </cell>
          <cell r="C1155">
            <v>39985.629999999997</v>
          </cell>
          <cell r="D1155">
            <v>50928.18</v>
          </cell>
          <cell r="E1155">
            <v>144779.95000000001</v>
          </cell>
          <cell r="F1155">
            <v>-259.2</v>
          </cell>
          <cell r="G1155">
            <v>86518.3</v>
          </cell>
          <cell r="H1155">
            <v>11777.74</v>
          </cell>
          <cell r="I1155">
            <v>-111.56</v>
          </cell>
          <cell r="J1155">
            <v>15858.11</v>
          </cell>
          <cell r="K1155">
            <v>6295.75</v>
          </cell>
          <cell r="L1155">
            <v>8024.57</v>
          </cell>
          <cell r="M1155">
            <v>0</v>
          </cell>
          <cell r="N1155">
            <v>35328</v>
          </cell>
          <cell r="O1155">
            <v>-97.06</v>
          </cell>
          <cell r="P1155">
            <v>33916.480000000003</v>
          </cell>
          <cell r="Q1155">
            <v>74287.56</v>
          </cell>
          <cell r="R1155">
            <v>33819.42</v>
          </cell>
          <cell r="S1155">
            <v>1836</v>
          </cell>
          <cell r="T1155">
            <v>12873.6</v>
          </cell>
          <cell r="U1155">
            <v>8024.57</v>
          </cell>
          <cell r="V1155">
            <v>657</v>
          </cell>
          <cell r="W1155">
            <v>10656</v>
          </cell>
          <cell r="X1155">
            <v>165.75</v>
          </cell>
          <cell r="Y1155">
            <v>11889.02</v>
          </cell>
          <cell r="Z1155">
            <v>6815.94</v>
          </cell>
          <cell r="AA1155">
            <v>18.760000000000002</v>
          </cell>
          <cell r="AB1155">
            <v>2484.6999999999998</v>
          </cell>
          <cell r="AC1155">
            <v>11229.18</v>
          </cell>
          <cell r="AD1155">
            <v>8.39</v>
          </cell>
          <cell r="AE1155">
            <v>17028</v>
          </cell>
          <cell r="AF1155">
            <v>66.66</v>
          </cell>
          <cell r="AG1155">
            <v>5200.49</v>
          </cell>
          <cell r="AH1155">
            <v>51366</v>
          </cell>
          <cell r="AI1155">
            <v>2426.4</v>
          </cell>
          <cell r="AJ1155">
            <v>155963.93</v>
          </cell>
          <cell r="AK1155">
            <v>2511.34</v>
          </cell>
          <cell r="AL1155">
            <v>12633.52</v>
          </cell>
        </row>
        <row r="1156">
          <cell r="A1156">
            <v>38911</v>
          </cell>
          <cell r="B1156" t="str">
            <v>00:45</v>
          </cell>
          <cell r="C1156">
            <v>40578.17</v>
          </cell>
          <cell r="D1156">
            <v>54888.98</v>
          </cell>
          <cell r="E1156">
            <v>132424.57999999999</v>
          </cell>
          <cell r="F1156">
            <v>-172.8</v>
          </cell>
          <cell r="G1156">
            <v>86518.3</v>
          </cell>
          <cell r="H1156">
            <v>11803.61</v>
          </cell>
          <cell r="I1156">
            <v>-106.52</v>
          </cell>
          <cell r="J1156">
            <v>15678.12</v>
          </cell>
          <cell r="K1156">
            <v>4062.25</v>
          </cell>
          <cell r="L1156">
            <v>6662.14</v>
          </cell>
          <cell r="M1156">
            <v>0</v>
          </cell>
          <cell r="N1156">
            <v>35880</v>
          </cell>
          <cell r="O1156">
            <v>-97.06</v>
          </cell>
          <cell r="P1156">
            <v>30686.73</v>
          </cell>
          <cell r="Q1156">
            <v>72170.52</v>
          </cell>
          <cell r="R1156">
            <v>30589.67</v>
          </cell>
          <cell r="S1156">
            <v>1836</v>
          </cell>
          <cell r="T1156">
            <v>13723.2</v>
          </cell>
          <cell r="U1156">
            <v>6662.14</v>
          </cell>
          <cell r="V1156">
            <v>672</v>
          </cell>
          <cell r="W1156">
            <v>10598.4</v>
          </cell>
          <cell r="X1156">
            <v>156.75</v>
          </cell>
          <cell r="Y1156">
            <v>11473.32</v>
          </cell>
          <cell r="Z1156">
            <v>6631.03</v>
          </cell>
          <cell r="AA1156">
            <v>20.64</v>
          </cell>
          <cell r="AB1156">
            <v>2465.6</v>
          </cell>
          <cell r="AC1156">
            <v>10813.08</v>
          </cell>
          <cell r="AD1156">
            <v>7.44</v>
          </cell>
          <cell r="AE1156">
            <v>16542</v>
          </cell>
          <cell r="AF1156">
            <v>65.62</v>
          </cell>
          <cell r="AG1156">
            <v>5206.59</v>
          </cell>
          <cell r="AH1156">
            <v>49662</v>
          </cell>
          <cell r="AI1156">
            <v>2368.8000000000002</v>
          </cell>
          <cell r="AJ1156">
            <v>147805.07</v>
          </cell>
          <cell r="AK1156">
            <v>2511.34</v>
          </cell>
          <cell r="AL1156">
            <v>16067.75</v>
          </cell>
        </row>
        <row r="1157">
          <cell r="A1157">
            <v>38911</v>
          </cell>
          <cell r="B1157" t="str">
            <v>01:00</v>
          </cell>
          <cell r="C1157">
            <v>40131.660000000003</v>
          </cell>
          <cell r="D1157">
            <v>50608.12</v>
          </cell>
          <cell r="E1157">
            <v>129659.56</v>
          </cell>
          <cell r="F1157">
            <v>-259.2</v>
          </cell>
          <cell r="G1157">
            <v>86479.97</v>
          </cell>
          <cell r="H1157">
            <v>11873.73</v>
          </cell>
          <cell r="I1157">
            <v>-99.48</v>
          </cell>
          <cell r="J1157">
            <v>15240.93</v>
          </cell>
          <cell r="K1157">
            <v>4324.84</v>
          </cell>
          <cell r="L1157">
            <v>6001.86</v>
          </cell>
          <cell r="M1157">
            <v>0</v>
          </cell>
          <cell r="N1157">
            <v>35328</v>
          </cell>
          <cell r="O1157">
            <v>-78.86</v>
          </cell>
          <cell r="P1157">
            <v>26548.67</v>
          </cell>
          <cell r="Q1157">
            <v>71107.48</v>
          </cell>
          <cell r="R1157">
            <v>26469.81</v>
          </cell>
          <cell r="S1157">
            <v>1728</v>
          </cell>
          <cell r="T1157">
            <v>14252.4</v>
          </cell>
          <cell r="U1157">
            <v>6001.86</v>
          </cell>
          <cell r="V1157">
            <v>666</v>
          </cell>
          <cell r="W1157">
            <v>10684.8</v>
          </cell>
          <cell r="X1157">
            <v>146.25</v>
          </cell>
          <cell r="Y1157">
            <v>11140.76</v>
          </cell>
          <cell r="Z1157">
            <v>6554.22</v>
          </cell>
          <cell r="AA1157">
            <v>18.760000000000002</v>
          </cell>
          <cell r="AB1157">
            <v>2475.1999999999998</v>
          </cell>
          <cell r="AC1157">
            <v>10321.94</v>
          </cell>
          <cell r="AD1157">
            <v>7.46</v>
          </cell>
          <cell r="AE1157">
            <v>15984</v>
          </cell>
          <cell r="AF1157">
            <v>66.66</v>
          </cell>
          <cell r="AG1157">
            <v>5171.1000000000004</v>
          </cell>
          <cell r="AH1157">
            <v>48375</v>
          </cell>
          <cell r="AI1157">
            <v>2311.1999999999998</v>
          </cell>
          <cell r="AJ1157">
            <v>144397.48000000001</v>
          </cell>
          <cell r="AK1157">
            <v>2568.42</v>
          </cell>
          <cell r="AL1157">
            <v>15382.77</v>
          </cell>
        </row>
        <row r="1158">
          <cell r="A1158">
            <v>38911</v>
          </cell>
          <cell r="B1158" t="str">
            <v>01:15</v>
          </cell>
          <cell r="C1158">
            <v>40360.51</v>
          </cell>
          <cell r="D1158">
            <v>51528.3</v>
          </cell>
          <cell r="E1158">
            <v>120464.84</v>
          </cell>
          <cell r="F1158">
            <v>-172.8</v>
          </cell>
          <cell r="G1158">
            <v>86479.97</v>
          </cell>
          <cell r="H1158">
            <v>12065.72</v>
          </cell>
          <cell r="I1158">
            <v>-96.89</v>
          </cell>
          <cell r="J1158">
            <v>14743.4</v>
          </cell>
          <cell r="K1158">
            <v>4401.4799999999996</v>
          </cell>
          <cell r="L1158">
            <v>6006.77</v>
          </cell>
          <cell r="M1158">
            <v>0</v>
          </cell>
          <cell r="N1158">
            <v>35328</v>
          </cell>
          <cell r="O1158">
            <v>-60.66</v>
          </cell>
          <cell r="P1158">
            <v>26221.47</v>
          </cell>
          <cell r="Q1158">
            <v>68160.89</v>
          </cell>
          <cell r="R1158">
            <v>26160.81</v>
          </cell>
          <cell r="S1158">
            <v>1836</v>
          </cell>
          <cell r="T1158">
            <v>13888.8</v>
          </cell>
          <cell r="U1158">
            <v>6006.77</v>
          </cell>
          <cell r="V1158">
            <v>624</v>
          </cell>
          <cell r="W1158">
            <v>10627.2</v>
          </cell>
          <cell r="X1158">
            <v>138</v>
          </cell>
          <cell r="Y1158">
            <v>11057.62</v>
          </cell>
          <cell r="Z1158">
            <v>7173.32</v>
          </cell>
          <cell r="AA1158">
            <v>18.760000000000002</v>
          </cell>
          <cell r="AB1158">
            <v>2486.4</v>
          </cell>
          <cell r="AC1158">
            <v>9870.7800000000007</v>
          </cell>
          <cell r="AD1158">
            <v>8.4</v>
          </cell>
          <cell r="AE1158">
            <v>15588</v>
          </cell>
          <cell r="AF1158">
            <v>61.45</v>
          </cell>
          <cell r="AG1158">
            <v>5207.58</v>
          </cell>
          <cell r="AH1158">
            <v>46881</v>
          </cell>
          <cell r="AI1158">
            <v>2253.6</v>
          </cell>
          <cell r="AJ1158">
            <v>138222.32</v>
          </cell>
          <cell r="AK1158">
            <v>2511.34</v>
          </cell>
          <cell r="AL1158">
            <v>17407.3</v>
          </cell>
        </row>
        <row r="1159">
          <cell r="A1159">
            <v>38911</v>
          </cell>
          <cell r="B1159" t="str">
            <v>01:30</v>
          </cell>
          <cell r="C1159">
            <v>40195.279999999999</v>
          </cell>
          <cell r="D1159">
            <v>42486.5</v>
          </cell>
          <cell r="E1159">
            <v>117428.6</v>
          </cell>
          <cell r="F1159">
            <v>-259.2</v>
          </cell>
          <cell r="G1159">
            <v>86518.3</v>
          </cell>
          <cell r="H1159">
            <v>12067.59</v>
          </cell>
          <cell r="I1159">
            <v>-93.3</v>
          </cell>
          <cell r="J1159">
            <v>14804.6</v>
          </cell>
          <cell r="K1159">
            <v>4743.08</v>
          </cell>
          <cell r="L1159">
            <v>5984.04</v>
          </cell>
          <cell r="M1159">
            <v>0</v>
          </cell>
          <cell r="N1159">
            <v>35328</v>
          </cell>
          <cell r="O1159">
            <v>-36.4</v>
          </cell>
          <cell r="P1159">
            <v>27577.62</v>
          </cell>
          <cell r="Q1159">
            <v>63229.3</v>
          </cell>
          <cell r="R1159">
            <v>27541.22</v>
          </cell>
          <cell r="S1159">
            <v>1728</v>
          </cell>
          <cell r="T1159">
            <v>13636.8</v>
          </cell>
          <cell r="U1159">
            <v>5984.04</v>
          </cell>
          <cell r="V1159">
            <v>642</v>
          </cell>
          <cell r="W1159">
            <v>10166.4</v>
          </cell>
          <cell r="X1159">
            <v>132</v>
          </cell>
          <cell r="Y1159">
            <v>10725.06</v>
          </cell>
          <cell r="Z1159">
            <v>7175.96</v>
          </cell>
          <cell r="AA1159">
            <v>20.64</v>
          </cell>
          <cell r="AB1159">
            <v>2475.1999999999998</v>
          </cell>
          <cell r="AC1159">
            <v>9585.27</v>
          </cell>
          <cell r="AD1159">
            <v>7.37</v>
          </cell>
          <cell r="AE1159">
            <v>15372</v>
          </cell>
          <cell r="AF1159">
            <v>59.37</v>
          </cell>
          <cell r="AG1159">
            <v>5130.09</v>
          </cell>
          <cell r="AH1159">
            <v>46122</v>
          </cell>
          <cell r="AI1159">
            <v>2196</v>
          </cell>
          <cell r="AJ1159">
            <v>135326.69</v>
          </cell>
          <cell r="AK1159">
            <v>2397.19</v>
          </cell>
          <cell r="AL1159">
            <v>17463.400000000001</v>
          </cell>
        </row>
        <row r="1160">
          <cell r="A1160">
            <v>38911</v>
          </cell>
          <cell r="B1160" t="str">
            <v>01:45</v>
          </cell>
          <cell r="C1160">
            <v>40867.839999999997</v>
          </cell>
          <cell r="D1160">
            <v>40566.11</v>
          </cell>
          <cell r="E1160">
            <v>113747.49</v>
          </cell>
          <cell r="F1160">
            <v>-172.8</v>
          </cell>
          <cell r="G1160">
            <v>86556.64</v>
          </cell>
          <cell r="H1160">
            <v>12185.71</v>
          </cell>
          <cell r="I1160">
            <v>-92.72</v>
          </cell>
          <cell r="J1160">
            <v>15180.93</v>
          </cell>
          <cell r="K1160">
            <v>5333.35</v>
          </cell>
          <cell r="L1160">
            <v>5987.07</v>
          </cell>
          <cell r="M1160">
            <v>0</v>
          </cell>
          <cell r="N1160">
            <v>35328</v>
          </cell>
          <cell r="O1160">
            <v>-42.46</v>
          </cell>
          <cell r="P1160">
            <v>25421.69</v>
          </cell>
          <cell r="Q1160">
            <v>64060.72</v>
          </cell>
          <cell r="R1160">
            <v>25379.23</v>
          </cell>
          <cell r="S1160">
            <v>1836</v>
          </cell>
          <cell r="T1160">
            <v>13442.4</v>
          </cell>
          <cell r="U1160">
            <v>5987.07</v>
          </cell>
          <cell r="V1160">
            <v>660</v>
          </cell>
          <cell r="W1160">
            <v>10224</v>
          </cell>
          <cell r="X1160">
            <v>128.25</v>
          </cell>
          <cell r="Y1160">
            <v>10558.78</v>
          </cell>
          <cell r="Z1160">
            <v>7446.72</v>
          </cell>
          <cell r="AA1160">
            <v>18.760000000000002</v>
          </cell>
          <cell r="AB1160">
            <v>2462.5</v>
          </cell>
          <cell r="AC1160">
            <v>9409.6200000000008</v>
          </cell>
          <cell r="AD1160">
            <v>7.36</v>
          </cell>
          <cell r="AE1160">
            <v>15120</v>
          </cell>
          <cell r="AF1160">
            <v>58.33</v>
          </cell>
          <cell r="AG1160">
            <v>5149.16</v>
          </cell>
          <cell r="AH1160">
            <v>45411</v>
          </cell>
          <cell r="AI1160">
            <v>2152.8000000000002</v>
          </cell>
          <cell r="AJ1160">
            <v>132255.07999999999</v>
          </cell>
          <cell r="AK1160">
            <v>2454.27</v>
          </cell>
          <cell r="AL1160">
            <v>17833.939999999999</v>
          </cell>
        </row>
        <row r="1161">
          <cell r="A1161">
            <v>38911</v>
          </cell>
          <cell r="B1161" t="str">
            <v>02:00</v>
          </cell>
          <cell r="C1161">
            <v>40674.589999999997</v>
          </cell>
          <cell r="D1161">
            <v>42726.54</v>
          </cell>
          <cell r="E1161">
            <v>106277.32</v>
          </cell>
          <cell r="F1161">
            <v>-172.8</v>
          </cell>
          <cell r="G1161">
            <v>86671.64</v>
          </cell>
          <cell r="H1161">
            <v>12065.72</v>
          </cell>
          <cell r="I1161">
            <v>-89.56</v>
          </cell>
          <cell r="J1161">
            <v>14563.02</v>
          </cell>
          <cell r="K1161">
            <v>5376.46</v>
          </cell>
          <cell r="L1161">
            <v>5867.55</v>
          </cell>
          <cell r="M1161">
            <v>0</v>
          </cell>
          <cell r="N1161">
            <v>35880</v>
          </cell>
          <cell r="O1161">
            <v>-42.46</v>
          </cell>
          <cell r="P1161">
            <v>27188.27</v>
          </cell>
          <cell r="Q1161">
            <v>61081.56</v>
          </cell>
          <cell r="R1161">
            <v>27145.81</v>
          </cell>
          <cell r="S1161">
            <v>1728</v>
          </cell>
          <cell r="T1161">
            <v>13564.8</v>
          </cell>
          <cell r="U1161">
            <v>5867.55</v>
          </cell>
          <cell r="V1161">
            <v>651</v>
          </cell>
          <cell r="W1161">
            <v>10252.799999999999</v>
          </cell>
          <cell r="X1161">
            <v>120.75</v>
          </cell>
          <cell r="Y1161">
            <v>10226.219999999999</v>
          </cell>
          <cell r="Z1161">
            <v>7610.76</v>
          </cell>
          <cell r="AA1161">
            <v>18.760000000000002</v>
          </cell>
          <cell r="AB1161">
            <v>2460.9</v>
          </cell>
          <cell r="AC1161">
            <v>9284.4</v>
          </cell>
          <cell r="AD1161">
            <v>8.57</v>
          </cell>
          <cell r="AE1161">
            <v>14976</v>
          </cell>
          <cell r="AF1161">
            <v>58.33</v>
          </cell>
          <cell r="AG1161">
            <v>5188.2</v>
          </cell>
          <cell r="AH1161">
            <v>44955</v>
          </cell>
          <cell r="AI1161">
            <v>2152.8000000000002</v>
          </cell>
          <cell r="AJ1161">
            <v>127695.7</v>
          </cell>
          <cell r="AK1161">
            <v>2454.27</v>
          </cell>
          <cell r="AL1161">
            <v>19666.77</v>
          </cell>
        </row>
        <row r="1162">
          <cell r="A1162">
            <v>38911</v>
          </cell>
          <cell r="B1162" t="str">
            <v>02:15</v>
          </cell>
          <cell r="C1162">
            <v>40458.14</v>
          </cell>
          <cell r="D1162">
            <v>42926.58</v>
          </cell>
          <cell r="E1162">
            <v>100238.04</v>
          </cell>
          <cell r="F1162">
            <v>-172.8</v>
          </cell>
          <cell r="G1162">
            <v>87093.3</v>
          </cell>
          <cell r="H1162">
            <v>12235.58</v>
          </cell>
          <cell r="I1162">
            <v>-89.56</v>
          </cell>
          <cell r="J1162">
            <v>15809.71</v>
          </cell>
          <cell r="K1162">
            <v>5543.06</v>
          </cell>
          <cell r="L1162">
            <v>5878.16</v>
          </cell>
          <cell r="M1162">
            <v>0</v>
          </cell>
          <cell r="N1162">
            <v>35328</v>
          </cell>
          <cell r="O1162">
            <v>-36.4</v>
          </cell>
          <cell r="P1162">
            <v>26619.34</v>
          </cell>
          <cell r="Q1162">
            <v>59929.56</v>
          </cell>
          <cell r="R1162">
            <v>26582.94</v>
          </cell>
          <cell r="S1162">
            <v>1836</v>
          </cell>
          <cell r="T1162">
            <v>13309.2</v>
          </cell>
          <cell r="U1162">
            <v>5878.16</v>
          </cell>
          <cell r="V1162">
            <v>642</v>
          </cell>
          <cell r="W1162">
            <v>10051.200000000001</v>
          </cell>
          <cell r="X1162">
            <v>115.5</v>
          </cell>
          <cell r="Y1162">
            <v>10475.64</v>
          </cell>
          <cell r="Z1162">
            <v>7757.37</v>
          </cell>
          <cell r="AA1162">
            <v>20.64</v>
          </cell>
          <cell r="AB1162">
            <v>2456.1</v>
          </cell>
          <cell r="AC1162">
            <v>9213.7999999999993</v>
          </cell>
          <cell r="AD1162">
            <v>7.42</v>
          </cell>
          <cell r="AE1162">
            <v>14796</v>
          </cell>
          <cell r="AF1162">
            <v>57.29</v>
          </cell>
          <cell r="AG1162">
            <v>5158.17</v>
          </cell>
          <cell r="AH1162">
            <v>44439</v>
          </cell>
          <cell r="AI1162">
            <v>2145.6</v>
          </cell>
          <cell r="AJ1162">
            <v>124176.2</v>
          </cell>
          <cell r="AK1162">
            <v>2454.27</v>
          </cell>
          <cell r="AL1162">
            <v>21658.58</v>
          </cell>
        </row>
        <row r="1163">
          <cell r="A1163">
            <v>38911</v>
          </cell>
          <cell r="B1163" t="str">
            <v>02:30</v>
          </cell>
          <cell r="C1163">
            <v>40194.879999999997</v>
          </cell>
          <cell r="D1163">
            <v>40406.080000000002</v>
          </cell>
          <cell r="E1163">
            <v>100400.05</v>
          </cell>
          <cell r="F1163">
            <v>-172.8</v>
          </cell>
          <cell r="G1163">
            <v>87131.64</v>
          </cell>
          <cell r="H1163">
            <v>12161.71</v>
          </cell>
          <cell r="I1163">
            <v>-89.13</v>
          </cell>
          <cell r="J1163">
            <v>15701.72</v>
          </cell>
          <cell r="K1163">
            <v>5445.22</v>
          </cell>
          <cell r="L1163">
            <v>5913.67</v>
          </cell>
          <cell r="M1163">
            <v>0</v>
          </cell>
          <cell r="N1163">
            <v>35328</v>
          </cell>
          <cell r="O1163">
            <v>-42.46</v>
          </cell>
          <cell r="P1163">
            <v>25343.040000000001</v>
          </cell>
          <cell r="Q1163">
            <v>59641.13</v>
          </cell>
          <cell r="R1163">
            <v>25300.58</v>
          </cell>
          <cell r="S1163">
            <v>1728</v>
          </cell>
          <cell r="T1163">
            <v>13320</v>
          </cell>
          <cell r="U1163">
            <v>5913.67</v>
          </cell>
          <cell r="V1163">
            <v>630</v>
          </cell>
          <cell r="W1163">
            <v>10051.200000000001</v>
          </cell>
          <cell r="X1163">
            <v>115.5</v>
          </cell>
          <cell r="Y1163">
            <v>10392.5</v>
          </cell>
          <cell r="Z1163">
            <v>7939.97</v>
          </cell>
          <cell r="AA1163">
            <v>18.760000000000002</v>
          </cell>
          <cell r="AB1163">
            <v>2563.3000000000002</v>
          </cell>
          <cell r="AC1163">
            <v>9098.5499999999993</v>
          </cell>
          <cell r="AD1163">
            <v>7.36</v>
          </cell>
          <cell r="AE1163">
            <v>14814</v>
          </cell>
          <cell r="AF1163">
            <v>57.29</v>
          </cell>
          <cell r="AG1163">
            <v>5235.8500000000004</v>
          </cell>
          <cell r="AH1163">
            <v>44103</v>
          </cell>
          <cell r="AI1163">
            <v>2116.8000000000002</v>
          </cell>
          <cell r="AJ1163">
            <v>123312.29</v>
          </cell>
          <cell r="AK1163">
            <v>2454.27</v>
          </cell>
          <cell r="AL1163">
            <v>20738.650000000001</v>
          </cell>
        </row>
        <row r="1164">
          <cell r="A1164">
            <v>38911</v>
          </cell>
          <cell r="B1164" t="str">
            <v>02:45</v>
          </cell>
          <cell r="C1164">
            <v>40050.04</v>
          </cell>
          <cell r="D1164">
            <v>39045.81</v>
          </cell>
          <cell r="E1164">
            <v>100399.24</v>
          </cell>
          <cell r="F1164">
            <v>-172.8</v>
          </cell>
          <cell r="G1164">
            <v>87093.3</v>
          </cell>
          <cell r="H1164">
            <v>12139.59</v>
          </cell>
          <cell r="I1164">
            <v>-91</v>
          </cell>
          <cell r="J1164">
            <v>15648.89</v>
          </cell>
          <cell r="K1164">
            <v>5288.02</v>
          </cell>
          <cell r="L1164">
            <v>5845.44</v>
          </cell>
          <cell r="M1164">
            <v>0</v>
          </cell>
          <cell r="N1164">
            <v>35328</v>
          </cell>
          <cell r="O1164">
            <v>-36.4</v>
          </cell>
          <cell r="P1164">
            <v>25087.24</v>
          </cell>
          <cell r="Q1164">
            <v>59291</v>
          </cell>
          <cell r="R1164">
            <v>25050.84</v>
          </cell>
          <cell r="S1164">
            <v>1836</v>
          </cell>
          <cell r="T1164">
            <v>13219.2</v>
          </cell>
          <cell r="U1164">
            <v>5845.44</v>
          </cell>
          <cell r="V1164">
            <v>654</v>
          </cell>
          <cell r="W1164">
            <v>10137.6</v>
          </cell>
          <cell r="X1164">
            <v>111.75</v>
          </cell>
          <cell r="Y1164">
            <v>10309.36</v>
          </cell>
          <cell r="Z1164">
            <v>7863.2</v>
          </cell>
          <cell r="AA1164">
            <v>20.64</v>
          </cell>
          <cell r="AB1164">
            <v>2521.6999999999998</v>
          </cell>
          <cell r="AC1164">
            <v>8998.43</v>
          </cell>
          <cell r="AD1164">
            <v>7.49</v>
          </cell>
          <cell r="AE1164">
            <v>14616</v>
          </cell>
          <cell r="AF1164">
            <v>56.25</v>
          </cell>
          <cell r="AG1164">
            <v>5266.59</v>
          </cell>
          <cell r="AH1164">
            <v>44016</v>
          </cell>
          <cell r="AI1164">
            <v>2088</v>
          </cell>
          <cell r="AJ1164">
            <v>122624.32000000001</v>
          </cell>
          <cell r="AK1164">
            <v>2454.27</v>
          </cell>
          <cell r="AL1164">
            <v>20192.77</v>
          </cell>
        </row>
        <row r="1165">
          <cell r="A1165">
            <v>38911</v>
          </cell>
          <cell r="B1165" t="str">
            <v>03:00</v>
          </cell>
          <cell r="C1165">
            <v>39857.589999999997</v>
          </cell>
          <cell r="D1165">
            <v>37125.42</v>
          </cell>
          <cell r="E1165">
            <v>100400.85</v>
          </cell>
          <cell r="F1165">
            <v>-172.8</v>
          </cell>
          <cell r="G1165">
            <v>87054.97</v>
          </cell>
          <cell r="H1165">
            <v>12137.71</v>
          </cell>
          <cell r="I1165">
            <v>-91.72</v>
          </cell>
          <cell r="J1165">
            <v>15463.34</v>
          </cell>
          <cell r="K1165">
            <v>5467.93</v>
          </cell>
          <cell r="L1165">
            <v>5780.64</v>
          </cell>
          <cell r="M1165">
            <v>0</v>
          </cell>
          <cell r="N1165">
            <v>35328</v>
          </cell>
          <cell r="O1165">
            <v>-42.46</v>
          </cell>
          <cell r="P1165">
            <v>25289.91</v>
          </cell>
          <cell r="Q1165">
            <v>58203.72</v>
          </cell>
          <cell r="R1165">
            <v>25247.45</v>
          </cell>
          <cell r="S1165">
            <v>1728</v>
          </cell>
          <cell r="T1165">
            <v>13284</v>
          </cell>
          <cell r="U1165">
            <v>5780.64</v>
          </cell>
          <cell r="V1165">
            <v>645</v>
          </cell>
          <cell r="W1165">
            <v>10137.6</v>
          </cell>
          <cell r="X1165">
            <v>111</v>
          </cell>
          <cell r="Y1165">
            <v>10309.36</v>
          </cell>
          <cell r="Z1165">
            <v>7582.23</v>
          </cell>
          <cell r="AA1165">
            <v>18.760000000000002</v>
          </cell>
          <cell r="AB1165">
            <v>2515.3000000000002</v>
          </cell>
          <cell r="AC1165">
            <v>8943.1299999999992</v>
          </cell>
          <cell r="AD1165">
            <v>8.44</v>
          </cell>
          <cell r="AE1165">
            <v>14508</v>
          </cell>
          <cell r="AF1165">
            <v>57.29</v>
          </cell>
          <cell r="AG1165">
            <v>5291.07</v>
          </cell>
          <cell r="AH1165">
            <v>43773</v>
          </cell>
          <cell r="AI1165">
            <v>2080.8000000000002</v>
          </cell>
          <cell r="AJ1165">
            <v>122432.31</v>
          </cell>
          <cell r="AK1165">
            <v>2511.34</v>
          </cell>
          <cell r="AL1165">
            <v>20073.54</v>
          </cell>
        </row>
        <row r="1166">
          <cell r="A1166">
            <v>38911</v>
          </cell>
          <cell r="B1166" t="str">
            <v>03:15</v>
          </cell>
          <cell r="C1166">
            <v>39472.300000000003</v>
          </cell>
          <cell r="D1166">
            <v>34124.82</v>
          </cell>
          <cell r="E1166">
            <v>101040.78</v>
          </cell>
          <cell r="F1166">
            <v>-259.2</v>
          </cell>
          <cell r="G1166">
            <v>87093.3</v>
          </cell>
          <cell r="H1166">
            <v>12209.7</v>
          </cell>
          <cell r="I1166">
            <v>-91.14</v>
          </cell>
          <cell r="J1166">
            <v>15306.95</v>
          </cell>
          <cell r="K1166">
            <v>5829.72</v>
          </cell>
          <cell r="L1166">
            <v>5732.22</v>
          </cell>
          <cell r="M1166">
            <v>0</v>
          </cell>
          <cell r="N1166">
            <v>34776</v>
          </cell>
          <cell r="O1166">
            <v>-42.46</v>
          </cell>
          <cell r="P1166">
            <v>25160.59</v>
          </cell>
          <cell r="Q1166">
            <v>57979.14</v>
          </cell>
          <cell r="R1166">
            <v>25118.13</v>
          </cell>
          <cell r="S1166">
            <v>1836</v>
          </cell>
          <cell r="T1166">
            <v>12967.2</v>
          </cell>
          <cell r="U1166">
            <v>5732.22</v>
          </cell>
          <cell r="V1166">
            <v>639</v>
          </cell>
          <cell r="W1166">
            <v>9734.4</v>
          </cell>
          <cell r="X1166">
            <v>105</v>
          </cell>
          <cell r="Y1166">
            <v>10392.5</v>
          </cell>
          <cell r="Z1166">
            <v>7663.4</v>
          </cell>
          <cell r="AA1166">
            <v>18.760000000000002</v>
          </cell>
          <cell r="AB1166">
            <v>2507.1999999999998</v>
          </cell>
          <cell r="AC1166">
            <v>8907.99</v>
          </cell>
          <cell r="AD1166">
            <v>7.39</v>
          </cell>
          <cell r="AE1166">
            <v>14598</v>
          </cell>
          <cell r="AF1166">
            <v>56.25</v>
          </cell>
          <cell r="AG1166">
            <v>5289.28</v>
          </cell>
          <cell r="AH1166">
            <v>43338</v>
          </cell>
          <cell r="AI1166">
            <v>2073.6</v>
          </cell>
          <cell r="AJ1166">
            <v>122096.33</v>
          </cell>
          <cell r="AK1166">
            <v>2511.34</v>
          </cell>
          <cell r="AL1166">
            <v>19252.97</v>
          </cell>
        </row>
        <row r="1167">
          <cell r="A1167">
            <v>38911</v>
          </cell>
          <cell r="B1167" t="str">
            <v>03:30</v>
          </cell>
          <cell r="C1167">
            <v>39688.35</v>
          </cell>
          <cell r="D1167">
            <v>32684.54</v>
          </cell>
          <cell r="E1167">
            <v>101239.97</v>
          </cell>
          <cell r="F1167">
            <v>-172.8</v>
          </cell>
          <cell r="G1167">
            <v>87054.97</v>
          </cell>
          <cell r="H1167">
            <v>12235.58</v>
          </cell>
          <cell r="I1167">
            <v>-89.85</v>
          </cell>
          <cell r="J1167">
            <v>15546.13</v>
          </cell>
          <cell r="K1167">
            <v>5781.02</v>
          </cell>
          <cell r="L1167">
            <v>5725.63</v>
          </cell>
          <cell r="M1167">
            <v>0</v>
          </cell>
          <cell r="N1167">
            <v>35328</v>
          </cell>
          <cell r="O1167">
            <v>-36.4</v>
          </cell>
          <cell r="P1167">
            <v>24479.72</v>
          </cell>
          <cell r="Q1167">
            <v>58425.85</v>
          </cell>
          <cell r="R1167">
            <v>24443.32</v>
          </cell>
          <cell r="S1167">
            <v>1836</v>
          </cell>
          <cell r="T1167">
            <v>12758.4</v>
          </cell>
          <cell r="U1167">
            <v>5725.63</v>
          </cell>
          <cell r="V1167">
            <v>609</v>
          </cell>
          <cell r="W1167">
            <v>9676.7999999999993</v>
          </cell>
          <cell r="X1167">
            <v>105.75</v>
          </cell>
          <cell r="Y1167">
            <v>10558.78</v>
          </cell>
          <cell r="Z1167">
            <v>7754.87</v>
          </cell>
          <cell r="AA1167">
            <v>20.64</v>
          </cell>
          <cell r="AB1167">
            <v>2488</v>
          </cell>
          <cell r="AC1167">
            <v>8852.99</v>
          </cell>
          <cell r="AD1167">
            <v>7.39</v>
          </cell>
          <cell r="AE1167">
            <v>14454</v>
          </cell>
          <cell r="AF1167">
            <v>56.25</v>
          </cell>
          <cell r="AG1167">
            <v>5238.99</v>
          </cell>
          <cell r="AH1167">
            <v>43197</v>
          </cell>
          <cell r="AI1167">
            <v>2066.4</v>
          </cell>
          <cell r="AJ1167">
            <v>121808.33</v>
          </cell>
          <cell r="AK1167">
            <v>2511.34</v>
          </cell>
          <cell r="AL1167">
            <v>18862.560000000001</v>
          </cell>
        </row>
        <row r="1168">
          <cell r="A1168">
            <v>38911</v>
          </cell>
          <cell r="B1168" t="str">
            <v>03:45</v>
          </cell>
          <cell r="C1168">
            <v>39713.96</v>
          </cell>
          <cell r="D1168">
            <v>31564.31</v>
          </cell>
          <cell r="E1168">
            <v>101119.18</v>
          </cell>
          <cell r="F1168">
            <v>-172.8</v>
          </cell>
          <cell r="G1168">
            <v>87093.3</v>
          </cell>
          <cell r="H1168">
            <v>12137.71</v>
          </cell>
          <cell r="I1168">
            <v>-88.41</v>
          </cell>
          <cell r="J1168">
            <v>15420.51</v>
          </cell>
          <cell r="K1168">
            <v>5755.77</v>
          </cell>
          <cell r="L1168">
            <v>5846.52</v>
          </cell>
          <cell r="M1168">
            <v>0</v>
          </cell>
          <cell r="N1168">
            <v>35328</v>
          </cell>
          <cell r="O1168">
            <v>-42.46</v>
          </cell>
          <cell r="P1168">
            <v>24091.41</v>
          </cell>
          <cell r="Q1168">
            <v>58328.41</v>
          </cell>
          <cell r="R1168">
            <v>24048.95</v>
          </cell>
          <cell r="S1168">
            <v>1728</v>
          </cell>
          <cell r="T1168">
            <v>12470.4</v>
          </cell>
          <cell r="U1168">
            <v>5846.52</v>
          </cell>
          <cell r="V1168">
            <v>627</v>
          </cell>
          <cell r="W1168">
            <v>9504</v>
          </cell>
          <cell r="X1168">
            <v>102</v>
          </cell>
          <cell r="Y1168">
            <v>10558.78</v>
          </cell>
          <cell r="Z1168">
            <v>7709.3</v>
          </cell>
          <cell r="AA1168">
            <v>18.760000000000002</v>
          </cell>
          <cell r="AB1168">
            <v>2460.8000000000002</v>
          </cell>
          <cell r="AC1168">
            <v>8808.0300000000007</v>
          </cell>
          <cell r="AD1168">
            <v>8.2799999999999994</v>
          </cell>
          <cell r="AE1168">
            <v>14436</v>
          </cell>
          <cell r="AF1168">
            <v>57.29</v>
          </cell>
          <cell r="AG1168">
            <v>5273.47</v>
          </cell>
          <cell r="AH1168">
            <v>43020</v>
          </cell>
          <cell r="AI1168">
            <v>2052</v>
          </cell>
          <cell r="AJ1168">
            <v>121376.36</v>
          </cell>
          <cell r="AK1168">
            <v>2454.27</v>
          </cell>
          <cell r="AL1168">
            <v>18528.25</v>
          </cell>
        </row>
        <row r="1169">
          <cell r="A1169">
            <v>38911</v>
          </cell>
          <cell r="B1169" t="str">
            <v>04:00</v>
          </cell>
          <cell r="C1169">
            <v>40014.43</v>
          </cell>
          <cell r="D1169">
            <v>30364.07</v>
          </cell>
          <cell r="E1169">
            <v>101320.78</v>
          </cell>
          <cell r="F1169">
            <v>-172.8</v>
          </cell>
          <cell r="G1169">
            <v>87093.3</v>
          </cell>
          <cell r="H1169">
            <v>12211.58</v>
          </cell>
          <cell r="I1169">
            <v>-90.28</v>
          </cell>
          <cell r="J1169">
            <v>15617.33</v>
          </cell>
          <cell r="K1169">
            <v>5716.26</v>
          </cell>
          <cell r="L1169">
            <v>5750.77</v>
          </cell>
          <cell r="M1169">
            <v>0</v>
          </cell>
          <cell r="N1169">
            <v>35328</v>
          </cell>
          <cell r="O1169">
            <v>-42.46</v>
          </cell>
          <cell r="P1169">
            <v>23754.080000000002</v>
          </cell>
          <cell r="Q1169">
            <v>58330.28</v>
          </cell>
          <cell r="R1169">
            <v>23711.62</v>
          </cell>
          <cell r="S1169">
            <v>1836</v>
          </cell>
          <cell r="T1169">
            <v>12682.8</v>
          </cell>
          <cell r="U1169">
            <v>5750.77</v>
          </cell>
          <cell r="V1169">
            <v>624</v>
          </cell>
          <cell r="W1169">
            <v>9590.4</v>
          </cell>
          <cell r="X1169">
            <v>101.25</v>
          </cell>
          <cell r="Y1169">
            <v>10808.2</v>
          </cell>
          <cell r="Z1169">
            <v>7408.8</v>
          </cell>
          <cell r="AA1169">
            <v>20.64</v>
          </cell>
          <cell r="AB1169">
            <v>2459.3000000000002</v>
          </cell>
          <cell r="AC1169">
            <v>8837.56</v>
          </cell>
          <cell r="AD1169">
            <v>7.24</v>
          </cell>
          <cell r="AE1169">
            <v>14526</v>
          </cell>
          <cell r="AF1169">
            <v>57.29</v>
          </cell>
          <cell r="AG1169">
            <v>5240.58</v>
          </cell>
          <cell r="AH1169">
            <v>43092</v>
          </cell>
          <cell r="AI1169">
            <v>2037.6</v>
          </cell>
          <cell r="AJ1169">
            <v>121200.38</v>
          </cell>
          <cell r="AK1169">
            <v>2454.27</v>
          </cell>
          <cell r="AL1169">
            <v>18313.169999999998</v>
          </cell>
        </row>
        <row r="1170">
          <cell r="A1170">
            <v>38911</v>
          </cell>
          <cell r="B1170" t="str">
            <v>04:15</v>
          </cell>
          <cell r="C1170">
            <v>40239.69</v>
          </cell>
          <cell r="D1170">
            <v>30564.12</v>
          </cell>
          <cell r="E1170">
            <v>101119.58</v>
          </cell>
          <cell r="F1170">
            <v>-172.8</v>
          </cell>
          <cell r="G1170">
            <v>87131.64</v>
          </cell>
          <cell r="H1170">
            <v>12353.69</v>
          </cell>
          <cell r="I1170">
            <v>-92.44</v>
          </cell>
          <cell r="J1170">
            <v>15185.76</v>
          </cell>
          <cell r="K1170">
            <v>5719.98</v>
          </cell>
          <cell r="L1170">
            <v>5746.03</v>
          </cell>
          <cell r="M1170">
            <v>0</v>
          </cell>
          <cell r="N1170">
            <v>35880</v>
          </cell>
          <cell r="O1170">
            <v>-36.4</v>
          </cell>
          <cell r="P1170">
            <v>23800.26</v>
          </cell>
          <cell r="Q1170">
            <v>58748.44</v>
          </cell>
          <cell r="R1170">
            <v>23763.86</v>
          </cell>
          <cell r="S1170">
            <v>1836</v>
          </cell>
          <cell r="T1170">
            <v>12261.6</v>
          </cell>
          <cell r="U1170">
            <v>5746.03</v>
          </cell>
          <cell r="V1170">
            <v>639</v>
          </cell>
          <cell r="W1170">
            <v>9734.4</v>
          </cell>
          <cell r="X1170">
            <v>99</v>
          </cell>
          <cell r="Y1170">
            <v>10974.48</v>
          </cell>
          <cell r="Z1170">
            <v>7091.65</v>
          </cell>
          <cell r="AA1170">
            <v>18.760000000000002</v>
          </cell>
          <cell r="AB1170">
            <v>2497.5</v>
          </cell>
          <cell r="AC1170">
            <v>8962.25</v>
          </cell>
          <cell r="AD1170">
            <v>7.24</v>
          </cell>
          <cell r="AE1170">
            <v>14778</v>
          </cell>
          <cell r="AF1170">
            <v>57.29</v>
          </cell>
          <cell r="AG1170">
            <v>5290.41</v>
          </cell>
          <cell r="AH1170">
            <v>43506</v>
          </cell>
          <cell r="AI1170">
            <v>2059.1999999999998</v>
          </cell>
          <cell r="AJ1170">
            <v>120688.4</v>
          </cell>
          <cell r="AK1170">
            <v>2397.19</v>
          </cell>
          <cell r="AL1170">
            <v>18038.48</v>
          </cell>
        </row>
        <row r="1171">
          <cell r="A1171">
            <v>38911</v>
          </cell>
          <cell r="B1171" t="str">
            <v>04:30</v>
          </cell>
          <cell r="C1171">
            <v>39857.99</v>
          </cell>
          <cell r="D1171">
            <v>30003.99</v>
          </cell>
          <cell r="E1171">
            <v>101281.56</v>
          </cell>
          <cell r="F1171">
            <v>-172.8</v>
          </cell>
          <cell r="G1171">
            <v>87093.3</v>
          </cell>
          <cell r="H1171">
            <v>12477.43</v>
          </cell>
          <cell r="I1171">
            <v>-97.61</v>
          </cell>
          <cell r="J1171">
            <v>14910.59</v>
          </cell>
          <cell r="K1171">
            <v>5651.12</v>
          </cell>
          <cell r="L1171">
            <v>5803.01</v>
          </cell>
          <cell r="M1171">
            <v>0</v>
          </cell>
          <cell r="N1171">
            <v>35328</v>
          </cell>
          <cell r="O1171">
            <v>-42.46</v>
          </cell>
          <cell r="P1171">
            <v>24371.29</v>
          </cell>
          <cell r="Q1171">
            <v>58529.61</v>
          </cell>
          <cell r="R1171">
            <v>24328.83</v>
          </cell>
          <cell r="S1171">
            <v>1836</v>
          </cell>
          <cell r="T1171">
            <v>12060</v>
          </cell>
          <cell r="U1171">
            <v>5803.01</v>
          </cell>
          <cell r="V1171">
            <v>660</v>
          </cell>
          <cell r="W1171">
            <v>9676.7999999999993</v>
          </cell>
          <cell r="X1171">
            <v>101.25</v>
          </cell>
          <cell r="Y1171">
            <v>10808.2</v>
          </cell>
          <cell r="Z1171">
            <v>6943.14</v>
          </cell>
          <cell r="AA1171">
            <v>22.51</v>
          </cell>
          <cell r="AB1171">
            <v>2563.1</v>
          </cell>
          <cell r="AC1171">
            <v>9141.7000000000007</v>
          </cell>
          <cell r="AD1171">
            <v>7.46</v>
          </cell>
          <cell r="AE1171">
            <v>14742</v>
          </cell>
          <cell r="AF1171">
            <v>58.33</v>
          </cell>
          <cell r="AG1171">
            <v>5359.45</v>
          </cell>
          <cell r="AH1171">
            <v>43602</v>
          </cell>
          <cell r="AI1171">
            <v>2059.1999999999998</v>
          </cell>
          <cell r="AJ1171">
            <v>120208.42</v>
          </cell>
          <cell r="AK1171">
            <v>2340.12</v>
          </cell>
          <cell r="AL1171">
            <v>17631.71</v>
          </cell>
        </row>
        <row r="1172">
          <cell r="A1172">
            <v>38911</v>
          </cell>
          <cell r="B1172" t="str">
            <v>04:45</v>
          </cell>
          <cell r="C1172">
            <v>39461.1</v>
          </cell>
          <cell r="D1172">
            <v>30404.09</v>
          </cell>
          <cell r="E1172">
            <v>101236.77</v>
          </cell>
          <cell r="F1172">
            <v>-172.8</v>
          </cell>
          <cell r="G1172">
            <v>87131.64</v>
          </cell>
          <cell r="H1172">
            <v>12405.44</v>
          </cell>
          <cell r="I1172">
            <v>-97.61</v>
          </cell>
          <cell r="J1172">
            <v>15336.52</v>
          </cell>
          <cell r="K1172">
            <v>5575.98</v>
          </cell>
          <cell r="L1172">
            <v>5778.49</v>
          </cell>
          <cell r="M1172">
            <v>0</v>
          </cell>
          <cell r="N1172">
            <v>35328</v>
          </cell>
          <cell r="O1172">
            <v>-42.46</v>
          </cell>
          <cell r="P1172">
            <v>23823.21</v>
          </cell>
          <cell r="Q1172">
            <v>59649.61</v>
          </cell>
          <cell r="R1172">
            <v>23780.75</v>
          </cell>
          <cell r="S1172">
            <v>1728</v>
          </cell>
          <cell r="T1172">
            <v>11905.2</v>
          </cell>
          <cell r="U1172">
            <v>5778.49</v>
          </cell>
          <cell r="V1172">
            <v>681</v>
          </cell>
          <cell r="W1172">
            <v>9446.4</v>
          </cell>
          <cell r="X1172">
            <v>102.75</v>
          </cell>
          <cell r="Y1172">
            <v>10808.2</v>
          </cell>
          <cell r="Z1172">
            <v>6868</v>
          </cell>
          <cell r="AA1172">
            <v>22.51</v>
          </cell>
          <cell r="AB1172">
            <v>2572.6</v>
          </cell>
          <cell r="AC1172">
            <v>9141.5499999999993</v>
          </cell>
          <cell r="AD1172">
            <v>8.52</v>
          </cell>
          <cell r="AE1172">
            <v>14778</v>
          </cell>
          <cell r="AF1172">
            <v>58.33</v>
          </cell>
          <cell r="AG1172">
            <v>5335.24</v>
          </cell>
          <cell r="AH1172">
            <v>43884</v>
          </cell>
          <cell r="AI1172">
            <v>2073.6</v>
          </cell>
          <cell r="AJ1172">
            <v>120304.38</v>
          </cell>
          <cell r="AK1172">
            <v>2397.19</v>
          </cell>
          <cell r="AL1172">
            <v>17360.53</v>
          </cell>
        </row>
        <row r="1173">
          <cell r="A1173">
            <v>38911</v>
          </cell>
          <cell r="B1173" t="str">
            <v>05:00</v>
          </cell>
          <cell r="C1173">
            <v>33316.019999999997</v>
          </cell>
          <cell r="D1173">
            <v>38445.69</v>
          </cell>
          <cell r="E1173">
            <v>101523.17</v>
          </cell>
          <cell r="F1173">
            <v>-172.8</v>
          </cell>
          <cell r="G1173">
            <v>87284.97</v>
          </cell>
          <cell r="H1173">
            <v>12355.57</v>
          </cell>
          <cell r="I1173">
            <v>-99.91</v>
          </cell>
          <cell r="J1173">
            <v>15138.57</v>
          </cell>
          <cell r="K1173">
            <v>5593.52</v>
          </cell>
          <cell r="L1173">
            <v>5751.16</v>
          </cell>
          <cell r="M1173">
            <v>0</v>
          </cell>
          <cell r="N1173">
            <v>35328</v>
          </cell>
          <cell r="O1173">
            <v>-42.46</v>
          </cell>
          <cell r="P1173">
            <v>24597.25</v>
          </cell>
          <cell r="Q1173">
            <v>60483.91</v>
          </cell>
          <cell r="R1173">
            <v>24554.79</v>
          </cell>
          <cell r="S1173">
            <v>1728</v>
          </cell>
          <cell r="T1173">
            <v>11739.6</v>
          </cell>
          <cell r="U1173">
            <v>5751.16</v>
          </cell>
          <cell r="V1173">
            <v>705</v>
          </cell>
          <cell r="W1173">
            <v>9331.2000000000007</v>
          </cell>
          <cell r="X1173">
            <v>102.75</v>
          </cell>
          <cell r="Y1173">
            <v>10891.34</v>
          </cell>
          <cell r="Z1173">
            <v>6905</v>
          </cell>
          <cell r="AA1173">
            <v>20.64</v>
          </cell>
          <cell r="AB1173">
            <v>2587</v>
          </cell>
          <cell r="AC1173">
            <v>9211.75</v>
          </cell>
          <cell r="AD1173">
            <v>7.48</v>
          </cell>
          <cell r="AE1173">
            <v>14976</v>
          </cell>
          <cell r="AF1173">
            <v>58.33</v>
          </cell>
          <cell r="AG1173">
            <v>5298.1</v>
          </cell>
          <cell r="AH1173">
            <v>44592</v>
          </cell>
          <cell r="AI1173">
            <v>2131.1999999999998</v>
          </cell>
          <cell r="AJ1173">
            <v>120272.34</v>
          </cell>
          <cell r="AK1173">
            <v>2340.12</v>
          </cell>
          <cell r="AL1173">
            <v>17436.5</v>
          </cell>
        </row>
        <row r="1174">
          <cell r="A1174">
            <v>38911</v>
          </cell>
          <cell r="B1174" t="str">
            <v>05:15</v>
          </cell>
          <cell r="C1174">
            <v>30902.65</v>
          </cell>
          <cell r="D1174">
            <v>43846.77</v>
          </cell>
          <cell r="E1174">
            <v>101877.91</v>
          </cell>
          <cell r="F1174">
            <v>-172.8</v>
          </cell>
          <cell r="G1174">
            <v>88281.64</v>
          </cell>
          <cell r="H1174">
            <v>12429.44</v>
          </cell>
          <cell r="I1174">
            <v>-104.51</v>
          </cell>
          <cell r="J1174">
            <v>15366.55</v>
          </cell>
          <cell r="K1174">
            <v>5576.22</v>
          </cell>
          <cell r="L1174">
            <v>5875.63</v>
          </cell>
          <cell r="M1174">
            <v>0</v>
          </cell>
          <cell r="N1174">
            <v>35328</v>
          </cell>
          <cell r="O1174">
            <v>-36.4</v>
          </cell>
          <cell r="P1174">
            <v>24622.62</v>
          </cell>
          <cell r="Q1174">
            <v>62088.51</v>
          </cell>
          <cell r="R1174">
            <v>24586.22</v>
          </cell>
          <cell r="S1174">
            <v>1836</v>
          </cell>
          <cell r="T1174">
            <v>11746.8</v>
          </cell>
          <cell r="U1174">
            <v>5875.63</v>
          </cell>
          <cell r="V1174">
            <v>726</v>
          </cell>
          <cell r="W1174">
            <v>9331.2000000000007</v>
          </cell>
          <cell r="X1174">
            <v>102.75</v>
          </cell>
          <cell r="Y1174">
            <v>10891.34</v>
          </cell>
          <cell r="Z1174">
            <v>7288.93</v>
          </cell>
          <cell r="AA1174">
            <v>22.51</v>
          </cell>
          <cell r="AB1174">
            <v>2642.8</v>
          </cell>
          <cell r="AC1174">
            <v>9351.89</v>
          </cell>
          <cell r="AD1174">
            <v>7.64</v>
          </cell>
          <cell r="AE1174">
            <v>15408</v>
          </cell>
          <cell r="AF1174">
            <v>60.41</v>
          </cell>
          <cell r="AG1174">
            <v>5291.35</v>
          </cell>
          <cell r="AH1174">
            <v>45411</v>
          </cell>
          <cell r="AI1174">
            <v>2203.1999999999998</v>
          </cell>
          <cell r="AJ1174">
            <v>121264.25</v>
          </cell>
          <cell r="AK1174">
            <v>2397.19</v>
          </cell>
          <cell r="AL1174">
            <v>17770.810000000001</v>
          </cell>
        </row>
        <row r="1175">
          <cell r="A1175">
            <v>38911</v>
          </cell>
          <cell r="B1175" t="str">
            <v>05:30</v>
          </cell>
          <cell r="C1175">
            <v>30838.23</v>
          </cell>
          <cell r="D1175">
            <v>50288.06</v>
          </cell>
          <cell r="E1175">
            <v>101803.52</v>
          </cell>
          <cell r="F1175">
            <v>-259.2</v>
          </cell>
          <cell r="G1175">
            <v>88396.64</v>
          </cell>
          <cell r="H1175">
            <v>12499.55</v>
          </cell>
          <cell r="I1175">
            <v>-103.79</v>
          </cell>
          <cell r="J1175">
            <v>15353.35</v>
          </cell>
          <cell r="K1175">
            <v>5598.92</v>
          </cell>
          <cell r="L1175">
            <v>5827.89</v>
          </cell>
          <cell r="M1175">
            <v>0</v>
          </cell>
          <cell r="N1175">
            <v>35328</v>
          </cell>
          <cell r="O1175">
            <v>-42.46</v>
          </cell>
          <cell r="P1175">
            <v>23675.59</v>
          </cell>
          <cell r="Q1175">
            <v>64871.79</v>
          </cell>
          <cell r="R1175">
            <v>23633.13</v>
          </cell>
          <cell r="S1175">
            <v>1728</v>
          </cell>
          <cell r="T1175">
            <v>11930.4</v>
          </cell>
          <cell r="U1175">
            <v>5827.89</v>
          </cell>
          <cell r="V1175">
            <v>738</v>
          </cell>
          <cell r="W1175">
            <v>9504</v>
          </cell>
          <cell r="X1175">
            <v>101.25</v>
          </cell>
          <cell r="Y1175">
            <v>10974.48</v>
          </cell>
          <cell r="Z1175">
            <v>7411.12</v>
          </cell>
          <cell r="AA1175">
            <v>20.64</v>
          </cell>
          <cell r="AB1175">
            <v>2684.2</v>
          </cell>
          <cell r="AC1175">
            <v>9506.6</v>
          </cell>
          <cell r="AD1175">
            <v>8.27</v>
          </cell>
          <cell r="AE1175">
            <v>15660</v>
          </cell>
          <cell r="AF1175">
            <v>60.41</v>
          </cell>
          <cell r="AG1175">
            <v>5229.3500000000004</v>
          </cell>
          <cell r="AH1175">
            <v>46296</v>
          </cell>
          <cell r="AI1175">
            <v>2275.1999999999998</v>
          </cell>
          <cell r="AJ1175">
            <v>121888.15</v>
          </cell>
          <cell r="AK1175">
            <v>2397.19</v>
          </cell>
          <cell r="AL1175">
            <v>18376.3</v>
          </cell>
        </row>
        <row r="1176">
          <cell r="A1176">
            <v>38911</v>
          </cell>
          <cell r="B1176" t="str">
            <v>05:45</v>
          </cell>
          <cell r="C1176">
            <v>31185.11</v>
          </cell>
          <cell r="D1176">
            <v>55328.82</v>
          </cell>
          <cell r="E1176">
            <v>101877.53</v>
          </cell>
          <cell r="F1176">
            <v>-172.8</v>
          </cell>
          <cell r="G1176">
            <v>88319.97</v>
          </cell>
          <cell r="H1176">
            <v>12453.43</v>
          </cell>
          <cell r="I1176">
            <v>-111.7</v>
          </cell>
          <cell r="J1176">
            <v>15456.51</v>
          </cell>
          <cell r="K1176">
            <v>5552.82</v>
          </cell>
          <cell r="L1176">
            <v>5847.75</v>
          </cell>
          <cell r="M1176">
            <v>0</v>
          </cell>
          <cell r="N1176">
            <v>35880</v>
          </cell>
          <cell r="O1176">
            <v>-42.46</v>
          </cell>
          <cell r="P1176">
            <v>25492.17</v>
          </cell>
          <cell r="Q1176">
            <v>65871.7</v>
          </cell>
          <cell r="R1176">
            <v>25449.71</v>
          </cell>
          <cell r="S1176">
            <v>1836</v>
          </cell>
          <cell r="T1176">
            <v>12326.4</v>
          </cell>
          <cell r="U1176">
            <v>5847.75</v>
          </cell>
          <cell r="V1176">
            <v>804</v>
          </cell>
          <cell r="W1176">
            <v>9878.4</v>
          </cell>
          <cell r="X1176">
            <v>102</v>
          </cell>
          <cell r="Y1176">
            <v>11556.46</v>
          </cell>
          <cell r="Z1176">
            <v>7483.19</v>
          </cell>
          <cell r="AA1176">
            <v>22.51</v>
          </cell>
          <cell r="AB1176">
            <v>2700.1</v>
          </cell>
          <cell r="AC1176">
            <v>9721.52</v>
          </cell>
          <cell r="AD1176">
            <v>8.44</v>
          </cell>
          <cell r="AE1176">
            <v>16182</v>
          </cell>
          <cell r="AF1176">
            <v>61.45</v>
          </cell>
          <cell r="AG1176">
            <v>5337.52</v>
          </cell>
          <cell r="AH1176">
            <v>47451</v>
          </cell>
          <cell r="AI1176">
            <v>2354.4</v>
          </cell>
          <cell r="AJ1176">
            <v>122272.11</v>
          </cell>
          <cell r="AK1176">
            <v>2454.27</v>
          </cell>
          <cell r="AL1176">
            <v>18809.97</v>
          </cell>
        </row>
        <row r="1177">
          <cell r="A1177">
            <v>38911</v>
          </cell>
          <cell r="B1177" t="str">
            <v>06:00</v>
          </cell>
          <cell r="C1177">
            <v>36152.31</v>
          </cell>
          <cell r="D1177">
            <v>57688.36</v>
          </cell>
          <cell r="E1177">
            <v>101923.51</v>
          </cell>
          <cell r="F1177">
            <v>-172.8</v>
          </cell>
          <cell r="G1177">
            <v>88243.3</v>
          </cell>
          <cell r="H1177">
            <v>12429.44</v>
          </cell>
          <cell r="I1177">
            <v>-121.48</v>
          </cell>
          <cell r="J1177">
            <v>15102.17</v>
          </cell>
          <cell r="K1177">
            <v>5648.07</v>
          </cell>
          <cell r="L1177">
            <v>6092.3</v>
          </cell>
          <cell r="M1177">
            <v>0</v>
          </cell>
          <cell r="N1177">
            <v>34776</v>
          </cell>
          <cell r="O1177">
            <v>-36.4</v>
          </cell>
          <cell r="P1177">
            <v>27581.34</v>
          </cell>
          <cell r="Q1177">
            <v>67321.48</v>
          </cell>
          <cell r="R1177">
            <v>27544.94</v>
          </cell>
          <cell r="S1177">
            <v>1728</v>
          </cell>
          <cell r="T1177">
            <v>12664.8</v>
          </cell>
          <cell r="U1177">
            <v>6092.3</v>
          </cell>
          <cell r="V1177">
            <v>807</v>
          </cell>
          <cell r="W1177">
            <v>10080</v>
          </cell>
          <cell r="X1177">
            <v>104.25</v>
          </cell>
          <cell r="Y1177">
            <v>11805.88</v>
          </cell>
          <cell r="Z1177">
            <v>7637.25</v>
          </cell>
          <cell r="AA1177">
            <v>22.51</v>
          </cell>
          <cell r="AB1177">
            <v>2733.5</v>
          </cell>
          <cell r="AC1177">
            <v>9991.9</v>
          </cell>
          <cell r="AD1177">
            <v>7.85</v>
          </cell>
          <cell r="AE1177">
            <v>16866</v>
          </cell>
          <cell r="AF1177">
            <v>61.45</v>
          </cell>
          <cell r="AG1177">
            <v>5357.63</v>
          </cell>
          <cell r="AH1177">
            <v>48999</v>
          </cell>
          <cell r="AI1177">
            <v>2462.4</v>
          </cell>
          <cell r="AJ1177">
            <v>123279.99</v>
          </cell>
          <cell r="AK1177">
            <v>2397.19</v>
          </cell>
          <cell r="AL1177">
            <v>19375.72</v>
          </cell>
        </row>
        <row r="1178">
          <cell r="A1178">
            <v>38911</v>
          </cell>
          <cell r="B1178" t="str">
            <v>06:15</v>
          </cell>
          <cell r="C1178">
            <v>40235.69</v>
          </cell>
          <cell r="D1178">
            <v>63089.43</v>
          </cell>
          <cell r="E1178">
            <v>101837.53</v>
          </cell>
          <cell r="F1178">
            <v>-172.8</v>
          </cell>
          <cell r="G1178">
            <v>88358.3</v>
          </cell>
          <cell r="H1178">
            <v>12329.69</v>
          </cell>
          <cell r="I1178">
            <v>-132.83000000000001</v>
          </cell>
          <cell r="J1178">
            <v>15388.95</v>
          </cell>
          <cell r="K1178">
            <v>5591.26</v>
          </cell>
          <cell r="L1178">
            <v>7734.45</v>
          </cell>
          <cell r="M1178">
            <v>0</v>
          </cell>
          <cell r="N1178">
            <v>35880</v>
          </cell>
          <cell r="O1178">
            <v>1298.18</v>
          </cell>
          <cell r="P1178">
            <v>28034.07</v>
          </cell>
          <cell r="Q1178">
            <v>70660.83</v>
          </cell>
          <cell r="R1178">
            <v>29332.25</v>
          </cell>
          <cell r="S1178">
            <v>1836</v>
          </cell>
          <cell r="T1178">
            <v>12088.8</v>
          </cell>
          <cell r="U1178">
            <v>7734.45</v>
          </cell>
          <cell r="V1178">
            <v>813</v>
          </cell>
          <cell r="W1178">
            <v>10137.6</v>
          </cell>
          <cell r="X1178">
            <v>104.25</v>
          </cell>
          <cell r="Y1178">
            <v>12055.3</v>
          </cell>
          <cell r="Z1178">
            <v>7739.41</v>
          </cell>
          <cell r="AA1178">
            <v>18.760000000000002</v>
          </cell>
          <cell r="AB1178">
            <v>2851.6</v>
          </cell>
          <cell r="AC1178">
            <v>10531.78</v>
          </cell>
          <cell r="AD1178">
            <v>8.2200000000000006</v>
          </cell>
          <cell r="AE1178">
            <v>17622</v>
          </cell>
          <cell r="AF1178">
            <v>63.54</v>
          </cell>
          <cell r="AG1178">
            <v>5279.67</v>
          </cell>
          <cell r="AH1178">
            <v>51282</v>
          </cell>
          <cell r="AI1178">
            <v>2577.6</v>
          </cell>
          <cell r="AJ1178">
            <v>124335.95</v>
          </cell>
          <cell r="AK1178">
            <v>2340.12</v>
          </cell>
          <cell r="AL1178">
            <v>20199.8</v>
          </cell>
        </row>
        <row r="1179">
          <cell r="A1179">
            <v>38911</v>
          </cell>
          <cell r="B1179" t="str">
            <v>06:30</v>
          </cell>
          <cell r="C1179">
            <v>39688.36</v>
          </cell>
          <cell r="D1179">
            <v>66089.850000000006</v>
          </cell>
          <cell r="E1179">
            <v>101643.5</v>
          </cell>
          <cell r="F1179">
            <v>-172.8</v>
          </cell>
          <cell r="G1179">
            <v>88358.3</v>
          </cell>
          <cell r="H1179">
            <v>12414.43</v>
          </cell>
          <cell r="I1179">
            <v>-141.6</v>
          </cell>
          <cell r="J1179">
            <v>15461.34</v>
          </cell>
          <cell r="K1179">
            <v>5451.99</v>
          </cell>
          <cell r="L1179">
            <v>8734.52</v>
          </cell>
          <cell r="M1179">
            <v>0</v>
          </cell>
          <cell r="N1179">
            <v>35328</v>
          </cell>
          <cell r="O1179">
            <v>9614.99</v>
          </cell>
          <cell r="P1179">
            <v>28871.200000000001</v>
          </cell>
          <cell r="Q1179">
            <v>68525.600000000006</v>
          </cell>
          <cell r="R1179">
            <v>38486.19</v>
          </cell>
          <cell r="S1179">
            <v>1728</v>
          </cell>
          <cell r="T1179">
            <v>11282.4</v>
          </cell>
          <cell r="U1179">
            <v>8734.52</v>
          </cell>
          <cell r="V1179">
            <v>834</v>
          </cell>
          <cell r="W1179">
            <v>9993.6</v>
          </cell>
          <cell r="X1179">
            <v>112.5</v>
          </cell>
          <cell r="Y1179">
            <v>12055.3</v>
          </cell>
          <cell r="Z1179">
            <v>8021.18</v>
          </cell>
          <cell r="AA1179">
            <v>7.5</v>
          </cell>
          <cell r="AB1179">
            <v>2923.2</v>
          </cell>
          <cell r="AC1179">
            <v>11102.04</v>
          </cell>
          <cell r="AD1179">
            <v>9.3000000000000007</v>
          </cell>
          <cell r="AE1179">
            <v>18450</v>
          </cell>
          <cell r="AF1179">
            <v>65.62</v>
          </cell>
          <cell r="AG1179">
            <v>5287.28</v>
          </cell>
          <cell r="AH1179">
            <v>53829</v>
          </cell>
          <cell r="AI1179">
            <v>2707.2</v>
          </cell>
          <cell r="AJ1179">
            <v>125247.93</v>
          </cell>
          <cell r="AK1179">
            <v>2397.19</v>
          </cell>
          <cell r="AL1179">
            <v>21371.040000000001</v>
          </cell>
        </row>
        <row r="1180">
          <cell r="A1180">
            <v>38911</v>
          </cell>
          <cell r="B1180" t="str">
            <v>06:45</v>
          </cell>
          <cell r="C1180">
            <v>39599.94</v>
          </cell>
          <cell r="D1180">
            <v>70370.5</v>
          </cell>
          <cell r="E1180">
            <v>107968.42</v>
          </cell>
          <cell r="F1180">
            <v>-172.8</v>
          </cell>
          <cell r="G1180">
            <v>88243.3</v>
          </cell>
          <cell r="H1180">
            <v>12384.8</v>
          </cell>
          <cell r="I1180">
            <v>-149.36000000000001</v>
          </cell>
          <cell r="J1180">
            <v>14573.82</v>
          </cell>
          <cell r="K1180">
            <v>5561.33</v>
          </cell>
          <cell r="L1180">
            <v>10088.11</v>
          </cell>
          <cell r="M1180">
            <v>0</v>
          </cell>
          <cell r="N1180">
            <v>34776</v>
          </cell>
          <cell r="O1180">
            <v>11713.91</v>
          </cell>
          <cell r="P1180">
            <v>26562.6</v>
          </cell>
          <cell r="Q1180">
            <v>76597.36</v>
          </cell>
          <cell r="R1180">
            <v>38276.51</v>
          </cell>
          <cell r="S1180">
            <v>1836</v>
          </cell>
          <cell r="T1180">
            <v>10486.8</v>
          </cell>
          <cell r="U1180">
            <v>10088.11</v>
          </cell>
          <cell r="V1180">
            <v>864</v>
          </cell>
          <cell r="W1180">
            <v>10137.6</v>
          </cell>
          <cell r="X1180">
            <v>114</v>
          </cell>
          <cell r="Y1180">
            <v>12554.14</v>
          </cell>
          <cell r="Z1180">
            <v>7927.28</v>
          </cell>
          <cell r="AA1180">
            <v>1.88</v>
          </cell>
          <cell r="AB1180">
            <v>2996.6</v>
          </cell>
          <cell r="AC1180">
            <v>11563.9</v>
          </cell>
          <cell r="AD1180">
            <v>8.84</v>
          </cell>
          <cell r="AE1180">
            <v>18846</v>
          </cell>
          <cell r="AF1180">
            <v>66.66</v>
          </cell>
          <cell r="AG1180">
            <v>5327.74</v>
          </cell>
          <cell r="AH1180">
            <v>55932</v>
          </cell>
          <cell r="AI1180">
            <v>2592</v>
          </cell>
          <cell r="AJ1180">
            <v>126607.71</v>
          </cell>
          <cell r="AK1180">
            <v>2340.12</v>
          </cell>
          <cell r="AL1180">
            <v>17940.330000000002</v>
          </cell>
        </row>
        <row r="1181">
          <cell r="A1181">
            <v>38911</v>
          </cell>
          <cell r="B1181" t="str">
            <v>07:00</v>
          </cell>
          <cell r="C1181">
            <v>39169.83</v>
          </cell>
          <cell r="D1181">
            <v>56087.64</v>
          </cell>
          <cell r="E1181">
            <v>119418.09</v>
          </cell>
          <cell r="F1181">
            <v>-172.8</v>
          </cell>
          <cell r="G1181">
            <v>88281.64</v>
          </cell>
          <cell r="H1181">
            <v>12386.68</v>
          </cell>
          <cell r="I1181">
            <v>-161.44</v>
          </cell>
          <cell r="J1181">
            <v>15228.59</v>
          </cell>
          <cell r="K1181">
            <v>5601.18</v>
          </cell>
          <cell r="L1181">
            <v>11857.82</v>
          </cell>
          <cell r="M1181">
            <v>0</v>
          </cell>
          <cell r="N1181">
            <v>34776</v>
          </cell>
          <cell r="O1181">
            <v>11756.37</v>
          </cell>
          <cell r="P1181">
            <v>26439.78</v>
          </cell>
          <cell r="Q1181">
            <v>80929.440000000002</v>
          </cell>
          <cell r="R1181">
            <v>38196.15</v>
          </cell>
          <cell r="S1181">
            <v>1728</v>
          </cell>
          <cell r="T1181">
            <v>8100</v>
          </cell>
          <cell r="U1181">
            <v>11857.82</v>
          </cell>
          <cell r="V1181">
            <v>741</v>
          </cell>
          <cell r="W1181">
            <v>10051.200000000001</v>
          </cell>
          <cell r="X1181">
            <v>123.75</v>
          </cell>
          <cell r="Y1181">
            <v>12138.44</v>
          </cell>
          <cell r="Z1181">
            <v>7788.25</v>
          </cell>
          <cell r="AA1181">
            <v>3.75</v>
          </cell>
          <cell r="AB1181">
            <v>2813.4</v>
          </cell>
          <cell r="AC1181">
            <v>11296.01</v>
          </cell>
          <cell r="AD1181">
            <v>9.2200000000000006</v>
          </cell>
          <cell r="AE1181">
            <v>17838</v>
          </cell>
          <cell r="AF1181">
            <v>44.79</v>
          </cell>
          <cell r="AG1181">
            <v>5294.27</v>
          </cell>
          <cell r="AH1181">
            <v>54438</v>
          </cell>
          <cell r="AI1181">
            <v>2340</v>
          </cell>
          <cell r="AJ1181">
            <v>129583.18</v>
          </cell>
          <cell r="AK1181">
            <v>2340.12</v>
          </cell>
          <cell r="AL1181">
            <v>11336.03</v>
          </cell>
        </row>
        <row r="1182">
          <cell r="A1182">
            <v>38911</v>
          </cell>
          <cell r="B1182" t="str">
            <v>07:15</v>
          </cell>
          <cell r="C1182">
            <v>39880.800000000003</v>
          </cell>
          <cell r="D1182">
            <v>53087.040000000001</v>
          </cell>
          <cell r="E1182">
            <v>128961.49</v>
          </cell>
          <cell r="F1182">
            <v>-172.8</v>
          </cell>
          <cell r="G1182">
            <v>91156.64</v>
          </cell>
          <cell r="H1182">
            <v>12242.69</v>
          </cell>
          <cell r="I1182">
            <v>-178.55</v>
          </cell>
          <cell r="J1182">
            <v>17213.53</v>
          </cell>
          <cell r="K1182">
            <v>5550.34</v>
          </cell>
          <cell r="L1182">
            <v>12226.42</v>
          </cell>
          <cell r="M1182">
            <v>0</v>
          </cell>
          <cell r="N1182">
            <v>36984</v>
          </cell>
          <cell r="O1182">
            <v>11744.24</v>
          </cell>
          <cell r="P1182">
            <v>28068.61</v>
          </cell>
          <cell r="Q1182">
            <v>89266.55</v>
          </cell>
          <cell r="R1182">
            <v>39812.85</v>
          </cell>
          <cell r="S1182">
            <v>1728</v>
          </cell>
          <cell r="T1182">
            <v>7686</v>
          </cell>
          <cell r="U1182">
            <v>12226.42</v>
          </cell>
          <cell r="V1182">
            <v>690</v>
          </cell>
          <cell r="W1182">
            <v>10224</v>
          </cell>
          <cell r="X1182">
            <v>128.25</v>
          </cell>
          <cell r="Y1182">
            <v>12387.86</v>
          </cell>
          <cell r="Z1182">
            <v>7596.06</v>
          </cell>
          <cell r="AA1182">
            <v>3.75</v>
          </cell>
          <cell r="AB1182">
            <v>2649.1</v>
          </cell>
          <cell r="AC1182">
            <v>11483.66</v>
          </cell>
          <cell r="AD1182">
            <v>8.41</v>
          </cell>
          <cell r="AE1182">
            <v>18054</v>
          </cell>
          <cell r="AF1182">
            <v>30.21</v>
          </cell>
          <cell r="AG1182">
            <v>5346.84</v>
          </cell>
          <cell r="AH1182">
            <v>57312</v>
          </cell>
          <cell r="AI1182">
            <v>2167.1999999999998</v>
          </cell>
          <cell r="AJ1182">
            <v>135870.39000000001</v>
          </cell>
          <cell r="AK1182">
            <v>2340.12</v>
          </cell>
          <cell r="AL1182">
            <v>9530.09</v>
          </cell>
        </row>
        <row r="1183">
          <cell r="A1183">
            <v>38911</v>
          </cell>
          <cell r="B1183" t="str">
            <v>07:30</v>
          </cell>
          <cell r="C1183">
            <v>40122.46</v>
          </cell>
          <cell r="D1183">
            <v>53527.13</v>
          </cell>
          <cell r="E1183">
            <v>142721.51999999999</v>
          </cell>
          <cell r="F1183">
            <v>-172.8</v>
          </cell>
          <cell r="G1183">
            <v>92421.63</v>
          </cell>
          <cell r="H1183">
            <v>12818.64</v>
          </cell>
          <cell r="I1183">
            <v>-174.67</v>
          </cell>
          <cell r="J1183">
            <v>17824.669999999998</v>
          </cell>
          <cell r="K1183">
            <v>6612.37</v>
          </cell>
          <cell r="L1183">
            <v>13371.81</v>
          </cell>
          <cell r="M1183">
            <v>0</v>
          </cell>
          <cell r="N1183">
            <v>36432</v>
          </cell>
          <cell r="O1183">
            <v>11756.37</v>
          </cell>
          <cell r="P1183">
            <v>36184.68</v>
          </cell>
          <cell r="Q1183">
            <v>95054.67</v>
          </cell>
          <cell r="R1183">
            <v>47941.05</v>
          </cell>
          <cell r="S1183">
            <v>1728</v>
          </cell>
          <cell r="T1183">
            <v>7009.2</v>
          </cell>
          <cell r="U1183">
            <v>13371.81</v>
          </cell>
          <cell r="V1183">
            <v>693</v>
          </cell>
          <cell r="W1183">
            <v>10540.8</v>
          </cell>
          <cell r="X1183">
            <v>143.25</v>
          </cell>
          <cell r="Y1183">
            <v>12803.56</v>
          </cell>
          <cell r="Z1183">
            <v>7634.42</v>
          </cell>
          <cell r="AA1183">
            <v>3.75</v>
          </cell>
          <cell r="AB1183">
            <v>2540.6</v>
          </cell>
          <cell r="AC1183">
            <v>12011.99</v>
          </cell>
          <cell r="AD1183">
            <v>3.4</v>
          </cell>
          <cell r="AE1183">
            <v>18846</v>
          </cell>
          <cell r="AF1183">
            <v>30.21</v>
          </cell>
          <cell r="AG1183">
            <v>5373.97</v>
          </cell>
          <cell r="AH1183">
            <v>60120</v>
          </cell>
          <cell r="AI1183">
            <v>2152.8000000000002</v>
          </cell>
          <cell r="AJ1183">
            <v>144973.16</v>
          </cell>
          <cell r="AK1183">
            <v>2340.12</v>
          </cell>
          <cell r="AL1183">
            <v>6075.99</v>
          </cell>
        </row>
        <row r="1184">
          <cell r="A1184">
            <v>38911</v>
          </cell>
          <cell r="B1184" t="str">
            <v>07:45</v>
          </cell>
          <cell r="C1184">
            <v>40206.879999999997</v>
          </cell>
          <cell r="D1184">
            <v>59728.36</v>
          </cell>
          <cell r="E1184">
            <v>147994.32999999999</v>
          </cell>
          <cell r="F1184">
            <v>-172.8</v>
          </cell>
          <cell r="G1184">
            <v>92421.64</v>
          </cell>
          <cell r="H1184">
            <v>12818.64</v>
          </cell>
          <cell r="I1184">
            <v>-173.8</v>
          </cell>
          <cell r="J1184">
            <v>17188.73</v>
          </cell>
          <cell r="K1184">
            <v>7639.84</v>
          </cell>
          <cell r="L1184">
            <v>13613.66</v>
          </cell>
          <cell r="M1184">
            <v>0</v>
          </cell>
          <cell r="N1184">
            <v>36984</v>
          </cell>
          <cell r="O1184">
            <v>11410.6</v>
          </cell>
          <cell r="P1184">
            <v>42251.27</v>
          </cell>
          <cell r="Q1184">
            <v>98957.8</v>
          </cell>
          <cell r="R1184">
            <v>53661.87</v>
          </cell>
          <cell r="S1184">
            <v>1836</v>
          </cell>
          <cell r="T1184">
            <v>7419.6</v>
          </cell>
          <cell r="U1184">
            <v>13613.66</v>
          </cell>
          <cell r="V1184">
            <v>651</v>
          </cell>
          <cell r="W1184">
            <v>10713.6</v>
          </cell>
          <cell r="X1184">
            <v>157.5</v>
          </cell>
          <cell r="Y1184">
            <v>13136.12</v>
          </cell>
          <cell r="Z1184">
            <v>7676.07</v>
          </cell>
          <cell r="AA1184">
            <v>3.75</v>
          </cell>
          <cell r="AB1184">
            <v>2403.3000000000002</v>
          </cell>
          <cell r="AC1184">
            <v>12614.57</v>
          </cell>
          <cell r="AD1184">
            <v>3.23</v>
          </cell>
          <cell r="AE1184">
            <v>19260</v>
          </cell>
          <cell r="AF1184">
            <v>30.21</v>
          </cell>
          <cell r="AG1184">
            <v>5387.76</v>
          </cell>
          <cell r="AH1184">
            <v>61611</v>
          </cell>
          <cell r="AI1184">
            <v>2124</v>
          </cell>
          <cell r="AJ1184">
            <v>149308.71</v>
          </cell>
          <cell r="AK1184">
            <v>2397.19</v>
          </cell>
          <cell r="AL1184">
            <v>6023.41</v>
          </cell>
        </row>
        <row r="1185">
          <cell r="A1185">
            <v>38911</v>
          </cell>
          <cell r="B1185" t="str">
            <v>08:00</v>
          </cell>
          <cell r="C1185">
            <v>40424.93</v>
          </cell>
          <cell r="D1185">
            <v>67569.94</v>
          </cell>
          <cell r="E1185">
            <v>158466.01</v>
          </cell>
          <cell r="F1185">
            <v>-172.8</v>
          </cell>
          <cell r="G1185">
            <v>92306.64</v>
          </cell>
          <cell r="H1185">
            <v>12698.65</v>
          </cell>
          <cell r="I1185">
            <v>-199.25</v>
          </cell>
          <cell r="J1185">
            <v>16805.16</v>
          </cell>
          <cell r="K1185">
            <v>7821.17</v>
          </cell>
          <cell r="L1185">
            <v>14253.85</v>
          </cell>
          <cell r="M1185">
            <v>0</v>
          </cell>
          <cell r="N1185">
            <v>36984</v>
          </cell>
          <cell r="O1185">
            <v>5823.59</v>
          </cell>
          <cell r="P1185">
            <v>44907.79</v>
          </cell>
          <cell r="Q1185">
            <v>108199.25</v>
          </cell>
          <cell r="R1185">
            <v>50731.38</v>
          </cell>
          <cell r="S1185">
            <v>1728</v>
          </cell>
          <cell r="T1185">
            <v>7401.6</v>
          </cell>
          <cell r="U1185">
            <v>14253.85</v>
          </cell>
          <cell r="V1185">
            <v>645</v>
          </cell>
          <cell r="W1185">
            <v>10972.8</v>
          </cell>
          <cell r="X1185">
            <v>171</v>
          </cell>
          <cell r="Y1185">
            <v>13385.54</v>
          </cell>
          <cell r="Z1185">
            <v>7513.09</v>
          </cell>
          <cell r="AA1185">
            <v>3.75</v>
          </cell>
          <cell r="AB1185">
            <v>2387.6</v>
          </cell>
          <cell r="AC1185">
            <v>12955.51</v>
          </cell>
          <cell r="AD1185">
            <v>4.03</v>
          </cell>
          <cell r="AE1185">
            <v>19674</v>
          </cell>
          <cell r="AF1185">
            <v>23.96</v>
          </cell>
          <cell r="AG1185">
            <v>5406.25</v>
          </cell>
          <cell r="AH1185">
            <v>63294</v>
          </cell>
          <cell r="AI1185">
            <v>2116.8000000000002</v>
          </cell>
          <cell r="AJ1185">
            <v>156363.54999999999</v>
          </cell>
          <cell r="AK1185">
            <v>2340.12</v>
          </cell>
          <cell r="AL1185">
            <v>3740.54</v>
          </cell>
        </row>
        <row r="1186">
          <cell r="A1186">
            <v>38911</v>
          </cell>
          <cell r="B1186" t="str">
            <v>08:15</v>
          </cell>
          <cell r="C1186">
            <v>39545.919999999998</v>
          </cell>
          <cell r="D1186">
            <v>76851.789999999994</v>
          </cell>
          <cell r="E1186">
            <v>162252.09</v>
          </cell>
          <cell r="F1186">
            <v>-172.8</v>
          </cell>
          <cell r="G1186">
            <v>91846.64</v>
          </cell>
          <cell r="H1186">
            <v>12602.66</v>
          </cell>
          <cell r="I1186">
            <v>-198.1</v>
          </cell>
          <cell r="J1186">
            <v>16367.97</v>
          </cell>
          <cell r="K1186">
            <v>7748.13</v>
          </cell>
          <cell r="L1186">
            <v>14426.31</v>
          </cell>
          <cell r="M1186">
            <v>0</v>
          </cell>
          <cell r="N1186">
            <v>36984</v>
          </cell>
          <cell r="O1186">
            <v>5811.46</v>
          </cell>
          <cell r="P1186">
            <v>52541.37</v>
          </cell>
          <cell r="Q1186">
            <v>104710.1</v>
          </cell>
          <cell r="R1186">
            <v>58352.83</v>
          </cell>
          <cell r="S1186">
            <v>1512</v>
          </cell>
          <cell r="T1186">
            <v>7963.2</v>
          </cell>
          <cell r="U1186">
            <v>14426.31</v>
          </cell>
          <cell r="V1186">
            <v>633</v>
          </cell>
          <cell r="W1186">
            <v>11232</v>
          </cell>
          <cell r="X1186">
            <v>178.5</v>
          </cell>
          <cell r="Y1186">
            <v>13718.1</v>
          </cell>
          <cell r="Z1186">
            <v>7457.76</v>
          </cell>
          <cell r="AA1186">
            <v>3.75</v>
          </cell>
          <cell r="AB1186">
            <v>2346.1</v>
          </cell>
          <cell r="AC1186">
            <v>13182.21</v>
          </cell>
          <cell r="AD1186">
            <v>3</v>
          </cell>
          <cell r="AE1186">
            <v>20268</v>
          </cell>
          <cell r="AF1186">
            <v>25</v>
          </cell>
          <cell r="AG1186">
            <v>5354.88</v>
          </cell>
          <cell r="AH1186">
            <v>65121</v>
          </cell>
          <cell r="AI1186">
            <v>2124</v>
          </cell>
          <cell r="AJ1186">
            <v>163242.71</v>
          </cell>
          <cell r="AK1186">
            <v>2454.27</v>
          </cell>
          <cell r="AL1186">
            <v>5719.51</v>
          </cell>
        </row>
        <row r="1187">
          <cell r="A1187">
            <v>38911</v>
          </cell>
          <cell r="B1187" t="str">
            <v>08:30</v>
          </cell>
          <cell r="C1187">
            <v>39840</v>
          </cell>
          <cell r="D1187">
            <v>80132.45</v>
          </cell>
          <cell r="E1187">
            <v>163129.74</v>
          </cell>
          <cell r="F1187">
            <v>-172.8</v>
          </cell>
          <cell r="G1187">
            <v>91884.97</v>
          </cell>
          <cell r="H1187">
            <v>12700.53</v>
          </cell>
          <cell r="I1187">
            <v>-166.04</v>
          </cell>
          <cell r="J1187">
            <v>16199.65</v>
          </cell>
          <cell r="K1187">
            <v>7782.17</v>
          </cell>
          <cell r="L1187">
            <v>14364.9</v>
          </cell>
          <cell r="M1187">
            <v>0</v>
          </cell>
          <cell r="N1187">
            <v>36984</v>
          </cell>
          <cell r="O1187">
            <v>5805.39</v>
          </cell>
          <cell r="P1187">
            <v>61394.62</v>
          </cell>
          <cell r="Q1187">
            <v>99398.04</v>
          </cell>
          <cell r="R1187">
            <v>67200.009999999995</v>
          </cell>
          <cell r="S1187">
            <v>1404</v>
          </cell>
          <cell r="T1187">
            <v>8107.2</v>
          </cell>
          <cell r="U1187">
            <v>14364.9</v>
          </cell>
          <cell r="V1187">
            <v>687</v>
          </cell>
          <cell r="W1187">
            <v>11289.6</v>
          </cell>
          <cell r="X1187">
            <v>159.75</v>
          </cell>
          <cell r="Y1187">
            <v>14050.66</v>
          </cell>
          <cell r="Z1187">
            <v>7209.77</v>
          </cell>
          <cell r="AA1187">
            <v>5.63</v>
          </cell>
          <cell r="AB1187">
            <v>2287.1</v>
          </cell>
          <cell r="AC1187">
            <v>13503.47</v>
          </cell>
          <cell r="AD1187">
            <v>2.6</v>
          </cell>
          <cell r="AE1187">
            <v>20898</v>
          </cell>
          <cell r="AF1187">
            <v>20.83</v>
          </cell>
          <cell r="AG1187">
            <v>5421.33</v>
          </cell>
          <cell r="AH1187">
            <v>67275</v>
          </cell>
          <cell r="AI1187">
            <v>2224.8000000000002</v>
          </cell>
          <cell r="AJ1187">
            <v>168090.21</v>
          </cell>
          <cell r="AK1187">
            <v>2397.19</v>
          </cell>
          <cell r="AL1187">
            <v>9475.2000000000007</v>
          </cell>
        </row>
        <row r="1188">
          <cell r="A1188">
            <v>38911</v>
          </cell>
          <cell r="B1188" t="str">
            <v>08:45</v>
          </cell>
          <cell r="C1188">
            <v>40397.730000000003</v>
          </cell>
          <cell r="D1188">
            <v>86933.8</v>
          </cell>
          <cell r="E1188">
            <v>170731.56</v>
          </cell>
          <cell r="F1188">
            <v>-172.8</v>
          </cell>
          <cell r="G1188">
            <v>91961.63</v>
          </cell>
          <cell r="H1188">
            <v>12606.41</v>
          </cell>
          <cell r="I1188">
            <v>-164.31</v>
          </cell>
          <cell r="J1188">
            <v>16421.189999999999</v>
          </cell>
          <cell r="K1188">
            <v>7871.96</v>
          </cell>
          <cell r="L1188">
            <v>14430.19</v>
          </cell>
          <cell r="M1188">
            <v>0</v>
          </cell>
          <cell r="N1188">
            <v>37536</v>
          </cell>
          <cell r="O1188">
            <v>5811.46</v>
          </cell>
          <cell r="P1188">
            <v>62195.76</v>
          </cell>
          <cell r="Q1188">
            <v>103748.31</v>
          </cell>
          <cell r="R1188">
            <v>68007.22</v>
          </cell>
          <cell r="S1188">
            <v>1512</v>
          </cell>
          <cell r="T1188">
            <v>8200.7999999999993</v>
          </cell>
          <cell r="U1188">
            <v>14430.19</v>
          </cell>
          <cell r="V1188">
            <v>669</v>
          </cell>
          <cell r="W1188">
            <v>11548.8</v>
          </cell>
          <cell r="X1188">
            <v>145.5</v>
          </cell>
          <cell r="Y1188">
            <v>14549.5</v>
          </cell>
          <cell r="Z1188">
            <v>7274.94</v>
          </cell>
          <cell r="AA1188">
            <v>7.5</v>
          </cell>
          <cell r="AB1188">
            <v>2266.4</v>
          </cell>
          <cell r="AC1188">
            <v>13860.78</v>
          </cell>
          <cell r="AD1188">
            <v>2.4500000000000002</v>
          </cell>
          <cell r="AE1188">
            <v>21402</v>
          </cell>
          <cell r="AF1188">
            <v>21.87</v>
          </cell>
          <cell r="AG1188">
            <v>5354.99</v>
          </cell>
          <cell r="AH1188">
            <v>67698</v>
          </cell>
          <cell r="AI1188">
            <v>2268</v>
          </cell>
          <cell r="AJ1188">
            <v>175209.39</v>
          </cell>
          <cell r="AK1188">
            <v>2454.27</v>
          </cell>
          <cell r="AL1188">
            <v>9935.77</v>
          </cell>
        </row>
        <row r="1189">
          <cell r="A1189">
            <v>38911</v>
          </cell>
          <cell r="B1189" t="str">
            <v>09:00</v>
          </cell>
          <cell r="C1189">
            <v>40975.47</v>
          </cell>
          <cell r="D1189">
            <v>86733.77</v>
          </cell>
          <cell r="E1189">
            <v>183429.78</v>
          </cell>
          <cell r="F1189">
            <v>-86.4</v>
          </cell>
          <cell r="G1189">
            <v>91731.64</v>
          </cell>
          <cell r="H1189">
            <v>12316.56</v>
          </cell>
          <cell r="I1189">
            <v>-167.62</v>
          </cell>
          <cell r="J1189">
            <v>15990.37</v>
          </cell>
          <cell r="K1189">
            <v>8577.2000000000007</v>
          </cell>
          <cell r="L1189">
            <v>14415.59</v>
          </cell>
          <cell r="M1189">
            <v>0</v>
          </cell>
          <cell r="N1189">
            <v>36432</v>
          </cell>
          <cell r="O1189">
            <v>5811.46</v>
          </cell>
          <cell r="P1189">
            <v>62302.75</v>
          </cell>
          <cell r="Q1189">
            <v>105735.62</v>
          </cell>
          <cell r="R1189">
            <v>68114.210000000006</v>
          </cell>
          <cell r="S1189">
            <v>1836</v>
          </cell>
          <cell r="T1189">
            <v>8431.2000000000007</v>
          </cell>
          <cell r="U1189">
            <v>14415.59</v>
          </cell>
          <cell r="V1189">
            <v>660</v>
          </cell>
          <cell r="W1189">
            <v>11750.4</v>
          </cell>
          <cell r="X1189">
            <v>136.5</v>
          </cell>
          <cell r="Y1189">
            <v>15048.34</v>
          </cell>
          <cell r="Z1189">
            <v>7331.27</v>
          </cell>
          <cell r="AA1189">
            <v>5.63</v>
          </cell>
          <cell r="AB1189">
            <v>2221.8000000000002</v>
          </cell>
          <cell r="AC1189">
            <v>13841.14</v>
          </cell>
          <cell r="AD1189">
            <v>3.4</v>
          </cell>
          <cell r="AE1189">
            <v>21690</v>
          </cell>
          <cell r="AF1189">
            <v>22.92</v>
          </cell>
          <cell r="AG1189">
            <v>5400.79</v>
          </cell>
          <cell r="AH1189">
            <v>68751</v>
          </cell>
          <cell r="AI1189">
            <v>2296.8000000000002</v>
          </cell>
          <cell r="AJ1189">
            <v>183864.27</v>
          </cell>
          <cell r="AK1189">
            <v>2454.27</v>
          </cell>
          <cell r="AL1189">
            <v>7444.86</v>
          </cell>
        </row>
        <row r="1190">
          <cell r="A1190">
            <v>38911</v>
          </cell>
          <cell r="B1190" t="str">
            <v>09:15</v>
          </cell>
          <cell r="C1190">
            <v>39199.040000000001</v>
          </cell>
          <cell r="D1190">
            <v>86293.68</v>
          </cell>
          <cell r="E1190">
            <v>194902.78</v>
          </cell>
          <cell r="F1190">
            <v>-259.2</v>
          </cell>
          <cell r="G1190">
            <v>90926.64</v>
          </cell>
          <cell r="H1190">
            <v>11982.47</v>
          </cell>
          <cell r="I1190">
            <v>-242.81</v>
          </cell>
          <cell r="J1190">
            <v>15746.02</v>
          </cell>
          <cell r="K1190">
            <v>8598.84</v>
          </cell>
          <cell r="L1190">
            <v>14423.49</v>
          </cell>
          <cell r="M1190">
            <v>0</v>
          </cell>
          <cell r="N1190">
            <v>36432</v>
          </cell>
          <cell r="O1190">
            <v>5811.46</v>
          </cell>
          <cell r="P1190">
            <v>62371.35</v>
          </cell>
          <cell r="Q1190">
            <v>105714.81</v>
          </cell>
          <cell r="R1190">
            <v>68182.81</v>
          </cell>
          <cell r="S1190">
            <v>1512</v>
          </cell>
          <cell r="T1190">
            <v>9086.4</v>
          </cell>
          <cell r="U1190">
            <v>14423.49</v>
          </cell>
          <cell r="V1190">
            <v>654</v>
          </cell>
          <cell r="W1190">
            <v>11779.2</v>
          </cell>
          <cell r="X1190">
            <v>128.25</v>
          </cell>
          <cell r="Y1190">
            <v>15297.76</v>
          </cell>
          <cell r="Z1190">
            <v>8414.52</v>
          </cell>
          <cell r="AA1190">
            <v>7.5</v>
          </cell>
          <cell r="AB1190">
            <v>2232.9</v>
          </cell>
          <cell r="AC1190">
            <v>14187.73</v>
          </cell>
          <cell r="AD1190">
            <v>2.15</v>
          </cell>
          <cell r="AE1190">
            <v>22158</v>
          </cell>
          <cell r="AF1190">
            <v>19.79</v>
          </cell>
          <cell r="AG1190">
            <v>5325.78</v>
          </cell>
          <cell r="AH1190">
            <v>69348</v>
          </cell>
          <cell r="AI1190">
            <v>2383.1999999999998</v>
          </cell>
          <cell r="AJ1190">
            <v>191031.23</v>
          </cell>
          <cell r="AK1190">
            <v>2511.34</v>
          </cell>
          <cell r="AL1190">
            <v>4699.12</v>
          </cell>
        </row>
        <row r="1191">
          <cell r="A1191">
            <v>38911</v>
          </cell>
          <cell r="B1191" t="str">
            <v>09:30</v>
          </cell>
          <cell r="C1191">
            <v>39090.61</v>
          </cell>
          <cell r="D1191">
            <v>86373.7</v>
          </cell>
          <cell r="E1191">
            <v>203503.4</v>
          </cell>
          <cell r="F1191">
            <v>-172.8</v>
          </cell>
          <cell r="G1191">
            <v>91003.3</v>
          </cell>
          <cell r="H1191">
            <v>11932.59</v>
          </cell>
          <cell r="I1191">
            <v>-308.07</v>
          </cell>
          <cell r="J1191">
            <v>16470.79</v>
          </cell>
          <cell r="K1191">
            <v>8183.63</v>
          </cell>
          <cell r="L1191">
            <v>14460.27</v>
          </cell>
          <cell r="M1191">
            <v>0</v>
          </cell>
          <cell r="N1191">
            <v>36432</v>
          </cell>
          <cell r="O1191">
            <v>5829.66</v>
          </cell>
          <cell r="P1191">
            <v>62118.29</v>
          </cell>
          <cell r="Q1191">
            <v>107444.07</v>
          </cell>
          <cell r="R1191">
            <v>67947.95</v>
          </cell>
          <cell r="S1191">
            <v>1836</v>
          </cell>
          <cell r="T1191">
            <v>9475.2000000000007</v>
          </cell>
          <cell r="U1191">
            <v>14460.27</v>
          </cell>
          <cell r="V1191">
            <v>723</v>
          </cell>
          <cell r="W1191">
            <v>11980.8</v>
          </cell>
          <cell r="X1191">
            <v>126</v>
          </cell>
          <cell r="Y1191">
            <v>15464.04</v>
          </cell>
          <cell r="Z1191">
            <v>8459.31</v>
          </cell>
          <cell r="AA1191">
            <v>5.63</v>
          </cell>
          <cell r="AB1191">
            <v>2202.6</v>
          </cell>
          <cell r="AC1191">
            <v>14554.08</v>
          </cell>
          <cell r="AD1191">
            <v>2.02</v>
          </cell>
          <cell r="AE1191">
            <v>22356</v>
          </cell>
          <cell r="AF1191">
            <v>23.96</v>
          </cell>
          <cell r="AG1191">
            <v>5342.59</v>
          </cell>
          <cell r="AH1191">
            <v>70482</v>
          </cell>
          <cell r="AI1191">
            <v>2419.1999999999998</v>
          </cell>
          <cell r="AJ1191">
            <v>196694.39999999999</v>
          </cell>
          <cell r="AK1191">
            <v>2568.42</v>
          </cell>
          <cell r="AL1191">
            <v>2647.7</v>
          </cell>
        </row>
        <row r="1192">
          <cell r="A1192">
            <v>38911</v>
          </cell>
          <cell r="B1192" t="str">
            <v>09:45</v>
          </cell>
          <cell r="C1192">
            <v>41131.9</v>
          </cell>
          <cell r="D1192">
            <v>87093.82</v>
          </cell>
          <cell r="E1192">
            <v>201540.99</v>
          </cell>
          <cell r="F1192">
            <v>259.2</v>
          </cell>
          <cell r="G1192">
            <v>91194.97</v>
          </cell>
          <cell r="H1192">
            <v>11814.48</v>
          </cell>
          <cell r="I1192">
            <v>-341.85</v>
          </cell>
          <cell r="J1192">
            <v>16715.939999999999</v>
          </cell>
          <cell r="K1192">
            <v>8320.14</v>
          </cell>
          <cell r="L1192">
            <v>14502.59</v>
          </cell>
          <cell r="M1192">
            <v>0</v>
          </cell>
          <cell r="N1192">
            <v>36984</v>
          </cell>
          <cell r="O1192">
            <v>5829.66</v>
          </cell>
          <cell r="P1192">
            <v>63390.8</v>
          </cell>
          <cell r="Q1192">
            <v>107285.85</v>
          </cell>
          <cell r="R1192">
            <v>69220.460000000006</v>
          </cell>
          <cell r="S1192">
            <v>2052</v>
          </cell>
          <cell r="T1192">
            <v>9464.4</v>
          </cell>
          <cell r="U1192">
            <v>14502.59</v>
          </cell>
          <cell r="V1192">
            <v>1242</v>
          </cell>
          <cell r="W1192">
            <v>11980.8</v>
          </cell>
          <cell r="X1192">
            <v>120</v>
          </cell>
          <cell r="Y1192">
            <v>15048.34</v>
          </cell>
          <cell r="Z1192">
            <v>8558.2000000000007</v>
          </cell>
          <cell r="AA1192">
            <v>7.5</v>
          </cell>
          <cell r="AB1192">
            <v>2170.6999999999998</v>
          </cell>
          <cell r="AC1192">
            <v>14484.33</v>
          </cell>
          <cell r="AD1192">
            <v>2.5099999999999998</v>
          </cell>
          <cell r="AE1192">
            <v>22446</v>
          </cell>
          <cell r="AF1192">
            <v>21.87</v>
          </cell>
          <cell r="AG1192">
            <v>5473.55</v>
          </cell>
          <cell r="AH1192">
            <v>70881</v>
          </cell>
          <cell r="AI1192">
            <v>2390.4</v>
          </cell>
          <cell r="AJ1192">
            <v>196854.43</v>
          </cell>
          <cell r="AK1192">
            <v>2511.34</v>
          </cell>
          <cell r="AL1192">
            <v>3835.3</v>
          </cell>
        </row>
        <row r="1193">
          <cell r="A1193">
            <v>38911</v>
          </cell>
          <cell r="B1193" t="str">
            <v>10:00</v>
          </cell>
          <cell r="C1193">
            <v>39289.46</v>
          </cell>
          <cell r="D1193">
            <v>82412.92</v>
          </cell>
          <cell r="E1193">
            <v>200708.15</v>
          </cell>
          <cell r="F1193">
            <v>12873.6</v>
          </cell>
          <cell r="G1193">
            <v>90466.64</v>
          </cell>
          <cell r="H1193">
            <v>11836.6</v>
          </cell>
          <cell r="I1193">
            <v>-365.86</v>
          </cell>
          <cell r="J1193">
            <v>15415.22</v>
          </cell>
          <cell r="K1193">
            <v>7825.06</v>
          </cell>
          <cell r="L1193">
            <v>14424.18</v>
          </cell>
          <cell r="M1193">
            <v>0</v>
          </cell>
          <cell r="N1193">
            <v>36432</v>
          </cell>
          <cell r="O1193">
            <v>5829.66</v>
          </cell>
          <cell r="P1193">
            <v>64865.97</v>
          </cell>
          <cell r="Q1193">
            <v>106765.86</v>
          </cell>
          <cell r="R1193">
            <v>70695.63</v>
          </cell>
          <cell r="S1193">
            <v>2160</v>
          </cell>
          <cell r="T1193">
            <v>9540</v>
          </cell>
          <cell r="U1193">
            <v>14424.18</v>
          </cell>
          <cell r="V1193">
            <v>1326</v>
          </cell>
          <cell r="W1193">
            <v>11865.6</v>
          </cell>
          <cell r="X1193">
            <v>129.75</v>
          </cell>
          <cell r="Y1193">
            <v>14965.2</v>
          </cell>
          <cell r="Z1193">
            <v>8506.19</v>
          </cell>
          <cell r="AA1193">
            <v>5.63</v>
          </cell>
          <cell r="AB1193">
            <v>2135.6</v>
          </cell>
          <cell r="AC1193">
            <v>14629.74</v>
          </cell>
          <cell r="AD1193">
            <v>1.99</v>
          </cell>
          <cell r="AE1193">
            <v>22464</v>
          </cell>
          <cell r="AF1193">
            <v>17.71</v>
          </cell>
          <cell r="AG1193">
            <v>5510.13</v>
          </cell>
          <cell r="AH1193">
            <v>70284</v>
          </cell>
          <cell r="AI1193">
            <v>2426.4</v>
          </cell>
          <cell r="AJ1193">
            <v>197254.39999999999</v>
          </cell>
          <cell r="AK1193">
            <v>2568.42</v>
          </cell>
          <cell r="AL1193">
            <v>5447.23</v>
          </cell>
        </row>
        <row r="1194">
          <cell r="A1194">
            <v>38911</v>
          </cell>
          <cell r="B1194" t="str">
            <v>10:15</v>
          </cell>
          <cell r="C1194">
            <v>38126.78</v>
          </cell>
          <cell r="D1194">
            <v>62409.85</v>
          </cell>
          <cell r="E1194">
            <v>203302.63</v>
          </cell>
          <cell r="F1194">
            <v>28684.799999999999</v>
          </cell>
          <cell r="G1194">
            <v>89699.97</v>
          </cell>
          <cell r="H1194">
            <v>11836.6</v>
          </cell>
          <cell r="I1194">
            <v>-395.76</v>
          </cell>
          <cell r="J1194">
            <v>16046.4</v>
          </cell>
          <cell r="K1194">
            <v>7439.78</v>
          </cell>
          <cell r="L1194">
            <v>14429.96</v>
          </cell>
          <cell r="M1194">
            <v>0</v>
          </cell>
          <cell r="N1194">
            <v>36432</v>
          </cell>
          <cell r="O1194">
            <v>5829.66</v>
          </cell>
          <cell r="P1194">
            <v>66923.360000000001</v>
          </cell>
          <cell r="Q1194">
            <v>104779.76</v>
          </cell>
          <cell r="R1194">
            <v>72753.02</v>
          </cell>
          <cell r="S1194">
            <v>2268</v>
          </cell>
          <cell r="T1194">
            <v>9439.2000000000007</v>
          </cell>
          <cell r="U1194">
            <v>14429.96</v>
          </cell>
          <cell r="V1194">
            <v>1269</v>
          </cell>
          <cell r="W1194">
            <v>11779.2</v>
          </cell>
          <cell r="X1194">
            <v>122.25</v>
          </cell>
          <cell r="Y1194">
            <v>15131.48</v>
          </cell>
          <cell r="Z1194">
            <v>8423.1299999999992</v>
          </cell>
          <cell r="AA1194">
            <v>5.63</v>
          </cell>
          <cell r="AB1194">
            <v>2154.6999999999998</v>
          </cell>
          <cell r="AC1194">
            <v>14653.96</v>
          </cell>
          <cell r="AD1194">
            <v>1.33</v>
          </cell>
          <cell r="AE1194">
            <v>22680</v>
          </cell>
          <cell r="AF1194">
            <v>23.96</v>
          </cell>
          <cell r="AG1194">
            <v>5504.84</v>
          </cell>
          <cell r="AH1194">
            <v>70260</v>
          </cell>
          <cell r="AI1194">
            <v>2448</v>
          </cell>
          <cell r="AJ1194">
            <v>199222.16</v>
          </cell>
          <cell r="AK1194">
            <v>2568.42</v>
          </cell>
          <cell r="AL1194">
            <v>4451.33</v>
          </cell>
        </row>
        <row r="1195">
          <cell r="A1195">
            <v>38911</v>
          </cell>
          <cell r="B1195" t="str">
            <v>10:30</v>
          </cell>
          <cell r="C1195">
            <v>38906.17</v>
          </cell>
          <cell r="D1195">
            <v>56768.95</v>
          </cell>
          <cell r="E1195">
            <v>204903.72</v>
          </cell>
          <cell r="F1195">
            <v>31881.599999999999</v>
          </cell>
          <cell r="G1195">
            <v>89661.64</v>
          </cell>
          <cell r="H1195">
            <v>11790.48</v>
          </cell>
          <cell r="I1195">
            <v>-406.83</v>
          </cell>
          <cell r="J1195">
            <v>15873.18</v>
          </cell>
          <cell r="K1195">
            <v>7149.64</v>
          </cell>
          <cell r="L1195">
            <v>14421.97</v>
          </cell>
          <cell r="M1195">
            <v>0</v>
          </cell>
          <cell r="N1195">
            <v>36432</v>
          </cell>
          <cell r="O1195">
            <v>5829.66</v>
          </cell>
          <cell r="P1195">
            <v>66750.039999999994</v>
          </cell>
          <cell r="Q1195">
            <v>104246.83</v>
          </cell>
          <cell r="R1195">
            <v>72579.7</v>
          </cell>
          <cell r="S1195">
            <v>2376</v>
          </cell>
          <cell r="T1195">
            <v>9435.6</v>
          </cell>
          <cell r="U1195">
            <v>14421.97</v>
          </cell>
          <cell r="V1195">
            <v>1122</v>
          </cell>
          <cell r="W1195">
            <v>11779.2</v>
          </cell>
          <cell r="X1195">
            <v>120</v>
          </cell>
          <cell r="Y1195">
            <v>15464.04</v>
          </cell>
          <cell r="Z1195">
            <v>7628.47</v>
          </cell>
          <cell r="AA1195">
            <v>7.5</v>
          </cell>
          <cell r="AB1195">
            <v>2169.1</v>
          </cell>
          <cell r="AC1195">
            <v>14608.68</v>
          </cell>
          <cell r="AD1195">
            <v>1.45</v>
          </cell>
          <cell r="AE1195">
            <v>22662</v>
          </cell>
          <cell r="AF1195">
            <v>27.08</v>
          </cell>
          <cell r="AG1195">
            <v>5537.32</v>
          </cell>
          <cell r="AH1195">
            <v>70098</v>
          </cell>
          <cell r="AI1195">
            <v>2462.4</v>
          </cell>
          <cell r="AJ1195">
            <v>200214.07</v>
          </cell>
          <cell r="AK1195">
            <v>2568.42</v>
          </cell>
          <cell r="AL1195">
            <v>4689.79</v>
          </cell>
        </row>
        <row r="1196">
          <cell r="A1196">
            <v>38911</v>
          </cell>
          <cell r="B1196" t="str">
            <v>10:45</v>
          </cell>
          <cell r="C1196">
            <v>39746.370000000003</v>
          </cell>
          <cell r="D1196">
            <v>50327.94</v>
          </cell>
          <cell r="E1196">
            <v>209706.85</v>
          </cell>
          <cell r="F1196">
            <v>31881.599999999999</v>
          </cell>
          <cell r="G1196">
            <v>89776.639999999999</v>
          </cell>
          <cell r="H1196">
            <v>11738.73</v>
          </cell>
          <cell r="I1196">
            <v>-402.38</v>
          </cell>
          <cell r="J1196">
            <v>15537.21</v>
          </cell>
          <cell r="K1196">
            <v>7710</v>
          </cell>
          <cell r="L1196">
            <v>14405.78</v>
          </cell>
          <cell r="M1196">
            <v>0</v>
          </cell>
          <cell r="N1196">
            <v>36984</v>
          </cell>
          <cell r="O1196">
            <v>5835.72</v>
          </cell>
          <cell r="P1196">
            <v>66992.539999999994</v>
          </cell>
          <cell r="Q1196">
            <v>103762.38</v>
          </cell>
          <cell r="R1196">
            <v>72828.259999999995</v>
          </cell>
          <cell r="S1196">
            <v>2268</v>
          </cell>
          <cell r="T1196">
            <v>9396</v>
          </cell>
          <cell r="U1196">
            <v>14405.78</v>
          </cell>
          <cell r="V1196">
            <v>1050</v>
          </cell>
          <cell r="W1196">
            <v>11894.4</v>
          </cell>
          <cell r="X1196">
            <v>112.5</v>
          </cell>
          <cell r="Y1196">
            <v>15630.32</v>
          </cell>
          <cell r="Z1196">
            <v>7383.65</v>
          </cell>
          <cell r="AA1196">
            <v>3.75</v>
          </cell>
          <cell r="AB1196">
            <v>2065.1999999999998</v>
          </cell>
          <cell r="AC1196">
            <v>14578.47</v>
          </cell>
          <cell r="AD1196">
            <v>2.75</v>
          </cell>
          <cell r="AE1196">
            <v>22662</v>
          </cell>
          <cell r="AF1196">
            <v>29.17</v>
          </cell>
          <cell r="AG1196">
            <v>5495.65</v>
          </cell>
          <cell r="AH1196">
            <v>70101</v>
          </cell>
          <cell r="AI1196">
            <v>2491.1999999999998</v>
          </cell>
          <cell r="AJ1196">
            <v>202709.73</v>
          </cell>
          <cell r="AK1196">
            <v>2511.34</v>
          </cell>
          <cell r="AL1196">
            <v>2913.06</v>
          </cell>
        </row>
        <row r="1197">
          <cell r="A1197">
            <v>38911</v>
          </cell>
          <cell r="B1197" t="str">
            <v>11:00</v>
          </cell>
          <cell r="C1197">
            <v>40892.65</v>
          </cell>
          <cell r="D1197">
            <v>52128.43</v>
          </cell>
          <cell r="E1197">
            <v>207900.05</v>
          </cell>
          <cell r="F1197">
            <v>31536</v>
          </cell>
          <cell r="G1197">
            <v>89354.97</v>
          </cell>
          <cell r="H1197">
            <v>11670.49</v>
          </cell>
          <cell r="I1197">
            <v>-413.3</v>
          </cell>
          <cell r="J1197">
            <v>15593.24</v>
          </cell>
          <cell r="K1197">
            <v>7978.46</v>
          </cell>
          <cell r="L1197">
            <v>14499.89</v>
          </cell>
          <cell r="M1197">
            <v>0</v>
          </cell>
          <cell r="N1197">
            <v>37536</v>
          </cell>
          <cell r="O1197">
            <v>5823.59</v>
          </cell>
          <cell r="P1197">
            <v>66994.02</v>
          </cell>
          <cell r="Q1197">
            <v>103613.3</v>
          </cell>
          <cell r="R1197">
            <v>72817.61</v>
          </cell>
          <cell r="S1197">
            <v>2268</v>
          </cell>
          <cell r="T1197">
            <v>9468</v>
          </cell>
          <cell r="U1197">
            <v>14499.89</v>
          </cell>
          <cell r="V1197">
            <v>1152</v>
          </cell>
          <cell r="W1197">
            <v>11980.8</v>
          </cell>
          <cell r="X1197">
            <v>114.75</v>
          </cell>
          <cell r="Y1197">
            <v>15713.46</v>
          </cell>
          <cell r="Z1197">
            <v>7289.62</v>
          </cell>
          <cell r="AA1197">
            <v>7.5</v>
          </cell>
          <cell r="AB1197">
            <v>1870</v>
          </cell>
          <cell r="AC1197">
            <v>14602.79</v>
          </cell>
          <cell r="AD1197">
            <v>1.34</v>
          </cell>
          <cell r="AE1197">
            <v>22536</v>
          </cell>
          <cell r="AF1197">
            <v>19.79</v>
          </cell>
          <cell r="AG1197">
            <v>5463.69</v>
          </cell>
          <cell r="AH1197">
            <v>69960</v>
          </cell>
          <cell r="AI1197">
            <v>2527.1999999999998</v>
          </cell>
          <cell r="AJ1197">
            <v>203365.69</v>
          </cell>
          <cell r="AK1197">
            <v>2454.27</v>
          </cell>
          <cell r="AL1197">
            <v>4378.87</v>
          </cell>
        </row>
        <row r="1198">
          <cell r="A1198">
            <v>38911</v>
          </cell>
          <cell r="B1198" t="str">
            <v>11:15</v>
          </cell>
          <cell r="C1198">
            <v>40261.69</v>
          </cell>
          <cell r="D1198">
            <v>54168.32</v>
          </cell>
          <cell r="E1198">
            <v>206541.57</v>
          </cell>
          <cell r="F1198">
            <v>31104</v>
          </cell>
          <cell r="G1198">
            <v>90811.64</v>
          </cell>
          <cell r="H1198">
            <v>11692.62</v>
          </cell>
          <cell r="I1198">
            <v>-406.55</v>
          </cell>
          <cell r="J1198">
            <v>15401.65</v>
          </cell>
          <cell r="K1198">
            <v>7744.67</v>
          </cell>
          <cell r="L1198">
            <v>14351.44</v>
          </cell>
          <cell r="M1198">
            <v>0</v>
          </cell>
          <cell r="N1198">
            <v>41952</v>
          </cell>
          <cell r="O1198">
            <v>5829.66</v>
          </cell>
          <cell r="P1198">
            <v>66993.77</v>
          </cell>
          <cell r="Q1198">
            <v>104342.55</v>
          </cell>
          <cell r="R1198">
            <v>72823.429999999993</v>
          </cell>
          <cell r="S1198">
            <v>2376</v>
          </cell>
          <cell r="T1198">
            <v>9622.7999999999993</v>
          </cell>
          <cell r="U1198">
            <v>14351.44</v>
          </cell>
          <cell r="V1198">
            <v>1221</v>
          </cell>
          <cell r="W1198">
            <v>11894.4</v>
          </cell>
          <cell r="X1198">
            <v>111</v>
          </cell>
          <cell r="Y1198">
            <v>16046.02</v>
          </cell>
          <cell r="Z1198">
            <v>7153.71</v>
          </cell>
          <cell r="AA1198">
            <v>5.63</v>
          </cell>
          <cell r="AB1198">
            <v>1870</v>
          </cell>
          <cell r="AC1198">
            <v>14597.48</v>
          </cell>
          <cell r="AD1198">
            <v>1.62</v>
          </cell>
          <cell r="AE1198">
            <v>22428</v>
          </cell>
          <cell r="AF1198">
            <v>17.71</v>
          </cell>
          <cell r="AG1198">
            <v>5503.04</v>
          </cell>
          <cell r="AH1198">
            <v>69816</v>
          </cell>
          <cell r="AI1198">
            <v>2570.4</v>
          </cell>
          <cell r="AJ1198">
            <v>203861.73</v>
          </cell>
          <cell r="AK1198">
            <v>2454.27</v>
          </cell>
          <cell r="AL1198">
            <v>6258.47</v>
          </cell>
        </row>
        <row r="1199">
          <cell r="A1199">
            <v>38911</v>
          </cell>
          <cell r="B1199" t="str">
            <v>11:30</v>
          </cell>
          <cell r="C1199">
            <v>40610.18</v>
          </cell>
          <cell r="D1199">
            <v>50368.07</v>
          </cell>
          <cell r="E1199">
            <v>207101.63</v>
          </cell>
          <cell r="F1199">
            <v>31104</v>
          </cell>
          <cell r="G1199">
            <v>94184.97</v>
          </cell>
          <cell r="H1199">
            <v>11644.62</v>
          </cell>
          <cell r="I1199">
            <v>-390.3</v>
          </cell>
          <cell r="J1199">
            <v>15310.43</v>
          </cell>
          <cell r="K1199">
            <v>7874.86</v>
          </cell>
          <cell r="L1199">
            <v>14362.12</v>
          </cell>
          <cell r="M1199">
            <v>0</v>
          </cell>
          <cell r="N1199">
            <v>42504</v>
          </cell>
          <cell r="O1199">
            <v>5835.72</v>
          </cell>
          <cell r="P1199">
            <v>66919.27</v>
          </cell>
          <cell r="Q1199">
            <v>104582.3</v>
          </cell>
          <cell r="R1199">
            <v>72754.990000000005</v>
          </cell>
          <cell r="S1199">
            <v>2160</v>
          </cell>
          <cell r="T1199">
            <v>9370.7999999999993</v>
          </cell>
          <cell r="U1199">
            <v>14362.12</v>
          </cell>
          <cell r="V1199">
            <v>1326</v>
          </cell>
          <cell r="W1199">
            <v>11808</v>
          </cell>
          <cell r="X1199">
            <v>103.5</v>
          </cell>
          <cell r="Y1199">
            <v>16129.16</v>
          </cell>
          <cell r="Z1199">
            <v>7182.59</v>
          </cell>
          <cell r="AA1199">
            <v>5.63</v>
          </cell>
          <cell r="AB1199">
            <v>1862</v>
          </cell>
          <cell r="AC1199">
            <v>14787.8</v>
          </cell>
          <cell r="AD1199">
            <v>2.83</v>
          </cell>
          <cell r="AE1199">
            <v>22752</v>
          </cell>
          <cell r="AF1199">
            <v>17.71</v>
          </cell>
          <cell r="AG1199">
            <v>5399.64</v>
          </cell>
          <cell r="AH1199">
            <v>70467</v>
          </cell>
          <cell r="AI1199">
            <v>2584.8000000000002</v>
          </cell>
          <cell r="AJ1199">
            <v>204805.58</v>
          </cell>
          <cell r="AK1199">
            <v>2454.27</v>
          </cell>
          <cell r="AL1199">
            <v>6377.7</v>
          </cell>
        </row>
        <row r="1200">
          <cell r="A1200">
            <v>38911</v>
          </cell>
          <cell r="B1200" t="str">
            <v>11:45</v>
          </cell>
          <cell r="C1200">
            <v>40434.129999999997</v>
          </cell>
          <cell r="D1200">
            <v>50928.18</v>
          </cell>
          <cell r="E1200">
            <v>206861.21</v>
          </cell>
          <cell r="F1200">
            <v>31104</v>
          </cell>
          <cell r="G1200">
            <v>93878.3</v>
          </cell>
          <cell r="H1200">
            <v>11620.62</v>
          </cell>
          <cell r="I1200">
            <v>-386.28</v>
          </cell>
          <cell r="J1200">
            <v>15382.02</v>
          </cell>
          <cell r="K1200">
            <v>7857.56</v>
          </cell>
          <cell r="L1200">
            <v>14512.73</v>
          </cell>
          <cell r="M1200">
            <v>0</v>
          </cell>
          <cell r="N1200">
            <v>42504</v>
          </cell>
          <cell r="O1200">
            <v>5835.72</v>
          </cell>
          <cell r="P1200">
            <v>66931.990000000005</v>
          </cell>
          <cell r="Q1200">
            <v>103618.28</v>
          </cell>
          <cell r="R1200">
            <v>72767.710000000006</v>
          </cell>
          <cell r="S1200">
            <v>2376</v>
          </cell>
          <cell r="T1200">
            <v>9316.7999999999993</v>
          </cell>
          <cell r="U1200">
            <v>14512.73</v>
          </cell>
          <cell r="V1200">
            <v>1416</v>
          </cell>
          <cell r="W1200">
            <v>11750.4</v>
          </cell>
          <cell r="X1200">
            <v>106.5</v>
          </cell>
          <cell r="Y1200">
            <v>16212.3</v>
          </cell>
          <cell r="Z1200">
            <v>7224.86</v>
          </cell>
          <cell r="AA1200">
            <v>5.63</v>
          </cell>
          <cell r="AB1200">
            <v>1857.2</v>
          </cell>
          <cell r="AC1200">
            <v>14552.47</v>
          </cell>
          <cell r="AD1200">
            <v>1.38</v>
          </cell>
          <cell r="AE1200">
            <v>22788</v>
          </cell>
          <cell r="AF1200">
            <v>16.670000000000002</v>
          </cell>
          <cell r="AG1200">
            <v>5429.12</v>
          </cell>
          <cell r="AH1200">
            <v>69831</v>
          </cell>
          <cell r="AI1200">
            <v>2563.1999999999998</v>
          </cell>
          <cell r="AJ1200">
            <v>205173.56</v>
          </cell>
          <cell r="AK1200">
            <v>2511.34</v>
          </cell>
          <cell r="AL1200">
            <v>6963.32</v>
          </cell>
        </row>
        <row r="1201">
          <cell r="A1201">
            <v>38911</v>
          </cell>
          <cell r="B1201" t="str">
            <v>12:00</v>
          </cell>
          <cell r="C1201">
            <v>40002.43</v>
          </cell>
          <cell r="D1201">
            <v>49727.99</v>
          </cell>
          <cell r="E1201">
            <v>205979.2</v>
          </cell>
          <cell r="F1201">
            <v>30326.400000000001</v>
          </cell>
          <cell r="G1201">
            <v>92689.97</v>
          </cell>
          <cell r="H1201">
            <v>11526.51</v>
          </cell>
          <cell r="I1201">
            <v>-379.66</v>
          </cell>
          <cell r="J1201">
            <v>15182.87</v>
          </cell>
          <cell r="K1201">
            <v>7779.61</v>
          </cell>
          <cell r="L1201">
            <v>14305.26</v>
          </cell>
          <cell r="M1201">
            <v>0</v>
          </cell>
          <cell r="N1201">
            <v>42504</v>
          </cell>
          <cell r="O1201">
            <v>5835.72</v>
          </cell>
          <cell r="P1201">
            <v>66848.87</v>
          </cell>
          <cell r="Q1201">
            <v>102907.66</v>
          </cell>
          <cell r="R1201">
            <v>72684.59</v>
          </cell>
          <cell r="S1201">
            <v>2376</v>
          </cell>
          <cell r="T1201">
            <v>9320.4</v>
          </cell>
          <cell r="U1201">
            <v>14305.26</v>
          </cell>
          <cell r="V1201">
            <v>1278</v>
          </cell>
          <cell r="W1201">
            <v>11750.4</v>
          </cell>
          <cell r="X1201">
            <v>110.25</v>
          </cell>
          <cell r="Y1201">
            <v>16212.3</v>
          </cell>
          <cell r="Z1201">
            <v>6763.36</v>
          </cell>
          <cell r="AA1201">
            <v>7.5</v>
          </cell>
          <cell r="AB1201">
            <v>1958</v>
          </cell>
          <cell r="AC1201">
            <v>14612.04</v>
          </cell>
          <cell r="AD1201">
            <v>1.03</v>
          </cell>
          <cell r="AE1201">
            <v>22482</v>
          </cell>
          <cell r="AF1201">
            <v>18.75</v>
          </cell>
          <cell r="AG1201">
            <v>5240.74</v>
          </cell>
          <cell r="AH1201">
            <v>68124</v>
          </cell>
          <cell r="AI1201">
            <v>2556</v>
          </cell>
          <cell r="AJ1201">
            <v>203845.81</v>
          </cell>
          <cell r="AK1201">
            <v>2511.34</v>
          </cell>
          <cell r="AL1201">
            <v>6592.78</v>
          </cell>
        </row>
        <row r="1202">
          <cell r="A1202">
            <v>38911</v>
          </cell>
          <cell r="B1202" t="str">
            <v>12:15</v>
          </cell>
          <cell r="C1202">
            <v>38501.269999999997</v>
          </cell>
          <cell r="D1202">
            <v>43967.19</v>
          </cell>
          <cell r="E1202">
            <v>204817.18</v>
          </cell>
          <cell r="F1202">
            <v>30326.400000000001</v>
          </cell>
          <cell r="G1202">
            <v>87093.3</v>
          </cell>
          <cell r="H1202">
            <v>11354.77</v>
          </cell>
          <cell r="I1202">
            <v>-372.91</v>
          </cell>
          <cell r="J1202">
            <v>14889.26</v>
          </cell>
          <cell r="K1202">
            <v>7673.49</v>
          </cell>
          <cell r="L1202">
            <v>14316.96</v>
          </cell>
          <cell r="M1202">
            <v>0</v>
          </cell>
          <cell r="N1202">
            <v>40848</v>
          </cell>
          <cell r="O1202">
            <v>5835.72</v>
          </cell>
          <cell r="P1202">
            <v>60664.19</v>
          </cell>
          <cell r="Q1202">
            <v>104052.91</v>
          </cell>
          <cell r="R1202">
            <v>66499.91</v>
          </cell>
          <cell r="S1202">
            <v>2160</v>
          </cell>
          <cell r="T1202">
            <v>8654.4</v>
          </cell>
          <cell r="U1202">
            <v>14316.96</v>
          </cell>
          <cell r="V1202">
            <v>1263</v>
          </cell>
          <cell r="W1202">
            <v>11664</v>
          </cell>
          <cell r="X1202">
            <v>116.25</v>
          </cell>
          <cell r="Y1202">
            <v>15547.18</v>
          </cell>
          <cell r="Z1202">
            <v>5875.42</v>
          </cell>
          <cell r="AA1202">
            <v>3.75</v>
          </cell>
          <cell r="AB1202">
            <v>2172.3000000000002</v>
          </cell>
          <cell r="AC1202">
            <v>13985.55</v>
          </cell>
          <cell r="AD1202">
            <v>1.6</v>
          </cell>
          <cell r="AE1202">
            <v>21942</v>
          </cell>
          <cell r="AF1202">
            <v>22.92</v>
          </cell>
          <cell r="AG1202">
            <v>5255.72</v>
          </cell>
          <cell r="AH1202">
            <v>64749</v>
          </cell>
          <cell r="AI1202">
            <v>2556</v>
          </cell>
          <cell r="AJ1202">
            <v>198310.52</v>
          </cell>
          <cell r="AK1202">
            <v>2397.19</v>
          </cell>
          <cell r="AL1202">
            <v>3138.68</v>
          </cell>
        </row>
        <row r="1203">
          <cell r="A1203">
            <v>38911</v>
          </cell>
          <cell r="B1203" t="str">
            <v>12:30</v>
          </cell>
          <cell r="C1203">
            <v>39149.019999999997</v>
          </cell>
          <cell r="D1203">
            <v>39967.54</v>
          </cell>
          <cell r="E1203">
            <v>200778.46</v>
          </cell>
          <cell r="F1203">
            <v>30240</v>
          </cell>
          <cell r="G1203">
            <v>87246.64</v>
          </cell>
          <cell r="H1203">
            <v>11406.52</v>
          </cell>
          <cell r="I1203">
            <v>-391.59</v>
          </cell>
          <cell r="J1203">
            <v>14825.7</v>
          </cell>
          <cell r="K1203">
            <v>7856.84</v>
          </cell>
          <cell r="L1203">
            <v>14385.36</v>
          </cell>
          <cell r="M1203">
            <v>0</v>
          </cell>
          <cell r="N1203">
            <v>35328</v>
          </cell>
          <cell r="O1203">
            <v>5835.72</v>
          </cell>
          <cell r="P1203">
            <v>55175.39</v>
          </cell>
          <cell r="Q1203">
            <v>104359.59</v>
          </cell>
          <cell r="R1203">
            <v>61011.11</v>
          </cell>
          <cell r="S1203">
            <v>2160</v>
          </cell>
          <cell r="T1203">
            <v>7617.6</v>
          </cell>
          <cell r="U1203">
            <v>14385.36</v>
          </cell>
          <cell r="V1203">
            <v>1137</v>
          </cell>
          <cell r="W1203">
            <v>11001.6</v>
          </cell>
          <cell r="X1203">
            <v>151.5</v>
          </cell>
          <cell r="Y1203">
            <v>15214.62</v>
          </cell>
          <cell r="Z1203">
            <v>5742.38</v>
          </cell>
          <cell r="AA1203">
            <v>7.5</v>
          </cell>
          <cell r="AB1203">
            <v>2199.6</v>
          </cell>
          <cell r="AC1203">
            <v>13494.22</v>
          </cell>
          <cell r="AD1203">
            <v>1.58</v>
          </cell>
          <cell r="AE1203">
            <v>20844</v>
          </cell>
          <cell r="AF1203">
            <v>15.62</v>
          </cell>
          <cell r="AG1203">
            <v>5313.17</v>
          </cell>
          <cell r="AH1203">
            <v>61839</v>
          </cell>
          <cell r="AI1203">
            <v>2484</v>
          </cell>
          <cell r="AJ1203">
            <v>193127.16</v>
          </cell>
          <cell r="AK1203">
            <v>2397.19</v>
          </cell>
          <cell r="AL1203">
            <v>1430.9</v>
          </cell>
        </row>
        <row r="1204">
          <cell r="A1204">
            <v>38911</v>
          </cell>
          <cell r="B1204" t="str">
            <v>12:45</v>
          </cell>
          <cell r="C1204">
            <v>39402.68</v>
          </cell>
          <cell r="D1204">
            <v>34486.9</v>
          </cell>
          <cell r="E1204">
            <v>197220.41</v>
          </cell>
          <cell r="F1204">
            <v>30240</v>
          </cell>
          <cell r="G1204">
            <v>87169.97</v>
          </cell>
          <cell r="H1204">
            <v>11380.64</v>
          </cell>
          <cell r="I1204">
            <v>-369.46</v>
          </cell>
          <cell r="J1204">
            <v>14890.07</v>
          </cell>
          <cell r="K1204">
            <v>7724.1</v>
          </cell>
          <cell r="L1204">
            <v>14459.75</v>
          </cell>
          <cell r="M1204">
            <v>0</v>
          </cell>
          <cell r="N1204">
            <v>35328</v>
          </cell>
          <cell r="O1204">
            <v>5835.72</v>
          </cell>
          <cell r="P1204">
            <v>48613.69</v>
          </cell>
          <cell r="Q1204">
            <v>104817.46</v>
          </cell>
          <cell r="R1204">
            <v>54449.41</v>
          </cell>
          <cell r="S1204">
            <v>2268</v>
          </cell>
          <cell r="T1204">
            <v>6944.4</v>
          </cell>
          <cell r="U1204">
            <v>14459.75</v>
          </cell>
          <cell r="V1204">
            <v>1104</v>
          </cell>
          <cell r="W1204">
            <v>10915.2</v>
          </cell>
          <cell r="X1204">
            <v>150.75</v>
          </cell>
          <cell r="Y1204">
            <v>15048.34</v>
          </cell>
          <cell r="Z1204">
            <v>5550.53</v>
          </cell>
          <cell r="AA1204">
            <v>5.63</v>
          </cell>
          <cell r="AB1204">
            <v>2167.6999999999998</v>
          </cell>
          <cell r="AC1204">
            <v>13092.33</v>
          </cell>
          <cell r="AD1204">
            <v>1.27</v>
          </cell>
          <cell r="AE1204">
            <v>20412</v>
          </cell>
          <cell r="AF1204">
            <v>16.670000000000002</v>
          </cell>
          <cell r="AG1204">
            <v>5270.48</v>
          </cell>
          <cell r="AH1204">
            <v>61002</v>
          </cell>
          <cell r="AI1204">
            <v>2412</v>
          </cell>
          <cell r="AJ1204">
            <v>188727.57</v>
          </cell>
          <cell r="AK1204">
            <v>2511.34</v>
          </cell>
          <cell r="AL1204">
            <v>464.2</v>
          </cell>
        </row>
        <row r="1205">
          <cell r="A1205">
            <v>38911</v>
          </cell>
          <cell r="B1205" t="str">
            <v>13:00</v>
          </cell>
          <cell r="C1205">
            <v>39781.980000000003</v>
          </cell>
          <cell r="D1205">
            <v>33966.79</v>
          </cell>
          <cell r="E1205">
            <v>194538.63</v>
          </cell>
          <cell r="F1205">
            <v>29894.400000000001</v>
          </cell>
          <cell r="G1205">
            <v>87169.97</v>
          </cell>
          <cell r="H1205">
            <v>11328.89</v>
          </cell>
          <cell r="I1205">
            <v>-343</v>
          </cell>
          <cell r="J1205">
            <v>14655.32</v>
          </cell>
          <cell r="K1205">
            <v>7818.06</v>
          </cell>
          <cell r="L1205">
            <v>14468.36</v>
          </cell>
          <cell r="M1205">
            <v>0</v>
          </cell>
          <cell r="N1205">
            <v>35328</v>
          </cell>
          <cell r="O1205">
            <v>5829.66</v>
          </cell>
          <cell r="P1205">
            <v>45328.97</v>
          </cell>
          <cell r="Q1205">
            <v>102967</v>
          </cell>
          <cell r="R1205">
            <v>51158.63</v>
          </cell>
          <cell r="S1205">
            <v>2160</v>
          </cell>
          <cell r="T1205">
            <v>6645.6</v>
          </cell>
          <cell r="U1205">
            <v>14468.36</v>
          </cell>
          <cell r="V1205">
            <v>1065</v>
          </cell>
          <cell r="W1205">
            <v>10857.6</v>
          </cell>
          <cell r="X1205">
            <v>124.5</v>
          </cell>
          <cell r="Y1205">
            <v>14882.06</v>
          </cell>
          <cell r="Z1205">
            <v>5463.6</v>
          </cell>
          <cell r="AA1205">
            <v>1.88</v>
          </cell>
          <cell r="AB1205">
            <v>2118.1999999999998</v>
          </cell>
          <cell r="AC1205">
            <v>12791.99</v>
          </cell>
          <cell r="AD1205">
            <v>1.68</v>
          </cell>
          <cell r="AE1205">
            <v>20160</v>
          </cell>
          <cell r="AF1205">
            <v>12.5</v>
          </cell>
          <cell r="AG1205">
            <v>5277.68</v>
          </cell>
          <cell r="AH1205">
            <v>61404</v>
          </cell>
          <cell r="AI1205">
            <v>2404.8000000000002</v>
          </cell>
          <cell r="AJ1205">
            <v>187079.79</v>
          </cell>
          <cell r="AK1205">
            <v>2454.27</v>
          </cell>
          <cell r="AL1205">
            <v>1337.36</v>
          </cell>
        </row>
        <row r="1206">
          <cell r="A1206">
            <v>38911</v>
          </cell>
          <cell r="B1206" t="str">
            <v>13:15</v>
          </cell>
          <cell r="C1206">
            <v>39749.97</v>
          </cell>
          <cell r="D1206">
            <v>34006.800000000003</v>
          </cell>
          <cell r="E1206">
            <v>197373.15</v>
          </cell>
          <cell r="F1206">
            <v>29635.200000000001</v>
          </cell>
          <cell r="G1206">
            <v>87169.97</v>
          </cell>
          <cell r="H1206">
            <v>11260.65</v>
          </cell>
          <cell r="I1206">
            <v>-216.79</v>
          </cell>
          <cell r="J1206">
            <v>14902.06</v>
          </cell>
          <cell r="K1206">
            <v>7888.39</v>
          </cell>
          <cell r="L1206">
            <v>14475.7</v>
          </cell>
          <cell r="M1206">
            <v>0</v>
          </cell>
          <cell r="N1206">
            <v>35880</v>
          </cell>
          <cell r="O1206">
            <v>5835.72</v>
          </cell>
          <cell r="P1206">
            <v>43271.66</v>
          </cell>
          <cell r="Q1206">
            <v>101656.79</v>
          </cell>
          <cell r="R1206">
            <v>49107.38</v>
          </cell>
          <cell r="S1206">
            <v>2160</v>
          </cell>
          <cell r="T1206">
            <v>6562.8</v>
          </cell>
          <cell r="U1206">
            <v>14475.7</v>
          </cell>
          <cell r="V1206">
            <v>1140</v>
          </cell>
          <cell r="W1206">
            <v>10540.8</v>
          </cell>
          <cell r="X1206">
            <v>94.5</v>
          </cell>
          <cell r="Y1206">
            <v>14965.2</v>
          </cell>
          <cell r="Z1206">
            <v>5856.13</v>
          </cell>
          <cell r="AA1206">
            <v>5.63</v>
          </cell>
          <cell r="AB1206">
            <v>2137.3000000000002</v>
          </cell>
          <cell r="AC1206">
            <v>12611.5</v>
          </cell>
          <cell r="AD1206">
            <v>1.96</v>
          </cell>
          <cell r="AE1206">
            <v>20412</v>
          </cell>
          <cell r="AF1206">
            <v>14.58</v>
          </cell>
          <cell r="AG1206">
            <v>5317.65</v>
          </cell>
          <cell r="AH1206">
            <v>63321</v>
          </cell>
          <cell r="AI1206">
            <v>2426.4</v>
          </cell>
          <cell r="AJ1206">
            <v>190215.21</v>
          </cell>
          <cell r="AK1206">
            <v>2454.27</v>
          </cell>
          <cell r="AL1206">
            <v>1648.28</v>
          </cell>
        </row>
        <row r="1207">
          <cell r="A1207">
            <v>38911</v>
          </cell>
          <cell r="B1207" t="str">
            <v>13:30</v>
          </cell>
          <cell r="C1207">
            <v>40668.19</v>
          </cell>
          <cell r="D1207">
            <v>36247.25</v>
          </cell>
          <cell r="E1207">
            <v>200334.95</v>
          </cell>
          <cell r="F1207">
            <v>29635.200000000001</v>
          </cell>
          <cell r="G1207">
            <v>87284.97</v>
          </cell>
          <cell r="H1207">
            <v>11184.91</v>
          </cell>
          <cell r="I1207">
            <v>-196.66</v>
          </cell>
          <cell r="J1207">
            <v>15227.7</v>
          </cell>
          <cell r="K1207">
            <v>8021.13</v>
          </cell>
          <cell r="L1207">
            <v>14543.93</v>
          </cell>
          <cell r="M1207">
            <v>0</v>
          </cell>
          <cell r="N1207">
            <v>35880</v>
          </cell>
          <cell r="O1207">
            <v>5841.79</v>
          </cell>
          <cell r="P1207">
            <v>42943.839999999997</v>
          </cell>
          <cell r="Q1207">
            <v>101124.66</v>
          </cell>
          <cell r="R1207">
            <v>48785.63</v>
          </cell>
          <cell r="S1207">
            <v>2160</v>
          </cell>
          <cell r="T1207">
            <v>6778.8</v>
          </cell>
          <cell r="U1207">
            <v>14543.93</v>
          </cell>
          <cell r="V1207">
            <v>1197</v>
          </cell>
          <cell r="W1207">
            <v>10684.8</v>
          </cell>
          <cell r="X1207">
            <v>102</v>
          </cell>
          <cell r="Y1207">
            <v>14882.06</v>
          </cell>
          <cell r="Z1207">
            <v>6048.86</v>
          </cell>
          <cell r="AA1207">
            <v>1.88</v>
          </cell>
          <cell r="AB1207">
            <v>2164.5</v>
          </cell>
          <cell r="AC1207">
            <v>12841.79</v>
          </cell>
          <cell r="AD1207">
            <v>1.24</v>
          </cell>
          <cell r="AE1207">
            <v>20898</v>
          </cell>
          <cell r="AF1207">
            <v>16.670000000000002</v>
          </cell>
          <cell r="AG1207">
            <v>5343.25</v>
          </cell>
          <cell r="AH1207">
            <v>64398</v>
          </cell>
          <cell r="AI1207">
            <v>2440.8000000000002</v>
          </cell>
          <cell r="AJ1207">
            <v>193782.83</v>
          </cell>
          <cell r="AK1207">
            <v>2454.27</v>
          </cell>
          <cell r="AL1207">
            <v>2194.16</v>
          </cell>
        </row>
        <row r="1208">
          <cell r="A1208">
            <v>38911</v>
          </cell>
          <cell r="B1208" t="str">
            <v>13:45</v>
          </cell>
          <cell r="C1208">
            <v>40991.07</v>
          </cell>
          <cell r="D1208">
            <v>40328.07</v>
          </cell>
          <cell r="E1208">
            <v>202855.21</v>
          </cell>
          <cell r="F1208">
            <v>29721.599999999999</v>
          </cell>
          <cell r="G1208">
            <v>87246.64</v>
          </cell>
          <cell r="H1208">
            <v>11280.9</v>
          </cell>
          <cell r="I1208">
            <v>-194.5</v>
          </cell>
          <cell r="J1208">
            <v>14832.93</v>
          </cell>
          <cell r="K1208">
            <v>7777.19</v>
          </cell>
          <cell r="L1208">
            <v>14459.6</v>
          </cell>
          <cell r="M1208">
            <v>0</v>
          </cell>
          <cell r="N1208">
            <v>36984</v>
          </cell>
          <cell r="O1208">
            <v>5841.79</v>
          </cell>
          <cell r="P1208">
            <v>43031.81</v>
          </cell>
          <cell r="Q1208">
            <v>100898.5</v>
          </cell>
          <cell r="R1208">
            <v>48873.599999999999</v>
          </cell>
          <cell r="S1208">
            <v>2160</v>
          </cell>
          <cell r="T1208">
            <v>6933.6</v>
          </cell>
          <cell r="U1208">
            <v>14459.6</v>
          </cell>
          <cell r="V1208">
            <v>1224</v>
          </cell>
          <cell r="W1208">
            <v>10627.2</v>
          </cell>
          <cell r="X1208">
            <v>97.5</v>
          </cell>
          <cell r="Y1208">
            <v>15131.48</v>
          </cell>
          <cell r="Z1208">
            <v>6407.51</v>
          </cell>
          <cell r="AA1208">
            <v>1.88</v>
          </cell>
          <cell r="AB1208">
            <v>2182</v>
          </cell>
          <cell r="AC1208">
            <v>13142.66</v>
          </cell>
          <cell r="AD1208">
            <v>1.94</v>
          </cell>
          <cell r="AE1208">
            <v>21204</v>
          </cell>
          <cell r="AF1208">
            <v>21.87</v>
          </cell>
          <cell r="AG1208">
            <v>5341.78</v>
          </cell>
          <cell r="AH1208">
            <v>66114</v>
          </cell>
          <cell r="AI1208">
            <v>2491.1999999999998</v>
          </cell>
          <cell r="AJ1208">
            <v>197238.34</v>
          </cell>
          <cell r="AK1208">
            <v>2454.27</v>
          </cell>
          <cell r="AL1208">
            <v>3385.27</v>
          </cell>
        </row>
        <row r="1209">
          <cell r="A1209">
            <v>38911</v>
          </cell>
          <cell r="B1209" t="str">
            <v>14:00</v>
          </cell>
          <cell r="C1209">
            <v>40200.080000000002</v>
          </cell>
          <cell r="D1209">
            <v>40168.04</v>
          </cell>
          <cell r="E1209">
            <v>206697.23</v>
          </cell>
          <cell r="F1209">
            <v>29548.799999999999</v>
          </cell>
          <cell r="G1209">
            <v>87208.3</v>
          </cell>
          <cell r="H1209">
            <v>11168.41</v>
          </cell>
          <cell r="I1209">
            <v>-202.12</v>
          </cell>
          <cell r="J1209">
            <v>15270.06</v>
          </cell>
          <cell r="K1209">
            <v>7623.61</v>
          </cell>
          <cell r="L1209">
            <v>14451.44</v>
          </cell>
          <cell r="M1209">
            <v>0</v>
          </cell>
          <cell r="N1209">
            <v>41952</v>
          </cell>
          <cell r="O1209">
            <v>5835.72</v>
          </cell>
          <cell r="P1209">
            <v>42917.99</v>
          </cell>
          <cell r="Q1209">
            <v>102474.12</v>
          </cell>
          <cell r="R1209">
            <v>48753.71</v>
          </cell>
          <cell r="S1209">
            <v>2376</v>
          </cell>
          <cell r="T1209">
            <v>7228.8</v>
          </cell>
          <cell r="U1209">
            <v>14451.44</v>
          </cell>
          <cell r="V1209">
            <v>1077</v>
          </cell>
          <cell r="W1209">
            <v>10771.2</v>
          </cell>
          <cell r="X1209">
            <v>97.5</v>
          </cell>
          <cell r="Y1209">
            <v>14798.92</v>
          </cell>
          <cell r="Z1209">
            <v>6294.77</v>
          </cell>
          <cell r="AA1209">
            <v>9.3800000000000008</v>
          </cell>
          <cell r="AB1209">
            <v>2142.1999999999998</v>
          </cell>
          <cell r="AC1209">
            <v>13489.47</v>
          </cell>
          <cell r="AD1209">
            <v>1.37</v>
          </cell>
          <cell r="AE1209">
            <v>21600</v>
          </cell>
          <cell r="AF1209">
            <v>27.08</v>
          </cell>
          <cell r="AG1209">
            <v>5310.57</v>
          </cell>
          <cell r="AH1209">
            <v>67470</v>
          </cell>
          <cell r="AI1209">
            <v>2556</v>
          </cell>
          <cell r="AJ1209">
            <v>201413.85</v>
          </cell>
          <cell r="AK1209">
            <v>2454.27</v>
          </cell>
          <cell r="AL1209">
            <v>3468.27</v>
          </cell>
        </row>
        <row r="1210">
          <cell r="A1210">
            <v>38911</v>
          </cell>
          <cell r="B1210" t="str">
            <v>14:15</v>
          </cell>
          <cell r="C1210">
            <v>41139.9</v>
          </cell>
          <cell r="D1210">
            <v>51250.25</v>
          </cell>
          <cell r="E1210">
            <v>204137.28</v>
          </cell>
          <cell r="F1210">
            <v>29635.200000000001</v>
          </cell>
          <cell r="G1210">
            <v>87284.97</v>
          </cell>
          <cell r="H1210">
            <v>11212.66</v>
          </cell>
          <cell r="I1210">
            <v>-200.25</v>
          </cell>
          <cell r="J1210">
            <v>15022.85</v>
          </cell>
          <cell r="K1210">
            <v>7889.02</v>
          </cell>
          <cell r="L1210">
            <v>14460.39</v>
          </cell>
          <cell r="M1210">
            <v>0</v>
          </cell>
          <cell r="N1210">
            <v>42504</v>
          </cell>
          <cell r="O1210">
            <v>5835.72</v>
          </cell>
          <cell r="P1210">
            <v>43105.23</v>
          </cell>
          <cell r="Q1210">
            <v>105128.25</v>
          </cell>
          <cell r="R1210">
            <v>48940.95</v>
          </cell>
          <cell r="S1210">
            <v>2160</v>
          </cell>
          <cell r="T1210">
            <v>7603.2</v>
          </cell>
          <cell r="U1210">
            <v>14460.39</v>
          </cell>
          <cell r="V1210">
            <v>1263</v>
          </cell>
          <cell r="W1210">
            <v>11059.2</v>
          </cell>
          <cell r="X1210">
            <v>117.75</v>
          </cell>
          <cell r="Y1210">
            <v>15048.34</v>
          </cell>
          <cell r="Z1210">
            <v>6256.32</v>
          </cell>
          <cell r="AA1210">
            <v>5.63</v>
          </cell>
          <cell r="AB1210">
            <v>2169.1999999999998</v>
          </cell>
          <cell r="AC1210">
            <v>13980.1</v>
          </cell>
          <cell r="AD1210">
            <v>1.1000000000000001</v>
          </cell>
          <cell r="AE1210">
            <v>21870</v>
          </cell>
          <cell r="AF1210">
            <v>17.71</v>
          </cell>
          <cell r="AG1210">
            <v>5327.47</v>
          </cell>
          <cell r="AH1210">
            <v>68910</v>
          </cell>
          <cell r="AI1210">
            <v>2656.8</v>
          </cell>
          <cell r="AJ1210">
            <v>202325.89</v>
          </cell>
          <cell r="AK1210">
            <v>2397.19</v>
          </cell>
          <cell r="AL1210">
            <v>6300.52</v>
          </cell>
        </row>
        <row r="1211">
          <cell r="A1211">
            <v>38911</v>
          </cell>
          <cell r="B1211" t="str">
            <v>14:30</v>
          </cell>
          <cell r="C1211">
            <v>40777.42</v>
          </cell>
          <cell r="D1211">
            <v>58610.66</v>
          </cell>
          <cell r="E1211">
            <v>200695.91</v>
          </cell>
          <cell r="F1211">
            <v>29548.799999999999</v>
          </cell>
          <cell r="G1211">
            <v>94798.3</v>
          </cell>
          <cell r="H1211">
            <v>11136.91</v>
          </cell>
          <cell r="I1211">
            <v>-202.12</v>
          </cell>
          <cell r="J1211">
            <v>15336.43</v>
          </cell>
          <cell r="K1211">
            <v>7766.26</v>
          </cell>
          <cell r="L1211">
            <v>14429.33</v>
          </cell>
          <cell r="M1211">
            <v>0</v>
          </cell>
          <cell r="N1211">
            <v>41952</v>
          </cell>
          <cell r="O1211">
            <v>5841.79</v>
          </cell>
          <cell r="P1211">
            <v>42739.09</v>
          </cell>
          <cell r="Q1211">
            <v>108010.12</v>
          </cell>
          <cell r="R1211">
            <v>48580.88</v>
          </cell>
          <cell r="S1211">
            <v>2160</v>
          </cell>
          <cell r="T1211">
            <v>7959.6</v>
          </cell>
          <cell r="U1211">
            <v>14429.33</v>
          </cell>
          <cell r="V1211">
            <v>1227</v>
          </cell>
          <cell r="W1211">
            <v>11404.8</v>
          </cell>
          <cell r="X1211">
            <v>140.25</v>
          </cell>
          <cell r="Y1211">
            <v>15464.04</v>
          </cell>
          <cell r="Z1211">
            <v>6208.65</v>
          </cell>
          <cell r="AA1211">
            <v>1.88</v>
          </cell>
          <cell r="AB1211">
            <v>2185.1999999999998</v>
          </cell>
          <cell r="AC1211">
            <v>14466.87</v>
          </cell>
          <cell r="AD1211">
            <v>1.99</v>
          </cell>
          <cell r="AE1211">
            <v>22050</v>
          </cell>
          <cell r="AF1211">
            <v>27.08</v>
          </cell>
          <cell r="AG1211">
            <v>5358.56</v>
          </cell>
          <cell r="AH1211">
            <v>69810</v>
          </cell>
          <cell r="AI1211">
            <v>2700</v>
          </cell>
          <cell r="AJ1211">
            <v>203429.79</v>
          </cell>
          <cell r="AK1211">
            <v>2511.34</v>
          </cell>
          <cell r="AL1211">
            <v>9682.16</v>
          </cell>
        </row>
        <row r="1212">
          <cell r="A1212">
            <v>38911</v>
          </cell>
          <cell r="B1212" t="str">
            <v>14:45</v>
          </cell>
          <cell r="C1212">
            <v>40621.379999999997</v>
          </cell>
          <cell r="D1212">
            <v>60770.17</v>
          </cell>
          <cell r="E1212">
            <v>207567.3</v>
          </cell>
          <cell r="F1212">
            <v>29548.799999999999</v>
          </cell>
          <cell r="G1212">
            <v>97021.63</v>
          </cell>
          <cell r="H1212">
            <v>11160.91</v>
          </cell>
          <cell r="I1212">
            <v>-205.57</v>
          </cell>
          <cell r="J1212">
            <v>14754.91</v>
          </cell>
          <cell r="K1212">
            <v>7904.4</v>
          </cell>
          <cell r="L1212">
            <v>14419.5</v>
          </cell>
          <cell r="M1212">
            <v>0</v>
          </cell>
          <cell r="N1212">
            <v>42504</v>
          </cell>
          <cell r="O1212">
            <v>5841.79</v>
          </cell>
          <cell r="P1212">
            <v>42551.49</v>
          </cell>
          <cell r="Q1212">
            <v>110733.57</v>
          </cell>
          <cell r="R1212">
            <v>48393.279999999999</v>
          </cell>
          <cell r="S1212">
            <v>2160</v>
          </cell>
          <cell r="T1212">
            <v>8118</v>
          </cell>
          <cell r="U1212">
            <v>14419.5</v>
          </cell>
          <cell r="V1212">
            <v>1227</v>
          </cell>
          <cell r="W1212">
            <v>11404.8</v>
          </cell>
          <cell r="X1212">
            <v>140.25</v>
          </cell>
          <cell r="Y1212">
            <v>15713.46</v>
          </cell>
          <cell r="Z1212">
            <v>6323.55</v>
          </cell>
          <cell r="AA1212">
            <v>1.88</v>
          </cell>
          <cell r="AB1212">
            <v>2255.5</v>
          </cell>
          <cell r="AC1212">
            <v>14881.69</v>
          </cell>
          <cell r="AD1212">
            <v>1.21</v>
          </cell>
          <cell r="AE1212">
            <v>22086</v>
          </cell>
          <cell r="AF1212">
            <v>26.04</v>
          </cell>
          <cell r="AG1212">
            <v>5272.87</v>
          </cell>
          <cell r="AH1212">
            <v>70164</v>
          </cell>
          <cell r="AI1212">
            <v>2692.8</v>
          </cell>
          <cell r="AJ1212">
            <v>208565.15</v>
          </cell>
          <cell r="AK1212">
            <v>2511.34</v>
          </cell>
          <cell r="AL1212">
            <v>9728.93</v>
          </cell>
        </row>
        <row r="1213">
          <cell r="A1213">
            <v>38911</v>
          </cell>
          <cell r="B1213" t="str">
            <v>15:00</v>
          </cell>
          <cell r="C1213">
            <v>40349.71</v>
          </cell>
          <cell r="D1213">
            <v>62170.45</v>
          </cell>
          <cell r="E1213">
            <v>212524.99</v>
          </cell>
          <cell r="F1213">
            <v>29289.599999999999</v>
          </cell>
          <cell r="G1213">
            <v>96829.97</v>
          </cell>
          <cell r="H1213">
            <v>11162.78</v>
          </cell>
          <cell r="I1213">
            <v>-190.62</v>
          </cell>
          <cell r="J1213">
            <v>15170.44</v>
          </cell>
          <cell r="K1213">
            <v>7840.27</v>
          </cell>
          <cell r="L1213">
            <v>14432.51</v>
          </cell>
          <cell r="M1213">
            <v>0</v>
          </cell>
          <cell r="N1213">
            <v>41952</v>
          </cell>
          <cell r="O1213">
            <v>5835.72</v>
          </cell>
          <cell r="P1213">
            <v>42610.77</v>
          </cell>
          <cell r="Q1213">
            <v>111582.62</v>
          </cell>
          <cell r="R1213">
            <v>48446.49</v>
          </cell>
          <cell r="S1213">
            <v>2268</v>
          </cell>
          <cell r="T1213">
            <v>8377.2000000000007</v>
          </cell>
          <cell r="U1213">
            <v>14432.51</v>
          </cell>
          <cell r="V1213">
            <v>1176</v>
          </cell>
          <cell r="W1213">
            <v>11376</v>
          </cell>
          <cell r="X1213">
            <v>138.75</v>
          </cell>
          <cell r="Y1213">
            <v>15547.18</v>
          </cell>
          <cell r="Z1213">
            <v>6401.74</v>
          </cell>
          <cell r="AA1213">
            <v>3.75</v>
          </cell>
          <cell r="AB1213">
            <v>2228.4</v>
          </cell>
          <cell r="AC1213">
            <v>14846.69</v>
          </cell>
          <cell r="AD1213">
            <v>1.07</v>
          </cell>
          <cell r="AE1213">
            <v>22608</v>
          </cell>
          <cell r="AF1213">
            <v>21.87</v>
          </cell>
          <cell r="AG1213">
            <v>5306.76</v>
          </cell>
          <cell r="AH1213">
            <v>69903</v>
          </cell>
          <cell r="AI1213">
            <v>2707.2</v>
          </cell>
          <cell r="AJ1213">
            <v>213620.6</v>
          </cell>
          <cell r="AK1213">
            <v>2511.34</v>
          </cell>
          <cell r="AL1213">
            <v>9206.44</v>
          </cell>
        </row>
        <row r="1214">
          <cell r="A1214">
            <v>38911</v>
          </cell>
          <cell r="B1214" t="str">
            <v>15:15</v>
          </cell>
          <cell r="C1214">
            <v>40587.370000000003</v>
          </cell>
          <cell r="D1214">
            <v>65491.11</v>
          </cell>
          <cell r="E1214">
            <v>211928.93</v>
          </cell>
          <cell r="F1214">
            <v>29203.200000000001</v>
          </cell>
          <cell r="G1214">
            <v>97021.63</v>
          </cell>
          <cell r="H1214">
            <v>11136.91</v>
          </cell>
          <cell r="I1214">
            <v>-191.77</v>
          </cell>
          <cell r="J1214">
            <v>14892.87</v>
          </cell>
          <cell r="K1214">
            <v>7733.92</v>
          </cell>
          <cell r="L1214">
            <v>14402.66</v>
          </cell>
          <cell r="M1214">
            <v>0</v>
          </cell>
          <cell r="N1214">
            <v>42504</v>
          </cell>
          <cell r="O1214">
            <v>5841.79</v>
          </cell>
          <cell r="P1214">
            <v>42722.25</v>
          </cell>
          <cell r="Q1214">
            <v>112511.77</v>
          </cell>
          <cell r="R1214">
            <v>48564.04</v>
          </cell>
          <cell r="S1214">
            <v>2268</v>
          </cell>
          <cell r="T1214">
            <v>8600.4</v>
          </cell>
          <cell r="U1214">
            <v>14402.66</v>
          </cell>
          <cell r="V1214">
            <v>1227</v>
          </cell>
          <cell r="W1214">
            <v>11491.2</v>
          </cell>
          <cell r="X1214">
            <v>112.5</v>
          </cell>
          <cell r="Y1214">
            <v>15131.48</v>
          </cell>
          <cell r="Z1214">
            <v>6417.67</v>
          </cell>
          <cell r="AA1214">
            <v>1.88</v>
          </cell>
          <cell r="AB1214">
            <v>2242.6999999999998</v>
          </cell>
          <cell r="AC1214">
            <v>14883.02</v>
          </cell>
          <cell r="AD1214">
            <v>2.04</v>
          </cell>
          <cell r="AE1214">
            <v>22626</v>
          </cell>
          <cell r="AF1214">
            <v>17.71</v>
          </cell>
          <cell r="AG1214">
            <v>5331.47</v>
          </cell>
          <cell r="AH1214">
            <v>69849</v>
          </cell>
          <cell r="AI1214">
            <v>2721.6</v>
          </cell>
          <cell r="AJ1214">
            <v>214356.66</v>
          </cell>
          <cell r="AK1214">
            <v>2340.12</v>
          </cell>
          <cell r="AL1214">
            <v>10503.94</v>
          </cell>
        </row>
        <row r="1215">
          <cell r="A1215">
            <v>38911</v>
          </cell>
          <cell r="B1215" t="str">
            <v>15:30</v>
          </cell>
          <cell r="C1215">
            <v>41333.949999999997</v>
          </cell>
          <cell r="D1215">
            <v>70891.7</v>
          </cell>
          <cell r="E1215">
            <v>210974.06</v>
          </cell>
          <cell r="F1215">
            <v>29203.200000000001</v>
          </cell>
          <cell r="G1215">
            <v>96638.3</v>
          </cell>
          <cell r="H1215">
            <v>11160.91</v>
          </cell>
          <cell r="I1215">
            <v>-189.62</v>
          </cell>
          <cell r="J1215">
            <v>14951.66</v>
          </cell>
          <cell r="K1215">
            <v>7773.03</v>
          </cell>
          <cell r="L1215">
            <v>14452.06</v>
          </cell>
          <cell r="M1215">
            <v>0</v>
          </cell>
          <cell r="N1215">
            <v>42504</v>
          </cell>
          <cell r="O1215">
            <v>5835.72</v>
          </cell>
          <cell r="P1215">
            <v>42925.19</v>
          </cell>
          <cell r="Q1215">
            <v>114205.62</v>
          </cell>
          <cell r="R1215">
            <v>48760.91</v>
          </cell>
          <cell r="S1215">
            <v>2160</v>
          </cell>
          <cell r="T1215">
            <v>8794.7999999999993</v>
          </cell>
          <cell r="U1215">
            <v>14452.06</v>
          </cell>
          <cell r="V1215">
            <v>1104</v>
          </cell>
          <cell r="W1215">
            <v>11721.6</v>
          </cell>
          <cell r="X1215">
            <v>93.75</v>
          </cell>
          <cell r="Y1215">
            <v>15297.76</v>
          </cell>
          <cell r="Z1215">
            <v>6335.42</v>
          </cell>
          <cell r="AA1215">
            <v>1.88</v>
          </cell>
          <cell r="AB1215">
            <v>2253.9</v>
          </cell>
          <cell r="AC1215">
            <v>15154.44</v>
          </cell>
          <cell r="AD1215">
            <v>1.18</v>
          </cell>
          <cell r="AE1215">
            <v>22986</v>
          </cell>
          <cell r="AF1215">
            <v>18.75</v>
          </cell>
          <cell r="AG1215">
            <v>5286.29</v>
          </cell>
          <cell r="AH1215">
            <v>70554</v>
          </cell>
          <cell r="AI1215">
            <v>2671.2</v>
          </cell>
          <cell r="AJ1215">
            <v>214900.72</v>
          </cell>
          <cell r="AK1215">
            <v>2340.12</v>
          </cell>
          <cell r="AL1215">
            <v>11638.94</v>
          </cell>
        </row>
        <row r="1216">
          <cell r="A1216">
            <v>38911</v>
          </cell>
          <cell r="B1216" t="str">
            <v>15:45</v>
          </cell>
          <cell r="C1216">
            <v>40263.29</v>
          </cell>
          <cell r="D1216">
            <v>71571.55</v>
          </cell>
          <cell r="E1216">
            <v>214089.18</v>
          </cell>
          <cell r="F1216">
            <v>29116.799999999999</v>
          </cell>
          <cell r="G1216">
            <v>97366.63</v>
          </cell>
          <cell r="H1216">
            <v>11162.78</v>
          </cell>
          <cell r="I1216">
            <v>-194.65</v>
          </cell>
          <cell r="J1216">
            <v>14890.87</v>
          </cell>
          <cell r="K1216">
            <v>7408.1</v>
          </cell>
          <cell r="L1216">
            <v>14419.83</v>
          </cell>
          <cell r="M1216">
            <v>70.97</v>
          </cell>
          <cell r="N1216">
            <v>41952</v>
          </cell>
          <cell r="O1216">
            <v>5835.72</v>
          </cell>
          <cell r="P1216">
            <v>42163.61</v>
          </cell>
          <cell r="Q1216">
            <v>114658.65</v>
          </cell>
          <cell r="R1216">
            <v>47999.33</v>
          </cell>
          <cell r="S1216">
            <v>2052</v>
          </cell>
          <cell r="T1216">
            <v>8550</v>
          </cell>
          <cell r="U1216">
            <v>14419.83</v>
          </cell>
          <cell r="V1216">
            <v>1071</v>
          </cell>
          <cell r="W1216">
            <v>11462.4</v>
          </cell>
          <cell r="X1216">
            <v>133.5</v>
          </cell>
          <cell r="Y1216">
            <v>15297.76</v>
          </cell>
          <cell r="Z1216">
            <v>6653.63</v>
          </cell>
          <cell r="AA1216">
            <v>3.75</v>
          </cell>
          <cell r="AB1216">
            <v>2221.8000000000002</v>
          </cell>
          <cell r="AC1216">
            <v>15083.68</v>
          </cell>
          <cell r="AD1216">
            <v>1.36</v>
          </cell>
          <cell r="AE1216">
            <v>22896</v>
          </cell>
          <cell r="AF1216">
            <v>19.79</v>
          </cell>
          <cell r="AG1216">
            <v>5309.52</v>
          </cell>
          <cell r="AH1216">
            <v>70525.97</v>
          </cell>
          <cell r="AI1216">
            <v>2714.4</v>
          </cell>
          <cell r="AJ1216">
            <v>217028.42</v>
          </cell>
          <cell r="AK1216">
            <v>2511.34</v>
          </cell>
          <cell r="AL1216">
            <v>11411.02</v>
          </cell>
        </row>
        <row r="1217">
          <cell r="A1217">
            <v>38911</v>
          </cell>
          <cell r="B1217" t="str">
            <v>16:00</v>
          </cell>
          <cell r="C1217">
            <v>39350.67</v>
          </cell>
          <cell r="D1217">
            <v>59889.2</v>
          </cell>
          <cell r="E1217">
            <v>218407.73</v>
          </cell>
          <cell r="F1217">
            <v>29030.400000000001</v>
          </cell>
          <cell r="G1217">
            <v>97749.97</v>
          </cell>
          <cell r="H1217">
            <v>11159.03</v>
          </cell>
          <cell r="I1217">
            <v>-191.34</v>
          </cell>
          <cell r="J1217">
            <v>14844.47</v>
          </cell>
          <cell r="K1217">
            <v>7547.76</v>
          </cell>
          <cell r="L1217">
            <v>14418.45</v>
          </cell>
          <cell r="M1217">
            <v>5393.34</v>
          </cell>
          <cell r="N1217">
            <v>42504</v>
          </cell>
          <cell r="O1217">
            <v>5841.79</v>
          </cell>
          <cell r="P1217">
            <v>42091</v>
          </cell>
          <cell r="Q1217">
            <v>113759.34</v>
          </cell>
          <cell r="R1217">
            <v>47932.79</v>
          </cell>
          <cell r="S1217">
            <v>2376</v>
          </cell>
          <cell r="T1217">
            <v>8474.4</v>
          </cell>
          <cell r="U1217">
            <v>14418.45</v>
          </cell>
          <cell r="V1217">
            <v>1173</v>
          </cell>
          <cell r="W1217">
            <v>11548.8</v>
          </cell>
          <cell r="X1217">
            <v>123</v>
          </cell>
          <cell r="Y1217">
            <v>15297.76</v>
          </cell>
          <cell r="Z1217">
            <v>6270.6</v>
          </cell>
          <cell r="AA1217">
            <v>0</v>
          </cell>
          <cell r="AB1217">
            <v>2316.1999999999998</v>
          </cell>
          <cell r="AC1217">
            <v>15012.78</v>
          </cell>
          <cell r="AD1217">
            <v>1.93</v>
          </cell>
          <cell r="AE1217">
            <v>22716</v>
          </cell>
          <cell r="AF1217">
            <v>20.83</v>
          </cell>
          <cell r="AG1217">
            <v>5323.72</v>
          </cell>
          <cell r="AH1217">
            <v>69626.34</v>
          </cell>
          <cell r="AI1217">
            <v>2692.8</v>
          </cell>
          <cell r="AJ1217">
            <v>218340.19</v>
          </cell>
          <cell r="AK1217">
            <v>2511.34</v>
          </cell>
          <cell r="AL1217">
            <v>8969.18</v>
          </cell>
        </row>
        <row r="1218">
          <cell r="A1218">
            <v>38911</v>
          </cell>
          <cell r="B1218" t="str">
            <v>16:15</v>
          </cell>
          <cell r="C1218">
            <v>39919.21</v>
          </cell>
          <cell r="D1218">
            <v>56848.59</v>
          </cell>
          <cell r="E1218">
            <v>216170.31</v>
          </cell>
          <cell r="F1218">
            <v>29116.799999999999</v>
          </cell>
          <cell r="G1218">
            <v>97673.3</v>
          </cell>
          <cell r="H1218">
            <v>11186.78</v>
          </cell>
          <cell r="I1218">
            <v>-189.62</v>
          </cell>
          <cell r="J1218">
            <v>14646.52</v>
          </cell>
          <cell r="K1218">
            <v>7853.97</v>
          </cell>
          <cell r="L1218">
            <v>14410.09</v>
          </cell>
          <cell r="M1218">
            <v>5680.94</v>
          </cell>
          <cell r="N1218">
            <v>42504</v>
          </cell>
          <cell r="O1218">
            <v>5829.66</v>
          </cell>
          <cell r="P1218">
            <v>42555.75</v>
          </cell>
          <cell r="Q1218">
            <v>112957.62</v>
          </cell>
          <cell r="R1218">
            <v>48385.41</v>
          </cell>
          <cell r="S1218">
            <v>2268</v>
          </cell>
          <cell r="T1218">
            <v>8316</v>
          </cell>
          <cell r="U1218">
            <v>14410.09</v>
          </cell>
          <cell r="V1218">
            <v>1038</v>
          </cell>
          <cell r="W1218">
            <v>11606.4</v>
          </cell>
          <cell r="X1218">
            <v>105.75</v>
          </cell>
          <cell r="Y1218">
            <v>15297.76</v>
          </cell>
          <cell r="Z1218">
            <v>5691.7</v>
          </cell>
          <cell r="AA1218">
            <v>3.75</v>
          </cell>
          <cell r="AB1218">
            <v>2300.1999999999998</v>
          </cell>
          <cell r="AC1218">
            <v>15316.97</v>
          </cell>
          <cell r="AD1218">
            <v>1.33</v>
          </cell>
          <cell r="AE1218">
            <v>22644</v>
          </cell>
          <cell r="AF1218">
            <v>18.75</v>
          </cell>
          <cell r="AG1218">
            <v>5375.68</v>
          </cell>
          <cell r="AH1218">
            <v>69670.94</v>
          </cell>
          <cell r="AI1218">
            <v>2635.2</v>
          </cell>
          <cell r="AJ1218">
            <v>216676.41</v>
          </cell>
          <cell r="AK1218">
            <v>2511.34</v>
          </cell>
          <cell r="AL1218">
            <v>9144.52</v>
          </cell>
        </row>
        <row r="1219">
          <cell r="A1219">
            <v>38911</v>
          </cell>
          <cell r="B1219" t="str">
            <v>16:30</v>
          </cell>
          <cell r="C1219">
            <v>40148.870000000003</v>
          </cell>
          <cell r="D1219">
            <v>57728.77</v>
          </cell>
          <cell r="E1219">
            <v>213577.76</v>
          </cell>
          <cell r="F1219">
            <v>29116.799999999999</v>
          </cell>
          <cell r="G1219">
            <v>97711.63</v>
          </cell>
          <cell r="H1219">
            <v>11208.9</v>
          </cell>
          <cell r="I1219">
            <v>-196.8</v>
          </cell>
          <cell r="J1219">
            <v>14854.47</v>
          </cell>
          <cell r="K1219">
            <v>7916.48</v>
          </cell>
          <cell r="L1219">
            <v>14453.54</v>
          </cell>
          <cell r="M1219">
            <v>5680.94</v>
          </cell>
          <cell r="N1219">
            <v>41952</v>
          </cell>
          <cell r="O1219">
            <v>5835.72</v>
          </cell>
          <cell r="P1219">
            <v>42676.04</v>
          </cell>
          <cell r="Q1219">
            <v>113348.8</v>
          </cell>
          <cell r="R1219">
            <v>48511.76</v>
          </cell>
          <cell r="S1219">
            <v>2268</v>
          </cell>
          <cell r="T1219">
            <v>8355.6</v>
          </cell>
          <cell r="U1219">
            <v>14453.54</v>
          </cell>
          <cell r="V1219">
            <v>1218</v>
          </cell>
          <cell r="W1219">
            <v>11491.2</v>
          </cell>
          <cell r="X1219">
            <v>103.5</v>
          </cell>
          <cell r="Y1219">
            <v>15464.04</v>
          </cell>
          <cell r="Z1219">
            <v>5834.68</v>
          </cell>
          <cell r="AA1219">
            <v>1.88</v>
          </cell>
          <cell r="AB1219">
            <v>2292.3000000000002</v>
          </cell>
          <cell r="AC1219">
            <v>15271.48</v>
          </cell>
          <cell r="AD1219">
            <v>2.0299999999999998</v>
          </cell>
          <cell r="AE1219">
            <v>22428</v>
          </cell>
          <cell r="AF1219">
            <v>20.83</v>
          </cell>
          <cell r="AG1219">
            <v>5432.47</v>
          </cell>
          <cell r="AH1219">
            <v>69355.94</v>
          </cell>
          <cell r="AI1219">
            <v>2678.4</v>
          </cell>
          <cell r="AJ1219">
            <v>214500.63</v>
          </cell>
          <cell r="AK1219">
            <v>2454.27</v>
          </cell>
          <cell r="AL1219">
            <v>9693.91</v>
          </cell>
        </row>
        <row r="1220">
          <cell r="A1220">
            <v>38911</v>
          </cell>
          <cell r="B1220" t="str">
            <v>16:45</v>
          </cell>
          <cell r="C1220">
            <v>40032.44</v>
          </cell>
          <cell r="D1220">
            <v>57688.75</v>
          </cell>
          <cell r="E1220">
            <v>212381.29</v>
          </cell>
          <cell r="F1220">
            <v>29030.400000000001</v>
          </cell>
          <cell r="G1220">
            <v>97519.97</v>
          </cell>
          <cell r="H1220">
            <v>11232.9</v>
          </cell>
          <cell r="I1220">
            <v>-201.12</v>
          </cell>
          <cell r="J1220">
            <v>14781.27</v>
          </cell>
          <cell r="K1220">
            <v>7895.4</v>
          </cell>
          <cell r="L1220">
            <v>14407.42</v>
          </cell>
          <cell r="M1220">
            <v>5684.67</v>
          </cell>
          <cell r="N1220">
            <v>42504</v>
          </cell>
          <cell r="O1220">
            <v>5829.66</v>
          </cell>
          <cell r="P1220">
            <v>42368.07</v>
          </cell>
          <cell r="Q1220">
            <v>113257.12</v>
          </cell>
          <cell r="R1220">
            <v>48197.73</v>
          </cell>
          <cell r="S1220">
            <v>2268</v>
          </cell>
          <cell r="T1220">
            <v>8589.6</v>
          </cell>
          <cell r="U1220">
            <v>14407.42</v>
          </cell>
          <cell r="V1220">
            <v>921</v>
          </cell>
          <cell r="W1220">
            <v>11692.8</v>
          </cell>
          <cell r="X1220">
            <v>109.5</v>
          </cell>
          <cell r="Y1220">
            <v>15297.76</v>
          </cell>
          <cell r="Z1220">
            <v>5955.01</v>
          </cell>
          <cell r="AA1220">
            <v>1.88</v>
          </cell>
          <cell r="AB1220">
            <v>2282.6999999999998</v>
          </cell>
          <cell r="AC1220">
            <v>15371.37</v>
          </cell>
          <cell r="AD1220">
            <v>4.9400000000000004</v>
          </cell>
          <cell r="AE1220">
            <v>22302</v>
          </cell>
          <cell r="AF1220">
            <v>19.79</v>
          </cell>
          <cell r="AG1220">
            <v>5436.7</v>
          </cell>
          <cell r="AH1220">
            <v>68426.67</v>
          </cell>
          <cell r="AI1220">
            <v>2700</v>
          </cell>
          <cell r="AJ1220">
            <v>213684.82</v>
          </cell>
          <cell r="AK1220">
            <v>2397.19</v>
          </cell>
          <cell r="AL1220">
            <v>9809.6299999999992</v>
          </cell>
        </row>
        <row r="1221">
          <cell r="A1221">
            <v>38911</v>
          </cell>
          <cell r="B1221" t="str">
            <v>17:00</v>
          </cell>
          <cell r="C1221">
            <v>39639.54</v>
          </cell>
          <cell r="D1221">
            <v>56808.58</v>
          </cell>
          <cell r="E1221">
            <v>211704.4</v>
          </cell>
          <cell r="F1221">
            <v>29116.799999999999</v>
          </cell>
          <cell r="G1221">
            <v>97673.3</v>
          </cell>
          <cell r="H1221">
            <v>11258.78</v>
          </cell>
          <cell r="I1221">
            <v>-205.14</v>
          </cell>
          <cell r="J1221">
            <v>14481.7</v>
          </cell>
          <cell r="K1221">
            <v>7833.68</v>
          </cell>
          <cell r="L1221">
            <v>14422.16</v>
          </cell>
          <cell r="M1221">
            <v>5692.14</v>
          </cell>
          <cell r="N1221">
            <v>41952</v>
          </cell>
          <cell r="O1221">
            <v>5829.66</v>
          </cell>
          <cell r="P1221">
            <v>42325.53</v>
          </cell>
          <cell r="Q1221">
            <v>113325.14</v>
          </cell>
          <cell r="R1221">
            <v>48155.19</v>
          </cell>
          <cell r="S1221">
            <v>2268</v>
          </cell>
          <cell r="T1221">
            <v>8636.4</v>
          </cell>
          <cell r="U1221">
            <v>14422.16</v>
          </cell>
          <cell r="V1221">
            <v>681</v>
          </cell>
          <cell r="W1221">
            <v>11779.2</v>
          </cell>
          <cell r="X1221">
            <v>105.75</v>
          </cell>
          <cell r="Y1221">
            <v>15048.34</v>
          </cell>
          <cell r="Z1221">
            <v>6076.07</v>
          </cell>
          <cell r="AA1221">
            <v>3.75</v>
          </cell>
          <cell r="AB1221">
            <v>2314.5</v>
          </cell>
          <cell r="AC1221">
            <v>15337.17</v>
          </cell>
          <cell r="AD1221">
            <v>15.82</v>
          </cell>
          <cell r="AE1221">
            <v>22176</v>
          </cell>
          <cell r="AF1221">
            <v>23.96</v>
          </cell>
          <cell r="AG1221">
            <v>5430.03</v>
          </cell>
          <cell r="AH1221">
            <v>67702.14</v>
          </cell>
          <cell r="AI1221">
            <v>2707.2</v>
          </cell>
          <cell r="AJ1221">
            <v>212468.92</v>
          </cell>
          <cell r="AK1221">
            <v>2397.19</v>
          </cell>
          <cell r="AL1221">
            <v>9713.7800000000007</v>
          </cell>
        </row>
        <row r="1222">
          <cell r="A1222">
            <v>38911</v>
          </cell>
          <cell r="B1222" t="str">
            <v>17:15</v>
          </cell>
          <cell r="C1222">
            <v>39841.99</v>
          </cell>
          <cell r="D1222">
            <v>57528.73</v>
          </cell>
          <cell r="E1222">
            <v>205587.89</v>
          </cell>
          <cell r="F1222">
            <v>29116.799999999999</v>
          </cell>
          <cell r="G1222">
            <v>97749.97</v>
          </cell>
          <cell r="H1222">
            <v>11280.9</v>
          </cell>
          <cell r="I1222">
            <v>-169.78</v>
          </cell>
          <cell r="J1222">
            <v>14831.27</v>
          </cell>
          <cell r="K1222">
            <v>9124.52</v>
          </cell>
          <cell r="L1222">
            <v>14459.05</v>
          </cell>
          <cell r="M1222">
            <v>6076.85</v>
          </cell>
          <cell r="N1222">
            <v>42504</v>
          </cell>
          <cell r="O1222">
            <v>5835.72</v>
          </cell>
          <cell r="P1222">
            <v>42576.72</v>
          </cell>
          <cell r="Q1222">
            <v>113321.78</v>
          </cell>
          <cell r="R1222">
            <v>48412.44</v>
          </cell>
          <cell r="S1222">
            <v>2376</v>
          </cell>
          <cell r="T1222">
            <v>8884.7999999999993</v>
          </cell>
          <cell r="U1222">
            <v>14459.05</v>
          </cell>
          <cell r="V1222">
            <v>729</v>
          </cell>
          <cell r="W1222">
            <v>11952</v>
          </cell>
          <cell r="X1222">
            <v>108</v>
          </cell>
          <cell r="Y1222">
            <v>15131.48</v>
          </cell>
          <cell r="Z1222">
            <v>5938.89</v>
          </cell>
          <cell r="AA1222">
            <v>1.88</v>
          </cell>
          <cell r="AB1222">
            <v>2274.4</v>
          </cell>
          <cell r="AC1222">
            <v>15397.45</v>
          </cell>
          <cell r="AD1222">
            <v>43.58</v>
          </cell>
          <cell r="AE1222">
            <v>22230</v>
          </cell>
          <cell r="AF1222">
            <v>25</v>
          </cell>
          <cell r="AG1222">
            <v>5409.98</v>
          </cell>
          <cell r="AH1222">
            <v>66775.850000000006</v>
          </cell>
          <cell r="AI1222">
            <v>2750.4</v>
          </cell>
          <cell r="AJ1222">
            <v>209445.46</v>
          </cell>
          <cell r="AK1222">
            <v>2397.19</v>
          </cell>
          <cell r="AL1222">
            <v>10901.38</v>
          </cell>
        </row>
        <row r="1223">
          <cell r="A1223">
            <v>38911</v>
          </cell>
          <cell r="B1223" t="str">
            <v>17:30</v>
          </cell>
          <cell r="C1223">
            <v>40014.83</v>
          </cell>
          <cell r="D1223">
            <v>57688.75</v>
          </cell>
          <cell r="E1223">
            <v>203704.4</v>
          </cell>
          <cell r="F1223">
            <v>29203.200000000001</v>
          </cell>
          <cell r="G1223">
            <v>98056.63</v>
          </cell>
          <cell r="H1223">
            <v>11306.77</v>
          </cell>
          <cell r="I1223">
            <v>-162.72999999999999</v>
          </cell>
          <cell r="J1223">
            <v>14634.52</v>
          </cell>
          <cell r="K1223">
            <v>12442.36</v>
          </cell>
          <cell r="L1223">
            <v>14448.59</v>
          </cell>
          <cell r="M1223">
            <v>6073.11</v>
          </cell>
          <cell r="N1223">
            <v>42504</v>
          </cell>
          <cell r="O1223">
            <v>5841.79</v>
          </cell>
          <cell r="P1223">
            <v>42940.53</v>
          </cell>
          <cell r="Q1223">
            <v>114626.73</v>
          </cell>
          <cell r="R1223">
            <v>48782.32</v>
          </cell>
          <cell r="S1223">
            <v>2052</v>
          </cell>
          <cell r="T1223">
            <v>9388.7999999999993</v>
          </cell>
          <cell r="U1223">
            <v>14448.59</v>
          </cell>
          <cell r="V1223">
            <v>735</v>
          </cell>
          <cell r="W1223">
            <v>12067.2</v>
          </cell>
          <cell r="X1223">
            <v>117.75</v>
          </cell>
          <cell r="Y1223">
            <v>15297.76</v>
          </cell>
          <cell r="Z1223">
            <v>6133.56</v>
          </cell>
          <cell r="AA1223">
            <v>3.75</v>
          </cell>
          <cell r="AB1223">
            <v>2303.1</v>
          </cell>
          <cell r="AC1223">
            <v>15592.55</v>
          </cell>
          <cell r="AD1223">
            <v>44.62</v>
          </cell>
          <cell r="AE1223">
            <v>22338</v>
          </cell>
          <cell r="AF1223">
            <v>25</v>
          </cell>
          <cell r="AG1223">
            <v>5354.76</v>
          </cell>
          <cell r="AH1223">
            <v>66715.11</v>
          </cell>
          <cell r="AI1223">
            <v>2750.4</v>
          </cell>
          <cell r="AJ1223">
            <v>208069.65</v>
          </cell>
          <cell r="AK1223">
            <v>2340.12</v>
          </cell>
          <cell r="AL1223">
            <v>12076.13</v>
          </cell>
        </row>
        <row r="1224">
          <cell r="A1224">
            <v>38911</v>
          </cell>
          <cell r="B1224" t="str">
            <v>17:45</v>
          </cell>
          <cell r="C1224">
            <v>40372.92</v>
          </cell>
          <cell r="D1224">
            <v>60809.38</v>
          </cell>
          <cell r="E1224">
            <v>204681.03</v>
          </cell>
          <cell r="F1224">
            <v>29116.799999999999</v>
          </cell>
          <cell r="G1224">
            <v>98363.3</v>
          </cell>
          <cell r="H1224">
            <v>11352.89</v>
          </cell>
          <cell r="I1224">
            <v>-168.48</v>
          </cell>
          <cell r="J1224">
            <v>14963.66</v>
          </cell>
          <cell r="K1224">
            <v>12834.07</v>
          </cell>
          <cell r="L1224">
            <v>14495.11</v>
          </cell>
          <cell r="M1224">
            <v>6080.58</v>
          </cell>
          <cell r="N1224">
            <v>41952</v>
          </cell>
          <cell r="O1224">
            <v>5835.72</v>
          </cell>
          <cell r="P1224">
            <v>41936.199999999997</v>
          </cell>
          <cell r="Q1224">
            <v>117416.48</v>
          </cell>
          <cell r="R1224">
            <v>47771.92</v>
          </cell>
          <cell r="S1224">
            <v>2052</v>
          </cell>
          <cell r="T1224">
            <v>10090.799999999999</v>
          </cell>
          <cell r="U1224">
            <v>14495.11</v>
          </cell>
          <cell r="V1224">
            <v>768</v>
          </cell>
          <cell r="W1224">
            <v>12672</v>
          </cell>
          <cell r="X1224">
            <v>123.75</v>
          </cell>
          <cell r="Y1224">
            <v>15214.62</v>
          </cell>
          <cell r="Z1224">
            <v>6221.85</v>
          </cell>
          <cell r="AA1224">
            <v>1.88</v>
          </cell>
          <cell r="AB1224">
            <v>2424.3000000000002</v>
          </cell>
          <cell r="AC1224">
            <v>16058.84</v>
          </cell>
          <cell r="AD1224">
            <v>44.35</v>
          </cell>
          <cell r="AE1224">
            <v>22860</v>
          </cell>
          <cell r="AF1224">
            <v>30.21</v>
          </cell>
          <cell r="AG1224">
            <v>3997.08</v>
          </cell>
          <cell r="AH1224">
            <v>66653.58</v>
          </cell>
          <cell r="AI1224">
            <v>2786.4</v>
          </cell>
          <cell r="AJ1224">
            <v>208789.65</v>
          </cell>
          <cell r="AK1224">
            <v>2225.96</v>
          </cell>
          <cell r="AL1224">
            <v>12330.95</v>
          </cell>
        </row>
        <row r="1225">
          <cell r="A1225">
            <v>38911</v>
          </cell>
          <cell r="B1225" t="str">
            <v>18:00</v>
          </cell>
          <cell r="C1225">
            <v>38442.86</v>
          </cell>
          <cell r="D1225">
            <v>59409.26</v>
          </cell>
          <cell r="E1225">
            <v>212637.16</v>
          </cell>
          <cell r="F1225">
            <v>31449.599999999999</v>
          </cell>
          <cell r="G1225">
            <v>99053.3</v>
          </cell>
          <cell r="H1225">
            <v>11424.89</v>
          </cell>
          <cell r="I1225">
            <v>10152.969999999999</v>
          </cell>
          <cell r="J1225">
            <v>14782.2</v>
          </cell>
          <cell r="K1225">
            <v>12313.8</v>
          </cell>
          <cell r="L1225">
            <v>14719.22</v>
          </cell>
          <cell r="M1225">
            <v>6084.32</v>
          </cell>
          <cell r="N1225">
            <v>42504</v>
          </cell>
          <cell r="O1225">
            <v>6897.31</v>
          </cell>
          <cell r="P1225">
            <v>43723.839999999997</v>
          </cell>
          <cell r="Q1225">
            <v>116009.37</v>
          </cell>
          <cell r="R1225">
            <v>50621.15</v>
          </cell>
          <cell r="S1225">
            <v>2052</v>
          </cell>
          <cell r="T1225">
            <v>11980.8</v>
          </cell>
          <cell r="U1225">
            <v>14719.22</v>
          </cell>
          <cell r="V1225">
            <v>765</v>
          </cell>
          <cell r="W1225">
            <v>13161.6</v>
          </cell>
          <cell r="X1225">
            <v>106.5</v>
          </cell>
          <cell r="Y1225">
            <v>15962.88</v>
          </cell>
          <cell r="Z1225">
            <v>6560.99</v>
          </cell>
          <cell r="AA1225">
            <v>1.88</v>
          </cell>
          <cell r="AB1225">
            <v>2550.3000000000002</v>
          </cell>
          <cell r="AC1225">
            <v>17301.48</v>
          </cell>
          <cell r="AD1225">
            <v>41.51</v>
          </cell>
          <cell r="AE1225">
            <v>24498</v>
          </cell>
          <cell r="AF1225">
            <v>41.66</v>
          </cell>
          <cell r="AG1225">
            <v>3684.77</v>
          </cell>
          <cell r="AH1225">
            <v>69846.320000000007</v>
          </cell>
          <cell r="AI1225">
            <v>2923.2</v>
          </cell>
          <cell r="AJ1225">
            <v>216740.62</v>
          </cell>
          <cell r="AK1225">
            <v>2283.04</v>
          </cell>
          <cell r="AL1225">
            <v>12179</v>
          </cell>
        </row>
        <row r="1226">
          <cell r="A1226">
            <v>38911</v>
          </cell>
          <cell r="B1226" t="str">
            <v>18:15</v>
          </cell>
          <cell r="C1226">
            <v>43146.39</v>
          </cell>
          <cell r="D1226">
            <v>45687.54</v>
          </cell>
          <cell r="E1226">
            <v>220069.68</v>
          </cell>
          <cell r="F1226">
            <v>43718.400000000001</v>
          </cell>
          <cell r="G1226">
            <v>99206.63</v>
          </cell>
          <cell r="H1226">
            <v>11818.23</v>
          </cell>
          <cell r="I1226">
            <v>22384.62</v>
          </cell>
          <cell r="J1226">
            <v>16419.63</v>
          </cell>
          <cell r="K1226">
            <v>12879.28</v>
          </cell>
          <cell r="L1226">
            <v>15781.82</v>
          </cell>
          <cell r="M1226">
            <v>6394.32</v>
          </cell>
          <cell r="N1226">
            <v>42504</v>
          </cell>
          <cell r="O1226">
            <v>7880.05</v>
          </cell>
          <cell r="P1226">
            <v>55241.67</v>
          </cell>
          <cell r="Q1226">
            <v>116534.69</v>
          </cell>
          <cell r="R1226">
            <v>63121.72</v>
          </cell>
          <cell r="S1226">
            <v>2160</v>
          </cell>
          <cell r="T1226">
            <v>13334.4</v>
          </cell>
          <cell r="U1226">
            <v>15781.82</v>
          </cell>
          <cell r="V1226">
            <v>891</v>
          </cell>
          <cell r="W1226">
            <v>13564.8</v>
          </cell>
          <cell r="X1226">
            <v>103.5</v>
          </cell>
          <cell r="Y1226">
            <v>17043.7</v>
          </cell>
          <cell r="Z1226">
            <v>7298.81</v>
          </cell>
          <cell r="AA1226">
            <v>11.26</v>
          </cell>
          <cell r="AB1226">
            <v>2889.7</v>
          </cell>
          <cell r="AC1226">
            <v>19687.400000000001</v>
          </cell>
          <cell r="AD1226">
            <v>45.52</v>
          </cell>
          <cell r="AE1226">
            <v>27684</v>
          </cell>
          <cell r="AF1226">
            <v>58.33</v>
          </cell>
          <cell r="AG1226">
            <v>3614.55</v>
          </cell>
          <cell r="AH1226">
            <v>75181.320000000007</v>
          </cell>
          <cell r="AI1226">
            <v>3456</v>
          </cell>
          <cell r="AJ1226">
            <v>228850.98</v>
          </cell>
          <cell r="AK1226">
            <v>2340.12</v>
          </cell>
          <cell r="AL1226">
            <v>15997.82</v>
          </cell>
        </row>
        <row r="1227">
          <cell r="A1227">
            <v>38911</v>
          </cell>
          <cell r="B1227" t="str">
            <v>18:30</v>
          </cell>
          <cell r="C1227">
            <v>53083.17</v>
          </cell>
          <cell r="D1227">
            <v>57609.17</v>
          </cell>
          <cell r="E1227">
            <v>216233.33</v>
          </cell>
          <cell r="F1227">
            <v>47347.199999999997</v>
          </cell>
          <cell r="G1227">
            <v>95871.63</v>
          </cell>
          <cell r="H1227">
            <v>12209.7</v>
          </cell>
          <cell r="I1227">
            <v>45936.53</v>
          </cell>
          <cell r="J1227">
            <v>16346.83</v>
          </cell>
          <cell r="K1227">
            <v>15057.2</v>
          </cell>
          <cell r="L1227">
            <v>15943.44</v>
          </cell>
          <cell r="M1227">
            <v>6394.32</v>
          </cell>
          <cell r="N1227">
            <v>42504</v>
          </cell>
          <cell r="O1227">
            <v>8140.89</v>
          </cell>
          <cell r="P1227">
            <v>74250.59</v>
          </cell>
          <cell r="Q1227">
            <v>117520.19</v>
          </cell>
          <cell r="R1227">
            <v>82391.48</v>
          </cell>
          <cell r="S1227">
            <v>2268</v>
          </cell>
          <cell r="T1227">
            <v>17402.400000000001</v>
          </cell>
          <cell r="U1227">
            <v>15943.44</v>
          </cell>
          <cell r="V1227">
            <v>1164</v>
          </cell>
          <cell r="W1227">
            <v>14140.8</v>
          </cell>
          <cell r="X1227">
            <v>114.75</v>
          </cell>
          <cell r="Y1227">
            <v>18955.919999999998</v>
          </cell>
          <cell r="Z1227">
            <v>8225.1</v>
          </cell>
          <cell r="AA1227">
            <v>18.760000000000002</v>
          </cell>
          <cell r="AB1227">
            <v>3503.3</v>
          </cell>
          <cell r="AC1227">
            <v>22548.29</v>
          </cell>
          <cell r="AD1227">
            <v>51.53</v>
          </cell>
          <cell r="AE1227">
            <v>32706</v>
          </cell>
          <cell r="AF1227">
            <v>97.91</v>
          </cell>
          <cell r="AG1227">
            <v>3613.01</v>
          </cell>
          <cell r="AH1227">
            <v>86914.32</v>
          </cell>
          <cell r="AI1227">
            <v>4233.6000000000004</v>
          </cell>
          <cell r="AJ1227">
            <v>238034.05</v>
          </cell>
          <cell r="AK1227">
            <v>2283.04</v>
          </cell>
          <cell r="AL1227">
            <v>25748.81</v>
          </cell>
        </row>
        <row r="1228">
          <cell r="A1228">
            <v>38911</v>
          </cell>
          <cell r="B1228" t="str">
            <v>18:45</v>
          </cell>
          <cell r="C1228">
            <v>53945.38</v>
          </cell>
          <cell r="D1228">
            <v>86493.72</v>
          </cell>
          <cell r="E1228">
            <v>217035.02</v>
          </cell>
          <cell r="F1228">
            <v>56678.400000000001</v>
          </cell>
          <cell r="G1228">
            <v>93303.3</v>
          </cell>
          <cell r="H1228">
            <v>12237.45</v>
          </cell>
          <cell r="I1228">
            <v>46554.78</v>
          </cell>
          <cell r="J1228">
            <v>16454.82</v>
          </cell>
          <cell r="K1228">
            <v>16538.95</v>
          </cell>
          <cell r="L1228">
            <v>15748.54</v>
          </cell>
          <cell r="M1228">
            <v>6375.65</v>
          </cell>
          <cell r="N1228">
            <v>41952</v>
          </cell>
          <cell r="O1228">
            <v>8134.83</v>
          </cell>
          <cell r="P1228">
            <v>87863.58</v>
          </cell>
          <cell r="Q1228">
            <v>129713.44</v>
          </cell>
          <cell r="R1228">
            <v>95998.41</v>
          </cell>
          <cell r="S1228">
            <v>2376</v>
          </cell>
          <cell r="T1228">
            <v>20217.599999999999</v>
          </cell>
          <cell r="U1228">
            <v>15748.54</v>
          </cell>
          <cell r="V1228">
            <v>1410</v>
          </cell>
          <cell r="W1228">
            <v>15465.6</v>
          </cell>
          <cell r="X1228">
            <v>122.25</v>
          </cell>
          <cell r="Y1228">
            <v>19953.599999999999</v>
          </cell>
          <cell r="Z1228">
            <v>8733.25</v>
          </cell>
          <cell r="AA1228">
            <v>22.51</v>
          </cell>
          <cell r="AB1228">
            <v>3916</v>
          </cell>
          <cell r="AC1228">
            <v>23837.88</v>
          </cell>
          <cell r="AD1228">
            <v>53.48</v>
          </cell>
          <cell r="AE1228">
            <v>35586</v>
          </cell>
          <cell r="AF1228">
            <v>142.69999999999999</v>
          </cell>
          <cell r="AG1228">
            <v>3610.05</v>
          </cell>
          <cell r="AH1228">
            <v>93753.65</v>
          </cell>
          <cell r="AI1228">
            <v>4651.2</v>
          </cell>
          <cell r="AJ1228">
            <v>240529.63</v>
          </cell>
          <cell r="AK1228">
            <v>2340.12</v>
          </cell>
          <cell r="AL1228">
            <v>27568.799999999999</v>
          </cell>
        </row>
        <row r="1229">
          <cell r="A1229">
            <v>38911</v>
          </cell>
          <cell r="B1229" t="str">
            <v>19:00</v>
          </cell>
          <cell r="C1229">
            <v>50857.84</v>
          </cell>
          <cell r="D1229">
            <v>87053.84</v>
          </cell>
          <cell r="E1229">
            <v>218558.63</v>
          </cell>
          <cell r="F1229">
            <v>63849.599999999999</v>
          </cell>
          <cell r="G1229">
            <v>93341.63</v>
          </cell>
          <cell r="H1229">
            <v>12497.68</v>
          </cell>
          <cell r="I1229">
            <v>46920.33</v>
          </cell>
          <cell r="J1229">
            <v>16034.06</v>
          </cell>
          <cell r="K1229">
            <v>13579.46</v>
          </cell>
          <cell r="L1229">
            <v>15513.58</v>
          </cell>
          <cell r="M1229">
            <v>6394.32</v>
          </cell>
          <cell r="N1229">
            <v>42504</v>
          </cell>
          <cell r="O1229">
            <v>8104.5</v>
          </cell>
          <cell r="P1229">
            <v>102581.78</v>
          </cell>
          <cell r="Q1229">
            <v>127138.44</v>
          </cell>
          <cell r="R1229">
            <v>110686.28</v>
          </cell>
          <cell r="S1229">
            <v>2484</v>
          </cell>
          <cell r="T1229">
            <v>21679.200000000001</v>
          </cell>
          <cell r="U1229">
            <v>15513.58</v>
          </cell>
          <cell r="V1229">
            <v>1509</v>
          </cell>
          <cell r="W1229">
            <v>15811.2</v>
          </cell>
          <cell r="X1229">
            <v>126.75</v>
          </cell>
          <cell r="Y1229">
            <v>20618.72</v>
          </cell>
          <cell r="Z1229">
            <v>9294.67</v>
          </cell>
          <cell r="AA1229">
            <v>18.760000000000002</v>
          </cell>
          <cell r="AB1229">
            <v>4129.6000000000004</v>
          </cell>
          <cell r="AC1229">
            <v>23483.51</v>
          </cell>
          <cell r="AD1229">
            <v>53.86</v>
          </cell>
          <cell r="AE1229">
            <v>36378</v>
          </cell>
          <cell r="AF1229">
            <v>162.49</v>
          </cell>
          <cell r="AG1229">
            <v>3564.81</v>
          </cell>
          <cell r="AH1229">
            <v>96247.32</v>
          </cell>
          <cell r="AI1229">
            <v>4831.2</v>
          </cell>
          <cell r="AJ1229">
            <v>240849.55</v>
          </cell>
          <cell r="AK1229">
            <v>2340.12</v>
          </cell>
          <cell r="AL1229">
            <v>27135.13</v>
          </cell>
        </row>
        <row r="1230">
          <cell r="A1230">
            <v>38911</v>
          </cell>
          <cell r="B1230" t="str">
            <v>19:15</v>
          </cell>
          <cell r="C1230">
            <v>53796.95</v>
          </cell>
          <cell r="D1230">
            <v>87213.82</v>
          </cell>
          <cell r="E1230">
            <v>217640.54</v>
          </cell>
          <cell r="F1230">
            <v>63590.400000000001</v>
          </cell>
          <cell r="G1230">
            <v>98708.3</v>
          </cell>
          <cell r="H1230">
            <v>12355.57</v>
          </cell>
          <cell r="I1230">
            <v>47418.94</v>
          </cell>
          <cell r="J1230">
            <v>16015.69</v>
          </cell>
          <cell r="K1230">
            <v>4743.87</v>
          </cell>
          <cell r="L1230">
            <v>15520.69</v>
          </cell>
          <cell r="M1230">
            <v>6386.85</v>
          </cell>
          <cell r="N1230">
            <v>41952</v>
          </cell>
          <cell r="O1230">
            <v>8043.83</v>
          </cell>
          <cell r="P1230">
            <v>101391.33</v>
          </cell>
          <cell r="Q1230">
            <v>133308.81</v>
          </cell>
          <cell r="R1230">
            <v>109435.16</v>
          </cell>
          <cell r="S1230">
            <v>2484</v>
          </cell>
          <cell r="T1230">
            <v>21916.799999999999</v>
          </cell>
          <cell r="U1230">
            <v>15520.69</v>
          </cell>
          <cell r="V1230">
            <v>1551</v>
          </cell>
          <cell r="W1230">
            <v>15811.2</v>
          </cell>
          <cell r="X1230">
            <v>144.75</v>
          </cell>
          <cell r="Y1230">
            <v>20868.14</v>
          </cell>
          <cell r="Z1230">
            <v>8646.0300000000007</v>
          </cell>
          <cell r="AA1230">
            <v>20.64</v>
          </cell>
          <cell r="AB1230">
            <v>351.9</v>
          </cell>
          <cell r="AC1230">
            <v>22008.89</v>
          </cell>
          <cell r="AD1230">
            <v>39.119999999999997</v>
          </cell>
          <cell r="AE1230">
            <v>36576</v>
          </cell>
          <cell r="AF1230">
            <v>169.78</v>
          </cell>
          <cell r="AG1230">
            <v>3649.19</v>
          </cell>
          <cell r="AH1230">
            <v>96665.85</v>
          </cell>
          <cell r="AI1230">
            <v>4867.2</v>
          </cell>
          <cell r="AJ1230">
            <v>238609.8</v>
          </cell>
          <cell r="AK1230">
            <v>2340.12</v>
          </cell>
          <cell r="AL1230">
            <v>25606.2</v>
          </cell>
        </row>
        <row r="1231">
          <cell r="A1231">
            <v>38911</v>
          </cell>
          <cell r="B1231" t="str">
            <v>19:30</v>
          </cell>
          <cell r="C1231">
            <v>50905.05</v>
          </cell>
          <cell r="D1231">
            <v>84733.38</v>
          </cell>
          <cell r="E1231">
            <v>217603.75</v>
          </cell>
          <cell r="F1231">
            <v>63590.400000000001</v>
          </cell>
          <cell r="G1231">
            <v>100548.3</v>
          </cell>
          <cell r="H1231">
            <v>12379.56</v>
          </cell>
          <cell r="I1231">
            <v>47640.9</v>
          </cell>
          <cell r="J1231">
            <v>15170.13</v>
          </cell>
          <cell r="K1231">
            <v>13093.62</v>
          </cell>
          <cell r="L1231">
            <v>15501.76</v>
          </cell>
          <cell r="M1231">
            <v>6386.85</v>
          </cell>
          <cell r="N1231">
            <v>42504</v>
          </cell>
          <cell r="O1231">
            <v>8025.64</v>
          </cell>
          <cell r="P1231">
            <v>99895.16</v>
          </cell>
          <cell r="Q1231">
            <v>136547.76999999999</v>
          </cell>
          <cell r="R1231">
            <v>107920.8</v>
          </cell>
          <cell r="S1231">
            <v>2484</v>
          </cell>
          <cell r="T1231">
            <v>22035.599999999999</v>
          </cell>
          <cell r="U1231">
            <v>15501.76</v>
          </cell>
          <cell r="V1231">
            <v>1542</v>
          </cell>
          <cell r="W1231">
            <v>16156.8</v>
          </cell>
          <cell r="X1231">
            <v>163.5</v>
          </cell>
          <cell r="Y1231">
            <v>21200.7</v>
          </cell>
          <cell r="Z1231">
            <v>8872.42</v>
          </cell>
          <cell r="AA1231">
            <v>20.64</v>
          </cell>
          <cell r="AB1231">
            <v>0</v>
          </cell>
          <cell r="AC1231">
            <v>22789.87</v>
          </cell>
          <cell r="AD1231">
            <v>0</v>
          </cell>
          <cell r="AE1231">
            <v>36594</v>
          </cell>
          <cell r="AF1231">
            <v>168.74</v>
          </cell>
          <cell r="AG1231">
            <v>3639.69</v>
          </cell>
          <cell r="AH1231">
            <v>96722.85</v>
          </cell>
          <cell r="AI1231">
            <v>4867.2</v>
          </cell>
          <cell r="AJ1231">
            <v>237601.83</v>
          </cell>
          <cell r="AK1231">
            <v>2340.12</v>
          </cell>
          <cell r="AL1231">
            <v>24901.34</v>
          </cell>
        </row>
        <row r="1232">
          <cell r="A1232">
            <v>38911</v>
          </cell>
          <cell r="B1232" t="str">
            <v>19:45</v>
          </cell>
          <cell r="C1232">
            <v>50344.52</v>
          </cell>
          <cell r="D1232">
            <v>83573.14</v>
          </cell>
          <cell r="E1232">
            <v>218246.6</v>
          </cell>
          <cell r="F1232">
            <v>63590.400000000001</v>
          </cell>
          <cell r="G1232">
            <v>93686.63</v>
          </cell>
          <cell r="H1232">
            <v>12449.68</v>
          </cell>
          <cell r="I1232">
            <v>47604.2</v>
          </cell>
          <cell r="J1232">
            <v>16363.26</v>
          </cell>
          <cell r="K1232">
            <v>15826.32</v>
          </cell>
          <cell r="L1232">
            <v>15457.93</v>
          </cell>
          <cell r="M1232">
            <v>6383.12</v>
          </cell>
          <cell r="N1232">
            <v>41952</v>
          </cell>
          <cell r="O1232">
            <v>8037.77</v>
          </cell>
          <cell r="P1232">
            <v>100851.82</v>
          </cell>
          <cell r="Q1232">
            <v>135280.60999999999</v>
          </cell>
          <cell r="R1232">
            <v>108889.59</v>
          </cell>
          <cell r="S1232">
            <v>2376</v>
          </cell>
          <cell r="T1232">
            <v>22024.799999999999</v>
          </cell>
          <cell r="U1232">
            <v>15457.93</v>
          </cell>
          <cell r="V1232">
            <v>1515</v>
          </cell>
          <cell r="W1232">
            <v>16128</v>
          </cell>
          <cell r="X1232">
            <v>201</v>
          </cell>
          <cell r="Y1232">
            <v>21283.84</v>
          </cell>
          <cell r="Z1232">
            <v>8883.69</v>
          </cell>
          <cell r="AA1232">
            <v>18.760000000000002</v>
          </cell>
          <cell r="AB1232">
            <v>0</v>
          </cell>
          <cell r="AC1232">
            <v>23789.31</v>
          </cell>
          <cell r="AD1232">
            <v>0</v>
          </cell>
          <cell r="AE1232">
            <v>36396</v>
          </cell>
          <cell r="AF1232">
            <v>164.57</v>
          </cell>
          <cell r="AG1232">
            <v>3586.73</v>
          </cell>
          <cell r="AH1232">
            <v>96716.12</v>
          </cell>
          <cell r="AI1232">
            <v>4838.3999999999996</v>
          </cell>
          <cell r="AJ1232">
            <v>236721.82</v>
          </cell>
          <cell r="AK1232">
            <v>2397.19</v>
          </cell>
          <cell r="AL1232">
            <v>23292.92</v>
          </cell>
        </row>
        <row r="1233">
          <cell r="A1233">
            <v>38911</v>
          </cell>
          <cell r="B1233" t="str">
            <v>20:00</v>
          </cell>
          <cell r="C1233">
            <v>49984.43</v>
          </cell>
          <cell r="D1233">
            <v>79652.350000000006</v>
          </cell>
          <cell r="E1233">
            <v>218765.78</v>
          </cell>
          <cell r="F1233">
            <v>63849.599999999999</v>
          </cell>
          <cell r="G1233">
            <v>93839.97</v>
          </cell>
          <cell r="H1233">
            <v>12523.55</v>
          </cell>
          <cell r="I1233">
            <v>47577.27</v>
          </cell>
          <cell r="J1233">
            <v>16466.02</v>
          </cell>
          <cell r="K1233">
            <v>16003.23</v>
          </cell>
          <cell r="L1233">
            <v>15326.74</v>
          </cell>
          <cell r="M1233">
            <v>6390.59</v>
          </cell>
          <cell r="N1233">
            <v>42504</v>
          </cell>
          <cell r="O1233">
            <v>8062.03</v>
          </cell>
          <cell r="P1233">
            <v>100758.83</v>
          </cell>
          <cell r="Q1233">
            <v>135233.18</v>
          </cell>
          <cell r="R1233">
            <v>108820.86</v>
          </cell>
          <cell r="S1233">
            <v>2484</v>
          </cell>
          <cell r="T1233">
            <v>21880.799999999999</v>
          </cell>
          <cell r="U1233">
            <v>15326.74</v>
          </cell>
          <cell r="V1233">
            <v>1497</v>
          </cell>
          <cell r="W1233">
            <v>15897.6</v>
          </cell>
          <cell r="X1233">
            <v>292.5</v>
          </cell>
          <cell r="Y1233">
            <v>21034.42</v>
          </cell>
          <cell r="Z1233">
            <v>8682.14</v>
          </cell>
          <cell r="AA1233">
            <v>20.64</v>
          </cell>
          <cell r="AB1233">
            <v>0</v>
          </cell>
          <cell r="AC1233">
            <v>23668.99</v>
          </cell>
          <cell r="AD1233">
            <v>0</v>
          </cell>
          <cell r="AE1233">
            <v>35892</v>
          </cell>
          <cell r="AF1233">
            <v>165.61</v>
          </cell>
          <cell r="AG1233">
            <v>3615.62</v>
          </cell>
          <cell r="AH1233">
            <v>96402.59</v>
          </cell>
          <cell r="AI1233">
            <v>4824</v>
          </cell>
          <cell r="AJ1233">
            <v>235601.91</v>
          </cell>
          <cell r="AK1233">
            <v>2340.12</v>
          </cell>
          <cell r="AL1233">
            <v>22333.25</v>
          </cell>
        </row>
        <row r="1234">
          <cell r="A1234">
            <v>38911</v>
          </cell>
          <cell r="B1234" t="str">
            <v>20:15</v>
          </cell>
          <cell r="C1234">
            <v>52666.67</v>
          </cell>
          <cell r="D1234">
            <v>75291.48</v>
          </cell>
          <cell r="E1234">
            <v>220964.62</v>
          </cell>
          <cell r="F1234">
            <v>61776</v>
          </cell>
          <cell r="G1234">
            <v>94568.3</v>
          </cell>
          <cell r="H1234">
            <v>12545.67</v>
          </cell>
          <cell r="I1234">
            <v>47574.69</v>
          </cell>
          <cell r="J1234">
            <v>17127.169999999998</v>
          </cell>
          <cell r="K1234">
            <v>16282.56</v>
          </cell>
          <cell r="L1234">
            <v>14951.57</v>
          </cell>
          <cell r="M1234">
            <v>6394.32</v>
          </cell>
          <cell r="N1234">
            <v>42504</v>
          </cell>
          <cell r="O1234">
            <v>8140.89</v>
          </cell>
          <cell r="P1234">
            <v>92606.399999999994</v>
          </cell>
          <cell r="Q1234">
            <v>143110.07999999999</v>
          </cell>
          <cell r="R1234">
            <v>100747.29</v>
          </cell>
          <cell r="S1234">
            <v>2376</v>
          </cell>
          <cell r="T1234">
            <v>21232.799999999999</v>
          </cell>
          <cell r="U1234">
            <v>14951.57</v>
          </cell>
          <cell r="V1234">
            <v>1419</v>
          </cell>
          <cell r="W1234">
            <v>15782.4</v>
          </cell>
          <cell r="X1234">
            <v>360.75</v>
          </cell>
          <cell r="Y1234">
            <v>20618.72</v>
          </cell>
          <cell r="Z1234">
            <v>8399.17</v>
          </cell>
          <cell r="AA1234">
            <v>18.760000000000002</v>
          </cell>
          <cell r="AB1234">
            <v>0</v>
          </cell>
          <cell r="AC1234">
            <v>23453.59</v>
          </cell>
          <cell r="AD1234">
            <v>0</v>
          </cell>
          <cell r="AE1234">
            <v>35136</v>
          </cell>
          <cell r="AF1234">
            <v>163.53</v>
          </cell>
          <cell r="AG1234">
            <v>3594.16</v>
          </cell>
          <cell r="AH1234">
            <v>95431.32</v>
          </cell>
          <cell r="AI1234">
            <v>4716</v>
          </cell>
          <cell r="AJ1234">
            <v>235153.83</v>
          </cell>
          <cell r="AK1234">
            <v>2397.19</v>
          </cell>
          <cell r="AL1234">
            <v>20254.93</v>
          </cell>
        </row>
        <row r="1235">
          <cell r="A1235">
            <v>38911</v>
          </cell>
          <cell r="B1235" t="str">
            <v>20:30</v>
          </cell>
          <cell r="C1235">
            <v>55549.37</v>
          </cell>
          <cell r="D1235">
            <v>87013.77</v>
          </cell>
          <cell r="E1235">
            <v>221246.66</v>
          </cell>
          <cell r="F1235">
            <v>49248</v>
          </cell>
          <cell r="G1235">
            <v>94759.97</v>
          </cell>
          <cell r="H1235">
            <v>12545.67</v>
          </cell>
          <cell r="I1235">
            <v>47597.91</v>
          </cell>
          <cell r="J1235">
            <v>16638.84</v>
          </cell>
          <cell r="K1235">
            <v>16787.560000000001</v>
          </cell>
          <cell r="L1235">
            <v>14690.27</v>
          </cell>
          <cell r="M1235">
            <v>6390.59</v>
          </cell>
          <cell r="N1235">
            <v>42504</v>
          </cell>
          <cell r="O1235">
            <v>8134.83</v>
          </cell>
          <cell r="P1235">
            <v>83511.210000000006</v>
          </cell>
          <cell r="Q1235">
            <v>149675.76</v>
          </cell>
          <cell r="R1235">
            <v>91646.04</v>
          </cell>
          <cell r="S1235">
            <v>2484</v>
          </cell>
          <cell r="T1235">
            <v>20534.400000000001</v>
          </cell>
          <cell r="U1235">
            <v>14690.27</v>
          </cell>
          <cell r="V1235">
            <v>1335</v>
          </cell>
          <cell r="W1235">
            <v>15667.2</v>
          </cell>
          <cell r="X1235">
            <v>395.25</v>
          </cell>
          <cell r="Y1235">
            <v>20036.740000000002</v>
          </cell>
          <cell r="Z1235">
            <v>8304.17</v>
          </cell>
          <cell r="AA1235">
            <v>18.760000000000002</v>
          </cell>
          <cell r="AB1235">
            <v>0</v>
          </cell>
          <cell r="AC1235">
            <v>23038.32</v>
          </cell>
          <cell r="AD1235">
            <v>0</v>
          </cell>
          <cell r="AE1235">
            <v>34470</v>
          </cell>
          <cell r="AF1235">
            <v>157.28</v>
          </cell>
          <cell r="AG1235">
            <v>3598.12</v>
          </cell>
          <cell r="AH1235">
            <v>94044.59</v>
          </cell>
          <cell r="AI1235">
            <v>4644</v>
          </cell>
          <cell r="AJ1235">
            <v>233633.95</v>
          </cell>
          <cell r="AK1235">
            <v>2283.04</v>
          </cell>
          <cell r="AL1235">
            <v>18494.55</v>
          </cell>
        </row>
        <row r="1236">
          <cell r="A1236">
            <v>38911</v>
          </cell>
          <cell r="B1236" t="str">
            <v>20:45</v>
          </cell>
          <cell r="C1236">
            <v>55806.62</v>
          </cell>
          <cell r="D1236">
            <v>87093.73</v>
          </cell>
          <cell r="E1236">
            <v>221567.06</v>
          </cell>
          <cell r="F1236">
            <v>49507.199999999997</v>
          </cell>
          <cell r="G1236">
            <v>94874.97</v>
          </cell>
          <cell r="H1236">
            <v>12523.55</v>
          </cell>
          <cell r="I1236">
            <v>47718.17</v>
          </cell>
          <cell r="J1236">
            <v>16764.8</v>
          </cell>
          <cell r="K1236">
            <v>16198.97</v>
          </cell>
          <cell r="L1236">
            <v>14436.9</v>
          </cell>
          <cell r="M1236">
            <v>6401.79</v>
          </cell>
          <cell r="N1236">
            <v>42504</v>
          </cell>
          <cell r="O1236">
            <v>8146.96</v>
          </cell>
          <cell r="P1236">
            <v>75278.28</v>
          </cell>
          <cell r="Q1236">
            <v>154949.82999999999</v>
          </cell>
          <cell r="R1236">
            <v>83425.240000000005</v>
          </cell>
          <cell r="S1236">
            <v>2484</v>
          </cell>
          <cell r="T1236">
            <v>20095.2</v>
          </cell>
          <cell r="U1236">
            <v>14436.9</v>
          </cell>
          <cell r="V1236">
            <v>1305</v>
          </cell>
          <cell r="W1236">
            <v>15494.4</v>
          </cell>
          <cell r="X1236">
            <v>407.25</v>
          </cell>
          <cell r="Y1236">
            <v>19787.32</v>
          </cell>
          <cell r="Z1236">
            <v>8240.15</v>
          </cell>
          <cell r="AA1236">
            <v>20.64</v>
          </cell>
          <cell r="AB1236">
            <v>0</v>
          </cell>
          <cell r="AC1236">
            <v>22772.560000000001</v>
          </cell>
          <cell r="AD1236">
            <v>0</v>
          </cell>
          <cell r="AE1236">
            <v>33876</v>
          </cell>
          <cell r="AF1236">
            <v>153.12</v>
          </cell>
          <cell r="AG1236">
            <v>3659.73</v>
          </cell>
          <cell r="AH1236">
            <v>92672.79</v>
          </cell>
          <cell r="AI1236">
            <v>4593.6000000000004</v>
          </cell>
          <cell r="AJ1236">
            <v>232402.08</v>
          </cell>
          <cell r="AK1236">
            <v>2340.12</v>
          </cell>
          <cell r="AL1236">
            <v>17515.009999999998</v>
          </cell>
        </row>
        <row r="1237">
          <cell r="A1237">
            <v>38911</v>
          </cell>
          <cell r="B1237" t="str">
            <v>21:00</v>
          </cell>
          <cell r="C1237">
            <v>55772.62</v>
          </cell>
          <cell r="D1237">
            <v>86813.68</v>
          </cell>
          <cell r="E1237">
            <v>221045.8</v>
          </cell>
          <cell r="F1237">
            <v>49593.599999999999</v>
          </cell>
          <cell r="G1237">
            <v>94836.63</v>
          </cell>
          <cell r="H1237">
            <v>12545.67</v>
          </cell>
          <cell r="I1237">
            <v>47672.68</v>
          </cell>
          <cell r="J1237">
            <v>16554.849999999999</v>
          </cell>
          <cell r="K1237">
            <v>15897.83</v>
          </cell>
          <cell r="L1237">
            <v>14311.89</v>
          </cell>
          <cell r="M1237">
            <v>6398.06</v>
          </cell>
          <cell r="N1237">
            <v>42504</v>
          </cell>
          <cell r="O1237">
            <v>8134.83</v>
          </cell>
          <cell r="P1237">
            <v>68009.36</v>
          </cell>
          <cell r="Q1237">
            <v>158866.88</v>
          </cell>
          <cell r="R1237">
            <v>76144.19</v>
          </cell>
          <cell r="S1237">
            <v>2484</v>
          </cell>
          <cell r="T1237">
            <v>19641.599999999999</v>
          </cell>
          <cell r="U1237">
            <v>14311.89</v>
          </cell>
          <cell r="V1237">
            <v>1257</v>
          </cell>
          <cell r="W1237">
            <v>15724.8</v>
          </cell>
          <cell r="X1237">
            <v>409.5</v>
          </cell>
          <cell r="Y1237">
            <v>19787.32</v>
          </cell>
          <cell r="Z1237">
            <v>8141.27</v>
          </cell>
          <cell r="AA1237">
            <v>18.760000000000002</v>
          </cell>
          <cell r="AB1237">
            <v>0</v>
          </cell>
          <cell r="AC1237">
            <v>22358.3</v>
          </cell>
          <cell r="AD1237">
            <v>0</v>
          </cell>
          <cell r="AE1237">
            <v>32904</v>
          </cell>
          <cell r="AF1237">
            <v>147.91</v>
          </cell>
          <cell r="AG1237">
            <v>4005.33</v>
          </cell>
          <cell r="AH1237">
            <v>90986.06</v>
          </cell>
          <cell r="AI1237">
            <v>4500</v>
          </cell>
          <cell r="AJ1237">
            <v>230850.26</v>
          </cell>
          <cell r="AK1237">
            <v>2340.12</v>
          </cell>
          <cell r="AL1237">
            <v>16495.72</v>
          </cell>
        </row>
        <row r="1238">
          <cell r="A1238">
            <v>38911</v>
          </cell>
          <cell r="B1238" t="str">
            <v>21:15</v>
          </cell>
          <cell r="C1238">
            <v>54690.36</v>
          </cell>
          <cell r="D1238">
            <v>86453.72</v>
          </cell>
          <cell r="E1238">
            <v>220810.12</v>
          </cell>
          <cell r="F1238">
            <v>49766.400000000001</v>
          </cell>
          <cell r="G1238">
            <v>96139.97</v>
          </cell>
          <cell r="H1238">
            <v>12593.67</v>
          </cell>
          <cell r="I1238">
            <v>47717.01</v>
          </cell>
          <cell r="J1238">
            <v>16398.86</v>
          </cell>
          <cell r="K1238">
            <v>16038.62</v>
          </cell>
          <cell r="L1238">
            <v>13969.02</v>
          </cell>
          <cell r="M1238">
            <v>6420.47</v>
          </cell>
          <cell r="N1238">
            <v>42504</v>
          </cell>
          <cell r="O1238">
            <v>8134.83</v>
          </cell>
          <cell r="P1238">
            <v>56948.93</v>
          </cell>
          <cell r="Q1238">
            <v>164324.76</v>
          </cell>
          <cell r="R1238">
            <v>65083.76</v>
          </cell>
          <cell r="S1238">
            <v>2700</v>
          </cell>
          <cell r="T1238">
            <v>19069.2</v>
          </cell>
          <cell r="U1238">
            <v>13969.02</v>
          </cell>
          <cell r="V1238">
            <v>1212</v>
          </cell>
          <cell r="W1238">
            <v>15580.8</v>
          </cell>
          <cell r="X1238">
            <v>410.25</v>
          </cell>
          <cell r="Y1238">
            <v>19537.900000000001</v>
          </cell>
          <cell r="Z1238">
            <v>8143.56</v>
          </cell>
          <cell r="AA1238">
            <v>18.760000000000002</v>
          </cell>
          <cell r="AB1238">
            <v>634.29999999999995</v>
          </cell>
          <cell r="AC1238">
            <v>22048.23</v>
          </cell>
          <cell r="AD1238">
            <v>0</v>
          </cell>
          <cell r="AE1238">
            <v>31860</v>
          </cell>
          <cell r="AF1238">
            <v>140.62</v>
          </cell>
          <cell r="AG1238">
            <v>4746.58</v>
          </cell>
          <cell r="AH1238">
            <v>88335.47</v>
          </cell>
          <cell r="AI1238">
            <v>4356</v>
          </cell>
          <cell r="AJ1238">
            <v>229010.47</v>
          </cell>
          <cell r="AK1238">
            <v>2340.12</v>
          </cell>
          <cell r="AL1238">
            <v>15125.76</v>
          </cell>
        </row>
        <row r="1239">
          <cell r="A1239">
            <v>38911</v>
          </cell>
          <cell r="B1239" t="str">
            <v>21:30</v>
          </cell>
          <cell r="C1239">
            <v>52495.83</v>
          </cell>
          <cell r="D1239">
            <v>81612.740000000005</v>
          </cell>
          <cell r="E1239">
            <v>221168.87</v>
          </cell>
          <cell r="F1239">
            <v>49680</v>
          </cell>
          <cell r="G1239">
            <v>96063.3</v>
          </cell>
          <cell r="H1239">
            <v>12619.54</v>
          </cell>
          <cell r="I1239">
            <v>47433.37</v>
          </cell>
          <cell r="J1239">
            <v>16129.65</v>
          </cell>
          <cell r="K1239">
            <v>16226.64</v>
          </cell>
          <cell r="L1239">
            <v>14055.66</v>
          </cell>
          <cell r="M1239">
            <v>6446.61</v>
          </cell>
          <cell r="N1239">
            <v>39192</v>
          </cell>
          <cell r="O1239">
            <v>8134.83</v>
          </cell>
          <cell r="P1239">
            <v>51448.06</v>
          </cell>
          <cell r="Q1239">
            <v>162174.76999999999</v>
          </cell>
          <cell r="R1239">
            <v>59582.89</v>
          </cell>
          <cell r="S1239">
            <v>2700</v>
          </cell>
          <cell r="T1239">
            <v>18248.400000000001</v>
          </cell>
          <cell r="U1239">
            <v>14055.66</v>
          </cell>
          <cell r="V1239">
            <v>1170</v>
          </cell>
          <cell r="W1239">
            <v>15206.4</v>
          </cell>
          <cell r="X1239">
            <v>408</v>
          </cell>
          <cell r="Y1239">
            <v>19454.759999999998</v>
          </cell>
          <cell r="Z1239">
            <v>7996.76</v>
          </cell>
          <cell r="AA1239">
            <v>20.64</v>
          </cell>
          <cell r="AB1239">
            <v>1649.8</v>
          </cell>
          <cell r="AC1239">
            <v>21503.41</v>
          </cell>
          <cell r="AD1239">
            <v>0</v>
          </cell>
          <cell r="AE1239">
            <v>30942</v>
          </cell>
          <cell r="AF1239">
            <v>135.41</v>
          </cell>
          <cell r="AG1239">
            <v>4799.6899999999996</v>
          </cell>
          <cell r="AH1239">
            <v>86507.61</v>
          </cell>
          <cell r="AI1239">
            <v>4226.3999999999996</v>
          </cell>
          <cell r="AJ1239">
            <v>226882.65</v>
          </cell>
          <cell r="AK1239">
            <v>2397.19</v>
          </cell>
          <cell r="AL1239">
            <v>13186.54</v>
          </cell>
        </row>
        <row r="1240">
          <cell r="A1240">
            <v>38911</v>
          </cell>
          <cell r="B1240" t="str">
            <v>21:45</v>
          </cell>
          <cell r="C1240">
            <v>52379.4</v>
          </cell>
          <cell r="D1240">
            <v>68450.240000000005</v>
          </cell>
          <cell r="E1240">
            <v>219488.61</v>
          </cell>
          <cell r="F1240">
            <v>49766.400000000001</v>
          </cell>
          <cell r="G1240">
            <v>96024.97</v>
          </cell>
          <cell r="H1240">
            <v>12593.67</v>
          </cell>
          <cell r="I1240">
            <v>47386.26</v>
          </cell>
          <cell r="J1240">
            <v>16364.46</v>
          </cell>
          <cell r="K1240">
            <v>16288.02</v>
          </cell>
          <cell r="L1240">
            <v>14043.76</v>
          </cell>
          <cell r="M1240">
            <v>6431.67</v>
          </cell>
          <cell r="N1240">
            <v>38640</v>
          </cell>
          <cell r="O1240">
            <v>8140.89</v>
          </cell>
          <cell r="P1240">
            <v>49374.16</v>
          </cell>
          <cell r="Q1240">
            <v>156427.04999999999</v>
          </cell>
          <cell r="R1240">
            <v>57515.05</v>
          </cell>
          <cell r="S1240">
            <v>2700</v>
          </cell>
          <cell r="T1240">
            <v>17650.8</v>
          </cell>
          <cell r="U1240">
            <v>14043.76</v>
          </cell>
          <cell r="V1240">
            <v>1104</v>
          </cell>
          <cell r="W1240">
            <v>14659.2</v>
          </cell>
          <cell r="X1240">
            <v>396.75</v>
          </cell>
          <cell r="Y1240">
            <v>19205.34</v>
          </cell>
          <cell r="Z1240">
            <v>7779.6</v>
          </cell>
          <cell r="AA1240">
            <v>18.760000000000002</v>
          </cell>
          <cell r="AB1240">
            <v>1778.2</v>
          </cell>
          <cell r="AC1240">
            <v>21038.37</v>
          </cell>
          <cell r="AD1240">
            <v>0</v>
          </cell>
          <cell r="AE1240">
            <v>30042</v>
          </cell>
          <cell r="AF1240">
            <v>127.08</v>
          </cell>
          <cell r="AG1240">
            <v>4756.8</v>
          </cell>
          <cell r="AH1240">
            <v>84662.67</v>
          </cell>
          <cell r="AI1240">
            <v>4053.6</v>
          </cell>
          <cell r="AJ1240">
            <v>223955.04</v>
          </cell>
          <cell r="AK1240">
            <v>2454.27</v>
          </cell>
          <cell r="AL1240">
            <v>11677.48</v>
          </cell>
        </row>
        <row r="1241">
          <cell r="A1241">
            <v>38911</v>
          </cell>
          <cell r="B1241" t="str">
            <v>22:00</v>
          </cell>
          <cell r="C1241">
            <v>52487.03</v>
          </cell>
          <cell r="D1241">
            <v>58688.73</v>
          </cell>
          <cell r="E1241">
            <v>208292.34</v>
          </cell>
          <cell r="F1241">
            <v>50112</v>
          </cell>
          <cell r="G1241">
            <v>96063.3</v>
          </cell>
          <cell r="H1241">
            <v>12617.67</v>
          </cell>
          <cell r="I1241">
            <v>47386.99</v>
          </cell>
          <cell r="J1241">
            <v>16867.62</v>
          </cell>
          <cell r="K1241">
            <v>16159.86</v>
          </cell>
          <cell r="L1241">
            <v>14193.2</v>
          </cell>
          <cell r="M1241">
            <v>6439.14</v>
          </cell>
          <cell r="N1241">
            <v>38640</v>
          </cell>
          <cell r="O1241">
            <v>7710.19</v>
          </cell>
          <cell r="P1241">
            <v>48117.120000000003</v>
          </cell>
          <cell r="Q1241">
            <v>149456.39000000001</v>
          </cell>
          <cell r="R1241">
            <v>55827.31</v>
          </cell>
          <cell r="S1241">
            <v>2700</v>
          </cell>
          <cell r="T1241">
            <v>16934.400000000001</v>
          </cell>
          <cell r="U1241">
            <v>14193.2</v>
          </cell>
          <cell r="V1241">
            <v>1041</v>
          </cell>
          <cell r="W1241">
            <v>14169.6</v>
          </cell>
          <cell r="X1241">
            <v>381</v>
          </cell>
          <cell r="Y1241">
            <v>18373.939999999999</v>
          </cell>
          <cell r="Z1241">
            <v>7500.78</v>
          </cell>
          <cell r="AA1241">
            <v>18.760000000000002</v>
          </cell>
          <cell r="AB1241">
            <v>2053.6999999999998</v>
          </cell>
          <cell r="AC1241">
            <v>20247.68</v>
          </cell>
          <cell r="AD1241">
            <v>0</v>
          </cell>
          <cell r="AE1241">
            <v>28998</v>
          </cell>
          <cell r="AF1241">
            <v>119.78</v>
          </cell>
          <cell r="AG1241">
            <v>4931.66</v>
          </cell>
          <cell r="AH1241">
            <v>81910.14</v>
          </cell>
          <cell r="AI1241">
            <v>3866.4</v>
          </cell>
          <cell r="AJ1241">
            <v>216980.01</v>
          </cell>
          <cell r="AK1241">
            <v>2454.27</v>
          </cell>
          <cell r="AL1241">
            <v>14271.26</v>
          </cell>
        </row>
        <row r="1242">
          <cell r="A1242">
            <v>38911</v>
          </cell>
          <cell r="B1242" t="str">
            <v>22:15</v>
          </cell>
          <cell r="C1242">
            <v>54844.39</v>
          </cell>
          <cell r="D1242">
            <v>65010.21</v>
          </cell>
          <cell r="E1242">
            <v>195960.43</v>
          </cell>
          <cell r="F1242">
            <v>50112</v>
          </cell>
          <cell r="G1242">
            <v>96293.3</v>
          </cell>
          <cell r="H1242">
            <v>12569.67</v>
          </cell>
          <cell r="I1242">
            <v>33952.730000000003</v>
          </cell>
          <cell r="J1242">
            <v>16134.48</v>
          </cell>
          <cell r="K1242">
            <v>16540.080000000002</v>
          </cell>
          <cell r="L1242">
            <v>14416</v>
          </cell>
          <cell r="M1242">
            <v>6435.41</v>
          </cell>
          <cell r="N1242">
            <v>38640</v>
          </cell>
          <cell r="O1242">
            <v>5841.79</v>
          </cell>
          <cell r="P1242">
            <v>46093.88</v>
          </cell>
          <cell r="Q1242">
            <v>148150.21</v>
          </cell>
          <cell r="R1242">
            <v>51935.67</v>
          </cell>
          <cell r="S1242">
            <v>2484</v>
          </cell>
          <cell r="T1242">
            <v>15174</v>
          </cell>
          <cell r="U1242">
            <v>14416</v>
          </cell>
          <cell r="V1242">
            <v>957</v>
          </cell>
          <cell r="W1242">
            <v>13968</v>
          </cell>
          <cell r="X1242">
            <v>361.5</v>
          </cell>
          <cell r="Y1242">
            <v>17625.68</v>
          </cell>
          <cell r="Z1242">
            <v>7198.16</v>
          </cell>
          <cell r="AA1242">
            <v>18.760000000000002</v>
          </cell>
          <cell r="AB1242">
            <v>2822.1</v>
          </cell>
          <cell r="AC1242">
            <v>19316.53</v>
          </cell>
          <cell r="AD1242">
            <v>0</v>
          </cell>
          <cell r="AE1242">
            <v>27378</v>
          </cell>
          <cell r="AF1242">
            <v>109.37</v>
          </cell>
          <cell r="AG1242">
            <v>5304.77</v>
          </cell>
          <cell r="AH1242">
            <v>78681.41</v>
          </cell>
          <cell r="AI1242">
            <v>3643.2</v>
          </cell>
          <cell r="AJ1242">
            <v>208613.18</v>
          </cell>
          <cell r="AK1242">
            <v>2340.12</v>
          </cell>
          <cell r="AL1242">
            <v>16960.900000000001</v>
          </cell>
        </row>
        <row r="1243">
          <cell r="A1243">
            <v>38911</v>
          </cell>
          <cell r="B1243" t="str">
            <v>22:30</v>
          </cell>
          <cell r="C1243">
            <v>53136.38</v>
          </cell>
          <cell r="D1243">
            <v>59569.11</v>
          </cell>
          <cell r="E1243">
            <v>195780.79</v>
          </cell>
          <cell r="F1243">
            <v>49939.199999999997</v>
          </cell>
          <cell r="G1243">
            <v>96024.97</v>
          </cell>
          <cell r="H1243">
            <v>12643.54</v>
          </cell>
          <cell r="I1243">
            <v>25164.22</v>
          </cell>
          <cell r="J1243">
            <v>14815</v>
          </cell>
          <cell r="K1243">
            <v>16122.94</v>
          </cell>
          <cell r="L1243">
            <v>14091.61</v>
          </cell>
          <cell r="M1243">
            <v>6442.88</v>
          </cell>
          <cell r="N1243">
            <v>38640</v>
          </cell>
          <cell r="O1243">
            <v>5835.72</v>
          </cell>
          <cell r="P1243">
            <v>44111.839999999997</v>
          </cell>
          <cell r="Q1243">
            <v>136626.75</v>
          </cell>
          <cell r="R1243">
            <v>49947.56</v>
          </cell>
          <cell r="S1243">
            <v>2592</v>
          </cell>
          <cell r="T1243">
            <v>14490</v>
          </cell>
          <cell r="U1243">
            <v>14091.61</v>
          </cell>
          <cell r="V1243">
            <v>885</v>
          </cell>
          <cell r="W1243">
            <v>13536</v>
          </cell>
          <cell r="X1243">
            <v>342.75</v>
          </cell>
          <cell r="Y1243">
            <v>17209.98</v>
          </cell>
          <cell r="Z1243">
            <v>6848.08</v>
          </cell>
          <cell r="AA1243">
            <v>20.64</v>
          </cell>
          <cell r="AB1243">
            <v>2820.7</v>
          </cell>
          <cell r="AC1243">
            <v>18505.71</v>
          </cell>
          <cell r="AD1243">
            <v>0</v>
          </cell>
          <cell r="AE1243">
            <v>26352</v>
          </cell>
          <cell r="AF1243">
            <v>101.04</v>
          </cell>
          <cell r="AG1243">
            <v>5312.25</v>
          </cell>
          <cell r="AH1243">
            <v>76327.88</v>
          </cell>
          <cell r="AI1243">
            <v>3470.4</v>
          </cell>
          <cell r="AJ1243">
            <v>206565.44</v>
          </cell>
          <cell r="AK1243">
            <v>2397.19</v>
          </cell>
          <cell r="AL1243">
            <v>15786.14</v>
          </cell>
        </row>
        <row r="1244">
          <cell r="A1244">
            <v>38911</v>
          </cell>
          <cell r="B1244" t="str">
            <v>22:45</v>
          </cell>
          <cell r="C1244">
            <v>52102.94</v>
          </cell>
          <cell r="D1244">
            <v>43326.65</v>
          </cell>
          <cell r="E1244">
            <v>197741.75</v>
          </cell>
          <cell r="F1244">
            <v>37843.199999999997</v>
          </cell>
          <cell r="G1244">
            <v>96101.63</v>
          </cell>
          <cell r="H1244">
            <v>12639.79</v>
          </cell>
          <cell r="I1244">
            <v>23479.8</v>
          </cell>
          <cell r="J1244">
            <v>14832.56</v>
          </cell>
          <cell r="K1244">
            <v>16233.02</v>
          </cell>
          <cell r="L1244">
            <v>13806.6</v>
          </cell>
          <cell r="M1244">
            <v>6439.14</v>
          </cell>
          <cell r="N1244">
            <v>38640</v>
          </cell>
          <cell r="O1244">
            <v>5841.79</v>
          </cell>
          <cell r="P1244">
            <v>43811.839999999997</v>
          </cell>
          <cell r="Q1244">
            <v>127154.26</v>
          </cell>
          <cell r="R1244">
            <v>49653.63</v>
          </cell>
          <cell r="S1244">
            <v>2592</v>
          </cell>
          <cell r="T1244">
            <v>13672.8</v>
          </cell>
          <cell r="U1244">
            <v>13806.6</v>
          </cell>
          <cell r="V1244">
            <v>849</v>
          </cell>
          <cell r="W1244">
            <v>12672</v>
          </cell>
          <cell r="X1244">
            <v>316.5</v>
          </cell>
          <cell r="Y1244">
            <v>16378.58</v>
          </cell>
          <cell r="Z1244">
            <v>6426.38</v>
          </cell>
          <cell r="AA1244">
            <v>16.88</v>
          </cell>
          <cell r="AB1244">
            <v>2766.6</v>
          </cell>
          <cell r="AC1244">
            <v>17589.55</v>
          </cell>
          <cell r="AD1244">
            <v>0</v>
          </cell>
          <cell r="AE1244">
            <v>24660</v>
          </cell>
          <cell r="AF1244">
            <v>93.74</v>
          </cell>
          <cell r="AG1244">
            <v>5374.73</v>
          </cell>
          <cell r="AH1244">
            <v>73363.14</v>
          </cell>
          <cell r="AI1244">
            <v>3304.8</v>
          </cell>
          <cell r="AJ1244">
            <v>203573.82</v>
          </cell>
          <cell r="AK1244">
            <v>2397.19</v>
          </cell>
          <cell r="AL1244">
            <v>12007.07</v>
          </cell>
        </row>
        <row r="1245">
          <cell r="A1245">
            <v>38911</v>
          </cell>
          <cell r="B1245" t="str">
            <v>23:00</v>
          </cell>
          <cell r="C1245">
            <v>53738.93</v>
          </cell>
          <cell r="D1245">
            <v>59929.98</v>
          </cell>
          <cell r="E1245">
            <v>194374.28</v>
          </cell>
          <cell r="F1245">
            <v>17884.8</v>
          </cell>
          <cell r="G1245">
            <v>96254.97</v>
          </cell>
          <cell r="H1245">
            <v>12619.54</v>
          </cell>
          <cell r="I1245">
            <v>-160.29</v>
          </cell>
          <cell r="J1245">
            <v>16518.849999999999</v>
          </cell>
          <cell r="K1245">
            <v>16564.54</v>
          </cell>
          <cell r="L1245">
            <v>13755.76</v>
          </cell>
          <cell r="M1245">
            <v>2816.19</v>
          </cell>
          <cell r="N1245">
            <v>39192</v>
          </cell>
          <cell r="O1245">
            <v>5835.72</v>
          </cell>
          <cell r="P1245">
            <v>42858.97</v>
          </cell>
          <cell r="Q1245">
            <v>114528.29</v>
          </cell>
          <cell r="R1245">
            <v>48694.69</v>
          </cell>
          <cell r="S1245">
            <v>2484</v>
          </cell>
          <cell r="T1245">
            <v>12060</v>
          </cell>
          <cell r="U1245">
            <v>13755.76</v>
          </cell>
          <cell r="V1245">
            <v>798</v>
          </cell>
          <cell r="W1245">
            <v>12614.4</v>
          </cell>
          <cell r="X1245">
            <v>294</v>
          </cell>
          <cell r="Y1245">
            <v>15380.9</v>
          </cell>
          <cell r="Z1245">
            <v>6200.59</v>
          </cell>
          <cell r="AA1245">
            <v>20.64</v>
          </cell>
          <cell r="AB1245">
            <v>2717.2</v>
          </cell>
          <cell r="AC1245">
            <v>16442.84</v>
          </cell>
          <cell r="AD1245">
            <v>0</v>
          </cell>
          <cell r="AE1245">
            <v>22914</v>
          </cell>
          <cell r="AF1245">
            <v>88.54</v>
          </cell>
          <cell r="AG1245">
            <v>5298.81</v>
          </cell>
          <cell r="AH1245">
            <v>69317.19</v>
          </cell>
          <cell r="AI1245">
            <v>3096</v>
          </cell>
          <cell r="AJ1245">
            <v>198374.48</v>
          </cell>
          <cell r="AK1245">
            <v>2454.27</v>
          </cell>
          <cell r="AL1245">
            <v>9326.77</v>
          </cell>
        </row>
        <row r="1246">
          <cell r="A1246">
            <v>38911</v>
          </cell>
          <cell r="B1246" t="str">
            <v>23:15</v>
          </cell>
          <cell r="C1246">
            <v>55313.3</v>
          </cell>
          <cell r="D1246">
            <v>78133.23</v>
          </cell>
          <cell r="E1246">
            <v>177696.25</v>
          </cell>
          <cell r="F1246">
            <v>-259.2</v>
          </cell>
          <cell r="G1246">
            <v>94568.3</v>
          </cell>
          <cell r="H1246">
            <v>12881.65</v>
          </cell>
          <cell r="I1246">
            <v>-156.97999999999999</v>
          </cell>
          <cell r="J1246">
            <v>16412.46</v>
          </cell>
          <cell r="K1246">
            <v>16067.26</v>
          </cell>
          <cell r="L1246">
            <v>13243.34</v>
          </cell>
          <cell r="M1246">
            <v>0</v>
          </cell>
          <cell r="N1246">
            <v>37536</v>
          </cell>
          <cell r="O1246">
            <v>5835.72</v>
          </cell>
          <cell r="P1246">
            <v>39530.14</v>
          </cell>
          <cell r="Q1246">
            <v>107196.98</v>
          </cell>
          <cell r="R1246">
            <v>45365.86</v>
          </cell>
          <cell r="S1246">
            <v>2484</v>
          </cell>
          <cell r="T1246">
            <v>11491.2</v>
          </cell>
          <cell r="U1246">
            <v>13243.34</v>
          </cell>
          <cell r="V1246">
            <v>768</v>
          </cell>
          <cell r="W1246">
            <v>11980.8</v>
          </cell>
          <cell r="X1246">
            <v>270</v>
          </cell>
          <cell r="Y1246">
            <v>14466.36</v>
          </cell>
          <cell r="Z1246">
            <v>6098.82</v>
          </cell>
          <cell r="AA1246">
            <v>18.760000000000002</v>
          </cell>
          <cell r="AB1246">
            <v>2693.3</v>
          </cell>
          <cell r="AC1246">
            <v>15411.06</v>
          </cell>
          <cell r="AD1246">
            <v>0</v>
          </cell>
          <cell r="AE1246">
            <v>21834</v>
          </cell>
          <cell r="AF1246">
            <v>82.29</v>
          </cell>
          <cell r="AG1246">
            <v>5335.13</v>
          </cell>
          <cell r="AH1246">
            <v>66555</v>
          </cell>
          <cell r="AI1246">
            <v>2937.6</v>
          </cell>
          <cell r="AJ1246">
            <v>187320.01</v>
          </cell>
          <cell r="AK1246">
            <v>2511.34</v>
          </cell>
          <cell r="AL1246">
            <v>13147.89</v>
          </cell>
        </row>
        <row r="1247">
          <cell r="A1247">
            <v>38911</v>
          </cell>
          <cell r="B1247" t="str">
            <v>23:30</v>
          </cell>
          <cell r="C1247">
            <v>53524.47</v>
          </cell>
          <cell r="D1247">
            <v>81812.78</v>
          </cell>
          <cell r="E1247">
            <v>174658.52</v>
          </cell>
          <cell r="F1247">
            <v>-259.2</v>
          </cell>
          <cell r="G1247">
            <v>90811.64</v>
          </cell>
          <cell r="H1247">
            <v>12233.7</v>
          </cell>
          <cell r="I1247">
            <v>-138.15</v>
          </cell>
          <cell r="J1247">
            <v>16668.8</v>
          </cell>
          <cell r="K1247">
            <v>10288.11</v>
          </cell>
          <cell r="L1247">
            <v>12083.31</v>
          </cell>
          <cell r="M1247">
            <v>0</v>
          </cell>
          <cell r="N1247">
            <v>36984</v>
          </cell>
          <cell r="O1247">
            <v>3846</v>
          </cell>
          <cell r="P1247">
            <v>28611.3</v>
          </cell>
          <cell r="Q1247">
            <v>108682.15</v>
          </cell>
          <cell r="R1247">
            <v>32457.3</v>
          </cell>
          <cell r="S1247">
            <v>2376</v>
          </cell>
          <cell r="T1247">
            <v>11610</v>
          </cell>
          <cell r="U1247">
            <v>12083.31</v>
          </cell>
          <cell r="V1247">
            <v>735</v>
          </cell>
          <cell r="W1247">
            <v>11952</v>
          </cell>
          <cell r="X1247">
            <v>255.75</v>
          </cell>
          <cell r="Y1247">
            <v>13967.52</v>
          </cell>
          <cell r="Z1247">
            <v>5880.02</v>
          </cell>
          <cell r="AA1247">
            <v>18.760000000000002</v>
          </cell>
          <cell r="AB1247">
            <v>2664.7</v>
          </cell>
          <cell r="AC1247">
            <v>14509.02</v>
          </cell>
          <cell r="AD1247">
            <v>0</v>
          </cell>
          <cell r="AE1247">
            <v>20754</v>
          </cell>
          <cell r="AF1247">
            <v>77.08</v>
          </cell>
          <cell r="AG1247">
            <v>5328.15</v>
          </cell>
          <cell r="AH1247">
            <v>62787</v>
          </cell>
          <cell r="AI1247">
            <v>2808</v>
          </cell>
          <cell r="AJ1247">
            <v>181704.67</v>
          </cell>
          <cell r="AK1247">
            <v>2511.34</v>
          </cell>
          <cell r="AL1247">
            <v>11427.26</v>
          </cell>
        </row>
        <row r="1248">
          <cell r="A1248">
            <v>38911</v>
          </cell>
          <cell r="B1248" t="str">
            <v>23:45</v>
          </cell>
          <cell r="C1248">
            <v>53309.22</v>
          </cell>
          <cell r="D1248">
            <v>76611.78</v>
          </cell>
          <cell r="E1248">
            <v>172059.11</v>
          </cell>
          <cell r="F1248">
            <v>-172.8</v>
          </cell>
          <cell r="G1248">
            <v>90581.64</v>
          </cell>
          <cell r="H1248">
            <v>12233.7</v>
          </cell>
          <cell r="I1248">
            <v>-132.83000000000001</v>
          </cell>
          <cell r="J1248">
            <v>14803.4</v>
          </cell>
          <cell r="K1248">
            <v>8284.4</v>
          </cell>
          <cell r="L1248">
            <v>11016.23</v>
          </cell>
          <cell r="M1248">
            <v>0</v>
          </cell>
          <cell r="N1248">
            <v>36432</v>
          </cell>
          <cell r="O1248">
            <v>-78.86</v>
          </cell>
          <cell r="P1248">
            <v>24618.06</v>
          </cell>
          <cell r="Q1248">
            <v>108004.83</v>
          </cell>
          <cell r="R1248">
            <v>24539.200000000001</v>
          </cell>
          <cell r="S1248">
            <v>2484</v>
          </cell>
          <cell r="T1248">
            <v>11642.4</v>
          </cell>
          <cell r="U1248">
            <v>11016.23</v>
          </cell>
          <cell r="V1248">
            <v>699</v>
          </cell>
          <cell r="W1248">
            <v>11520</v>
          </cell>
          <cell r="X1248">
            <v>234.75</v>
          </cell>
          <cell r="Y1248">
            <v>13385.54</v>
          </cell>
          <cell r="Z1248">
            <v>5391.26</v>
          </cell>
          <cell r="AA1248">
            <v>18.760000000000002</v>
          </cell>
          <cell r="AB1248">
            <v>2580</v>
          </cell>
          <cell r="AC1248">
            <v>13736.99</v>
          </cell>
          <cell r="AD1248">
            <v>0</v>
          </cell>
          <cell r="AE1248">
            <v>20034</v>
          </cell>
          <cell r="AF1248">
            <v>73.95</v>
          </cell>
          <cell r="AG1248">
            <v>5204.17</v>
          </cell>
          <cell r="AH1248">
            <v>59568</v>
          </cell>
          <cell r="AI1248">
            <v>2678.4</v>
          </cell>
          <cell r="AJ1248">
            <v>177113.28</v>
          </cell>
          <cell r="AK1248">
            <v>2454.27</v>
          </cell>
          <cell r="AL1248">
            <v>9898.33</v>
          </cell>
        </row>
        <row r="1249">
          <cell r="A1249">
            <v>38911</v>
          </cell>
          <cell r="B1249" t="str">
            <v>24:00</v>
          </cell>
          <cell r="C1249">
            <v>53622.5</v>
          </cell>
          <cell r="D1249">
            <v>65450.3</v>
          </cell>
          <cell r="E1249">
            <v>166937.79</v>
          </cell>
          <cell r="F1249">
            <v>-259.2</v>
          </cell>
          <cell r="G1249">
            <v>90619.97</v>
          </cell>
          <cell r="H1249">
            <v>12427.56</v>
          </cell>
          <cell r="I1249">
            <v>-117.74</v>
          </cell>
          <cell r="J1249">
            <v>15978.5</v>
          </cell>
          <cell r="K1249">
            <v>8316.58</v>
          </cell>
          <cell r="L1249">
            <v>10577.13</v>
          </cell>
          <cell r="M1249">
            <v>0</v>
          </cell>
          <cell r="N1249">
            <v>36432</v>
          </cell>
          <cell r="O1249">
            <v>-72.790000000000006</v>
          </cell>
          <cell r="P1249">
            <v>22520.66</v>
          </cell>
          <cell r="Q1249">
            <v>104181.74</v>
          </cell>
          <cell r="R1249">
            <v>22447.87</v>
          </cell>
          <cell r="S1249">
            <v>2484</v>
          </cell>
          <cell r="T1249">
            <v>11685.6</v>
          </cell>
          <cell r="U1249">
            <v>10577.13</v>
          </cell>
          <cell r="V1249">
            <v>678</v>
          </cell>
          <cell r="W1249">
            <v>11462.4</v>
          </cell>
          <cell r="X1249">
            <v>214.5</v>
          </cell>
          <cell r="Y1249">
            <v>12803.56</v>
          </cell>
          <cell r="Z1249">
            <v>5148.58</v>
          </cell>
          <cell r="AA1249">
            <v>20.64</v>
          </cell>
          <cell r="AB1249">
            <v>2602.5</v>
          </cell>
          <cell r="AC1249">
            <v>12995.44</v>
          </cell>
          <cell r="AD1249">
            <v>0</v>
          </cell>
          <cell r="AE1249">
            <v>19242</v>
          </cell>
          <cell r="AF1249">
            <v>71.87</v>
          </cell>
          <cell r="AG1249">
            <v>5211.3500000000004</v>
          </cell>
          <cell r="AH1249">
            <v>57963</v>
          </cell>
          <cell r="AI1249">
            <v>2505.6</v>
          </cell>
          <cell r="AJ1249">
            <v>172185.88</v>
          </cell>
          <cell r="AK1249">
            <v>2454.27</v>
          </cell>
          <cell r="AL1249">
            <v>10825.17</v>
          </cell>
        </row>
        <row r="1250">
          <cell r="A1250">
            <v>38912</v>
          </cell>
          <cell r="B1250" t="str">
            <v>00:15</v>
          </cell>
          <cell r="C1250">
            <v>53393.24</v>
          </cell>
          <cell r="D1250">
            <v>61329.45</v>
          </cell>
          <cell r="E1250">
            <v>151015.84</v>
          </cell>
          <cell r="F1250">
            <v>-259.2</v>
          </cell>
          <cell r="G1250">
            <v>88358.3</v>
          </cell>
          <cell r="H1250">
            <v>12259.58</v>
          </cell>
          <cell r="I1250">
            <v>-116.59</v>
          </cell>
          <cell r="J1250">
            <v>15582.13</v>
          </cell>
          <cell r="K1250">
            <v>7599.44</v>
          </cell>
          <cell r="L1250">
            <v>10860.02</v>
          </cell>
          <cell r="M1250">
            <v>0</v>
          </cell>
          <cell r="N1250">
            <v>35328</v>
          </cell>
          <cell r="O1250">
            <v>-72.790000000000006</v>
          </cell>
          <cell r="P1250">
            <v>22597.71</v>
          </cell>
          <cell r="Q1250">
            <v>95252.59</v>
          </cell>
          <cell r="R1250">
            <v>22524.92</v>
          </cell>
          <cell r="S1250">
            <v>2484</v>
          </cell>
          <cell r="T1250">
            <v>10220.4</v>
          </cell>
          <cell r="U1250">
            <v>10860.02</v>
          </cell>
          <cell r="V1250">
            <v>666</v>
          </cell>
          <cell r="W1250">
            <v>10800</v>
          </cell>
          <cell r="X1250">
            <v>191.25</v>
          </cell>
          <cell r="Y1250">
            <v>12304.72</v>
          </cell>
          <cell r="Z1250">
            <v>4838.66</v>
          </cell>
          <cell r="AA1250">
            <v>20.64</v>
          </cell>
          <cell r="AB1250">
            <v>2607.3000000000002</v>
          </cell>
          <cell r="AC1250">
            <v>12424.02</v>
          </cell>
          <cell r="AD1250">
            <v>0</v>
          </cell>
          <cell r="AE1250">
            <v>18162</v>
          </cell>
          <cell r="AF1250">
            <v>71.87</v>
          </cell>
          <cell r="AG1250">
            <v>5191.75</v>
          </cell>
          <cell r="AH1250">
            <v>55530</v>
          </cell>
          <cell r="AI1250">
            <v>2426.4</v>
          </cell>
          <cell r="AJ1250">
            <v>161963.29</v>
          </cell>
          <cell r="AK1250">
            <v>2454.27</v>
          </cell>
          <cell r="AL1250">
            <v>14255.89</v>
          </cell>
        </row>
        <row r="1251">
          <cell r="A1251">
            <v>38912</v>
          </cell>
          <cell r="B1251" t="str">
            <v>00:30</v>
          </cell>
          <cell r="C1251">
            <v>53491.67</v>
          </cell>
          <cell r="D1251">
            <v>62329.68</v>
          </cell>
          <cell r="E1251">
            <v>136293.37</v>
          </cell>
          <cell r="F1251">
            <v>-172.8</v>
          </cell>
          <cell r="G1251">
            <v>86518.3</v>
          </cell>
          <cell r="H1251">
            <v>11897.73</v>
          </cell>
          <cell r="I1251">
            <v>-109.83</v>
          </cell>
          <cell r="J1251">
            <v>15636.49</v>
          </cell>
          <cell r="K1251">
            <v>5259.26</v>
          </cell>
          <cell r="L1251">
            <v>10609.9</v>
          </cell>
          <cell r="M1251">
            <v>0</v>
          </cell>
          <cell r="N1251">
            <v>34776</v>
          </cell>
          <cell r="O1251">
            <v>-72.790000000000006</v>
          </cell>
          <cell r="P1251">
            <v>21796.2</v>
          </cell>
          <cell r="Q1251">
            <v>87789.83</v>
          </cell>
          <cell r="R1251">
            <v>21723.41</v>
          </cell>
          <cell r="S1251">
            <v>2484</v>
          </cell>
          <cell r="T1251">
            <v>10335.6</v>
          </cell>
          <cell r="U1251">
            <v>10609.9</v>
          </cell>
          <cell r="V1251">
            <v>702</v>
          </cell>
          <cell r="W1251">
            <v>10512</v>
          </cell>
          <cell r="X1251">
            <v>174.75</v>
          </cell>
          <cell r="Y1251">
            <v>12055.3</v>
          </cell>
          <cell r="Z1251">
            <v>4691.5</v>
          </cell>
          <cell r="AA1251">
            <v>18.760000000000002</v>
          </cell>
          <cell r="AB1251">
            <v>2601</v>
          </cell>
          <cell r="AC1251">
            <v>11877.58</v>
          </cell>
          <cell r="AD1251">
            <v>0</v>
          </cell>
          <cell r="AE1251">
            <v>17442</v>
          </cell>
          <cell r="AF1251">
            <v>68.75</v>
          </cell>
          <cell r="AG1251">
            <v>5208.59</v>
          </cell>
          <cell r="AH1251">
            <v>52956</v>
          </cell>
          <cell r="AI1251">
            <v>2332.8000000000002</v>
          </cell>
          <cell r="AJ1251">
            <v>152732.60999999999</v>
          </cell>
          <cell r="AK1251">
            <v>2454.27</v>
          </cell>
          <cell r="AL1251">
            <v>16752.73</v>
          </cell>
        </row>
        <row r="1252">
          <cell r="A1252">
            <v>38912</v>
          </cell>
          <cell r="B1252" t="str">
            <v>00:45</v>
          </cell>
          <cell r="C1252">
            <v>52687.87</v>
          </cell>
          <cell r="D1252">
            <v>54928.18</v>
          </cell>
          <cell r="E1252">
            <v>131416.99</v>
          </cell>
          <cell r="F1252">
            <v>-259.2</v>
          </cell>
          <cell r="G1252">
            <v>86364.97</v>
          </cell>
          <cell r="H1252">
            <v>11923.6</v>
          </cell>
          <cell r="I1252">
            <v>-102.64</v>
          </cell>
          <cell r="J1252">
            <v>15548.13</v>
          </cell>
          <cell r="K1252">
            <v>5152.57</v>
          </cell>
          <cell r="L1252">
            <v>11179.49</v>
          </cell>
          <cell r="M1252">
            <v>0</v>
          </cell>
          <cell r="N1252">
            <v>34776</v>
          </cell>
          <cell r="O1252">
            <v>-72.790000000000006</v>
          </cell>
          <cell r="P1252">
            <v>20156.82</v>
          </cell>
          <cell r="Q1252">
            <v>84454.64</v>
          </cell>
          <cell r="R1252">
            <v>20084.03</v>
          </cell>
          <cell r="S1252">
            <v>2376</v>
          </cell>
          <cell r="T1252">
            <v>9500.4</v>
          </cell>
          <cell r="U1252">
            <v>11179.49</v>
          </cell>
          <cell r="V1252">
            <v>708</v>
          </cell>
          <cell r="W1252">
            <v>10339.200000000001</v>
          </cell>
          <cell r="X1252">
            <v>164.25</v>
          </cell>
          <cell r="Y1252">
            <v>11805.88</v>
          </cell>
          <cell r="Z1252">
            <v>4608.51</v>
          </cell>
          <cell r="AA1252">
            <v>20.64</v>
          </cell>
          <cell r="AB1252">
            <v>2605.9</v>
          </cell>
          <cell r="AC1252">
            <v>11491.68</v>
          </cell>
          <cell r="AD1252">
            <v>0</v>
          </cell>
          <cell r="AE1252">
            <v>16830</v>
          </cell>
          <cell r="AF1252">
            <v>64.58</v>
          </cell>
          <cell r="AG1252">
            <v>5245.51</v>
          </cell>
          <cell r="AH1252">
            <v>50928</v>
          </cell>
          <cell r="AI1252">
            <v>2282.4</v>
          </cell>
          <cell r="AJ1252">
            <v>147405.26999999999</v>
          </cell>
          <cell r="AK1252">
            <v>2454.27</v>
          </cell>
          <cell r="AL1252">
            <v>18272.22</v>
          </cell>
        </row>
        <row r="1253">
          <cell r="A1253">
            <v>38912</v>
          </cell>
          <cell r="B1253" t="str">
            <v>01:00</v>
          </cell>
          <cell r="C1253">
            <v>53103.57</v>
          </cell>
          <cell r="D1253">
            <v>54248.06</v>
          </cell>
          <cell r="E1253">
            <v>117422.69</v>
          </cell>
          <cell r="F1253">
            <v>-259.2</v>
          </cell>
          <cell r="G1253">
            <v>86441.64</v>
          </cell>
          <cell r="H1253">
            <v>11971.6</v>
          </cell>
          <cell r="I1253">
            <v>-97.47</v>
          </cell>
          <cell r="J1253">
            <v>15703.72</v>
          </cell>
          <cell r="K1253">
            <v>4988.78</v>
          </cell>
          <cell r="L1253">
            <v>12129.28</v>
          </cell>
          <cell r="M1253">
            <v>0</v>
          </cell>
          <cell r="N1253">
            <v>35328</v>
          </cell>
          <cell r="O1253">
            <v>-66.73</v>
          </cell>
          <cell r="P1253">
            <v>19021.27</v>
          </cell>
          <cell r="Q1253">
            <v>81313.47</v>
          </cell>
          <cell r="R1253">
            <v>18954.54</v>
          </cell>
          <cell r="S1253">
            <v>2484</v>
          </cell>
          <cell r="T1253">
            <v>7959.6</v>
          </cell>
          <cell r="U1253">
            <v>12129.28</v>
          </cell>
          <cell r="V1253">
            <v>717</v>
          </cell>
          <cell r="W1253">
            <v>9993.6</v>
          </cell>
          <cell r="X1253">
            <v>154.5</v>
          </cell>
          <cell r="Y1253">
            <v>11473.32</v>
          </cell>
          <cell r="Z1253">
            <v>4448.43</v>
          </cell>
          <cell r="AA1253">
            <v>20.64</v>
          </cell>
          <cell r="AB1253">
            <v>2530.9</v>
          </cell>
          <cell r="AC1253">
            <v>10990.81</v>
          </cell>
          <cell r="AD1253">
            <v>0</v>
          </cell>
          <cell r="AE1253">
            <v>16380</v>
          </cell>
          <cell r="AF1253">
            <v>64.58</v>
          </cell>
          <cell r="AG1253">
            <v>5181.6400000000003</v>
          </cell>
          <cell r="AH1253">
            <v>49569</v>
          </cell>
          <cell r="AI1253">
            <v>2224.8000000000002</v>
          </cell>
          <cell r="AJ1253">
            <v>138942.49</v>
          </cell>
          <cell r="AK1253">
            <v>2454.27</v>
          </cell>
          <cell r="AL1253">
            <v>20646.32</v>
          </cell>
        </row>
        <row r="1254">
          <cell r="A1254">
            <v>38912</v>
          </cell>
          <cell r="B1254" t="str">
            <v>01:15</v>
          </cell>
          <cell r="C1254">
            <v>49958.82</v>
          </cell>
          <cell r="D1254">
            <v>50367.4</v>
          </cell>
          <cell r="E1254">
            <v>112785.01</v>
          </cell>
          <cell r="F1254">
            <v>-172.8</v>
          </cell>
          <cell r="G1254">
            <v>86364.97</v>
          </cell>
          <cell r="H1254">
            <v>12089.71</v>
          </cell>
          <cell r="I1254">
            <v>-94.02</v>
          </cell>
          <cell r="J1254">
            <v>15775.31</v>
          </cell>
          <cell r="K1254">
            <v>4785.08</v>
          </cell>
          <cell r="L1254">
            <v>11887.11</v>
          </cell>
          <cell r="M1254">
            <v>0</v>
          </cell>
          <cell r="N1254">
            <v>35328</v>
          </cell>
          <cell r="O1254">
            <v>-42.46</v>
          </cell>
          <cell r="P1254">
            <v>18980.22</v>
          </cell>
          <cell r="Q1254">
            <v>75678.02</v>
          </cell>
          <cell r="R1254">
            <v>18937.759999999998</v>
          </cell>
          <cell r="S1254">
            <v>2376</v>
          </cell>
          <cell r="T1254">
            <v>7750.8</v>
          </cell>
          <cell r="U1254">
            <v>11887.11</v>
          </cell>
          <cell r="V1254">
            <v>714</v>
          </cell>
          <cell r="W1254">
            <v>9849.6</v>
          </cell>
          <cell r="X1254">
            <v>148.5</v>
          </cell>
          <cell r="Y1254">
            <v>11307.04</v>
          </cell>
          <cell r="Z1254">
            <v>4588.3900000000003</v>
          </cell>
          <cell r="AA1254">
            <v>18.760000000000002</v>
          </cell>
          <cell r="AB1254">
            <v>2527.6999999999998</v>
          </cell>
          <cell r="AC1254">
            <v>10549.39</v>
          </cell>
          <cell r="AD1254">
            <v>0</v>
          </cell>
          <cell r="AE1254">
            <v>15948</v>
          </cell>
          <cell r="AF1254">
            <v>62.5</v>
          </cell>
          <cell r="AG1254">
            <v>5252.01</v>
          </cell>
          <cell r="AH1254">
            <v>48201</v>
          </cell>
          <cell r="AI1254">
            <v>2152.8000000000002</v>
          </cell>
          <cell r="AJ1254">
            <v>135102.96</v>
          </cell>
          <cell r="AK1254">
            <v>2397.19</v>
          </cell>
          <cell r="AL1254">
            <v>22299.09</v>
          </cell>
        </row>
        <row r="1255">
          <cell r="A1255">
            <v>38912</v>
          </cell>
          <cell r="B1255" t="str">
            <v>01:30</v>
          </cell>
          <cell r="C1255">
            <v>52469.42</v>
          </cell>
          <cell r="D1255">
            <v>55689.13</v>
          </cell>
          <cell r="E1255">
            <v>102185.4</v>
          </cell>
          <cell r="F1255">
            <v>-259.2</v>
          </cell>
          <cell r="G1255">
            <v>86594.97</v>
          </cell>
          <cell r="H1255">
            <v>6978.16</v>
          </cell>
          <cell r="I1255">
            <v>-90.85</v>
          </cell>
          <cell r="J1255">
            <v>15720.49</v>
          </cell>
          <cell r="K1255">
            <v>4668.42</v>
          </cell>
          <cell r="L1255">
            <v>9650.4699999999993</v>
          </cell>
          <cell r="M1255">
            <v>0</v>
          </cell>
          <cell r="N1255">
            <v>35880</v>
          </cell>
          <cell r="O1255">
            <v>-36.4</v>
          </cell>
          <cell r="P1255">
            <v>19699.099999999999</v>
          </cell>
          <cell r="Q1255">
            <v>73242.850000000006</v>
          </cell>
          <cell r="R1255">
            <v>19662.7</v>
          </cell>
          <cell r="S1255">
            <v>2376</v>
          </cell>
          <cell r="T1255">
            <v>9306</v>
          </cell>
          <cell r="U1255">
            <v>9650.4699999999993</v>
          </cell>
          <cell r="V1255">
            <v>702</v>
          </cell>
          <cell r="W1255">
            <v>9590.4</v>
          </cell>
          <cell r="X1255">
            <v>138.75</v>
          </cell>
          <cell r="Y1255">
            <v>10725.06</v>
          </cell>
          <cell r="Z1255">
            <v>4688.0200000000004</v>
          </cell>
          <cell r="AA1255">
            <v>18.760000000000002</v>
          </cell>
          <cell r="AB1255">
            <v>2510.1</v>
          </cell>
          <cell r="AC1255">
            <v>10328.52</v>
          </cell>
          <cell r="AD1255">
            <v>0</v>
          </cell>
          <cell r="AE1255">
            <v>15534</v>
          </cell>
          <cell r="AF1255">
            <v>61.45</v>
          </cell>
          <cell r="AG1255">
            <v>5216.62</v>
          </cell>
          <cell r="AH1255">
            <v>47376</v>
          </cell>
          <cell r="AI1255">
            <v>2116.8000000000002</v>
          </cell>
          <cell r="AJ1255">
            <v>128927.83</v>
          </cell>
          <cell r="AK1255">
            <v>2340.12</v>
          </cell>
          <cell r="AL1255">
            <v>23951.98</v>
          </cell>
        </row>
        <row r="1256">
          <cell r="A1256">
            <v>38912</v>
          </cell>
          <cell r="B1256" t="str">
            <v>01:45</v>
          </cell>
          <cell r="C1256">
            <v>52290.18</v>
          </cell>
          <cell r="D1256">
            <v>62130.42</v>
          </cell>
          <cell r="E1256">
            <v>100346.84</v>
          </cell>
          <cell r="F1256">
            <v>-172.8</v>
          </cell>
          <cell r="G1256">
            <v>86518.3</v>
          </cell>
          <cell r="H1256">
            <v>-55.11</v>
          </cell>
          <cell r="I1256">
            <v>-89.99</v>
          </cell>
          <cell r="J1256">
            <v>14634.61</v>
          </cell>
          <cell r="K1256">
            <v>4752.96</v>
          </cell>
          <cell r="L1256">
            <v>8154.98</v>
          </cell>
          <cell r="M1256">
            <v>0</v>
          </cell>
          <cell r="N1256">
            <v>35328</v>
          </cell>
          <cell r="O1256">
            <v>-42.46</v>
          </cell>
          <cell r="P1256">
            <v>19300.599999999999</v>
          </cell>
          <cell r="Q1256">
            <v>71257.990000000005</v>
          </cell>
          <cell r="R1256">
            <v>19258.14</v>
          </cell>
          <cell r="S1256">
            <v>2484</v>
          </cell>
          <cell r="T1256">
            <v>10836</v>
          </cell>
          <cell r="U1256">
            <v>8154.98</v>
          </cell>
          <cell r="V1256">
            <v>690</v>
          </cell>
          <cell r="W1256">
            <v>9446.4</v>
          </cell>
          <cell r="X1256">
            <v>135</v>
          </cell>
          <cell r="Y1256">
            <v>10475.64</v>
          </cell>
          <cell r="Z1256">
            <v>4694.59</v>
          </cell>
          <cell r="AA1256">
            <v>16.88</v>
          </cell>
          <cell r="AB1256">
            <v>2492.6</v>
          </cell>
          <cell r="AC1256">
            <v>10143.08</v>
          </cell>
          <cell r="AD1256">
            <v>0</v>
          </cell>
          <cell r="AE1256">
            <v>15426</v>
          </cell>
          <cell r="AF1256">
            <v>60.41</v>
          </cell>
          <cell r="AG1256">
            <v>5199.46</v>
          </cell>
          <cell r="AH1256">
            <v>46785</v>
          </cell>
          <cell r="AI1256">
            <v>2080.8000000000002</v>
          </cell>
          <cell r="AJ1256">
            <v>126992.02</v>
          </cell>
          <cell r="AK1256">
            <v>2454.27</v>
          </cell>
          <cell r="AL1256">
            <v>23604.83</v>
          </cell>
        </row>
        <row r="1257">
          <cell r="A1257">
            <v>38912</v>
          </cell>
          <cell r="B1257" t="str">
            <v>02:00</v>
          </cell>
          <cell r="C1257">
            <v>50730.2</v>
          </cell>
          <cell r="D1257">
            <v>59929.99</v>
          </cell>
          <cell r="E1257">
            <v>100354.45</v>
          </cell>
          <cell r="F1257">
            <v>-172.8</v>
          </cell>
          <cell r="G1257">
            <v>86748.3</v>
          </cell>
          <cell r="H1257">
            <v>-29.24</v>
          </cell>
          <cell r="I1257">
            <v>-90.28</v>
          </cell>
          <cell r="J1257">
            <v>15114.17</v>
          </cell>
          <cell r="K1257">
            <v>4892.62</v>
          </cell>
          <cell r="L1257">
            <v>6381.61</v>
          </cell>
          <cell r="M1257">
            <v>0</v>
          </cell>
          <cell r="N1257">
            <v>34776</v>
          </cell>
          <cell r="O1257">
            <v>-36.4</v>
          </cell>
          <cell r="P1257">
            <v>19411.22</v>
          </cell>
          <cell r="Q1257">
            <v>69242.28</v>
          </cell>
          <cell r="R1257">
            <v>19374.82</v>
          </cell>
          <cell r="S1257">
            <v>2376</v>
          </cell>
          <cell r="T1257">
            <v>12772.8</v>
          </cell>
          <cell r="U1257">
            <v>6381.61</v>
          </cell>
          <cell r="V1257">
            <v>690</v>
          </cell>
          <cell r="W1257">
            <v>9532.7999999999993</v>
          </cell>
          <cell r="X1257">
            <v>134.25</v>
          </cell>
          <cell r="Y1257">
            <v>10475.64</v>
          </cell>
          <cell r="Z1257">
            <v>4673.72</v>
          </cell>
          <cell r="AA1257">
            <v>18.760000000000002</v>
          </cell>
          <cell r="AB1257">
            <v>2487.9</v>
          </cell>
          <cell r="AC1257">
            <v>10012.58</v>
          </cell>
          <cell r="AD1257">
            <v>0</v>
          </cell>
          <cell r="AE1257">
            <v>15228</v>
          </cell>
          <cell r="AF1257">
            <v>60.41</v>
          </cell>
          <cell r="AG1257">
            <v>5250.48</v>
          </cell>
          <cell r="AH1257">
            <v>46116</v>
          </cell>
          <cell r="AI1257">
            <v>2044.8</v>
          </cell>
          <cell r="AJ1257">
            <v>125904.11</v>
          </cell>
          <cell r="AK1257">
            <v>2511.34</v>
          </cell>
          <cell r="AL1257">
            <v>22672.05</v>
          </cell>
        </row>
        <row r="1258">
          <cell r="A1258">
            <v>38912</v>
          </cell>
          <cell r="B1258" t="str">
            <v>02:15</v>
          </cell>
          <cell r="C1258">
            <v>49849.19</v>
          </cell>
          <cell r="D1258">
            <v>53248.65</v>
          </cell>
          <cell r="E1258">
            <v>100598.43</v>
          </cell>
          <cell r="F1258">
            <v>-172.8</v>
          </cell>
          <cell r="G1258">
            <v>87246.64</v>
          </cell>
          <cell r="H1258">
            <v>-53.23</v>
          </cell>
          <cell r="I1258">
            <v>-88.7</v>
          </cell>
          <cell r="J1258">
            <v>15642.53</v>
          </cell>
          <cell r="K1258">
            <v>5059.8999999999996</v>
          </cell>
          <cell r="L1258">
            <v>6250.21</v>
          </cell>
          <cell r="M1258">
            <v>0</v>
          </cell>
          <cell r="N1258">
            <v>35328</v>
          </cell>
          <cell r="O1258">
            <v>-36.4</v>
          </cell>
          <cell r="P1258">
            <v>19406.82</v>
          </cell>
          <cell r="Q1258">
            <v>66360.7</v>
          </cell>
          <cell r="R1258">
            <v>19370.419999999998</v>
          </cell>
          <cell r="S1258">
            <v>2376</v>
          </cell>
          <cell r="T1258">
            <v>12672</v>
          </cell>
          <cell r="U1258">
            <v>6250.21</v>
          </cell>
          <cell r="V1258">
            <v>729</v>
          </cell>
          <cell r="W1258">
            <v>9388.7999999999993</v>
          </cell>
          <cell r="X1258">
            <v>126.75</v>
          </cell>
          <cell r="Y1258">
            <v>10143.08</v>
          </cell>
          <cell r="Z1258">
            <v>4562.0600000000004</v>
          </cell>
          <cell r="AA1258">
            <v>18.760000000000002</v>
          </cell>
          <cell r="AB1258">
            <v>2508.6</v>
          </cell>
          <cell r="AC1258">
            <v>9842.0300000000007</v>
          </cell>
          <cell r="AD1258">
            <v>0</v>
          </cell>
          <cell r="AE1258">
            <v>15138</v>
          </cell>
          <cell r="AF1258">
            <v>61.45</v>
          </cell>
          <cell r="AG1258">
            <v>5233.18</v>
          </cell>
          <cell r="AH1258">
            <v>45672</v>
          </cell>
          <cell r="AI1258">
            <v>2030.4</v>
          </cell>
          <cell r="AJ1258">
            <v>124944.18</v>
          </cell>
          <cell r="AK1258">
            <v>2454.27</v>
          </cell>
          <cell r="AL1258">
            <v>21748.61</v>
          </cell>
        </row>
        <row r="1259">
          <cell r="A1259">
            <v>38912</v>
          </cell>
          <cell r="B1259" t="str">
            <v>02:30</v>
          </cell>
          <cell r="C1259">
            <v>50054.84</v>
          </cell>
          <cell r="D1259">
            <v>48647.11</v>
          </cell>
          <cell r="E1259">
            <v>100237.66</v>
          </cell>
          <cell r="F1259">
            <v>-172.8</v>
          </cell>
          <cell r="G1259">
            <v>87284.97</v>
          </cell>
          <cell r="H1259">
            <v>-31.11</v>
          </cell>
          <cell r="I1259">
            <v>-86.97</v>
          </cell>
          <cell r="J1259">
            <v>15158.14</v>
          </cell>
          <cell r="K1259">
            <v>5196.41</v>
          </cell>
          <cell r="L1259">
            <v>6019.63</v>
          </cell>
          <cell r="M1259">
            <v>0</v>
          </cell>
          <cell r="N1259">
            <v>35328</v>
          </cell>
          <cell r="O1259">
            <v>-42.46</v>
          </cell>
          <cell r="P1259">
            <v>19471.580000000002</v>
          </cell>
          <cell r="Q1259">
            <v>65558.97</v>
          </cell>
          <cell r="R1259">
            <v>19429.12</v>
          </cell>
          <cell r="S1259">
            <v>2376</v>
          </cell>
          <cell r="T1259">
            <v>12693.6</v>
          </cell>
          <cell r="U1259">
            <v>6019.63</v>
          </cell>
          <cell r="V1259">
            <v>723</v>
          </cell>
          <cell r="W1259">
            <v>9187.2000000000007</v>
          </cell>
          <cell r="X1259">
            <v>126.75</v>
          </cell>
          <cell r="Y1259">
            <v>9893.66</v>
          </cell>
          <cell r="Z1259">
            <v>4660.1499999999996</v>
          </cell>
          <cell r="AA1259">
            <v>16.88</v>
          </cell>
          <cell r="AB1259">
            <v>2516.6</v>
          </cell>
          <cell r="AC1259">
            <v>9711.76</v>
          </cell>
          <cell r="AD1259">
            <v>0</v>
          </cell>
          <cell r="AE1259">
            <v>14994</v>
          </cell>
          <cell r="AF1259">
            <v>60.41</v>
          </cell>
          <cell r="AG1259">
            <v>5201.1499999999996</v>
          </cell>
          <cell r="AH1259">
            <v>45156</v>
          </cell>
          <cell r="AI1259">
            <v>2016</v>
          </cell>
          <cell r="AJ1259">
            <v>123792.33</v>
          </cell>
          <cell r="AK1259">
            <v>2454.27</v>
          </cell>
          <cell r="AL1259">
            <v>21004.01</v>
          </cell>
        </row>
        <row r="1260">
          <cell r="A1260">
            <v>38912</v>
          </cell>
          <cell r="B1260" t="str">
            <v>02:45</v>
          </cell>
          <cell r="C1260">
            <v>47609.45</v>
          </cell>
          <cell r="D1260">
            <v>48046.82</v>
          </cell>
          <cell r="E1260">
            <v>100480.43</v>
          </cell>
          <cell r="F1260">
            <v>-172.8</v>
          </cell>
          <cell r="G1260">
            <v>87284.97</v>
          </cell>
          <cell r="H1260">
            <v>-53.23</v>
          </cell>
          <cell r="I1260">
            <v>-86.54</v>
          </cell>
          <cell r="J1260">
            <v>15091.37</v>
          </cell>
          <cell r="K1260">
            <v>5090.0600000000004</v>
          </cell>
          <cell r="L1260">
            <v>5945.08</v>
          </cell>
          <cell r="M1260">
            <v>0</v>
          </cell>
          <cell r="N1260">
            <v>35328</v>
          </cell>
          <cell r="O1260">
            <v>-42.46</v>
          </cell>
          <cell r="P1260">
            <v>19567.37</v>
          </cell>
          <cell r="Q1260">
            <v>64214.54</v>
          </cell>
          <cell r="R1260">
            <v>19524.91</v>
          </cell>
          <cell r="S1260">
            <v>2484</v>
          </cell>
          <cell r="T1260">
            <v>12654</v>
          </cell>
          <cell r="U1260">
            <v>5945.08</v>
          </cell>
          <cell r="V1260">
            <v>738</v>
          </cell>
          <cell r="W1260">
            <v>9129.6</v>
          </cell>
          <cell r="X1260">
            <v>115.5</v>
          </cell>
          <cell r="Y1260">
            <v>9976.7999999999993</v>
          </cell>
          <cell r="Z1260">
            <v>4573.8</v>
          </cell>
          <cell r="AA1260">
            <v>18.760000000000002</v>
          </cell>
          <cell r="AB1260">
            <v>2505.4</v>
          </cell>
          <cell r="AC1260">
            <v>9656.4500000000007</v>
          </cell>
          <cell r="AD1260">
            <v>0</v>
          </cell>
          <cell r="AE1260">
            <v>14922</v>
          </cell>
          <cell r="AF1260">
            <v>58.33</v>
          </cell>
          <cell r="AG1260">
            <v>5261.34</v>
          </cell>
          <cell r="AH1260">
            <v>44916</v>
          </cell>
          <cell r="AI1260">
            <v>1994.4</v>
          </cell>
          <cell r="AJ1260">
            <v>123104.36</v>
          </cell>
          <cell r="AK1260">
            <v>2454.27</v>
          </cell>
          <cell r="AL1260">
            <v>20550.47</v>
          </cell>
        </row>
        <row r="1261">
          <cell r="A1261">
            <v>38912</v>
          </cell>
          <cell r="B1261" t="str">
            <v>03:00</v>
          </cell>
          <cell r="C1261">
            <v>45246.09</v>
          </cell>
          <cell r="D1261">
            <v>48286.879999999997</v>
          </cell>
          <cell r="E1261">
            <v>100436.46</v>
          </cell>
          <cell r="F1261">
            <v>-172.8</v>
          </cell>
          <cell r="G1261">
            <v>87323.3</v>
          </cell>
          <cell r="H1261">
            <v>-31.11</v>
          </cell>
          <cell r="I1261">
            <v>-85.68</v>
          </cell>
          <cell r="J1261">
            <v>15222.56</v>
          </cell>
          <cell r="K1261">
            <v>5001.01</v>
          </cell>
          <cell r="L1261">
            <v>5968.1</v>
          </cell>
          <cell r="M1261">
            <v>0</v>
          </cell>
          <cell r="N1261">
            <v>35328</v>
          </cell>
          <cell r="O1261">
            <v>-36.4</v>
          </cell>
          <cell r="P1261">
            <v>19641.3</v>
          </cell>
          <cell r="Q1261">
            <v>63573.68</v>
          </cell>
          <cell r="R1261">
            <v>19604.900000000001</v>
          </cell>
          <cell r="S1261">
            <v>2484</v>
          </cell>
          <cell r="T1261">
            <v>12686.4</v>
          </cell>
          <cell r="U1261">
            <v>5968.1</v>
          </cell>
          <cell r="V1261">
            <v>726</v>
          </cell>
          <cell r="W1261">
            <v>9043.2000000000007</v>
          </cell>
          <cell r="X1261">
            <v>114.75</v>
          </cell>
          <cell r="Y1261">
            <v>9810.52</v>
          </cell>
          <cell r="Z1261">
            <v>4506.32</v>
          </cell>
          <cell r="AA1261">
            <v>16.88</v>
          </cell>
          <cell r="AB1261">
            <v>2491.1</v>
          </cell>
          <cell r="AC1261">
            <v>9656.1299999999992</v>
          </cell>
          <cell r="AD1261">
            <v>0</v>
          </cell>
          <cell r="AE1261">
            <v>14814</v>
          </cell>
          <cell r="AF1261">
            <v>58.33</v>
          </cell>
          <cell r="AG1261">
            <v>5259.23</v>
          </cell>
          <cell r="AH1261">
            <v>44808</v>
          </cell>
          <cell r="AI1261">
            <v>1980</v>
          </cell>
          <cell r="AJ1261">
            <v>122576.43</v>
          </cell>
          <cell r="AK1261">
            <v>2397.19</v>
          </cell>
          <cell r="AL1261">
            <v>20275.78</v>
          </cell>
        </row>
        <row r="1262">
          <cell r="A1262">
            <v>38912</v>
          </cell>
          <cell r="B1262" t="str">
            <v>03:15</v>
          </cell>
          <cell r="C1262">
            <v>44095.01</v>
          </cell>
          <cell r="D1262">
            <v>48366.89</v>
          </cell>
          <cell r="E1262">
            <v>100440.44</v>
          </cell>
          <cell r="F1262">
            <v>-172.8</v>
          </cell>
          <cell r="G1262">
            <v>87246.64</v>
          </cell>
          <cell r="H1262">
            <v>-53.23</v>
          </cell>
          <cell r="I1262">
            <v>-83.09</v>
          </cell>
          <cell r="J1262">
            <v>15264.53</v>
          </cell>
          <cell r="K1262">
            <v>4956.93</v>
          </cell>
          <cell r="L1262">
            <v>5896.58</v>
          </cell>
          <cell r="M1262">
            <v>0</v>
          </cell>
          <cell r="N1262">
            <v>35328</v>
          </cell>
          <cell r="O1262">
            <v>-42.46</v>
          </cell>
          <cell r="P1262">
            <v>19403.23</v>
          </cell>
          <cell r="Q1262">
            <v>62931.09</v>
          </cell>
          <cell r="R1262">
            <v>19360.77</v>
          </cell>
          <cell r="S1262">
            <v>2376</v>
          </cell>
          <cell r="T1262">
            <v>12700.8</v>
          </cell>
          <cell r="U1262">
            <v>5896.58</v>
          </cell>
          <cell r="V1262">
            <v>738</v>
          </cell>
          <cell r="W1262">
            <v>9302.4</v>
          </cell>
          <cell r="X1262">
            <v>105</v>
          </cell>
          <cell r="Y1262">
            <v>9810.52</v>
          </cell>
          <cell r="Z1262">
            <v>4461.72</v>
          </cell>
          <cell r="AA1262">
            <v>18.760000000000002</v>
          </cell>
          <cell r="AB1262">
            <v>2500.6</v>
          </cell>
          <cell r="AC1262">
            <v>9550.8799999999992</v>
          </cell>
          <cell r="AD1262">
            <v>0</v>
          </cell>
          <cell r="AE1262">
            <v>14796</v>
          </cell>
          <cell r="AF1262">
            <v>60.41</v>
          </cell>
          <cell r="AG1262">
            <v>5255.11</v>
          </cell>
          <cell r="AH1262">
            <v>44430</v>
          </cell>
          <cell r="AI1262">
            <v>1980</v>
          </cell>
          <cell r="AJ1262">
            <v>122752.38</v>
          </cell>
          <cell r="AK1262">
            <v>2397.19</v>
          </cell>
          <cell r="AL1262">
            <v>20140.189999999999</v>
          </cell>
        </row>
        <row r="1263">
          <cell r="A1263">
            <v>38912</v>
          </cell>
          <cell r="B1263" t="str">
            <v>03:30</v>
          </cell>
          <cell r="C1263">
            <v>42713.48</v>
          </cell>
          <cell r="D1263">
            <v>48927</v>
          </cell>
          <cell r="E1263">
            <v>100481.63</v>
          </cell>
          <cell r="F1263">
            <v>-259.2</v>
          </cell>
          <cell r="G1263">
            <v>87361.64</v>
          </cell>
          <cell r="H1263">
            <v>-31.11</v>
          </cell>
          <cell r="I1263">
            <v>-86.97</v>
          </cell>
          <cell r="J1263">
            <v>15439.34</v>
          </cell>
          <cell r="K1263">
            <v>4843.08</v>
          </cell>
          <cell r="L1263">
            <v>5900.35</v>
          </cell>
          <cell r="M1263">
            <v>0</v>
          </cell>
          <cell r="N1263">
            <v>35880</v>
          </cell>
          <cell r="O1263">
            <v>-42.46</v>
          </cell>
          <cell r="P1263">
            <v>19024.099999999999</v>
          </cell>
          <cell r="Q1263">
            <v>62678.97</v>
          </cell>
          <cell r="R1263">
            <v>18981.64</v>
          </cell>
          <cell r="S1263">
            <v>2484</v>
          </cell>
          <cell r="T1263">
            <v>12614.4</v>
          </cell>
          <cell r="U1263">
            <v>5900.35</v>
          </cell>
          <cell r="V1263">
            <v>714</v>
          </cell>
          <cell r="W1263">
            <v>9388.7999999999993</v>
          </cell>
          <cell r="X1263">
            <v>104.25</v>
          </cell>
          <cell r="Y1263">
            <v>9976.7999999999993</v>
          </cell>
          <cell r="Z1263">
            <v>4607.34</v>
          </cell>
          <cell r="AA1263">
            <v>16.88</v>
          </cell>
          <cell r="AB1263">
            <v>2627</v>
          </cell>
          <cell r="AC1263">
            <v>9485.9699999999993</v>
          </cell>
          <cell r="AD1263">
            <v>0</v>
          </cell>
          <cell r="AE1263">
            <v>14670</v>
          </cell>
          <cell r="AF1263">
            <v>60.41</v>
          </cell>
          <cell r="AG1263">
            <v>5305.66</v>
          </cell>
          <cell r="AH1263">
            <v>44256</v>
          </cell>
          <cell r="AI1263">
            <v>1980</v>
          </cell>
          <cell r="AJ1263">
            <v>122208.41</v>
          </cell>
          <cell r="AK1263">
            <v>2397.19</v>
          </cell>
          <cell r="AL1263">
            <v>19769.650000000001</v>
          </cell>
        </row>
        <row r="1264">
          <cell r="A1264">
            <v>38912</v>
          </cell>
          <cell r="B1264" t="str">
            <v>03:45</v>
          </cell>
          <cell r="C1264">
            <v>38630.9</v>
          </cell>
          <cell r="D1264">
            <v>51407.5</v>
          </cell>
          <cell r="E1264">
            <v>100318.45</v>
          </cell>
          <cell r="F1264">
            <v>-172.8</v>
          </cell>
          <cell r="G1264">
            <v>87246.64</v>
          </cell>
          <cell r="H1264">
            <v>-29.24</v>
          </cell>
          <cell r="I1264">
            <v>-87.98</v>
          </cell>
          <cell r="J1264">
            <v>15341.75</v>
          </cell>
          <cell r="K1264">
            <v>4834.62</v>
          </cell>
          <cell r="L1264">
            <v>5943.55</v>
          </cell>
          <cell r="M1264">
            <v>0</v>
          </cell>
          <cell r="N1264">
            <v>35328</v>
          </cell>
          <cell r="O1264">
            <v>-36.4</v>
          </cell>
          <cell r="P1264">
            <v>18999.57</v>
          </cell>
          <cell r="Q1264">
            <v>62327.98</v>
          </cell>
          <cell r="R1264">
            <v>18963.169999999998</v>
          </cell>
          <cell r="S1264">
            <v>2376</v>
          </cell>
          <cell r="T1264">
            <v>12474</v>
          </cell>
          <cell r="U1264">
            <v>5943.55</v>
          </cell>
          <cell r="V1264">
            <v>693</v>
          </cell>
          <cell r="W1264">
            <v>9532.7999999999993</v>
          </cell>
          <cell r="X1264">
            <v>104.25</v>
          </cell>
          <cell r="Y1264">
            <v>9976.7999999999993</v>
          </cell>
          <cell r="Z1264">
            <v>4498.8900000000003</v>
          </cell>
          <cell r="AA1264">
            <v>18.760000000000002</v>
          </cell>
          <cell r="AB1264">
            <v>2670.2</v>
          </cell>
          <cell r="AC1264">
            <v>9410.94</v>
          </cell>
          <cell r="AD1264">
            <v>0</v>
          </cell>
          <cell r="AE1264">
            <v>14706</v>
          </cell>
          <cell r="AF1264">
            <v>62.5</v>
          </cell>
          <cell r="AG1264">
            <v>5289.8</v>
          </cell>
          <cell r="AH1264">
            <v>44169</v>
          </cell>
          <cell r="AI1264">
            <v>1972.8</v>
          </cell>
          <cell r="AJ1264">
            <v>121840.43</v>
          </cell>
          <cell r="AK1264">
            <v>2397.19</v>
          </cell>
          <cell r="AL1264">
            <v>19379.23</v>
          </cell>
        </row>
        <row r="1265">
          <cell r="A1265">
            <v>38912</v>
          </cell>
          <cell r="B1265" t="str">
            <v>04:00</v>
          </cell>
          <cell r="C1265">
            <v>35884.239999999998</v>
          </cell>
          <cell r="D1265">
            <v>52527.72</v>
          </cell>
          <cell r="E1265">
            <v>100557.64</v>
          </cell>
          <cell r="F1265">
            <v>-172.8</v>
          </cell>
          <cell r="G1265">
            <v>87323.3</v>
          </cell>
          <cell r="H1265">
            <v>-31.11</v>
          </cell>
          <cell r="I1265">
            <v>-83.52</v>
          </cell>
          <cell r="J1265">
            <v>15114.57</v>
          </cell>
          <cell r="K1265">
            <v>4909.5200000000004</v>
          </cell>
          <cell r="L1265">
            <v>5921.18</v>
          </cell>
          <cell r="M1265">
            <v>0</v>
          </cell>
          <cell r="N1265">
            <v>35328</v>
          </cell>
          <cell r="O1265">
            <v>-42.46</v>
          </cell>
          <cell r="P1265">
            <v>19023.09</v>
          </cell>
          <cell r="Q1265">
            <v>61939.519999999997</v>
          </cell>
          <cell r="R1265">
            <v>18980.63</v>
          </cell>
          <cell r="S1265">
            <v>2484</v>
          </cell>
          <cell r="T1265">
            <v>12459.6</v>
          </cell>
          <cell r="U1265">
            <v>5921.18</v>
          </cell>
          <cell r="V1265">
            <v>669</v>
          </cell>
          <cell r="W1265">
            <v>9388.7999999999993</v>
          </cell>
          <cell r="X1265">
            <v>102</v>
          </cell>
          <cell r="Y1265">
            <v>9893.66</v>
          </cell>
          <cell r="Z1265">
            <v>4251.1499999999996</v>
          </cell>
          <cell r="AA1265">
            <v>16.88</v>
          </cell>
          <cell r="AB1265">
            <v>2678.2</v>
          </cell>
          <cell r="AC1265">
            <v>9465.57</v>
          </cell>
          <cell r="AD1265">
            <v>0</v>
          </cell>
          <cell r="AE1265">
            <v>14778</v>
          </cell>
          <cell r="AF1265">
            <v>63.54</v>
          </cell>
          <cell r="AG1265">
            <v>5238.8100000000004</v>
          </cell>
          <cell r="AH1265">
            <v>44148</v>
          </cell>
          <cell r="AI1265">
            <v>1951.2</v>
          </cell>
          <cell r="AJ1265">
            <v>121312.44</v>
          </cell>
          <cell r="AK1265">
            <v>2397.19</v>
          </cell>
          <cell r="AL1265">
            <v>18625.310000000001</v>
          </cell>
        </row>
        <row r="1266">
          <cell r="A1266">
            <v>38912</v>
          </cell>
          <cell r="B1266" t="str">
            <v>04:15</v>
          </cell>
          <cell r="C1266">
            <v>34563.919999999998</v>
          </cell>
          <cell r="D1266">
            <v>51767.57</v>
          </cell>
          <cell r="E1266">
            <v>101882.32</v>
          </cell>
          <cell r="F1266">
            <v>-172.8</v>
          </cell>
          <cell r="G1266">
            <v>87208.3</v>
          </cell>
          <cell r="H1266">
            <v>-29.24</v>
          </cell>
          <cell r="I1266">
            <v>-90.28</v>
          </cell>
          <cell r="J1266">
            <v>15180.93</v>
          </cell>
          <cell r="K1266">
            <v>4981.22</v>
          </cell>
          <cell r="L1266">
            <v>5867.07</v>
          </cell>
          <cell r="M1266">
            <v>0</v>
          </cell>
          <cell r="N1266">
            <v>35328</v>
          </cell>
          <cell r="O1266">
            <v>-42.46</v>
          </cell>
          <cell r="P1266">
            <v>19170.509999999998</v>
          </cell>
          <cell r="Q1266">
            <v>61946.28</v>
          </cell>
          <cell r="R1266">
            <v>19128.05</v>
          </cell>
          <cell r="S1266">
            <v>2268</v>
          </cell>
          <cell r="T1266">
            <v>12380.4</v>
          </cell>
          <cell r="U1266">
            <v>5867.07</v>
          </cell>
          <cell r="V1266">
            <v>708</v>
          </cell>
          <cell r="W1266">
            <v>9446.4</v>
          </cell>
          <cell r="X1266">
            <v>99.75</v>
          </cell>
          <cell r="Y1266">
            <v>10059.94</v>
          </cell>
          <cell r="Z1266">
            <v>4039.08</v>
          </cell>
          <cell r="AA1266">
            <v>18.760000000000002</v>
          </cell>
          <cell r="AB1266">
            <v>2705.3</v>
          </cell>
          <cell r="AC1266">
            <v>9609.98</v>
          </cell>
          <cell r="AD1266">
            <v>0</v>
          </cell>
          <cell r="AE1266">
            <v>14886</v>
          </cell>
          <cell r="AF1266">
            <v>65.62</v>
          </cell>
          <cell r="AG1266">
            <v>5262.31</v>
          </cell>
          <cell r="AH1266">
            <v>44478</v>
          </cell>
          <cell r="AI1266">
            <v>1944</v>
          </cell>
          <cell r="AJ1266">
            <v>121232.39</v>
          </cell>
          <cell r="AK1266">
            <v>2397.19</v>
          </cell>
          <cell r="AL1266">
            <v>17814.07</v>
          </cell>
        </row>
        <row r="1267">
          <cell r="A1267">
            <v>38912</v>
          </cell>
          <cell r="B1267" t="str">
            <v>04:30</v>
          </cell>
          <cell r="C1267">
            <v>34444.300000000003</v>
          </cell>
          <cell r="D1267">
            <v>51847.59</v>
          </cell>
          <cell r="E1267">
            <v>101721.52</v>
          </cell>
          <cell r="F1267">
            <v>-172.8</v>
          </cell>
          <cell r="G1267">
            <v>87246.64</v>
          </cell>
          <cell r="H1267">
            <v>-31.11</v>
          </cell>
          <cell r="I1267">
            <v>-91.57</v>
          </cell>
          <cell r="J1267">
            <v>15283.36</v>
          </cell>
          <cell r="K1267">
            <v>5009.8599999999997</v>
          </cell>
          <cell r="L1267">
            <v>5922</v>
          </cell>
          <cell r="M1267">
            <v>0</v>
          </cell>
          <cell r="N1267">
            <v>35328</v>
          </cell>
          <cell r="O1267">
            <v>-36.4</v>
          </cell>
          <cell r="P1267">
            <v>19275.55</v>
          </cell>
          <cell r="Q1267">
            <v>62619.57</v>
          </cell>
          <cell r="R1267">
            <v>19239.150000000001</v>
          </cell>
          <cell r="S1267">
            <v>2376</v>
          </cell>
          <cell r="T1267">
            <v>11847.6</v>
          </cell>
          <cell r="U1267">
            <v>5922</v>
          </cell>
          <cell r="V1267">
            <v>723</v>
          </cell>
          <cell r="W1267">
            <v>9216</v>
          </cell>
          <cell r="X1267">
            <v>102</v>
          </cell>
          <cell r="Y1267">
            <v>10226.219999999999</v>
          </cell>
          <cell r="Z1267">
            <v>3986.63</v>
          </cell>
          <cell r="AA1267">
            <v>16.88</v>
          </cell>
          <cell r="AB1267">
            <v>2674.8</v>
          </cell>
          <cell r="AC1267">
            <v>9644.7000000000007</v>
          </cell>
          <cell r="AD1267">
            <v>0</v>
          </cell>
          <cell r="AE1267">
            <v>15030</v>
          </cell>
          <cell r="AF1267">
            <v>67.7</v>
          </cell>
          <cell r="AG1267">
            <v>5296.02</v>
          </cell>
          <cell r="AH1267">
            <v>44850</v>
          </cell>
          <cell r="AI1267">
            <v>1944</v>
          </cell>
          <cell r="AJ1267">
            <v>120928.36</v>
          </cell>
          <cell r="AK1267">
            <v>2397.19</v>
          </cell>
          <cell r="AL1267">
            <v>17655.09</v>
          </cell>
        </row>
        <row r="1268">
          <cell r="A1268">
            <v>38912</v>
          </cell>
          <cell r="B1268" t="str">
            <v>04:45</v>
          </cell>
          <cell r="C1268">
            <v>33948.58</v>
          </cell>
          <cell r="D1268">
            <v>52007.62</v>
          </cell>
          <cell r="E1268">
            <v>101840.73</v>
          </cell>
          <cell r="F1268">
            <v>-172.8</v>
          </cell>
          <cell r="G1268">
            <v>87246.64</v>
          </cell>
          <cell r="H1268">
            <v>-5.24</v>
          </cell>
          <cell r="I1268">
            <v>-96.75</v>
          </cell>
          <cell r="J1268">
            <v>15210.56</v>
          </cell>
          <cell r="K1268">
            <v>4985.7299999999996</v>
          </cell>
          <cell r="L1268">
            <v>5947.15</v>
          </cell>
          <cell r="M1268">
            <v>0</v>
          </cell>
          <cell r="N1268">
            <v>35328</v>
          </cell>
          <cell r="O1268">
            <v>-42.46</v>
          </cell>
          <cell r="P1268">
            <v>19290.28</v>
          </cell>
          <cell r="Q1268">
            <v>61728.75</v>
          </cell>
          <cell r="R1268">
            <v>19247.82</v>
          </cell>
          <cell r="S1268">
            <v>2484</v>
          </cell>
          <cell r="T1268">
            <v>11782.8</v>
          </cell>
          <cell r="U1268">
            <v>5947.15</v>
          </cell>
          <cell r="V1268">
            <v>777</v>
          </cell>
          <cell r="W1268">
            <v>8956.7999999999993</v>
          </cell>
          <cell r="X1268">
            <v>100.5</v>
          </cell>
          <cell r="Y1268">
            <v>10392.5</v>
          </cell>
          <cell r="Z1268">
            <v>4042.5</v>
          </cell>
          <cell r="AA1268">
            <v>18.760000000000002</v>
          </cell>
          <cell r="AB1268">
            <v>2654</v>
          </cell>
          <cell r="AC1268">
            <v>9744.2900000000009</v>
          </cell>
          <cell r="AD1268">
            <v>0</v>
          </cell>
          <cell r="AE1268">
            <v>15210</v>
          </cell>
          <cell r="AF1268">
            <v>64.58</v>
          </cell>
          <cell r="AG1268">
            <v>5346.25</v>
          </cell>
          <cell r="AH1268">
            <v>45117</v>
          </cell>
          <cell r="AI1268">
            <v>1965.6</v>
          </cell>
          <cell r="AJ1268">
            <v>120624.38</v>
          </cell>
          <cell r="AK1268">
            <v>2397.19</v>
          </cell>
          <cell r="AL1268">
            <v>16683.78</v>
          </cell>
        </row>
        <row r="1269">
          <cell r="A1269">
            <v>38912</v>
          </cell>
          <cell r="B1269" t="str">
            <v>05:00</v>
          </cell>
          <cell r="C1269">
            <v>33446.86</v>
          </cell>
          <cell r="D1269">
            <v>51927.61</v>
          </cell>
          <cell r="E1269">
            <v>102801.43</v>
          </cell>
          <cell r="F1269">
            <v>-172.8</v>
          </cell>
          <cell r="G1269">
            <v>87438.3</v>
          </cell>
          <cell r="H1269">
            <v>-31.11</v>
          </cell>
          <cell r="I1269">
            <v>-102.5</v>
          </cell>
          <cell r="J1269">
            <v>15353.75</v>
          </cell>
          <cell r="K1269">
            <v>4927.3999999999996</v>
          </cell>
          <cell r="L1269">
            <v>5926.8</v>
          </cell>
          <cell r="M1269">
            <v>0</v>
          </cell>
          <cell r="N1269">
            <v>35328</v>
          </cell>
          <cell r="O1269">
            <v>-42.46</v>
          </cell>
          <cell r="P1269">
            <v>19251.41</v>
          </cell>
          <cell r="Q1269">
            <v>64198.5</v>
          </cell>
          <cell r="R1269">
            <v>19208.95</v>
          </cell>
          <cell r="S1269">
            <v>2484</v>
          </cell>
          <cell r="T1269">
            <v>11793.6</v>
          </cell>
          <cell r="U1269">
            <v>5926.8</v>
          </cell>
          <cell r="V1269">
            <v>804</v>
          </cell>
          <cell r="W1269">
            <v>8985.6</v>
          </cell>
          <cell r="X1269">
            <v>102.75</v>
          </cell>
          <cell r="Y1269">
            <v>10475.64</v>
          </cell>
          <cell r="Z1269">
            <v>4021.96</v>
          </cell>
          <cell r="AA1269">
            <v>16.88</v>
          </cell>
          <cell r="AB1269">
            <v>2655.5</v>
          </cell>
          <cell r="AC1269">
            <v>9739.59</v>
          </cell>
          <cell r="AD1269">
            <v>0</v>
          </cell>
          <cell r="AE1269">
            <v>15336</v>
          </cell>
          <cell r="AF1269">
            <v>67.7</v>
          </cell>
          <cell r="AG1269">
            <v>5291.49</v>
          </cell>
          <cell r="AH1269">
            <v>45900</v>
          </cell>
          <cell r="AI1269">
            <v>1980</v>
          </cell>
          <cell r="AJ1269">
            <v>119664.54</v>
          </cell>
          <cell r="AK1269">
            <v>2397.19</v>
          </cell>
          <cell r="AL1269">
            <v>16020.98</v>
          </cell>
        </row>
        <row r="1270">
          <cell r="A1270">
            <v>38912</v>
          </cell>
          <cell r="B1270" t="str">
            <v>05:15</v>
          </cell>
          <cell r="C1270">
            <v>34996.43</v>
          </cell>
          <cell r="D1270">
            <v>53167.85</v>
          </cell>
          <cell r="E1270">
            <v>103241</v>
          </cell>
          <cell r="F1270">
            <v>-172.8</v>
          </cell>
          <cell r="G1270">
            <v>88281.64</v>
          </cell>
          <cell r="H1270">
            <v>-29.24</v>
          </cell>
          <cell r="I1270">
            <v>-103.65</v>
          </cell>
          <cell r="J1270">
            <v>15792.08</v>
          </cell>
          <cell r="K1270">
            <v>5037.53</v>
          </cell>
          <cell r="L1270">
            <v>5952.82</v>
          </cell>
          <cell r="M1270">
            <v>0</v>
          </cell>
          <cell r="N1270">
            <v>35328</v>
          </cell>
          <cell r="O1270">
            <v>-36.4</v>
          </cell>
          <cell r="P1270">
            <v>19085.23</v>
          </cell>
          <cell r="Q1270">
            <v>65863.649999999994</v>
          </cell>
          <cell r="R1270">
            <v>19048.830000000002</v>
          </cell>
          <cell r="S1270">
            <v>2376</v>
          </cell>
          <cell r="T1270">
            <v>11739.6</v>
          </cell>
          <cell r="U1270">
            <v>5952.82</v>
          </cell>
          <cell r="V1270">
            <v>807</v>
          </cell>
          <cell r="W1270">
            <v>9072</v>
          </cell>
          <cell r="X1270">
            <v>100.5</v>
          </cell>
          <cell r="Y1270">
            <v>10641.92</v>
          </cell>
          <cell r="Z1270">
            <v>4594.3</v>
          </cell>
          <cell r="AA1270">
            <v>18.760000000000002</v>
          </cell>
          <cell r="AB1270">
            <v>2708.1</v>
          </cell>
          <cell r="AC1270">
            <v>9919.48</v>
          </cell>
          <cell r="AD1270">
            <v>0</v>
          </cell>
          <cell r="AE1270">
            <v>15696</v>
          </cell>
          <cell r="AF1270">
            <v>68.75</v>
          </cell>
          <cell r="AG1270">
            <v>5241.96</v>
          </cell>
          <cell r="AH1270">
            <v>46752</v>
          </cell>
          <cell r="AI1270">
            <v>2023.2</v>
          </cell>
          <cell r="AJ1270">
            <v>120496.36</v>
          </cell>
          <cell r="AK1270">
            <v>2397.19</v>
          </cell>
          <cell r="AL1270">
            <v>16176.44</v>
          </cell>
        </row>
        <row r="1271">
          <cell r="A1271">
            <v>38912</v>
          </cell>
          <cell r="B1271" t="str">
            <v>05:30</v>
          </cell>
          <cell r="C1271">
            <v>38738.129999999997</v>
          </cell>
          <cell r="D1271">
            <v>53207.86</v>
          </cell>
          <cell r="E1271">
            <v>103284.19</v>
          </cell>
          <cell r="F1271">
            <v>-172.8</v>
          </cell>
          <cell r="G1271">
            <v>88358.3</v>
          </cell>
          <cell r="H1271">
            <v>-31.11</v>
          </cell>
          <cell r="I1271">
            <v>-110.12</v>
          </cell>
          <cell r="J1271">
            <v>15689.72</v>
          </cell>
          <cell r="K1271">
            <v>5078.96</v>
          </cell>
          <cell r="L1271">
            <v>5969.13</v>
          </cell>
          <cell r="M1271">
            <v>0</v>
          </cell>
          <cell r="N1271">
            <v>35880</v>
          </cell>
          <cell r="O1271">
            <v>-42.46</v>
          </cell>
          <cell r="P1271">
            <v>19072.46</v>
          </cell>
          <cell r="Q1271">
            <v>67790.12</v>
          </cell>
          <cell r="R1271">
            <v>19030</v>
          </cell>
          <cell r="S1271">
            <v>2376</v>
          </cell>
          <cell r="T1271">
            <v>11800.8</v>
          </cell>
          <cell r="U1271">
            <v>5969.13</v>
          </cell>
          <cell r="V1271">
            <v>795</v>
          </cell>
          <cell r="W1271">
            <v>8870.4</v>
          </cell>
          <cell r="X1271">
            <v>102</v>
          </cell>
          <cell r="Y1271">
            <v>10558.78</v>
          </cell>
          <cell r="Z1271">
            <v>4575.18</v>
          </cell>
          <cell r="AA1271">
            <v>16.88</v>
          </cell>
          <cell r="AB1271">
            <v>2771.9</v>
          </cell>
          <cell r="AC1271">
            <v>10119.14</v>
          </cell>
          <cell r="AD1271">
            <v>0</v>
          </cell>
          <cell r="AE1271">
            <v>15912</v>
          </cell>
          <cell r="AF1271">
            <v>70.83</v>
          </cell>
          <cell r="AG1271">
            <v>5237.7299999999996</v>
          </cell>
          <cell r="AH1271">
            <v>47607</v>
          </cell>
          <cell r="AI1271">
            <v>2066.4</v>
          </cell>
          <cell r="AJ1271">
            <v>120592.32000000001</v>
          </cell>
          <cell r="AK1271">
            <v>2397.19</v>
          </cell>
          <cell r="AL1271">
            <v>16407.88</v>
          </cell>
        </row>
        <row r="1272">
          <cell r="A1272">
            <v>38912</v>
          </cell>
          <cell r="B1272" t="str">
            <v>05:45</v>
          </cell>
          <cell r="C1272">
            <v>44729.96</v>
          </cell>
          <cell r="D1272">
            <v>53687.95</v>
          </cell>
          <cell r="E1272">
            <v>103321.01</v>
          </cell>
          <cell r="F1272">
            <v>-172.8</v>
          </cell>
          <cell r="G1272">
            <v>88319.97</v>
          </cell>
          <cell r="H1272">
            <v>-29.24</v>
          </cell>
          <cell r="I1272">
            <v>-122.19</v>
          </cell>
          <cell r="J1272">
            <v>15930.9</v>
          </cell>
          <cell r="K1272">
            <v>4997.29</v>
          </cell>
          <cell r="L1272">
            <v>5938.79</v>
          </cell>
          <cell r="M1272">
            <v>0</v>
          </cell>
          <cell r="N1272">
            <v>35328</v>
          </cell>
          <cell r="O1272">
            <v>-36.4</v>
          </cell>
          <cell r="P1272">
            <v>19288.27</v>
          </cell>
          <cell r="Q1272">
            <v>70522.19</v>
          </cell>
          <cell r="R1272">
            <v>19251.87</v>
          </cell>
          <cell r="S1272">
            <v>2268</v>
          </cell>
          <cell r="T1272">
            <v>12175.2</v>
          </cell>
          <cell r="U1272">
            <v>5938.79</v>
          </cell>
          <cell r="V1272">
            <v>843</v>
          </cell>
          <cell r="W1272">
            <v>9187.2000000000007</v>
          </cell>
          <cell r="X1272">
            <v>105</v>
          </cell>
          <cell r="Y1272">
            <v>10641.92</v>
          </cell>
          <cell r="Z1272">
            <v>4833.51</v>
          </cell>
          <cell r="AA1272">
            <v>18.760000000000002</v>
          </cell>
          <cell r="AB1272">
            <v>2814.9</v>
          </cell>
          <cell r="AC1272">
            <v>10349.16</v>
          </cell>
          <cell r="AD1272">
            <v>0</v>
          </cell>
          <cell r="AE1272">
            <v>16470</v>
          </cell>
          <cell r="AF1272">
            <v>73.95</v>
          </cell>
          <cell r="AG1272">
            <v>5314.32</v>
          </cell>
          <cell r="AH1272">
            <v>48756</v>
          </cell>
          <cell r="AI1272">
            <v>2116.8000000000002</v>
          </cell>
          <cell r="AJ1272">
            <v>120992.28</v>
          </cell>
          <cell r="AK1272">
            <v>2340.12</v>
          </cell>
          <cell r="AL1272">
            <v>16682.57</v>
          </cell>
        </row>
        <row r="1273">
          <cell r="A1273">
            <v>38912</v>
          </cell>
          <cell r="B1273" t="str">
            <v>06:00</v>
          </cell>
          <cell r="C1273">
            <v>48336.03</v>
          </cell>
          <cell r="D1273">
            <v>52407.78</v>
          </cell>
          <cell r="E1273">
            <v>103243</v>
          </cell>
          <cell r="F1273">
            <v>-259.2</v>
          </cell>
          <cell r="G1273">
            <v>88319.97</v>
          </cell>
          <cell r="H1273">
            <v>5922.25</v>
          </cell>
          <cell r="I1273">
            <v>-127.94</v>
          </cell>
          <cell r="J1273">
            <v>15216.13</v>
          </cell>
          <cell r="K1273">
            <v>5026.09</v>
          </cell>
          <cell r="L1273">
            <v>6118.23</v>
          </cell>
          <cell r="M1273">
            <v>0</v>
          </cell>
          <cell r="N1273">
            <v>35328</v>
          </cell>
          <cell r="O1273">
            <v>-66.73</v>
          </cell>
          <cell r="P1273">
            <v>20109.84</v>
          </cell>
          <cell r="Q1273">
            <v>73887.94</v>
          </cell>
          <cell r="R1273">
            <v>20043.11</v>
          </cell>
          <cell r="S1273">
            <v>2376</v>
          </cell>
          <cell r="T1273">
            <v>12045.6</v>
          </cell>
          <cell r="U1273">
            <v>6118.23</v>
          </cell>
          <cell r="V1273">
            <v>903</v>
          </cell>
          <cell r="W1273">
            <v>10051.200000000001</v>
          </cell>
          <cell r="X1273">
            <v>105.75</v>
          </cell>
          <cell r="Y1273">
            <v>11057.62</v>
          </cell>
          <cell r="Z1273">
            <v>4723.3599999999997</v>
          </cell>
          <cell r="AA1273">
            <v>18.760000000000002</v>
          </cell>
          <cell r="AB1273">
            <v>2878.7</v>
          </cell>
          <cell r="AC1273">
            <v>10639.35</v>
          </cell>
          <cell r="AD1273">
            <v>0</v>
          </cell>
          <cell r="AE1273">
            <v>17280</v>
          </cell>
          <cell r="AF1273">
            <v>73.95</v>
          </cell>
          <cell r="AG1273">
            <v>5334.92</v>
          </cell>
          <cell r="AH1273">
            <v>50142</v>
          </cell>
          <cell r="AI1273">
            <v>2167.1999999999998</v>
          </cell>
          <cell r="AJ1273">
            <v>121296.23</v>
          </cell>
          <cell r="AK1273">
            <v>2397.19</v>
          </cell>
          <cell r="AL1273">
            <v>16937.400000000001</v>
          </cell>
        </row>
        <row r="1274">
          <cell r="A1274">
            <v>38912</v>
          </cell>
          <cell r="B1274" t="str">
            <v>06:15</v>
          </cell>
          <cell r="C1274">
            <v>50949.06</v>
          </cell>
          <cell r="D1274">
            <v>51528.3</v>
          </cell>
          <cell r="E1274">
            <v>103161.41</v>
          </cell>
          <cell r="F1274">
            <v>-172.8</v>
          </cell>
          <cell r="G1274">
            <v>88473.3</v>
          </cell>
          <cell r="H1274">
            <v>12331.57</v>
          </cell>
          <cell r="I1274">
            <v>-142.32</v>
          </cell>
          <cell r="J1274">
            <v>15522.54</v>
          </cell>
          <cell r="K1274">
            <v>5063.34</v>
          </cell>
          <cell r="L1274">
            <v>6718.71</v>
          </cell>
          <cell r="M1274">
            <v>0</v>
          </cell>
          <cell r="N1274">
            <v>35880</v>
          </cell>
          <cell r="O1274">
            <v>2444.6999999999998</v>
          </cell>
          <cell r="P1274">
            <v>21762.6</v>
          </cell>
          <cell r="Q1274">
            <v>75470.320000000007</v>
          </cell>
          <cell r="R1274">
            <v>24207.3</v>
          </cell>
          <cell r="S1274">
            <v>2376</v>
          </cell>
          <cell r="T1274">
            <v>12225.6</v>
          </cell>
          <cell r="U1274">
            <v>6718.71</v>
          </cell>
          <cell r="V1274">
            <v>858</v>
          </cell>
          <cell r="W1274">
            <v>10339.200000000001</v>
          </cell>
          <cell r="X1274">
            <v>107.25</v>
          </cell>
          <cell r="Y1274">
            <v>10974.48</v>
          </cell>
          <cell r="Z1274">
            <v>5005.3900000000003</v>
          </cell>
          <cell r="AA1274">
            <v>20.64</v>
          </cell>
          <cell r="AB1274">
            <v>2987.1</v>
          </cell>
          <cell r="AC1274">
            <v>11194.36</v>
          </cell>
          <cell r="AD1274">
            <v>0</v>
          </cell>
          <cell r="AE1274">
            <v>18234</v>
          </cell>
          <cell r="AF1274">
            <v>75</v>
          </cell>
          <cell r="AG1274">
            <v>5352.07</v>
          </cell>
          <cell r="AH1274">
            <v>52620</v>
          </cell>
          <cell r="AI1274">
            <v>2260.8000000000002</v>
          </cell>
          <cell r="AJ1274">
            <v>121824.19</v>
          </cell>
          <cell r="AK1274">
            <v>2340.12</v>
          </cell>
          <cell r="AL1274">
            <v>17770.810000000001</v>
          </cell>
        </row>
        <row r="1275">
          <cell r="A1275">
            <v>38912</v>
          </cell>
          <cell r="B1275" t="str">
            <v>06:30</v>
          </cell>
          <cell r="C1275">
            <v>49562.33</v>
          </cell>
          <cell r="D1275">
            <v>56288.63</v>
          </cell>
          <cell r="E1275">
            <v>102967.39</v>
          </cell>
          <cell r="F1275">
            <v>-172.8</v>
          </cell>
          <cell r="G1275">
            <v>88434.97</v>
          </cell>
          <cell r="H1275">
            <v>12355.57</v>
          </cell>
          <cell r="I1275">
            <v>-153.25</v>
          </cell>
          <cell r="J1275">
            <v>16026.09</v>
          </cell>
          <cell r="K1275">
            <v>4963.58</v>
          </cell>
          <cell r="L1275">
            <v>8711.14</v>
          </cell>
          <cell r="M1275">
            <v>0</v>
          </cell>
          <cell r="N1275">
            <v>35328</v>
          </cell>
          <cell r="O1275">
            <v>5690.13</v>
          </cell>
          <cell r="P1275">
            <v>26877.58</v>
          </cell>
          <cell r="Q1275">
            <v>73305.25</v>
          </cell>
          <cell r="R1275">
            <v>32567.71</v>
          </cell>
          <cell r="S1275">
            <v>2268</v>
          </cell>
          <cell r="T1275">
            <v>11016</v>
          </cell>
          <cell r="U1275">
            <v>8711.14</v>
          </cell>
          <cell r="V1275">
            <v>849</v>
          </cell>
          <cell r="W1275">
            <v>10252.799999999999</v>
          </cell>
          <cell r="X1275">
            <v>110.25</v>
          </cell>
          <cell r="Y1275">
            <v>11223.9</v>
          </cell>
          <cell r="Z1275">
            <v>5065.63</v>
          </cell>
          <cell r="AA1275">
            <v>20.64</v>
          </cell>
          <cell r="AB1275">
            <v>3071.5</v>
          </cell>
          <cell r="AC1275">
            <v>11699.39</v>
          </cell>
          <cell r="AD1275">
            <v>0</v>
          </cell>
          <cell r="AE1275">
            <v>18936</v>
          </cell>
          <cell r="AF1275">
            <v>79.16</v>
          </cell>
          <cell r="AG1275">
            <v>5381.01</v>
          </cell>
          <cell r="AH1275">
            <v>55452</v>
          </cell>
          <cell r="AI1275">
            <v>2318.4</v>
          </cell>
          <cell r="AJ1275">
            <v>122992.08</v>
          </cell>
          <cell r="AK1275">
            <v>2397.19</v>
          </cell>
          <cell r="AL1275">
            <v>17250.740000000002</v>
          </cell>
        </row>
        <row r="1276">
          <cell r="A1276">
            <v>38912</v>
          </cell>
          <cell r="B1276" t="str">
            <v>06:45</v>
          </cell>
          <cell r="C1276">
            <v>48286.42</v>
          </cell>
          <cell r="D1276">
            <v>59609.14</v>
          </cell>
          <cell r="E1276">
            <v>110845.21</v>
          </cell>
          <cell r="F1276">
            <v>-172.8</v>
          </cell>
          <cell r="G1276">
            <v>88358.3</v>
          </cell>
          <cell r="H1276">
            <v>12379.56</v>
          </cell>
          <cell r="I1276">
            <v>-157.13</v>
          </cell>
          <cell r="J1276">
            <v>16620.009999999998</v>
          </cell>
          <cell r="K1276">
            <v>4941.37</v>
          </cell>
          <cell r="L1276">
            <v>9381.76</v>
          </cell>
          <cell r="M1276">
            <v>0</v>
          </cell>
          <cell r="N1276">
            <v>35880</v>
          </cell>
          <cell r="O1276">
            <v>5878.19</v>
          </cell>
          <cell r="P1276">
            <v>30277.22</v>
          </cell>
          <cell r="Q1276">
            <v>78589.13</v>
          </cell>
          <cell r="R1276">
            <v>36155.410000000003</v>
          </cell>
          <cell r="S1276">
            <v>2376</v>
          </cell>
          <cell r="T1276">
            <v>10803.6</v>
          </cell>
          <cell r="U1276">
            <v>9381.76</v>
          </cell>
          <cell r="V1276">
            <v>858</v>
          </cell>
          <cell r="W1276">
            <v>10339.200000000001</v>
          </cell>
          <cell r="X1276">
            <v>117</v>
          </cell>
          <cell r="Y1276">
            <v>11473.32</v>
          </cell>
          <cell r="Z1276">
            <v>5342.37</v>
          </cell>
          <cell r="AA1276">
            <v>20.64</v>
          </cell>
          <cell r="AB1276">
            <v>3160.8</v>
          </cell>
          <cell r="AC1276">
            <v>12230.65</v>
          </cell>
          <cell r="AD1276">
            <v>0</v>
          </cell>
          <cell r="AE1276">
            <v>19674</v>
          </cell>
          <cell r="AF1276">
            <v>78.12</v>
          </cell>
          <cell r="AG1276">
            <v>5359.7</v>
          </cell>
          <cell r="AH1276">
            <v>58659</v>
          </cell>
          <cell r="AI1276">
            <v>2404.8000000000002</v>
          </cell>
          <cell r="AJ1276">
            <v>126911.51</v>
          </cell>
          <cell r="AK1276">
            <v>2397.19</v>
          </cell>
          <cell r="AL1276">
            <v>14108.77</v>
          </cell>
        </row>
        <row r="1277">
          <cell r="A1277">
            <v>38912</v>
          </cell>
          <cell r="B1277" t="str">
            <v>07:00</v>
          </cell>
          <cell r="C1277">
            <v>45646.99</v>
          </cell>
          <cell r="D1277">
            <v>60089.23</v>
          </cell>
          <cell r="E1277">
            <v>122361.34</v>
          </cell>
          <cell r="F1277">
            <v>-172.8</v>
          </cell>
          <cell r="G1277">
            <v>88703.3</v>
          </cell>
          <cell r="H1277">
            <v>12368.31</v>
          </cell>
          <cell r="I1277">
            <v>-157.56</v>
          </cell>
          <cell r="J1277">
            <v>15756.48</v>
          </cell>
          <cell r="K1277">
            <v>4969.04</v>
          </cell>
          <cell r="L1277">
            <v>11606.64</v>
          </cell>
          <cell r="M1277">
            <v>0</v>
          </cell>
          <cell r="N1277">
            <v>35328</v>
          </cell>
          <cell r="O1277">
            <v>5872.12</v>
          </cell>
          <cell r="P1277">
            <v>29923.23</v>
          </cell>
          <cell r="Q1277">
            <v>85661.56</v>
          </cell>
          <cell r="R1277">
            <v>35795.35</v>
          </cell>
          <cell r="S1277">
            <v>2268</v>
          </cell>
          <cell r="T1277">
            <v>8643.6</v>
          </cell>
          <cell r="U1277">
            <v>11606.64</v>
          </cell>
          <cell r="V1277">
            <v>768</v>
          </cell>
          <cell r="W1277">
            <v>10454.4</v>
          </cell>
          <cell r="X1277">
            <v>126</v>
          </cell>
          <cell r="Y1277">
            <v>11639.6</v>
          </cell>
          <cell r="Z1277">
            <v>5309.24</v>
          </cell>
          <cell r="AA1277">
            <v>9.3800000000000008</v>
          </cell>
          <cell r="AB1277">
            <v>2982.3</v>
          </cell>
          <cell r="AC1277">
            <v>12304.02</v>
          </cell>
          <cell r="AD1277">
            <v>0</v>
          </cell>
          <cell r="AE1277">
            <v>19476</v>
          </cell>
          <cell r="AF1277">
            <v>65.62</v>
          </cell>
          <cell r="AG1277">
            <v>5365.39</v>
          </cell>
          <cell r="AH1277">
            <v>59070</v>
          </cell>
          <cell r="AI1277">
            <v>2412</v>
          </cell>
          <cell r="AJ1277">
            <v>132078.79</v>
          </cell>
          <cell r="AK1277">
            <v>2225.96</v>
          </cell>
          <cell r="AL1277">
            <v>9427.33</v>
          </cell>
        </row>
        <row r="1278">
          <cell r="A1278">
            <v>38912</v>
          </cell>
          <cell r="B1278" t="str">
            <v>07:15</v>
          </cell>
          <cell r="C1278">
            <v>39051.81</v>
          </cell>
          <cell r="D1278">
            <v>57688.75</v>
          </cell>
          <cell r="E1278">
            <v>137438.10999999999</v>
          </cell>
          <cell r="F1278">
            <v>-172.8</v>
          </cell>
          <cell r="G1278">
            <v>92344.97</v>
          </cell>
          <cell r="H1278">
            <v>12266.69</v>
          </cell>
          <cell r="I1278">
            <v>-167.48</v>
          </cell>
          <cell r="J1278">
            <v>16013.63</v>
          </cell>
          <cell r="K1278">
            <v>5329.64</v>
          </cell>
          <cell r="L1278">
            <v>12639.17</v>
          </cell>
          <cell r="M1278">
            <v>0</v>
          </cell>
          <cell r="N1278">
            <v>36432</v>
          </cell>
          <cell r="O1278">
            <v>5890.32</v>
          </cell>
          <cell r="P1278">
            <v>33145.46</v>
          </cell>
          <cell r="Q1278">
            <v>92423.48</v>
          </cell>
          <cell r="R1278">
            <v>39035.78</v>
          </cell>
          <cell r="S1278">
            <v>2376</v>
          </cell>
          <cell r="T1278">
            <v>7574.4</v>
          </cell>
          <cell r="U1278">
            <v>12639.17</v>
          </cell>
          <cell r="V1278">
            <v>711</v>
          </cell>
          <cell r="W1278">
            <v>10627.2</v>
          </cell>
          <cell r="X1278">
            <v>133.5</v>
          </cell>
          <cell r="Y1278">
            <v>11639.6</v>
          </cell>
          <cell r="Z1278">
            <v>5247.33</v>
          </cell>
          <cell r="AA1278">
            <v>3.75</v>
          </cell>
          <cell r="AB1278">
            <v>2792.7</v>
          </cell>
          <cell r="AC1278">
            <v>12496.72</v>
          </cell>
          <cell r="AD1278">
            <v>0</v>
          </cell>
          <cell r="AE1278">
            <v>19368</v>
          </cell>
          <cell r="AF1278">
            <v>38.54</v>
          </cell>
          <cell r="AG1278">
            <v>5405.88</v>
          </cell>
          <cell r="AH1278">
            <v>60234</v>
          </cell>
          <cell r="AI1278">
            <v>2232</v>
          </cell>
          <cell r="AJ1278">
            <v>140653.54</v>
          </cell>
          <cell r="AK1278">
            <v>2168.89</v>
          </cell>
          <cell r="AL1278">
            <v>6216.31</v>
          </cell>
        </row>
        <row r="1279">
          <cell r="A1279">
            <v>38912</v>
          </cell>
          <cell r="B1279" t="str">
            <v>07:30</v>
          </cell>
          <cell r="C1279">
            <v>40983.870000000003</v>
          </cell>
          <cell r="D1279">
            <v>59409.1</v>
          </cell>
          <cell r="E1279">
            <v>144845.17000000001</v>
          </cell>
          <cell r="F1279">
            <v>-172.8</v>
          </cell>
          <cell r="G1279">
            <v>93724.97</v>
          </cell>
          <cell r="H1279">
            <v>12242.69</v>
          </cell>
          <cell r="I1279">
            <v>-178.4</v>
          </cell>
          <cell r="J1279">
            <v>16601.580000000002</v>
          </cell>
          <cell r="K1279">
            <v>5978.32</v>
          </cell>
          <cell r="L1279">
            <v>12674.57</v>
          </cell>
          <cell r="M1279">
            <v>0</v>
          </cell>
          <cell r="N1279">
            <v>36984</v>
          </cell>
          <cell r="O1279">
            <v>5884.25</v>
          </cell>
          <cell r="P1279">
            <v>41366.03</v>
          </cell>
          <cell r="Q1279">
            <v>97650.4</v>
          </cell>
          <cell r="R1279">
            <v>47250.28</v>
          </cell>
          <cell r="S1279">
            <v>2484</v>
          </cell>
          <cell r="T1279">
            <v>7988.4</v>
          </cell>
          <cell r="U1279">
            <v>12674.57</v>
          </cell>
          <cell r="V1279">
            <v>735</v>
          </cell>
          <cell r="W1279">
            <v>10857.6</v>
          </cell>
          <cell r="X1279">
            <v>145.5</v>
          </cell>
          <cell r="Y1279">
            <v>12055.3</v>
          </cell>
          <cell r="Z1279">
            <v>5431.51</v>
          </cell>
          <cell r="AA1279">
            <v>3.75</v>
          </cell>
          <cell r="AB1279">
            <v>2685.9</v>
          </cell>
          <cell r="AC1279">
            <v>12989.42</v>
          </cell>
          <cell r="AD1279">
            <v>0</v>
          </cell>
          <cell r="AE1279">
            <v>19530</v>
          </cell>
          <cell r="AF1279">
            <v>31.25</v>
          </cell>
          <cell r="AG1279">
            <v>5359.26</v>
          </cell>
          <cell r="AH1279">
            <v>62355</v>
          </cell>
          <cell r="AI1279">
            <v>2304</v>
          </cell>
          <cell r="AJ1279">
            <v>145724.85</v>
          </cell>
          <cell r="AK1279">
            <v>2111.81</v>
          </cell>
          <cell r="AL1279">
            <v>5649.35</v>
          </cell>
        </row>
        <row r="1280">
          <cell r="A1280">
            <v>38912</v>
          </cell>
          <cell r="B1280" t="str">
            <v>07:45</v>
          </cell>
          <cell r="C1280">
            <v>45363.72</v>
          </cell>
          <cell r="D1280">
            <v>66489.899999999994</v>
          </cell>
          <cell r="E1280">
            <v>147527.79999999999</v>
          </cell>
          <cell r="F1280">
            <v>-172.8</v>
          </cell>
          <cell r="G1280">
            <v>93648.3</v>
          </cell>
          <cell r="H1280">
            <v>12458.67</v>
          </cell>
          <cell r="I1280">
            <v>-187.46</v>
          </cell>
          <cell r="J1280">
            <v>16241.61</v>
          </cell>
          <cell r="K1280">
            <v>5963.77</v>
          </cell>
          <cell r="L1280">
            <v>13091.77</v>
          </cell>
          <cell r="M1280">
            <v>0</v>
          </cell>
          <cell r="N1280">
            <v>37536</v>
          </cell>
          <cell r="O1280">
            <v>5884.25</v>
          </cell>
          <cell r="P1280">
            <v>43035.02</v>
          </cell>
          <cell r="Q1280">
            <v>105659.46</v>
          </cell>
          <cell r="R1280">
            <v>48919.27</v>
          </cell>
          <cell r="S1280">
            <v>2376</v>
          </cell>
          <cell r="T1280">
            <v>7797.6</v>
          </cell>
          <cell r="U1280">
            <v>13091.77</v>
          </cell>
          <cell r="V1280">
            <v>714</v>
          </cell>
          <cell r="W1280">
            <v>11174.4</v>
          </cell>
          <cell r="X1280">
            <v>158.25</v>
          </cell>
          <cell r="Y1280">
            <v>12471</v>
          </cell>
          <cell r="Z1280">
            <v>5455.37</v>
          </cell>
          <cell r="AA1280">
            <v>3.75</v>
          </cell>
          <cell r="AB1280">
            <v>2551.8000000000002</v>
          </cell>
          <cell r="AC1280">
            <v>13381.68</v>
          </cell>
          <cell r="AD1280">
            <v>0</v>
          </cell>
          <cell r="AE1280">
            <v>19746</v>
          </cell>
          <cell r="AF1280">
            <v>29.17</v>
          </cell>
          <cell r="AG1280">
            <v>5393.98</v>
          </cell>
          <cell r="AH1280">
            <v>62691</v>
          </cell>
          <cell r="AI1280">
            <v>2188.8000000000002</v>
          </cell>
          <cell r="AJ1280">
            <v>149580.5</v>
          </cell>
          <cell r="AK1280">
            <v>2168.89</v>
          </cell>
          <cell r="AL1280">
            <v>6459.38</v>
          </cell>
        </row>
        <row r="1281">
          <cell r="A1281">
            <v>38912</v>
          </cell>
          <cell r="B1281" t="str">
            <v>08:00</v>
          </cell>
          <cell r="C1281">
            <v>45170.47</v>
          </cell>
          <cell r="D1281">
            <v>77972.02</v>
          </cell>
          <cell r="E1281">
            <v>149325.01</v>
          </cell>
          <cell r="F1281">
            <v>-172.8</v>
          </cell>
          <cell r="G1281">
            <v>93609.97</v>
          </cell>
          <cell r="H1281">
            <v>12746.65</v>
          </cell>
          <cell r="I1281">
            <v>-183.15</v>
          </cell>
          <cell r="J1281">
            <v>16439.560000000001</v>
          </cell>
          <cell r="K1281">
            <v>5946.87</v>
          </cell>
          <cell r="L1281">
            <v>13858.07</v>
          </cell>
          <cell r="M1281">
            <v>0</v>
          </cell>
          <cell r="N1281">
            <v>36984</v>
          </cell>
          <cell r="O1281">
            <v>5890.32</v>
          </cell>
          <cell r="P1281">
            <v>45180.18</v>
          </cell>
          <cell r="Q1281">
            <v>109271.15</v>
          </cell>
          <cell r="R1281">
            <v>51070.5</v>
          </cell>
          <cell r="S1281">
            <v>2376</v>
          </cell>
          <cell r="T1281">
            <v>7545.6</v>
          </cell>
          <cell r="U1281">
            <v>13858.07</v>
          </cell>
          <cell r="V1281">
            <v>678</v>
          </cell>
          <cell r="W1281">
            <v>11347.2</v>
          </cell>
          <cell r="X1281">
            <v>171</v>
          </cell>
          <cell r="Y1281">
            <v>12803.56</v>
          </cell>
          <cell r="Z1281">
            <v>5316.83</v>
          </cell>
          <cell r="AA1281">
            <v>3.75</v>
          </cell>
          <cell r="AB1281">
            <v>2501</v>
          </cell>
          <cell r="AC1281">
            <v>13995.36</v>
          </cell>
          <cell r="AD1281">
            <v>0</v>
          </cell>
          <cell r="AE1281">
            <v>20106</v>
          </cell>
          <cell r="AF1281">
            <v>26.04</v>
          </cell>
          <cell r="AG1281">
            <v>5492.34</v>
          </cell>
          <cell r="AH1281">
            <v>64182</v>
          </cell>
          <cell r="AI1281">
            <v>2088</v>
          </cell>
          <cell r="AJ1281">
            <v>153116.03</v>
          </cell>
          <cell r="AK1281">
            <v>2283.04</v>
          </cell>
          <cell r="AL1281">
            <v>8008.19</v>
          </cell>
        </row>
        <row r="1282">
          <cell r="A1282">
            <v>38912</v>
          </cell>
          <cell r="B1282" t="str">
            <v>08:15</v>
          </cell>
          <cell r="C1282">
            <v>46130.7</v>
          </cell>
          <cell r="D1282">
            <v>84413.31</v>
          </cell>
          <cell r="E1282">
            <v>151442.04</v>
          </cell>
          <cell r="F1282">
            <v>-172.8</v>
          </cell>
          <cell r="G1282">
            <v>93609.97</v>
          </cell>
          <cell r="H1282">
            <v>12580.54</v>
          </cell>
          <cell r="I1282">
            <v>-177.97</v>
          </cell>
          <cell r="J1282">
            <v>16397.599999999999</v>
          </cell>
          <cell r="K1282">
            <v>5936.89</v>
          </cell>
          <cell r="L1282">
            <v>14059.53</v>
          </cell>
          <cell r="M1282">
            <v>0</v>
          </cell>
          <cell r="N1282">
            <v>36432</v>
          </cell>
          <cell r="O1282">
            <v>5878.19</v>
          </cell>
          <cell r="P1282">
            <v>48593.14</v>
          </cell>
          <cell r="Q1282">
            <v>109201.97</v>
          </cell>
          <cell r="R1282">
            <v>54471.33</v>
          </cell>
          <cell r="S1282">
            <v>2484</v>
          </cell>
          <cell r="T1282">
            <v>7747.2</v>
          </cell>
          <cell r="U1282">
            <v>14059.53</v>
          </cell>
          <cell r="V1282">
            <v>705</v>
          </cell>
          <cell r="W1282">
            <v>11404.8</v>
          </cell>
          <cell r="X1282">
            <v>186.75</v>
          </cell>
          <cell r="Y1282">
            <v>12886.7</v>
          </cell>
          <cell r="Z1282">
            <v>5385.52</v>
          </cell>
          <cell r="AA1282">
            <v>5.63</v>
          </cell>
          <cell r="AB1282">
            <v>2493</v>
          </cell>
          <cell r="AC1282">
            <v>14141.66</v>
          </cell>
          <cell r="AD1282">
            <v>0</v>
          </cell>
          <cell r="AE1282">
            <v>20556</v>
          </cell>
          <cell r="AF1282">
            <v>22.92</v>
          </cell>
          <cell r="AG1282">
            <v>5542.12</v>
          </cell>
          <cell r="AH1282">
            <v>66198</v>
          </cell>
          <cell r="AI1282">
            <v>2224.8000000000002</v>
          </cell>
          <cell r="AJ1282">
            <v>156811.60999999999</v>
          </cell>
          <cell r="AK1282">
            <v>2340.12</v>
          </cell>
          <cell r="AL1282">
            <v>8173.09</v>
          </cell>
        </row>
        <row r="1283">
          <cell r="A1283">
            <v>38912</v>
          </cell>
          <cell r="B1283" t="str">
            <v>08:30</v>
          </cell>
          <cell r="C1283">
            <v>44586.33</v>
          </cell>
          <cell r="D1283">
            <v>79972.789999999994</v>
          </cell>
          <cell r="E1283">
            <v>164031.44</v>
          </cell>
          <cell r="F1283">
            <v>-172.8</v>
          </cell>
          <cell r="G1283">
            <v>93533.3</v>
          </cell>
          <cell r="H1283">
            <v>12488.3</v>
          </cell>
          <cell r="I1283">
            <v>-168.63</v>
          </cell>
          <cell r="J1283">
            <v>16746.37</v>
          </cell>
          <cell r="K1283">
            <v>5935.76</v>
          </cell>
          <cell r="L1283">
            <v>14004.12</v>
          </cell>
          <cell r="M1283">
            <v>0</v>
          </cell>
          <cell r="N1283">
            <v>36984</v>
          </cell>
          <cell r="O1283">
            <v>5884.25</v>
          </cell>
          <cell r="P1283">
            <v>53769.35</v>
          </cell>
          <cell r="Q1283">
            <v>108424.63</v>
          </cell>
          <cell r="R1283">
            <v>59653.599999999999</v>
          </cell>
          <cell r="S1283">
            <v>2268</v>
          </cell>
          <cell r="T1283">
            <v>8794.7999999999993</v>
          </cell>
          <cell r="U1283">
            <v>14004.12</v>
          </cell>
          <cell r="V1283">
            <v>747</v>
          </cell>
          <cell r="W1283">
            <v>11376</v>
          </cell>
          <cell r="X1283">
            <v>172.5</v>
          </cell>
          <cell r="Y1283">
            <v>13052.98</v>
          </cell>
          <cell r="Z1283">
            <v>5323.37</v>
          </cell>
          <cell r="AA1283">
            <v>9.3800000000000008</v>
          </cell>
          <cell r="AB1283">
            <v>2473.9</v>
          </cell>
          <cell r="AC1283">
            <v>14347.4</v>
          </cell>
          <cell r="AD1283">
            <v>0</v>
          </cell>
          <cell r="AE1283">
            <v>21078</v>
          </cell>
          <cell r="AF1283">
            <v>21.87</v>
          </cell>
          <cell r="AG1283">
            <v>5400.72</v>
          </cell>
          <cell r="AH1283">
            <v>67671</v>
          </cell>
          <cell r="AI1283">
            <v>2404.8000000000002</v>
          </cell>
          <cell r="AJ1283">
            <v>165018.49</v>
          </cell>
          <cell r="AK1283">
            <v>228.3</v>
          </cell>
          <cell r="AL1283">
            <v>6514.39</v>
          </cell>
        </row>
        <row r="1284">
          <cell r="A1284">
            <v>38912</v>
          </cell>
          <cell r="B1284" t="str">
            <v>08:45</v>
          </cell>
          <cell r="C1284">
            <v>49443.9</v>
          </cell>
          <cell r="D1284">
            <v>79173.03</v>
          </cell>
          <cell r="E1284">
            <v>170157.12</v>
          </cell>
          <cell r="F1284">
            <v>-259.2</v>
          </cell>
          <cell r="G1284">
            <v>93609.97</v>
          </cell>
          <cell r="H1284">
            <v>12318.44</v>
          </cell>
          <cell r="I1284">
            <v>-167.76</v>
          </cell>
          <cell r="J1284">
            <v>16393.97</v>
          </cell>
          <cell r="K1284">
            <v>5938.91</v>
          </cell>
          <cell r="L1284">
            <v>14349.69</v>
          </cell>
          <cell r="M1284">
            <v>0</v>
          </cell>
          <cell r="N1284">
            <v>36984</v>
          </cell>
          <cell r="O1284">
            <v>5884.25</v>
          </cell>
          <cell r="P1284">
            <v>56147.73</v>
          </cell>
          <cell r="Q1284">
            <v>111367.76</v>
          </cell>
          <cell r="R1284">
            <v>62031.98</v>
          </cell>
          <cell r="S1284">
            <v>2268</v>
          </cell>
          <cell r="T1284">
            <v>8694</v>
          </cell>
          <cell r="U1284">
            <v>14349.69</v>
          </cell>
          <cell r="V1284">
            <v>738</v>
          </cell>
          <cell r="W1284">
            <v>11433.6</v>
          </cell>
          <cell r="X1284">
            <v>152.25</v>
          </cell>
          <cell r="Y1284">
            <v>13219.26</v>
          </cell>
          <cell r="Z1284">
            <v>5384.06</v>
          </cell>
          <cell r="AA1284">
            <v>7.5</v>
          </cell>
          <cell r="AB1284">
            <v>2416.5</v>
          </cell>
          <cell r="AC1284">
            <v>14562.91</v>
          </cell>
          <cell r="AD1284">
            <v>0</v>
          </cell>
          <cell r="AE1284">
            <v>21834</v>
          </cell>
          <cell r="AF1284">
            <v>22.92</v>
          </cell>
          <cell r="AG1284">
            <v>5414.51</v>
          </cell>
          <cell r="AH1284">
            <v>68919</v>
          </cell>
          <cell r="AI1284">
            <v>2397.6</v>
          </cell>
          <cell r="AJ1284">
            <v>170649.66</v>
          </cell>
          <cell r="AK1284">
            <v>0</v>
          </cell>
          <cell r="AL1284">
            <v>5449.54</v>
          </cell>
        </row>
        <row r="1285">
          <cell r="A1285">
            <v>38912</v>
          </cell>
          <cell r="B1285" t="str">
            <v>09:00</v>
          </cell>
          <cell r="C1285">
            <v>51729.24</v>
          </cell>
          <cell r="D1285">
            <v>77252.460000000006</v>
          </cell>
          <cell r="E1285">
            <v>178826.6</v>
          </cell>
          <cell r="F1285">
            <v>-172.8</v>
          </cell>
          <cell r="G1285">
            <v>93686.63</v>
          </cell>
          <cell r="H1285">
            <v>12268.57</v>
          </cell>
          <cell r="I1285">
            <v>-174.23</v>
          </cell>
          <cell r="J1285">
            <v>15727.25</v>
          </cell>
          <cell r="K1285">
            <v>6135.68</v>
          </cell>
          <cell r="L1285">
            <v>14470.72</v>
          </cell>
          <cell r="M1285">
            <v>0</v>
          </cell>
          <cell r="N1285">
            <v>36432</v>
          </cell>
          <cell r="O1285">
            <v>6054.11</v>
          </cell>
          <cell r="P1285">
            <v>57394.39</v>
          </cell>
          <cell r="Q1285">
            <v>112974.23</v>
          </cell>
          <cell r="R1285">
            <v>63448.5</v>
          </cell>
          <cell r="S1285">
            <v>2268</v>
          </cell>
          <cell r="T1285">
            <v>8596.7999999999993</v>
          </cell>
          <cell r="U1285">
            <v>14470.72</v>
          </cell>
          <cell r="V1285">
            <v>708</v>
          </cell>
          <cell r="W1285">
            <v>10915.2</v>
          </cell>
          <cell r="X1285">
            <v>144</v>
          </cell>
          <cell r="Y1285">
            <v>13801.24</v>
          </cell>
          <cell r="Z1285">
            <v>5316.8</v>
          </cell>
          <cell r="AA1285">
            <v>5.63</v>
          </cell>
          <cell r="AB1285">
            <v>2325.6</v>
          </cell>
          <cell r="AC1285">
            <v>14549.3</v>
          </cell>
          <cell r="AD1285">
            <v>0</v>
          </cell>
          <cell r="AE1285">
            <v>22464</v>
          </cell>
          <cell r="AF1285">
            <v>18.75</v>
          </cell>
          <cell r="AG1285">
            <v>5441.71</v>
          </cell>
          <cell r="AH1285">
            <v>70110</v>
          </cell>
          <cell r="AI1285">
            <v>2390.4</v>
          </cell>
          <cell r="AJ1285">
            <v>176856.88</v>
          </cell>
          <cell r="AK1285">
            <v>0</v>
          </cell>
          <cell r="AL1285">
            <v>4717.79</v>
          </cell>
        </row>
        <row r="1286">
          <cell r="A1286">
            <v>38912</v>
          </cell>
          <cell r="B1286" t="str">
            <v>09:15</v>
          </cell>
          <cell r="C1286">
            <v>51968.5</v>
          </cell>
          <cell r="D1286">
            <v>79452.31</v>
          </cell>
          <cell r="E1286">
            <v>181824.45</v>
          </cell>
          <cell r="F1286">
            <v>-172.8</v>
          </cell>
          <cell r="G1286">
            <v>94414.97</v>
          </cell>
          <cell r="H1286">
            <v>12218.69</v>
          </cell>
          <cell r="I1286">
            <v>-287.66000000000003</v>
          </cell>
          <cell r="J1286">
            <v>16146.42</v>
          </cell>
          <cell r="K1286">
            <v>6396.18</v>
          </cell>
          <cell r="L1286">
            <v>14373.24</v>
          </cell>
          <cell r="M1286">
            <v>0</v>
          </cell>
          <cell r="N1286">
            <v>36984</v>
          </cell>
          <cell r="O1286">
            <v>7971.04</v>
          </cell>
          <cell r="P1286">
            <v>57492.9</v>
          </cell>
          <cell r="Q1286">
            <v>112863.66</v>
          </cell>
          <cell r="R1286">
            <v>65463.94</v>
          </cell>
          <cell r="S1286">
            <v>2160</v>
          </cell>
          <cell r="T1286">
            <v>9374.4</v>
          </cell>
          <cell r="U1286">
            <v>14373.24</v>
          </cell>
          <cell r="V1286">
            <v>711</v>
          </cell>
          <cell r="W1286">
            <v>11116.8</v>
          </cell>
          <cell r="X1286">
            <v>132</v>
          </cell>
          <cell r="Y1286">
            <v>14549.5</v>
          </cell>
          <cell r="Z1286">
            <v>5974.63</v>
          </cell>
          <cell r="AA1286">
            <v>3.75</v>
          </cell>
          <cell r="AB1286">
            <v>2295.3000000000002</v>
          </cell>
          <cell r="AC1286">
            <v>14995.52</v>
          </cell>
          <cell r="AD1286">
            <v>0</v>
          </cell>
          <cell r="AE1286">
            <v>22806</v>
          </cell>
          <cell r="AF1286">
            <v>19.79</v>
          </cell>
          <cell r="AG1286">
            <v>5426.32</v>
          </cell>
          <cell r="AH1286">
            <v>70806</v>
          </cell>
          <cell r="AI1286">
            <v>2433.6</v>
          </cell>
          <cell r="AJ1286">
            <v>179976.42</v>
          </cell>
          <cell r="AK1286">
            <v>0</v>
          </cell>
          <cell r="AL1286">
            <v>5193.5</v>
          </cell>
        </row>
        <row r="1287">
          <cell r="A1287">
            <v>38912</v>
          </cell>
          <cell r="B1287" t="str">
            <v>09:30</v>
          </cell>
          <cell r="C1287">
            <v>52164.15</v>
          </cell>
          <cell r="D1287">
            <v>84093.24</v>
          </cell>
          <cell r="E1287">
            <v>182144.87</v>
          </cell>
          <cell r="F1287">
            <v>-172.8</v>
          </cell>
          <cell r="G1287">
            <v>94414.97</v>
          </cell>
          <cell r="H1287">
            <v>12194.7</v>
          </cell>
          <cell r="I1287">
            <v>-344.01</v>
          </cell>
          <cell r="J1287">
            <v>16340.8</v>
          </cell>
          <cell r="K1287">
            <v>6395.06</v>
          </cell>
          <cell r="L1287">
            <v>14307.05</v>
          </cell>
          <cell r="M1287">
            <v>0</v>
          </cell>
          <cell r="N1287">
            <v>36984</v>
          </cell>
          <cell r="O1287">
            <v>7977.11</v>
          </cell>
          <cell r="P1287">
            <v>57234.99</v>
          </cell>
          <cell r="Q1287">
            <v>114072.01</v>
          </cell>
          <cell r="R1287">
            <v>65212.1</v>
          </cell>
          <cell r="S1287">
            <v>2268</v>
          </cell>
          <cell r="T1287">
            <v>9450</v>
          </cell>
          <cell r="U1287">
            <v>14307.05</v>
          </cell>
          <cell r="V1287">
            <v>753</v>
          </cell>
          <cell r="W1287">
            <v>10828.8</v>
          </cell>
          <cell r="X1287">
            <v>126</v>
          </cell>
          <cell r="Y1287">
            <v>14549.5</v>
          </cell>
          <cell r="Z1287">
            <v>6133.89</v>
          </cell>
          <cell r="AA1287">
            <v>3.75</v>
          </cell>
          <cell r="AB1287">
            <v>2328.6999999999998</v>
          </cell>
          <cell r="AC1287">
            <v>15211.59</v>
          </cell>
          <cell r="AD1287">
            <v>0</v>
          </cell>
          <cell r="AE1287">
            <v>22554</v>
          </cell>
          <cell r="AF1287">
            <v>23.96</v>
          </cell>
          <cell r="AG1287">
            <v>5382.31</v>
          </cell>
          <cell r="AH1287">
            <v>71481</v>
          </cell>
          <cell r="AI1287">
            <v>2462.4</v>
          </cell>
          <cell r="AJ1287">
            <v>181832.32000000001</v>
          </cell>
          <cell r="AK1287">
            <v>0</v>
          </cell>
          <cell r="AL1287">
            <v>6107.62</v>
          </cell>
        </row>
        <row r="1288">
          <cell r="A1288">
            <v>38912</v>
          </cell>
          <cell r="B1288" t="str">
            <v>09:45</v>
          </cell>
          <cell r="C1288">
            <v>52656.26</v>
          </cell>
          <cell r="D1288">
            <v>86093.64</v>
          </cell>
          <cell r="E1288">
            <v>183699.41</v>
          </cell>
          <cell r="F1288">
            <v>-432</v>
          </cell>
          <cell r="G1288">
            <v>94414.97</v>
          </cell>
          <cell r="H1288">
            <v>12176.33</v>
          </cell>
          <cell r="I1288">
            <v>-343.72</v>
          </cell>
          <cell r="J1288">
            <v>16299.17</v>
          </cell>
          <cell r="K1288">
            <v>6403.67</v>
          </cell>
          <cell r="L1288">
            <v>14199.9</v>
          </cell>
          <cell r="M1288">
            <v>0</v>
          </cell>
          <cell r="N1288">
            <v>36984</v>
          </cell>
          <cell r="O1288">
            <v>7971.04</v>
          </cell>
          <cell r="P1288">
            <v>57326.46</v>
          </cell>
          <cell r="Q1288">
            <v>114871.72</v>
          </cell>
          <cell r="R1288">
            <v>65297.5</v>
          </cell>
          <cell r="S1288">
            <v>2160</v>
          </cell>
          <cell r="T1288">
            <v>9932.4</v>
          </cell>
          <cell r="U1288">
            <v>14199.9</v>
          </cell>
          <cell r="V1288">
            <v>756</v>
          </cell>
          <cell r="W1288">
            <v>11433.6</v>
          </cell>
          <cell r="X1288">
            <v>119.25</v>
          </cell>
          <cell r="Y1288">
            <v>14549.5</v>
          </cell>
          <cell r="Z1288">
            <v>6261.72</v>
          </cell>
          <cell r="AA1288">
            <v>9.3800000000000008</v>
          </cell>
          <cell r="AB1288">
            <v>2316</v>
          </cell>
          <cell r="AC1288">
            <v>15356.05</v>
          </cell>
          <cell r="AD1288">
            <v>0</v>
          </cell>
          <cell r="AE1288">
            <v>22698</v>
          </cell>
          <cell r="AF1288">
            <v>20.83</v>
          </cell>
          <cell r="AG1288">
            <v>5413.79</v>
          </cell>
          <cell r="AH1288">
            <v>71229</v>
          </cell>
          <cell r="AI1288">
            <v>2448</v>
          </cell>
          <cell r="AJ1288">
            <v>182920.11</v>
          </cell>
          <cell r="AK1288">
            <v>0</v>
          </cell>
          <cell r="AL1288">
            <v>5955.67</v>
          </cell>
        </row>
        <row r="1289">
          <cell r="A1289">
            <v>38912</v>
          </cell>
          <cell r="B1289" t="str">
            <v>10:00</v>
          </cell>
          <cell r="C1289">
            <v>50732.2</v>
          </cell>
          <cell r="D1289">
            <v>81492.73</v>
          </cell>
          <cell r="E1289">
            <v>185869.54</v>
          </cell>
          <cell r="F1289">
            <v>9331.2000000000007</v>
          </cell>
          <cell r="G1289">
            <v>94338.3</v>
          </cell>
          <cell r="H1289">
            <v>12054.46</v>
          </cell>
          <cell r="I1289">
            <v>-361.98</v>
          </cell>
          <cell r="J1289">
            <v>15666.86</v>
          </cell>
          <cell r="K1289">
            <v>6365.29</v>
          </cell>
          <cell r="L1289">
            <v>14270.15</v>
          </cell>
          <cell r="M1289">
            <v>0</v>
          </cell>
          <cell r="N1289">
            <v>36432</v>
          </cell>
          <cell r="O1289">
            <v>7971.04</v>
          </cell>
          <cell r="P1289">
            <v>56684.37</v>
          </cell>
          <cell r="Q1289">
            <v>115689.98</v>
          </cell>
          <cell r="R1289">
            <v>64655.41</v>
          </cell>
          <cell r="S1289">
            <v>2376</v>
          </cell>
          <cell r="T1289">
            <v>9658.7999999999993</v>
          </cell>
          <cell r="U1289">
            <v>14270.15</v>
          </cell>
          <cell r="V1289">
            <v>735</v>
          </cell>
          <cell r="W1289">
            <v>11894.4</v>
          </cell>
          <cell r="X1289">
            <v>108</v>
          </cell>
          <cell r="Y1289">
            <v>15048.34</v>
          </cell>
          <cell r="Z1289">
            <v>6480.16</v>
          </cell>
          <cell r="AA1289">
            <v>7.5</v>
          </cell>
          <cell r="AB1289">
            <v>2231.5</v>
          </cell>
          <cell r="AC1289">
            <v>15456.4</v>
          </cell>
          <cell r="AD1289">
            <v>0</v>
          </cell>
          <cell r="AE1289">
            <v>23004</v>
          </cell>
          <cell r="AF1289">
            <v>16.670000000000002</v>
          </cell>
          <cell r="AG1289">
            <v>5450.53</v>
          </cell>
          <cell r="AH1289">
            <v>71769</v>
          </cell>
          <cell r="AI1289">
            <v>2462.4</v>
          </cell>
          <cell r="AJ1289">
            <v>184599.9</v>
          </cell>
          <cell r="AK1289">
            <v>0</v>
          </cell>
          <cell r="AL1289">
            <v>5630.69</v>
          </cell>
        </row>
        <row r="1290">
          <cell r="A1290">
            <v>38912</v>
          </cell>
          <cell r="B1290" t="str">
            <v>10:15</v>
          </cell>
          <cell r="C1290">
            <v>48210.8</v>
          </cell>
          <cell r="D1290">
            <v>70250.87</v>
          </cell>
          <cell r="E1290">
            <v>187075.54</v>
          </cell>
          <cell r="F1290">
            <v>23587.200000000001</v>
          </cell>
          <cell r="G1290">
            <v>94108.3</v>
          </cell>
          <cell r="H1290">
            <v>11788.61</v>
          </cell>
          <cell r="I1290">
            <v>-369.89</v>
          </cell>
          <cell r="J1290">
            <v>16063.23</v>
          </cell>
          <cell r="K1290">
            <v>6081.29</v>
          </cell>
          <cell r="L1290">
            <v>14290.47</v>
          </cell>
          <cell r="M1290">
            <v>0</v>
          </cell>
          <cell r="N1290">
            <v>36432</v>
          </cell>
          <cell r="O1290">
            <v>7971.04</v>
          </cell>
          <cell r="P1290">
            <v>55442.05</v>
          </cell>
          <cell r="Q1290">
            <v>115249.89</v>
          </cell>
          <cell r="R1290">
            <v>63413.09</v>
          </cell>
          <cell r="S1290">
            <v>2376</v>
          </cell>
          <cell r="T1290">
            <v>9756</v>
          </cell>
          <cell r="U1290">
            <v>14290.47</v>
          </cell>
          <cell r="V1290">
            <v>729</v>
          </cell>
          <cell r="W1290">
            <v>11952</v>
          </cell>
          <cell r="X1290">
            <v>99</v>
          </cell>
          <cell r="Y1290">
            <v>15297.76</v>
          </cell>
          <cell r="Z1290">
            <v>6576.16</v>
          </cell>
          <cell r="AA1290">
            <v>5.63</v>
          </cell>
          <cell r="AB1290">
            <v>2238</v>
          </cell>
          <cell r="AC1290">
            <v>15451.56</v>
          </cell>
          <cell r="AD1290">
            <v>0</v>
          </cell>
          <cell r="AE1290">
            <v>23274</v>
          </cell>
          <cell r="AF1290">
            <v>15.62</v>
          </cell>
          <cell r="AG1290">
            <v>5455.78</v>
          </cell>
          <cell r="AH1290">
            <v>71283</v>
          </cell>
          <cell r="AI1290">
            <v>2440.8000000000002</v>
          </cell>
          <cell r="AJ1290">
            <v>185959.8</v>
          </cell>
          <cell r="AK1290">
            <v>0</v>
          </cell>
          <cell r="AL1290">
            <v>5901.87</v>
          </cell>
        </row>
        <row r="1291">
          <cell r="A1291">
            <v>38912</v>
          </cell>
          <cell r="B1291" t="str">
            <v>10:30</v>
          </cell>
          <cell r="C1291">
            <v>48896.160000000003</v>
          </cell>
          <cell r="D1291">
            <v>58688.95</v>
          </cell>
          <cell r="E1291">
            <v>187273.57</v>
          </cell>
          <cell r="F1291">
            <v>31017.599999999999</v>
          </cell>
          <cell r="G1291">
            <v>94261.63</v>
          </cell>
          <cell r="H1291">
            <v>11790.48</v>
          </cell>
          <cell r="I1291">
            <v>-383.69</v>
          </cell>
          <cell r="J1291">
            <v>15722.02</v>
          </cell>
          <cell r="K1291">
            <v>6022.56</v>
          </cell>
          <cell r="L1291">
            <v>14253.82</v>
          </cell>
          <cell r="M1291">
            <v>0</v>
          </cell>
          <cell r="N1291">
            <v>36984</v>
          </cell>
          <cell r="O1291">
            <v>7983.17</v>
          </cell>
          <cell r="P1291">
            <v>57406.36</v>
          </cell>
          <cell r="Q1291">
            <v>112415.69</v>
          </cell>
          <cell r="R1291">
            <v>65389.53</v>
          </cell>
          <cell r="S1291">
            <v>2268</v>
          </cell>
          <cell r="T1291">
            <v>9640.7999999999993</v>
          </cell>
          <cell r="U1291">
            <v>14253.82</v>
          </cell>
          <cell r="V1291">
            <v>696</v>
          </cell>
          <cell r="W1291">
            <v>11836.8</v>
          </cell>
          <cell r="X1291">
            <v>101.25</v>
          </cell>
          <cell r="Y1291">
            <v>15048.34</v>
          </cell>
          <cell r="Z1291">
            <v>6741.39</v>
          </cell>
          <cell r="AA1291">
            <v>7.5</v>
          </cell>
          <cell r="AB1291">
            <v>2306.6999999999998</v>
          </cell>
          <cell r="AC1291">
            <v>15386.82</v>
          </cell>
          <cell r="AD1291">
            <v>0</v>
          </cell>
          <cell r="AE1291">
            <v>22968</v>
          </cell>
          <cell r="AF1291">
            <v>13.54</v>
          </cell>
          <cell r="AG1291">
            <v>5436.03</v>
          </cell>
          <cell r="AH1291">
            <v>71376</v>
          </cell>
          <cell r="AI1291">
            <v>2448</v>
          </cell>
          <cell r="AJ1291">
            <v>186919.76</v>
          </cell>
          <cell r="AK1291">
            <v>0</v>
          </cell>
          <cell r="AL1291">
            <v>6422.05</v>
          </cell>
        </row>
        <row r="1292">
          <cell r="A1292">
            <v>38912</v>
          </cell>
          <cell r="B1292" t="str">
            <v>10:45</v>
          </cell>
          <cell r="C1292">
            <v>50674.19</v>
          </cell>
          <cell r="D1292">
            <v>54648.14</v>
          </cell>
          <cell r="E1292">
            <v>187117.93</v>
          </cell>
          <cell r="F1292">
            <v>31190.400000000001</v>
          </cell>
          <cell r="G1292">
            <v>94261.63</v>
          </cell>
          <cell r="H1292">
            <v>11764.61</v>
          </cell>
          <cell r="I1292">
            <v>-400.94</v>
          </cell>
          <cell r="J1292">
            <v>15968.83</v>
          </cell>
          <cell r="K1292">
            <v>5922.74</v>
          </cell>
          <cell r="L1292">
            <v>14269.55</v>
          </cell>
          <cell r="M1292">
            <v>0</v>
          </cell>
          <cell r="N1292">
            <v>36432</v>
          </cell>
          <cell r="O1292">
            <v>7964.97</v>
          </cell>
          <cell r="P1292">
            <v>57217.18</v>
          </cell>
          <cell r="Q1292">
            <v>112112.94</v>
          </cell>
          <cell r="R1292">
            <v>65182.15</v>
          </cell>
          <cell r="S1292">
            <v>2376</v>
          </cell>
          <cell r="T1292">
            <v>9356.4</v>
          </cell>
          <cell r="U1292">
            <v>14269.55</v>
          </cell>
          <cell r="V1292">
            <v>687</v>
          </cell>
          <cell r="W1292">
            <v>11577.6</v>
          </cell>
          <cell r="X1292">
            <v>100.5</v>
          </cell>
          <cell r="Y1292">
            <v>14882.06</v>
          </cell>
          <cell r="Z1292">
            <v>6582.34</v>
          </cell>
          <cell r="AA1292">
            <v>5.63</v>
          </cell>
          <cell r="AB1292">
            <v>2262</v>
          </cell>
          <cell r="AC1292">
            <v>15386.64</v>
          </cell>
          <cell r="AD1292">
            <v>0</v>
          </cell>
          <cell r="AE1292">
            <v>23076</v>
          </cell>
          <cell r="AF1292">
            <v>15.62</v>
          </cell>
          <cell r="AG1292">
            <v>5434.5</v>
          </cell>
          <cell r="AH1292">
            <v>71610</v>
          </cell>
          <cell r="AI1292">
            <v>2469.6</v>
          </cell>
          <cell r="AJ1292">
            <v>186791.79</v>
          </cell>
          <cell r="AK1292">
            <v>0</v>
          </cell>
          <cell r="AL1292">
            <v>6253.75</v>
          </cell>
        </row>
        <row r="1293">
          <cell r="A1293">
            <v>38912</v>
          </cell>
          <cell r="B1293" t="str">
            <v>11:00</v>
          </cell>
          <cell r="C1293">
            <v>52054.12</v>
          </cell>
          <cell r="D1293">
            <v>53887.98</v>
          </cell>
          <cell r="E1293">
            <v>188280.03</v>
          </cell>
          <cell r="F1293">
            <v>31190.400000000001</v>
          </cell>
          <cell r="G1293">
            <v>94376.63</v>
          </cell>
          <cell r="H1293">
            <v>11716.61</v>
          </cell>
          <cell r="I1293">
            <v>-366.58</v>
          </cell>
          <cell r="J1293">
            <v>15849.24</v>
          </cell>
          <cell r="K1293">
            <v>4188.4399999999996</v>
          </cell>
          <cell r="L1293">
            <v>14289.99</v>
          </cell>
          <cell r="M1293">
            <v>0</v>
          </cell>
          <cell r="N1293">
            <v>36984</v>
          </cell>
          <cell r="O1293">
            <v>7983.17</v>
          </cell>
          <cell r="P1293">
            <v>57122.96</v>
          </cell>
          <cell r="Q1293">
            <v>111758.58</v>
          </cell>
          <cell r="R1293">
            <v>65106.13</v>
          </cell>
          <cell r="S1293">
            <v>2376</v>
          </cell>
          <cell r="T1293">
            <v>9280.7999999999993</v>
          </cell>
          <cell r="U1293">
            <v>14289.99</v>
          </cell>
          <cell r="V1293">
            <v>720</v>
          </cell>
          <cell r="W1293">
            <v>11577.6</v>
          </cell>
          <cell r="X1293">
            <v>113.25</v>
          </cell>
          <cell r="Y1293">
            <v>15131.48</v>
          </cell>
          <cell r="Z1293">
            <v>6855</v>
          </cell>
          <cell r="AA1293">
            <v>5.63</v>
          </cell>
          <cell r="AB1293">
            <v>2250.9</v>
          </cell>
          <cell r="AC1293">
            <v>15366.53</v>
          </cell>
          <cell r="AD1293">
            <v>0</v>
          </cell>
          <cell r="AE1293">
            <v>23148</v>
          </cell>
          <cell r="AF1293">
            <v>14.58</v>
          </cell>
          <cell r="AG1293">
            <v>5452.44</v>
          </cell>
          <cell r="AH1293">
            <v>71523</v>
          </cell>
          <cell r="AI1293">
            <v>2498.4</v>
          </cell>
          <cell r="AJ1293">
            <v>187143.72</v>
          </cell>
          <cell r="AK1293">
            <v>0</v>
          </cell>
          <cell r="AL1293">
            <v>6051.51</v>
          </cell>
        </row>
        <row r="1294">
          <cell r="A1294">
            <v>38912</v>
          </cell>
          <cell r="B1294" t="str">
            <v>11:15</v>
          </cell>
          <cell r="C1294">
            <v>52799.9</v>
          </cell>
          <cell r="D1294">
            <v>56328.46</v>
          </cell>
          <cell r="E1294">
            <v>187915.99</v>
          </cell>
          <cell r="F1294">
            <v>31104</v>
          </cell>
          <cell r="G1294">
            <v>94414.97</v>
          </cell>
          <cell r="H1294">
            <v>11694.49</v>
          </cell>
          <cell r="I1294">
            <v>-383.11</v>
          </cell>
          <cell r="J1294">
            <v>15040.48</v>
          </cell>
          <cell r="K1294">
            <v>4021.26</v>
          </cell>
          <cell r="L1294">
            <v>14265.61</v>
          </cell>
          <cell r="M1294">
            <v>0</v>
          </cell>
          <cell r="N1294">
            <v>36432</v>
          </cell>
          <cell r="O1294">
            <v>7977.11</v>
          </cell>
          <cell r="P1294">
            <v>57091.4</v>
          </cell>
          <cell r="Q1294">
            <v>112255.11</v>
          </cell>
          <cell r="R1294">
            <v>65068.51</v>
          </cell>
          <cell r="S1294">
            <v>2376</v>
          </cell>
          <cell r="T1294">
            <v>9864</v>
          </cell>
          <cell r="U1294">
            <v>14265.61</v>
          </cell>
          <cell r="V1294">
            <v>750</v>
          </cell>
          <cell r="W1294">
            <v>11491.2</v>
          </cell>
          <cell r="X1294">
            <v>114.75</v>
          </cell>
          <cell r="Y1294">
            <v>15630.32</v>
          </cell>
          <cell r="Z1294">
            <v>7288.17</v>
          </cell>
          <cell r="AA1294">
            <v>7.5</v>
          </cell>
          <cell r="AB1294">
            <v>2313.1</v>
          </cell>
          <cell r="AC1294">
            <v>15251.71</v>
          </cell>
          <cell r="AD1294">
            <v>0</v>
          </cell>
          <cell r="AE1294">
            <v>23220</v>
          </cell>
          <cell r="AF1294">
            <v>18.75</v>
          </cell>
          <cell r="AG1294">
            <v>5418.13</v>
          </cell>
          <cell r="AH1294">
            <v>71373</v>
          </cell>
          <cell r="AI1294">
            <v>2448</v>
          </cell>
          <cell r="AJ1294">
            <v>186871.75</v>
          </cell>
          <cell r="AK1294">
            <v>0</v>
          </cell>
          <cell r="AL1294">
            <v>6107.62</v>
          </cell>
        </row>
        <row r="1295">
          <cell r="A1295">
            <v>38912</v>
          </cell>
          <cell r="B1295" t="str">
            <v>11:30</v>
          </cell>
          <cell r="C1295">
            <v>52535.44</v>
          </cell>
          <cell r="D1295">
            <v>57088.62</v>
          </cell>
          <cell r="E1295">
            <v>188399.65</v>
          </cell>
          <cell r="F1295">
            <v>31017.599999999999</v>
          </cell>
          <cell r="G1295">
            <v>94376.63</v>
          </cell>
          <cell r="H1295">
            <v>11716.61</v>
          </cell>
          <cell r="I1295">
            <v>-364.71</v>
          </cell>
          <cell r="J1295">
            <v>15453.28</v>
          </cell>
          <cell r="K1295">
            <v>4033.16</v>
          </cell>
          <cell r="L1295">
            <v>14272.04</v>
          </cell>
          <cell r="M1295">
            <v>0</v>
          </cell>
          <cell r="N1295">
            <v>36984</v>
          </cell>
          <cell r="O1295">
            <v>7880.05</v>
          </cell>
          <cell r="P1295">
            <v>57048.56</v>
          </cell>
          <cell r="Q1295">
            <v>112300.71</v>
          </cell>
          <cell r="R1295">
            <v>64928.61</v>
          </cell>
          <cell r="S1295">
            <v>2376</v>
          </cell>
          <cell r="T1295">
            <v>10022.4</v>
          </cell>
          <cell r="U1295">
            <v>14272.04</v>
          </cell>
          <cell r="V1295">
            <v>744</v>
          </cell>
          <cell r="W1295">
            <v>11635.2</v>
          </cell>
          <cell r="X1295">
            <v>126</v>
          </cell>
          <cell r="Y1295">
            <v>15962.88</v>
          </cell>
          <cell r="Z1295">
            <v>7317.59</v>
          </cell>
          <cell r="AA1295">
            <v>5.63</v>
          </cell>
          <cell r="AB1295">
            <v>2290.6999999999998</v>
          </cell>
          <cell r="AC1295">
            <v>15051</v>
          </cell>
          <cell r="AD1295">
            <v>0</v>
          </cell>
          <cell r="AE1295">
            <v>23184</v>
          </cell>
          <cell r="AF1295">
            <v>14.58</v>
          </cell>
          <cell r="AG1295">
            <v>5458.89</v>
          </cell>
          <cell r="AH1295">
            <v>71844</v>
          </cell>
          <cell r="AI1295">
            <v>2419.1999999999998</v>
          </cell>
          <cell r="AJ1295">
            <v>187479.64</v>
          </cell>
          <cell r="AK1295">
            <v>0</v>
          </cell>
          <cell r="AL1295">
            <v>5959.18</v>
          </cell>
        </row>
        <row r="1296">
          <cell r="A1296">
            <v>38912</v>
          </cell>
          <cell r="B1296" t="str">
            <v>11:45</v>
          </cell>
          <cell r="C1296">
            <v>50334.91</v>
          </cell>
          <cell r="D1296">
            <v>58248.86</v>
          </cell>
          <cell r="E1296">
            <v>186357.07</v>
          </cell>
          <cell r="F1296">
            <v>28512</v>
          </cell>
          <cell r="G1296">
            <v>94529.97</v>
          </cell>
          <cell r="H1296">
            <v>11646.5</v>
          </cell>
          <cell r="I1296">
            <v>-367.01</v>
          </cell>
          <cell r="J1296">
            <v>15952.41</v>
          </cell>
          <cell r="K1296">
            <v>4040.09</v>
          </cell>
          <cell r="L1296">
            <v>14291.99</v>
          </cell>
          <cell r="M1296">
            <v>0</v>
          </cell>
          <cell r="N1296">
            <v>37536</v>
          </cell>
          <cell r="O1296">
            <v>7867.91</v>
          </cell>
          <cell r="P1296">
            <v>57614.39</v>
          </cell>
          <cell r="Q1296">
            <v>111695.01</v>
          </cell>
          <cell r="R1296">
            <v>65482.3</v>
          </cell>
          <cell r="S1296">
            <v>2376</v>
          </cell>
          <cell r="T1296">
            <v>9759.6</v>
          </cell>
          <cell r="U1296">
            <v>14291.99</v>
          </cell>
          <cell r="V1296">
            <v>684</v>
          </cell>
          <cell r="W1296">
            <v>11491.2</v>
          </cell>
          <cell r="X1296">
            <v>113.25</v>
          </cell>
          <cell r="Y1296">
            <v>15962.88</v>
          </cell>
          <cell r="Z1296">
            <v>7204.52</v>
          </cell>
          <cell r="AA1296">
            <v>7.5</v>
          </cell>
          <cell r="AB1296">
            <v>2255.6</v>
          </cell>
          <cell r="AC1296">
            <v>15005.95</v>
          </cell>
          <cell r="AD1296">
            <v>0</v>
          </cell>
          <cell r="AE1296">
            <v>23130</v>
          </cell>
          <cell r="AF1296">
            <v>12.5</v>
          </cell>
          <cell r="AG1296">
            <v>5420.17</v>
          </cell>
          <cell r="AH1296">
            <v>71520</v>
          </cell>
          <cell r="AI1296">
            <v>2419.1999999999998</v>
          </cell>
          <cell r="AJ1296">
            <v>185064.02</v>
          </cell>
          <cell r="AK1296">
            <v>0</v>
          </cell>
          <cell r="AL1296">
            <v>5456.56</v>
          </cell>
        </row>
        <row r="1297">
          <cell r="A1297">
            <v>38912</v>
          </cell>
          <cell r="B1297" t="str">
            <v>12:00</v>
          </cell>
          <cell r="C1297">
            <v>49522.31</v>
          </cell>
          <cell r="D1297">
            <v>70010.62</v>
          </cell>
          <cell r="E1297">
            <v>185163.8</v>
          </cell>
          <cell r="F1297">
            <v>15120</v>
          </cell>
          <cell r="G1297">
            <v>94414.97</v>
          </cell>
          <cell r="H1297">
            <v>11644.62</v>
          </cell>
          <cell r="I1297">
            <v>-358.24</v>
          </cell>
          <cell r="J1297">
            <v>15147.67</v>
          </cell>
          <cell r="K1297">
            <v>4048.04</v>
          </cell>
          <cell r="L1297">
            <v>14097.48</v>
          </cell>
          <cell r="M1297">
            <v>0</v>
          </cell>
          <cell r="N1297">
            <v>36432</v>
          </cell>
          <cell r="O1297">
            <v>7880.05</v>
          </cell>
          <cell r="P1297">
            <v>56751.08</v>
          </cell>
          <cell r="Q1297">
            <v>111206.24</v>
          </cell>
          <cell r="R1297">
            <v>64631.13</v>
          </cell>
          <cell r="S1297">
            <v>2484</v>
          </cell>
          <cell r="T1297">
            <v>9907.2000000000007</v>
          </cell>
          <cell r="U1297">
            <v>14097.48</v>
          </cell>
          <cell r="V1297">
            <v>660</v>
          </cell>
          <cell r="W1297">
            <v>11145.6</v>
          </cell>
          <cell r="X1297">
            <v>147.75</v>
          </cell>
          <cell r="Y1297">
            <v>15879.74</v>
          </cell>
          <cell r="Z1297">
            <v>6448.41</v>
          </cell>
          <cell r="AA1297">
            <v>5.63</v>
          </cell>
          <cell r="AB1297">
            <v>2260.4</v>
          </cell>
          <cell r="AC1297">
            <v>14905.99</v>
          </cell>
          <cell r="AD1297">
            <v>0</v>
          </cell>
          <cell r="AE1297">
            <v>22950</v>
          </cell>
          <cell r="AF1297">
            <v>15.62</v>
          </cell>
          <cell r="AG1297">
            <v>5375.86</v>
          </cell>
          <cell r="AH1297">
            <v>69699</v>
          </cell>
          <cell r="AI1297">
            <v>2404.8000000000002</v>
          </cell>
          <cell r="AJ1297">
            <v>182904.31</v>
          </cell>
          <cell r="AK1297">
            <v>0</v>
          </cell>
          <cell r="AL1297">
            <v>4351.97</v>
          </cell>
        </row>
        <row r="1298">
          <cell r="A1298">
            <v>38912</v>
          </cell>
          <cell r="B1298" t="str">
            <v>12:15</v>
          </cell>
          <cell r="C1298">
            <v>47709.08</v>
          </cell>
          <cell r="D1298">
            <v>58448.9</v>
          </cell>
          <cell r="E1298">
            <v>177081.04</v>
          </cell>
          <cell r="F1298">
            <v>15120</v>
          </cell>
          <cell r="G1298">
            <v>94414.97</v>
          </cell>
          <cell r="H1298">
            <v>11620.62</v>
          </cell>
          <cell r="I1298">
            <v>-331.65</v>
          </cell>
          <cell r="J1298">
            <v>15940.41</v>
          </cell>
          <cell r="K1298">
            <v>4021.1</v>
          </cell>
          <cell r="L1298">
            <v>13489.44</v>
          </cell>
          <cell r="M1298">
            <v>0</v>
          </cell>
          <cell r="N1298">
            <v>36984</v>
          </cell>
          <cell r="O1298">
            <v>7873.98</v>
          </cell>
          <cell r="P1298">
            <v>55411.360000000001</v>
          </cell>
          <cell r="Q1298">
            <v>108363.65</v>
          </cell>
          <cell r="R1298">
            <v>63285.34</v>
          </cell>
          <cell r="S1298">
            <v>2592</v>
          </cell>
          <cell r="T1298">
            <v>9612</v>
          </cell>
          <cell r="U1298">
            <v>13489.44</v>
          </cell>
          <cell r="V1298">
            <v>669</v>
          </cell>
          <cell r="W1298">
            <v>10540.8</v>
          </cell>
          <cell r="X1298">
            <v>154.5</v>
          </cell>
          <cell r="Y1298">
            <v>15297.76</v>
          </cell>
          <cell r="Z1298">
            <v>5682.97</v>
          </cell>
          <cell r="AA1298">
            <v>5.63</v>
          </cell>
          <cell r="AB1298">
            <v>2271.6</v>
          </cell>
          <cell r="AC1298">
            <v>14203.47</v>
          </cell>
          <cell r="AD1298">
            <v>0</v>
          </cell>
          <cell r="AE1298">
            <v>22320</v>
          </cell>
          <cell r="AF1298">
            <v>13.54</v>
          </cell>
          <cell r="AG1298">
            <v>5312.19</v>
          </cell>
          <cell r="AH1298">
            <v>66162</v>
          </cell>
          <cell r="AI1298">
            <v>2340</v>
          </cell>
          <cell r="AJ1298">
            <v>174233.57</v>
          </cell>
          <cell r="AK1298">
            <v>171.23</v>
          </cell>
          <cell r="AL1298">
            <v>3924.12</v>
          </cell>
        </row>
        <row r="1299">
          <cell r="A1299">
            <v>38912</v>
          </cell>
          <cell r="B1299" t="str">
            <v>12:30</v>
          </cell>
          <cell r="C1299">
            <v>46432.37</v>
          </cell>
          <cell r="D1299">
            <v>55928.39</v>
          </cell>
          <cell r="E1299">
            <v>171682.61</v>
          </cell>
          <cell r="F1299">
            <v>15033.6</v>
          </cell>
          <cell r="G1299">
            <v>94376.63</v>
          </cell>
          <cell r="H1299">
            <v>11570.75</v>
          </cell>
          <cell r="I1299">
            <v>-319.27999999999997</v>
          </cell>
          <cell r="J1299">
            <v>15676.83</v>
          </cell>
          <cell r="K1299">
            <v>4026.9</v>
          </cell>
          <cell r="L1299">
            <v>13796.78</v>
          </cell>
          <cell r="M1299">
            <v>0</v>
          </cell>
          <cell r="N1299">
            <v>37536</v>
          </cell>
          <cell r="O1299">
            <v>7880.05</v>
          </cell>
          <cell r="P1299">
            <v>50227.95</v>
          </cell>
          <cell r="Q1299">
            <v>108703.28</v>
          </cell>
          <cell r="R1299">
            <v>58108</v>
          </cell>
          <cell r="S1299">
            <v>2484</v>
          </cell>
          <cell r="T1299">
            <v>8352</v>
          </cell>
          <cell r="U1299">
            <v>13796.78</v>
          </cell>
          <cell r="V1299">
            <v>660</v>
          </cell>
          <cell r="W1299">
            <v>10627.2</v>
          </cell>
          <cell r="X1299">
            <v>120</v>
          </cell>
          <cell r="Y1299">
            <v>15048.34</v>
          </cell>
          <cell r="Z1299">
            <v>5388.03</v>
          </cell>
          <cell r="AA1299">
            <v>3.75</v>
          </cell>
          <cell r="AB1299">
            <v>2260.4</v>
          </cell>
          <cell r="AC1299">
            <v>13837.06</v>
          </cell>
          <cell r="AD1299">
            <v>0</v>
          </cell>
          <cell r="AE1299">
            <v>21456</v>
          </cell>
          <cell r="AF1299">
            <v>13.54</v>
          </cell>
          <cell r="AG1299">
            <v>5250.95</v>
          </cell>
          <cell r="AH1299">
            <v>64224</v>
          </cell>
          <cell r="AI1299">
            <v>2260.8000000000002</v>
          </cell>
          <cell r="AJ1299">
            <v>169242.12</v>
          </cell>
          <cell r="AK1299">
            <v>1312.75</v>
          </cell>
          <cell r="AL1299">
            <v>3752.29</v>
          </cell>
        </row>
        <row r="1300">
          <cell r="A1300">
            <v>38912</v>
          </cell>
          <cell r="B1300" t="str">
            <v>12:45</v>
          </cell>
          <cell r="C1300">
            <v>38248.81</v>
          </cell>
          <cell r="D1300">
            <v>54928.19</v>
          </cell>
          <cell r="E1300">
            <v>170641.32</v>
          </cell>
          <cell r="F1300">
            <v>15120</v>
          </cell>
          <cell r="G1300">
            <v>94338.3</v>
          </cell>
          <cell r="H1300">
            <v>11570.75</v>
          </cell>
          <cell r="I1300">
            <v>-311.67</v>
          </cell>
          <cell r="J1300">
            <v>15490.08</v>
          </cell>
          <cell r="K1300">
            <v>4031.08</v>
          </cell>
          <cell r="L1300">
            <v>13801.08</v>
          </cell>
          <cell r="M1300">
            <v>0</v>
          </cell>
          <cell r="N1300">
            <v>36984</v>
          </cell>
          <cell r="O1300">
            <v>7867.91</v>
          </cell>
          <cell r="P1300">
            <v>46112.06</v>
          </cell>
          <cell r="Q1300">
            <v>106487.67</v>
          </cell>
          <cell r="R1300">
            <v>53979.97</v>
          </cell>
          <cell r="S1300">
            <v>2484</v>
          </cell>
          <cell r="T1300">
            <v>7131.6</v>
          </cell>
          <cell r="U1300">
            <v>13801.08</v>
          </cell>
          <cell r="V1300">
            <v>642</v>
          </cell>
          <cell r="W1300">
            <v>9734.4</v>
          </cell>
          <cell r="X1300">
            <v>124.5</v>
          </cell>
          <cell r="Y1300">
            <v>14882.06</v>
          </cell>
          <cell r="Z1300">
            <v>5274.79</v>
          </cell>
          <cell r="AA1300">
            <v>3.75</v>
          </cell>
          <cell r="AB1300">
            <v>2258.8000000000002</v>
          </cell>
          <cell r="AC1300">
            <v>13515.94</v>
          </cell>
          <cell r="AD1300">
            <v>0</v>
          </cell>
          <cell r="AE1300">
            <v>20646</v>
          </cell>
          <cell r="AF1300">
            <v>14.58</v>
          </cell>
          <cell r="AG1300">
            <v>5269.75</v>
          </cell>
          <cell r="AH1300">
            <v>62823</v>
          </cell>
          <cell r="AI1300">
            <v>2167.1999999999998</v>
          </cell>
          <cell r="AJ1300">
            <v>166938.32999999999</v>
          </cell>
          <cell r="AK1300">
            <v>2111.81</v>
          </cell>
          <cell r="AL1300">
            <v>4496.7700000000004</v>
          </cell>
        </row>
        <row r="1301">
          <cell r="A1301">
            <v>38912</v>
          </cell>
          <cell r="B1301" t="str">
            <v>13:00</v>
          </cell>
          <cell r="C1301">
            <v>43398.84</v>
          </cell>
          <cell r="D1301">
            <v>59809.17</v>
          </cell>
          <cell r="E1301">
            <v>159158.42000000001</v>
          </cell>
          <cell r="F1301">
            <v>15033.6</v>
          </cell>
          <cell r="G1301">
            <v>94491.63</v>
          </cell>
          <cell r="H1301">
            <v>11474.76</v>
          </cell>
          <cell r="I1301">
            <v>-300.88</v>
          </cell>
          <cell r="J1301">
            <v>15874.84</v>
          </cell>
          <cell r="K1301">
            <v>4038.4</v>
          </cell>
          <cell r="L1301">
            <v>13830.26</v>
          </cell>
          <cell r="M1301">
            <v>0</v>
          </cell>
          <cell r="N1301">
            <v>36984</v>
          </cell>
          <cell r="O1301">
            <v>7861.85</v>
          </cell>
          <cell r="P1301">
            <v>40849.57</v>
          </cell>
          <cell r="Q1301">
            <v>107148.88</v>
          </cell>
          <cell r="R1301">
            <v>48711.42</v>
          </cell>
          <cell r="S1301">
            <v>2484</v>
          </cell>
          <cell r="T1301">
            <v>7473.6</v>
          </cell>
          <cell r="U1301">
            <v>13830.26</v>
          </cell>
          <cell r="V1301">
            <v>621</v>
          </cell>
          <cell r="W1301">
            <v>10195.200000000001</v>
          </cell>
          <cell r="X1301">
            <v>127.5</v>
          </cell>
          <cell r="Y1301">
            <v>14549.5</v>
          </cell>
          <cell r="Z1301">
            <v>5363.55</v>
          </cell>
          <cell r="AA1301">
            <v>3.75</v>
          </cell>
          <cell r="AB1301">
            <v>2150.1999999999998</v>
          </cell>
          <cell r="AC1301">
            <v>13210.14</v>
          </cell>
          <cell r="AD1301">
            <v>0</v>
          </cell>
          <cell r="AE1301">
            <v>20412</v>
          </cell>
          <cell r="AF1301">
            <v>13.54</v>
          </cell>
          <cell r="AG1301">
            <v>5248.75</v>
          </cell>
          <cell r="AH1301">
            <v>63000</v>
          </cell>
          <cell r="AI1301">
            <v>2167.1999999999998</v>
          </cell>
          <cell r="AJ1301">
            <v>161115.18</v>
          </cell>
          <cell r="AK1301">
            <v>2283.04</v>
          </cell>
          <cell r="AL1301">
            <v>6751.64</v>
          </cell>
        </row>
        <row r="1302">
          <cell r="A1302">
            <v>38912</v>
          </cell>
          <cell r="B1302" t="str">
            <v>13:15</v>
          </cell>
          <cell r="C1302">
            <v>43676.11</v>
          </cell>
          <cell r="D1302">
            <v>62129.63</v>
          </cell>
          <cell r="E1302">
            <v>159922.51</v>
          </cell>
          <cell r="F1302">
            <v>15033.6</v>
          </cell>
          <cell r="G1302">
            <v>92344.97</v>
          </cell>
          <cell r="H1302">
            <v>11330.77</v>
          </cell>
          <cell r="I1302">
            <v>-196.8</v>
          </cell>
          <cell r="J1302">
            <v>14688.55</v>
          </cell>
          <cell r="K1302">
            <v>4028.43</v>
          </cell>
          <cell r="L1302">
            <v>13805.74</v>
          </cell>
          <cell r="M1302">
            <v>0</v>
          </cell>
          <cell r="N1302">
            <v>36432</v>
          </cell>
          <cell r="O1302">
            <v>7849.71</v>
          </cell>
          <cell r="P1302">
            <v>40792.870000000003</v>
          </cell>
          <cell r="Q1302">
            <v>104324.8</v>
          </cell>
          <cell r="R1302">
            <v>48642.58</v>
          </cell>
          <cell r="S1302">
            <v>2484</v>
          </cell>
          <cell r="T1302">
            <v>7700.4</v>
          </cell>
          <cell r="U1302">
            <v>13805.74</v>
          </cell>
          <cell r="V1302">
            <v>636</v>
          </cell>
          <cell r="W1302">
            <v>10483.200000000001</v>
          </cell>
          <cell r="X1302">
            <v>117</v>
          </cell>
          <cell r="Y1302">
            <v>14466.36</v>
          </cell>
          <cell r="Z1302">
            <v>5554.64</v>
          </cell>
          <cell r="AA1302">
            <v>3.75</v>
          </cell>
          <cell r="AB1302">
            <v>2158.1</v>
          </cell>
          <cell r="AC1302">
            <v>13119.37</v>
          </cell>
          <cell r="AD1302">
            <v>0</v>
          </cell>
          <cell r="AE1302">
            <v>20664</v>
          </cell>
          <cell r="AF1302">
            <v>13.54</v>
          </cell>
          <cell r="AG1302">
            <v>5306.64</v>
          </cell>
          <cell r="AH1302">
            <v>65049</v>
          </cell>
          <cell r="AI1302">
            <v>2131.1999999999998</v>
          </cell>
          <cell r="AJ1302">
            <v>161834.89000000001</v>
          </cell>
          <cell r="AK1302">
            <v>2283.04</v>
          </cell>
          <cell r="AL1302">
            <v>6999.44</v>
          </cell>
        </row>
        <row r="1303">
          <cell r="A1303">
            <v>38912</v>
          </cell>
          <cell r="B1303" t="str">
            <v>13:30</v>
          </cell>
          <cell r="C1303">
            <v>44468.7</v>
          </cell>
          <cell r="D1303">
            <v>63529.91</v>
          </cell>
          <cell r="E1303">
            <v>160244.5</v>
          </cell>
          <cell r="F1303">
            <v>14860.8</v>
          </cell>
          <cell r="G1303">
            <v>92268.3</v>
          </cell>
          <cell r="H1303">
            <v>11304.9</v>
          </cell>
          <cell r="I1303">
            <v>-194.36</v>
          </cell>
          <cell r="J1303">
            <v>15282.06</v>
          </cell>
          <cell r="K1303">
            <v>4072.51</v>
          </cell>
          <cell r="L1303">
            <v>13825.06</v>
          </cell>
          <cell r="M1303">
            <v>0</v>
          </cell>
          <cell r="N1303">
            <v>36984</v>
          </cell>
          <cell r="O1303">
            <v>7867.91</v>
          </cell>
          <cell r="P1303">
            <v>39634.57</v>
          </cell>
          <cell r="Q1303">
            <v>104546.36</v>
          </cell>
          <cell r="R1303">
            <v>47502.48</v>
          </cell>
          <cell r="S1303">
            <v>2376</v>
          </cell>
          <cell r="T1303">
            <v>7023.6</v>
          </cell>
          <cell r="U1303">
            <v>13825.06</v>
          </cell>
          <cell r="V1303">
            <v>621</v>
          </cell>
          <cell r="W1303">
            <v>10454.4</v>
          </cell>
          <cell r="X1303">
            <v>108.75</v>
          </cell>
          <cell r="Y1303">
            <v>14300.08</v>
          </cell>
          <cell r="Z1303">
            <v>5659.42</v>
          </cell>
          <cell r="AA1303">
            <v>1.88</v>
          </cell>
          <cell r="AB1303">
            <v>2122.9</v>
          </cell>
          <cell r="AC1303">
            <v>13270.32</v>
          </cell>
          <cell r="AD1303">
            <v>0</v>
          </cell>
          <cell r="AE1303">
            <v>20862</v>
          </cell>
          <cell r="AF1303">
            <v>13.54</v>
          </cell>
          <cell r="AG1303">
            <v>5215.2299999999996</v>
          </cell>
          <cell r="AH1303">
            <v>66513</v>
          </cell>
          <cell r="AI1303">
            <v>2131.1999999999998</v>
          </cell>
          <cell r="AJ1303">
            <v>162570.84</v>
          </cell>
          <cell r="AK1303">
            <v>2340.12</v>
          </cell>
          <cell r="AL1303">
            <v>7498.54</v>
          </cell>
        </row>
        <row r="1304">
          <cell r="A1304">
            <v>38912</v>
          </cell>
          <cell r="B1304" t="str">
            <v>13:45</v>
          </cell>
          <cell r="C1304">
            <v>46152.71</v>
          </cell>
          <cell r="D1304">
            <v>63529.91</v>
          </cell>
          <cell r="E1304">
            <v>158321.94</v>
          </cell>
          <cell r="F1304">
            <v>14860.8</v>
          </cell>
          <cell r="G1304">
            <v>92306.64</v>
          </cell>
          <cell r="H1304">
            <v>11282.77</v>
          </cell>
          <cell r="I1304">
            <v>-204.42</v>
          </cell>
          <cell r="J1304">
            <v>15530.07</v>
          </cell>
          <cell r="K1304">
            <v>4414.84</v>
          </cell>
          <cell r="L1304">
            <v>13705.66</v>
          </cell>
          <cell r="M1304">
            <v>0</v>
          </cell>
          <cell r="N1304">
            <v>36984</v>
          </cell>
          <cell r="O1304">
            <v>7873.98</v>
          </cell>
          <cell r="P1304">
            <v>39958.78</v>
          </cell>
          <cell r="Q1304">
            <v>104940.42</v>
          </cell>
          <cell r="R1304">
            <v>47832.76</v>
          </cell>
          <cell r="S1304">
            <v>2376</v>
          </cell>
          <cell r="T1304">
            <v>6624</v>
          </cell>
          <cell r="U1304">
            <v>13705.66</v>
          </cell>
          <cell r="V1304">
            <v>666</v>
          </cell>
          <cell r="W1304">
            <v>9763.2000000000007</v>
          </cell>
          <cell r="X1304">
            <v>101.25</v>
          </cell>
          <cell r="Y1304">
            <v>14300.08</v>
          </cell>
          <cell r="Z1304">
            <v>5562.44</v>
          </cell>
          <cell r="AA1304">
            <v>3.75</v>
          </cell>
          <cell r="AB1304">
            <v>1940.5</v>
          </cell>
          <cell r="AC1304">
            <v>13510.67</v>
          </cell>
          <cell r="AD1304">
            <v>4.9400000000000004</v>
          </cell>
          <cell r="AE1304">
            <v>21222</v>
          </cell>
          <cell r="AF1304">
            <v>13.54</v>
          </cell>
          <cell r="AG1304">
            <v>5280.28</v>
          </cell>
          <cell r="AH1304">
            <v>67539</v>
          </cell>
          <cell r="AI1304">
            <v>2174.4</v>
          </cell>
          <cell r="AJ1304">
            <v>162218.85</v>
          </cell>
          <cell r="AK1304">
            <v>2340.12</v>
          </cell>
          <cell r="AL1304">
            <v>8074.83</v>
          </cell>
        </row>
        <row r="1305">
          <cell r="A1305">
            <v>38912</v>
          </cell>
          <cell r="B1305" t="str">
            <v>14:00</v>
          </cell>
          <cell r="C1305">
            <v>46307.95</v>
          </cell>
          <cell r="D1305">
            <v>64930.19</v>
          </cell>
          <cell r="E1305">
            <v>158718.78</v>
          </cell>
          <cell r="F1305">
            <v>14774.4</v>
          </cell>
          <cell r="G1305">
            <v>92306.64</v>
          </cell>
          <cell r="H1305">
            <v>11328.89</v>
          </cell>
          <cell r="I1305">
            <v>-215.64</v>
          </cell>
          <cell r="J1305">
            <v>15372.89</v>
          </cell>
          <cell r="K1305">
            <v>5412.1</v>
          </cell>
          <cell r="L1305">
            <v>13724.38</v>
          </cell>
          <cell r="M1305">
            <v>0</v>
          </cell>
          <cell r="N1305">
            <v>36984</v>
          </cell>
          <cell r="O1305">
            <v>7886.11</v>
          </cell>
          <cell r="P1305">
            <v>40215.120000000003</v>
          </cell>
          <cell r="Q1305">
            <v>106359.64</v>
          </cell>
          <cell r="R1305">
            <v>48101.23</v>
          </cell>
          <cell r="S1305">
            <v>2376</v>
          </cell>
          <cell r="T1305">
            <v>6667.2</v>
          </cell>
          <cell r="U1305">
            <v>13724.38</v>
          </cell>
          <cell r="V1305">
            <v>666</v>
          </cell>
          <cell r="W1305">
            <v>9014.4</v>
          </cell>
          <cell r="X1305">
            <v>93.75</v>
          </cell>
          <cell r="Y1305">
            <v>14300.08</v>
          </cell>
          <cell r="Z1305">
            <v>5716.18</v>
          </cell>
          <cell r="AA1305">
            <v>1.88</v>
          </cell>
          <cell r="AB1305">
            <v>1850.9</v>
          </cell>
          <cell r="AC1305">
            <v>13876.23</v>
          </cell>
          <cell r="AD1305">
            <v>3.85</v>
          </cell>
          <cell r="AE1305">
            <v>21672</v>
          </cell>
          <cell r="AF1305">
            <v>13.54</v>
          </cell>
          <cell r="AG1305">
            <v>5247.89</v>
          </cell>
          <cell r="AH1305">
            <v>68430</v>
          </cell>
          <cell r="AI1305">
            <v>2210.4</v>
          </cell>
          <cell r="AJ1305">
            <v>162186.85</v>
          </cell>
          <cell r="AK1305">
            <v>2397.19</v>
          </cell>
          <cell r="AL1305">
            <v>8167.16</v>
          </cell>
        </row>
        <row r="1306">
          <cell r="A1306">
            <v>38912</v>
          </cell>
          <cell r="B1306" t="str">
            <v>14:15</v>
          </cell>
          <cell r="C1306">
            <v>47082.53</v>
          </cell>
          <cell r="D1306">
            <v>69851.179999999993</v>
          </cell>
          <cell r="E1306">
            <v>159002.79999999999</v>
          </cell>
          <cell r="F1306">
            <v>14774.4</v>
          </cell>
          <cell r="G1306">
            <v>92344.97</v>
          </cell>
          <cell r="H1306">
            <v>11304.9</v>
          </cell>
          <cell r="I1306">
            <v>-202.27</v>
          </cell>
          <cell r="J1306">
            <v>14842.93</v>
          </cell>
          <cell r="K1306">
            <v>5437.12</v>
          </cell>
          <cell r="L1306">
            <v>13656.32</v>
          </cell>
          <cell r="M1306">
            <v>0</v>
          </cell>
          <cell r="N1306">
            <v>36984</v>
          </cell>
          <cell r="O1306">
            <v>7873.98</v>
          </cell>
          <cell r="P1306">
            <v>40375.360000000001</v>
          </cell>
          <cell r="Q1306">
            <v>107530.27</v>
          </cell>
          <cell r="R1306">
            <v>48249.34</v>
          </cell>
          <cell r="S1306">
            <v>2376</v>
          </cell>
          <cell r="T1306">
            <v>7632</v>
          </cell>
          <cell r="U1306">
            <v>13656.32</v>
          </cell>
          <cell r="V1306">
            <v>693</v>
          </cell>
          <cell r="W1306">
            <v>8870.4</v>
          </cell>
          <cell r="X1306">
            <v>94.5</v>
          </cell>
          <cell r="Y1306">
            <v>14050.66</v>
          </cell>
          <cell r="Z1306">
            <v>5922.98</v>
          </cell>
          <cell r="AA1306">
            <v>1.88</v>
          </cell>
          <cell r="AB1306">
            <v>1889.2</v>
          </cell>
          <cell r="AC1306">
            <v>14417.54</v>
          </cell>
          <cell r="AD1306">
            <v>10.56</v>
          </cell>
          <cell r="AE1306">
            <v>22122</v>
          </cell>
          <cell r="AF1306">
            <v>13.54</v>
          </cell>
          <cell r="AG1306">
            <v>5162.57</v>
          </cell>
          <cell r="AH1306">
            <v>68682</v>
          </cell>
          <cell r="AI1306">
            <v>2246.4</v>
          </cell>
          <cell r="AJ1306">
            <v>163114.74</v>
          </cell>
          <cell r="AK1306">
            <v>2340.12</v>
          </cell>
          <cell r="AL1306">
            <v>8656.93</v>
          </cell>
        </row>
        <row r="1307">
          <cell r="A1307">
            <v>38912</v>
          </cell>
          <cell r="B1307" t="str">
            <v>14:30</v>
          </cell>
          <cell r="C1307">
            <v>47161.35</v>
          </cell>
          <cell r="D1307">
            <v>72411.69</v>
          </cell>
          <cell r="E1307">
            <v>160364.93</v>
          </cell>
          <cell r="F1307">
            <v>14774.4</v>
          </cell>
          <cell r="G1307">
            <v>92268.3</v>
          </cell>
          <cell r="H1307">
            <v>11330.77</v>
          </cell>
          <cell r="I1307">
            <v>-194.93</v>
          </cell>
          <cell r="J1307">
            <v>14346.14</v>
          </cell>
          <cell r="K1307">
            <v>5627.8</v>
          </cell>
          <cell r="L1307">
            <v>13538.46</v>
          </cell>
          <cell r="M1307">
            <v>0</v>
          </cell>
          <cell r="N1307">
            <v>36984</v>
          </cell>
          <cell r="O1307">
            <v>7873.98</v>
          </cell>
          <cell r="P1307">
            <v>43427.55</v>
          </cell>
          <cell r="Q1307">
            <v>106242.93</v>
          </cell>
          <cell r="R1307">
            <v>51301.53</v>
          </cell>
          <cell r="S1307">
            <v>2376</v>
          </cell>
          <cell r="T1307">
            <v>8373.6</v>
          </cell>
          <cell r="U1307">
            <v>13538.46</v>
          </cell>
          <cell r="V1307">
            <v>702</v>
          </cell>
          <cell r="W1307">
            <v>8928</v>
          </cell>
          <cell r="X1307">
            <v>93</v>
          </cell>
          <cell r="Y1307">
            <v>14133.8</v>
          </cell>
          <cell r="Z1307">
            <v>6111.87</v>
          </cell>
          <cell r="AA1307">
            <v>3.75</v>
          </cell>
          <cell r="AB1307">
            <v>1933.9</v>
          </cell>
          <cell r="AC1307">
            <v>14904.03</v>
          </cell>
          <cell r="AD1307">
            <v>18.14</v>
          </cell>
          <cell r="AE1307">
            <v>22356</v>
          </cell>
          <cell r="AF1307">
            <v>22.92</v>
          </cell>
          <cell r="AG1307">
            <v>5250.32</v>
          </cell>
          <cell r="AH1307">
            <v>69318</v>
          </cell>
          <cell r="AI1307">
            <v>2246.4</v>
          </cell>
          <cell r="AJ1307">
            <v>165114.4</v>
          </cell>
          <cell r="AK1307">
            <v>2340.12</v>
          </cell>
          <cell r="AL1307">
            <v>8126.32</v>
          </cell>
        </row>
        <row r="1308">
          <cell r="A1308">
            <v>38912</v>
          </cell>
          <cell r="B1308" t="str">
            <v>14:45</v>
          </cell>
          <cell r="C1308">
            <v>50351.32</v>
          </cell>
          <cell r="D1308">
            <v>67450.7</v>
          </cell>
          <cell r="E1308">
            <v>167000.26999999999</v>
          </cell>
          <cell r="F1308">
            <v>14774.4</v>
          </cell>
          <cell r="G1308">
            <v>92191.64</v>
          </cell>
          <cell r="H1308">
            <v>11304.9</v>
          </cell>
          <cell r="I1308">
            <v>-195.22</v>
          </cell>
          <cell r="J1308">
            <v>13991.01</v>
          </cell>
          <cell r="K1308">
            <v>5618.95</v>
          </cell>
          <cell r="L1308">
            <v>13506.03</v>
          </cell>
          <cell r="M1308">
            <v>0</v>
          </cell>
          <cell r="N1308">
            <v>36984</v>
          </cell>
          <cell r="O1308">
            <v>7898.24</v>
          </cell>
          <cell r="P1308">
            <v>43833.01</v>
          </cell>
          <cell r="Q1308">
            <v>107779.22</v>
          </cell>
          <cell r="R1308">
            <v>51731.25</v>
          </cell>
          <cell r="S1308">
            <v>2376</v>
          </cell>
          <cell r="T1308">
            <v>8290.7999999999993</v>
          </cell>
          <cell r="U1308">
            <v>13506.03</v>
          </cell>
          <cell r="V1308">
            <v>735</v>
          </cell>
          <cell r="W1308">
            <v>9129.6</v>
          </cell>
          <cell r="X1308">
            <v>141.75</v>
          </cell>
          <cell r="Y1308">
            <v>14466.36</v>
          </cell>
          <cell r="Z1308">
            <v>6140.82</v>
          </cell>
          <cell r="AA1308">
            <v>1.88</v>
          </cell>
          <cell r="AB1308">
            <v>2005.8</v>
          </cell>
          <cell r="AC1308">
            <v>14875.15</v>
          </cell>
          <cell r="AD1308">
            <v>17.59</v>
          </cell>
          <cell r="AE1308">
            <v>22626</v>
          </cell>
          <cell r="AF1308">
            <v>18.75</v>
          </cell>
          <cell r="AG1308">
            <v>5230.51</v>
          </cell>
          <cell r="AH1308">
            <v>70200</v>
          </cell>
          <cell r="AI1308">
            <v>2239.1999999999998</v>
          </cell>
          <cell r="AJ1308">
            <v>168297.88</v>
          </cell>
          <cell r="AK1308">
            <v>2283.04</v>
          </cell>
          <cell r="AL1308">
            <v>6992.41</v>
          </cell>
        </row>
        <row r="1309">
          <cell r="A1309">
            <v>38912</v>
          </cell>
          <cell r="B1309" t="str">
            <v>15:00</v>
          </cell>
          <cell r="C1309">
            <v>52395.8</v>
          </cell>
          <cell r="D1309">
            <v>68730.960000000006</v>
          </cell>
          <cell r="E1309">
            <v>164993.29</v>
          </cell>
          <cell r="F1309">
            <v>14688</v>
          </cell>
          <cell r="G1309">
            <v>92268.3</v>
          </cell>
          <cell r="H1309">
            <v>11328.89</v>
          </cell>
          <cell r="I1309">
            <v>-187.6</v>
          </cell>
          <cell r="J1309">
            <v>15563.67</v>
          </cell>
          <cell r="K1309">
            <v>5670.35</v>
          </cell>
          <cell r="L1309">
            <v>13599.26</v>
          </cell>
          <cell r="M1309">
            <v>0</v>
          </cell>
          <cell r="N1309">
            <v>36432</v>
          </cell>
          <cell r="O1309">
            <v>7880.05</v>
          </cell>
          <cell r="P1309">
            <v>43925.33</v>
          </cell>
          <cell r="Q1309">
            <v>108379.6</v>
          </cell>
          <cell r="R1309">
            <v>51805.38</v>
          </cell>
          <cell r="S1309">
            <v>2268</v>
          </cell>
          <cell r="T1309">
            <v>8564.4</v>
          </cell>
          <cell r="U1309">
            <v>13599.26</v>
          </cell>
          <cell r="V1309">
            <v>753</v>
          </cell>
          <cell r="W1309">
            <v>9360</v>
          </cell>
          <cell r="X1309">
            <v>141</v>
          </cell>
          <cell r="Y1309">
            <v>13801.24</v>
          </cell>
          <cell r="Z1309">
            <v>6115.15</v>
          </cell>
          <cell r="AA1309">
            <v>1.88</v>
          </cell>
          <cell r="AB1309">
            <v>2042.5</v>
          </cell>
          <cell r="AC1309">
            <v>15175.68</v>
          </cell>
          <cell r="AD1309">
            <v>15.59</v>
          </cell>
          <cell r="AE1309">
            <v>22698</v>
          </cell>
          <cell r="AF1309">
            <v>17.71</v>
          </cell>
          <cell r="AG1309">
            <v>5188.32</v>
          </cell>
          <cell r="AH1309">
            <v>70383</v>
          </cell>
          <cell r="AI1309">
            <v>2246.4</v>
          </cell>
          <cell r="AJ1309">
            <v>168201.92</v>
          </cell>
          <cell r="AK1309">
            <v>2283.04</v>
          </cell>
          <cell r="AL1309">
            <v>7929.91</v>
          </cell>
        </row>
        <row r="1310">
          <cell r="A1310">
            <v>38912</v>
          </cell>
          <cell r="B1310" t="str">
            <v>15:15</v>
          </cell>
          <cell r="C1310">
            <v>50294.5</v>
          </cell>
          <cell r="D1310">
            <v>71051.42</v>
          </cell>
          <cell r="E1310">
            <v>165149.29999999999</v>
          </cell>
          <cell r="F1310">
            <v>14774.4</v>
          </cell>
          <cell r="G1310">
            <v>92268.3</v>
          </cell>
          <cell r="H1310">
            <v>11282.77</v>
          </cell>
          <cell r="I1310">
            <v>-180.56</v>
          </cell>
          <cell r="J1310">
            <v>14600.12</v>
          </cell>
          <cell r="K1310">
            <v>5718.71</v>
          </cell>
          <cell r="L1310">
            <v>13633.74</v>
          </cell>
          <cell r="M1310">
            <v>0</v>
          </cell>
          <cell r="N1310">
            <v>36984</v>
          </cell>
          <cell r="O1310">
            <v>7880.05</v>
          </cell>
          <cell r="P1310">
            <v>44068.91</v>
          </cell>
          <cell r="Q1310">
            <v>108628.56</v>
          </cell>
          <cell r="R1310">
            <v>51948.959999999999</v>
          </cell>
          <cell r="S1310">
            <v>2268</v>
          </cell>
          <cell r="T1310">
            <v>8784</v>
          </cell>
          <cell r="U1310">
            <v>13633.74</v>
          </cell>
          <cell r="V1310">
            <v>753</v>
          </cell>
          <cell r="W1310">
            <v>9763.2000000000007</v>
          </cell>
          <cell r="X1310">
            <v>141.75</v>
          </cell>
          <cell r="Y1310">
            <v>13551.82</v>
          </cell>
          <cell r="Z1310">
            <v>6184.21</v>
          </cell>
          <cell r="AA1310">
            <v>3.75</v>
          </cell>
          <cell r="AB1310">
            <v>2058.4</v>
          </cell>
          <cell r="AC1310">
            <v>15270.58</v>
          </cell>
          <cell r="AD1310">
            <v>15.72</v>
          </cell>
          <cell r="AE1310">
            <v>22680</v>
          </cell>
          <cell r="AF1310">
            <v>29.17</v>
          </cell>
          <cell r="AG1310">
            <v>5301.69</v>
          </cell>
          <cell r="AH1310">
            <v>70365</v>
          </cell>
          <cell r="AI1310">
            <v>2246.4</v>
          </cell>
          <cell r="AJ1310">
            <v>168026</v>
          </cell>
          <cell r="AK1310">
            <v>2283.04</v>
          </cell>
          <cell r="AL1310">
            <v>7946.27</v>
          </cell>
        </row>
        <row r="1311">
          <cell r="A1311">
            <v>38912</v>
          </cell>
          <cell r="B1311" t="str">
            <v>15:30</v>
          </cell>
          <cell r="C1311">
            <v>51683.63</v>
          </cell>
          <cell r="D1311">
            <v>77172.639999999999</v>
          </cell>
          <cell r="E1311">
            <v>164956.9</v>
          </cell>
          <cell r="F1311">
            <v>14774.4</v>
          </cell>
          <cell r="G1311">
            <v>92383.3</v>
          </cell>
          <cell r="H1311">
            <v>11256.9</v>
          </cell>
          <cell r="I1311">
            <v>-188.75</v>
          </cell>
          <cell r="J1311">
            <v>14640.15</v>
          </cell>
          <cell r="K1311">
            <v>5690.64</v>
          </cell>
          <cell r="L1311">
            <v>13707.83</v>
          </cell>
          <cell r="M1311">
            <v>0</v>
          </cell>
          <cell r="N1311">
            <v>36984</v>
          </cell>
          <cell r="O1311">
            <v>7880.05</v>
          </cell>
          <cell r="P1311">
            <v>43339.54</v>
          </cell>
          <cell r="Q1311">
            <v>112028.75</v>
          </cell>
          <cell r="R1311">
            <v>51219.59</v>
          </cell>
          <cell r="S1311">
            <v>2376</v>
          </cell>
          <cell r="T1311">
            <v>9349.2000000000007</v>
          </cell>
          <cell r="U1311">
            <v>13707.83</v>
          </cell>
          <cell r="V1311">
            <v>723</v>
          </cell>
          <cell r="W1311">
            <v>10800</v>
          </cell>
          <cell r="X1311">
            <v>141.75</v>
          </cell>
          <cell r="Y1311">
            <v>13551.82</v>
          </cell>
          <cell r="Z1311">
            <v>6133.99</v>
          </cell>
          <cell r="AA1311">
            <v>1.88</v>
          </cell>
          <cell r="AB1311">
            <v>2047.2</v>
          </cell>
          <cell r="AC1311">
            <v>15427.18</v>
          </cell>
          <cell r="AD1311">
            <v>13.58</v>
          </cell>
          <cell r="AE1311">
            <v>22896</v>
          </cell>
          <cell r="AF1311">
            <v>21.87</v>
          </cell>
          <cell r="AG1311">
            <v>5256.52</v>
          </cell>
          <cell r="AH1311">
            <v>70950</v>
          </cell>
          <cell r="AI1311">
            <v>2260.8000000000002</v>
          </cell>
          <cell r="AJ1311">
            <v>168234.1</v>
          </cell>
          <cell r="AK1311">
            <v>2225.96</v>
          </cell>
          <cell r="AL1311">
            <v>7408.63</v>
          </cell>
        </row>
        <row r="1312">
          <cell r="A1312">
            <v>38912</v>
          </cell>
          <cell r="B1312" t="str">
            <v>15:45</v>
          </cell>
          <cell r="C1312">
            <v>49630.34</v>
          </cell>
          <cell r="D1312">
            <v>74691.42</v>
          </cell>
          <cell r="E1312">
            <v>170356.51</v>
          </cell>
          <cell r="F1312">
            <v>14688</v>
          </cell>
          <cell r="G1312">
            <v>92153.3</v>
          </cell>
          <cell r="H1312">
            <v>11256.9</v>
          </cell>
          <cell r="I1312">
            <v>-198.96</v>
          </cell>
          <cell r="J1312">
            <v>14195.79</v>
          </cell>
          <cell r="K1312">
            <v>5674.47</v>
          </cell>
          <cell r="L1312">
            <v>13646.54</v>
          </cell>
          <cell r="M1312">
            <v>0</v>
          </cell>
          <cell r="N1312">
            <v>36984</v>
          </cell>
          <cell r="O1312">
            <v>7880.05</v>
          </cell>
          <cell r="P1312">
            <v>43524.61</v>
          </cell>
          <cell r="Q1312">
            <v>111910.96</v>
          </cell>
          <cell r="R1312">
            <v>51404.66</v>
          </cell>
          <cell r="S1312">
            <v>2268</v>
          </cell>
          <cell r="T1312">
            <v>9208.7999999999993</v>
          </cell>
          <cell r="U1312">
            <v>13646.54</v>
          </cell>
          <cell r="V1312">
            <v>711</v>
          </cell>
          <cell r="W1312">
            <v>11059.2</v>
          </cell>
          <cell r="X1312">
            <v>141.75</v>
          </cell>
          <cell r="Y1312">
            <v>13136.12</v>
          </cell>
          <cell r="Z1312">
            <v>6160.33</v>
          </cell>
          <cell r="AA1312">
            <v>1.88</v>
          </cell>
          <cell r="AB1312">
            <v>1956.1</v>
          </cell>
          <cell r="AC1312">
            <v>15572.26</v>
          </cell>
          <cell r="AD1312">
            <v>12.83</v>
          </cell>
          <cell r="AE1312">
            <v>23022</v>
          </cell>
          <cell r="AF1312">
            <v>18.75</v>
          </cell>
          <cell r="AG1312">
            <v>5181.12</v>
          </cell>
          <cell r="AH1312">
            <v>70338</v>
          </cell>
          <cell r="AI1312">
            <v>2275.1999999999998</v>
          </cell>
          <cell r="AJ1312">
            <v>170329.77</v>
          </cell>
          <cell r="AK1312">
            <v>2283.04</v>
          </cell>
          <cell r="AL1312">
            <v>5925.25</v>
          </cell>
        </row>
        <row r="1313">
          <cell r="A1313">
            <v>38912</v>
          </cell>
          <cell r="B1313" t="str">
            <v>16:00</v>
          </cell>
          <cell r="C1313">
            <v>48776.93</v>
          </cell>
          <cell r="D1313">
            <v>69370.31</v>
          </cell>
          <cell r="E1313">
            <v>169465.26</v>
          </cell>
          <cell r="F1313">
            <v>14688</v>
          </cell>
          <cell r="G1313">
            <v>92114.97</v>
          </cell>
          <cell r="H1313">
            <v>11306.77</v>
          </cell>
          <cell r="I1313">
            <v>-194.93</v>
          </cell>
          <cell r="J1313">
            <v>14585.32</v>
          </cell>
          <cell r="K1313">
            <v>5741.65</v>
          </cell>
          <cell r="L1313">
            <v>13595.35</v>
          </cell>
          <cell r="M1313">
            <v>2898.36</v>
          </cell>
          <cell r="N1313">
            <v>36432</v>
          </cell>
          <cell r="O1313">
            <v>7873.98</v>
          </cell>
          <cell r="P1313">
            <v>43702.05</v>
          </cell>
          <cell r="Q1313">
            <v>108962.93</v>
          </cell>
          <cell r="R1313">
            <v>51576.03</v>
          </cell>
          <cell r="S1313">
            <v>2484</v>
          </cell>
          <cell r="T1313">
            <v>8978.4</v>
          </cell>
          <cell r="U1313">
            <v>13595.35</v>
          </cell>
          <cell r="V1313">
            <v>669</v>
          </cell>
          <cell r="W1313">
            <v>10828.8</v>
          </cell>
          <cell r="X1313">
            <v>144.75</v>
          </cell>
          <cell r="Y1313">
            <v>13219.26</v>
          </cell>
          <cell r="Z1313">
            <v>5926.44</v>
          </cell>
          <cell r="AA1313">
            <v>3.75</v>
          </cell>
          <cell r="AB1313">
            <v>2000.9</v>
          </cell>
          <cell r="AC1313">
            <v>15372.27</v>
          </cell>
          <cell r="AD1313">
            <v>11</v>
          </cell>
          <cell r="AE1313">
            <v>23166</v>
          </cell>
          <cell r="AF1313">
            <v>16.670000000000002</v>
          </cell>
          <cell r="AG1313">
            <v>5209.29</v>
          </cell>
          <cell r="AH1313">
            <v>69624.36</v>
          </cell>
          <cell r="AI1313">
            <v>2268</v>
          </cell>
          <cell r="AJ1313">
            <v>169753.8</v>
          </cell>
          <cell r="AK1313">
            <v>2397.19</v>
          </cell>
          <cell r="AL1313">
            <v>6057.33</v>
          </cell>
        </row>
        <row r="1314">
          <cell r="A1314">
            <v>38912</v>
          </cell>
          <cell r="B1314" t="str">
            <v>16:15</v>
          </cell>
          <cell r="C1314">
            <v>48858.55</v>
          </cell>
          <cell r="D1314">
            <v>61928.82</v>
          </cell>
          <cell r="E1314">
            <v>168069.13</v>
          </cell>
          <cell r="F1314">
            <v>14774.4</v>
          </cell>
          <cell r="G1314">
            <v>92268.3</v>
          </cell>
          <cell r="H1314">
            <v>11303.02</v>
          </cell>
          <cell r="I1314">
            <v>-198.39</v>
          </cell>
          <cell r="J1314">
            <v>15336.09</v>
          </cell>
          <cell r="K1314">
            <v>5752.75</v>
          </cell>
          <cell r="L1314">
            <v>13513.24</v>
          </cell>
          <cell r="M1314">
            <v>5733.23</v>
          </cell>
          <cell r="N1314">
            <v>36432</v>
          </cell>
          <cell r="O1314">
            <v>7892.18</v>
          </cell>
          <cell r="P1314">
            <v>43661.41</v>
          </cell>
          <cell r="Q1314">
            <v>108646.39</v>
          </cell>
          <cell r="R1314">
            <v>51553.59</v>
          </cell>
          <cell r="S1314">
            <v>2592</v>
          </cell>
          <cell r="T1314">
            <v>8881.2000000000007</v>
          </cell>
          <cell r="U1314">
            <v>13513.24</v>
          </cell>
          <cell r="V1314">
            <v>642</v>
          </cell>
          <cell r="W1314">
            <v>10886.4</v>
          </cell>
          <cell r="X1314">
            <v>157.5</v>
          </cell>
          <cell r="Y1314">
            <v>13302.4</v>
          </cell>
          <cell r="Z1314">
            <v>5454.99</v>
          </cell>
          <cell r="AA1314">
            <v>0</v>
          </cell>
          <cell r="AB1314">
            <v>2066.4</v>
          </cell>
          <cell r="AC1314">
            <v>15276.9</v>
          </cell>
          <cell r="AD1314">
            <v>9.42</v>
          </cell>
          <cell r="AE1314">
            <v>22914</v>
          </cell>
          <cell r="AF1314">
            <v>16.670000000000002</v>
          </cell>
          <cell r="AG1314">
            <v>5203.24</v>
          </cell>
          <cell r="AH1314">
            <v>68766.23</v>
          </cell>
          <cell r="AI1314">
            <v>2246.4</v>
          </cell>
          <cell r="AJ1314">
            <v>169001.87</v>
          </cell>
          <cell r="AK1314">
            <v>2511.34</v>
          </cell>
          <cell r="AL1314">
            <v>6625.38</v>
          </cell>
        </row>
        <row r="1315">
          <cell r="A1315">
            <v>38912</v>
          </cell>
          <cell r="B1315" t="str">
            <v>16:30</v>
          </cell>
          <cell r="C1315">
            <v>50794.62</v>
          </cell>
          <cell r="D1315">
            <v>65049.43</v>
          </cell>
          <cell r="E1315">
            <v>164111.20000000001</v>
          </cell>
          <cell r="F1315">
            <v>14688</v>
          </cell>
          <cell r="G1315">
            <v>92306.64</v>
          </cell>
          <cell r="H1315">
            <v>11330.77</v>
          </cell>
          <cell r="I1315">
            <v>-204.57</v>
          </cell>
          <cell r="J1315">
            <v>16200.42</v>
          </cell>
          <cell r="K1315">
            <v>5846.71</v>
          </cell>
          <cell r="L1315">
            <v>13515.39</v>
          </cell>
          <cell r="M1315">
            <v>5729.49</v>
          </cell>
          <cell r="N1315">
            <v>36432</v>
          </cell>
          <cell r="O1315">
            <v>7867.91</v>
          </cell>
          <cell r="P1315">
            <v>43729.11</v>
          </cell>
          <cell r="Q1315">
            <v>110508.57</v>
          </cell>
          <cell r="R1315">
            <v>51597.02</v>
          </cell>
          <cell r="S1315">
            <v>2376</v>
          </cell>
          <cell r="T1315">
            <v>8967.6</v>
          </cell>
          <cell r="U1315">
            <v>13515.39</v>
          </cell>
          <cell r="V1315">
            <v>657</v>
          </cell>
          <cell r="W1315">
            <v>11520</v>
          </cell>
          <cell r="X1315">
            <v>154.5</v>
          </cell>
          <cell r="Y1315">
            <v>12886.7</v>
          </cell>
          <cell r="Z1315">
            <v>5490.79</v>
          </cell>
          <cell r="AA1315">
            <v>3.75</v>
          </cell>
          <cell r="AB1315">
            <v>2060.1</v>
          </cell>
          <cell r="AC1315">
            <v>15481.77</v>
          </cell>
          <cell r="AD1315">
            <v>21.48</v>
          </cell>
          <cell r="AE1315">
            <v>22824</v>
          </cell>
          <cell r="AF1315">
            <v>16.670000000000002</v>
          </cell>
          <cell r="AG1315">
            <v>5210.28</v>
          </cell>
          <cell r="AH1315">
            <v>68480.490000000005</v>
          </cell>
          <cell r="AI1315">
            <v>2246.4</v>
          </cell>
          <cell r="AJ1315">
            <v>167146.14000000001</v>
          </cell>
          <cell r="AK1315">
            <v>2454.27</v>
          </cell>
          <cell r="AL1315">
            <v>8009.4</v>
          </cell>
        </row>
        <row r="1316">
          <cell r="A1316">
            <v>38912</v>
          </cell>
          <cell r="B1316" t="str">
            <v>16:45</v>
          </cell>
          <cell r="C1316">
            <v>50972.26</v>
          </cell>
          <cell r="D1316">
            <v>65009.43</v>
          </cell>
          <cell r="E1316">
            <v>163750.39000000001</v>
          </cell>
          <cell r="F1316">
            <v>14860.8</v>
          </cell>
          <cell r="G1316">
            <v>92268.3</v>
          </cell>
          <cell r="H1316">
            <v>11375.01</v>
          </cell>
          <cell r="I1316">
            <v>-214.92</v>
          </cell>
          <cell r="J1316">
            <v>16017.23</v>
          </cell>
          <cell r="K1316">
            <v>5812.61</v>
          </cell>
          <cell r="L1316">
            <v>13467.62</v>
          </cell>
          <cell r="M1316">
            <v>5736.96</v>
          </cell>
          <cell r="N1316">
            <v>36432</v>
          </cell>
          <cell r="O1316">
            <v>7880.05</v>
          </cell>
          <cell r="P1316">
            <v>43769.86</v>
          </cell>
          <cell r="Q1316">
            <v>110134.92</v>
          </cell>
          <cell r="R1316">
            <v>51649.91</v>
          </cell>
          <cell r="S1316">
            <v>2376</v>
          </cell>
          <cell r="T1316">
            <v>9154.7999999999993</v>
          </cell>
          <cell r="U1316">
            <v>13467.62</v>
          </cell>
          <cell r="V1316">
            <v>678</v>
          </cell>
          <cell r="W1316">
            <v>11692.8</v>
          </cell>
          <cell r="X1316">
            <v>155.25</v>
          </cell>
          <cell r="Y1316">
            <v>12720.42</v>
          </cell>
          <cell r="Z1316">
            <v>5758.47</v>
          </cell>
          <cell r="AA1316">
            <v>0</v>
          </cell>
          <cell r="AB1316">
            <v>2100</v>
          </cell>
          <cell r="AC1316">
            <v>15365.73</v>
          </cell>
          <cell r="AD1316">
            <v>40.74</v>
          </cell>
          <cell r="AE1316">
            <v>22662</v>
          </cell>
          <cell r="AF1316">
            <v>18.75</v>
          </cell>
          <cell r="AG1316">
            <v>5225</v>
          </cell>
          <cell r="AH1316">
            <v>67998.960000000006</v>
          </cell>
          <cell r="AI1316">
            <v>2325.6</v>
          </cell>
          <cell r="AJ1316">
            <v>167098.19</v>
          </cell>
          <cell r="AK1316">
            <v>2340.12</v>
          </cell>
          <cell r="AL1316">
            <v>8148.5</v>
          </cell>
        </row>
        <row r="1317">
          <cell r="A1317">
            <v>38912</v>
          </cell>
          <cell r="B1317" t="str">
            <v>17:00</v>
          </cell>
          <cell r="C1317">
            <v>50660.99</v>
          </cell>
          <cell r="D1317">
            <v>64489.32</v>
          </cell>
          <cell r="E1317">
            <v>163594.79</v>
          </cell>
          <cell r="F1317">
            <v>14774.4</v>
          </cell>
          <cell r="G1317">
            <v>92344.97</v>
          </cell>
          <cell r="H1317">
            <v>11378.77</v>
          </cell>
          <cell r="I1317">
            <v>-217.36</v>
          </cell>
          <cell r="J1317">
            <v>15819.62</v>
          </cell>
          <cell r="K1317">
            <v>5799.88</v>
          </cell>
          <cell r="L1317">
            <v>13488.1</v>
          </cell>
          <cell r="M1317">
            <v>5740.7</v>
          </cell>
          <cell r="N1317">
            <v>36432</v>
          </cell>
          <cell r="O1317">
            <v>7886.11</v>
          </cell>
          <cell r="P1317">
            <v>44044.24</v>
          </cell>
          <cell r="Q1317">
            <v>108505.36</v>
          </cell>
          <cell r="R1317">
            <v>51930.35</v>
          </cell>
          <cell r="S1317">
            <v>2268</v>
          </cell>
          <cell r="T1317">
            <v>9144</v>
          </cell>
          <cell r="U1317">
            <v>13488.1</v>
          </cell>
          <cell r="V1317">
            <v>651</v>
          </cell>
          <cell r="W1317">
            <v>11923.2</v>
          </cell>
          <cell r="X1317">
            <v>137.25</v>
          </cell>
          <cell r="Y1317">
            <v>12886.7</v>
          </cell>
          <cell r="Z1317">
            <v>5705.39</v>
          </cell>
          <cell r="AA1317">
            <v>3.75</v>
          </cell>
          <cell r="AB1317">
            <v>2090.3000000000002</v>
          </cell>
          <cell r="AC1317">
            <v>15311.46</v>
          </cell>
          <cell r="AD1317">
            <v>43.15</v>
          </cell>
          <cell r="AE1317">
            <v>22824</v>
          </cell>
          <cell r="AF1317">
            <v>16.670000000000002</v>
          </cell>
          <cell r="AG1317">
            <v>5242.66</v>
          </cell>
          <cell r="AH1317">
            <v>67873.7</v>
          </cell>
          <cell r="AI1317">
            <v>2390.4</v>
          </cell>
          <cell r="AJ1317">
            <v>167114.25</v>
          </cell>
          <cell r="AK1317">
            <v>2340.12</v>
          </cell>
          <cell r="AL1317">
            <v>9080.06</v>
          </cell>
        </row>
        <row r="1318">
          <cell r="A1318">
            <v>38912</v>
          </cell>
          <cell r="B1318" t="str">
            <v>17:15</v>
          </cell>
          <cell r="C1318">
            <v>52570.239999999998</v>
          </cell>
          <cell r="D1318">
            <v>67529.94</v>
          </cell>
          <cell r="E1318">
            <v>157359.99</v>
          </cell>
          <cell r="F1318">
            <v>14774.4</v>
          </cell>
          <cell r="G1318">
            <v>92459.97</v>
          </cell>
          <cell r="H1318">
            <v>11498.76</v>
          </cell>
          <cell r="I1318">
            <v>-162.16</v>
          </cell>
          <cell r="J1318">
            <v>15359.29</v>
          </cell>
          <cell r="K1318">
            <v>6266.5</v>
          </cell>
          <cell r="L1318">
            <v>13455.75</v>
          </cell>
          <cell r="M1318">
            <v>6065.64</v>
          </cell>
          <cell r="N1318">
            <v>36984</v>
          </cell>
          <cell r="O1318">
            <v>7880.05</v>
          </cell>
          <cell r="P1318">
            <v>43048.9</v>
          </cell>
          <cell r="Q1318">
            <v>108802.16</v>
          </cell>
          <cell r="R1318">
            <v>50928.95</v>
          </cell>
          <cell r="S1318">
            <v>2376</v>
          </cell>
          <cell r="T1318">
            <v>9406.7999999999993</v>
          </cell>
          <cell r="U1318">
            <v>13455.75</v>
          </cell>
          <cell r="V1318">
            <v>672</v>
          </cell>
          <cell r="W1318">
            <v>11692.8</v>
          </cell>
          <cell r="X1318">
            <v>105.75</v>
          </cell>
          <cell r="Y1318">
            <v>13302.4</v>
          </cell>
          <cell r="Z1318">
            <v>5567.62</v>
          </cell>
          <cell r="AA1318">
            <v>3.75</v>
          </cell>
          <cell r="AB1318">
            <v>2101.4</v>
          </cell>
          <cell r="AC1318">
            <v>15232.13</v>
          </cell>
          <cell r="AD1318">
            <v>44.02</v>
          </cell>
          <cell r="AE1318">
            <v>22806</v>
          </cell>
          <cell r="AF1318">
            <v>19.79</v>
          </cell>
          <cell r="AG1318">
            <v>5256.7</v>
          </cell>
          <cell r="AH1318">
            <v>67520.639999999999</v>
          </cell>
          <cell r="AI1318">
            <v>2383.1999999999998</v>
          </cell>
          <cell r="AJ1318">
            <v>164202.76</v>
          </cell>
          <cell r="AK1318">
            <v>2397.19</v>
          </cell>
          <cell r="AL1318">
            <v>10973.72</v>
          </cell>
        </row>
        <row r="1319">
          <cell r="A1319">
            <v>38912</v>
          </cell>
          <cell r="B1319" t="str">
            <v>17:30</v>
          </cell>
          <cell r="C1319">
            <v>50210.080000000002</v>
          </cell>
          <cell r="D1319">
            <v>66049.63</v>
          </cell>
          <cell r="E1319">
            <v>157726.41</v>
          </cell>
          <cell r="F1319">
            <v>14774.4</v>
          </cell>
          <cell r="G1319">
            <v>92383.3</v>
          </cell>
          <cell r="H1319">
            <v>11546.75</v>
          </cell>
          <cell r="I1319">
            <v>-171.36</v>
          </cell>
          <cell r="J1319">
            <v>15876.04</v>
          </cell>
          <cell r="K1319">
            <v>12021.68</v>
          </cell>
          <cell r="L1319">
            <v>13466.64</v>
          </cell>
          <cell r="M1319">
            <v>6084.32</v>
          </cell>
          <cell r="N1319">
            <v>36984</v>
          </cell>
          <cell r="O1319">
            <v>7886.11</v>
          </cell>
          <cell r="P1319">
            <v>48627.37</v>
          </cell>
          <cell r="Q1319">
            <v>108139.36</v>
          </cell>
          <cell r="R1319">
            <v>56513.48</v>
          </cell>
          <cell r="S1319">
            <v>2160</v>
          </cell>
          <cell r="T1319">
            <v>9982.7999999999993</v>
          </cell>
          <cell r="U1319">
            <v>13466.64</v>
          </cell>
          <cell r="V1319">
            <v>702</v>
          </cell>
          <cell r="W1319">
            <v>11664</v>
          </cell>
          <cell r="X1319">
            <v>102.75</v>
          </cell>
          <cell r="Y1319">
            <v>14715.78</v>
          </cell>
          <cell r="Z1319">
            <v>5983.84</v>
          </cell>
          <cell r="AA1319">
            <v>3.75</v>
          </cell>
          <cell r="AB1319">
            <v>2086.8000000000002</v>
          </cell>
          <cell r="AC1319">
            <v>15373.02</v>
          </cell>
          <cell r="AD1319">
            <v>42.83</v>
          </cell>
          <cell r="AE1319">
            <v>22986</v>
          </cell>
          <cell r="AF1319">
            <v>26.04</v>
          </cell>
          <cell r="AG1319">
            <v>5182.6899999999996</v>
          </cell>
          <cell r="AH1319">
            <v>66999.320000000007</v>
          </cell>
          <cell r="AI1319">
            <v>2433.6</v>
          </cell>
          <cell r="AJ1319">
            <v>165146.72</v>
          </cell>
          <cell r="AK1319">
            <v>2283.04</v>
          </cell>
          <cell r="AL1319">
            <v>11727.65</v>
          </cell>
        </row>
        <row r="1320">
          <cell r="A1320">
            <v>38912</v>
          </cell>
          <cell r="B1320" t="str">
            <v>17:45</v>
          </cell>
          <cell r="C1320">
            <v>49439.49</v>
          </cell>
          <cell r="D1320">
            <v>65929.62</v>
          </cell>
          <cell r="E1320">
            <v>157925.23000000001</v>
          </cell>
          <cell r="F1320">
            <v>14688</v>
          </cell>
          <cell r="G1320">
            <v>92383.3</v>
          </cell>
          <cell r="H1320">
            <v>11570.75</v>
          </cell>
          <cell r="I1320">
            <v>-193.07</v>
          </cell>
          <cell r="J1320">
            <v>15905.61</v>
          </cell>
          <cell r="K1320">
            <v>12306.81</v>
          </cell>
          <cell r="L1320">
            <v>13483.08</v>
          </cell>
          <cell r="M1320">
            <v>6091.79</v>
          </cell>
          <cell r="N1320">
            <v>36432</v>
          </cell>
          <cell r="O1320">
            <v>7873.98</v>
          </cell>
          <cell r="P1320">
            <v>57662.42</v>
          </cell>
          <cell r="Q1320">
            <v>103681.07</v>
          </cell>
          <cell r="R1320">
            <v>65536.399999999994</v>
          </cell>
          <cell r="S1320">
            <v>2268</v>
          </cell>
          <cell r="T1320">
            <v>10594.8</v>
          </cell>
          <cell r="U1320">
            <v>13483.08</v>
          </cell>
          <cell r="V1320">
            <v>723</v>
          </cell>
          <cell r="W1320">
            <v>11923.2</v>
          </cell>
          <cell r="X1320">
            <v>107.25</v>
          </cell>
          <cell r="Y1320">
            <v>14466.36</v>
          </cell>
          <cell r="Z1320">
            <v>6089.5</v>
          </cell>
          <cell r="AA1320">
            <v>3.75</v>
          </cell>
          <cell r="AB1320">
            <v>2147.3000000000002</v>
          </cell>
          <cell r="AC1320">
            <v>15878.63</v>
          </cell>
          <cell r="AD1320">
            <v>42.98</v>
          </cell>
          <cell r="AE1320">
            <v>23544</v>
          </cell>
          <cell r="AF1320">
            <v>26.04</v>
          </cell>
          <cell r="AG1320">
            <v>3817.01</v>
          </cell>
          <cell r="AH1320">
            <v>67432.789999999994</v>
          </cell>
          <cell r="AI1320">
            <v>2484</v>
          </cell>
          <cell r="AJ1320">
            <v>167322.46</v>
          </cell>
          <cell r="AK1320">
            <v>2283.04</v>
          </cell>
          <cell r="AL1320">
            <v>13794.22</v>
          </cell>
        </row>
        <row r="1321">
          <cell r="A1321">
            <v>38912</v>
          </cell>
          <cell r="B1321" t="str">
            <v>18:00</v>
          </cell>
          <cell r="C1321">
            <v>50335.31</v>
          </cell>
          <cell r="D1321">
            <v>69290.27</v>
          </cell>
          <cell r="E1321">
            <v>157760.03</v>
          </cell>
          <cell r="F1321">
            <v>16070.4</v>
          </cell>
          <cell r="G1321">
            <v>92383.3</v>
          </cell>
          <cell r="H1321">
            <v>11616.87</v>
          </cell>
          <cell r="I1321">
            <v>-197.09</v>
          </cell>
          <cell r="J1321">
            <v>15879.27</v>
          </cell>
          <cell r="K1321">
            <v>12376.64</v>
          </cell>
          <cell r="L1321">
            <v>13515.83</v>
          </cell>
          <cell r="M1321">
            <v>6099.26</v>
          </cell>
          <cell r="N1321">
            <v>36984</v>
          </cell>
          <cell r="O1321">
            <v>7886.11</v>
          </cell>
          <cell r="P1321">
            <v>72421.45</v>
          </cell>
          <cell r="Q1321">
            <v>94949.09</v>
          </cell>
          <cell r="R1321">
            <v>80307.56</v>
          </cell>
          <cell r="S1321">
            <v>2268</v>
          </cell>
          <cell r="T1321">
            <v>11818.8</v>
          </cell>
          <cell r="U1321">
            <v>13515.83</v>
          </cell>
          <cell r="V1321">
            <v>765</v>
          </cell>
          <cell r="W1321">
            <v>11923.2</v>
          </cell>
          <cell r="X1321">
            <v>111.75</v>
          </cell>
          <cell r="Y1321">
            <v>15048.34</v>
          </cell>
          <cell r="Z1321">
            <v>6598.27</v>
          </cell>
          <cell r="AA1321">
            <v>1.88</v>
          </cell>
          <cell r="AB1321">
            <v>2258.8000000000002</v>
          </cell>
          <cell r="AC1321">
            <v>17200.23</v>
          </cell>
          <cell r="AD1321">
            <v>42.34</v>
          </cell>
          <cell r="AE1321">
            <v>25164</v>
          </cell>
          <cell r="AF1321">
            <v>37.5</v>
          </cell>
          <cell r="AG1321">
            <v>3676.81</v>
          </cell>
          <cell r="AH1321">
            <v>69846.259999999995</v>
          </cell>
          <cell r="AI1321">
            <v>2664</v>
          </cell>
          <cell r="AJ1321">
            <v>171705.96</v>
          </cell>
          <cell r="AK1321">
            <v>2340.12</v>
          </cell>
          <cell r="AL1321">
            <v>18161.22</v>
          </cell>
        </row>
        <row r="1322">
          <cell r="A1322">
            <v>38912</v>
          </cell>
          <cell r="B1322" t="str">
            <v>18:15</v>
          </cell>
          <cell r="C1322">
            <v>50960.26</v>
          </cell>
          <cell r="D1322">
            <v>66169.66</v>
          </cell>
          <cell r="E1322">
            <v>163200.81</v>
          </cell>
          <cell r="F1322">
            <v>40089.599999999999</v>
          </cell>
          <cell r="G1322">
            <v>96216.63</v>
          </cell>
          <cell r="H1322">
            <v>11880.85</v>
          </cell>
          <cell r="I1322">
            <v>-204.85</v>
          </cell>
          <cell r="J1322">
            <v>16694.400000000001</v>
          </cell>
          <cell r="K1322">
            <v>12495.62</v>
          </cell>
          <cell r="L1322">
            <v>13635.99</v>
          </cell>
          <cell r="M1322">
            <v>6476.49</v>
          </cell>
          <cell r="N1322">
            <v>38640</v>
          </cell>
          <cell r="O1322">
            <v>8122.7</v>
          </cell>
          <cell r="P1322">
            <v>76068.95</v>
          </cell>
          <cell r="Q1322">
            <v>94348.85</v>
          </cell>
          <cell r="R1322">
            <v>84191.65</v>
          </cell>
          <cell r="S1322">
            <v>2268</v>
          </cell>
          <cell r="T1322">
            <v>14079.6</v>
          </cell>
          <cell r="U1322">
            <v>13635.99</v>
          </cell>
          <cell r="V1322">
            <v>876</v>
          </cell>
          <cell r="W1322">
            <v>12700.8</v>
          </cell>
          <cell r="X1322">
            <v>117.75</v>
          </cell>
          <cell r="Y1322">
            <v>16711.14</v>
          </cell>
          <cell r="Z1322">
            <v>7305.69</v>
          </cell>
          <cell r="AA1322">
            <v>1.88</v>
          </cell>
          <cell r="AB1322">
            <v>2614.3000000000002</v>
          </cell>
          <cell r="AC1322">
            <v>19316.87</v>
          </cell>
          <cell r="AD1322">
            <v>47.32</v>
          </cell>
          <cell r="AE1322">
            <v>28008</v>
          </cell>
          <cell r="AF1322">
            <v>50</v>
          </cell>
          <cell r="AG1322">
            <v>3675.7</v>
          </cell>
          <cell r="AH1322">
            <v>74858.490000000005</v>
          </cell>
          <cell r="AI1322">
            <v>3124.8</v>
          </cell>
          <cell r="AJ1322">
            <v>184152.44</v>
          </cell>
          <cell r="AK1322">
            <v>2397.19</v>
          </cell>
          <cell r="AL1322">
            <v>23289.29</v>
          </cell>
        </row>
        <row r="1323">
          <cell r="A1323">
            <v>38912</v>
          </cell>
          <cell r="B1323" t="str">
            <v>18:30</v>
          </cell>
          <cell r="C1323">
            <v>48627.7</v>
          </cell>
          <cell r="D1323">
            <v>68170.06</v>
          </cell>
          <cell r="E1323">
            <v>170643.16</v>
          </cell>
          <cell r="F1323">
            <v>47779.199999999997</v>
          </cell>
          <cell r="G1323">
            <v>98209.97</v>
          </cell>
          <cell r="H1323">
            <v>12168.82</v>
          </cell>
          <cell r="I1323">
            <v>21601.06</v>
          </cell>
          <cell r="J1323">
            <v>17161.560000000001</v>
          </cell>
          <cell r="K1323">
            <v>15047.22</v>
          </cell>
          <cell r="L1323">
            <v>13703.63</v>
          </cell>
          <cell r="M1323">
            <v>6483.96</v>
          </cell>
          <cell r="N1323">
            <v>39744</v>
          </cell>
          <cell r="O1323">
            <v>8177.29</v>
          </cell>
          <cell r="P1323">
            <v>89482.28</v>
          </cell>
          <cell r="Q1323">
            <v>100557.37</v>
          </cell>
          <cell r="R1323">
            <v>97659.57</v>
          </cell>
          <cell r="S1323">
            <v>2268</v>
          </cell>
          <cell r="T1323">
            <v>18190.8</v>
          </cell>
          <cell r="U1323">
            <v>13703.63</v>
          </cell>
          <cell r="V1323">
            <v>1122</v>
          </cell>
          <cell r="W1323">
            <v>13478.4</v>
          </cell>
          <cell r="X1323">
            <v>111</v>
          </cell>
          <cell r="Y1323">
            <v>18207.66</v>
          </cell>
          <cell r="Z1323">
            <v>8205.26</v>
          </cell>
          <cell r="AA1323">
            <v>1.88</v>
          </cell>
          <cell r="AB1323">
            <v>3309.8</v>
          </cell>
          <cell r="AC1323">
            <v>22312.49</v>
          </cell>
          <cell r="AD1323">
            <v>48.88</v>
          </cell>
          <cell r="AE1323">
            <v>32904</v>
          </cell>
          <cell r="AF1323">
            <v>90.62</v>
          </cell>
          <cell r="AG1323">
            <v>3636.75</v>
          </cell>
          <cell r="AH1323">
            <v>86022.96</v>
          </cell>
          <cell r="AI1323">
            <v>3866.4</v>
          </cell>
          <cell r="AJ1323">
            <v>194567.13</v>
          </cell>
          <cell r="AK1323">
            <v>2454.27</v>
          </cell>
          <cell r="AL1323">
            <v>24817.13</v>
          </cell>
        </row>
        <row r="1324">
          <cell r="A1324">
            <v>38912</v>
          </cell>
          <cell r="B1324" t="str">
            <v>18:45</v>
          </cell>
          <cell r="C1324">
            <v>47123.34</v>
          </cell>
          <cell r="D1324">
            <v>78092.06</v>
          </cell>
          <cell r="E1324">
            <v>178649.8</v>
          </cell>
          <cell r="F1324">
            <v>54432</v>
          </cell>
          <cell r="G1324">
            <v>98171.63</v>
          </cell>
          <cell r="H1324">
            <v>12146.7</v>
          </cell>
          <cell r="I1324">
            <v>45522.33</v>
          </cell>
          <cell r="J1324">
            <v>17245.55</v>
          </cell>
          <cell r="K1324">
            <v>15527.43</v>
          </cell>
          <cell r="L1324">
            <v>13527.95</v>
          </cell>
          <cell r="M1324">
            <v>6480.23</v>
          </cell>
          <cell r="N1324">
            <v>39192</v>
          </cell>
          <cell r="O1324">
            <v>8177.29</v>
          </cell>
          <cell r="P1324">
            <v>95742.96</v>
          </cell>
          <cell r="Q1324">
            <v>121167.03</v>
          </cell>
          <cell r="R1324">
            <v>103920.25</v>
          </cell>
          <cell r="S1324">
            <v>2376</v>
          </cell>
          <cell r="T1324">
            <v>21510</v>
          </cell>
          <cell r="U1324">
            <v>13527.95</v>
          </cell>
          <cell r="V1324">
            <v>1359</v>
          </cell>
          <cell r="W1324">
            <v>14284.8</v>
          </cell>
          <cell r="X1324">
            <v>106.5</v>
          </cell>
          <cell r="Y1324">
            <v>19454.759999999998</v>
          </cell>
          <cell r="Z1324">
            <v>8522.64</v>
          </cell>
          <cell r="AA1324">
            <v>3.75</v>
          </cell>
          <cell r="AB1324">
            <v>3687.5</v>
          </cell>
          <cell r="AC1324">
            <v>23647.23</v>
          </cell>
          <cell r="AD1324">
            <v>53.62</v>
          </cell>
          <cell r="AE1324">
            <v>35928</v>
          </cell>
          <cell r="AF1324">
            <v>134.37</v>
          </cell>
          <cell r="AG1324">
            <v>3693.51</v>
          </cell>
          <cell r="AH1324">
            <v>93303.23</v>
          </cell>
          <cell r="AI1324">
            <v>4262.3999999999996</v>
          </cell>
          <cell r="AJ1324">
            <v>200902.18</v>
          </cell>
          <cell r="AK1324">
            <v>2454.27</v>
          </cell>
          <cell r="AL1324">
            <v>23917.08</v>
          </cell>
        </row>
        <row r="1325">
          <cell r="A1325">
            <v>38912</v>
          </cell>
          <cell r="B1325" t="str">
            <v>19:00</v>
          </cell>
          <cell r="C1325">
            <v>46870.879999999997</v>
          </cell>
          <cell r="D1325">
            <v>79972.42</v>
          </cell>
          <cell r="E1325">
            <v>180893.97</v>
          </cell>
          <cell r="F1325">
            <v>63504</v>
          </cell>
          <cell r="G1325">
            <v>98248.3</v>
          </cell>
          <cell r="H1325">
            <v>12159.83</v>
          </cell>
          <cell r="I1325">
            <v>47021.41</v>
          </cell>
          <cell r="J1325">
            <v>16675.64</v>
          </cell>
          <cell r="K1325">
            <v>15791.08</v>
          </cell>
          <cell r="L1325">
            <v>13407.37</v>
          </cell>
          <cell r="M1325">
            <v>6480.23</v>
          </cell>
          <cell r="N1325">
            <v>39192</v>
          </cell>
          <cell r="O1325">
            <v>8177.29</v>
          </cell>
          <cell r="P1325">
            <v>101421.59</v>
          </cell>
          <cell r="Q1325">
            <v>126843.73</v>
          </cell>
          <cell r="R1325">
            <v>109598.88</v>
          </cell>
          <cell r="S1325">
            <v>2268</v>
          </cell>
          <cell r="T1325">
            <v>22867.200000000001</v>
          </cell>
          <cell r="U1325">
            <v>13407.37</v>
          </cell>
          <cell r="V1325">
            <v>1467</v>
          </cell>
          <cell r="W1325">
            <v>14860.8</v>
          </cell>
          <cell r="X1325">
            <v>114.75</v>
          </cell>
          <cell r="Y1325">
            <v>19953.599999999999</v>
          </cell>
          <cell r="Z1325">
            <v>8736.76</v>
          </cell>
          <cell r="AA1325">
            <v>16.88</v>
          </cell>
          <cell r="AB1325">
            <v>3805.2</v>
          </cell>
          <cell r="AC1325">
            <v>24010.79</v>
          </cell>
          <cell r="AD1325">
            <v>52.33</v>
          </cell>
          <cell r="AE1325">
            <v>36756</v>
          </cell>
          <cell r="AF1325">
            <v>145.82</v>
          </cell>
          <cell r="AG1325">
            <v>3659.98</v>
          </cell>
          <cell r="AH1325">
            <v>95913.23</v>
          </cell>
          <cell r="AI1325">
            <v>4370.3999999999996</v>
          </cell>
          <cell r="AJ1325">
            <v>202261.99</v>
          </cell>
          <cell r="AK1325">
            <v>2454.27</v>
          </cell>
          <cell r="AL1325">
            <v>21735.99</v>
          </cell>
        </row>
        <row r="1326">
          <cell r="A1326">
            <v>38912</v>
          </cell>
          <cell r="B1326" t="str">
            <v>19:15</v>
          </cell>
          <cell r="C1326">
            <v>46032.28</v>
          </cell>
          <cell r="D1326">
            <v>74491.320000000007</v>
          </cell>
          <cell r="E1326">
            <v>190971.94</v>
          </cell>
          <cell r="F1326">
            <v>63936</v>
          </cell>
          <cell r="G1326">
            <v>98478.3</v>
          </cell>
          <cell r="H1326">
            <v>12233.7</v>
          </cell>
          <cell r="I1326">
            <v>47539.57</v>
          </cell>
          <cell r="J1326">
            <v>16947.18</v>
          </cell>
          <cell r="K1326">
            <v>16281.43</v>
          </cell>
          <cell r="L1326">
            <v>13382.48</v>
          </cell>
          <cell r="M1326">
            <v>6483.96</v>
          </cell>
          <cell r="N1326">
            <v>39192</v>
          </cell>
          <cell r="O1326">
            <v>8183.36</v>
          </cell>
          <cell r="P1326">
            <v>101176.5</v>
          </cell>
          <cell r="Q1326">
            <v>130921.37</v>
          </cell>
          <cell r="R1326">
            <v>109359.86</v>
          </cell>
          <cell r="S1326">
            <v>2484</v>
          </cell>
          <cell r="T1326">
            <v>23187.599999999999</v>
          </cell>
          <cell r="U1326">
            <v>13382.48</v>
          </cell>
          <cell r="V1326">
            <v>1548</v>
          </cell>
          <cell r="W1326">
            <v>15148.8</v>
          </cell>
          <cell r="X1326">
            <v>125.25</v>
          </cell>
          <cell r="Y1326">
            <v>19953.599999999999</v>
          </cell>
          <cell r="Z1326">
            <v>8880.34</v>
          </cell>
          <cell r="AA1326">
            <v>18.760000000000002</v>
          </cell>
          <cell r="AB1326">
            <v>3905.5</v>
          </cell>
          <cell r="AC1326">
            <v>24065.38</v>
          </cell>
          <cell r="AD1326">
            <v>53.39</v>
          </cell>
          <cell r="AE1326">
            <v>36828</v>
          </cell>
          <cell r="AF1326">
            <v>147.91</v>
          </cell>
          <cell r="AG1326">
            <v>3652.95</v>
          </cell>
          <cell r="AH1326">
            <v>96180.96</v>
          </cell>
          <cell r="AI1326">
            <v>4356</v>
          </cell>
          <cell r="AJ1326">
            <v>205653.4</v>
          </cell>
          <cell r="AK1326">
            <v>2454.27</v>
          </cell>
          <cell r="AL1326">
            <v>18662.86</v>
          </cell>
        </row>
        <row r="1327">
          <cell r="A1327">
            <v>38912</v>
          </cell>
          <cell r="B1327" t="str">
            <v>19:30</v>
          </cell>
          <cell r="C1327">
            <v>48420.05</v>
          </cell>
          <cell r="D1327">
            <v>74331.3</v>
          </cell>
          <cell r="E1327">
            <v>190056.69</v>
          </cell>
          <cell r="F1327">
            <v>63936</v>
          </cell>
          <cell r="G1327">
            <v>98593.3</v>
          </cell>
          <cell r="H1327">
            <v>12329.69</v>
          </cell>
          <cell r="I1327">
            <v>47625.34</v>
          </cell>
          <cell r="J1327">
            <v>17371.98</v>
          </cell>
          <cell r="K1327">
            <v>16365.42</v>
          </cell>
          <cell r="L1327">
            <v>13410.4</v>
          </cell>
          <cell r="M1327">
            <v>6480.23</v>
          </cell>
          <cell r="N1327">
            <v>39192</v>
          </cell>
          <cell r="O1327">
            <v>8177.29</v>
          </cell>
          <cell r="P1327">
            <v>100607.97</v>
          </cell>
          <cell r="Q1327">
            <v>133198.67000000001</v>
          </cell>
          <cell r="R1327">
            <v>108785.26</v>
          </cell>
          <cell r="S1327">
            <v>2484</v>
          </cell>
          <cell r="T1327">
            <v>23396.400000000001</v>
          </cell>
          <cell r="U1327">
            <v>13410.4</v>
          </cell>
          <cell r="V1327">
            <v>1542</v>
          </cell>
          <cell r="W1327">
            <v>15206.4</v>
          </cell>
          <cell r="X1327">
            <v>154.5</v>
          </cell>
          <cell r="Y1327">
            <v>20618.72</v>
          </cell>
          <cell r="Z1327">
            <v>8897.4</v>
          </cell>
          <cell r="AA1327">
            <v>18.760000000000002</v>
          </cell>
          <cell r="AB1327">
            <v>3891.1</v>
          </cell>
          <cell r="AC1327">
            <v>24119.49</v>
          </cell>
          <cell r="AD1327">
            <v>55.68</v>
          </cell>
          <cell r="AE1327">
            <v>36846</v>
          </cell>
          <cell r="AF1327">
            <v>146.87</v>
          </cell>
          <cell r="AG1327">
            <v>3649.99</v>
          </cell>
          <cell r="AH1327">
            <v>96576.23</v>
          </cell>
          <cell r="AI1327">
            <v>4377.6000000000004</v>
          </cell>
          <cell r="AJ1327">
            <v>204277.55</v>
          </cell>
          <cell r="AK1327">
            <v>2454.27</v>
          </cell>
          <cell r="AL1327">
            <v>17802.55</v>
          </cell>
        </row>
        <row r="1328">
          <cell r="A1328">
            <v>38912</v>
          </cell>
          <cell r="B1328" t="str">
            <v>19:45</v>
          </cell>
          <cell r="C1328">
            <v>48814.95</v>
          </cell>
          <cell r="D1328">
            <v>71850.789999999994</v>
          </cell>
          <cell r="E1328">
            <v>190857.95</v>
          </cell>
          <cell r="F1328">
            <v>64108.800000000003</v>
          </cell>
          <cell r="G1328">
            <v>98516.63</v>
          </cell>
          <cell r="H1328">
            <v>12403.56</v>
          </cell>
          <cell r="I1328">
            <v>47664.84</v>
          </cell>
          <cell r="J1328">
            <v>16681.2</v>
          </cell>
          <cell r="K1328">
            <v>16247.33</v>
          </cell>
          <cell r="L1328">
            <v>13402.32</v>
          </cell>
          <cell r="M1328">
            <v>6476.49</v>
          </cell>
          <cell r="N1328">
            <v>38640</v>
          </cell>
          <cell r="O1328">
            <v>8165.16</v>
          </cell>
          <cell r="P1328">
            <v>101026.97</v>
          </cell>
          <cell r="Q1328">
            <v>132428.10999999999</v>
          </cell>
          <cell r="R1328">
            <v>109192.13</v>
          </cell>
          <cell r="S1328">
            <v>2484</v>
          </cell>
          <cell r="T1328">
            <v>23623.200000000001</v>
          </cell>
          <cell r="U1328">
            <v>13402.32</v>
          </cell>
          <cell r="V1328">
            <v>1515</v>
          </cell>
          <cell r="W1328">
            <v>15408</v>
          </cell>
          <cell r="X1328">
            <v>201.75</v>
          </cell>
          <cell r="Y1328">
            <v>20868.14</v>
          </cell>
          <cell r="Z1328">
            <v>8892.25</v>
          </cell>
          <cell r="AA1328">
            <v>20.64</v>
          </cell>
          <cell r="AB1328">
            <v>3969.6</v>
          </cell>
          <cell r="AC1328">
            <v>24054.28</v>
          </cell>
          <cell r="AD1328">
            <v>52.69</v>
          </cell>
          <cell r="AE1328">
            <v>36504</v>
          </cell>
          <cell r="AF1328">
            <v>148.94999999999999</v>
          </cell>
          <cell r="AG1328">
            <v>3615.31</v>
          </cell>
          <cell r="AH1328">
            <v>96053.49</v>
          </cell>
          <cell r="AI1328">
            <v>4356</v>
          </cell>
          <cell r="AJ1328">
            <v>203925.54</v>
          </cell>
          <cell r="AK1328">
            <v>2397.19</v>
          </cell>
          <cell r="AL1328">
            <v>17150.29</v>
          </cell>
        </row>
        <row r="1329">
          <cell r="A1329">
            <v>38912</v>
          </cell>
          <cell r="B1329" t="str">
            <v>20:00</v>
          </cell>
          <cell r="C1329">
            <v>48151.19</v>
          </cell>
          <cell r="D1329">
            <v>70730.58</v>
          </cell>
          <cell r="E1329">
            <v>190657.55</v>
          </cell>
          <cell r="F1329">
            <v>64713.599999999999</v>
          </cell>
          <cell r="G1329">
            <v>98439.97</v>
          </cell>
          <cell r="H1329">
            <v>12401.69</v>
          </cell>
          <cell r="I1329">
            <v>47676.17</v>
          </cell>
          <cell r="J1329">
            <v>16518.849999999999</v>
          </cell>
          <cell r="K1329">
            <v>16155.92</v>
          </cell>
          <cell r="L1329">
            <v>13356.93</v>
          </cell>
          <cell r="M1329">
            <v>6480.23</v>
          </cell>
          <cell r="N1329">
            <v>38640</v>
          </cell>
          <cell r="O1329">
            <v>8177.29</v>
          </cell>
          <cell r="P1329">
            <v>100775.98</v>
          </cell>
          <cell r="Q1329">
            <v>132408.85999999999</v>
          </cell>
          <cell r="R1329">
            <v>108953.27</v>
          </cell>
          <cell r="S1329">
            <v>2484</v>
          </cell>
          <cell r="T1329">
            <v>23490</v>
          </cell>
          <cell r="U1329">
            <v>13356.93</v>
          </cell>
          <cell r="V1329">
            <v>1485</v>
          </cell>
          <cell r="W1329">
            <v>15292.8</v>
          </cell>
          <cell r="X1329">
            <v>294</v>
          </cell>
          <cell r="Y1329">
            <v>21034.42</v>
          </cell>
          <cell r="Z1329">
            <v>8756.0499999999993</v>
          </cell>
          <cell r="AA1329">
            <v>18.760000000000002</v>
          </cell>
          <cell r="AB1329">
            <v>4038.5</v>
          </cell>
          <cell r="AC1329">
            <v>23988.880000000001</v>
          </cell>
          <cell r="AD1329">
            <v>51.34</v>
          </cell>
          <cell r="AE1329">
            <v>36126</v>
          </cell>
          <cell r="AF1329">
            <v>148.94999999999999</v>
          </cell>
          <cell r="AG1329">
            <v>3618.02</v>
          </cell>
          <cell r="AH1329">
            <v>96171.23</v>
          </cell>
          <cell r="AI1329">
            <v>4363.2</v>
          </cell>
          <cell r="AJ1329">
            <v>203541.58</v>
          </cell>
          <cell r="AK1329">
            <v>2454.27</v>
          </cell>
          <cell r="AL1329">
            <v>16164.92</v>
          </cell>
        </row>
        <row r="1330">
          <cell r="A1330">
            <v>38912</v>
          </cell>
          <cell r="B1330" t="str">
            <v>20:15</v>
          </cell>
          <cell r="C1330">
            <v>47976.74</v>
          </cell>
          <cell r="D1330">
            <v>64089.24</v>
          </cell>
          <cell r="E1330">
            <v>192338.03</v>
          </cell>
          <cell r="F1330">
            <v>65750.399999999994</v>
          </cell>
          <cell r="G1330">
            <v>100011.63</v>
          </cell>
          <cell r="H1330">
            <v>12449.68</v>
          </cell>
          <cell r="I1330">
            <v>47608.89</v>
          </cell>
          <cell r="J1330">
            <v>17238.39</v>
          </cell>
          <cell r="K1330">
            <v>16365.42</v>
          </cell>
          <cell r="L1330">
            <v>13315.35</v>
          </cell>
          <cell r="M1330">
            <v>6487.7</v>
          </cell>
          <cell r="N1330">
            <v>39744</v>
          </cell>
          <cell r="O1330">
            <v>8280.42</v>
          </cell>
          <cell r="P1330">
            <v>92164.160000000003</v>
          </cell>
          <cell r="Q1330">
            <v>139116.68</v>
          </cell>
          <cell r="R1330">
            <v>100444.58</v>
          </cell>
          <cell r="S1330">
            <v>2484</v>
          </cell>
          <cell r="T1330">
            <v>22737.599999999999</v>
          </cell>
          <cell r="U1330">
            <v>13315.35</v>
          </cell>
          <cell r="V1330">
            <v>1464</v>
          </cell>
          <cell r="W1330">
            <v>15206.4</v>
          </cell>
          <cell r="X1330">
            <v>364.5</v>
          </cell>
          <cell r="Y1330">
            <v>20701.86</v>
          </cell>
          <cell r="Z1330">
            <v>8445.5400000000009</v>
          </cell>
          <cell r="AA1330">
            <v>18.760000000000002</v>
          </cell>
          <cell r="AB1330">
            <v>3984.3</v>
          </cell>
          <cell r="AC1330">
            <v>23738.71</v>
          </cell>
          <cell r="AD1330">
            <v>51.84</v>
          </cell>
          <cell r="AE1330">
            <v>35424</v>
          </cell>
          <cell r="AF1330">
            <v>145.82</v>
          </cell>
          <cell r="AG1330">
            <v>3628.92</v>
          </cell>
          <cell r="AH1330">
            <v>94885.7</v>
          </cell>
          <cell r="AI1330">
            <v>4269.6000000000004</v>
          </cell>
          <cell r="AJ1330">
            <v>202485.63</v>
          </cell>
          <cell r="AK1330">
            <v>2454.27</v>
          </cell>
          <cell r="AL1330">
            <v>14939.89</v>
          </cell>
        </row>
        <row r="1331">
          <cell r="A1331">
            <v>38912</v>
          </cell>
          <cell r="B1331" t="str">
            <v>20:30</v>
          </cell>
          <cell r="C1331">
            <v>50547.360000000001</v>
          </cell>
          <cell r="D1331">
            <v>74371.3</v>
          </cell>
          <cell r="E1331">
            <v>190579.53</v>
          </cell>
          <cell r="F1331">
            <v>65145.599999999999</v>
          </cell>
          <cell r="G1331">
            <v>100241.63</v>
          </cell>
          <cell r="H1331">
            <v>12475.56</v>
          </cell>
          <cell r="I1331">
            <v>47669.78</v>
          </cell>
          <cell r="J1331">
            <v>17544.330000000002</v>
          </cell>
          <cell r="K1331">
            <v>16398.099999999999</v>
          </cell>
          <cell r="L1331">
            <v>13361.03</v>
          </cell>
          <cell r="M1331">
            <v>6480.23</v>
          </cell>
          <cell r="N1331">
            <v>39744</v>
          </cell>
          <cell r="O1331">
            <v>8274.35</v>
          </cell>
          <cell r="P1331">
            <v>74806.42</v>
          </cell>
          <cell r="Q1331">
            <v>153464.51999999999</v>
          </cell>
          <cell r="R1331">
            <v>83080.77</v>
          </cell>
          <cell r="S1331">
            <v>2376</v>
          </cell>
          <cell r="T1331">
            <v>21528</v>
          </cell>
          <cell r="U1331">
            <v>13361.03</v>
          </cell>
          <cell r="V1331">
            <v>1413</v>
          </cell>
          <cell r="W1331">
            <v>15523.2</v>
          </cell>
          <cell r="X1331">
            <v>412.5</v>
          </cell>
          <cell r="Y1331">
            <v>20452.439999999999</v>
          </cell>
          <cell r="Z1331">
            <v>8256.61</v>
          </cell>
          <cell r="AA1331">
            <v>20.64</v>
          </cell>
          <cell r="AB1331">
            <v>3826.3</v>
          </cell>
          <cell r="AC1331">
            <v>23482.76</v>
          </cell>
          <cell r="AD1331">
            <v>52.06</v>
          </cell>
          <cell r="AE1331">
            <v>34722</v>
          </cell>
          <cell r="AF1331">
            <v>139.57</v>
          </cell>
          <cell r="AG1331">
            <v>3573.81</v>
          </cell>
          <cell r="AH1331">
            <v>93084.23</v>
          </cell>
          <cell r="AI1331">
            <v>4233.6000000000004</v>
          </cell>
          <cell r="AJ1331">
            <v>200277.96</v>
          </cell>
          <cell r="AK1331">
            <v>2397.19</v>
          </cell>
          <cell r="AL1331">
            <v>14330.88</v>
          </cell>
        </row>
        <row r="1332">
          <cell r="A1332">
            <v>38912</v>
          </cell>
          <cell r="B1332" t="str">
            <v>20:45</v>
          </cell>
          <cell r="C1332">
            <v>50620.18</v>
          </cell>
          <cell r="D1332">
            <v>82372.899999999994</v>
          </cell>
          <cell r="E1332">
            <v>189541.45</v>
          </cell>
          <cell r="F1332">
            <v>49939.199999999997</v>
          </cell>
          <cell r="G1332">
            <v>100164.97</v>
          </cell>
          <cell r="H1332">
            <v>12521.68</v>
          </cell>
          <cell r="I1332">
            <v>47666</v>
          </cell>
          <cell r="J1332">
            <v>16760.03</v>
          </cell>
          <cell r="K1332">
            <v>16379.67</v>
          </cell>
          <cell r="L1332">
            <v>13356.47</v>
          </cell>
          <cell r="M1332">
            <v>6483.96</v>
          </cell>
          <cell r="N1332">
            <v>39192</v>
          </cell>
          <cell r="O1332">
            <v>8268.2900000000009</v>
          </cell>
          <cell r="P1332">
            <v>74378.05</v>
          </cell>
          <cell r="Q1332">
            <v>150558.88</v>
          </cell>
          <cell r="R1332">
            <v>82646.34</v>
          </cell>
          <cell r="S1332">
            <v>2484</v>
          </cell>
          <cell r="T1332">
            <v>20822.400000000001</v>
          </cell>
          <cell r="U1332">
            <v>13356.47</v>
          </cell>
          <cell r="V1332">
            <v>1401</v>
          </cell>
          <cell r="W1332">
            <v>14745.6</v>
          </cell>
          <cell r="X1332">
            <v>423</v>
          </cell>
          <cell r="Y1332">
            <v>20618.72</v>
          </cell>
          <cell r="Z1332">
            <v>8138.19</v>
          </cell>
          <cell r="AA1332">
            <v>18.760000000000002</v>
          </cell>
          <cell r="AB1332">
            <v>3721.2</v>
          </cell>
          <cell r="AC1332">
            <v>23132.33</v>
          </cell>
          <cell r="AD1332">
            <v>37.97</v>
          </cell>
          <cell r="AE1332">
            <v>34056</v>
          </cell>
          <cell r="AF1332">
            <v>132.28</v>
          </cell>
          <cell r="AG1332">
            <v>3654.75</v>
          </cell>
          <cell r="AH1332">
            <v>92241.96</v>
          </cell>
          <cell r="AI1332">
            <v>4147.2</v>
          </cell>
          <cell r="AJ1332">
            <v>198886.18</v>
          </cell>
          <cell r="AK1332">
            <v>2397.19</v>
          </cell>
          <cell r="AL1332">
            <v>13302.26</v>
          </cell>
        </row>
        <row r="1333">
          <cell r="A1333">
            <v>38912</v>
          </cell>
          <cell r="B1333" t="str">
            <v>21:00</v>
          </cell>
          <cell r="C1333">
            <v>48901.77</v>
          </cell>
          <cell r="D1333">
            <v>76691.759999999995</v>
          </cell>
          <cell r="E1333">
            <v>191421.96</v>
          </cell>
          <cell r="F1333">
            <v>49766.400000000001</v>
          </cell>
          <cell r="G1333">
            <v>100356.63</v>
          </cell>
          <cell r="H1333">
            <v>12595.55</v>
          </cell>
          <cell r="I1333">
            <v>47705.31</v>
          </cell>
          <cell r="J1333">
            <v>16591.240000000002</v>
          </cell>
          <cell r="K1333">
            <v>16074.75</v>
          </cell>
          <cell r="L1333">
            <v>13153.47</v>
          </cell>
          <cell r="M1333">
            <v>6487.7</v>
          </cell>
          <cell r="N1333">
            <v>39192</v>
          </cell>
          <cell r="O1333">
            <v>8274.35</v>
          </cell>
          <cell r="P1333">
            <v>72555.66</v>
          </cell>
          <cell r="Q1333">
            <v>149260.6</v>
          </cell>
          <cell r="R1333">
            <v>80830.009999999995</v>
          </cell>
          <cell r="S1333">
            <v>2592</v>
          </cell>
          <cell r="T1333">
            <v>20332.8</v>
          </cell>
          <cell r="U1333">
            <v>13153.47</v>
          </cell>
          <cell r="V1333">
            <v>1401</v>
          </cell>
          <cell r="W1333">
            <v>14342.4</v>
          </cell>
          <cell r="X1333">
            <v>427.5</v>
          </cell>
          <cell r="Y1333">
            <v>20286.16</v>
          </cell>
          <cell r="Z1333">
            <v>8082.83</v>
          </cell>
          <cell r="AA1333">
            <v>20.64</v>
          </cell>
          <cell r="AB1333">
            <v>3606.5</v>
          </cell>
          <cell r="AC1333">
            <v>22657.85</v>
          </cell>
          <cell r="AD1333">
            <v>55.99</v>
          </cell>
          <cell r="AE1333">
            <v>33282</v>
          </cell>
          <cell r="AF1333">
            <v>128.12</v>
          </cell>
          <cell r="AG1333">
            <v>3936.62</v>
          </cell>
          <cell r="AH1333">
            <v>90748.7</v>
          </cell>
          <cell r="AI1333">
            <v>4075.2</v>
          </cell>
          <cell r="AJ1333">
            <v>198198.21</v>
          </cell>
          <cell r="AK1333">
            <v>2454.27</v>
          </cell>
          <cell r="AL1333">
            <v>11429.68</v>
          </cell>
        </row>
        <row r="1334">
          <cell r="A1334">
            <v>38912</v>
          </cell>
          <cell r="B1334" t="str">
            <v>21:15</v>
          </cell>
          <cell r="C1334">
            <v>47912.73</v>
          </cell>
          <cell r="D1334">
            <v>65609.55</v>
          </cell>
          <cell r="E1334">
            <v>192381.51</v>
          </cell>
          <cell r="F1334">
            <v>50198.400000000001</v>
          </cell>
          <cell r="G1334">
            <v>101046.63</v>
          </cell>
          <cell r="H1334">
            <v>12737.66</v>
          </cell>
          <cell r="I1334">
            <v>47438.78</v>
          </cell>
          <cell r="J1334">
            <v>17029.169999999998</v>
          </cell>
          <cell r="K1334">
            <v>16315.7</v>
          </cell>
          <cell r="L1334">
            <v>12457.84</v>
          </cell>
          <cell r="M1334">
            <v>6487.7</v>
          </cell>
          <cell r="N1334">
            <v>39744</v>
          </cell>
          <cell r="O1334">
            <v>7000.44</v>
          </cell>
          <cell r="P1334">
            <v>67641.850000000006</v>
          </cell>
          <cell r="Q1334">
            <v>149450.79</v>
          </cell>
          <cell r="R1334">
            <v>74642.289999999994</v>
          </cell>
          <cell r="S1334">
            <v>2484</v>
          </cell>
          <cell r="T1334">
            <v>20134.8</v>
          </cell>
          <cell r="U1334">
            <v>12457.84</v>
          </cell>
          <cell r="V1334">
            <v>1332</v>
          </cell>
          <cell r="W1334">
            <v>13968</v>
          </cell>
          <cell r="X1334">
            <v>426.75</v>
          </cell>
          <cell r="Y1334">
            <v>19953.599999999999</v>
          </cell>
          <cell r="Z1334">
            <v>8089.23</v>
          </cell>
          <cell r="AA1334">
            <v>18.760000000000002</v>
          </cell>
          <cell r="AB1334">
            <v>3480.6</v>
          </cell>
          <cell r="AC1334">
            <v>22188.04</v>
          </cell>
          <cell r="AD1334">
            <v>52.58</v>
          </cell>
          <cell r="AE1334">
            <v>32040</v>
          </cell>
          <cell r="AF1334">
            <v>121.87</v>
          </cell>
          <cell r="AG1334">
            <v>4947.63</v>
          </cell>
          <cell r="AH1334">
            <v>88822.7</v>
          </cell>
          <cell r="AI1334">
            <v>3931.2</v>
          </cell>
          <cell r="AJ1334">
            <v>196678.43</v>
          </cell>
          <cell r="AK1334">
            <v>2454.27</v>
          </cell>
          <cell r="AL1334">
            <v>10078.39</v>
          </cell>
        </row>
        <row r="1335">
          <cell r="A1335">
            <v>38912</v>
          </cell>
          <cell r="B1335" t="str">
            <v>21:30</v>
          </cell>
          <cell r="C1335">
            <v>49428.69</v>
          </cell>
          <cell r="D1335">
            <v>64289.29</v>
          </cell>
          <cell r="E1335">
            <v>187741.58</v>
          </cell>
          <cell r="F1335">
            <v>50284.800000000003</v>
          </cell>
          <cell r="G1335">
            <v>101123.3</v>
          </cell>
          <cell r="H1335">
            <v>12761.66</v>
          </cell>
          <cell r="I1335">
            <v>47377.7</v>
          </cell>
          <cell r="J1335">
            <v>17405.97</v>
          </cell>
          <cell r="K1335">
            <v>16563.57</v>
          </cell>
          <cell r="L1335">
            <v>12382.15</v>
          </cell>
          <cell r="M1335">
            <v>6491.43</v>
          </cell>
          <cell r="N1335">
            <v>39744</v>
          </cell>
          <cell r="O1335">
            <v>5993.45</v>
          </cell>
          <cell r="P1335">
            <v>55151.86</v>
          </cell>
          <cell r="Q1335">
            <v>155924.04</v>
          </cell>
          <cell r="R1335">
            <v>61145.31</v>
          </cell>
          <cell r="S1335">
            <v>2484</v>
          </cell>
          <cell r="T1335">
            <v>19339.2</v>
          </cell>
          <cell r="U1335">
            <v>12382.15</v>
          </cell>
          <cell r="V1335">
            <v>1254</v>
          </cell>
          <cell r="W1335">
            <v>14054.4</v>
          </cell>
          <cell r="X1335">
            <v>426</v>
          </cell>
          <cell r="Y1335">
            <v>19371.62</v>
          </cell>
          <cell r="Z1335">
            <v>7800.19</v>
          </cell>
          <cell r="AA1335">
            <v>18.760000000000002</v>
          </cell>
          <cell r="AB1335">
            <v>3193.1</v>
          </cell>
          <cell r="AC1335">
            <v>21612.73</v>
          </cell>
          <cell r="AD1335">
            <v>51.44</v>
          </cell>
          <cell r="AE1335">
            <v>31086</v>
          </cell>
          <cell r="AF1335">
            <v>115.62</v>
          </cell>
          <cell r="AG1335">
            <v>5175.7</v>
          </cell>
          <cell r="AH1335">
            <v>86255.43</v>
          </cell>
          <cell r="AI1335">
            <v>3787.2</v>
          </cell>
          <cell r="AJ1335">
            <v>192614.97</v>
          </cell>
          <cell r="AK1335">
            <v>2568.42</v>
          </cell>
          <cell r="AL1335">
            <v>9928.74</v>
          </cell>
        </row>
        <row r="1336">
          <cell r="A1336">
            <v>38912</v>
          </cell>
          <cell r="B1336" t="str">
            <v>21:45</v>
          </cell>
          <cell r="C1336">
            <v>49973.62</v>
          </cell>
          <cell r="D1336">
            <v>72330.89</v>
          </cell>
          <cell r="E1336">
            <v>181701.48</v>
          </cell>
          <cell r="F1336">
            <v>40867.199999999997</v>
          </cell>
          <cell r="G1336">
            <v>101123.3</v>
          </cell>
          <cell r="H1336">
            <v>12713.66</v>
          </cell>
          <cell r="I1336">
            <v>47429.67</v>
          </cell>
          <cell r="J1336">
            <v>17214.39</v>
          </cell>
          <cell r="K1336">
            <v>16270.72</v>
          </cell>
          <cell r="L1336">
            <v>12314.52</v>
          </cell>
          <cell r="M1336">
            <v>6487.7</v>
          </cell>
          <cell r="N1336">
            <v>38640</v>
          </cell>
          <cell r="O1336">
            <v>5987.38</v>
          </cell>
          <cell r="P1336">
            <v>47182.91</v>
          </cell>
          <cell r="Q1336">
            <v>156820.16</v>
          </cell>
          <cell r="R1336">
            <v>53170.29</v>
          </cell>
          <cell r="S1336">
            <v>2484</v>
          </cell>
          <cell r="T1336">
            <v>18500.400000000001</v>
          </cell>
          <cell r="U1336">
            <v>12314.52</v>
          </cell>
          <cell r="V1336">
            <v>1134</v>
          </cell>
          <cell r="W1336">
            <v>13852.8</v>
          </cell>
          <cell r="X1336">
            <v>413.25</v>
          </cell>
          <cell r="Y1336">
            <v>19122.2</v>
          </cell>
          <cell r="Z1336">
            <v>7511.9</v>
          </cell>
          <cell r="AA1336">
            <v>18.760000000000002</v>
          </cell>
          <cell r="AB1336">
            <v>2900.9</v>
          </cell>
          <cell r="AC1336">
            <v>20992.36</v>
          </cell>
          <cell r="AD1336">
            <v>52.48</v>
          </cell>
          <cell r="AE1336">
            <v>30186</v>
          </cell>
          <cell r="AF1336">
            <v>105.2</v>
          </cell>
          <cell r="AG1336">
            <v>5170.57</v>
          </cell>
          <cell r="AH1336">
            <v>84325.7</v>
          </cell>
          <cell r="AI1336">
            <v>3621.6</v>
          </cell>
          <cell r="AJ1336">
            <v>186487.76</v>
          </cell>
          <cell r="AK1336">
            <v>2454.27</v>
          </cell>
          <cell r="AL1336">
            <v>10302.799999999999</v>
          </cell>
        </row>
        <row r="1337">
          <cell r="A1337">
            <v>38912</v>
          </cell>
          <cell r="B1337" t="str">
            <v>22:00</v>
          </cell>
          <cell r="C1337">
            <v>48636.5</v>
          </cell>
          <cell r="D1337">
            <v>68130.05</v>
          </cell>
          <cell r="E1337">
            <v>177181.13</v>
          </cell>
          <cell r="F1337">
            <v>33350.400000000001</v>
          </cell>
          <cell r="G1337">
            <v>101468.3</v>
          </cell>
          <cell r="H1337">
            <v>12787.53</v>
          </cell>
          <cell r="I1337">
            <v>47390.15</v>
          </cell>
          <cell r="J1337">
            <v>16753.2</v>
          </cell>
          <cell r="K1337">
            <v>16079.66</v>
          </cell>
          <cell r="L1337">
            <v>12350.09</v>
          </cell>
          <cell r="M1337">
            <v>6487.7</v>
          </cell>
          <cell r="N1337">
            <v>38640</v>
          </cell>
          <cell r="O1337">
            <v>5993.45</v>
          </cell>
          <cell r="P1337">
            <v>47992.66</v>
          </cell>
          <cell r="Q1337">
            <v>149570.87</v>
          </cell>
          <cell r="R1337">
            <v>53986.11</v>
          </cell>
          <cell r="S1337">
            <v>2484</v>
          </cell>
          <cell r="T1337">
            <v>17870.400000000001</v>
          </cell>
          <cell r="U1337">
            <v>12350.09</v>
          </cell>
          <cell r="V1337">
            <v>1086</v>
          </cell>
          <cell r="W1337">
            <v>13363.2</v>
          </cell>
          <cell r="X1337">
            <v>395.25</v>
          </cell>
          <cell r="Y1337">
            <v>18789.64</v>
          </cell>
          <cell r="Z1337">
            <v>7370.5</v>
          </cell>
          <cell r="AA1337">
            <v>20.64</v>
          </cell>
          <cell r="AB1337">
            <v>2791</v>
          </cell>
          <cell r="AC1337">
            <v>20432.5</v>
          </cell>
          <cell r="AD1337">
            <v>51.67</v>
          </cell>
          <cell r="AE1337">
            <v>29124</v>
          </cell>
          <cell r="AF1337">
            <v>101.04</v>
          </cell>
          <cell r="AG1337">
            <v>5177.3</v>
          </cell>
          <cell r="AH1337">
            <v>81850.7</v>
          </cell>
          <cell r="AI1337">
            <v>3520.8</v>
          </cell>
          <cell r="AJ1337">
            <v>182488.31</v>
          </cell>
          <cell r="AK1337">
            <v>2397.19</v>
          </cell>
          <cell r="AL1337">
            <v>10332</v>
          </cell>
        </row>
        <row r="1338">
          <cell r="A1338">
            <v>38912</v>
          </cell>
          <cell r="B1338" t="str">
            <v>22:15</v>
          </cell>
          <cell r="C1338">
            <v>49171.03</v>
          </cell>
          <cell r="D1338">
            <v>55808.1</v>
          </cell>
          <cell r="E1338">
            <v>170054.94</v>
          </cell>
          <cell r="F1338">
            <v>33523.199999999997</v>
          </cell>
          <cell r="G1338">
            <v>102541.63</v>
          </cell>
          <cell r="H1338">
            <v>12953.64</v>
          </cell>
          <cell r="I1338">
            <v>41146.5</v>
          </cell>
          <cell r="J1338">
            <v>16950.41</v>
          </cell>
          <cell r="K1338">
            <v>16300.65</v>
          </cell>
          <cell r="L1338">
            <v>12375.93</v>
          </cell>
          <cell r="M1338">
            <v>6495.17</v>
          </cell>
          <cell r="N1338">
            <v>39744</v>
          </cell>
          <cell r="O1338">
            <v>5999.51</v>
          </cell>
          <cell r="P1338">
            <v>48162.49</v>
          </cell>
          <cell r="Q1338">
            <v>144103.93</v>
          </cell>
          <cell r="R1338">
            <v>54162</v>
          </cell>
          <cell r="S1338">
            <v>2484</v>
          </cell>
          <cell r="T1338">
            <v>16750.8</v>
          </cell>
          <cell r="U1338">
            <v>12375.93</v>
          </cell>
          <cell r="V1338">
            <v>1014</v>
          </cell>
          <cell r="W1338">
            <v>12787.2</v>
          </cell>
          <cell r="X1338">
            <v>376.5</v>
          </cell>
          <cell r="Y1338">
            <v>18124.52</v>
          </cell>
          <cell r="Z1338">
            <v>6999.45</v>
          </cell>
          <cell r="AA1338">
            <v>18.760000000000002</v>
          </cell>
          <cell r="AB1338">
            <v>2693.8</v>
          </cell>
          <cell r="AC1338">
            <v>19501.54</v>
          </cell>
          <cell r="AD1338">
            <v>51.7</v>
          </cell>
          <cell r="AE1338">
            <v>27612</v>
          </cell>
          <cell r="AF1338">
            <v>93.74</v>
          </cell>
          <cell r="AG1338">
            <v>5188.3900000000003</v>
          </cell>
          <cell r="AH1338">
            <v>78561.17</v>
          </cell>
          <cell r="AI1338">
            <v>3355.2</v>
          </cell>
          <cell r="AJ1338">
            <v>176409.11</v>
          </cell>
          <cell r="AK1338">
            <v>2397.19</v>
          </cell>
          <cell r="AL1338">
            <v>10986.57</v>
          </cell>
        </row>
        <row r="1339">
          <cell r="A1339">
            <v>38912</v>
          </cell>
          <cell r="B1339" t="str">
            <v>22:30</v>
          </cell>
          <cell r="C1339">
            <v>49927.21</v>
          </cell>
          <cell r="D1339">
            <v>63249.86</v>
          </cell>
          <cell r="E1339">
            <v>160893.62</v>
          </cell>
          <cell r="F1339">
            <v>28166.400000000001</v>
          </cell>
          <cell r="G1339">
            <v>102503.3</v>
          </cell>
          <cell r="H1339">
            <v>12905.64</v>
          </cell>
          <cell r="I1339">
            <v>25208.34</v>
          </cell>
          <cell r="J1339">
            <v>16962.810000000001</v>
          </cell>
          <cell r="K1339">
            <v>16380.46</v>
          </cell>
          <cell r="L1339">
            <v>12380.07</v>
          </cell>
          <cell r="M1339">
            <v>6491.43</v>
          </cell>
          <cell r="N1339">
            <v>39192</v>
          </cell>
          <cell r="O1339">
            <v>5981.31</v>
          </cell>
          <cell r="P1339">
            <v>47173.83</v>
          </cell>
          <cell r="Q1339">
            <v>132532.51999999999</v>
          </cell>
          <cell r="R1339">
            <v>53155.14</v>
          </cell>
          <cell r="S1339">
            <v>2484</v>
          </cell>
          <cell r="T1339">
            <v>15732</v>
          </cell>
          <cell r="U1339">
            <v>12380.07</v>
          </cell>
          <cell r="V1339">
            <v>942</v>
          </cell>
          <cell r="W1339">
            <v>12297.6</v>
          </cell>
          <cell r="X1339">
            <v>360.75</v>
          </cell>
          <cell r="Y1339">
            <v>17625.68</v>
          </cell>
          <cell r="Z1339">
            <v>6822.79</v>
          </cell>
          <cell r="AA1339">
            <v>18.760000000000002</v>
          </cell>
          <cell r="AB1339">
            <v>2579</v>
          </cell>
          <cell r="AC1339">
            <v>18555.41</v>
          </cell>
          <cell r="AD1339">
            <v>52.98</v>
          </cell>
          <cell r="AE1339">
            <v>26226</v>
          </cell>
          <cell r="AF1339">
            <v>88.54</v>
          </cell>
          <cell r="AG1339">
            <v>5151.62</v>
          </cell>
          <cell r="AH1339">
            <v>76247.429999999993</v>
          </cell>
          <cell r="AI1339">
            <v>3168</v>
          </cell>
          <cell r="AJ1339">
            <v>169098.12</v>
          </cell>
          <cell r="AK1339">
            <v>2454.27</v>
          </cell>
          <cell r="AL1339">
            <v>11589.75</v>
          </cell>
        </row>
        <row r="1340">
          <cell r="A1340">
            <v>38912</v>
          </cell>
          <cell r="B1340" t="str">
            <v>22:45</v>
          </cell>
          <cell r="C1340">
            <v>48905.37</v>
          </cell>
          <cell r="D1340">
            <v>55928.4</v>
          </cell>
          <cell r="E1340">
            <v>156493.64000000001</v>
          </cell>
          <cell r="F1340">
            <v>19008</v>
          </cell>
          <cell r="G1340">
            <v>102541.63</v>
          </cell>
          <cell r="H1340">
            <v>12905.64</v>
          </cell>
          <cell r="I1340">
            <v>20490.330000000002</v>
          </cell>
          <cell r="J1340">
            <v>17237.59</v>
          </cell>
          <cell r="K1340">
            <v>16307.98</v>
          </cell>
          <cell r="L1340">
            <v>12352.86</v>
          </cell>
          <cell r="M1340">
            <v>6498.9</v>
          </cell>
          <cell r="N1340">
            <v>39192</v>
          </cell>
          <cell r="O1340">
            <v>5993.45</v>
          </cell>
          <cell r="P1340">
            <v>48519.7</v>
          </cell>
          <cell r="Q1340">
            <v>123664.37</v>
          </cell>
          <cell r="R1340">
            <v>54513.15</v>
          </cell>
          <cell r="S1340">
            <v>2484</v>
          </cell>
          <cell r="T1340">
            <v>14716.8</v>
          </cell>
          <cell r="U1340">
            <v>12352.86</v>
          </cell>
          <cell r="V1340">
            <v>903</v>
          </cell>
          <cell r="W1340">
            <v>11548.8</v>
          </cell>
          <cell r="X1340">
            <v>339.75</v>
          </cell>
          <cell r="Y1340">
            <v>16877.419999999998</v>
          </cell>
          <cell r="Z1340">
            <v>6601.34</v>
          </cell>
          <cell r="AA1340">
            <v>18.760000000000002</v>
          </cell>
          <cell r="AB1340">
            <v>2544.1</v>
          </cell>
          <cell r="AC1340">
            <v>17683.34</v>
          </cell>
          <cell r="AD1340">
            <v>52.28</v>
          </cell>
          <cell r="AE1340">
            <v>24948</v>
          </cell>
          <cell r="AF1340">
            <v>83.33</v>
          </cell>
          <cell r="AG1340">
            <v>5202.43</v>
          </cell>
          <cell r="AH1340">
            <v>73773.899999999994</v>
          </cell>
          <cell r="AI1340">
            <v>2988</v>
          </cell>
          <cell r="AJ1340">
            <v>163914.85</v>
          </cell>
          <cell r="AK1340">
            <v>2397.19</v>
          </cell>
          <cell r="AL1340">
            <v>10910.59</v>
          </cell>
        </row>
        <row r="1341">
          <cell r="A1341">
            <v>38912</v>
          </cell>
          <cell r="B1341" t="str">
            <v>23:00</v>
          </cell>
          <cell r="C1341">
            <v>49854.39</v>
          </cell>
          <cell r="D1341">
            <v>69491.100000000006</v>
          </cell>
          <cell r="E1341">
            <v>149327.10999999999</v>
          </cell>
          <cell r="F1341">
            <v>10886.4</v>
          </cell>
          <cell r="G1341">
            <v>102503.3</v>
          </cell>
          <cell r="H1341">
            <v>12955.51</v>
          </cell>
          <cell r="I1341">
            <v>-144.76</v>
          </cell>
          <cell r="J1341">
            <v>17185.16</v>
          </cell>
          <cell r="K1341">
            <v>16226.48</v>
          </cell>
          <cell r="L1341">
            <v>12340.92</v>
          </cell>
          <cell r="M1341">
            <v>2263.41</v>
          </cell>
          <cell r="N1341">
            <v>39744</v>
          </cell>
          <cell r="O1341">
            <v>5969.18</v>
          </cell>
          <cell r="P1341">
            <v>47384.36</v>
          </cell>
          <cell r="Q1341">
            <v>110704.76</v>
          </cell>
          <cell r="R1341">
            <v>53353.54</v>
          </cell>
          <cell r="S1341">
            <v>2592</v>
          </cell>
          <cell r="T1341">
            <v>13420.8</v>
          </cell>
          <cell r="U1341">
            <v>12340.92</v>
          </cell>
          <cell r="V1341">
            <v>849</v>
          </cell>
          <cell r="W1341">
            <v>11548.8</v>
          </cell>
          <cell r="X1341">
            <v>312</v>
          </cell>
          <cell r="Y1341">
            <v>15713.46</v>
          </cell>
          <cell r="Z1341">
            <v>6189.12</v>
          </cell>
          <cell r="AA1341">
            <v>20.64</v>
          </cell>
          <cell r="AB1341">
            <v>2456.5</v>
          </cell>
          <cell r="AC1341">
            <v>16741.71</v>
          </cell>
          <cell r="AD1341">
            <v>52.21</v>
          </cell>
          <cell r="AE1341">
            <v>23652</v>
          </cell>
          <cell r="AF1341">
            <v>78.12</v>
          </cell>
          <cell r="AG1341">
            <v>5163.1899999999996</v>
          </cell>
          <cell r="AH1341">
            <v>70795.41</v>
          </cell>
          <cell r="AI1341">
            <v>2829.6</v>
          </cell>
          <cell r="AJ1341">
            <v>157515.70000000001</v>
          </cell>
          <cell r="AK1341">
            <v>2397.19</v>
          </cell>
          <cell r="AL1341">
            <v>10259.540000000001</v>
          </cell>
        </row>
        <row r="1342">
          <cell r="A1342">
            <v>38912</v>
          </cell>
          <cell r="B1342" t="str">
            <v>23:15</v>
          </cell>
          <cell r="C1342">
            <v>50150.87</v>
          </cell>
          <cell r="D1342">
            <v>74332.06</v>
          </cell>
          <cell r="E1342">
            <v>148887.41</v>
          </cell>
          <cell r="F1342">
            <v>-259.2</v>
          </cell>
          <cell r="G1342">
            <v>98363.3</v>
          </cell>
          <cell r="H1342">
            <v>12689.66</v>
          </cell>
          <cell r="I1342">
            <v>-143.33000000000001</v>
          </cell>
          <cell r="J1342">
            <v>16062.09</v>
          </cell>
          <cell r="K1342">
            <v>15508.94</v>
          </cell>
          <cell r="L1342">
            <v>10788.58</v>
          </cell>
          <cell r="M1342">
            <v>0</v>
          </cell>
          <cell r="N1342">
            <v>37536</v>
          </cell>
          <cell r="O1342">
            <v>5920.65</v>
          </cell>
          <cell r="P1342">
            <v>44753.64</v>
          </cell>
          <cell r="Q1342">
            <v>103887.33</v>
          </cell>
          <cell r="R1342">
            <v>50674.29</v>
          </cell>
          <cell r="S1342">
            <v>2592</v>
          </cell>
          <cell r="T1342">
            <v>14266.8</v>
          </cell>
          <cell r="U1342">
            <v>10788.58</v>
          </cell>
          <cell r="V1342">
            <v>825</v>
          </cell>
          <cell r="W1342">
            <v>11548.8</v>
          </cell>
          <cell r="X1342">
            <v>283.5</v>
          </cell>
          <cell r="Y1342">
            <v>14715.78</v>
          </cell>
          <cell r="Z1342">
            <v>6004.22</v>
          </cell>
          <cell r="AA1342">
            <v>18.760000000000002</v>
          </cell>
          <cell r="AB1342">
            <v>2421.4</v>
          </cell>
          <cell r="AC1342">
            <v>15780.08</v>
          </cell>
          <cell r="AD1342">
            <v>53.36</v>
          </cell>
          <cell r="AE1342">
            <v>22518</v>
          </cell>
          <cell r="AF1342">
            <v>72.91</v>
          </cell>
          <cell r="AG1342">
            <v>5147.9399999999996</v>
          </cell>
          <cell r="AH1342">
            <v>67578</v>
          </cell>
          <cell r="AI1342">
            <v>2692.8</v>
          </cell>
          <cell r="AJ1342">
            <v>154396.07999999999</v>
          </cell>
          <cell r="AK1342">
            <v>2397.19</v>
          </cell>
          <cell r="AL1342">
            <v>8654.6299999999992</v>
          </cell>
        </row>
        <row r="1343">
          <cell r="A1343">
            <v>38912</v>
          </cell>
          <cell r="B1343" t="str">
            <v>23:30</v>
          </cell>
          <cell r="C1343">
            <v>50665.79</v>
          </cell>
          <cell r="D1343">
            <v>76012.41</v>
          </cell>
          <cell r="E1343">
            <v>148447.47</v>
          </cell>
          <cell r="F1343">
            <v>-259.2</v>
          </cell>
          <cell r="G1343">
            <v>96638.3</v>
          </cell>
          <cell r="H1343">
            <v>12401.69</v>
          </cell>
          <cell r="I1343">
            <v>-132.26</v>
          </cell>
          <cell r="J1343">
            <v>15258.16</v>
          </cell>
          <cell r="K1343">
            <v>8974.27</v>
          </cell>
          <cell r="L1343">
            <v>9918.07</v>
          </cell>
          <cell r="M1343">
            <v>0</v>
          </cell>
          <cell r="N1343">
            <v>36432</v>
          </cell>
          <cell r="O1343">
            <v>133.44999999999999</v>
          </cell>
          <cell r="P1343">
            <v>39047.519999999997</v>
          </cell>
          <cell r="Q1343">
            <v>105188.26</v>
          </cell>
          <cell r="R1343">
            <v>39180.97</v>
          </cell>
          <cell r="S1343">
            <v>2592</v>
          </cell>
          <cell r="T1343">
            <v>14252.4</v>
          </cell>
          <cell r="U1343">
            <v>9918.07</v>
          </cell>
          <cell r="V1343">
            <v>789</v>
          </cell>
          <cell r="W1343">
            <v>11462.4</v>
          </cell>
          <cell r="X1343">
            <v>260.25</v>
          </cell>
          <cell r="Y1343">
            <v>14133.8</v>
          </cell>
          <cell r="Z1343">
            <v>5975.74</v>
          </cell>
          <cell r="AA1343">
            <v>18.760000000000002</v>
          </cell>
          <cell r="AB1343">
            <v>2375.1999999999998</v>
          </cell>
          <cell r="AC1343">
            <v>14928.22</v>
          </cell>
          <cell r="AD1343">
            <v>52.67</v>
          </cell>
          <cell r="AE1343">
            <v>21564</v>
          </cell>
          <cell r="AF1343">
            <v>69.790000000000006</v>
          </cell>
          <cell r="AG1343">
            <v>5191.8</v>
          </cell>
          <cell r="AH1343">
            <v>64281</v>
          </cell>
          <cell r="AI1343">
            <v>2556</v>
          </cell>
          <cell r="AJ1343">
            <v>151868.38</v>
          </cell>
          <cell r="AK1343">
            <v>2397.19</v>
          </cell>
          <cell r="AL1343">
            <v>6646.46</v>
          </cell>
        </row>
        <row r="1344">
          <cell r="A1344">
            <v>38912</v>
          </cell>
          <cell r="B1344" t="str">
            <v>23:45</v>
          </cell>
          <cell r="C1344">
            <v>48820.15</v>
          </cell>
          <cell r="D1344">
            <v>67890.78</v>
          </cell>
          <cell r="E1344">
            <v>149407.48000000001</v>
          </cell>
          <cell r="F1344">
            <v>-259.2</v>
          </cell>
          <cell r="G1344">
            <v>96523.3</v>
          </cell>
          <cell r="H1344">
            <v>12427.56</v>
          </cell>
          <cell r="I1344">
            <v>-127.94</v>
          </cell>
          <cell r="J1344">
            <v>15642.13</v>
          </cell>
          <cell r="K1344">
            <v>7510.45</v>
          </cell>
          <cell r="L1344">
            <v>8899.74</v>
          </cell>
          <cell r="M1344">
            <v>0</v>
          </cell>
          <cell r="N1344">
            <v>35880</v>
          </cell>
          <cell r="O1344">
            <v>-84.93</v>
          </cell>
          <cell r="P1344">
            <v>32163.599999999999</v>
          </cell>
          <cell r="Q1344">
            <v>104863.94</v>
          </cell>
          <cell r="R1344">
            <v>32078.67</v>
          </cell>
          <cell r="S1344">
            <v>2484</v>
          </cell>
          <cell r="T1344">
            <v>14428.8</v>
          </cell>
          <cell r="U1344">
            <v>8899.74</v>
          </cell>
          <cell r="V1344">
            <v>750</v>
          </cell>
          <cell r="W1344">
            <v>11462.4</v>
          </cell>
          <cell r="X1344">
            <v>237</v>
          </cell>
          <cell r="Y1344">
            <v>13551.82</v>
          </cell>
          <cell r="Z1344">
            <v>5523.28</v>
          </cell>
          <cell r="AA1344">
            <v>20.64</v>
          </cell>
          <cell r="AB1344">
            <v>2271.4</v>
          </cell>
          <cell r="AC1344">
            <v>14171.92</v>
          </cell>
          <cell r="AD1344">
            <v>54.64</v>
          </cell>
          <cell r="AE1344">
            <v>20628</v>
          </cell>
          <cell r="AF1344">
            <v>68.75</v>
          </cell>
          <cell r="AG1344">
            <v>5151.3599999999997</v>
          </cell>
          <cell r="AH1344">
            <v>61746</v>
          </cell>
          <cell r="AI1344">
            <v>2455.1999999999998</v>
          </cell>
          <cell r="AJ1344">
            <v>149836.57999999999</v>
          </cell>
          <cell r="AK1344">
            <v>2511.34</v>
          </cell>
          <cell r="AL1344">
            <v>4957.34</v>
          </cell>
        </row>
        <row r="1345">
          <cell r="A1345">
            <v>38912</v>
          </cell>
          <cell r="B1345" t="str">
            <v>24:00</v>
          </cell>
          <cell r="C1345">
            <v>48087.97</v>
          </cell>
          <cell r="D1345">
            <v>57408.68</v>
          </cell>
          <cell r="E1345">
            <v>144250.14000000001</v>
          </cell>
          <cell r="F1345">
            <v>-172.8</v>
          </cell>
          <cell r="G1345">
            <v>96829.97</v>
          </cell>
          <cell r="H1345">
            <v>12569.67</v>
          </cell>
          <cell r="I1345">
            <v>-123.63</v>
          </cell>
          <cell r="J1345">
            <v>15912.87</v>
          </cell>
          <cell r="K1345">
            <v>7527.35</v>
          </cell>
          <cell r="L1345">
            <v>8986.09</v>
          </cell>
          <cell r="M1345">
            <v>0</v>
          </cell>
          <cell r="N1345">
            <v>35328</v>
          </cell>
          <cell r="O1345">
            <v>-78.86</v>
          </cell>
          <cell r="P1345">
            <v>29603.66</v>
          </cell>
          <cell r="Q1345">
            <v>99515.63</v>
          </cell>
          <cell r="R1345">
            <v>29524.799999999999</v>
          </cell>
          <cell r="S1345">
            <v>2592</v>
          </cell>
          <cell r="T1345">
            <v>13510.8</v>
          </cell>
          <cell r="U1345">
            <v>8986.09</v>
          </cell>
          <cell r="V1345">
            <v>711</v>
          </cell>
          <cell r="W1345">
            <v>11174.4</v>
          </cell>
          <cell r="X1345">
            <v>211.5</v>
          </cell>
          <cell r="Y1345">
            <v>12969.84</v>
          </cell>
          <cell r="Z1345">
            <v>5225.41</v>
          </cell>
          <cell r="AA1345">
            <v>18.760000000000002</v>
          </cell>
          <cell r="AB1345">
            <v>2297.1999999999998</v>
          </cell>
          <cell r="AC1345">
            <v>13635.35</v>
          </cell>
          <cell r="AD1345">
            <v>58.88</v>
          </cell>
          <cell r="AE1345">
            <v>19584</v>
          </cell>
          <cell r="AF1345">
            <v>67.7</v>
          </cell>
          <cell r="AG1345">
            <v>5184.24</v>
          </cell>
          <cell r="AH1345">
            <v>58770</v>
          </cell>
          <cell r="AI1345">
            <v>2332.8000000000002</v>
          </cell>
          <cell r="AJ1345">
            <v>145485.03</v>
          </cell>
          <cell r="AK1345">
            <v>2511.34</v>
          </cell>
          <cell r="AL1345">
            <v>4990.0600000000004</v>
          </cell>
        </row>
        <row r="1346">
          <cell r="A1346">
            <v>38913</v>
          </cell>
          <cell r="B1346" t="str">
            <v>00:15</v>
          </cell>
          <cell r="C1346">
            <v>49375.48</v>
          </cell>
          <cell r="D1346">
            <v>62489.5</v>
          </cell>
          <cell r="E1346">
            <v>141052.95000000001</v>
          </cell>
          <cell r="F1346">
            <v>-259.2</v>
          </cell>
          <cell r="G1346">
            <v>74404.97</v>
          </cell>
          <cell r="H1346">
            <v>12545.67</v>
          </cell>
          <cell r="I1346">
            <v>-116.87</v>
          </cell>
          <cell r="J1346">
            <v>16112.08</v>
          </cell>
          <cell r="K1346">
            <v>7681.17</v>
          </cell>
          <cell r="L1346">
            <v>9493.2999999999993</v>
          </cell>
          <cell r="M1346">
            <v>0</v>
          </cell>
          <cell r="N1346">
            <v>36984</v>
          </cell>
          <cell r="O1346">
            <v>-84.93</v>
          </cell>
          <cell r="P1346">
            <v>30048.95</v>
          </cell>
          <cell r="Q1346">
            <v>93684.87</v>
          </cell>
          <cell r="R1346">
            <v>29964.02</v>
          </cell>
          <cell r="S1346">
            <v>2592</v>
          </cell>
          <cell r="T1346">
            <v>12380.4</v>
          </cell>
          <cell r="U1346">
            <v>9493.2999999999993</v>
          </cell>
          <cell r="V1346">
            <v>723</v>
          </cell>
          <cell r="W1346">
            <v>11260.8</v>
          </cell>
          <cell r="X1346">
            <v>190.5</v>
          </cell>
          <cell r="Y1346">
            <v>12720.42</v>
          </cell>
          <cell r="Z1346">
            <v>4841.91</v>
          </cell>
          <cell r="AA1346">
            <v>18.760000000000002</v>
          </cell>
          <cell r="AB1346">
            <v>2238.1</v>
          </cell>
          <cell r="AC1346">
            <v>12973.86</v>
          </cell>
          <cell r="AD1346">
            <v>58.62</v>
          </cell>
          <cell r="AE1346">
            <v>18828</v>
          </cell>
          <cell r="AF1346">
            <v>67.7</v>
          </cell>
          <cell r="AG1346">
            <v>5190.5</v>
          </cell>
          <cell r="AH1346">
            <v>56583</v>
          </cell>
          <cell r="AI1346">
            <v>2246.4</v>
          </cell>
          <cell r="AJ1346">
            <v>141661.57</v>
          </cell>
          <cell r="AK1346">
            <v>2454.27</v>
          </cell>
          <cell r="AL1346">
            <v>4441.88</v>
          </cell>
        </row>
        <row r="1347">
          <cell r="A1347">
            <v>38913</v>
          </cell>
          <cell r="B1347" t="str">
            <v>00:30</v>
          </cell>
          <cell r="C1347">
            <v>50598.97</v>
          </cell>
          <cell r="D1347">
            <v>81452.710000000006</v>
          </cell>
          <cell r="E1347">
            <v>141574.32999999999</v>
          </cell>
          <cell r="F1347">
            <v>-259.2</v>
          </cell>
          <cell r="G1347">
            <v>46076.65</v>
          </cell>
          <cell r="H1347">
            <v>12091.59</v>
          </cell>
          <cell r="I1347">
            <v>-112.13</v>
          </cell>
          <cell r="J1347">
            <v>14994.18</v>
          </cell>
          <cell r="K1347">
            <v>5053.7</v>
          </cell>
          <cell r="L1347">
            <v>9490.75</v>
          </cell>
          <cell r="M1347">
            <v>0</v>
          </cell>
          <cell r="N1347">
            <v>35328</v>
          </cell>
          <cell r="O1347">
            <v>-78.86</v>
          </cell>
          <cell r="P1347">
            <v>26781.82</v>
          </cell>
          <cell r="Q1347">
            <v>90384.13</v>
          </cell>
          <cell r="R1347">
            <v>26702.959999999999</v>
          </cell>
          <cell r="S1347">
            <v>2484</v>
          </cell>
          <cell r="T1347">
            <v>11790</v>
          </cell>
          <cell r="U1347">
            <v>9490.75</v>
          </cell>
          <cell r="V1347">
            <v>717</v>
          </cell>
          <cell r="W1347">
            <v>11001.6</v>
          </cell>
          <cell r="X1347">
            <v>171</v>
          </cell>
          <cell r="Y1347">
            <v>12387.86</v>
          </cell>
          <cell r="Z1347">
            <v>4767.2</v>
          </cell>
          <cell r="AA1347">
            <v>20.64</v>
          </cell>
          <cell r="AB1347">
            <v>2265.4</v>
          </cell>
          <cell r="AC1347">
            <v>12417.66</v>
          </cell>
          <cell r="AD1347">
            <v>59.83</v>
          </cell>
          <cell r="AE1347">
            <v>18288</v>
          </cell>
          <cell r="AF1347">
            <v>64.58</v>
          </cell>
          <cell r="AG1347">
            <v>5159.41</v>
          </cell>
          <cell r="AH1347">
            <v>54975</v>
          </cell>
          <cell r="AI1347">
            <v>2145.6</v>
          </cell>
          <cell r="AJ1347">
            <v>140253.74</v>
          </cell>
          <cell r="AK1347">
            <v>2397.19</v>
          </cell>
          <cell r="AL1347">
            <v>2697.87</v>
          </cell>
        </row>
        <row r="1348">
          <cell r="A1348">
            <v>38913</v>
          </cell>
          <cell r="B1348" t="str">
            <v>00:45</v>
          </cell>
          <cell r="C1348">
            <v>49064.2</v>
          </cell>
          <cell r="D1348">
            <v>73291.08</v>
          </cell>
          <cell r="E1348">
            <v>139135.32999999999</v>
          </cell>
          <cell r="F1348">
            <v>-259.2</v>
          </cell>
          <cell r="G1348">
            <v>46076.65</v>
          </cell>
          <cell r="H1348">
            <v>12137.71</v>
          </cell>
          <cell r="I1348">
            <v>-105.81</v>
          </cell>
          <cell r="J1348">
            <v>15054.18</v>
          </cell>
          <cell r="K1348">
            <v>4607.43</v>
          </cell>
          <cell r="L1348">
            <v>10161.91</v>
          </cell>
          <cell r="M1348">
            <v>0</v>
          </cell>
          <cell r="N1348">
            <v>35328</v>
          </cell>
          <cell r="O1348">
            <v>-72.790000000000006</v>
          </cell>
          <cell r="P1348">
            <v>23895.63</v>
          </cell>
          <cell r="Q1348">
            <v>87817.81</v>
          </cell>
          <cell r="R1348">
            <v>23822.84</v>
          </cell>
          <cell r="S1348">
            <v>2376</v>
          </cell>
          <cell r="T1348">
            <v>11318.4</v>
          </cell>
          <cell r="U1348">
            <v>10161.91</v>
          </cell>
          <cell r="V1348">
            <v>693</v>
          </cell>
          <cell r="W1348">
            <v>10972.8</v>
          </cell>
          <cell r="X1348">
            <v>154.5</v>
          </cell>
          <cell r="Y1348">
            <v>11972.16</v>
          </cell>
          <cell r="Z1348">
            <v>4664.25</v>
          </cell>
          <cell r="AA1348">
            <v>18.760000000000002</v>
          </cell>
          <cell r="AB1348">
            <v>2444.6</v>
          </cell>
          <cell r="AC1348">
            <v>11951.47</v>
          </cell>
          <cell r="AD1348">
            <v>59.21</v>
          </cell>
          <cell r="AE1348">
            <v>17766</v>
          </cell>
          <cell r="AF1348">
            <v>64.58</v>
          </cell>
          <cell r="AG1348">
            <v>5231.99</v>
          </cell>
          <cell r="AH1348">
            <v>53271</v>
          </cell>
          <cell r="AI1348">
            <v>2073.6</v>
          </cell>
          <cell r="AJ1348">
            <v>135230.41</v>
          </cell>
          <cell r="AK1348">
            <v>2454.27</v>
          </cell>
          <cell r="AL1348">
            <v>598.46</v>
          </cell>
        </row>
        <row r="1349">
          <cell r="A1349">
            <v>38913</v>
          </cell>
          <cell r="B1349" t="str">
            <v>01:00</v>
          </cell>
          <cell r="C1349">
            <v>49399.08</v>
          </cell>
          <cell r="D1349">
            <v>61129.22</v>
          </cell>
          <cell r="E1349">
            <v>138376.87</v>
          </cell>
          <cell r="F1349">
            <v>-172.8</v>
          </cell>
          <cell r="G1349">
            <v>46153.32</v>
          </cell>
          <cell r="H1349">
            <v>12139.59</v>
          </cell>
          <cell r="I1349">
            <v>-97.32</v>
          </cell>
          <cell r="J1349">
            <v>14934.19</v>
          </cell>
          <cell r="K1349">
            <v>4300.83</v>
          </cell>
          <cell r="L1349">
            <v>11448.36</v>
          </cell>
          <cell r="M1349">
            <v>0</v>
          </cell>
          <cell r="N1349">
            <v>35328</v>
          </cell>
          <cell r="O1349">
            <v>-48.53</v>
          </cell>
          <cell r="P1349">
            <v>23342.48</v>
          </cell>
          <cell r="Q1349">
            <v>83297.320000000007</v>
          </cell>
          <cell r="R1349">
            <v>23293.95</v>
          </cell>
          <cell r="S1349">
            <v>2484</v>
          </cell>
          <cell r="T1349">
            <v>9111.6</v>
          </cell>
          <cell r="U1349">
            <v>11448.36</v>
          </cell>
          <cell r="V1349">
            <v>765</v>
          </cell>
          <cell r="W1349">
            <v>10166.4</v>
          </cell>
          <cell r="X1349">
            <v>142.5</v>
          </cell>
          <cell r="Y1349">
            <v>11639.6</v>
          </cell>
          <cell r="Z1349">
            <v>4481.29</v>
          </cell>
          <cell r="AA1349">
            <v>20.64</v>
          </cell>
          <cell r="AB1349">
            <v>2467</v>
          </cell>
          <cell r="AC1349">
            <v>11580.88</v>
          </cell>
          <cell r="AD1349">
            <v>59.56</v>
          </cell>
          <cell r="AE1349">
            <v>17262</v>
          </cell>
          <cell r="AF1349">
            <v>63.54</v>
          </cell>
          <cell r="AG1349">
            <v>5200.03</v>
          </cell>
          <cell r="AH1349">
            <v>51429</v>
          </cell>
          <cell r="AI1349">
            <v>2016</v>
          </cell>
          <cell r="AJ1349">
            <v>133945.76</v>
          </cell>
          <cell r="AK1349">
            <v>2397.19</v>
          </cell>
          <cell r="AL1349">
            <v>0</v>
          </cell>
        </row>
        <row r="1350">
          <cell r="A1350">
            <v>38913</v>
          </cell>
          <cell r="B1350" t="str">
            <v>01:15</v>
          </cell>
          <cell r="C1350">
            <v>48126.38</v>
          </cell>
          <cell r="D1350">
            <v>51407.49</v>
          </cell>
          <cell r="E1350">
            <v>143574.46</v>
          </cell>
          <cell r="F1350">
            <v>-259.2</v>
          </cell>
          <cell r="G1350">
            <v>46038.32</v>
          </cell>
          <cell r="H1350">
            <v>12161.71</v>
          </cell>
          <cell r="I1350">
            <v>-100.2</v>
          </cell>
          <cell r="J1350">
            <v>15011.75</v>
          </cell>
          <cell r="K1350">
            <v>4170.01</v>
          </cell>
          <cell r="L1350">
            <v>9745.7099999999991</v>
          </cell>
          <cell r="M1350">
            <v>0</v>
          </cell>
          <cell r="N1350">
            <v>34776</v>
          </cell>
          <cell r="O1350">
            <v>-36.4</v>
          </cell>
          <cell r="P1350">
            <v>23952.26</v>
          </cell>
          <cell r="Q1350">
            <v>78436.2</v>
          </cell>
          <cell r="R1350">
            <v>23915.86</v>
          </cell>
          <cell r="S1350">
            <v>2484</v>
          </cell>
          <cell r="T1350">
            <v>10371.6</v>
          </cell>
          <cell r="U1350">
            <v>9745.7099999999991</v>
          </cell>
          <cell r="V1350">
            <v>750</v>
          </cell>
          <cell r="W1350">
            <v>10224</v>
          </cell>
          <cell r="X1350">
            <v>133.5</v>
          </cell>
          <cell r="Y1350">
            <v>11639.6</v>
          </cell>
          <cell r="Z1350">
            <v>4632.0600000000004</v>
          </cell>
          <cell r="AA1350">
            <v>18.760000000000002</v>
          </cell>
          <cell r="AB1350">
            <v>2471.8000000000002</v>
          </cell>
          <cell r="AC1350">
            <v>11230.09</v>
          </cell>
          <cell r="AD1350">
            <v>60.6</v>
          </cell>
          <cell r="AE1350">
            <v>16920</v>
          </cell>
          <cell r="AF1350">
            <v>64.58</v>
          </cell>
          <cell r="AG1350">
            <v>5218.2700000000004</v>
          </cell>
          <cell r="AH1350">
            <v>50109</v>
          </cell>
          <cell r="AI1350">
            <v>1958.4</v>
          </cell>
          <cell r="AJ1350">
            <v>134967.88</v>
          </cell>
          <cell r="AK1350">
            <v>2397.19</v>
          </cell>
          <cell r="AL1350">
            <v>0</v>
          </cell>
        </row>
        <row r="1351">
          <cell r="A1351">
            <v>38913</v>
          </cell>
          <cell r="B1351" t="str">
            <v>01:30</v>
          </cell>
          <cell r="C1351">
            <v>49087.41</v>
          </cell>
          <cell r="D1351">
            <v>45006.86</v>
          </cell>
          <cell r="E1351">
            <v>139138.13</v>
          </cell>
          <cell r="F1351">
            <v>-172.8</v>
          </cell>
          <cell r="G1351">
            <v>46153.32</v>
          </cell>
          <cell r="H1351">
            <v>12137.71</v>
          </cell>
          <cell r="I1351">
            <v>-98.91</v>
          </cell>
          <cell r="J1351">
            <v>15329.75</v>
          </cell>
          <cell r="K1351">
            <v>4068.89</v>
          </cell>
          <cell r="L1351">
            <v>8612.7000000000007</v>
          </cell>
          <cell r="M1351">
            <v>0</v>
          </cell>
          <cell r="N1351">
            <v>36432</v>
          </cell>
          <cell r="O1351">
            <v>-42.46</v>
          </cell>
          <cell r="P1351">
            <v>22777.040000000001</v>
          </cell>
          <cell r="Q1351">
            <v>75330.91</v>
          </cell>
          <cell r="R1351">
            <v>22734.58</v>
          </cell>
          <cell r="S1351">
            <v>2376</v>
          </cell>
          <cell r="T1351">
            <v>10857.6</v>
          </cell>
          <cell r="U1351">
            <v>8612.7000000000007</v>
          </cell>
          <cell r="V1351">
            <v>744</v>
          </cell>
          <cell r="W1351">
            <v>10483.200000000001</v>
          </cell>
          <cell r="X1351">
            <v>127.5</v>
          </cell>
          <cell r="Y1351">
            <v>11556.46</v>
          </cell>
          <cell r="Z1351">
            <v>4671.95</v>
          </cell>
          <cell r="AA1351">
            <v>18.760000000000002</v>
          </cell>
          <cell r="AB1351">
            <v>2457.5</v>
          </cell>
          <cell r="AC1351">
            <v>10869.36</v>
          </cell>
          <cell r="AD1351">
            <v>58.76</v>
          </cell>
          <cell r="AE1351">
            <v>16272</v>
          </cell>
          <cell r="AF1351">
            <v>63.54</v>
          </cell>
          <cell r="AG1351">
            <v>5222.8999999999996</v>
          </cell>
          <cell r="AH1351">
            <v>48894</v>
          </cell>
          <cell r="AI1351">
            <v>1922.4</v>
          </cell>
          <cell r="AJ1351">
            <v>133278.34</v>
          </cell>
          <cell r="AK1351">
            <v>2397.19</v>
          </cell>
          <cell r="AL1351">
            <v>113.3</v>
          </cell>
        </row>
        <row r="1352">
          <cell r="A1352">
            <v>38913</v>
          </cell>
          <cell r="B1352" t="str">
            <v>01:45</v>
          </cell>
          <cell r="C1352">
            <v>46676.03</v>
          </cell>
          <cell r="D1352">
            <v>51248.25</v>
          </cell>
          <cell r="E1352">
            <v>129417.36</v>
          </cell>
          <cell r="F1352">
            <v>-259.2</v>
          </cell>
          <cell r="G1352">
            <v>46114.98</v>
          </cell>
          <cell r="H1352">
            <v>12161.71</v>
          </cell>
          <cell r="I1352">
            <v>-101.92</v>
          </cell>
          <cell r="J1352">
            <v>15305.75</v>
          </cell>
          <cell r="K1352">
            <v>4533.09</v>
          </cell>
          <cell r="L1352">
            <v>6310.08</v>
          </cell>
          <cell r="M1352">
            <v>0</v>
          </cell>
          <cell r="N1352">
            <v>35328</v>
          </cell>
          <cell r="O1352">
            <v>-42.46</v>
          </cell>
          <cell r="P1352">
            <v>22621</v>
          </cell>
          <cell r="Q1352">
            <v>71749.919999999998</v>
          </cell>
          <cell r="R1352">
            <v>22578.54</v>
          </cell>
          <cell r="S1352">
            <v>2484</v>
          </cell>
          <cell r="T1352">
            <v>12873.6</v>
          </cell>
          <cell r="U1352">
            <v>6310.08</v>
          </cell>
          <cell r="V1352">
            <v>765</v>
          </cell>
          <cell r="W1352">
            <v>10598.4</v>
          </cell>
          <cell r="X1352">
            <v>121.5</v>
          </cell>
          <cell r="Y1352">
            <v>11223.9</v>
          </cell>
          <cell r="Z1352">
            <v>4736.8999999999996</v>
          </cell>
          <cell r="AA1352">
            <v>18.760000000000002</v>
          </cell>
          <cell r="AB1352">
            <v>2438.3000000000002</v>
          </cell>
          <cell r="AC1352">
            <v>10593.86</v>
          </cell>
          <cell r="AD1352">
            <v>58.34</v>
          </cell>
          <cell r="AE1352">
            <v>15930</v>
          </cell>
          <cell r="AF1352">
            <v>59.37</v>
          </cell>
          <cell r="AG1352">
            <v>5151.22</v>
          </cell>
          <cell r="AH1352">
            <v>47850</v>
          </cell>
          <cell r="AI1352">
            <v>1893.6</v>
          </cell>
          <cell r="AJ1352">
            <v>128399.15</v>
          </cell>
          <cell r="AK1352">
            <v>2397.19</v>
          </cell>
          <cell r="AL1352">
            <v>2655.71</v>
          </cell>
        </row>
        <row r="1353">
          <cell r="A1353">
            <v>38913</v>
          </cell>
          <cell r="B1353" t="str">
            <v>02:00</v>
          </cell>
          <cell r="C1353">
            <v>43782.53</v>
          </cell>
          <cell r="D1353">
            <v>53568.71</v>
          </cell>
          <cell r="E1353">
            <v>125784.28</v>
          </cell>
          <cell r="F1353">
            <v>-172.8</v>
          </cell>
          <cell r="G1353">
            <v>46114.98</v>
          </cell>
          <cell r="H1353">
            <v>12187.58</v>
          </cell>
          <cell r="I1353">
            <v>-99.05</v>
          </cell>
          <cell r="J1353">
            <v>15030.58</v>
          </cell>
          <cell r="K1353">
            <v>5033.0200000000004</v>
          </cell>
          <cell r="L1353">
            <v>5870.68</v>
          </cell>
          <cell r="M1353">
            <v>0</v>
          </cell>
          <cell r="N1353">
            <v>35328</v>
          </cell>
          <cell r="O1353">
            <v>-42.46</v>
          </cell>
          <cell r="P1353">
            <v>22506.799999999999</v>
          </cell>
          <cell r="Q1353">
            <v>68899.05</v>
          </cell>
          <cell r="R1353">
            <v>22464.34</v>
          </cell>
          <cell r="S1353">
            <v>2376</v>
          </cell>
          <cell r="T1353">
            <v>13186.8</v>
          </cell>
          <cell r="U1353">
            <v>5870.68</v>
          </cell>
          <cell r="V1353">
            <v>756</v>
          </cell>
          <cell r="W1353">
            <v>10540.8</v>
          </cell>
          <cell r="X1353">
            <v>117.75</v>
          </cell>
          <cell r="Y1353">
            <v>11223.9</v>
          </cell>
          <cell r="Z1353">
            <v>4715.57</v>
          </cell>
          <cell r="AA1353">
            <v>20.64</v>
          </cell>
          <cell r="AB1353">
            <v>2419.1999999999998</v>
          </cell>
          <cell r="AC1353">
            <v>10418.35</v>
          </cell>
          <cell r="AD1353">
            <v>58</v>
          </cell>
          <cell r="AE1353">
            <v>15732</v>
          </cell>
          <cell r="AF1353">
            <v>59.37</v>
          </cell>
          <cell r="AG1353">
            <v>5184.99</v>
          </cell>
          <cell r="AH1353">
            <v>47385</v>
          </cell>
          <cell r="AI1353">
            <v>1872</v>
          </cell>
          <cell r="AJ1353">
            <v>126079.49</v>
          </cell>
          <cell r="AK1353">
            <v>2397.19</v>
          </cell>
          <cell r="AL1353">
            <v>3209.82</v>
          </cell>
        </row>
        <row r="1354">
          <cell r="A1354">
            <v>38913</v>
          </cell>
          <cell r="B1354" t="str">
            <v>02:15</v>
          </cell>
          <cell r="C1354">
            <v>36891.68</v>
          </cell>
          <cell r="D1354">
            <v>54288.85</v>
          </cell>
          <cell r="E1354">
            <v>127069.16</v>
          </cell>
          <cell r="F1354">
            <v>-172.8</v>
          </cell>
          <cell r="G1354">
            <v>45846.65</v>
          </cell>
          <cell r="H1354">
            <v>12231.83</v>
          </cell>
          <cell r="I1354">
            <v>-97.9</v>
          </cell>
          <cell r="J1354">
            <v>15163.77</v>
          </cell>
          <cell r="K1354">
            <v>5051.84</v>
          </cell>
          <cell r="L1354">
            <v>5786.79</v>
          </cell>
          <cell r="M1354">
            <v>0</v>
          </cell>
          <cell r="N1354">
            <v>35328</v>
          </cell>
          <cell r="O1354">
            <v>-36.4</v>
          </cell>
          <cell r="P1354">
            <v>22592.48</v>
          </cell>
          <cell r="Q1354">
            <v>66433.899999999994</v>
          </cell>
          <cell r="R1354">
            <v>22556.080000000002</v>
          </cell>
          <cell r="S1354">
            <v>2484</v>
          </cell>
          <cell r="T1354">
            <v>13208.4</v>
          </cell>
          <cell r="U1354">
            <v>5786.79</v>
          </cell>
          <cell r="V1354">
            <v>753</v>
          </cell>
          <cell r="W1354">
            <v>10483.200000000001</v>
          </cell>
          <cell r="X1354">
            <v>112.5</v>
          </cell>
          <cell r="Y1354">
            <v>11223.9</v>
          </cell>
          <cell r="Z1354">
            <v>4614.1400000000003</v>
          </cell>
          <cell r="AA1354">
            <v>16.88</v>
          </cell>
          <cell r="AB1354">
            <v>2435.1</v>
          </cell>
          <cell r="AC1354">
            <v>10292.61</v>
          </cell>
          <cell r="AD1354">
            <v>56.92</v>
          </cell>
          <cell r="AE1354">
            <v>15426</v>
          </cell>
          <cell r="AF1354">
            <v>59.37</v>
          </cell>
          <cell r="AG1354">
            <v>5177.67</v>
          </cell>
          <cell r="AH1354">
            <v>46701</v>
          </cell>
          <cell r="AI1354">
            <v>1828.8</v>
          </cell>
          <cell r="AJ1354">
            <v>125999.44</v>
          </cell>
          <cell r="AK1354">
            <v>2397.19</v>
          </cell>
          <cell r="AL1354">
            <v>3577.94</v>
          </cell>
        </row>
        <row r="1355">
          <cell r="A1355">
            <v>38913</v>
          </cell>
          <cell r="B1355" t="str">
            <v>02:30</v>
          </cell>
          <cell r="C1355">
            <v>36438.769999999997</v>
          </cell>
          <cell r="D1355">
            <v>56289.26</v>
          </cell>
          <cell r="E1355">
            <v>117508.42</v>
          </cell>
          <cell r="F1355">
            <v>-172.8</v>
          </cell>
          <cell r="G1355">
            <v>45999.98</v>
          </cell>
          <cell r="H1355">
            <v>12211.58</v>
          </cell>
          <cell r="I1355">
            <v>-95.02</v>
          </cell>
          <cell r="J1355">
            <v>15708.49</v>
          </cell>
          <cell r="K1355">
            <v>5044.5200000000004</v>
          </cell>
          <cell r="L1355">
            <v>5778.06</v>
          </cell>
          <cell r="M1355">
            <v>0</v>
          </cell>
          <cell r="N1355">
            <v>35328</v>
          </cell>
          <cell r="O1355">
            <v>-42.46</v>
          </cell>
          <cell r="P1355">
            <v>22458.14</v>
          </cell>
          <cell r="Q1355">
            <v>63935.02</v>
          </cell>
          <cell r="R1355">
            <v>22415.68</v>
          </cell>
          <cell r="S1355">
            <v>2376</v>
          </cell>
          <cell r="T1355">
            <v>13046.4</v>
          </cell>
          <cell r="U1355">
            <v>5778.06</v>
          </cell>
          <cell r="V1355">
            <v>711</v>
          </cell>
          <cell r="W1355">
            <v>10454.4</v>
          </cell>
          <cell r="X1355">
            <v>111</v>
          </cell>
          <cell r="Y1355">
            <v>11307.04</v>
          </cell>
          <cell r="Z1355">
            <v>4627.33</v>
          </cell>
          <cell r="AA1355">
            <v>20.64</v>
          </cell>
          <cell r="AB1355">
            <v>2476.6999999999998</v>
          </cell>
          <cell r="AC1355">
            <v>10097.370000000001</v>
          </cell>
          <cell r="AD1355">
            <v>57.62</v>
          </cell>
          <cell r="AE1355">
            <v>15264</v>
          </cell>
          <cell r="AF1355">
            <v>58.33</v>
          </cell>
          <cell r="AG1355">
            <v>5131</v>
          </cell>
          <cell r="AH1355">
            <v>45537</v>
          </cell>
          <cell r="AI1355">
            <v>1807.2</v>
          </cell>
          <cell r="AJ1355">
            <v>120992.11</v>
          </cell>
          <cell r="AK1355">
            <v>2397.19</v>
          </cell>
          <cell r="AL1355">
            <v>6908.08</v>
          </cell>
        </row>
        <row r="1356">
          <cell r="A1356">
            <v>38913</v>
          </cell>
          <cell r="B1356" t="str">
            <v>02:45</v>
          </cell>
          <cell r="C1356">
            <v>41648.82</v>
          </cell>
          <cell r="D1356">
            <v>58929.78</v>
          </cell>
          <cell r="E1356">
            <v>105947.11</v>
          </cell>
          <cell r="F1356">
            <v>-172.8</v>
          </cell>
          <cell r="G1356">
            <v>45999.98</v>
          </cell>
          <cell r="H1356">
            <v>12257.7</v>
          </cell>
          <cell r="I1356">
            <v>-94.45</v>
          </cell>
          <cell r="J1356">
            <v>15557.33</v>
          </cell>
          <cell r="K1356">
            <v>4949.66</v>
          </cell>
          <cell r="L1356">
            <v>5813.07</v>
          </cell>
          <cell r="M1356">
            <v>0</v>
          </cell>
          <cell r="N1356">
            <v>35880</v>
          </cell>
          <cell r="O1356">
            <v>-42.46</v>
          </cell>
          <cell r="P1356">
            <v>22804.09</v>
          </cell>
          <cell r="Q1356">
            <v>61982.45</v>
          </cell>
          <cell r="R1356">
            <v>22761.63</v>
          </cell>
          <cell r="S1356">
            <v>2484</v>
          </cell>
          <cell r="T1356">
            <v>12884.4</v>
          </cell>
          <cell r="U1356">
            <v>5813.07</v>
          </cell>
          <cell r="V1356">
            <v>711</v>
          </cell>
          <cell r="W1356">
            <v>10281.6</v>
          </cell>
          <cell r="X1356">
            <v>108.75</v>
          </cell>
          <cell r="Y1356">
            <v>11307.04</v>
          </cell>
          <cell r="Z1356">
            <v>4593.72</v>
          </cell>
          <cell r="AA1356">
            <v>18.760000000000002</v>
          </cell>
          <cell r="AB1356">
            <v>2473.6</v>
          </cell>
          <cell r="AC1356">
            <v>9992.18</v>
          </cell>
          <cell r="AD1356">
            <v>56.93</v>
          </cell>
          <cell r="AE1356">
            <v>15210</v>
          </cell>
          <cell r="AF1356">
            <v>58.33</v>
          </cell>
          <cell r="AG1356">
            <v>5211.6899999999996</v>
          </cell>
          <cell r="AH1356">
            <v>45360</v>
          </cell>
          <cell r="AI1356">
            <v>1807.2</v>
          </cell>
          <cell r="AJ1356">
            <v>115664.95</v>
          </cell>
          <cell r="AK1356">
            <v>2454.27</v>
          </cell>
          <cell r="AL1356">
            <v>10226.709999999999</v>
          </cell>
        </row>
        <row r="1357">
          <cell r="A1357">
            <v>38913</v>
          </cell>
          <cell r="B1357" t="str">
            <v>03:00</v>
          </cell>
          <cell r="C1357">
            <v>41589.21</v>
          </cell>
          <cell r="D1357">
            <v>60089.38</v>
          </cell>
          <cell r="E1357">
            <v>105147.44</v>
          </cell>
          <cell r="F1357">
            <v>-172.8</v>
          </cell>
          <cell r="G1357">
            <v>45999.98</v>
          </cell>
          <cell r="H1357">
            <v>12235.58</v>
          </cell>
          <cell r="I1357">
            <v>-95.89</v>
          </cell>
          <cell r="J1357">
            <v>15257.76</v>
          </cell>
          <cell r="K1357">
            <v>4817.66</v>
          </cell>
          <cell r="L1357">
            <v>5733.84</v>
          </cell>
          <cell r="M1357">
            <v>0</v>
          </cell>
          <cell r="N1357">
            <v>35328</v>
          </cell>
          <cell r="O1357">
            <v>-36.4</v>
          </cell>
          <cell r="P1357">
            <v>22840.36</v>
          </cell>
          <cell r="Q1357">
            <v>62815.89</v>
          </cell>
          <cell r="R1357">
            <v>22803.96</v>
          </cell>
          <cell r="S1357">
            <v>2484</v>
          </cell>
          <cell r="T1357">
            <v>12916.8</v>
          </cell>
          <cell r="U1357">
            <v>5733.84</v>
          </cell>
          <cell r="V1357">
            <v>753</v>
          </cell>
          <cell r="W1357">
            <v>10368</v>
          </cell>
          <cell r="X1357">
            <v>108</v>
          </cell>
          <cell r="Y1357">
            <v>11390.18</v>
          </cell>
          <cell r="Z1357">
            <v>4420.72</v>
          </cell>
          <cell r="AA1357">
            <v>20.64</v>
          </cell>
          <cell r="AB1357">
            <v>2462.4</v>
          </cell>
          <cell r="AC1357">
            <v>9917.02</v>
          </cell>
          <cell r="AD1357">
            <v>57.04</v>
          </cell>
          <cell r="AE1357">
            <v>15174</v>
          </cell>
          <cell r="AF1357">
            <v>57.29</v>
          </cell>
          <cell r="AG1357">
            <v>5216.8900000000003</v>
          </cell>
          <cell r="AH1357">
            <v>45111</v>
          </cell>
          <cell r="AI1357">
            <v>1792.8</v>
          </cell>
          <cell r="AJ1357">
            <v>114737.02</v>
          </cell>
          <cell r="AK1357">
            <v>2397.19</v>
          </cell>
          <cell r="AL1357">
            <v>10143.709999999999</v>
          </cell>
        </row>
        <row r="1358">
          <cell r="A1358">
            <v>38913</v>
          </cell>
          <cell r="B1358" t="str">
            <v>03:15</v>
          </cell>
          <cell r="C1358">
            <v>40818.22</v>
          </cell>
          <cell r="D1358">
            <v>59249.07</v>
          </cell>
          <cell r="E1358">
            <v>104506.98</v>
          </cell>
          <cell r="F1358">
            <v>-172.8</v>
          </cell>
          <cell r="G1358">
            <v>45923.32</v>
          </cell>
          <cell r="H1358">
            <v>12209.7</v>
          </cell>
          <cell r="I1358">
            <v>-102.79</v>
          </cell>
          <cell r="J1358">
            <v>14849.79</v>
          </cell>
          <cell r="K1358">
            <v>5044.46</v>
          </cell>
          <cell r="L1358">
            <v>5798.76</v>
          </cell>
          <cell r="M1358">
            <v>0</v>
          </cell>
          <cell r="N1358">
            <v>35328</v>
          </cell>
          <cell r="O1358">
            <v>-42.46</v>
          </cell>
          <cell r="P1358">
            <v>24104.7</v>
          </cell>
          <cell r="Q1358">
            <v>60934.79</v>
          </cell>
          <cell r="R1358">
            <v>24062.240000000002</v>
          </cell>
          <cell r="S1358">
            <v>2592</v>
          </cell>
          <cell r="T1358">
            <v>12643.2</v>
          </cell>
          <cell r="U1358">
            <v>5798.76</v>
          </cell>
          <cell r="V1358">
            <v>783</v>
          </cell>
          <cell r="W1358">
            <v>10252.799999999999</v>
          </cell>
          <cell r="X1358">
            <v>102</v>
          </cell>
          <cell r="Y1358">
            <v>11473.32</v>
          </cell>
          <cell r="Z1358">
            <v>4426.76</v>
          </cell>
          <cell r="AA1358">
            <v>18.760000000000002</v>
          </cell>
          <cell r="AB1358">
            <v>2481.5</v>
          </cell>
          <cell r="AC1358">
            <v>9846.2999999999993</v>
          </cell>
          <cell r="AD1358">
            <v>57.07</v>
          </cell>
          <cell r="AE1358">
            <v>15174</v>
          </cell>
          <cell r="AF1358">
            <v>56.25</v>
          </cell>
          <cell r="AG1358">
            <v>5212.95</v>
          </cell>
          <cell r="AH1358">
            <v>45057</v>
          </cell>
          <cell r="AI1358">
            <v>1778.4</v>
          </cell>
          <cell r="AJ1358">
            <v>114417.16</v>
          </cell>
          <cell r="AK1358">
            <v>2283.04</v>
          </cell>
          <cell r="AL1358">
            <v>10302.68</v>
          </cell>
        </row>
        <row r="1359">
          <cell r="A1359">
            <v>38913</v>
          </cell>
          <cell r="B1359" t="str">
            <v>03:30</v>
          </cell>
          <cell r="C1359">
            <v>40433.730000000003</v>
          </cell>
          <cell r="D1359">
            <v>58768.97</v>
          </cell>
          <cell r="E1359">
            <v>104147.35</v>
          </cell>
          <cell r="F1359">
            <v>-172.8</v>
          </cell>
          <cell r="G1359">
            <v>45999.98</v>
          </cell>
          <cell r="H1359">
            <v>12233.7</v>
          </cell>
          <cell r="I1359">
            <v>-97.9</v>
          </cell>
          <cell r="J1359">
            <v>14670.21</v>
          </cell>
          <cell r="K1359">
            <v>4921.6000000000004</v>
          </cell>
          <cell r="L1359">
            <v>5747.34</v>
          </cell>
          <cell r="M1359">
            <v>0</v>
          </cell>
          <cell r="N1359">
            <v>35328</v>
          </cell>
          <cell r="O1359">
            <v>-42.46</v>
          </cell>
          <cell r="P1359">
            <v>24347.82</v>
          </cell>
          <cell r="Q1359">
            <v>59969.9</v>
          </cell>
          <cell r="R1359">
            <v>24305.360000000001</v>
          </cell>
          <cell r="S1359">
            <v>2592</v>
          </cell>
          <cell r="T1359">
            <v>12790.8</v>
          </cell>
          <cell r="U1359">
            <v>5747.34</v>
          </cell>
          <cell r="V1359">
            <v>756</v>
          </cell>
          <cell r="W1359">
            <v>10425.6</v>
          </cell>
          <cell r="X1359">
            <v>104.25</v>
          </cell>
          <cell r="Y1359">
            <v>11223.9</v>
          </cell>
          <cell r="Z1359">
            <v>4384.91</v>
          </cell>
          <cell r="AA1359">
            <v>18.760000000000002</v>
          </cell>
          <cell r="AB1359">
            <v>2502.3000000000002</v>
          </cell>
          <cell r="AC1359">
            <v>9796.32</v>
          </cell>
          <cell r="AD1359">
            <v>58.57</v>
          </cell>
          <cell r="AE1359">
            <v>15174</v>
          </cell>
          <cell r="AF1359">
            <v>57.29</v>
          </cell>
          <cell r="AG1359">
            <v>5261.37</v>
          </cell>
          <cell r="AH1359">
            <v>45045</v>
          </cell>
          <cell r="AI1359">
            <v>1771.2</v>
          </cell>
          <cell r="AJ1359">
            <v>113697.24</v>
          </cell>
          <cell r="AK1359">
            <v>2340.12</v>
          </cell>
          <cell r="AL1359">
            <v>10107.48</v>
          </cell>
        </row>
        <row r="1360">
          <cell r="A1360">
            <v>38913</v>
          </cell>
          <cell r="B1360" t="str">
            <v>03:45</v>
          </cell>
          <cell r="C1360">
            <v>38563.68</v>
          </cell>
          <cell r="D1360">
            <v>55448.3</v>
          </cell>
          <cell r="E1360">
            <v>103227.31</v>
          </cell>
          <cell r="F1360">
            <v>-172.8</v>
          </cell>
          <cell r="G1360">
            <v>45923.32</v>
          </cell>
          <cell r="H1360">
            <v>12281.7</v>
          </cell>
          <cell r="I1360">
            <v>-98.19</v>
          </cell>
          <cell r="J1360">
            <v>14435.8</v>
          </cell>
          <cell r="K1360">
            <v>4851.92</v>
          </cell>
          <cell r="L1360">
            <v>5791.01</v>
          </cell>
          <cell r="M1360">
            <v>0</v>
          </cell>
          <cell r="N1360">
            <v>35880</v>
          </cell>
          <cell r="O1360">
            <v>-42.46</v>
          </cell>
          <cell r="P1360">
            <v>25841.27</v>
          </cell>
          <cell r="Q1360">
            <v>56322.19</v>
          </cell>
          <cell r="R1360">
            <v>25798.81</v>
          </cell>
          <cell r="S1360">
            <v>2484</v>
          </cell>
          <cell r="T1360">
            <v>12571.2</v>
          </cell>
          <cell r="U1360">
            <v>5791.01</v>
          </cell>
          <cell r="V1360">
            <v>753</v>
          </cell>
          <cell r="W1360">
            <v>10339.200000000001</v>
          </cell>
          <cell r="X1360">
            <v>102</v>
          </cell>
          <cell r="Y1360">
            <v>11057.62</v>
          </cell>
          <cell r="Z1360">
            <v>4456.9399999999996</v>
          </cell>
          <cell r="AA1360">
            <v>18.760000000000002</v>
          </cell>
          <cell r="AB1360">
            <v>2500.6999999999998</v>
          </cell>
          <cell r="AC1360">
            <v>9661.15</v>
          </cell>
          <cell r="AD1360">
            <v>57.35</v>
          </cell>
          <cell r="AE1360">
            <v>15102</v>
          </cell>
          <cell r="AF1360">
            <v>57.29</v>
          </cell>
          <cell r="AG1360">
            <v>5249.08</v>
          </cell>
          <cell r="AH1360">
            <v>44808</v>
          </cell>
          <cell r="AI1360">
            <v>1756.8</v>
          </cell>
          <cell r="AJ1360">
            <v>113073.35</v>
          </cell>
          <cell r="AK1360">
            <v>2283.04</v>
          </cell>
          <cell r="AL1360">
            <v>10051.370000000001</v>
          </cell>
        </row>
        <row r="1361">
          <cell r="A1361">
            <v>38913</v>
          </cell>
          <cell r="B1361" t="str">
            <v>04:00</v>
          </cell>
          <cell r="C1361">
            <v>38803.74</v>
          </cell>
          <cell r="D1361">
            <v>54088.03</v>
          </cell>
          <cell r="E1361">
            <v>103907.33</v>
          </cell>
          <cell r="F1361">
            <v>-259.2</v>
          </cell>
          <cell r="G1361">
            <v>45923.32</v>
          </cell>
          <cell r="H1361">
            <v>12259.58</v>
          </cell>
          <cell r="I1361">
            <v>-104.08</v>
          </cell>
          <cell r="J1361">
            <v>14958.18</v>
          </cell>
          <cell r="K1361">
            <v>5139.7</v>
          </cell>
          <cell r="L1361">
            <v>5812.24</v>
          </cell>
          <cell r="M1361">
            <v>0</v>
          </cell>
          <cell r="N1361">
            <v>35880</v>
          </cell>
          <cell r="O1361">
            <v>-36.4</v>
          </cell>
          <cell r="P1361">
            <v>26254.42</v>
          </cell>
          <cell r="Q1361">
            <v>57544.08</v>
          </cell>
          <cell r="R1361">
            <v>26218.02</v>
          </cell>
          <cell r="S1361">
            <v>2484</v>
          </cell>
          <cell r="T1361">
            <v>12290.4</v>
          </cell>
          <cell r="U1361">
            <v>5812.24</v>
          </cell>
          <cell r="V1361">
            <v>729</v>
          </cell>
          <cell r="W1361">
            <v>10022.4</v>
          </cell>
          <cell r="X1361">
            <v>102</v>
          </cell>
          <cell r="Y1361">
            <v>11140.76</v>
          </cell>
          <cell r="Z1361">
            <v>4263.0200000000004</v>
          </cell>
          <cell r="AA1361">
            <v>20.64</v>
          </cell>
          <cell r="AB1361">
            <v>2486.3000000000002</v>
          </cell>
          <cell r="AC1361">
            <v>9640.86</v>
          </cell>
          <cell r="AD1361">
            <v>57.28</v>
          </cell>
          <cell r="AE1361">
            <v>15120</v>
          </cell>
          <cell r="AF1361">
            <v>56.25</v>
          </cell>
          <cell r="AG1361">
            <v>5196.5600000000004</v>
          </cell>
          <cell r="AH1361">
            <v>44829</v>
          </cell>
          <cell r="AI1361">
            <v>1749.6</v>
          </cell>
          <cell r="AJ1361">
            <v>113073.32</v>
          </cell>
          <cell r="AK1361">
            <v>2340.12</v>
          </cell>
          <cell r="AL1361">
            <v>9733.42</v>
          </cell>
        </row>
        <row r="1362">
          <cell r="A1362">
            <v>38913</v>
          </cell>
          <cell r="B1362" t="str">
            <v>04:15</v>
          </cell>
          <cell r="C1362">
            <v>37782.300000000003</v>
          </cell>
          <cell r="D1362">
            <v>53287.87</v>
          </cell>
          <cell r="E1362">
            <v>103907.35</v>
          </cell>
          <cell r="F1362">
            <v>-172.8</v>
          </cell>
          <cell r="G1362">
            <v>45961.65</v>
          </cell>
          <cell r="H1362">
            <v>12281.7</v>
          </cell>
          <cell r="I1362">
            <v>-104.37</v>
          </cell>
          <cell r="J1362">
            <v>15211.36</v>
          </cell>
          <cell r="K1362">
            <v>5044.5200000000004</v>
          </cell>
          <cell r="L1362">
            <v>5673.46</v>
          </cell>
          <cell r="M1362">
            <v>0</v>
          </cell>
          <cell r="N1362">
            <v>35880</v>
          </cell>
          <cell r="O1362">
            <v>-42.46</v>
          </cell>
          <cell r="P1362">
            <v>27774.95</v>
          </cell>
          <cell r="Q1362">
            <v>55880.37</v>
          </cell>
          <cell r="R1362">
            <v>27732.49</v>
          </cell>
          <cell r="S1362">
            <v>2484</v>
          </cell>
          <cell r="T1362">
            <v>12117.6</v>
          </cell>
          <cell r="U1362">
            <v>5673.46</v>
          </cell>
          <cell r="V1362">
            <v>738</v>
          </cell>
          <cell r="W1362">
            <v>9907.2000000000007</v>
          </cell>
          <cell r="X1362">
            <v>100.5</v>
          </cell>
          <cell r="Y1362">
            <v>11223.9</v>
          </cell>
          <cell r="Z1362">
            <v>4147.58</v>
          </cell>
          <cell r="AA1362">
            <v>18.760000000000002</v>
          </cell>
          <cell r="AB1362">
            <v>2523</v>
          </cell>
          <cell r="AC1362">
            <v>9730.49</v>
          </cell>
          <cell r="AD1362">
            <v>58.74</v>
          </cell>
          <cell r="AE1362">
            <v>15336</v>
          </cell>
          <cell r="AF1362">
            <v>57.29</v>
          </cell>
          <cell r="AG1362">
            <v>5305.28</v>
          </cell>
          <cell r="AH1362">
            <v>44982</v>
          </cell>
          <cell r="AI1362">
            <v>1749.6</v>
          </cell>
          <cell r="AJ1362">
            <v>113265.28</v>
          </cell>
          <cell r="AK1362">
            <v>2283.04</v>
          </cell>
          <cell r="AL1362">
            <v>9736.93</v>
          </cell>
        </row>
        <row r="1363">
          <cell r="A1363">
            <v>38913</v>
          </cell>
          <cell r="B1363" t="str">
            <v>04:30</v>
          </cell>
          <cell r="C1363">
            <v>36305.54</v>
          </cell>
          <cell r="D1363">
            <v>53327.88</v>
          </cell>
          <cell r="E1363">
            <v>104147.35</v>
          </cell>
          <cell r="F1363">
            <v>-172.8</v>
          </cell>
          <cell r="G1363">
            <v>45923.32</v>
          </cell>
          <cell r="H1363">
            <v>12259.58</v>
          </cell>
          <cell r="I1363">
            <v>-107.82</v>
          </cell>
          <cell r="J1363">
            <v>15210.56</v>
          </cell>
          <cell r="K1363">
            <v>4957.38</v>
          </cell>
          <cell r="L1363">
            <v>5780.81</v>
          </cell>
          <cell r="M1363">
            <v>0</v>
          </cell>
          <cell r="N1363">
            <v>35328</v>
          </cell>
          <cell r="O1363">
            <v>-42.46</v>
          </cell>
          <cell r="P1363">
            <v>27830.45</v>
          </cell>
          <cell r="Q1363">
            <v>55627.82</v>
          </cell>
          <cell r="R1363">
            <v>27787.99</v>
          </cell>
          <cell r="S1363">
            <v>2484</v>
          </cell>
          <cell r="T1363">
            <v>11257.2</v>
          </cell>
          <cell r="U1363">
            <v>5780.81</v>
          </cell>
          <cell r="V1363">
            <v>771</v>
          </cell>
          <cell r="W1363">
            <v>9561.6</v>
          </cell>
          <cell r="X1363">
            <v>102.75</v>
          </cell>
          <cell r="Y1363">
            <v>11473.32</v>
          </cell>
          <cell r="Z1363">
            <v>3999.69</v>
          </cell>
          <cell r="AA1363">
            <v>20.64</v>
          </cell>
          <cell r="AB1363">
            <v>2548.5</v>
          </cell>
          <cell r="AC1363">
            <v>9924.75</v>
          </cell>
          <cell r="AD1363">
            <v>57.66</v>
          </cell>
          <cell r="AE1363">
            <v>15372</v>
          </cell>
          <cell r="AF1363">
            <v>57.29</v>
          </cell>
          <cell r="AG1363">
            <v>5370.59</v>
          </cell>
          <cell r="AH1363">
            <v>45132</v>
          </cell>
          <cell r="AI1363">
            <v>1756.8</v>
          </cell>
          <cell r="AJ1363">
            <v>113041.17</v>
          </cell>
          <cell r="AK1363">
            <v>2340.12</v>
          </cell>
          <cell r="AL1363">
            <v>9389.7800000000007</v>
          </cell>
        </row>
        <row r="1364">
          <cell r="A1364">
            <v>38913</v>
          </cell>
          <cell r="B1364" t="str">
            <v>04:45</v>
          </cell>
          <cell r="C1364">
            <v>36475.980000000003</v>
          </cell>
          <cell r="D1364">
            <v>54088.03</v>
          </cell>
          <cell r="E1364">
            <v>105107.43</v>
          </cell>
          <cell r="F1364">
            <v>-172.8</v>
          </cell>
          <cell r="G1364">
            <v>45961.65</v>
          </cell>
          <cell r="H1364">
            <v>12281.7</v>
          </cell>
          <cell r="I1364">
            <v>-108.25</v>
          </cell>
          <cell r="J1364">
            <v>15641.73</v>
          </cell>
          <cell r="K1364">
            <v>4959.9799999999996</v>
          </cell>
          <cell r="L1364">
            <v>5799.12</v>
          </cell>
          <cell r="M1364">
            <v>0</v>
          </cell>
          <cell r="N1364">
            <v>35880</v>
          </cell>
          <cell r="O1364">
            <v>-42.46</v>
          </cell>
          <cell r="P1364">
            <v>24939.97</v>
          </cell>
          <cell r="Q1364">
            <v>58604.25</v>
          </cell>
          <cell r="R1364">
            <v>24897.51</v>
          </cell>
          <cell r="S1364">
            <v>2376</v>
          </cell>
          <cell r="T1364">
            <v>10778.4</v>
          </cell>
          <cell r="U1364">
            <v>5799.12</v>
          </cell>
          <cell r="V1364">
            <v>801</v>
          </cell>
          <cell r="W1364">
            <v>9331.2000000000007</v>
          </cell>
          <cell r="X1364">
            <v>104.25</v>
          </cell>
          <cell r="Y1364">
            <v>11639.6</v>
          </cell>
          <cell r="Z1364">
            <v>3780.98</v>
          </cell>
          <cell r="AA1364">
            <v>18.760000000000002</v>
          </cell>
          <cell r="AB1364">
            <v>2551.6</v>
          </cell>
          <cell r="AC1364">
            <v>9939.49</v>
          </cell>
          <cell r="AD1364">
            <v>57.59</v>
          </cell>
          <cell r="AE1364">
            <v>15660</v>
          </cell>
          <cell r="AF1364">
            <v>60.41</v>
          </cell>
          <cell r="AG1364">
            <v>5294.38</v>
          </cell>
          <cell r="AH1364">
            <v>45414</v>
          </cell>
          <cell r="AI1364">
            <v>1749.6</v>
          </cell>
          <cell r="AJ1364">
            <v>113601.14</v>
          </cell>
          <cell r="AK1364">
            <v>2340.12</v>
          </cell>
          <cell r="AL1364">
            <v>8903.52</v>
          </cell>
        </row>
        <row r="1365">
          <cell r="A1365">
            <v>38913</v>
          </cell>
          <cell r="B1365" t="str">
            <v>05:00</v>
          </cell>
          <cell r="C1365">
            <v>37448.21</v>
          </cell>
          <cell r="D1365">
            <v>55088.23</v>
          </cell>
          <cell r="E1365">
            <v>105667.88</v>
          </cell>
          <cell r="F1365">
            <v>-172.8</v>
          </cell>
          <cell r="G1365">
            <v>45999.98</v>
          </cell>
          <cell r="H1365">
            <v>12309.45</v>
          </cell>
          <cell r="I1365">
            <v>-109.54</v>
          </cell>
          <cell r="J1365">
            <v>15612.1</v>
          </cell>
          <cell r="K1365">
            <v>5095.46</v>
          </cell>
          <cell r="L1365">
            <v>5827.3</v>
          </cell>
          <cell r="M1365">
            <v>0</v>
          </cell>
          <cell r="N1365">
            <v>36432</v>
          </cell>
          <cell r="O1365">
            <v>-36.4</v>
          </cell>
          <cell r="P1365">
            <v>23473.78</v>
          </cell>
          <cell r="Q1365">
            <v>60877.54</v>
          </cell>
          <cell r="R1365">
            <v>23437.38</v>
          </cell>
          <cell r="S1365">
            <v>2484</v>
          </cell>
          <cell r="T1365">
            <v>10724.4</v>
          </cell>
          <cell r="U1365">
            <v>5827.3</v>
          </cell>
          <cell r="V1365">
            <v>816</v>
          </cell>
          <cell r="W1365">
            <v>9302.4</v>
          </cell>
          <cell r="X1365">
            <v>105</v>
          </cell>
          <cell r="Y1365">
            <v>11722.74</v>
          </cell>
          <cell r="Z1365">
            <v>3895.66</v>
          </cell>
          <cell r="AA1365">
            <v>22.51</v>
          </cell>
          <cell r="AB1365">
            <v>2570.6999999999998</v>
          </cell>
          <cell r="AC1365">
            <v>9904.2999999999993</v>
          </cell>
          <cell r="AD1365">
            <v>58.08</v>
          </cell>
          <cell r="AE1365">
            <v>15732</v>
          </cell>
          <cell r="AF1365">
            <v>57.29</v>
          </cell>
          <cell r="AG1365">
            <v>5338.36</v>
          </cell>
          <cell r="AH1365">
            <v>45579</v>
          </cell>
          <cell r="AI1365">
            <v>1785.6</v>
          </cell>
          <cell r="AJ1365">
            <v>113521.18</v>
          </cell>
          <cell r="AK1365">
            <v>2397.19</v>
          </cell>
          <cell r="AL1365">
            <v>8625.31</v>
          </cell>
        </row>
        <row r="1366">
          <cell r="A1366">
            <v>38913</v>
          </cell>
          <cell r="B1366" t="str">
            <v>05:15</v>
          </cell>
          <cell r="C1366">
            <v>39945.61</v>
          </cell>
          <cell r="D1366">
            <v>56368.5</v>
          </cell>
          <cell r="E1366">
            <v>106787.95</v>
          </cell>
          <cell r="F1366">
            <v>-172.8</v>
          </cell>
          <cell r="G1366">
            <v>45999.98</v>
          </cell>
          <cell r="H1366">
            <v>12305.7</v>
          </cell>
          <cell r="I1366">
            <v>-118.02</v>
          </cell>
          <cell r="J1366">
            <v>15486.14</v>
          </cell>
          <cell r="K1366">
            <v>5111.1400000000003</v>
          </cell>
          <cell r="L1366">
            <v>5814.54</v>
          </cell>
          <cell r="M1366">
            <v>0</v>
          </cell>
          <cell r="N1366">
            <v>35880</v>
          </cell>
          <cell r="O1366">
            <v>-42.46</v>
          </cell>
          <cell r="P1366">
            <v>23479.48</v>
          </cell>
          <cell r="Q1366">
            <v>62550.02</v>
          </cell>
          <cell r="R1366">
            <v>23437.02</v>
          </cell>
          <cell r="S1366">
            <v>2484</v>
          </cell>
          <cell r="T1366">
            <v>10915.2</v>
          </cell>
          <cell r="U1366">
            <v>5814.54</v>
          </cell>
          <cell r="V1366">
            <v>849</v>
          </cell>
          <cell r="W1366">
            <v>9590.4</v>
          </cell>
          <cell r="X1366">
            <v>105</v>
          </cell>
          <cell r="Y1366">
            <v>11390.18</v>
          </cell>
          <cell r="Z1366">
            <v>4513.7</v>
          </cell>
          <cell r="AA1366">
            <v>18.760000000000002</v>
          </cell>
          <cell r="AB1366">
            <v>2664.8</v>
          </cell>
          <cell r="AC1366">
            <v>10074.09</v>
          </cell>
          <cell r="AD1366">
            <v>66.040000000000006</v>
          </cell>
          <cell r="AE1366">
            <v>16038</v>
          </cell>
          <cell r="AF1366">
            <v>58.33</v>
          </cell>
          <cell r="AG1366">
            <v>5303.29</v>
          </cell>
          <cell r="AH1366">
            <v>46518</v>
          </cell>
          <cell r="AI1366">
            <v>1821.6</v>
          </cell>
          <cell r="AJ1366">
            <v>114113.1</v>
          </cell>
          <cell r="AK1366">
            <v>2340.12</v>
          </cell>
          <cell r="AL1366">
            <v>8374</v>
          </cell>
        </row>
        <row r="1367">
          <cell r="A1367">
            <v>38913</v>
          </cell>
          <cell r="B1367" t="str">
            <v>05:30</v>
          </cell>
          <cell r="C1367">
            <v>40713.4</v>
          </cell>
          <cell r="D1367">
            <v>60129.24</v>
          </cell>
          <cell r="E1367">
            <v>106427.96</v>
          </cell>
          <cell r="F1367">
            <v>-172.8</v>
          </cell>
          <cell r="G1367">
            <v>45999.98</v>
          </cell>
          <cell r="H1367">
            <v>12309.45</v>
          </cell>
          <cell r="I1367">
            <v>-121.19</v>
          </cell>
          <cell r="J1367">
            <v>15233.76</v>
          </cell>
          <cell r="K1367">
            <v>5161.42</v>
          </cell>
          <cell r="L1367">
            <v>5831.24</v>
          </cell>
          <cell r="M1367">
            <v>0</v>
          </cell>
          <cell r="N1367">
            <v>35880</v>
          </cell>
          <cell r="O1367">
            <v>-42.46</v>
          </cell>
          <cell r="P1367">
            <v>21618.25</v>
          </cell>
          <cell r="Q1367">
            <v>65625.19</v>
          </cell>
          <cell r="R1367">
            <v>21575.79</v>
          </cell>
          <cell r="S1367">
            <v>2376</v>
          </cell>
          <cell r="T1367">
            <v>11120.4</v>
          </cell>
          <cell r="U1367">
            <v>5831.24</v>
          </cell>
          <cell r="V1367">
            <v>834</v>
          </cell>
          <cell r="W1367">
            <v>9734.4</v>
          </cell>
          <cell r="X1367">
            <v>109.5</v>
          </cell>
          <cell r="Y1367">
            <v>11390.18</v>
          </cell>
          <cell r="Z1367">
            <v>4603.97</v>
          </cell>
          <cell r="AA1367">
            <v>22.51</v>
          </cell>
          <cell r="AB1367">
            <v>2786.2</v>
          </cell>
          <cell r="AC1367">
            <v>10308.84</v>
          </cell>
          <cell r="AD1367">
            <v>67.069999999999993</v>
          </cell>
          <cell r="AE1367">
            <v>16452</v>
          </cell>
          <cell r="AF1367">
            <v>59.37</v>
          </cell>
          <cell r="AG1367">
            <v>5238.6099999999997</v>
          </cell>
          <cell r="AH1367">
            <v>46986</v>
          </cell>
          <cell r="AI1367">
            <v>1872</v>
          </cell>
          <cell r="AJ1367">
            <v>114209.06</v>
          </cell>
          <cell r="AK1367">
            <v>2340.12</v>
          </cell>
          <cell r="AL1367">
            <v>8697.77</v>
          </cell>
        </row>
        <row r="1368">
          <cell r="A1368">
            <v>38913</v>
          </cell>
          <cell r="B1368" t="str">
            <v>05:45</v>
          </cell>
          <cell r="C1368">
            <v>44647.54</v>
          </cell>
          <cell r="D1368">
            <v>64930.2</v>
          </cell>
          <cell r="E1368">
            <v>106027.89</v>
          </cell>
          <cell r="F1368">
            <v>-172.8</v>
          </cell>
          <cell r="G1368">
            <v>45999.98</v>
          </cell>
          <cell r="H1368">
            <v>12305.7</v>
          </cell>
          <cell r="I1368">
            <v>-125.64</v>
          </cell>
          <cell r="J1368">
            <v>15077.37</v>
          </cell>
          <cell r="K1368">
            <v>5117.34</v>
          </cell>
          <cell r="L1368">
            <v>5825.94</v>
          </cell>
          <cell r="M1368">
            <v>0</v>
          </cell>
          <cell r="N1368">
            <v>35880</v>
          </cell>
          <cell r="O1368">
            <v>-36.4</v>
          </cell>
          <cell r="P1368">
            <v>19957.98</v>
          </cell>
          <cell r="Q1368">
            <v>70173.64</v>
          </cell>
          <cell r="R1368">
            <v>19921.580000000002</v>
          </cell>
          <cell r="S1368">
            <v>2484</v>
          </cell>
          <cell r="T1368">
            <v>11170.8</v>
          </cell>
          <cell r="U1368">
            <v>5825.94</v>
          </cell>
          <cell r="V1368">
            <v>864</v>
          </cell>
          <cell r="W1368">
            <v>9936</v>
          </cell>
          <cell r="X1368">
            <v>113.25</v>
          </cell>
          <cell r="Y1368">
            <v>11390.18</v>
          </cell>
          <cell r="Z1368">
            <v>4658.6000000000004</v>
          </cell>
          <cell r="AA1368">
            <v>18.760000000000002</v>
          </cell>
          <cell r="AB1368">
            <v>2843.6</v>
          </cell>
          <cell r="AC1368">
            <v>10449.17</v>
          </cell>
          <cell r="AD1368">
            <v>57.02</v>
          </cell>
          <cell r="AE1368">
            <v>16632</v>
          </cell>
          <cell r="AF1368">
            <v>59.37</v>
          </cell>
          <cell r="AG1368">
            <v>5301.57</v>
          </cell>
          <cell r="AH1368">
            <v>47883</v>
          </cell>
          <cell r="AI1368">
            <v>1958.4</v>
          </cell>
          <cell r="AJ1368">
            <v>114129.07</v>
          </cell>
          <cell r="AK1368">
            <v>2340.12</v>
          </cell>
          <cell r="AL1368">
            <v>9131.44</v>
          </cell>
        </row>
        <row r="1369">
          <cell r="A1369">
            <v>38913</v>
          </cell>
          <cell r="B1369" t="str">
            <v>06:00</v>
          </cell>
          <cell r="C1369">
            <v>44861.2</v>
          </cell>
          <cell r="D1369">
            <v>70691.350000000006</v>
          </cell>
          <cell r="E1369">
            <v>105467.47</v>
          </cell>
          <cell r="F1369">
            <v>-172.8</v>
          </cell>
          <cell r="G1369">
            <v>46038.32</v>
          </cell>
          <cell r="H1369">
            <v>12331.57</v>
          </cell>
          <cell r="I1369">
            <v>-128.52000000000001</v>
          </cell>
          <cell r="J1369">
            <v>15395.31</v>
          </cell>
          <cell r="K1369">
            <v>5139.37</v>
          </cell>
          <cell r="L1369">
            <v>6022.73</v>
          </cell>
          <cell r="M1369">
            <v>0</v>
          </cell>
          <cell r="N1369">
            <v>35880</v>
          </cell>
          <cell r="O1369">
            <v>-54.6</v>
          </cell>
          <cell r="P1369">
            <v>20750.18</v>
          </cell>
          <cell r="Q1369">
            <v>72160.52</v>
          </cell>
          <cell r="R1369">
            <v>20695.580000000002</v>
          </cell>
          <cell r="S1369">
            <v>2484</v>
          </cell>
          <cell r="T1369">
            <v>11455.2</v>
          </cell>
          <cell r="U1369">
            <v>6022.73</v>
          </cell>
          <cell r="V1369">
            <v>903</v>
          </cell>
          <cell r="W1369">
            <v>10051.200000000001</v>
          </cell>
          <cell r="X1369">
            <v>117.75</v>
          </cell>
          <cell r="Y1369">
            <v>11390.18</v>
          </cell>
          <cell r="Z1369">
            <v>4901.16</v>
          </cell>
          <cell r="AA1369">
            <v>20.64</v>
          </cell>
          <cell r="AB1369">
            <v>2926.6</v>
          </cell>
          <cell r="AC1369">
            <v>10729.45</v>
          </cell>
          <cell r="AD1369">
            <v>59.74</v>
          </cell>
          <cell r="AE1369">
            <v>17514</v>
          </cell>
          <cell r="AF1369">
            <v>61.45</v>
          </cell>
          <cell r="AG1369">
            <v>5327.48</v>
          </cell>
          <cell r="AH1369">
            <v>48843</v>
          </cell>
          <cell r="AI1369">
            <v>2023.2</v>
          </cell>
          <cell r="AJ1369">
            <v>114384.98</v>
          </cell>
          <cell r="AK1369">
            <v>2283.04</v>
          </cell>
          <cell r="AL1369">
            <v>9049.65</v>
          </cell>
        </row>
        <row r="1370">
          <cell r="A1370">
            <v>38913</v>
          </cell>
          <cell r="B1370" t="str">
            <v>06:15</v>
          </cell>
          <cell r="C1370">
            <v>44453.5</v>
          </cell>
          <cell r="D1370">
            <v>75652.34</v>
          </cell>
          <cell r="E1370">
            <v>109268.17</v>
          </cell>
          <cell r="F1370">
            <v>-172.8</v>
          </cell>
          <cell r="G1370">
            <v>46498.32</v>
          </cell>
          <cell r="H1370">
            <v>12331.57</v>
          </cell>
          <cell r="I1370">
            <v>-137</v>
          </cell>
          <cell r="J1370">
            <v>15533.33</v>
          </cell>
          <cell r="K1370">
            <v>5057.1400000000003</v>
          </cell>
          <cell r="L1370">
            <v>5830.12</v>
          </cell>
          <cell r="M1370">
            <v>0</v>
          </cell>
          <cell r="N1370">
            <v>35880</v>
          </cell>
          <cell r="O1370">
            <v>-54.6</v>
          </cell>
          <cell r="P1370">
            <v>21753.66</v>
          </cell>
          <cell r="Q1370">
            <v>75241</v>
          </cell>
          <cell r="R1370">
            <v>21699.06</v>
          </cell>
          <cell r="S1370">
            <v>2592</v>
          </cell>
          <cell r="T1370">
            <v>12117.6</v>
          </cell>
          <cell r="U1370">
            <v>5830.12</v>
          </cell>
          <cell r="V1370">
            <v>936</v>
          </cell>
          <cell r="W1370">
            <v>10281.6</v>
          </cell>
          <cell r="X1370">
            <v>122.25</v>
          </cell>
          <cell r="Y1370">
            <v>11639.6</v>
          </cell>
          <cell r="Z1370">
            <v>4795.97</v>
          </cell>
          <cell r="AA1370">
            <v>20.64</v>
          </cell>
          <cell r="AB1370">
            <v>3087.9</v>
          </cell>
          <cell r="AC1370">
            <v>11188.67</v>
          </cell>
          <cell r="AD1370">
            <v>56.87</v>
          </cell>
          <cell r="AE1370">
            <v>18144</v>
          </cell>
          <cell r="AF1370">
            <v>62.5</v>
          </cell>
          <cell r="AG1370">
            <v>5336.46</v>
          </cell>
          <cell r="AH1370">
            <v>50610</v>
          </cell>
          <cell r="AI1370">
            <v>2138.4</v>
          </cell>
          <cell r="AJ1370">
            <v>116400.63</v>
          </cell>
          <cell r="AK1370">
            <v>2283.04</v>
          </cell>
          <cell r="AL1370">
            <v>8305.06</v>
          </cell>
        </row>
        <row r="1371">
          <cell r="A1371">
            <v>38913</v>
          </cell>
          <cell r="B1371" t="str">
            <v>06:30</v>
          </cell>
          <cell r="C1371">
            <v>47636.66</v>
          </cell>
          <cell r="D1371">
            <v>76852.350000000006</v>
          </cell>
          <cell r="E1371">
            <v>111228.3</v>
          </cell>
          <cell r="F1371">
            <v>-172.8</v>
          </cell>
          <cell r="G1371">
            <v>46459.98</v>
          </cell>
          <cell r="H1371">
            <v>12368.31</v>
          </cell>
          <cell r="I1371">
            <v>-144.47999999999999</v>
          </cell>
          <cell r="J1371">
            <v>16097.29</v>
          </cell>
          <cell r="K1371">
            <v>5083.6899999999996</v>
          </cell>
          <cell r="L1371">
            <v>5794.89</v>
          </cell>
          <cell r="M1371">
            <v>0</v>
          </cell>
          <cell r="N1371">
            <v>36432</v>
          </cell>
          <cell r="O1371">
            <v>-60.66</v>
          </cell>
          <cell r="P1371">
            <v>23487.58</v>
          </cell>
          <cell r="Q1371">
            <v>77360.479999999996</v>
          </cell>
          <cell r="R1371">
            <v>23426.92</v>
          </cell>
          <cell r="S1371">
            <v>2484</v>
          </cell>
          <cell r="T1371">
            <v>12592.8</v>
          </cell>
          <cell r="U1371">
            <v>5794.89</v>
          </cell>
          <cell r="V1371">
            <v>909</v>
          </cell>
          <cell r="W1371">
            <v>10454.4</v>
          </cell>
          <cell r="X1371">
            <v>129.75</v>
          </cell>
          <cell r="Y1371">
            <v>11639.6</v>
          </cell>
          <cell r="Z1371">
            <v>5203.34</v>
          </cell>
          <cell r="AA1371">
            <v>9.3800000000000008</v>
          </cell>
          <cell r="AB1371">
            <v>3172.3</v>
          </cell>
          <cell r="AC1371">
            <v>11553.6</v>
          </cell>
          <cell r="AD1371">
            <v>57.26</v>
          </cell>
          <cell r="AE1371">
            <v>18828</v>
          </cell>
          <cell r="AF1371">
            <v>68.75</v>
          </cell>
          <cell r="AG1371">
            <v>5364.29</v>
          </cell>
          <cell r="AH1371">
            <v>52674</v>
          </cell>
          <cell r="AI1371">
            <v>2196</v>
          </cell>
          <cell r="AJ1371">
            <v>117504.42</v>
          </cell>
          <cell r="AK1371">
            <v>2340.12</v>
          </cell>
          <cell r="AL1371">
            <v>7220.33</v>
          </cell>
        </row>
        <row r="1372">
          <cell r="A1372">
            <v>38913</v>
          </cell>
          <cell r="B1372" t="str">
            <v>06:45</v>
          </cell>
          <cell r="C1372">
            <v>49573.93</v>
          </cell>
          <cell r="D1372">
            <v>78532.13</v>
          </cell>
          <cell r="E1372">
            <v>109436.98</v>
          </cell>
          <cell r="F1372">
            <v>-172.8</v>
          </cell>
          <cell r="G1372">
            <v>46459.98</v>
          </cell>
          <cell r="H1372">
            <v>12242.69</v>
          </cell>
          <cell r="I1372">
            <v>-151.38</v>
          </cell>
          <cell r="J1372">
            <v>15335.72</v>
          </cell>
          <cell r="K1372">
            <v>4983.6899999999996</v>
          </cell>
          <cell r="L1372">
            <v>5722.6</v>
          </cell>
          <cell r="M1372">
            <v>0</v>
          </cell>
          <cell r="N1372">
            <v>35328</v>
          </cell>
          <cell r="O1372">
            <v>958.46</v>
          </cell>
          <cell r="P1372">
            <v>26906.25</v>
          </cell>
          <cell r="Q1372">
            <v>78615.38</v>
          </cell>
          <cell r="R1372">
            <v>27864.71</v>
          </cell>
          <cell r="S1372">
            <v>2592</v>
          </cell>
          <cell r="T1372">
            <v>12916.8</v>
          </cell>
          <cell r="U1372">
            <v>5722.6</v>
          </cell>
          <cell r="V1372">
            <v>912</v>
          </cell>
          <cell r="W1372">
            <v>10828.8</v>
          </cell>
          <cell r="X1372">
            <v>138.75</v>
          </cell>
          <cell r="Y1372">
            <v>11473.32</v>
          </cell>
          <cell r="Z1372">
            <v>5343.34</v>
          </cell>
          <cell r="AA1372">
            <v>3.75</v>
          </cell>
          <cell r="AB1372">
            <v>3228</v>
          </cell>
          <cell r="AC1372">
            <v>12074.53</v>
          </cell>
          <cell r="AD1372">
            <v>58.49</v>
          </cell>
          <cell r="AE1372">
            <v>18702</v>
          </cell>
          <cell r="AF1372">
            <v>65.62</v>
          </cell>
          <cell r="AG1372">
            <v>5386.5</v>
          </cell>
          <cell r="AH1372">
            <v>53688</v>
          </cell>
          <cell r="AI1372">
            <v>2253.6</v>
          </cell>
          <cell r="AJ1372">
            <v>114144.87</v>
          </cell>
          <cell r="AK1372">
            <v>2225.96</v>
          </cell>
          <cell r="AL1372">
            <v>5705.45</v>
          </cell>
        </row>
        <row r="1373">
          <cell r="A1373">
            <v>38913</v>
          </cell>
          <cell r="B1373" t="str">
            <v>07:00</v>
          </cell>
          <cell r="C1373">
            <v>48686.91</v>
          </cell>
          <cell r="D1373">
            <v>66770.22</v>
          </cell>
          <cell r="E1373">
            <v>109922.57</v>
          </cell>
          <cell r="F1373">
            <v>-172.8</v>
          </cell>
          <cell r="G1373">
            <v>46344.98</v>
          </cell>
          <cell r="H1373">
            <v>12338.68</v>
          </cell>
          <cell r="I1373">
            <v>-155.83000000000001</v>
          </cell>
          <cell r="J1373">
            <v>14765.8</v>
          </cell>
          <cell r="K1373">
            <v>4992.78</v>
          </cell>
          <cell r="L1373">
            <v>5821.87</v>
          </cell>
          <cell r="M1373">
            <v>0</v>
          </cell>
          <cell r="N1373">
            <v>34776</v>
          </cell>
          <cell r="O1373">
            <v>5599.14</v>
          </cell>
          <cell r="P1373">
            <v>27140.53</v>
          </cell>
          <cell r="Q1373">
            <v>73979.83</v>
          </cell>
          <cell r="R1373">
            <v>32739.67</v>
          </cell>
          <cell r="S1373">
            <v>2592</v>
          </cell>
          <cell r="T1373">
            <v>11883.6</v>
          </cell>
          <cell r="U1373">
            <v>5821.87</v>
          </cell>
          <cell r="V1373">
            <v>822</v>
          </cell>
          <cell r="W1373">
            <v>10454.4</v>
          </cell>
          <cell r="X1373">
            <v>146.25</v>
          </cell>
          <cell r="Y1373">
            <v>11140.76</v>
          </cell>
          <cell r="Z1373">
            <v>5114.5600000000004</v>
          </cell>
          <cell r="AA1373">
            <v>3.75</v>
          </cell>
          <cell r="AB1373">
            <v>3051.2</v>
          </cell>
          <cell r="AC1373">
            <v>12195.79</v>
          </cell>
          <cell r="AD1373">
            <v>56.74</v>
          </cell>
          <cell r="AE1373">
            <v>17586</v>
          </cell>
          <cell r="AF1373">
            <v>43.75</v>
          </cell>
          <cell r="AG1373">
            <v>5282.88</v>
          </cell>
          <cell r="AH1373">
            <v>51636</v>
          </cell>
          <cell r="AI1373">
            <v>2124</v>
          </cell>
          <cell r="AJ1373">
            <v>111665.27</v>
          </cell>
          <cell r="AK1373">
            <v>2283.04</v>
          </cell>
          <cell r="AL1373">
            <v>3663.36</v>
          </cell>
        </row>
        <row r="1374">
          <cell r="A1374">
            <v>38913</v>
          </cell>
          <cell r="B1374" t="str">
            <v>07:15</v>
          </cell>
          <cell r="C1374">
            <v>48785.34</v>
          </cell>
          <cell r="D1374">
            <v>53488.7</v>
          </cell>
          <cell r="E1374">
            <v>114355.88</v>
          </cell>
          <cell r="F1374">
            <v>-172.8</v>
          </cell>
          <cell r="G1374">
            <v>47916.65</v>
          </cell>
          <cell r="H1374">
            <v>12528.79</v>
          </cell>
          <cell r="I1374">
            <v>-176.1</v>
          </cell>
          <cell r="J1374">
            <v>16301.6</v>
          </cell>
          <cell r="K1374">
            <v>5000.67</v>
          </cell>
          <cell r="L1374">
            <v>8151.98</v>
          </cell>
          <cell r="M1374">
            <v>0</v>
          </cell>
          <cell r="N1374">
            <v>36984</v>
          </cell>
          <cell r="O1374">
            <v>5872.12</v>
          </cell>
          <cell r="P1374">
            <v>29740.560000000001</v>
          </cell>
          <cell r="Q1374">
            <v>73776.100000000006</v>
          </cell>
          <cell r="R1374">
            <v>35612.68</v>
          </cell>
          <cell r="S1374">
            <v>2484</v>
          </cell>
          <cell r="T1374">
            <v>10965.6</v>
          </cell>
          <cell r="U1374">
            <v>8151.98</v>
          </cell>
          <cell r="V1374">
            <v>738</v>
          </cell>
          <cell r="W1374">
            <v>10656</v>
          </cell>
          <cell r="X1374">
            <v>153.75</v>
          </cell>
          <cell r="Y1374">
            <v>11140.76</v>
          </cell>
          <cell r="Z1374">
            <v>4963.99</v>
          </cell>
          <cell r="AA1374">
            <v>1.88</v>
          </cell>
          <cell r="AB1374">
            <v>2853.4</v>
          </cell>
          <cell r="AC1374">
            <v>12232.84</v>
          </cell>
          <cell r="AD1374">
            <v>57.44</v>
          </cell>
          <cell r="AE1374">
            <v>17514</v>
          </cell>
          <cell r="AF1374">
            <v>29.17</v>
          </cell>
          <cell r="AG1374">
            <v>5364.75</v>
          </cell>
          <cell r="AH1374">
            <v>51363</v>
          </cell>
          <cell r="AI1374">
            <v>2030.4</v>
          </cell>
          <cell r="AJ1374">
            <v>114256.9</v>
          </cell>
          <cell r="AK1374">
            <v>2225.96</v>
          </cell>
          <cell r="AL1374">
            <v>3116.28</v>
          </cell>
        </row>
        <row r="1375">
          <cell r="A1375">
            <v>38913</v>
          </cell>
          <cell r="B1375" t="str">
            <v>07:30</v>
          </cell>
          <cell r="C1375">
            <v>49133.82</v>
          </cell>
          <cell r="D1375">
            <v>53048.61</v>
          </cell>
          <cell r="E1375">
            <v>116675.53</v>
          </cell>
          <cell r="F1375">
            <v>-172.8</v>
          </cell>
          <cell r="G1375">
            <v>48683.32</v>
          </cell>
          <cell r="H1375">
            <v>12866.64</v>
          </cell>
          <cell r="I1375">
            <v>-184.01</v>
          </cell>
          <cell r="J1375">
            <v>16493.189999999999</v>
          </cell>
          <cell r="K1375">
            <v>5718.94</v>
          </cell>
          <cell r="L1375">
            <v>10775.87</v>
          </cell>
          <cell r="M1375">
            <v>0</v>
          </cell>
          <cell r="N1375">
            <v>37536</v>
          </cell>
          <cell r="O1375">
            <v>5878.19</v>
          </cell>
          <cell r="P1375">
            <v>33115.839999999997</v>
          </cell>
          <cell r="Q1375">
            <v>75448.009999999995</v>
          </cell>
          <cell r="R1375">
            <v>38994.03</v>
          </cell>
          <cell r="S1375">
            <v>2484</v>
          </cell>
          <cell r="T1375">
            <v>8391.6</v>
          </cell>
          <cell r="U1375">
            <v>10775.87</v>
          </cell>
          <cell r="V1375">
            <v>1200</v>
          </cell>
          <cell r="W1375">
            <v>10483.200000000001</v>
          </cell>
          <cell r="X1375">
            <v>164.25</v>
          </cell>
          <cell r="Y1375">
            <v>11556.46</v>
          </cell>
          <cell r="Z1375">
            <v>4959.9399999999996</v>
          </cell>
          <cell r="AA1375">
            <v>3.75</v>
          </cell>
          <cell r="AB1375">
            <v>2772</v>
          </cell>
          <cell r="AC1375">
            <v>12359.37</v>
          </cell>
          <cell r="AD1375">
            <v>57.14</v>
          </cell>
          <cell r="AE1375">
            <v>17478</v>
          </cell>
          <cell r="AF1375">
            <v>26.04</v>
          </cell>
          <cell r="AG1375">
            <v>5303.94</v>
          </cell>
          <cell r="AH1375">
            <v>53217</v>
          </cell>
          <cell r="AI1375">
            <v>2001.6</v>
          </cell>
          <cell r="AJ1375">
            <v>117344.53</v>
          </cell>
          <cell r="AK1375">
            <v>2168.89</v>
          </cell>
          <cell r="AL1375">
            <v>3814.1</v>
          </cell>
        </row>
        <row r="1376">
          <cell r="A1376">
            <v>38913</v>
          </cell>
          <cell r="B1376" t="str">
            <v>07:45</v>
          </cell>
          <cell r="C1376">
            <v>51222.720000000001</v>
          </cell>
          <cell r="D1376">
            <v>58729.3</v>
          </cell>
          <cell r="E1376">
            <v>117675.99</v>
          </cell>
          <cell r="F1376">
            <v>-259.2</v>
          </cell>
          <cell r="G1376">
            <v>48721.65</v>
          </cell>
          <cell r="H1376">
            <v>12794.64</v>
          </cell>
          <cell r="I1376">
            <v>-186.6</v>
          </cell>
          <cell r="J1376">
            <v>17051.11</v>
          </cell>
          <cell r="K1376">
            <v>5923.87</v>
          </cell>
          <cell r="L1376">
            <v>12587.97</v>
          </cell>
          <cell r="M1376">
            <v>0</v>
          </cell>
          <cell r="N1376">
            <v>36984</v>
          </cell>
          <cell r="O1376">
            <v>5957.05</v>
          </cell>
          <cell r="P1376">
            <v>33722.300000000003</v>
          </cell>
          <cell r="Q1376">
            <v>79994.600000000006</v>
          </cell>
          <cell r="R1376">
            <v>39679.35</v>
          </cell>
          <cell r="S1376">
            <v>2268</v>
          </cell>
          <cell r="T1376">
            <v>7599.6</v>
          </cell>
          <cell r="U1376">
            <v>12587.97</v>
          </cell>
          <cell r="V1376">
            <v>1284</v>
          </cell>
          <cell r="W1376">
            <v>10627.2</v>
          </cell>
          <cell r="X1376">
            <v>173.25</v>
          </cell>
          <cell r="Y1376">
            <v>11889.02</v>
          </cell>
          <cell r="Z1376">
            <v>5123.24</v>
          </cell>
          <cell r="AA1376">
            <v>3.75</v>
          </cell>
          <cell r="AB1376">
            <v>2602.6999999999998</v>
          </cell>
          <cell r="AC1376">
            <v>12731.85</v>
          </cell>
          <cell r="AD1376">
            <v>59.68</v>
          </cell>
          <cell r="AE1376">
            <v>17946</v>
          </cell>
          <cell r="AF1376">
            <v>28.12</v>
          </cell>
          <cell r="AG1376">
            <v>5325.08</v>
          </cell>
          <cell r="AH1376">
            <v>54717</v>
          </cell>
          <cell r="AI1376">
            <v>1994.4</v>
          </cell>
          <cell r="AJ1376">
            <v>119904.33</v>
          </cell>
          <cell r="AK1376">
            <v>2225.96</v>
          </cell>
          <cell r="AL1376">
            <v>4305.08</v>
          </cell>
        </row>
        <row r="1377">
          <cell r="A1377">
            <v>38913</v>
          </cell>
          <cell r="B1377" t="str">
            <v>08:00</v>
          </cell>
          <cell r="C1377">
            <v>51297.54</v>
          </cell>
          <cell r="D1377">
            <v>65649.55</v>
          </cell>
          <cell r="E1377">
            <v>124276.5</v>
          </cell>
          <cell r="F1377">
            <v>-86.4</v>
          </cell>
          <cell r="G1377">
            <v>48606.65</v>
          </cell>
          <cell r="H1377">
            <v>12626.66</v>
          </cell>
          <cell r="I1377">
            <v>-193.35</v>
          </cell>
          <cell r="J1377">
            <v>16380.77</v>
          </cell>
          <cell r="K1377">
            <v>5902.39</v>
          </cell>
          <cell r="L1377">
            <v>14600.6</v>
          </cell>
          <cell r="M1377">
            <v>0</v>
          </cell>
          <cell r="N1377">
            <v>37536</v>
          </cell>
          <cell r="O1377">
            <v>5975.25</v>
          </cell>
          <cell r="P1377">
            <v>34409.96</v>
          </cell>
          <cell r="Q1377">
            <v>84449.35</v>
          </cell>
          <cell r="R1377">
            <v>40385.21</v>
          </cell>
          <cell r="S1377">
            <v>2376</v>
          </cell>
          <cell r="T1377">
            <v>6444</v>
          </cell>
          <cell r="U1377">
            <v>14600.6</v>
          </cell>
          <cell r="V1377">
            <v>1182</v>
          </cell>
          <cell r="W1377">
            <v>10540.8</v>
          </cell>
          <cell r="X1377">
            <v>188.25</v>
          </cell>
          <cell r="Y1377">
            <v>12387.86</v>
          </cell>
          <cell r="Z1377">
            <v>4878.03</v>
          </cell>
          <cell r="AA1377">
            <v>3.75</v>
          </cell>
          <cell r="AB1377">
            <v>2516.6</v>
          </cell>
          <cell r="AC1377">
            <v>13068.95</v>
          </cell>
          <cell r="AD1377">
            <v>59.54</v>
          </cell>
          <cell r="AE1377">
            <v>18576</v>
          </cell>
          <cell r="AF1377">
            <v>26.04</v>
          </cell>
          <cell r="AG1377">
            <v>5425.67</v>
          </cell>
          <cell r="AH1377">
            <v>56661</v>
          </cell>
          <cell r="AI1377">
            <v>1944</v>
          </cell>
          <cell r="AJ1377">
            <v>124751.67999999999</v>
          </cell>
          <cell r="AK1377">
            <v>2168.89</v>
          </cell>
          <cell r="AL1377">
            <v>3950.9</v>
          </cell>
        </row>
        <row r="1378">
          <cell r="A1378">
            <v>38913</v>
          </cell>
          <cell r="B1378" t="str">
            <v>08:15</v>
          </cell>
          <cell r="C1378">
            <v>50492.55</v>
          </cell>
          <cell r="D1378">
            <v>71810.78</v>
          </cell>
          <cell r="E1378">
            <v>129716.13</v>
          </cell>
          <cell r="F1378">
            <v>-259.2</v>
          </cell>
          <cell r="G1378">
            <v>48491.65</v>
          </cell>
          <cell r="H1378">
            <v>12458.67</v>
          </cell>
          <cell r="I1378">
            <v>-180.99</v>
          </cell>
          <cell r="J1378">
            <v>16170.02</v>
          </cell>
          <cell r="K1378">
            <v>5983.72</v>
          </cell>
          <cell r="L1378">
            <v>15600.46</v>
          </cell>
          <cell r="M1378">
            <v>0</v>
          </cell>
          <cell r="N1378">
            <v>36984</v>
          </cell>
          <cell r="O1378">
            <v>5969.18</v>
          </cell>
          <cell r="P1378">
            <v>39283.279999999999</v>
          </cell>
          <cell r="Q1378">
            <v>84788.99</v>
          </cell>
          <cell r="R1378">
            <v>45252.46</v>
          </cell>
          <cell r="S1378">
            <v>2376</v>
          </cell>
          <cell r="T1378">
            <v>7275.6</v>
          </cell>
          <cell r="U1378">
            <v>15600.46</v>
          </cell>
          <cell r="V1378">
            <v>1146</v>
          </cell>
          <cell r="W1378">
            <v>10569.6</v>
          </cell>
          <cell r="X1378">
            <v>195.75</v>
          </cell>
          <cell r="Y1378">
            <v>12554.14</v>
          </cell>
          <cell r="Z1378">
            <v>4956.91</v>
          </cell>
          <cell r="AA1378">
            <v>3.75</v>
          </cell>
          <cell r="AB1378">
            <v>2480</v>
          </cell>
          <cell r="AC1378">
            <v>13354.73</v>
          </cell>
          <cell r="AD1378">
            <v>59.52</v>
          </cell>
          <cell r="AE1378">
            <v>19476</v>
          </cell>
          <cell r="AF1378">
            <v>27.08</v>
          </cell>
          <cell r="AG1378">
            <v>5367.5</v>
          </cell>
          <cell r="AH1378">
            <v>58881</v>
          </cell>
          <cell r="AI1378">
            <v>1944</v>
          </cell>
          <cell r="AJ1378">
            <v>130255.06</v>
          </cell>
          <cell r="AK1378">
            <v>2225.96</v>
          </cell>
          <cell r="AL1378">
            <v>4667.3900000000003</v>
          </cell>
        </row>
        <row r="1379">
          <cell r="A1379">
            <v>38913</v>
          </cell>
          <cell r="B1379" t="str">
            <v>08:30</v>
          </cell>
          <cell r="C1379">
            <v>50458.14</v>
          </cell>
          <cell r="D1379">
            <v>76331.69</v>
          </cell>
          <cell r="E1379">
            <v>129551.33</v>
          </cell>
          <cell r="F1379">
            <v>-172.8</v>
          </cell>
          <cell r="G1379">
            <v>48529.98</v>
          </cell>
          <cell r="H1379">
            <v>12314.68</v>
          </cell>
          <cell r="I1379">
            <v>-172.94</v>
          </cell>
          <cell r="J1379">
            <v>16091.59</v>
          </cell>
          <cell r="K1379">
            <v>5968.34</v>
          </cell>
          <cell r="L1379">
            <v>13621.16</v>
          </cell>
          <cell r="M1379">
            <v>0</v>
          </cell>
          <cell r="N1379">
            <v>36984</v>
          </cell>
          <cell r="O1379">
            <v>5975.25</v>
          </cell>
          <cell r="P1379">
            <v>51235.06</v>
          </cell>
          <cell r="Q1379">
            <v>78028.94</v>
          </cell>
          <cell r="R1379">
            <v>57210.31</v>
          </cell>
          <cell r="S1379">
            <v>2376</v>
          </cell>
          <cell r="T1379">
            <v>8413.2000000000007</v>
          </cell>
          <cell r="U1379">
            <v>13621.16</v>
          </cell>
          <cell r="V1379">
            <v>1080</v>
          </cell>
          <cell r="W1379">
            <v>10368</v>
          </cell>
          <cell r="X1379">
            <v>180</v>
          </cell>
          <cell r="Y1379">
            <v>12803.56</v>
          </cell>
          <cell r="Z1379">
            <v>4819.29</v>
          </cell>
          <cell r="AA1379">
            <v>3.75</v>
          </cell>
          <cell r="AB1379">
            <v>2430.6</v>
          </cell>
          <cell r="AC1379">
            <v>13786.12</v>
          </cell>
          <cell r="AD1379">
            <v>59.28</v>
          </cell>
          <cell r="AE1379">
            <v>19962</v>
          </cell>
          <cell r="AF1379">
            <v>23.96</v>
          </cell>
          <cell r="AG1379">
            <v>5379.77</v>
          </cell>
          <cell r="AH1379">
            <v>61623</v>
          </cell>
          <cell r="AI1379">
            <v>1929.6</v>
          </cell>
          <cell r="AJ1379">
            <v>132958.9</v>
          </cell>
          <cell r="AK1379">
            <v>2283.04</v>
          </cell>
          <cell r="AL1379">
            <v>6973.63</v>
          </cell>
        </row>
        <row r="1380">
          <cell r="A1380">
            <v>38913</v>
          </cell>
          <cell r="B1380" t="str">
            <v>08:45</v>
          </cell>
          <cell r="C1380">
            <v>50026.83</v>
          </cell>
          <cell r="D1380">
            <v>75811.58</v>
          </cell>
          <cell r="E1380">
            <v>128470.45</v>
          </cell>
          <cell r="F1380">
            <v>-172.8</v>
          </cell>
          <cell r="G1380">
            <v>48453.32</v>
          </cell>
          <cell r="H1380">
            <v>12240.82</v>
          </cell>
          <cell r="I1380">
            <v>-182.86</v>
          </cell>
          <cell r="J1380">
            <v>15744.02</v>
          </cell>
          <cell r="K1380">
            <v>5981.86</v>
          </cell>
          <cell r="L1380">
            <v>13463.05</v>
          </cell>
          <cell r="M1380">
            <v>0</v>
          </cell>
          <cell r="N1380">
            <v>36984</v>
          </cell>
          <cell r="O1380">
            <v>5975.25</v>
          </cell>
          <cell r="P1380">
            <v>65752.649999999994</v>
          </cell>
          <cell r="Q1380">
            <v>67894.86</v>
          </cell>
          <cell r="R1380">
            <v>71727.899999999994</v>
          </cell>
          <cell r="S1380">
            <v>2484</v>
          </cell>
          <cell r="T1380">
            <v>9342</v>
          </cell>
          <cell r="U1380">
            <v>13463.05</v>
          </cell>
          <cell r="V1380">
            <v>1119</v>
          </cell>
          <cell r="W1380">
            <v>10310.4</v>
          </cell>
          <cell r="X1380">
            <v>153</v>
          </cell>
          <cell r="Y1380">
            <v>13634.96</v>
          </cell>
          <cell r="Z1380">
            <v>4869.8100000000004</v>
          </cell>
          <cell r="AA1380">
            <v>1.88</v>
          </cell>
          <cell r="AB1380">
            <v>2363.6</v>
          </cell>
          <cell r="AC1380">
            <v>14123.51</v>
          </cell>
          <cell r="AD1380">
            <v>58.2</v>
          </cell>
          <cell r="AE1380">
            <v>20664</v>
          </cell>
          <cell r="AF1380">
            <v>23.96</v>
          </cell>
          <cell r="AG1380">
            <v>5327.22</v>
          </cell>
          <cell r="AH1380">
            <v>63216</v>
          </cell>
          <cell r="AI1380">
            <v>1987.2</v>
          </cell>
          <cell r="AJ1380">
            <v>134654.81</v>
          </cell>
          <cell r="AK1380">
            <v>2225.96</v>
          </cell>
          <cell r="AL1380">
            <v>8860.26</v>
          </cell>
        </row>
        <row r="1381">
          <cell r="A1381">
            <v>38913</v>
          </cell>
          <cell r="B1381" t="str">
            <v>09:00</v>
          </cell>
          <cell r="C1381">
            <v>48297.22</v>
          </cell>
          <cell r="D1381">
            <v>71450.740000000005</v>
          </cell>
          <cell r="E1381">
            <v>128789.66</v>
          </cell>
          <cell r="F1381">
            <v>-172.8</v>
          </cell>
          <cell r="G1381">
            <v>48299.98</v>
          </cell>
          <cell r="H1381">
            <v>12218.69</v>
          </cell>
          <cell r="I1381">
            <v>-175.82</v>
          </cell>
          <cell r="J1381">
            <v>15480.04</v>
          </cell>
          <cell r="K1381">
            <v>6216.78</v>
          </cell>
          <cell r="L1381">
            <v>13501.61</v>
          </cell>
          <cell r="M1381">
            <v>0</v>
          </cell>
          <cell r="N1381">
            <v>36984</v>
          </cell>
          <cell r="O1381">
            <v>5987.38</v>
          </cell>
          <cell r="P1381">
            <v>80508.88</v>
          </cell>
          <cell r="Q1381">
            <v>58063.82</v>
          </cell>
          <cell r="R1381">
            <v>86496.26</v>
          </cell>
          <cell r="S1381">
            <v>2484</v>
          </cell>
          <cell r="T1381">
            <v>9882</v>
          </cell>
          <cell r="U1381">
            <v>13501.61</v>
          </cell>
          <cell r="V1381">
            <v>1167</v>
          </cell>
          <cell r="W1381">
            <v>9849.6</v>
          </cell>
          <cell r="X1381">
            <v>147.75</v>
          </cell>
          <cell r="Y1381">
            <v>13884.38</v>
          </cell>
          <cell r="Z1381">
            <v>4884.03</v>
          </cell>
          <cell r="AA1381">
            <v>3.75</v>
          </cell>
          <cell r="AB1381">
            <v>2334.9</v>
          </cell>
          <cell r="AC1381">
            <v>14129.48</v>
          </cell>
          <cell r="AD1381">
            <v>58.16</v>
          </cell>
          <cell r="AE1381">
            <v>21024</v>
          </cell>
          <cell r="AF1381">
            <v>23.96</v>
          </cell>
          <cell r="AG1381">
            <v>5333.9</v>
          </cell>
          <cell r="AH1381">
            <v>64749</v>
          </cell>
          <cell r="AI1381">
            <v>1951.2</v>
          </cell>
          <cell r="AJ1381">
            <v>136734.6</v>
          </cell>
          <cell r="AK1381">
            <v>2283.04</v>
          </cell>
          <cell r="AL1381">
            <v>10620.63</v>
          </cell>
        </row>
        <row r="1382">
          <cell r="A1382">
            <v>38913</v>
          </cell>
          <cell r="B1382" t="str">
            <v>09:15</v>
          </cell>
          <cell r="C1382">
            <v>51358.75</v>
          </cell>
          <cell r="D1382">
            <v>76451.72</v>
          </cell>
          <cell r="E1382">
            <v>127750.39</v>
          </cell>
          <cell r="F1382">
            <v>-172.8</v>
          </cell>
          <cell r="G1382">
            <v>48108.32</v>
          </cell>
          <cell r="H1382">
            <v>12144.82</v>
          </cell>
          <cell r="I1382">
            <v>-176.68</v>
          </cell>
          <cell r="J1382">
            <v>16020</v>
          </cell>
          <cell r="K1382">
            <v>6379.04</v>
          </cell>
          <cell r="L1382">
            <v>13534.48</v>
          </cell>
          <cell r="M1382">
            <v>0</v>
          </cell>
          <cell r="N1382">
            <v>36984</v>
          </cell>
          <cell r="O1382">
            <v>5987.38</v>
          </cell>
          <cell r="P1382">
            <v>81210.98</v>
          </cell>
          <cell r="Q1382">
            <v>61808.68</v>
          </cell>
          <cell r="R1382">
            <v>87198.36</v>
          </cell>
          <cell r="S1382">
            <v>2484</v>
          </cell>
          <cell r="T1382">
            <v>9784.7999999999993</v>
          </cell>
          <cell r="U1382">
            <v>13534.48</v>
          </cell>
          <cell r="V1382">
            <v>1092</v>
          </cell>
          <cell r="W1382">
            <v>9849.6</v>
          </cell>
          <cell r="X1382">
            <v>133.5</v>
          </cell>
          <cell r="Y1382">
            <v>13884.38</v>
          </cell>
          <cell r="Z1382">
            <v>5468.01</v>
          </cell>
          <cell r="AA1382">
            <v>1.88</v>
          </cell>
          <cell r="AB1382">
            <v>2295</v>
          </cell>
          <cell r="AC1382">
            <v>14285.84</v>
          </cell>
          <cell r="AD1382">
            <v>37.75</v>
          </cell>
          <cell r="AE1382">
            <v>21258</v>
          </cell>
          <cell r="AF1382">
            <v>18.75</v>
          </cell>
          <cell r="AG1382">
            <v>5298.14</v>
          </cell>
          <cell r="AH1382">
            <v>65235</v>
          </cell>
          <cell r="AI1382">
            <v>2008.8</v>
          </cell>
          <cell r="AJ1382">
            <v>137950.47</v>
          </cell>
          <cell r="AK1382">
            <v>2225.96</v>
          </cell>
          <cell r="AL1382">
            <v>10914.11</v>
          </cell>
        </row>
        <row r="1383">
          <cell r="A1383">
            <v>38913</v>
          </cell>
          <cell r="B1383" t="str">
            <v>09:30</v>
          </cell>
          <cell r="C1383">
            <v>50493.35</v>
          </cell>
          <cell r="D1383">
            <v>77011.820000000007</v>
          </cell>
          <cell r="E1383">
            <v>135307.4</v>
          </cell>
          <cell r="F1383">
            <v>-172.8</v>
          </cell>
          <cell r="G1383">
            <v>47993.32</v>
          </cell>
          <cell r="H1383">
            <v>12146.7</v>
          </cell>
          <cell r="I1383">
            <v>-293.26</v>
          </cell>
          <cell r="J1383">
            <v>15582.47</v>
          </cell>
          <cell r="K1383">
            <v>6433.44</v>
          </cell>
          <cell r="L1383">
            <v>13439.97</v>
          </cell>
          <cell r="M1383">
            <v>0</v>
          </cell>
          <cell r="N1383">
            <v>36984</v>
          </cell>
          <cell r="O1383">
            <v>5987.38</v>
          </cell>
          <cell r="P1383">
            <v>81080.14</v>
          </cell>
          <cell r="Q1383">
            <v>63813.26</v>
          </cell>
          <cell r="R1383">
            <v>87067.520000000004</v>
          </cell>
          <cell r="S1383">
            <v>2376</v>
          </cell>
          <cell r="T1383">
            <v>10065.6</v>
          </cell>
          <cell r="U1383">
            <v>13439.97</v>
          </cell>
          <cell r="V1383">
            <v>1119</v>
          </cell>
          <cell r="W1383">
            <v>9993.6</v>
          </cell>
          <cell r="X1383">
            <v>125.25</v>
          </cell>
          <cell r="Y1383">
            <v>14050.66</v>
          </cell>
          <cell r="Z1383">
            <v>5500</v>
          </cell>
          <cell r="AA1383">
            <v>3.75</v>
          </cell>
          <cell r="AB1383">
            <v>2234.4</v>
          </cell>
          <cell r="AC1383">
            <v>14617.4</v>
          </cell>
          <cell r="AD1383">
            <v>7.82</v>
          </cell>
          <cell r="AE1383">
            <v>21276</v>
          </cell>
          <cell r="AF1383">
            <v>19.79</v>
          </cell>
          <cell r="AG1383">
            <v>5295.66</v>
          </cell>
          <cell r="AH1383">
            <v>66252</v>
          </cell>
          <cell r="AI1383">
            <v>2001.6</v>
          </cell>
          <cell r="AJ1383">
            <v>141805.82</v>
          </cell>
          <cell r="AK1383">
            <v>2225.96</v>
          </cell>
          <cell r="AL1383">
            <v>8440.76</v>
          </cell>
        </row>
        <row r="1384">
          <cell r="A1384">
            <v>38913</v>
          </cell>
          <cell r="B1384" t="str">
            <v>09:45</v>
          </cell>
          <cell r="C1384">
            <v>49192.63</v>
          </cell>
          <cell r="D1384">
            <v>69290.3</v>
          </cell>
          <cell r="E1384">
            <v>146147.82999999999</v>
          </cell>
          <cell r="F1384">
            <v>-172.8</v>
          </cell>
          <cell r="G1384">
            <v>47993.32</v>
          </cell>
          <cell r="H1384">
            <v>12076.58</v>
          </cell>
          <cell r="I1384">
            <v>-283.35000000000002</v>
          </cell>
          <cell r="J1384">
            <v>16643.939999999999</v>
          </cell>
          <cell r="K1384">
            <v>6451.53</v>
          </cell>
          <cell r="L1384">
            <v>13434.31</v>
          </cell>
          <cell r="M1384">
            <v>0</v>
          </cell>
          <cell r="N1384">
            <v>37536</v>
          </cell>
          <cell r="O1384">
            <v>5987.38</v>
          </cell>
          <cell r="P1384">
            <v>80345.320000000007</v>
          </cell>
          <cell r="Q1384">
            <v>66427.350000000006</v>
          </cell>
          <cell r="R1384">
            <v>86332.7</v>
          </cell>
          <cell r="S1384">
            <v>2376</v>
          </cell>
          <cell r="T1384">
            <v>10184.4</v>
          </cell>
          <cell r="U1384">
            <v>13434.31</v>
          </cell>
          <cell r="V1384">
            <v>828</v>
          </cell>
          <cell r="W1384">
            <v>10051.200000000001</v>
          </cell>
          <cell r="X1384">
            <v>118.5</v>
          </cell>
          <cell r="Y1384">
            <v>14383.22</v>
          </cell>
          <cell r="Z1384">
            <v>5676.32</v>
          </cell>
          <cell r="AA1384">
            <v>5.63</v>
          </cell>
          <cell r="AB1384">
            <v>2237.6999999999998</v>
          </cell>
          <cell r="AC1384">
            <v>12938.29</v>
          </cell>
          <cell r="AD1384">
            <v>6.48</v>
          </cell>
          <cell r="AE1384">
            <v>21330</v>
          </cell>
          <cell r="AF1384">
            <v>15.62</v>
          </cell>
          <cell r="AG1384">
            <v>5429.67</v>
          </cell>
          <cell r="AH1384">
            <v>65799</v>
          </cell>
          <cell r="AI1384">
            <v>2016</v>
          </cell>
          <cell r="AJ1384">
            <v>147372.98000000001</v>
          </cell>
          <cell r="AK1384">
            <v>2225.96</v>
          </cell>
          <cell r="AL1384">
            <v>6247.81</v>
          </cell>
        </row>
        <row r="1385">
          <cell r="A1385">
            <v>38913</v>
          </cell>
          <cell r="B1385" t="str">
            <v>10:00</v>
          </cell>
          <cell r="C1385">
            <v>51892.08</v>
          </cell>
          <cell r="D1385">
            <v>75331.490000000005</v>
          </cell>
          <cell r="E1385">
            <v>145026.57999999999</v>
          </cell>
          <cell r="F1385">
            <v>777.6</v>
          </cell>
          <cell r="G1385">
            <v>48069.98</v>
          </cell>
          <cell r="H1385">
            <v>12072.83</v>
          </cell>
          <cell r="I1385">
            <v>-285.64999999999998</v>
          </cell>
          <cell r="J1385">
            <v>16679.939999999999</v>
          </cell>
          <cell r="K1385">
            <v>6455.64</v>
          </cell>
          <cell r="L1385">
            <v>13443</v>
          </cell>
          <cell r="M1385">
            <v>0</v>
          </cell>
          <cell r="N1385">
            <v>37536</v>
          </cell>
          <cell r="O1385">
            <v>5987.38</v>
          </cell>
          <cell r="P1385">
            <v>72520.88</v>
          </cell>
          <cell r="Q1385">
            <v>75261.649999999994</v>
          </cell>
          <cell r="R1385">
            <v>78508.259999999995</v>
          </cell>
          <cell r="S1385">
            <v>2376</v>
          </cell>
          <cell r="T1385">
            <v>9936</v>
          </cell>
          <cell r="U1385">
            <v>13443</v>
          </cell>
          <cell r="V1385">
            <v>1089</v>
          </cell>
          <cell r="W1385">
            <v>10108.799999999999</v>
          </cell>
          <cell r="X1385">
            <v>115.5</v>
          </cell>
          <cell r="Y1385">
            <v>14300.08</v>
          </cell>
          <cell r="Z1385">
            <v>5677.51</v>
          </cell>
          <cell r="AA1385">
            <v>1.88</v>
          </cell>
          <cell r="AB1385">
            <v>2252.1</v>
          </cell>
          <cell r="AC1385">
            <v>13426.44</v>
          </cell>
          <cell r="AD1385">
            <v>21.5</v>
          </cell>
          <cell r="AE1385">
            <v>21402</v>
          </cell>
          <cell r="AF1385">
            <v>13.54</v>
          </cell>
          <cell r="AG1385">
            <v>5325.15</v>
          </cell>
          <cell r="AH1385">
            <v>65028</v>
          </cell>
          <cell r="AI1385">
            <v>2001.6</v>
          </cell>
          <cell r="AJ1385">
            <v>147469</v>
          </cell>
          <cell r="AK1385">
            <v>2225.96</v>
          </cell>
          <cell r="AL1385">
            <v>6171.84</v>
          </cell>
        </row>
        <row r="1386">
          <cell r="A1386">
            <v>38913</v>
          </cell>
          <cell r="B1386" t="str">
            <v>10:15</v>
          </cell>
          <cell r="C1386">
            <v>50593.77</v>
          </cell>
          <cell r="D1386">
            <v>74371.3</v>
          </cell>
          <cell r="E1386">
            <v>146345.99</v>
          </cell>
          <cell r="F1386">
            <v>12096</v>
          </cell>
          <cell r="G1386">
            <v>47916.65</v>
          </cell>
          <cell r="H1386">
            <v>11978.71</v>
          </cell>
          <cell r="I1386">
            <v>-331.36</v>
          </cell>
          <cell r="J1386">
            <v>16200.38</v>
          </cell>
          <cell r="K1386">
            <v>6068.26</v>
          </cell>
          <cell r="L1386">
            <v>13408.67</v>
          </cell>
          <cell r="M1386">
            <v>0</v>
          </cell>
          <cell r="N1386">
            <v>36984</v>
          </cell>
          <cell r="O1386">
            <v>5993.45</v>
          </cell>
          <cell r="P1386">
            <v>70445.789999999994</v>
          </cell>
          <cell r="Q1386">
            <v>79755.360000000001</v>
          </cell>
          <cell r="R1386">
            <v>76439.240000000005</v>
          </cell>
          <cell r="S1386">
            <v>2376</v>
          </cell>
          <cell r="T1386">
            <v>10173.6</v>
          </cell>
          <cell r="U1386">
            <v>13408.67</v>
          </cell>
          <cell r="V1386">
            <v>1005</v>
          </cell>
          <cell r="W1386">
            <v>10252.799999999999</v>
          </cell>
          <cell r="X1386">
            <v>106.5</v>
          </cell>
          <cell r="Y1386">
            <v>13718.1</v>
          </cell>
          <cell r="Z1386">
            <v>5855.52</v>
          </cell>
          <cell r="AA1386">
            <v>3.75</v>
          </cell>
          <cell r="AB1386">
            <v>2220.1999999999998</v>
          </cell>
          <cell r="AC1386">
            <v>14663.97</v>
          </cell>
          <cell r="AD1386">
            <v>49.81</v>
          </cell>
          <cell r="AE1386">
            <v>21456</v>
          </cell>
          <cell r="AF1386">
            <v>13.54</v>
          </cell>
          <cell r="AG1386">
            <v>5363.35</v>
          </cell>
          <cell r="AH1386">
            <v>65856</v>
          </cell>
          <cell r="AI1386">
            <v>2037.6</v>
          </cell>
          <cell r="AJ1386">
            <v>148541.01</v>
          </cell>
          <cell r="AK1386">
            <v>2225.96</v>
          </cell>
          <cell r="AL1386">
            <v>6310.94</v>
          </cell>
        </row>
        <row r="1387">
          <cell r="A1387">
            <v>38913</v>
          </cell>
          <cell r="B1387" t="str">
            <v>10:30</v>
          </cell>
          <cell r="C1387">
            <v>49614.34</v>
          </cell>
          <cell r="D1387">
            <v>72170.86</v>
          </cell>
          <cell r="E1387">
            <v>146466.76</v>
          </cell>
          <cell r="F1387">
            <v>15811.2</v>
          </cell>
          <cell r="G1387">
            <v>47916.65</v>
          </cell>
          <cell r="H1387">
            <v>11980.59</v>
          </cell>
          <cell r="I1387">
            <v>-348.18</v>
          </cell>
          <cell r="J1387">
            <v>16308.37</v>
          </cell>
          <cell r="K1387">
            <v>5907.12</v>
          </cell>
          <cell r="L1387">
            <v>13472.54</v>
          </cell>
          <cell r="M1387">
            <v>0</v>
          </cell>
          <cell r="N1387">
            <v>37536</v>
          </cell>
          <cell r="O1387">
            <v>5987.38</v>
          </cell>
          <cell r="P1387">
            <v>70418.12</v>
          </cell>
          <cell r="Q1387">
            <v>79868.179999999993</v>
          </cell>
          <cell r="R1387">
            <v>76405.5</v>
          </cell>
          <cell r="S1387">
            <v>2376</v>
          </cell>
          <cell r="T1387">
            <v>10400.4</v>
          </cell>
          <cell r="U1387">
            <v>13472.54</v>
          </cell>
          <cell r="V1387">
            <v>1065</v>
          </cell>
          <cell r="W1387">
            <v>10252.799999999999</v>
          </cell>
          <cell r="X1387">
            <v>104.25</v>
          </cell>
          <cell r="Y1387">
            <v>13884.38</v>
          </cell>
          <cell r="Z1387">
            <v>5974.73</v>
          </cell>
          <cell r="AA1387">
            <v>5.63</v>
          </cell>
          <cell r="AB1387">
            <v>2233</v>
          </cell>
          <cell r="AC1387">
            <v>14619.62</v>
          </cell>
          <cell r="AD1387">
            <v>52.84</v>
          </cell>
          <cell r="AE1387">
            <v>21672</v>
          </cell>
          <cell r="AF1387">
            <v>16.670000000000002</v>
          </cell>
          <cell r="AG1387">
            <v>5401.09</v>
          </cell>
          <cell r="AH1387">
            <v>65922</v>
          </cell>
          <cell r="AI1387">
            <v>2044.8</v>
          </cell>
          <cell r="AJ1387">
            <v>148285.1</v>
          </cell>
          <cell r="AK1387">
            <v>2168.89</v>
          </cell>
          <cell r="AL1387">
            <v>6571.58</v>
          </cell>
        </row>
        <row r="1388">
          <cell r="A1388">
            <v>38913</v>
          </cell>
          <cell r="B1388" t="str">
            <v>10:45</v>
          </cell>
          <cell r="C1388">
            <v>50118.46</v>
          </cell>
          <cell r="D1388">
            <v>71850.789999999994</v>
          </cell>
          <cell r="E1388">
            <v>144780.67000000001</v>
          </cell>
          <cell r="F1388">
            <v>15724.8</v>
          </cell>
          <cell r="G1388">
            <v>47839.98</v>
          </cell>
          <cell r="H1388">
            <v>11904.84</v>
          </cell>
          <cell r="I1388">
            <v>-374.2</v>
          </cell>
          <cell r="J1388">
            <v>16224.38</v>
          </cell>
          <cell r="K1388">
            <v>5910.9</v>
          </cell>
          <cell r="L1388">
            <v>13446.03</v>
          </cell>
          <cell r="M1388">
            <v>0</v>
          </cell>
          <cell r="N1388">
            <v>36432</v>
          </cell>
          <cell r="O1388">
            <v>5993.45</v>
          </cell>
          <cell r="P1388">
            <v>73756.960000000006</v>
          </cell>
          <cell r="Q1388">
            <v>77270.2</v>
          </cell>
          <cell r="R1388">
            <v>79750.41</v>
          </cell>
          <cell r="S1388">
            <v>2268</v>
          </cell>
          <cell r="T1388">
            <v>10551.6</v>
          </cell>
          <cell r="U1388">
            <v>13446.03</v>
          </cell>
          <cell r="V1388">
            <v>1128</v>
          </cell>
          <cell r="W1388">
            <v>10368</v>
          </cell>
          <cell r="X1388">
            <v>102.75</v>
          </cell>
          <cell r="Y1388">
            <v>14216.94</v>
          </cell>
          <cell r="Z1388">
            <v>6037.12</v>
          </cell>
          <cell r="AA1388">
            <v>1.88</v>
          </cell>
          <cell r="AB1388">
            <v>2223.4</v>
          </cell>
          <cell r="AC1388">
            <v>14573.91</v>
          </cell>
          <cell r="AD1388">
            <v>58.32</v>
          </cell>
          <cell r="AE1388">
            <v>21474</v>
          </cell>
          <cell r="AF1388">
            <v>22.92</v>
          </cell>
          <cell r="AG1388">
            <v>5323.37</v>
          </cell>
          <cell r="AH1388">
            <v>65403</v>
          </cell>
          <cell r="AI1388">
            <v>2052</v>
          </cell>
          <cell r="AJ1388">
            <v>148301.07999999999</v>
          </cell>
          <cell r="AK1388">
            <v>2168.89</v>
          </cell>
          <cell r="AL1388">
            <v>6883.72</v>
          </cell>
        </row>
        <row r="1389">
          <cell r="A1389">
            <v>38913</v>
          </cell>
          <cell r="B1389" t="str">
            <v>11:00</v>
          </cell>
          <cell r="C1389">
            <v>49144.22</v>
          </cell>
          <cell r="D1389">
            <v>70450.509999999995</v>
          </cell>
          <cell r="E1389">
            <v>145772.34</v>
          </cell>
          <cell r="F1389">
            <v>15552</v>
          </cell>
          <cell r="G1389">
            <v>47916.65</v>
          </cell>
          <cell r="H1389">
            <v>11884.6</v>
          </cell>
          <cell r="I1389">
            <v>-372.76</v>
          </cell>
          <cell r="J1389">
            <v>15932.04</v>
          </cell>
          <cell r="K1389">
            <v>5896.75</v>
          </cell>
          <cell r="L1389">
            <v>13431.27</v>
          </cell>
          <cell r="M1389">
            <v>0</v>
          </cell>
          <cell r="N1389">
            <v>37536</v>
          </cell>
          <cell r="O1389">
            <v>5987.38</v>
          </cell>
          <cell r="P1389">
            <v>74906.31</v>
          </cell>
          <cell r="Q1389">
            <v>76212.759999999995</v>
          </cell>
          <cell r="R1389">
            <v>80893.69</v>
          </cell>
          <cell r="S1389">
            <v>2376</v>
          </cell>
          <cell r="T1389">
            <v>10648.8</v>
          </cell>
          <cell r="U1389">
            <v>13431.27</v>
          </cell>
          <cell r="V1389">
            <v>1155</v>
          </cell>
          <cell r="W1389">
            <v>10368</v>
          </cell>
          <cell r="X1389">
            <v>102</v>
          </cell>
          <cell r="Y1389">
            <v>14300.08</v>
          </cell>
          <cell r="Z1389">
            <v>6203.66</v>
          </cell>
          <cell r="AA1389">
            <v>5.63</v>
          </cell>
          <cell r="AB1389">
            <v>2217.1</v>
          </cell>
          <cell r="AC1389">
            <v>14593.92</v>
          </cell>
          <cell r="AD1389">
            <v>57.58</v>
          </cell>
          <cell r="AE1389">
            <v>21546</v>
          </cell>
          <cell r="AF1389">
            <v>15.62</v>
          </cell>
          <cell r="AG1389">
            <v>5395.66</v>
          </cell>
          <cell r="AH1389">
            <v>65355</v>
          </cell>
          <cell r="AI1389">
            <v>2052</v>
          </cell>
          <cell r="AJ1389">
            <v>148269.07</v>
          </cell>
          <cell r="AK1389">
            <v>2111.81</v>
          </cell>
          <cell r="AL1389">
            <v>6949.15</v>
          </cell>
        </row>
        <row r="1390">
          <cell r="A1390">
            <v>38913</v>
          </cell>
          <cell r="B1390" t="str">
            <v>11:15</v>
          </cell>
          <cell r="C1390">
            <v>49818.78</v>
          </cell>
          <cell r="D1390">
            <v>70810.58</v>
          </cell>
          <cell r="E1390">
            <v>144581.48000000001</v>
          </cell>
          <cell r="F1390">
            <v>15465.6</v>
          </cell>
          <cell r="G1390">
            <v>47916.65</v>
          </cell>
          <cell r="H1390">
            <v>11882.72</v>
          </cell>
          <cell r="I1390">
            <v>-368.31</v>
          </cell>
          <cell r="J1390">
            <v>16117.99</v>
          </cell>
          <cell r="K1390">
            <v>5887.41</v>
          </cell>
          <cell r="L1390">
            <v>13411.71</v>
          </cell>
          <cell r="M1390">
            <v>0</v>
          </cell>
          <cell r="N1390">
            <v>37536</v>
          </cell>
          <cell r="O1390">
            <v>5993.45</v>
          </cell>
          <cell r="P1390">
            <v>74382.570000000007</v>
          </cell>
          <cell r="Q1390">
            <v>75824.31</v>
          </cell>
          <cell r="R1390">
            <v>80376.02</v>
          </cell>
          <cell r="S1390">
            <v>2268</v>
          </cell>
          <cell r="T1390">
            <v>10573.2</v>
          </cell>
          <cell r="U1390">
            <v>13411.71</v>
          </cell>
          <cell r="V1390">
            <v>1089</v>
          </cell>
          <cell r="W1390">
            <v>10310.4</v>
          </cell>
          <cell r="X1390">
            <v>98.25</v>
          </cell>
          <cell r="Y1390">
            <v>14300.08</v>
          </cell>
          <cell r="Z1390">
            <v>6415.35</v>
          </cell>
          <cell r="AA1390">
            <v>3.75</v>
          </cell>
          <cell r="AB1390">
            <v>2274.6</v>
          </cell>
          <cell r="AC1390">
            <v>14723.73</v>
          </cell>
          <cell r="AD1390">
            <v>44.4</v>
          </cell>
          <cell r="AE1390">
            <v>21456</v>
          </cell>
          <cell r="AF1390">
            <v>20.83</v>
          </cell>
          <cell r="AG1390">
            <v>5339.28</v>
          </cell>
          <cell r="AH1390">
            <v>65286</v>
          </cell>
          <cell r="AI1390">
            <v>2023.2</v>
          </cell>
          <cell r="AJ1390">
            <v>148013.07999999999</v>
          </cell>
          <cell r="AK1390">
            <v>2168.89</v>
          </cell>
          <cell r="AL1390">
            <v>7409.72</v>
          </cell>
        </row>
        <row r="1391">
          <cell r="A1391">
            <v>38913</v>
          </cell>
          <cell r="B1391" t="str">
            <v>11:30</v>
          </cell>
          <cell r="C1391">
            <v>51390.36</v>
          </cell>
          <cell r="D1391">
            <v>72770.98</v>
          </cell>
          <cell r="E1391">
            <v>144579.12</v>
          </cell>
          <cell r="F1391">
            <v>15379.2</v>
          </cell>
          <cell r="G1391">
            <v>47916.65</v>
          </cell>
          <cell r="H1391">
            <v>11810.73</v>
          </cell>
          <cell r="I1391">
            <v>-356.66</v>
          </cell>
          <cell r="J1391">
            <v>15590.04</v>
          </cell>
          <cell r="K1391">
            <v>5880.98</v>
          </cell>
          <cell r="L1391">
            <v>13447.22</v>
          </cell>
          <cell r="M1391">
            <v>0</v>
          </cell>
          <cell r="N1391">
            <v>36984</v>
          </cell>
          <cell r="O1391">
            <v>5987.38</v>
          </cell>
          <cell r="P1391">
            <v>70079.710000000006</v>
          </cell>
          <cell r="Q1391">
            <v>79364.66</v>
          </cell>
          <cell r="R1391">
            <v>76067.09</v>
          </cell>
          <cell r="S1391">
            <v>2484</v>
          </cell>
          <cell r="T1391">
            <v>10227.6</v>
          </cell>
          <cell r="U1391">
            <v>13447.22</v>
          </cell>
          <cell r="V1391">
            <v>1155</v>
          </cell>
          <cell r="W1391">
            <v>10252.799999999999</v>
          </cell>
          <cell r="X1391">
            <v>139.5</v>
          </cell>
          <cell r="Y1391">
            <v>14383.22</v>
          </cell>
          <cell r="Z1391">
            <v>6508.23</v>
          </cell>
          <cell r="AA1391">
            <v>3.75</v>
          </cell>
          <cell r="AB1391">
            <v>2282.6</v>
          </cell>
          <cell r="AC1391">
            <v>14499.12</v>
          </cell>
          <cell r="AD1391">
            <v>53.66</v>
          </cell>
          <cell r="AE1391">
            <v>21618</v>
          </cell>
          <cell r="AF1391">
            <v>16.670000000000002</v>
          </cell>
          <cell r="AG1391">
            <v>5385.88</v>
          </cell>
          <cell r="AH1391">
            <v>64143</v>
          </cell>
          <cell r="AI1391">
            <v>1994.4</v>
          </cell>
          <cell r="AJ1391">
            <v>147981.07</v>
          </cell>
          <cell r="AK1391">
            <v>2340.12</v>
          </cell>
          <cell r="AL1391">
            <v>7118.67</v>
          </cell>
        </row>
        <row r="1392">
          <cell r="A1392">
            <v>38913</v>
          </cell>
          <cell r="B1392" t="str">
            <v>11:45</v>
          </cell>
          <cell r="C1392">
            <v>51365.96</v>
          </cell>
          <cell r="D1392">
            <v>72650.960000000006</v>
          </cell>
          <cell r="E1392">
            <v>145535.17000000001</v>
          </cell>
          <cell r="F1392">
            <v>15465.6</v>
          </cell>
          <cell r="G1392">
            <v>47954.98</v>
          </cell>
          <cell r="H1392">
            <v>11762.73</v>
          </cell>
          <cell r="I1392">
            <v>-370.89</v>
          </cell>
          <cell r="J1392">
            <v>15487.21</v>
          </cell>
          <cell r="K1392">
            <v>5889.82</v>
          </cell>
          <cell r="L1392">
            <v>13441.15</v>
          </cell>
          <cell r="M1392">
            <v>0</v>
          </cell>
          <cell r="N1392">
            <v>37536</v>
          </cell>
          <cell r="O1392">
            <v>5987.38</v>
          </cell>
          <cell r="P1392">
            <v>66658.429999999993</v>
          </cell>
          <cell r="Q1392">
            <v>82258.89</v>
          </cell>
          <cell r="R1392">
            <v>72645.81</v>
          </cell>
          <cell r="S1392">
            <v>2268</v>
          </cell>
          <cell r="T1392">
            <v>10011.6</v>
          </cell>
          <cell r="U1392">
            <v>13441.15</v>
          </cell>
          <cell r="V1392">
            <v>1179</v>
          </cell>
          <cell r="W1392">
            <v>10252.799999999999</v>
          </cell>
          <cell r="X1392">
            <v>143.25</v>
          </cell>
          <cell r="Y1392">
            <v>14216.94</v>
          </cell>
          <cell r="Z1392">
            <v>6397.43</v>
          </cell>
          <cell r="AA1392">
            <v>3.75</v>
          </cell>
          <cell r="AB1392">
            <v>2301.8000000000002</v>
          </cell>
          <cell r="AC1392">
            <v>14383.4</v>
          </cell>
          <cell r="AD1392">
            <v>67.97</v>
          </cell>
          <cell r="AE1392">
            <v>21438</v>
          </cell>
          <cell r="AF1392">
            <v>15.62</v>
          </cell>
          <cell r="AG1392">
            <v>5350.17</v>
          </cell>
          <cell r="AH1392">
            <v>63060</v>
          </cell>
          <cell r="AI1392">
            <v>2016</v>
          </cell>
          <cell r="AJ1392">
            <v>148461.04999999999</v>
          </cell>
          <cell r="AK1392">
            <v>2225.96</v>
          </cell>
          <cell r="AL1392">
            <v>6831.13</v>
          </cell>
        </row>
        <row r="1393">
          <cell r="A1393">
            <v>38913</v>
          </cell>
          <cell r="B1393" t="str">
            <v>12:00</v>
          </cell>
          <cell r="C1393">
            <v>51732.84</v>
          </cell>
          <cell r="D1393">
            <v>73531.13</v>
          </cell>
          <cell r="E1393">
            <v>145340.76999999999</v>
          </cell>
          <cell r="F1393">
            <v>15206.4</v>
          </cell>
          <cell r="G1393">
            <v>47763.32</v>
          </cell>
          <cell r="H1393">
            <v>11666.74</v>
          </cell>
          <cell r="I1393">
            <v>-369.74</v>
          </cell>
          <cell r="J1393">
            <v>15901.61</v>
          </cell>
          <cell r="K1393">
            <v>5881.94</v>
          </cell>
          <cell r="L1393">
            <v>13408.67</v>
          </cell>
          <cell r="M1393">
            <v>0</v>
          </cell>
          <cell r="N1393">
            <v>37536</v>
          </cell>
          <cell r="O1393">
            <v>5987.38</v>
          </cell>
          <cell r="P1393">
            <v>60423.6</v>
          </cell>
          <cell r="Q1393">
            <v>87441.74</v>
          </cell>
          <cell r="R1393">
            <v>66410.98</v>
          </cell>
          <cell r="S1393">
            <v>2484</v>
          </cell>
          <cell r="T1393">
            <v>9428.4</v>
          </cell>
          <cell r="U1393">
            <v>13408.67</v>
          </cell>
          <cell r="V1393">
            <v>1134</v>
          </cell>
          <cell r="W1393">
            <v>10339.200000000001</v>
          </cell>
          <cell r="X1393">
            <v>137.25</v>
          </cell>
          <cell r="Y1393">
            <v>13884.38</v>
          </cell>
          <cell r="Z1393">
            <v>5686.74</v>
          </cell>
          <cell r="AA1393">
            <v>3.75</v>
          </cell>
          <cell r="AB1393">
            <v>2260.3000000000002</v>
          </cell>
          <cell r="AC1393">
            <v>14137.78</v>
          </cell>
          <cell r="AD1393">
            <v>68.64</v>
          </cell>
          <cell r="AE1393">
            <v>21168</v>
          </cell>
          <cell r="AF1393">
            <v>16.670000000000002</v>
          </cell>
          <cell r="AG1393">
            <v>5315.37</v>
          </cell>
          <cell r="AH1393">
            <v>62016</v>
          </cell>
          <cell r="AI1393">
            <v>1980</v>
          </cell>
          <cell r="AJ1393">
            <v>147597.25</v>
          </cell>
          <cell r="AK1393">
            <v>2283.04</v>
          </cell>
          <cell r="AL1393">
            <v>6185.89</v>
          </cell>
        </row>
        <row r="1394">
          <cell r="A1394">
            <v>38913</v>
          </cell>
          <cell r="B1394" t="str">
            <v>12:15</v>
          </cell>
          <cell r="C1394">
            <v>51752.45</v>
          </cell>
          <cell r="D1394">
            <v>74651.350000000006</v>
          </cell>
          <cell r="E1394">
            <v>142621.38</v>
          </cell>
          <cell r="F1394">
            <v>15033.6</v>
          </cell>
          <cell r="G1394">
            <v>47571.65</v>
          </cell>
          <cell r="H1394">
            <v>11474.76</v>
          </cell>
          <cell r="I1394">
            <v>-361.98</v>
          </cell>
          <cell r="J1394">
            <v>14695.68</v>
          </cell>
          <cell r="K1394">
            <v>5874.72</v>
          </cell>
          <cell r="L1394">
            <v>10409.41</v>
          </cell>
          <cell r="M1394">
            <v>0</v>
          </cell>
          <cell r="N1394">
            <v>36984</v>
          </cell>
          <cell r="O1394">
            <v>5987.38</v>
          </cell>
          <cell r="P1394">
            <v>56266.17</v>
          </cell>
          <cell r="Q1394">
            <v>88457.98</v>
          </cell>
          <cell r="R1394">
            <v>62253.55</v>
          </cell>
          <cell r="S1394">
            <v>2484</v>
          </cell>
          <cell r="T1394">
            <v>9158.4</v>
          </cell>
          <cell r="U1394">
            <v>10409.41</v>
          </cell>
          <cell r="V1394">
            <v>888</v>
          </cell>
          <cell r="W1394">
            <v>10339.200000000001</v>
          </cell>
          <cell r="X1394">
            <v>124.5</v>
          </cell>
          <cell r="Y1394">
            <v>13718.1</v>
          </cell>
          <cell r="Z1394">
            <v>5156.59</v>
          </cell>
          <cell r="AA1394">
            <v>3.75</v>
          </cell>
          <cell r="AB1394">
            <v>2276.3000000000002</v>
          </cell>
          <cell r="AC1394">
            <v>13945.95</v>
          </cell>
          <cell r="AD1394">
            <v>67.62</v>
          </cell>
          <cell r="AE1394">
            <v>20988</v>
          </cell>
          <cell r="AF1394">
            <v>21.87</v>
          </cell>
          <cell r="AG1394">
            <v>5325.2</v>
          </cell>
          <cell r="AH1394">
            <v>60852</v>
          </cell>
          <cell r="AI1394">
            <v>1980</v>
          </cell>
          <cell r="AJ1394">
            <v>144381.73000000001</v>
          </cell>
          <cell r="AK1394">
            <v>2225.96</v>
          </cell>
          <cell r="AL1394">
            <v>5650.56</v>
          </cell>
        </row>
        <row r="1395">
          <cell r="A1395">
            <v>38913</v>
          </cell>
          <cell r="B1395" t="str">
            <v>12:30</v>
          </cell>
          <cell r="C1395">
            <v>50756.21</v>
          </cell>
          <cell r="D1395">
            <v>71930.820000000007</v>
          </cell>
          <cell r="E1395">
            <v>141623.72</v>
          </cell>
          <cell r="F1395">
            <v>15120</v>
          </cell>
          <cell r="G1395">
            <v>47494.98</v>
          </cell>
          <cell r="H1395">
            <v>11426.76</v>
          </cell>
          <cell r="I1395">
            <v>-352.78</v>
          </cell>
          <cell r="J1395">
            <v>14750.11</v>
          </cell>
          <cell r="K1395">
            <v>5863.12</v>
          </cell>
          <cell r="L1395">
            <v>13317.72</v>
          </cell>
          <cell r="M1395">
            <v>0</v>
          </cell>
          <cell r="N1395">
            <v>37536</v>
          </cell>
          <cell r="O1395">
            <v>5975.25</v>
          </cell>
          <cell r="P1395">
            <v>49537.34</v>
          </cell>
          <cell r="Q1395">
            <v>91872.78</v>
          </cell>
          <cell r="R1395">
            <v>55512.59</v>
          </cell>
          <cell r="S1395">
            <v>2592</v>
          </cell>
          <cell r="T1395">
            <v>7959.6</v>
          </cell>
          <cell r="U1395">
            <v>13317.72</v>
          </cell>
          <cell r="V1395">
            <v>651</v>
          </cell>
          <cell r="W1395">
            <v>10281.6</v>
          </cell>
          <cell r="X1395">
            <v>100.5</v>
          </cell>
          <cell r="Y1395">
            <v>13468.68</v>
          </cell>
          <cell r="Z1395">
            <v>4886.1000000000004</v>
          </cell>
          <cell r="AA1395">
            <v>3.75</v>
          </cell>
          <cell r="AB1395">
            <v>2242.6999999999998</v>
          </cell>
          <cell r="AC1395">
            <v>13445.28</v>
          </cell>
          <cell r="AD1395">
            <v>67.599999999999994</v>
          </cell>
          <cell r="AE1395">
            <v>20736</v>
          </cell>
          <cell r="AF1395">
            <v>22.92</v>
          </cell>
          <cell r="AG1395">
            <v>5250.54</v>
          </cell>
          <cell r="AH1395">
            <v>59703</v>
          </cell>
          <cell r="AI1395">
            <v>1965.6</v>
          </cell>
          <cell r="AJ1395">
            <v>142365.97</v>
          </cell>
          <cell r="AK1395">
            <v>2225.96</v>
          </cell>
          <cell r="AL1395">
            <v>5163.09</v>
          </cell>
        </row>
        <row r="1396">
          <cell r="A1396">
            <v>38913</v>
          </cell>
          <cell r="B1396" t="str">
            <v>12:45</v>
          </cell>
          <cell r="C1396">
            <v>49913.61</v>
          </cell>
          <cell r="D1396">
            <v>69370.3</v>
          </cell>
          <cell r="E1396">
            <v>139499.53</v>
          </cell>
          <cell r="F1396">
            <v>15033.6</v>
          </cell>
          <cell r="G1396">
            <v>47533.32</v>
          </cell>
          <cell r="H1396">
            <v>11496.88</v>
          </cell>
          <cell r="I1396">
            <v>-326.33</v>
          </cell>
          <cell r="J1396">
            <v>14312.91</v>
          </cell>
          <cell r="K1396">
            <v>5852.02</v>
          </cell>
          <cell r="L1396">
            <v>13307.62</v>
          </cell>
          <cell r="M1396">
            <v>0</v>
          </cell>
          <cell r="N1396">
            <v>36984</v>
          </cell>
          <cell r="O1396">
            <v>5969.18</v>
          </cell>
          <cell r="P1396">
            <v>47847.16</v>
          </cell>
          <cell r="Q1396">
            <v>90182.33</v>
          </cell>
          <cell r="R1396">
            <v>53816.34</v>
          </cell>
          <cell r="S1396">
            <v>2484</v>
          </cell>
          <cell r="T1396">
            <v>7585.2</v>
          </cell>
          <cell r="U1396">
            <v>13307.62</v>
          </cell>
          <cell r="V1396">
            <v>603</v>
          </cell>
          <cell r="W1396">
            <v>9936</v>
          </cell>
          <cell r="X1396">
            <v>95.25</v>
          </cell>
          <cell r="Y1396">
            <v>13302.4</v>
          </cell>
          <cell r="Z1396">
            <v>4796.09</v>
          </cell>
          <cell r="AA1396">
            <v>1.88</v>
          </cell>
          <cell r="AB1396">
            <v>2193.1999999999998</v>
          </cell>
          <cell r="AC1396">
            <v>13019.83</v>
          </cell>
          <cell r="AD1396">
            <v>64.86</v>
          </cell>
          <cell r="AE1396">
            <v>20232</v>
          </cell>
          <cell r="AF1396">
            <v>17.71</v>
          </cell>
          <cell r="AG1396">
            <v>5275.52</v>
          </cell>
          <cell r="AH1396">
            <v>58401</v>
          </cell>
          <cell r="AI1396">
            <v>1972.8</v>
          </cell>
          <cell r="AJ1396">
            <v>140382.20000000001</v>
          </cell>
          <cell r="AK1396">
            <v>2283.04</v>
          </cell>
          <cell r="AL1396">
            <v>4895.42</v>
          </cell>
        </row>
        <row r="1397">
          <cell r="A1397">
            <v>38913</v>
          </cell>
          <cell r="B1397" t="str">
            <v>13:00</v>
          </cell>
          <cell r="C1397">
            <v>49627.14</v>
          </cell>
          <cell r="D1397">
            <v>61929.13</v>
          </cell>
          <cell r="E1397">
            <v>140584.42000000001</v>
          </cell>
          <cell r="F1397">
            <v>14947.2</v>
          </cell>
          <cell r="G1397">
            <v>47494.98</v>
          </cell>
          <cell r="H1397">
            <v>11478.51</v>
          </cell>
          <cell r="I1397">
            <v>-333.95</v>
          </cell>
          <cell r="J1397">
            <v>15244.47</v>
          </cell>
          <cell r="K1397">
            <v>5845.19</v>
          </cell>
          <cell r="L1397">
            <v>13273.6</v>
          </cell>
          <cell r="M1397">
            <v>0</v>
          </cell>
          <cell r="N1397">
            <v>37536</v>
          </cell>
          <cell r="O1397">
            <v>5969.18</v>
          </cell>
          <cell r="P1397">
            <v>47904.87</v>
          </cell>
          <cell r="Q1397">
            <v>87245.95</v>
          </cell>
          <cell r="R1397">
            <v>53874.05</v>
          </cell>
          <cell r="S1397">
            <v>2484</v>
          </cell>
          <cell r="T1397">
            <v>7286.4</v>
          </cell>
          <cell r="U1397">
            <v>13273.6</v>
          </cell>
          <cell r="V1397">
            <v>570</v>
          </cell>
          <cell r="W1397">
            <v>9590.4</v>
          </cell>
          <cell r="X1397">
            <v>93</v>
          </cell>
          <cell r="Y1397">
            <v>13302.4</v>
          </cell>
          <cell r="Z1397">
            <v>4831.75</v>
          </cell>
          <cell r="AA1397">
            <v>7.5</v>
          </cell>
          <cell r="AB1397">
            <v>2159.6999999999998</v>
          </cell>
          <cell r="AC1397">
            <v>12704.11</v>
          </cell>
          <cell r="AD1397">
            <v>63.8</v>
          </cell>
          <cell r="AE1397">
            <v>19890</v>
          </cell>
          <cell r="AF1397">
            <v>13.54</v>
          </cell>
          <cell r="AG1397">
            <v>5328.19</v>
          </cell>
          <cell r="AH1397">
            <v>57783</v>
          </cell>
          <cell r="AI1397">
            <v>1965.6</v>
          </cell>
          <cell r="AJ1397">
            <v>140462.04</v>
          </cell>
          <cell r="AK1397">
            <v>2225.96</v>
          </cell>
          <cell r="AL1397">
            <v>3470.57</v>
          </cell>
        </row>
        <row r="1398">
          <cell r="A1398">
            <v>38913</v>
          </cell>
          <cell r="B1398" t="str">
            <v>13:15</v>
          </cell>
          <cell r="C1398">
            <v>45382.92</v>
          </cell>
          <cell r="D1398">
            <v>53167.85</v>
          </cell>
          <cell r="E1398">
            <v>144386.70000000001</v>
          </cell>
          <cell r="F1398">
            <v>14774.4</v>
          </cell>
          <cell r="G1398">
            <v>47456.65</v>
          </cell>
          <cell r="H1398">
            <v>11474.76</v>
          </cell>
          <cell r="I1398">
            <v>-222.25</v>
          </cell>
          <cell r="J1398">
            <v>16413.53</v>
          </cell>
          <cell r="K1398">
            <v>5638.34</v>
          </cell>
          <cell r="L1398">
            <v>13368.48</v>
          </cell>
          <cell r="M1398">
            <v>0</v>
          </cell>
          <cell r="N1398">
            <v>36984</v>
          </cell>
          <cell r="O1398">
            <v>5981.31</v>
          </cell>
          <cell r="P1398">
            <v>48552.23</v>
          </cell>
          <cell r="Q1398">
            <v>83678.25</v>
          </cell>
          <cell r="R1398">
            <v>54533.54</v>
          </cell>
          <cell r="S1398">
            <v>2484</v>
          </cell>
          <cell r="T1398">
            <v>7120.8</v>
          </cell>
          <cell r="U1398">
            <v>13368.48</v>
          </cell>
          <cell r="V1398">
            <v>591</v>
          </cell>
          <cell r="W1398">
            <v>9504</v>
          </cell>
          <cell r="X1398">
            <v>94.5</v>
          </cell>
          <cell r="Y1398">
            <v>12886.7</v>
          </cell>
          <cell r="Z1398">
            <v>4888.6400000000003</v>
          </cell>
          <cell r="AA1398">
            <v>3.75</v>
          </cell>
          <cell r="AB1398">
            <v>2172.4</v>
          </cell>
          <cell r="AC1398">
            <v>12537.79</v>
          </cell>
          <cell r="AD1398">
            <v>66.52</v>
          </cell>
          <cell r="AE1398">
            <v>19602</v>
          </cell>
          <cell r="AF1398">
            <v>12.5</v>
          </cell>
          <cell r="AG1398">
            <v>5290.89</v>
          </cell>
          <cell r="AH1398">
            <v>57072</v>
          </cell>
          <cell r="AI1398">
            <v>1951.2</v>
          </cell>
          <cell r="AJ1398">
            <v>141261.76999999999</v>
          </cell>
          <cell r="AK1398">
            <v>2225.96</v>
          </cell>
          <cell r="AL1398">
            <v>4077.04</v>
          </cell>
        </row>
        <row r="1399">
          <cell r="A1399">
            <v>38913</v>
          </cell>
          <cell r="B1399" t="str">
            <v>13:30</v>
          </cell>
          <cell r="C1399">
            <v>46064.28</v>
          </cell>
          <cell r="D1399">
            <v>61649.54</v>
          </cell>
          <cell r="E1399">
            <v>130027.6</v>
          </cell>
          <cell r="F1399">
            <v>14860.8</v>
          </cell>
          <cell r="G1399">
            <v>47609.98</v>
          </cell>
          <cell r="H1399">
            <v>11450.76</v>
          </cell>
          <cell r="I1399">
            <v>-214.2</v>
          </cell>
          <cell r="J1399">
            <v>17257.89</v>
          </cell>
          <cell r="K1399">
            <v>5403.1</v>
          </cell>
          <cell r="L1399">
            <v>13342.47</v>
          </cell>
          <cell r="M1399">
            <v>0</v>
          </cell>
          <cell r="N1399">
            <v>37536</v>
          </cell>
          <cell r="O1399">
            <v>5981.31</v>
          </cell>
          <cell r="P1399">
            <v>48651.49</v>
          </cell>
          <cell r="Q1399">
            <v>80790.2</v>
          </cell>
          <cell r="R1399">
            <v>54632.800000000003</v>
          </cell>
          <cell r="S1399">
            <v>2268</v>
          </cell>
          <cell r="T1399">
            <v>7189.2</v>
          </cell>
          <cell r="U1399">
            <v>13342.47</v>
          </cell>
          <cell r="V1399">
            <v>600</v>
          </cell>
          <cell r="W1399">
            <v>9504</v>
          </cell>
          <cell r="X1399">
            <v>97.5</v>
          </cell>
          <cell r="Y1399">
            <v>12886.7</v>
          </cell>
          <cell r="Z1399">
            <v>4995.97</v>
          </cell>
          <cell r="AA1399">
            <v>3.75</v>
          </cell>
          <cell r="AB1399">
            <v>2197.9</v>
          </cell>
          <cell r="AC1399">
            <v>12482.97</v>
          </cell>
          <cell r="AD1399">
            <v>65.94</v>
          </cell>
          <cell r="AE1399">
            <v>19674</v>
          </cell>
          <cell r="AF1399">
            <v>12.5</v>
          </cell>
          <cell r="AG1399">
            <v>5333.08</v>
          </cell>
          <cell r="AH1399">
            <v>57183</v>
          </cell>
          <cell r="AI1399">
            <v>1893.6</v>
          </cell>
          <cell r="AJ1399">
            <v>135198.66</v>
          </cell>
          <cell r="AK1399">
            <v>2283.04</v>
          </cell>
          <cell r="AL1399">
            <v>7480.97</v>
          </cell>
        </row>
        <row r="1400">
          <cell r="A1400">
            <v>38913</v>
          </cell>
          <cell r="B1400" t="str">
            <v>13:45</v>
          </cell>
          <cell r="C1400">
            <v>44682.35</v>
          </cell>
          <cell r="D1400">
            <v>62689.74</v>
          </cell>
          <cell r="E1400">
            <v>129189.92</v>
          </cell>
          <cell r="F1400">
            <v>14860.8</v>
          </cell>
          <cell r="G1400">
            <v>47494.98</v>
          </cell>
          <cell r="H1400">
            <v>11472.88</v>
          </cell>
          <cell r="I1400">
            <v>-214.92</v>
          </cell>
          <cell r="J1400">
            <v>16682.740000000002</v>
          </cell>
          <cell r="K1400">
            <v>5378.97</v>
          </cell>
          <cell r="L1400">
            <v>13296.09</v>
          </cell>
          <cell r="M1400">
            <v>0</v>
          </cell>
          <cell r="N1400">
            <v>36984</v>
          </cell>
          <cell r="O1400">
            <v>5993.45</v>
          </cell>
          <cell r="P1400">
            <v>47631.16</v>
          </cell>
          <cell r="Q1400">
            <v>79478.92</v>
          </cell>
          <cell r="R1400">
            <v>53624.61</v>
          </cell>
          <cell r="S1400">
            <v>2376</v>
          </cell>
          <cell r="T1400">
            <v>7290</v>
          </cell>
          <cell r="U1400">
            <v>13296.09</v>
          </cell>
          <cell r="V1400">
            <v>618</v>
          </cell>
          <cell r="W1400">
            <v>9648</v>
          </cell>
          <cell r="X1400">
            <v>132.75</v>
          </cell>
          <cell r="Y1400">
            <v>12969.84</v>
          </cell>
          <cell r="Z1400">
            <v>4931.84</v>
          </cell>
          <cell r="AA1400">
            <v>1.88</v>
          </cell>
          <cell r="AB1400">
            <v>2191.6</v>
          </cell>
          <cell r="AC1400">
            <v>12293.75</v>
          </cell>
          <cell r="AD1400">
            <v>65.36</v>
          </cell>
          <cell r="AE1400">
            <v>19314</v>
          </cell>
          <cell r="AF1400">
            <v>13.54</v>
          </cell>
          <cell r="AG1400">
            <v>5307.31</v>
          </cell>
          <cell r="AH1400">
            <v>57270</v>
          </cell>
          <cell r="AI1400">
            <v>1879.2</v>
          </cell>
          <cell r="AJ1400">
            <v>134110.91</v>
          </cell>
          <cell r="AK1400">
            <v>2283.04</v>
          </cell>
          <cell r="AL1400">
            <v>7167.74</v>
          </cell>
        </row>
        <row r="1401">
          <cell r="A1401">
            <v>38913</v>
          </cell>
          <cell r="B1401" t="str">
            <v>14:00</v>
          </cell>
          <cell r="C1401">
            <v>46495.59</v>
          </cell>
          <cell r="D1401">
            <v>64050.02</v>
          </cell>
          <cell r="E1401">
            <v>130269.61</v>
          </cell>
          <cell r="F1401">
            <v>14860.8</v>
          </cell>
          <cell r="G1401">
            <v>47533.32</v>
          </cell>
          <cell r="H1401">
            <v>11432.39</v>
          </cell>
          <cell r="I1401">
            <v>-206.58</v>
          </cell>
          <cell r="J1401">
            <v>16485.13</v>
          </cell>
          <cell r="K1401">
            <v>5525.96</v>
          </cell>
          <cell r="L1401">
            <v>13296.72</v>
          </cell>
          <cell r="M1401">
            <v>0</v>
          </cell>
          <cell r="N1401">
            <v>36984</v>
          </cell>
          <cell r="O1401">
            <v>5999.51</v>
          </cell>
          <cell r="P1401">
            <v>43262</v>
          </cell>
          <cell r="Q1401">
            <v>83502.58</v>
          </cell>
          <cell r="R1401">
            <v>49261.51</v>
          </cell>
          <cell r="S1401">
            <v>2376</v>
          </cell>
          <cell r="T1401">
            <v>7167.6</v>
          </cell>
          <cell r="U1401">
            <v>13296.72</v>
          </cell>
          <cell r="V1401">
            <v>600</v>
          </cell>
          <cell r="W1401">
            <v>9676.7999999999993</v>
          </cell>
          <cell r="X1401">
            <v>132.75</v>
          </cell>
          <cell r="Y1401">
            <v>13052.98</v>
          </cell>
          <cell r="Z1401">
            <v>4976.91</v>
          </cell>
          <cell r="AA1401">
            <v>9.3800000000000008</v>
          </cell>
          <cell r="AB1401">
            <v>2194.9</v>
          </cell>
          <cell r="AC1401">
            <v>12743.99</v>
          </cell>
          <cell r="AD1401">
            <v>55.84</v>
          </cell>
          <cell r="AE1401">
            <v>19440</v>
          </cell>
          <cell r="AF1401">
            <v>15.62</v>
          </cell>
          <cell r="AG1401">
            <v>5360.25</v>
          </cell>
          <cell r="AH1401">
            <v>57027</v>
          </cell>
          <cell r="AI1401">
            <v>1893.6</v>
          </cell>
          <cell r="AJ1401">
            <v>134382.79</v>
          </cell>
          <cell r="AK1401">
            <v>2225.96</v>
          </cell>
          <cell r="AL1401">
            <v>7260.08</v>
          </cell>
        </row>
        <row r="1402">
          <cell r="A1402">
            <v>38913</v>
          </cell>
          <cell r="B1402" t="str">
            <v>14:15</v>
          </cell>
          <cell r="C1402">
            <v>48453.26</v>
          </cell>
          <cell r="D1402">
            <v>68770.929999999993</v>
          </cell>
          <cell r="E1402">
            <v>129189.97</v>
          </cell>
          <cell r="F1402">
            <v>14947.2</v>
          </cell>
          <cell r="G1402">
            <v>47609.98</v>
          </cell>
          <cell r="H1402">
            <v>11328.89</v>
          </cell>
          <cell r="I1402">
            <v>-189.04</v>
          </cell>
          <cell r="J1402">
            <v>15567.64</v>
          </cell>
          <cell r="K1402">
            <v>5621.6</v>
          </cell>
          <cell r="L1402">
            <v>13330.7</v>
          </cell>
          <cell r="M1402">
            <v>0</v>
          </cell>
          <cell r="N1402">
            <v>37536</v>
          </cell>
          <cell r="O1402">
            <v>5987.38</v>
          </cell>
          <cell r="P1402">
            <v>38668.76</v>
          </cell>
          <cell r="Q1402">
            <v>87325.04</v>
          </cell>
          <cell r="R1402">
            <v>44656.14</v>
          </cell>
          <cell r="S1402">
            <v>2376</v>
          </cell>
          <cell r="T1402">
            <v>7221.6</v>
          </cell>
          <cell r="U1402">
            <v>13330.7</v>
          </cell>
          <cell r="V1402">
            <v>591</v>
          </cell>
          <cell r="W1402">
            <v>9619.2000000000007</v>
          </cell>
          <cell r="X1402">
            <v>129</v>
          </cell>
          <cell r="Y1402">
            <v>13302.4</v>
          </cell>
          <cell r="Z1402">
            <v>4969.8900000000003</v>
          </cell>
          <cell r="AA1402">
            <v>1.88</v>
          </cell>
          <cell r="AB1402">
            <v>2175.6999999999998</v>
          </cell>
          <cell r="AC1402">
            <v>12998.44</v>
          </cell>
          <cell r="AD1402">
            <v>54.54</v>
          </cell>
          <cell r="AE1402">
            <v>19800</v>
          </cell>
          <cell r="AF1402">
            <v>15.62</v>
          </cell>
          <cell r="AG1402">
            <v>5239.4399999999996</v>
          </cell>
          <cell r="AH1402">
            <v>57372</v>
          </cell>
          <cell r="AI1402">
            <v>1936.8</v>
          </cell>
          <cell r="AJ1402">
            <v>133790.93</v>
          </cell>
          <cell r="AK1402">
            <v>2225.96</v>
          </cell>
          <cell r="AL1402">
            <v>7670.36</v>
          </cell>
        </row>
        <row r="1403">
          <cell r="A1403">
            <v>38913</v>
          </cell>
          <cell r="B1403" t="str">
            <v>14:30</v>
          </cell>
          <cell r="C1403">
            <v>48204.39</v>
          </cell>
          <cell r="D1403">
            <v>73891.210000000006</v>
          </cell>
          <cell r="E1403">
            <v>128947.94</v>
          </cell>
          <cell r="F1403">
            <v>14774.4</v>
          </cell>
          <cell r="G1403">
            <v>47533.32</v>
          </cell>
          <cell r="H1403">
            <v>11336.4</v>
          </cell>
          <cell r="I1403">
            <v>-179.98</v>
          </cell>
          <cell r="J1403">
            <v>15515.21</v>
          </cell>
          <cell r="K1403">
            <v>5725.54</v>
          </cell>
          <cell r="L1403">
            <v>13285.23</v>
          </cell>
          <cell r="M1403">
            <v>0</v>
          </cell>
          <cell r="N1403">
            <v>36984</v>
          </cell>
          <cell r="O1403">
            <v>5993.45</v>
          </cell>
          <cell r="P1403">
            <v>38039.54</v>
          </cell>
          <cell r="Q1403">
            <v>88275.98</v>
          </cell>
          <cell r="R1403">
            <v>44032.99</v>
          </cell>
          <cell r="S1403">
            <v>2376</v>
          </cell>
          <cell r="T1403">
            <v>7376.4</v>
          </cell>
          <cell r="U1403">
            <v>13285.23</v>
          </cell>
          <cell r="V1403">
            <v>597</v>
          </cell>
          <cell r="W1403">
            <v>9705.6</v>
          </cell>
          <cell r="X1403">
            <v>123.75</v>
          </cell>
          <cell r="Y1403">
            <v>13718.1</v>
          </cell>
          <cell r="Z1403">
            <v>5132.1000000000004</v>
          </cell>
          <cell r="AA1403">
            <v>9.3800000000000008</v>
          </cell>
          <cell r="AB1403">
            <v>2198</v>
          </cell>
          <cell r="AC1403">
            <v>13535.34</v>
          </cell>
          <cell r="AD1403">
            <v>54.2</v>
          </cell>
          <cell r="AE1403">
            <v>19890</v>
          </cell>
          <cell r="AF1403">
            <v>17.71</v>
          </cell>
          <cell r="AG1403">
            <v>5272.62</v>
          </cell>
          <cell r="AH1403">
            <v>57618</v>
          </cell>
          <cell r="AI1403">
            <v>1929.6</v>
          </cell>
          <cell r="AJ1403">
            <v>134318.82999999999</v>
          </cell>
          <cell r="AK1403">
            <v>2168.89</v>
          </cell>
          <cell r="AL1403">
            <v>8312.08</v>
          </cell>
        </row>
        <row r="1404">
          <cell r="A1404">
            <v>38913</v>
          </cell>
          <cell r="B1404" t="str">
            <v>14:45</v>
          </cell>
          <cell r="C1404">
            <v>49323.46</v>
          </cell>
          <cell r="D1404">
            <v>76611.740000000005</v>
          </cell>
          <cell r="E1404">
            <v>127789.44</v>
          </cell>
          <cell r="F1404">
            <v>14860.8</v>
          </cell>
          <cell r="G1404">
            <v>47533.32</v>
          </cell>
          <cell r="H1404">
            <v>11351.02</v>
          </cell>
          <cell r="I1404">
            <v>-194.79</v>
          </cell>
          <cell r="J1404">
            <v>14784.48</v>
          </cell>
          <cell r="K1404">
            <v>5701.41</v>
          </cell>
          <cell r="L1404">
            <v>13353.23</v>
          </cell>
          <cell r="M1404">
            <v>0</v>
          </cell>
          <cell r="N1404">
            <v>36984</v>
          </cell>
          <cell r="O1404">
            <v>5987.38</v>
          </cell>
          <cell r="P1404">
            <v>38082.22</v>
          </cell>
          <cell r="Q1404">
            <v>88386.79</v>
          </cell>
          <cell r="R1404">
            <v>44069.599999999999</v>
          </cell>
          <cell r="S1404">
            <v>2268</v>
          </cell>
          <cell r="T1404">
            <v>7700.4</v>
          </cell>
          <cell r="U1404">
            <v>13353.23</v>
          </cell>
          <cell r="V1404">
            <v>630</v>
          </cell>
          <cell r="W1404">
            <v>9878.4</v>
          </cell>
          <cell r="X1404">
            <v>123</v>
          </cell>
          <cell r="Y1404">
            <v>13634.96</v>
          </cell>
          <cell r="Z1404">
            <v>5368.66</v>
          </cell>
          <cell r="AA1404">
            <v>0</v>
          </cell>
          <cell r="AB1404">
            <v>2220.4</v>
          </cell>
          <cell r="AC1404">
            <v>13500.57</v>
          </cell>
          <cell r="AD1404">
            <v>55.66</v>
          </cell>
          <cell r="AE1404">
            <v>19746</v>
          </cell>
          <cell r="AF1404">
            <v>15.62</v>
          </cell>
          <cell r="AG1404">
            <v>5243.96</v>
          </cell>
          <cell r="AH1404">
            <v>57528</v>
          </cell>
          <cell r="AI1404">
            <v>1972.8</v>
          </cell>
          <cell r="AJ1404">
            <v>134430.82999999999</v>
          </cell>
          <cell r="AK1404">
            <v>2283.04</v>
          </cell>
          <cell r="AL1404">
            <v>9119.81</v>
          </cell>
        </row>
        <row r="1405">
          <cell r="A1405">
            <v>38913</v>
          </cell>
          <cell r="B1405" t="str">
            <v>15:00</v>
          </cell>
          <cell r="C1405">
            <v>49908.800000000003</v>
          </cell>
          <cell r="D1405">
            <v>76091.649999999994</v>
          </cell>
          <cell r="E1405">
            <v>127589.48</v>
          </cell>
          <cell r="F1405">
            <v>14860.8</v>
          </cell>
          <cell r="G1405">
            <v>47609.98</v>
          </cell>
          <cell r="H1405">
            <v>11378.77</v>
          </cell>
          <cell r="I1405">
            <v>-207.01</v>
          </cell>
          <cell r="J1405">
            <v>14992.49</v>
          </cell>
          <cell r="K1405">
            <v>5702.93</v>
          </cell>
          <cell r="L1405">
            <v>13278.57</v>
          </cell>
          <cell r="M1405">
            <v>0</v>
          </cell>
          <cell r="N1405">
            <v>37536</v>
          </cell>
          <cell r="O1405">
            <v>6005.58</v>
          </cell>
          <cell r="P1405">
            <v>37974.879999999997</v>
          </cell>
          <cell r="Q1405">
            <v>88655.01</v>
          </cell>
          <cell r="R1405">
            <v>43980.46</v>
          </cell>
          <cell r="S1405">
            <v>2484</v>
          </cell>
          <cell r="T1405">
            <v>7750.8</v>
          </cell>
          <cell r="U1405">
            <v>13278.57</v>
          </cell>
          <cell r="V1405">
            <v>612</v>
          </cell>
          <cell r="W1405">
            <v>9993.6</v>
          </cell>
          <cell r="X1405">
            <v>126.75</v>
          </cell>
          <cell r="Y1405">
            <v>13219.26</v>
          </cell>
          <cell r="Z1405">
            <v>5513.56</v>
          </cell>
          <cell r="AA1405">
            <v>3.75</v>
          </cell>
          <cell r="AB1405">
            <v>2194.8000000000002</v>
          </cell>
          <cell r="AC1405">
            <v>13591.2</v>
          </cell>
          <cell r="AD1405">
            <v>53.33</v>
          </cell>
          <cell r="AE1405">
            <v>19746</v>
          </cell>
          <cell r="AF1405">
            <v>18.75</v>
          </cell>
          <cell r="AG1405">
            <v>5175.6499999999996</v>
          </cell>
          <cell r="AH1405">
            <v>57396</v>
          </cell>
          <cell r="AI1405">
            <v>1972.8</v>
          </cell>
          <cell r="AJ1405">
            <v>134542.85</v>
          </cell>
          <cell r="AK1405">
            <v>2283.04</v>
          </cell>
          <cell r="AL1405">
            <v>8951.5</v>
          </cell>
        </row>
        <row r="1406">
          <cell r="A1406">
            <v>38913</v>
          </cell>
          <cell r="B1406" t="str">
            <v>15:15</v>
          </cell>
          <cell r="C1406">
            <v>50981.46</v>
          </cell>
          <cell r="D1406">
            <v>72730.97</v>
          </cell>
          <cell r="E1406">
            <v>127948.31</v>
          </cell>
          <cell r="F1406">
            <v>14774.4</v>
          </cell>
          <cell r="G1406">
            <v>47839.98</v>
          </cell>
          <cell r="H1406">
            <v>11351.02</v>
          </cell>
          <cell r="I1406">
            <v>-199.54</v>
          </cell>
          <cell r="J1406">
            <v>15478.01</v>
          </cell>
          <cell r="K1406">
            <v>5711.78</v>
          </cell>
          <cell r="L1406">
            <v>13322.05</v>
          </cell>
          <cell r="M1406">
            <v>0</v>
          </cell>
          <cell r="N1406">
            <v>36984</v>
          </cell>
          <cell r="O1406">
            <v>5993.45</v>
          </cell>
          <cell r="P1406">
            <v>37912.339999999997</v>
          </cell>
          <cell r="Q1406">
            <v>88231.54</v>
          </cell>
          <cell r="R1406">
            <v>43905.79</v>
          </cell>
          <cell r="S1406">
            <v>2376</v>
          </cell>
          <cell r="T1406">
            <v>7999.2</v>
          </cell>
          <cell r="U1406">
            <v>13322.05</v>
          </cell>
          <cell r="V1406">
            <v>585</v>
          </cell>
          <cell r="W1406">
            <v>10108.799999999999</v>
          </cell>
          <cell r="X1406">
            <v>127.5</v>
          </cell>
          <cell r="Y1406">
            <v>12803.56</v>
          </cell>
          <cell r="Z1406">
            <v>5584.02</v>
          </cell>
          <cell r="AA1406">
            <v>0</v>
          </cell>
          <cell r="AB1406">
            <v>2253.8000000000002</v>
          </cell>
          <cell r="AC1406">
            <v>13711.38</v>
          </cell>
          <cell r="AD1406">
            <v>46.85</v>
          </cell>
          <cell r="AE1406">
            <v>19728</v>
          </cell>
          <cell r="AF1406">
            <v>23.96</v>
          </cell>
          <cell r="AG1406">
            <v>5184.1000000000004</v>
          </cell>
          <cell r="AH1406">
            <v>56499</v>
          </cell>
          <cell r="AI1406">
            <v>1987.2</v>
          </cell>
          <cell r="AJ1406">
            <v>134430.85</v>
          </cell>
          <cell r="AK1406">
            <v>2283.04</v>
          </cell>
          <cell r="AL1406">
            <v>8908.24</v>
          </cell>
        </row>
        <row r="1407">
          <cell r="A1407">
            <v>38913</v>
          </cell>
          <cell r="B1407" t="str">
            <v>15:30</v>
          </cell>
          <cell r="C1407">
            <v>52122.13</v>
          </cell>
          <cell r="D1407">
            <v>71570.740000000005</v>
          </cell>
          <cell r="E1407">
            <v>126948.66</v>
          </cell>
          <cell r="F1407">
            <v>14688</v>
          </cell>
          <cell r="G1407">
            <v>47839.98</v>
          </cell>
          <cell r="H1407">
            <v>11378.77</v>
          </cell>
          <cell r="I1407">
            <v>-203.27</v>
          </cell>
          <cell r="J1407">
            <v>15543.64</v>
          </cell>
          <cell r="K1407">
            <v>5716.29</v>
          </cell>
          <cell r="L1407">
            <v>13400.41</v>
          </cell>
          <cell r="M1407">
            <v>0</v>
          </cell>
          <cell r="N1407">
            <v>37536</v>
          </cell>
          <cell r="O1407">
            <v>5993.45</v>
          </cell>
          <cell r="P1407">
            <v>37995.07</v>
          </cell>
          <cell r="Q1407">
            <v>88971.27</v>
          </cell>
          <cell r="R1407">
            <v>43988.52</v>
          </cell>
          <cell r="S1407">
            <v>2268</v>
          </cell>
          <cell r="T1407">
            <v>8092.8</v>
          </cell>
          <cell r="U1407">
            <v>13400.41</v>
          </cell>
          <cell r="V1407">
            <v>624</v>
          </cell>
          <cell r="W1407">
            <v>10108.799999999999</v>
          </cell>
          <cell r="X1407">
            <v>130.5</v>
          </cell>
          <cell r="Y1407">
            <v>12886.7</v>
          </cell>
          <cell r="Z1407">
            <v>5608.53</v>
          </cell>
          <cell r="AA1407">
            <v>3.75</v>
          </cell>
          <cell r="AB1407">
            <v>2255.4</v>
          </cell>
          <cell r="AC1407">
            <v>13776.78</v>
          </cell>
          <cell r="AD1407">
            <v>48.61</v>
          </cell>
          <cell r="AE1407">
            <v>19530</v>
          </cell>
          <cell r="AF1407">
            <v>21.87</v>
          </cell>
          <cell r="AG1407">
            <v>5119</v>
          </cell>
          <cell r="AH1407">
            <v>56292</v>
          </cell>
          <cell r="AI1407">
            <v>2008.8</v>
          </cell>
          <cell r="AJ1407">
            <v>133375.01999999999</v>
          </cell>
          <cell r="AK1407">
            <v>2340.12</v>
          </cell>
          <cell r="AL1407">
            <v>8776.17</v>
          </cell>
        </row>
        <row r="1408">
          <cell r="A1408">
            <v>38913</v>
          </cell>
          <cell r="B1408" t="str">
            <v>15:45</v>
          </cell>
          <cell r="C1408">
            <v>51938.89</v>
          </cell>
          <cell r="D1408">
            <v>71250.67</v>
          </cell>
          <cell r="E1408">
            <v>126825.05</v>
          </cell>
          <cell r="F1408">
            <v>14774.4</v>
          </cell>
          <cell r="G1408">
            <v>47839.98</v>
          </cell>
          <cell r="H1408">
            <v>11378.77</v>
          </cell>
          <cell r="I1408">
            <v>-200.54</v>
          </cell>
          <cell r="J1408">
            <v>15418.02</v>
          </cell>
          <cell r="K1408">
            <v>5709.7</v>
          </cell>
          <cell r="L1408">
            <v>13449.94</v>
          </cell>
          <cell r="M1408">
            <v>1725.57</v>
          </cell>
          <cell r="N1408">
            <v>37536</v>
          </cell>
          <cell r="O1408">
            <v>5999.51</v>
          </cell>
          <cell r="P1408">
            <v>37916.1</v>
          </cell>
          <cell r="Q1408">
            <v>88520.54</v>
          </cell>
          <cell r="R1408">
            <v>43915.61</v>
          </cell>
          <cell r="S1408">
            <v>2268</v>
          </cell>
          <cell r="T1408">
            <v>8013.6</v>
          </cell>
          <cell r="U1408">
            <v>13449.94</v>
          </cell>
          <cell r="V1408">
            <v>621</v>
          </cell>
          <cell r="W1408">
            <v>10051.200000000001</v>
          </cell>
          <cell r="X1408">
            <v>82.5</v>
          </cell>
          <cell r="Y1408">
            <v>12969.84</v>
          </cell>
          <cell r="Z1408">
            <v>5541.94</v>
          </cell>
          <cell r="AA1408">
            <v>3.75</v>
          </cell>
          <cell r="AB1408">
            <v>2204.3000000000002</v>
          </cell>
          <cell r="AC1408">
            <v>13886.86</v>
          </cell>
          <cell r="AD1408">
            <v>52.26</v>
          </cell>
          <cell r="AE1408">
            <v>19746</v>
          </cell>
          <cell r="AF1408">
            <v>22.92</v>
          </cell>
          <cell r="AG1408">
            <v>5118.3</v>
          </cell>
          <cell r="AH1408">
            <v>56394.57</v>
          </cell>
          <cell r="AI1408">
            <v>2016</v>
          </cell>
          <cell r="AJ1408">
            <v>133423.06</v>
          </cell>
          <cell r="AK1408">
            <v>2397.19</v>
          </cell>
          <cell r="AL1408">
            <v>8888.3700000000008</v>
          </cell>
        </row>
        <row r="1409">
          <cell r="A1409">
            <v>38913</v>
          </cell>
          <cell r="B1409" t="str">
            <v>16:00</v>
          </cell>
          <cell r="C1409">
            <v>52108.93</v>
          </cell>
          <cell r="D1409">
            <v>65089.45</v>
          </cell>
          <cell r="E1409">
            <v>126824.65</v>
          </cell>
          <cell r="F1409">
            <v>14688</v>
          </cell>
          <cell r="G1409">
            <v>47763.32</v>
          </cell>
          <cell r="H1409">
            <v>11426.76</v>
          </cell>
          <cell r="I1409">
            <v>-213.48</v>
          </cell>
          <cell r="J1409">
            <v>14969.29</v>
          </cell>
          <cell r="K1409">
            <v>5676.72</v>
          </cell>
          <cell r="L1409">
            <v>13403.45</v>
          </cell>
          <cell r="M1409">
            <v>5718.29</v>
          </cell>
          <cell r="N1409">
            <v>36984</v>
          </cell>
          <cell r="O1409">
            <v>5993.45</v>
          </cell>
          <cell r="P1409">
            <v>38039.68</v>
          </cell>
          <cell r="Q1409">
            <v>87157.48</v>
          </cell>
          <cell r="R1409">
            <v>44033.13</v>
          </cell>
          <cell r="S1409">
            <v>2160</v>
          </cell>
          <cell r="T1409">
            <v>8200.7999999999993</v>
          </cell>
          <cell r="U1409">
            <v>13403.45</v>
          </cell>
          <cell r="V1409">
            <v>618</v>
          </cell>
          <cell r="W1409">
            <v>10137.6</v>
          </cell>
          <cell r="X1409">
            <v>90</v>
          </cell>
          <cell r="Y1409">
            <v>12969.84</v>
          </cell>
          <cell r="Z1409">
            <v>5227.67</v>
          </cell>
          <cell r="AA1409">
            <v>3.75</v>
          </cell>
          <cell r="AB1409">
            <v>2135.5</v>
          </cell>
          <cell r="AC1409">
            <v>13716.41</v>
          </cell>
          <cell r="AD1409">
            <v>53.86</v>
          </cell>
          <cell r="AE1409">
            <v>19602</v>
          </cell>
          <cell r="AF1409">
            <v>20.83</v>
          </cell>
          <cell r="AG1409">
            <v>5118.7700000000004</v>
          </cell>
          <cell r="AH1409">
            <v>56709.29</v>
          </cell>
          <cell r="AI1409">
            <v>2044.8</v>
          </cell>
          <cell r="AJ1409">
            <v>133359.04000000001</v>
          </cell>
          <cell r="AK1409">
            <v>2340.12</v>
          </cell>
          <cell r="AL1409">
            <v>8759.81</v>
          </cell>
        </row>
        <row r="1410">
          <cell r="A1410">
            <v>38913</v>
          </cell>
          <cell r="B1410" t="str">
            <v>16:15</v>
          </cell>
          <cell r="C1410">
            <v>52497.43</v>
          </cell>
          <cell r="D1410">
            <v>61728.77</v>
          </cell>
          <cell r="E1410">
            <v>127985.54</v>
          </cell>
          <cell r="F1410">
            <v>14774.4</v>
          </cell>
          <cell r="G1410">
            <v>47763.32</v>
          </cell>
          <cell r="H1410">
            <v>11430.51</v>
          </cell>
          <cell r="I1410">
            <v>-196.37</v>
          </cell>
          <cell r="J1410">
            <v>15564.81</v>
          </cell>
          <cell r="K1410">
            <v>5657.9</v>
          </cell>
          <cell r="L1410">
            <v>13415.73</v>
          </cell>
          <cell r="M1410">
            <v>5718.29</v>
          </cell>
          <cell r="N1410">
            <v>37536</v>
          </cell>
          <cell r="O1410">
            <v>5993.45</v>
          </cell>
          <cell r="P1410">
            <v>38077.79</v>
          </cell>
          <cell r="Q1410">
            <v>87268.37</v>
          </cell>
          <cell r="R1410">
            <v>44071.24</v>
          </cell>
          <cell r="S1410">
            <v>2268</v>
          </cell>
          <cell r="T1410">
            <v>8208</v>
          </cell>
          <cell r="U1410">
            <v>13415.73</v>
          </cell>
          <cell r="V1410">
            <v>558</v>
          </cell>
          <cell r="W1410">
            <v>10252.799999999999</v>
          </cell>
          <cell r="X1410">
            <v>90.75</v>
          </cell>
          <cell r="Y1410">
            <v>12886.7</v>
          </cell>
          <cell r="Z1410">
            <v>5289.5</v>
          </cell>
          <cell r="AA1410">
            <v>7.5</v>
          </cell>
          <cell r="AB1410">
            <v>2209</v>
          </cell>
          <cell r="AC1410">
            <v>13906.15</v>
          </cell>
          <cell r="AD1410">
            <v>53.63</v>
          </cell>
          <cell r="AE1410">
            <v>19512</v>
          </cell>
          <cell r="AF1410">
            <v>29.17</v>
          </cell>
          <cell r="AG1410">
            <v>5126.8</v>
          </cell>
          <cell r="AH1410">
            <v>55821.29</v>
          </cell>
          <cell r="AI1410">
            <v>2052</v>
          </cell>
          <cell r="AJ1410">
            <v>133854.97</v>
          </cell>
          <cell r="AK1410">
            <v>2340.12</v>
          </cell>
          <cell r="AL1410">
            <v>8250.16</v>
          </cell>
        </row>
        <row r="1411">
          <cell r="A1411">
            <v>38913</v>
          </cell>
          <cell r="B1411" t="str">
            <v>16:30</v>
          </cell>
          <cell r="C1411">
            <v>53370.84</v>
          </cell>
          <cell r="D1411">
            <v>58488.13</v>
          </cell>
          <cell r="E1411">
            <v>129062</v>
          </cell>
          <cell r="F1411">
            <v>14774.4</v>
          </cell>
          <cell r="G1411">
            <v>47839.98</v>
          </cell>
          <cell r="H1411">
            <v>11460.14</v>
          </cell>
          <cell r="I1411">
            <v>-203.85</v>
          </cell>
          <cell r="J1411">
            <v>16287.98</v>
          </cell>
          <cell r="K1411">
            <v>5642.12</v>
          </cell>
          <cell r="L1411">
            <v>13417.25</v>
          </cell>
          <cell r="M1411">
            <v>5718.29</v>
          </cell>
          <cell r="N1411">
            <v>38088</v>
          </cell>
          <cell r="O1411">
            <v>5993.45</v>
          </cell>
          <cell r="P1411">
            <v>38256.400000000001</v>
          </cell>
          <cell r="Q1411">
            <v>87371.85</v>
          </cell>
          <cell r="R1411">
            <v>44249.85</v>
          </cell>
          <cell r="S1411">
            <v>2052</v>
          </cell>
          <cell r="T1411">
            <v>8452.7999999999993</v>
          </cell>
          <cell r="U1411">
            <v>13417.25</v>
          </cell>
          <cell r="V1411">
            <v>564</v>
          </cell>
          <cell r="W1411">
            <v>10339.200000000001</v>
          </cell>
          <cell r="X1411">
            <v>88.5</v>
          </cell>
          <cell r="Y1411">
            <v>12969.84</v>
          </cell>
          <cell r="Z1411">
            <v>5273.72</v>
          </cell>
          <cell r="AA1411">
            <v>13.13</v>
          </cell>
          <cell r="AB1411">
            <v>2197.6999999999998</v>
          </cell>
          <cell r="AC1411">
            <v>13901.7</v>
          </cell>
          <cell r="AD1411">
            <v>53.14</v>
          </cell>
          <cell r="AE1411">
            <v>19386</v>
          </cell>
          <cell r="AF1411">
            <v>25</v>
          </cell>
          <cell r="AG1411">
            <v>5185.34</v>
          </cell>
          <cell r="AH1411">
            <v>55263.29</v>
          </cell>
          <cell r="AI1411">
            <v>2066.4</v>
          </cell>
          <cell r="AJ1411">
            <v>134158.89000000001</v>
          </cell>
          <cell r="AK1411">
            <v>2283.04</v>
          </cell>
          <cell r="AL1411">
            <v>8004.67</v>
          </cell>
        </row>
        <row r="1412">
          <cell r="A1412">
            <v>38913</v>
          </cell>
          <cell r="B1412" t="str">
            <v>16:45</v>
          </cell>
          <cell r="C1412">
            <v>53266.01</v>
          </cell>
          <cell r="D1412">
            <v>60608.54</v>
          </cell>
          <cell r="E1412">
            <v>127420.7</v>
          </cell>
          <cell r="F1412">
            <v>14774.4</v>
          </cell>
          <cell r="G1412">
            <v>47839.98</v>
          </cell>
          <cell r="H1412">
            <v>11482.26</v>
          </cell>
          <cell r="I1412">
            <v>-190.77</v>
          </cell>
          <cell r="J1412">
            <v>16569.52</v>
          </cell>
          <cell r="K1412">
            <v>5627.97</v>
          </cell>
          <cell r="L1412">
            <v>13410.54</v>
          </cell>
          <cell r="M1412">
            <v>5714.55</v>
          </cell>
          <cell r="N1412">
            <v>36984</v>
          </cell>
          <cell r="O1412">
            <v>5993.45</v>
          </cell>
          <cell r="P1412">
            <v>38007.67</v>
          </cell>
          <cell r="Q1412">
            <v>88510.77</v>
          </cell>
          <cell r="R1412">
            <v>44001.120000000003</v>
          </cell>
          <cell r="S1412">
            <v>2160</v>
          </cell>
          <cell r="T1412">
            <v>8503.2000000000007</v>
          </cell>
          <cell r="U1412">
            <v>13410.54</v>
          </cell>
          <cell r="V1412">
            <v>567</v>
          </cell>
          <cell r="W1412">
            <v>10512</v>
          </cell>
          <cell r="X1412">
            <v>88.5</v>
          </cell>
          <cell r="Y1412">
            <v>12886.7</v>
          </cell>
          <cell r="Z1412">
            <v>5139.25</v>
          </cell>
          <cell r="AA1412">
            <v>11.26</v>
          </cell>
          <cell r="AB1412">
            <v>2188.1</v>
          </cell>
          <cell r="AC1412">
            <v>13862.2</v>
          </cell>
          <cell r="AD1412">
            <v>52.68</v>
          </cell>
          <cell r="AE1412">
            <v>19278</v>
          </cell>
          <cell r="AF1412">
            <v>31.25</v>
          </cell>
          <cell r="AG1412">
            <v>5111.3500000000004</v>
          </cell>
          <cell r="AH1412">
            <v>55322.55</v>
          </cell>
          <cell r="AI1412">
            <v>2066.4</v>
          </cell>
          <cell r="AJ1412">
            <v>133439</v>
          </cell>
          <cell r="AK1412">
            <v>2340.12</v>
          </cell>
          <cell r="AL1412">
            <v>8438.34</v>
          </cell>
        </row>
        <row r="1413">
          <cell r="A1413">
            <v>38913</v>
          </cell>
          <cell r="B1413" t="str">
            <v>17:00</v>
          </cell>
          <cell r="C1413">
            <v>52674.27</v>
          </cell>
          <cell r="D1413">
            <v>62568.94</v>
          </cell>
          <cell r="E1413">
            <v>127342.69</v>
          </cell>
          <cell r="F1413">
            <v>14860.8</v>
          </cell>
          <cell r="G1413">
            <v>47878.32</v>
          </cell>
          <cell r="H1413">
            <v>11454.51</v>
          </cell>
          <cell r="I1413">
            <v>-180.7</v>
          </cell>
          <cell r="J1413">
            <v>16095.59</v>
          </cell>
          <cell r="K1413">
            <v>5629.16</v>
          </cell>
          <cell r="L1413">
            <v>13453</v>
          </cell>
          <cell r="M1413">
            <v>5725.76</v>
          </cell>
          <cell r="N1413">
            <v>37536</v>
          </cell>
          <cell r="O1413">
            <v>5987.38</v>
          </cell>
          <cell r="P1413">
            <v>38041.440000000002</v>
          </cell>
          <cell r="Q1413">
            <v>88788.7</v>
          </cell>
          <cell r="R1413">
            <v>44028.82</v>
          </cell>
          <cell r="S1413">
            <v>2160</v>
          </cell>
          <cell r="T1413">
            <v>8600.4</v>
          </cell>
          <cell r="U1413">
            <v>13453</v>
          </cell>
          <cell r="V1413">
            <v>567</v>
          </cell>
          <cell r="W1413">
            <v>10598.4</v>
          </cell>
          <cell r="X1413">
            <v>87.75</v>
          </cell>
          <cell r="Y1413">
            <v>13052.98</v>
          </cell>
          <cell r="Z1413">
            <v>5180.1099999999997</v>
          </cell>
          <cell r="AA1413">
            <v>7.5</v>
          </cell>
          <cell r="AB1413">
            <v>2124.1</v>
          </cell>
          <cell r="AC1413">
            <v>13787.11</v>
          </cell>
          <cell r="AD1413">
            <v>52.06</v>
          </cell>
          <cell r="AE1413">
            <v>19080</v>
          </cell>
          <cell r="AF1413">
            <v>21.87</v>
          </cell>
          <cell r="AG1413">
            <v>5164.28</v>
          </cell>
          <cell r="AH1413">
            <v>55024.76</v>
          </cell>
          <cell r="AI1413">
            <v>2080.8000000000002</v>
          </cell>
          <cell r="AJ1413">
            <v>133646.96</v>
          </cell>
          <cell r="AK1413">
            <v>2283.04</v>
          </cell>
          <cell r="AL1413">
            <v>8841.6</v>
          </cell>
        </row>
        <row r="1414">
          <cell r="A1414">
            <v>38913</v>
          </cell>
          <cell r="B1414" t="str">
            <v>17:15</v>
          </cell>
          <cell r="C1414">
            <v>53187.59</v>
          </cell>
          <cell r="D1414">
            <v>63529.13</v>
          </cell>
          <cell r="E1414">
            <v>126182.71</v>
          </cell>
          <cell r="F1414">
            <v>14774.4</v>
          </cell>
          <cell r="G1414">
            <v>47916.65</v>
          </cell>
          <cell r="H1414">
            <v>11474.76</v>
          </cell>
          <cell r="I1414">
            <v>-134.13</v>
          </cell>
          <cell r="J1414">
            <v>15562.01</v>
          </cell>
          <cell r="K1414">
            <v>6534.09</v>
          </cell>
          <cell r="L1414">
            <v>13398.18</v>
          </cell>
          <cell r="M1414">
            <v>6095.52</v>
          </cell>
          <cell r="N1414">
            <v>37536</v>
          </cell>
          <cell r="O1414">
            <v>5993.45</v>
          </cell>
          <cell r="P1414">
            <v>38073.61</v>
          </cell>
          <cell r="Q1414">
            <v>89126.13</v>
          </cell>
          <cell r="R1414">
            <v>44067.06</v>
          </cell>
          <cell r="S1414">
            <v>2160</v>
          </cell>
          <cell r="T1414">
            <v>8917.2000000000007</v>
          </cell>
          <cell r="U1414">
            <v>13398.18</v>
          </cell>
          <cell r="V1414">
            <v>582</v>
          </cell>
          <cell r="W1414">
            <v>10800</v>
          </cell>
          <cell r="X1414">
            <v>91.5</v>
          </cell>
          <cell r="Y1414">
            <v>13385.54</v>
          </cell>
          <cell r="Z1414">
            <v>5139.59</v>
          </cell>
          <cell r="AA1414">
            <v>3.75</v>
          </cell>
          <cell r="AB1414">
            <v>1943.2</v>
          </cell>
          <cell r="AC1414">
            <v>14173.22</v>
          </cell>
          <cell r="AD1414">
            <v>55.68</v>
          </cell>
          <cell r="AE1414">
            <v>19188</v>
          </cell>
          <cell r="AF1414">
            <v>30.21</v>
          </cell>
          <cell r="AG1414">
            <v>5128.6400000000003</v>
          </cell>
          <cell r="AH1414">
            <v>54254.52</v>
          </cell>
          <cell r="AI1414">
            <v>2066.4</v>
          </cell>
          <cell r="AJ1414">
            <v>133087.04999999999</v>
          </cell>
          <cell r="AK1414">
            <v>2225.96</v>
          </cell>
          <cell r="AL1414">
            <v>9067.2199999999993</v>
          </cell>
        </row>
        <row r="1415">
          <cell r="A1415">
            <v>38913</v>
          </cell>
          <cell r="B1415" t="str">
            <v>17:30</v>
          </cell>
          <cell r="C1415">
            <v>51259.93</v>
          </cell>
          <cell r="D1415">
            <v>62929.02</v>
          </cell>
          <cell r="E1415">
            <v>129344.65</v>
          </cell>
          <cell r="F1415">
            <v>14860.8</v>
          </cell>
          <cell r="G1415">
            <v>47839.98</v>
          </cell>
          <cell r="H1415">
            <v>11424.89</v>
          </cell>
          <cell r="I1415">
            <v>-140.31</v>
          </cell>
          <cell r="J1415">
            <v>15604.84</v>
          </cell>
          <cell r="K1415">
            <v>11034.79</v>
          </cell>
          <cell r="L1415">
            <v>13414.73</v>
          </cell>
          <cell r="M1415">
            <v>6114.2</v>
          </cell>
          <cell r="N1415">
            <v>36984</v>
          </cell>
          <cell r="O1415">
            <v>5993.45</v>
          </cell>
          <cell r="P1415">
            <v>38059.68</v>
          </cell>
          <cell r="Q1415">
            <v>89612.31</v>
          </cell>
          <cell r="R1415">
            <v>44053.13</v>
          </cell>
          <cell r="S1415">
            <v>2160</v>
          </cell>
          <cell r="T1415">
            <v>9374.4</v>
          </cell>
          <cell r="U1415">
            <v>13414.73</v>
          </cell>
          <cell r="V1415">
            <v>651</v>
          </cell>
          <cell r="W1415">
            <v>11030.4</v>
          </cell>
          <cell r="X1415">
            <v>90.75</v>
          </cell>
          <cell r="Y1415">
            <v>13967.52</v>
          </cell>
          <cell r="Z1415">
            <v>5392.04</v>
          </cell>
          <cell r="AA1415">
            <v>1.88</v>
          </cell>
          <cell r="AB1415">
            <v>2242.1999999999998</v>
          </cell>
          <cell r="AC1415">
            <v>14062.09</v>
          </cell>
          <cell r="AD1415">
            <v>51.8</v>
          </cell>
          <cell r="AE1415">
            <v>19620</v>
          </cell>
          <cell r="AF1415">
            <v>29.17</v>
          </cell>
          <cell r="AG1415">
            <v>5064.92</v>
          </cell>
          <cell r="AH1415">
            <v>54660.2</v>
          </cell>
          <cell r="AI1415">
            <v>2052</v>
          </cell>
          <cell r="AJ1415">
            <v>135710.76999999999</v>
          </cell>
          <cell r="AK1415">
            <v>2283.04</v>
          </cell>
          <cell r="AL1415">
            <v>8746.9599999999991</v>
          </cell>
        </row>
        <row r="1416">
          <cell r="A1416">
            <v>38913</v>
          </cell>
          <cell r="B1416" t="str">
            <v>17:45</v>
          </cell>
          <cell r="C1416">
            <v>47539.040000000001</v>
          </cell>
          <cell r="D1416">
            <v>64529.33</v>
          </cell>
          <cell r="E1416">
            <v>134263.28</v>
          </cell>
          <cell r="F1416">
            <v>14774.4</v>
          </cell>
          <cell r="G1416">
            <v>47878.32</v>
          </cell>
          <cell r="H1416">
            <v>11474.76</v>
          </cell>
          <cell r="I1416">
            <v>-138.58000000000001</v>
          </cell>
          <cell r="J1416">
            <v>16318.8</v>
          </cell>
          <cell r="K1416">
            <v>12059.17</v>
          </cell>
          <cell r="L1416">
            <v>13419.73</v>
          </cell>
          <cell r="M1416">
            <v>6110.46</v>
          </cell>
          <cell r="N1416">
            <v>37536</v>
          </cell>
          <cell r="O1416">
            <v>5993.45</v>
          </cell>
          <cell r="P1416">
            <v>41080.39</v>
          </cell>
          <cell r="Q1416">
            <v>87242.58</v>
          </cell>
          <cell r="R1416">
            <v>47073.84</v>
          </cell>
          <cell r="S1416">
            <v>2268</v>
          </cell>
          <cell r="T1416">
            <v>10087.200000000001</v>
          </cell>
          <cell r="U1416">
            <v>13419.73</v>
          </cell>
          <cell r="V1416">
            <v>666</v>
          </cell>
          <cell r="W1416">
            <v>11520</v>
          </cell>
          <cell r="X1416">
            <v>98.25</v>
          </cell>
          <cell r="Y1416">
            <v>14300.08</v>
          </cell>
          <cell r="Z1416">
            <v>5627.56</v>
          </cell>
          <cell r="AA1416">
            <v>3.75</v>
          </cell>
          <cell r="AB1416">
            <v>2472.1999999999998</v>
          </cell>
          <cell r="AC1416">
            <v>14567.12</v>
          </cell>
          <cell r="AD1416">
            <v>47.51</v>
          </cell>
          <cell r="AE1416">
            <v>19962</v>
          </cell>
          <cell r="AF1416">
            <v>33.33</v>
          </cell>
          <cell r="AG1416">
            <v>3806.43</v>
          </cell>
          <cell r="AH1416">
            <v>55694.46</v>
          </cell>
          <cell r="AI1416">
            <v>2160</v>
          </cell>
          <cell r="AJ1416">
            <v>139678.20000000001</v>
          </cell>
          <cell r="AK1416">
            <v>2225.96</v>
          </cell>
          <cell r="AL1416">
            <v>9158.34</v>
          </cell>
        </row>
        <row r="1417">
          <cell r="A1417">
            <v>38913</v>
          </cell>
          <cell r="B1417" t="str">
            <v>18:00</v>
          </cell>
          <cell r="C1417">
            <v>40766.61</v>
          </cell>
          <cell r="D1417">
            <v>63289.34</v>
          </cell>
          <cell r="E1417">
            <v>137026.57</v>
          </cell>
          <cell r="F1417">
            <v>14774.4</v>
          </cell>
          <cell r="G1417">
            <v>47763.32</v>
          </cell>
          <cell r="H1417">
            <v>11544.88</v>
          </cell>
          <cell r="I1417">
            <v>-140.31</v>
          </cell>
          <cell r="J1417">
            <v>15446.51</v>
          </cell>
          <cell r="K1417">
            <v>11753.46</v>
          </cell>
          <cell r="L1417">
            <v>13439.46</v>
          </cell>
          <cell r="M1417">
            <v>6114.2</v>
          </cell>
          <cell r="N1417">
            <v>36984</v>
          </cell>
          <cell r="O1417">
            <v>5999.51</v>
          </cell>
          <cell r="P1417">
            <v>69772.22</v>
          </cell>
          <cell r="Q1417">
            <v>64140.31</v>
          </cell>
          <cell r="R1417">
            <v>75771.73</v>
          </cell>
          <cell r="S1417">
            <v>2268</v>
          </cell>
          <cell r="T1417">
            <v>11415.6</v>
          </cell>
          <cell r="U1417">
            <v>13439.46</v>
          </cell>
          <cell r="V1417">
            <v>696</v>
          </cell>
          <cell r="W1417">
            <v>11116.8</v>
          </cell>
          <cell r="X1417">
            <v>97.5</v>
          </cell>
          <cell r="Y1417">
            <v>14715.78</v>
          </cell>
          <cell r="Z1417">
            <v>6126.84</v>
          </cell>
          <cell r="AA1417">
            <v>1.88</v>
          </cell>
          <cell r="AB1417">
            <v>2617.1999999999998</v>
          </cell>
          <cell r="AC1417">
            <v>16049.68</v>
          </cell>
          <cell r="AD1417">
            <v>50.27</v>
          </cell>
          <cell r="AE1417">
            <v>21348</v>
          </cell>
          <cell r="AF1417">
            <v>48.96</v>
          </cell>
          <cell r="AG1417">
            <v>3573.52</v>
          </cell>
          <cell r="AH1417">
            <v>58989.2</v>
          </cell>
          <cell r="AI1417">
            <v>2361.6</v>
          </cell>
          <cell r="AJ1417">
            <v>145181.54999999999</v>
          </cell>
          <cell r="AK1417">
            <v>2283.04</v>
          </cell>
          <cell r="AL1417">
            <v>9936.98</v>
          </cell>
        </row>
        <row r="1418">
          <cell r="A1418">
            <v>38913</v>
          </cell>
          <cell r="B1418" t="str">
            <v>18:15</v>
          </cell>
          <cell r="C1418">
            <v>41922.49</v>
          </cell>
          <cell r="D1418">
            <v>57408.71</v>
          </cell>
          <cell r="E1418">
            <v>164055.94</v>
          </cell>
          <cell r="F1418">
            <v>14428.8</v>
          </cell>
          <cell r="G1418">
            <v>49334.98</v>
          </cell>
          <cell r="H1418">
            <v>11884.6</v>
          </cell>
          <cell r="I1418">
            <v>-180.42</v>
          </cell>
          <cell r="J1418">
            <v>16747.57</v>
          </cell>
          <cell r="K1418">
            <v>12036.9</v>
          </cell>
          <cell r="L1418">
            <v>14106.52</v>
          </cell>
          <cell r="M1418">
            <v>6409.26</v>
          </cell>
          <cell r="N1418">
            <v>39192</v>
          </cell>
          <cell r="O1418">
            <v>6327.09</v>
          </cell>
          <cell r="P1418">
            <v>79486.52</v>
          </cell>
          <cell r="Q1418">
            <v>62772.42</v>
          </cell>
          <cell r="R1418">
            <v>85813.61</v>
          </cell>
          <cell r="S1418">
            <v>2268</v>
          </cell>
          <cell r="T1418">
            <v>13035.6</v>
          </cell>
          <cell r="U1418">
            <v>14106.52</v>
          </cell>
          <cell r="V1418">
            <v>777</v>
          </cell>
          <cell r="W1418">
            <v>11462.4</v>
          </cell>
          <cell r="X1418">
            <v>102</v>
          </cell>
          <cell r="Y1418">
            <v>16046.02</v>
          </cell>
          <cell r="Z1418">
            <v>6558.53</v>
          </cell>
          <cell r="AA1418">
            <v>5.63</v>
          </cell>
          <cell r="AB1418">
            <v>2886.5</v>
          </cell>
          <cell r="AC1418">
            <v>18337.02</v>
          </cell>
          <cell r="AD1418">
            <v>46.52</v>
          </cell>
          <cell r="AE1418">
            <v>24336</v>
          </cell>
          <cell r="AF1418">
            <v>67.7</v>
          </cell>
          <cell r="AG1418">
            <v>3601.76</v>
          </cell>
          <cell r="AH1418">
            <v>64405.26</v>
          </cell>
          <cell r="AI1418">
            <v>2894.4</v>
          </cell>
          <cell r="AJ1418">
            <v>167482.51999999999</v>
          </cell>
          <cell r="AK1418">
            <v>2225.96</v>
          </cell>
          <cell r="AL1418">
            <v>9182.94</v>
          </cell>
        </row>
        <row r="1419">
          <cell r="A1419">
            <v>38913</v>
          </cell>
          <cell r="B1419" t="str">
            <v>18:30</v>
          </cell>
          <cell r="C1419">
            <v>44475.9</v>
          </cell>
          <cell r="D1419">
            <v>82893.02</v>
          </cell>
          <cell r="E1419">
            <v>181892.66</v>
          </cell>
          <cell r="F1419">
            <v>21686.400000000001</v>
          </cell>
          <cell r="G1419">
            <v>50408.32</v>
          </cell>
          <cell r="H1419">
            <v>12305.7</v>
          </cell>
          <cell r="I1419">
            <v>-211.75</v>
          </cell>
          <cell r="J1419">
            <v>16975.21</v>
          </cell>
          <cell r="K1419">
            <v>14180.61</v>
          </cell>
          <cell r="L1419">
            <v>14707.41</v>
          </cell>
          <cell r="M1419">
            <v>6409.26</v>
          </cell>
          <cell r="N1419">
            <v>38640</v>
          </cell>
          <cell r="O1419">
            <v>8274.35</v>
          </cell>
          <cell r="P1419">
            <v>86691.49</v>
          </cell>
          <cell r="Q1419">
            <v>66643.75</v>
          </cell>
          <cell r="R1419">
            <v>94965.84</v>
          </cell>
          <cell r="S1419">
            <v>2268</v>
          </cell>
          <cell r="T1419">
            <v>15429.6</v>
          </cell>
          <cell r="U1419">
            <v>14707.41</v>
          </cell>
          <cell r="V1419">
            <v>1053</v>
          </cell>
          <cell r="W1419">
            <v>12297.6</v>
          </cell>
          <cell r="X1419">
            <v>116.25</v>
          </cell>
          <cell r="Y1419">
            <v>17958.240000000002</v>
          </cell>
          <cell r="Z1419">
            <v>7469.66</v>
          </cell>
          <cell r="AA1419">
            <v>18.760000000000002</v>
          </cell>
          <cell r="AB1419">
            <v>3436.3</v>
          </cell>
          <cell r="AC1419">
            <v>21317.56</v>
          </cell>
          <cell r="AD1419">
            <v>47.15</v>
          </cell>
          <cell r="AE1419">
            <v>29268</v>
          </cell>
          <cell r="AF1419">
            <v>112.49</v>
          </cell>
          <cell r="AG1419">
            <v>3561.23</v>
          </cell>
          <cell r="AH1419">
            <v>77416.259999999995</v>
          </cell>
          <cell r="AI1419">
            <v>3607.2</v>
          </cell>
          <cell r="AJ1419">
            <v>188103.85</v>
          </cell>
          <cell r="AK1419">
            <v>2340.12</v>
          </cell>
          <cell r="AL1419">
            <v>12032.76</v>
          </cell>
        </row>
        <row r="1420">
          <cell r="A1420">
            <v>38913</v>
          </cell>
          <cell r="B1420" t="str">
            <v>18:45</v>
          </cell>
          <cell r="C1420">
            <v>48432.05</v>
          </cell>
          <cell r="D1420">
            <v>77612.38</v>
          </cell>
          <cell r="E1420">
            <v>184935.67</v>
          </cell>
          <cell r="F1420">
            <v>46051.199999999997</v>
          </cell>
          <cell r="G1420">
            <v>50446.65</v>
          </cell>
          <cell r="H1420">
            <v>12377.69</v>
          </cell>
          <cell r="I1420">
            <v>21673.93</v>
          </cell>
          <cell r="J1420">
            <v>17370.78</v>
          </cell>
          <cell r="K1420">
            <v>15698.88</v>
          </cell>
          <cell r="L1420">
            <v>14980.14</v>
          </cell>
          <cell r="M1420">
            <v>6401.79</v>
          </cell>
          <cell r="N1420">
            <v>39192</v>
          </cell>
          <cell r="O1420">
            <v>8292.5499999999993</v>
          </cell>
          <cell r="P1420">
            <v>96912.5</v>
          </cell>
          <cell r="Q1420">
            <v>84494.77</v>
          </cell>
          <cell r="R1420">
            <v>105205.05</v>
          </cell>
          <cell r="S1420">
            <v>2376</v>
          </cell>
          <cell r="T1420">
            <v>18612</v>
          </cell>
          <cell r="U1420">
            <v>14980.14</v>
          </cell>
          <cell r="V1420">
            <v>1269</v>
          </cell>
          <cell r="W1420">
            <v>13219.2</v>
          </cell>
          <cell r="X1420">
            <v>116.25</v>
          </cell>
          <cell r="Y1420">
            <v>19039.060000000001</v>
          </cell>
          <cell r="Z1420">
            <v>8140.51</v>
          </cell>
          <cell r="AA1420">
            <v>18.760000000000002</v>
          </cell>
          <cell r="AB1420">
            <v>3922.5</v>
          </cell>
          <cell r="AC1420">
            <v>22778.06</v>
          </cell>
          <cell r="AD1420">
            <v>51.05</v>
          </cell>
          <cell r="AE1420">
            <v>32346</v>
          </cell>
          <cell r="AF1420">
            <v>151.03</v>
          </cell>
          <cell r="AG1420">
            <v>3611.59</v>
          </cell>
          <cell r="AH1420">
            <v>85589.79</v>
          </cell>
          <cell r="AI1420">
            <v>4003.2</v>
          </cell>
          <cell r="AJ1420">
            <v>194231.06</v>
          </cell>
          <cell r="AK1420">
            <v>2340.12</v>
          </cell>
          <cell r="AL1420">
            <v>14130.95</v>
          </cell>
        </row>
        <row r="1421">
          <cell r="A1421">
            <v>38913</v>
          </cell>
          <cell r="B1421" t="str">
            <v>19:00</v>
          </cell>
          <cell r="C1421">
            <v>48567.29</v>
          </cell>
          <cell r="D1421">
            <v>59249.08</v>
          </cell>
          <cell r="E1421">
            <v>185058.04</v>
          </cell>
          <cell r="F1421">
            <v>48556.800000000003</v>
          </cell>
          <cell r="G1421">
            <v>50369.98</v>
          </cell>
          <cell r="H1421">
            <v>12449.68</v>
          </cell>
          <cell r="I1421">
            <v>46542.04</v>
          </cell>
          <cell r="J1421">
            <v>16382.03</v>
          </cell>
          <cell r="K1421">
            <v>16065.34</v>
          </cell>
          <cell r="L1421">
            <v>15459.63</v>
          </cell>
          <cell r="M1421">
            <v>6416.73</v>
          </cell>
          <cell r="N1421">
            <v>40296</v>
          </cell>
          <cell r="O1421">
            <v>8280.42</v>
          </cell>
          <cell r="P1421">
            <v>114350.76</v>
          </cell>
          <cell r="Q1421">
            <v>82108.37</v>
          </cell>
          <cell r="R1421">
            <v>122631.18</v>
          </cell>
          <cell r="S1421">
            <v>2376</v>
          </cell>
          <cell r="T1421">
            <v>20458.8</v>
          </cell>
          <cell r="U1421">
            <v>15459.63</v>
          </cell>
          <cell r="V1421">
            <v>1374</v>
          </cell>
          <cell r="W1421">
            <v>13046.4</v>
          </cell>
          <cell r="X1421">
            <v>129</v>
          </cell>
          <cell r="Y1421">
            <v>19787.32</v>
          </cell>
          <cell r="Z1421">
            <v>8401.99</v>
          </cell>
          <cell r="AA1421">
            <v>18.760000000000002</v>
          </cell>
          <cell r="AB1421">
            <v>4112.3</v>
          </cell>
          <cell r="AC1421">
            <v>23523.25</v>
          </cell>
          <cell r="AD1421">
            <v>55.33</v>
          </cell>
          <cell r="AE1421">
            <v>33570</v>
          </cell>
          <cell r="AF1421">
            <v>163.53</v>
          </cell>
          <cell r="AG1421">
            <v>3616.98</v>
          </cell>
          <cell r="AH1421">
            <v>88727.73</v>
          </cell>
          <cell r="AI1421">
            <v>4204.8</v>
          </cell>
          <cell r="AJ1421">
            <v>196006.84</v>
          </cell>
          <cell r="AK1421">
            <v>2340.12</v>
          </cell>
          <cell r="AL1421">
            <v>14844.04</v>
          </cell>
        </row>
        <row r="1422">
          <cell r="A1422">
            <v>38913</v>
          </cell>
          <cell r="B1422" t="str">
            <v>19:15</v>
          </cell>
          <cell r="C1422">
            <v>49606.34</v>
          </cell>
          <cell r="D1422">
            <v>55608.33</v>
          </cell>
          <cell r="E1422">
            <v>187096.48</v>
          </cell>
          <cell r="F1422">
            <v>48556.800000000003</v>
          </cell>
          <cell r="G1422">
            <v>50446.65</v>
          </cell>
          <cell r="H1422">
            <v>12571.55</v>
          </cell>
          <cell r="I1422">
            <v>48306.43</v>
          </cell>
          <cell r="J1422">
            <v>17191.990000000002</v>
          </cell>
          <cell r="K1422">
            <v>16516.919999999998</v>
          </cell>
          <cell r="L1422">
            <v>15375.87</v>
          </cell>
          <cell r="M1422">
            <v>6409.26</v>
          </cell>
          <cell r="N1422">
            <v>39192</v>
          </cell>
          <cell r="O1422">
            <v>8274.35</v>
          </cell>
          <cell r="P1422">
            <v>115688.3</v>
          </cell>
          <cell r="Q1422">
            <v>85204.11</v>
          </cell>
          <cell r="R1422">
            <v>123962.65</v>
          </cell>
          <cell r="S1422">
            <v>2376</v>
          </cell>
          <cell r="T1422">
            <v>21027.599999999999</v>
          </cell>
          <cell r="U1422">
            <v>15375.87</v>
          </cell>
          <cell r="V1422">
            <v>1458</v>
          </cell>
          <cell r="W1422">
            <v>13248</v>
          </cell>
          <cell r="X1422">
            <v>134.25</v>
          </cell>
          <cell r="Y1422">
            <v>19621.04</v>
          </cell>
          <cell r="Z1422">
            <v>8511.4</v>
          </cell>
          <cell r="AA1422">
            <v>20.64</v>
          </cell>
          <cell r="AB1422">
            <v>4215.8999999999996</v>
          </cell>
          <cell r="AC1422">
            <v>23714.29</v>
          </cell>
          <cell r="AD1422">
            <v>58.74</v>
          </cell>
          <cell r="AE1422">
            <v>33732</v>
          </cell>
          <cell r="AF1422">
            <v>164.57</v>
          </cell>
          <cell r="AG1422">
            <v>3601.71</v>
          </cell>
          <cell r="AH1422">
            <v>89425.26</v>
          </cell>
          <cell r="AI1422">
            <v>4255.2</v>
          </cell>
          <cell r="AJ1422">
            <v>196774.7</v>
          </cell>
          <cell r="AK1422">
            <v>2340.12</v>
          </cell>
          <cell r="AL1422">
            <v>14267.75</v>
          </cell>
        </row>
        <row r="1423">
          <cell r="A1423">
            <v>38913</v>
          </cell>
          <cell r="B1423" t="str">
            <v>19:30</v>
          </cell>
          <cell r="C1423">
            <v>50854.64</v>
          </cell>
          <cell r="D1423">
            <v>57488.7</v>
          </cell>
          <cell r="E1423">
            <v>186898.5</v>
          </cell>
          <cell r="F1423">
            <v>48643.199999999997</v>
          </cell>
          <cell r="G1423">
            <v>50484.98</v>
          </cell>
          <cell r="H1423">
            <v>12665.66</v>
          </cell>
          <cell r="I1423">
            <v>48298.44</v>
          </cell>
          <cell r="J1423">
            <v>17414.34</v>
          </cell>
          <cell r="K1423">
            <v>16448.61</v>
          </cell>
          <cell r="L1423">
            <v>15282.23</v>
          </cell>
          <cell r="M1423">
            <v>6405.53</v>
          </cell>
          <cell r="N1423">
            <v>39192</v>
          </cell>
          <cell r="O1423">
            <v>8286.48</v>
          </cell>
          <cell r="P1423">
            <v>115662.11</v>
          </cell>
          <cell r="Q1423">
            <v>86382.7</v>
          </cell>
          <cell r="R1423">
            <v>123948.59</v>
          </cell>
          <cell r="S1423">
            <v>2376</v>
          </cell>
          <cell r="T1423">
            <v>21268.799999999999</v>
          </cell>
          <cell r="U1423">
            <v>15282.23</v>
          </cell>
          <cell r="V1423">
            <v>1461</v>
          </cell>
          <cell r="W1423">
            <v>13507.2</v>
          </cell>
          <cell r="X1423">
            <v>165</v>
          </cell>
          <cell r="Y1423">
            <v>19787.32</v>
          </cell>
          <cell r="Z1423">
            <v>8603.09</v>
          </cell>
          <cell r="AA1423">
            <v>18.760000000000002</v>
          </cell>
          <cell r="AB1423">
            <v>4257.3999999999996</v>
          </cell>
          <cell r="AC1423">
            <v>23783.9</v>
          </cell>
          <cell r="AD1423">
            <v>58.81</v>
          </cell>
          <cell r="AE1423">
            <v>33786</v>
          </cell>
          <cell r="AF1423">
            <v>169.78</v>
          </cell>
          <cell r="AG1423">
            <v>3650.18</v>
          </cell>
          <cell r="AH1423">
            <v>90063.53</v>
          </cell>
          <cell r="AI1423">
            <v>4262.3999999999996</v>
          </cell>
          <cell r="AJ1423">
            <v>196630.73</v>
          </cell>
          <cell r="AK1423">
            <v>2340.12</v>
          </cell>
          <cell r="AL1423">
            <v>14132.16</v>
          </cell>
        </row>
        <row r="1424">
          <cell r="A1424">
            <v>38913</v>
          </cell>
          <cell r="B1424" t="str">
            <v>19:45</v>
          </cell>
          <cell r="C1424">
            <v>47593.05</v>
          </cell>
          <cell r="D1424">
            <v>60128.73</v>
          </cell>
          <cell r="E1424">
            <v>186539.68</v>
          </cell>
          <cell r="F1424">
            <v>48556.800000000003</v>
          </cell>
          <cell r="G1424">
            <v>50523.32</v>
          </cell>
          <cell r="H1424">
            <v>12667.54</v>
          </cell>
          <cell r="I1424">
            <v>48384.99</v>
          </cell>
          <cell r="J1424">
            <v>17250.39</v>
          </cell>
          <cell r="K1424">
            <v>16431.8</v>
          </cell>
          <cell r="L1424">
            <v>14985.56</v>
          </cell>
          <cell r="M1424">
            <v>6413</v>
          </cell>
          <cell r="N1424">
            <v>39744</v>
          </cell>
          <cell r="O1424">
            <v>8250.09</v>
          </cell>
          <cell r="P1424">
            <v>115807.19</v>
          </cell>
          <cell r="Q1424">
            <v>86371.23</v>
          </cell>
          <cell r="R1424">
            <v>124057.28</v>
          </cell>
          <cell r="S1424">
            <v>2376</v>
          </cell>
          <cell r="T1424">
            <v>21585.599999999999</v>
          </cell>
          <cell r="U1424">
            <v>14985.56</v>
          </cell>
          <cell r="V1424">
            <v>1419</v>
          </cell>
          <cell r="W1424">
            <v>13478.4</v>
          </cell>
          <cell r="X1424">
            <v>210</v>
          </cell>
          <cell r="Y1424">
            <v>20036.740000000002</v>
          </cell>
          <cell r="Z1424">
            <v>8482.65</v>
          </cell>
          <cell r="AA1424">
            <v>20.64</v>
          </cell>
          <cell r="AB1424">
            <v>4222.3</v>
          </cell>
          <cell r="AC1424">
            <v>23473.79</v>
          </cell>
          <cell r="AD1424">
            <v>58.91</v>
          </cell>
          <cell r="AE1424">
            <v>33840</v>
          </cell>
          <cell r="AF1424">
            <v>167.7</v>
          </cell>
          <cell r="AG1424">
            <v>3600.89</v>
          </cell>
          <cell r="AH1424">
            <v>89780</v>
          </cell>
          <cell r="AI1424">
            <v>4233.6000000000004</v>
          </cell>
          <cell r="AJ1424">
            <v>196246.74</v>
          </cell>
          <cell r="AK1424">
            <v>2397.19</v>
          </cell>
          <cell r="AL1424">
            <v>13920.6</v>
          </cell>
        </row>
        <row r="1425">
          <cell r="A1425">
            <v>38913</v>
          </cell>
          <cell r="B1425" t="str">
            <v>20:00</v>
          </cell>
          <cell r="C1425">
            <v>44916.41</v>
          </cell>
          <cell r="D1425">
            <v>61648.75</v>
          </cell>
          <cell r="E1425">
            <v>186978.04</v>
          </cell>
          <cell r="F1425">
            <v>48988.800000000003</v>
          </cell>
          <cell r="G1425">
            <v>50599.98</v>
          </cell>
          <cell r="H1425">
            <v>12665.66</v>
          </cell>
          <cell r="I1425">
            <v>48407.27</v>
          </cell>
          <cell r="J1425">
            <v>17010.41</v>
          </cell>
          <cell r="K1425">
            <v>16457.62</v>
          </cell>
          <cell r="L1425">
            <v>14726.56</v>
          </cell>
          <cell r="M1425">
            <v>6401.79</v>
          </cell>
          <cell r="N1425">
            <v>39192</v>
          </cell>
          <cell r="O1425">
            <v>8262.2199999999993</v>
          </cell>
          <cell r="P1425">
            <v>115567.6</v>
          </cell>
          <cell r="Q1425">
            <v>86475.15</v>
          </cell>
          <cell r="R1425">
            <v>123829.82</v>
          </cell>
          <cell r="S1425">
            <v>2376</v>
          </cell>
          <cell r="T1425">
            <v>21927.599999999999</v>
          </cell>
          <cell r="U1425">
            <v>14726.56</v>
          </cell>
          <cell r="V1425">
            <v>1404</v>
          </cell>
          <cell r="W1425">
            <v>13651.2</v>
          </cell>
          <cell r="X1425">
            <v>295.5</v>
          </cell>
          <cell r="Y1425">
            <v>19953.599999999999</v>
          </cell>
          <cell r="Z1425">
            <v>8408.4599999999991</v>
          </cell>
          <cell r="AA1425">
            <v>18.760000000000002</v>
          </cell>
          <cell r="AB1425">
            <v>4144.1000000000004</v>
          </cell>
          <cell r="AC1425">
            <v>23513.06</v>
          </cell>
          <cell r="AD1425">
            <v>57.84</v>
          </cell>
          <cell r="AE1425">
            <v>33606</v>
          </cell>
          <cell r="AF1425">
            <v>164.57</v>
          </cell>
          <cell r="AG1425">
            <v>3652.03</v>
          </cell>
          <cell r="AH1425">
            <v>89645.79</v>
          </cell>
          <cell r="AI1425">
            <v>4168.8</v>
          </cell>
          <cell r="AJ1425">
            <v>195750.79</v>
          </cell>
          <cell r="AK1425">
            <v>2340.12</v>
          </cell>
          <cell r="AL1425">
            <v>13202.9</v>
          </cell>
        </row>
        <row r="1426">
          <cell r="A1426">
            <v>38913</v>
          </cell>
          <cell r="B1426" t="str">
            <v>20:15</v>
          </cell>
          <cell r="C1426">
            <v>40547.360000000001</v>
          </cell>
          <cell r="D1426">
            <v>66089.649999999994</v>
          </cell>
          <cell r="E1426">
            <v>188061.65</v>
          </cell>
          <cell r="F1426">
            <v>49248</v>
          </cell>
          <cell r="G1426">
            <v>50676.65</v>
          </cell>
          <cell r="H1426">
            <v>12715.54</v>
          </cell>
          <cell r="I1426">
            <v>48381.98</v>
          </cell>
          <cell r="J1426">
            <v>16764</v>
          </cell>
          <cell r="K1426">
            <v>16370.88</v>
          </cell>
          <cell r="L1426">
            <v>14141</v>
          </cell>
          <cell r="M1426">
            <v>6409.26</v>
          </cell>
          <cell r="N1426">
            <v>39744</v>
          </cell>
          <cell r="O1426">
            <v>8250.09</v>
          </cell>
          <cell r="P1426">
            <v>109467.01</v>
          </cell>
          <cell r="Q1426">
            <v>91342.69</v>
          </cell>
          <cell r="R1426">
            <v>117717.1</v>
          </cell>
          <cell r="S1426">
            <v>2376</v>
          </cell>
          <cell r="T1426">
            <v>21888</v>
          </cell>
          <cell r="U1426">
            <v>14141</v>
          </cell>
          <cell r="V1426">
            <v>1383</v>
          </cell>
          <cell r="W1426">
            <v>13824</v>
          </cell>
          <cell r="X1426">
            <v>378</v>
          </cell>
          <cell r="Y1426">
            <v>19704.18</v>
          </cell>
          <cell r="Z1426">
            <v>8221.73</v>
          </cell>
          <cell r="AA1426">
            <v>20.64</v>
          </cell>
          <cell r="AB1426">
            <v>4093.1</v>
          </cell>
          <cell r="AC1426">
            <v>23192.55</v>
          </cell>
          <cell r="AD1426">
            <v>56.69</v>
          </cell>
          <cell r="AE1426">
            <v>33246</v>
          </cell>
          <cell r="AF1426">
            <v>165.61</v>
          </cell>
          <cell r="AG1426">
            <v>3637.75</v>
          </cell>
          <cell r="AH1426">
            <v>89368.26</v>
          </cell>
          <cell r="AI1426">
            <v>4161.6000000000004</v>
          </cell>
          <cell r="AJ1426">
            <v>195718.75</v>
          </cell>
          <cell r="AK1426">
            <v>2283.04</v>
          </cell>
          <cell r="AL1426">
            <v>12590.38</v>
          </cell>
        </row>
        <row r="1427">
          <cell r="A1427">
            <v>38913</v>
          </cell>
          <cell r="B1427" t="str">
            <v>20:30</v>
          </cell>
          <cell r="C1427">
            <v>41650.43</v>
          </cell>
          <cell r="D1427">
            <v>74411.3</v>
          </cell>
          <cell r="E1427">
            <v>187303.2</v>
          </cell>
          <cell r="F1427">
            <v>49334.400000000001</v>
          </cell>
          <cell r="G1427">
            <v>50714.98</v>
          </cell>
          <cell r="H1427">
            <v>12689.66</v>
          </cell>
          <cell r="I1427">
            <v>48471.1</v>
          </cell>
          <cell r="J1427">
            <v>17094</v>
          </cell>
          <cell r="K1427">
            <v>16448.04</v>
          </cell>
          <cell r="L1427">
            <v>14087.88</v>
          </cell>
          <cell r="M1427">
            <v>6409.26</v>
          </cell>
          <cell r="N1427">
            <v>39192</v>
          </cell>
          <cell r="O1427">
            <v>8256.15</v>
          </cell>
          <cell r="P1427">
            <v>93819.44</v>
          </cell>
          <cell r="Q1427">
            <v>104252.31</v>
          </cell>
          <cell r="R1427">
            <v>102075.59</v>
          </cell>
          <cell r="S1427">
            <v>2268</v>
          </cell>
          <cell r="T1427">
            <v>20894.400000000001</v>
          </cell>
          <cell r="U1427">
            <v>14087.88</v>
          </cell>
          <cell r="V1427">
            <v>1347</v>
          </cell>
          <cell r="W1427">
            <v>13968</v>
          </cell>
          <cell r="X1427">
            <v>401.25</v>
          </cell>
          <cell r="Y1427">
            <v>19454.759999999998</v>
          </cell>
          <cell r="Z1427">
            <v>8018.15</v>
          </cell>
          <cell r="AA1427">
            <v>18.760000000000002</v>
          </cell>
          <cell r="AB1427">
            <v>3975.2</v>
          </cell>
          <cell r="AC1427">
            <v>22872.25</v>
          </cell>
          <cell r="AD1427">
            <v>55.18</v>
          </cell>
          <cell r="AE1427">
            <v>32778</v>
          </cell>
          <cell r="AF1427">
            <v>160.41</v>
          </cell>
          <cell r="AG1427">
            <v>3598.7</v>
          </cell>
          <cell r="AH1427">
            <v>88156.26</v>
          </cell>
          <cell r="AI1427">
            <v>4118.3999999999996</v>
          </cell>
          <cell r="AJ1427">
            <v>194630.97</v>
          </cell>
          <cell r="AK1427">
            <v>2283.04</v>
          </cell>
          <cell r="AL1427">
            <v>11852.81</v>
          </cell>
        </row>
        <row r="1428">
          <cell r="A1428">
            <v>38913</v>
          </cell>
          <cell r="B1428" t="str">
            <v>20:45</v>
          </cell>
          <cell r="C1428">
            <v>41015.870000000003</v>
          </cell>
          <cell r="D1428">
            <v>76891.8</v>
          </cell>
          <cell r="E1428">
            <v>188102.45</v>
          </cell>
          <cell r="F1428">
            <v>49248</v>
          </cell>
          <cell r="G1428">
            <v>50714.98</v>
          </cell>
          <cell r="H1428">
            <v>12737.66</v>
          </cell>
          <cell r="I1428">
            <v>48361.18</v>
          </cell>
          <cell r="J1428">
            <v>16998.009999999998</v>
          </cell>
          <cell r="K1428">
            <v>16423.509999999998</v>
          </cell>
          <cell r="L1428">
            <v>14099.35</v>
          </cell>
          <cell r="M1428">
            <v>6435.41</v>
          </cell>
          <cell r="N1428">
            <v>39192</v>
          </cell>
          <cell r="O1428">
            <v>8244.02</v>
          </cell>
          <cell r="P1428">
            <v>83273.2</v>
          </cell>
          <cell r="Q1428">
            <v>111688.64</v>
          </cell>
          <cell r="R1428">
            <v>91517.22</v>
          </cell>
          <cell r="S1428">
            <v>2376</v>
          </cell>
          <cell r="T1428">
            <v>19972.8</v>
          </cell>
          <cell r="U1428">
            <v>14099.35</v>
          </cell>
          <cell r="V1428">
            <v>1305</v>
          </cell>
          <cell r="W1428">
            <v>13536</v>
          </cell>
          <cell r="X1428">
            <v>404.25</v>
          </cell>
          <cell r="Y1428">
            <v>19371.62</v>
          </cell>
          <cell r="Z1428">
            <v>7834.36</v>
          </cell>
          <cell r="AA1428">
            <v>18.760000000000002</v>
          </cell>
          <cell r="AB1428">
            <v>3863.6</v>
          </cell>
          <cell r="AC1428">
            <v>22521.86</v>
          </cell>
          <cell r="AD1428">
            <v>54.55</v>
          </cell>
          <cell r="AE1428">
            <v>32166</v>
          </cell>
          <cell r="AF1428">
            <v>151.03</v>
          </cell>
          <cell r="AG1428">
            <v>3636.21</v>
          </cell>
          <cell r="AH1428">
            <v>86931.41</v>
          </cell>
          <cell r="AI1428">
            <v>4053.6</v>
          </cell>
          <cell r="AJ1428">
            <v>193910.97</v>
          </cell>
          <cell r="AK1428">
            <v>2225.96</v>
          </cell>
          <cell r="AL1428">
            <v>11197.04</v>
          </cell>
        </row>
        <row r="1429">
          <cell r="A1429">
            <v>38913</v>
          </cell>
          <cell r="B1429" t="str">
            <v>21:00</v>
          </cell>
          <cell r="C1429">
            <v>41256.730000000003</v>
          </cell>
          <cell r="D1429">
            <v>81732.77</v>
          </cell>
          <cell r="E1429">
            <v>187063.18</v>
          </cell>
          <cell r="F1429">
            <v>49680</v>
          </cell>
          <cell r="G1429">
            <v>50676.65</v>
          </cell>
          <cell r="H1429">
            <v>12737.66</v>
          </cell>
          <cell r="I1429">
            <v>48399.24</v>
          </cell>
          <cell r="J1429">
            <v>16722.830000000002</v>
          </cell>
          <cell r="K1429">
            <v>16276.76</v>
          </cell>
          <cell r="L1429">
            <v>14049.82</v>
          </cell>
          <cell r="M1429">
            <v>6454.08</v>
          </cell>
          <cell r="N1429">
            <v>39192</v>
          </cell>
          <cell r="O1429">
            <v>8250.09</v>
          </cell>
          <cell r="P1429">
            <v>73057.31</v>
          </cell>
          <cell r="Q1429">
            <v>118851.49</v>
          </cell>
          <cell r="R1429">
            <v>81307.399999999994</v>
          </cell>
          <cell r="S1429">
            <v>2484</v>
          </cell>
          <cell r="T1429">
            <v>19432.8</v>
          </cell>
          <cell r="U1429">
            <v>14049.82</v>
          </cell>
          <cell r="V1429">
            <v>1272</v>
          </cell>
          <cell r="W1429">
            <v>13564.8</v>
          </cell>
          <cell r="X1429">
            <v>399</v>
          </cell>
          <cell r="Y1429">
            <v>19371.62</v>
          </cell>
          <cell r="Z1429">
            <v>7645.4</v>
          </cell>
          <cell r="AA1429">
            <v>18.760000000000002</v>
          </cell>
          <cell r="AB1429">
            <v>3709</v>
          </cell>
          <cell r="AC1429">
            <v>21816.47</v>
          </cell>
          <cell r="AD1429">
            <v>57.02</v>
          </cell>
          <cell r="AE1429">
            <v>31194</v>
          </cell>
          <cell r="AF1429">
            <v>143.74</v>
          </cell>
          <cell r="AG1429">
            <v>3612.86</v>
          </cell>
          <cell r="AH1429">
            <v>85501.08</v>
          </cell>
          <cell r="AI1429">
            <v>3981.6</v>
          </cell>
          <cell r="AJ1429">
            <v>192807.09</v>
          </cell>
          <cell r="AK1429">
            <v>2283.04</v>
          </cell>
          <cell r="AL1429">
            <v>10218.700000000001</v>
          </cell>
        </row>
        <row r="1430">
          <cell r="A1430">
            <v>38913</v>
          </cell>
          <cell r="B1430" t="str">
            <v>21:15</v>
          </cell>
          <cell r="C1430">
            <v>41075.089999999997</v>
          </cell>
          <cell r="D1430">
            <v>79332.289999999994</v>
          </cell>
          <cell r="E1430">
            <v>188382.07</v>
          </cell>
          <cell r="F1430">
            <v>50284.800000000003</v>
          </cell>
          <cell r="G1430">
            <v>50714.98</v>
          </cell>
          <cell r="H1430">
            <v>12859.52</v>
          </cell>
          <cell r="I1430">
            <v>48476.17</v>
          </cell>
          <cell r="J1430">
            <v>17198.36</v>
          </cell>
          <cell r="K1430">
            <v>16218.03</v>
          </cell>
          <cell r="L1430">
            <v>14133.05</v>
          </cell>
          <cell r="M1430">
            <v>6454.08</v>
          </cell>
          <cell r="N1430">
            <v>39744</v>
          </cell>
          <cell r="O1430">
            <v>6351.35</v>
          </cell>
          <cell r="P1430">
            <v>61702.55</v>
          </cell>
          <cell r="Q1430">
            <v>127626.95</v>
          </cell>
          <cell r="R1430">
            <v>68053.899999999994</v>
          </cell>
          <cell r="S1430">
            <v>2376</v>
          </cell>
          <cell r="T1430">
            <v>18428.400000000001</v>
          </cell>
          <cell r="U1430">
            <v>14133.05</v>
          </cell>
          <cell r="V1430">
            <v>1254</v>
          </cell>
          <cell r="W1430">
            <v>13507.2</v>
          </cell>
          <cell r="X1430">
            <v>391.5</v>
          </cell>
          <cell r="Y1430">
            <v>19122.2</v>
          </cell>
          <cell r="Z1430">
            <v>7652.52</v>
          </cell>
          <cell r="AA1430">
            <v>20.64</v>
          </cell>
          <cell r="AB1430">
            <v>3583.1</v>
          </cell>
          <cell r="AC1430">
            <v>21275.91</v>
          </cell>
          <cell r="AD1430">
            <v>57.26</v>
          </cell>
          <cell r="AE1430">
            <v>30564</v>
          </cell>
          <cell r="AF1430">
            <v>139.57</v>
          </cell>
          <cell r="AG1430">
            <v>3890.34</v>
          </cell>
          <cell r="AH1430">
            <v>83641.08</v>
          </cell>
          <cell r="AI1430">
            <v>3880.8</v>
          </cell>
          <cell r="AJ1430">
            <v>191367.18</v>
          </cell>
          <cell r="AK1430">
            <v>2225.96</v>
          </cell>
          <cell r="AL1430">
            <v>8927.02</v>
          </cell>
        </row>
        <row r="1431">
          <cell r="A1431">
            <v>38913</v>
          </cell>
          <cell r="B1431" t="str">
            <v>21:30</v>
          </cell>
          <cell r="C1431">
            <v>40510.15</v>
          </cell>
          <cell r="D1431">
            <v>78932.210000000006</v>
          </cell>
          <cell r="E1431">
            <v>185581.87</v>
          </cell>
          <cell r="F1431">
            <v>50112</v>
          </cell>
          <cell r="G1431">
            <v>50676.65</v>
          </cell>
          <cell r="H1431">
            <v>12833.65</v>
          </cell>
          <cell r="I1431">
            <v>48391.76</v>
          </cell>
          <cell r="J1431">
            <v>16518.849999999999</v>
          </cell>
          <cell r="K1431">
            <v>16080.78</v>
          </cell>
          <cell r="L1431">
            <v>14082.99</v>
          </cell>
          <cell r="M1431">
            <v>6454.08</v>
          </cell>
          <cell r="N1431">
            <v>39192</v>
          </cell>
          <cell r="O1431">
            <v>5872.12</v>
          </cell>
          <cell r="P1431">
            <v>55661.09</v>
          </cell>
          <cell r="Q1431">
            <v>128989.15</v>
          </cell>
          <cell r="R1431">
            <v>61533.21</v>
          </cell>
          <cell r="S1431">
            <v>2376</v>
          </cell>
          <cell r="T1431">
            <v>17888.400000000001</v>
          </cell>
          <cell r="U1431">
            <v>14082.99</v>
          </cell>
          <cell r="V1431">
            <v>1203</v>
          </cell>
          <cell r="W1431">
            <v>13305.6</v>
          </cell>
          <cell r="X1431">
            <v>385.5</v>
          </cell>
          <cell r="Y1431">
            <v>18955.919999999998</v>
          </cell>
          <cell r="Z1431">
            <v>7539.58</v>
          </cell>
          <cell r="AA1431">
            <v>18.760000000000002</v>
          </cell>
          <cell r="AB1431">
            <v>3454</v>
          </cell>
          <cell r="AC1431">
            <v>20615.98</v>
          </cell>
          <cell r="AD1431">
            <v>52.43</v>
          </cell>
          <cell r="AE1431">
            <v>29826</v>
          </cell>
          <cell r="AF1431">
            <v>135.41</v>
          </cell>
          <cell r="AG1431">
            <v>3977.07</v>
          </cell>
          <cell r="AH1431">
            <v>81553.08</v>
          </cell>
          <cell r="AI1431">
            <v>3744</v>
          </cell>
          <cell r="AJ1431">
            <v>188487.58</v>
          </cell>
          <cell r="AK1431">
            <v>2225.96</v>
          </cell>
          <cell r="AL1431">
            <v>8180.12</v>
          </cell>
        </row>
        <row r="1432">
          <cell r="A1432">
            <v>38913</v>
          </cell>
          <cell r="B1432" t="str">
            <v>21:45</v>
          </cell>
          <cell r="C1432">
            <v>38953.78</v>
          </cell>
          <cell r="D1432">
            <v>74571.34</v>
          </cell>
          <cell r="E1432">
            <v>186741.14</v>
          </cell>
          <cell r="F1432">
            <v>50112</v>
          </cell>
          <cell r="G1432">
            <v>50638.32</v>
          </cell>
          <cell r="H1432">
            <v>12833.65</v>
          </cell>
          <cell r="I1432">
            <v>44518.97</v>
          </cell>
          <cell r="J1432">
            <v>16476.02</v>
          </cell>
          <cell r="K1432">
            <v>16004.02</v>
          </cell>
          <cell r="L1432">
            <v>13931.42</v>
          </cell>
          <cell r="M1432">
            <v>6461.55</v>
          </cell>
          <cell r="N1432">
            <v>39192</v>
          </cell>
          <cell r="O1432">
            <v>5866.05</v>
          </cell>
          <cell r="P1432">
            <v>50490.1</v>
          </cell>
          <cell r="Q1432">
            <v>129128.53</v>
          </cell>
          <cell r="R1432">
            <v>56356.15</v>
          </cell>
          <cell r="S1432">
            <v>2484</v>
          </cell>
          <cell r="T1432">
            <v>16981.2</v>
          </cell>
          <cell r="U1432">
            <v>13931.42</v>
          </cell>
          <cell r="V1432">
            <v>1146</v>
          </cell>
          <cell r="W1432">
            <v>12758.4</v>
          </cell>
          <cell r="X1432">
            <v>379.5</v>
          </cell>
          <cell r="Y1432">
            <v>18540.22</v>
          </cell>
          <cell r="Z1432">
            <v>7265.65</v>
          </cell>
          <cell r="AA1432">
            <v>18.760000000000002</v>
          </cell>
          <cell r="AB1432">
            <v>3324.9</v>
          </cell>
          <cell r="AC1432">
            <v>20185.509999999998</v>
          </cell>
          <cell r="AD1432">
            <v>50.33</v>
          </cell>
          <cell r="AE1432">
            <v>28890</v>
          </cell>
          <cell r="AF1432">
            <v>123.95</v>
          </cell>
          <cell r="AG1432">
            <v>4162.32</v>
          </cell>
          <cell r="AH1432">
            <v>79835.55</v>
          </cell>
          <cell r="AI1432">
            <v>3621.6</v>
          </cell>
          <cell r="AJ1432">
            <v>187159.66</v>
          </cell>
          <cell r="AK1432">
            <v>2225.96</v>
          </cell>
          <cell r="AL1432">
            <v>7727.67</v>
          </cell>
        </row>
        <row r="1433">
          <cell r="A1433">
            <v>38913</v>
          </cell>
          <cell r="B1433" t="str">
            <v>22:00</v>
          </cell>
          <cell r="C1433">
            <v>40346.11</v>
          </cell>
          <cell r="D1433">
            <v>75211.460000000006</v>
          </cell>
          <cell r="E1433">
            <v>177261.18</v>
          </cell>
          <cell r="F1433">
            <v>50544</v>
          </cell>
          <cell r="G1433">
            <v>50714.98</v>
          </cell>
          <cell r="H1433">
            <v>12857.65</v>
          </cell>
          <cell r="I1433">
            <v>43569.91</v>
          </cell>
          <cell r="J1433">
            <v>16985.61</v>
          </cell>
          <cell r="K1433">
            <v>16345.46</v>
          </cell>
          <cell r="L1433">
            <v>13554.74</v>
          </cell>
          <cell r="M1433">
            <v>6450.35</v>
          </cell>
          <cell r="N1433">
            <v>39192</v>
          </cell>
          <cell r="O1433">
            <v>5859.99</v>
          </cell>
          <cell r="P1433">
            <v>43629.65</v>
          </cell>
          <cell r="Q1433">
            <v>130033.25</v>
          </cell>
          <cell r="R1433">
            <v>49489.64</v>
          </cell>
          <cell r="S1433">
            <v>2376</v>
          </cell>
          <cell r="T1433">
            <v>16408.8</v>
          </cell>
          <cell r="U1433">
            <v>13554.74</v>
          </cell>
          <cell r="V1433">
            <v>1098</v>
          </cell>
          <cell r="W1433">
            <v>12643.2</v>
          </cell>
          <cell r="X1433">
            <v>363.75</v>
          </cell>
          <cell r="Y1433">
            <v>18041.38</v>
          </cell>
          <cell r="Z1433">
            <v>7009.9</v>
          </cell>
          <cell r="AA1433">
            <v>18.760000000000002</v>
          </cell>
          <cell r="AB1433">
            <v>3206.9</v>
          </cell>
          <cell r="AC1433">
            <v>19474.88</v>
          </cell>
          <cell r="AD1433">
            <v>51.26</v>
          </cell>
          <cell r="AE1433">
            <v>27972</v>
          </cell>
          <cell r="AF1433">
            <v>117.7</v>
          </cell>
          <cell r="AG1433">
            <v>5109.99</v>
          </cell>
          <cell r="AH1433">
            <v>77727.350000000006</v>
          </cell>
          <cell r="AI1433">
            <v>3492</v>
          </cell>
          <cell r="AJ1433">
            <v>180920.54</v>
          </cell>
          <cell r="AK1433">
            <v>2168.89</v>
          </cell>
          <cell r="AL1433">
            <v>8840.51</v>
          </cell>
        </row>
        <row r="1434">
          <cell r="A1434">
            <v>38913</v>
          </cell>
          <cell r="B1434" t="str">
            <v>22:15</v>
          </cell>
          <cell r="C1434">
            <v>38627.300000000003</v>
          </cell>
          <cell r="D1434">
            <v>64089.74</v>
          </cell>
          <cell r="E1434">
            <v>171819.87</v>
          </cell>
          <cell r="F1434">
            <v>50803.199999999997</v>
          </cell>
          <cell r="G1434">
            <v>50599.98</v>
          </cell>
          <cell r="H1434">
            <v>12883.52</v>
          </cell>
          <cell r="I1434">
            <v>43618.68</v>
          </cell>
          <cell r="J1434">
            <v>17333.18</v>
          </cell>
          <cell r="K1434">
            <v>16256.81</v>
          </cell>
          <cell r="L1434">
            <v>13604.26</v>
          </cell>
          <cell r="M1434">
            <v>6442.88</v>
          </cell>
          <cell r="N1434">
            <v>39192</v>
          </cell>
          <cell r="O1434">
            <v>5884.25</v>
          </cell>
          <cell r="P1434">
            <v>42838.05</v>
          </cell>
          <cell r="Q1434">
            <v>122425.68</v>
          </cell>
          <cell r="R1434">
            <v>48722.3</v>
          </cell>
          <cell r="S1434">
            <v>2484</v>
          </cell>
          <cell r="T1434">
            <v>15962.4</v>
          </cell>
          <cell r="U1434">
            <v>13604.26</v>
          </cell>
          <cell r="V1434">
            <v>1041</v>
          </cell>
          <cell r="W1434">
            <v>12499.2</v>
          </cell>
          <cell r="X1434">
            <v>345.75</v>
          </cell>
          <cell r="Y1434">
            <v>17542.54</v>
          </cell>
          <cell r="Z1434">
            <v>6627.46</v>
          </cell>
          <cell r="AA1434">
            <v>20.64</v>
          </cell>
          <cell r="AB1434">
            <v>3111.3</v>
          </cell>
          <cell r="AC1434">
            <v>18653.96</v>
          </cell>
          <cell r="AD1434">
            <v>49.48</v>
          </cell>
          <cell r="AE1434">
            <v>27090</v>
          </cell>
          <cell r="AF1434">
            <v>110.41</v>
          </cell>
          <cell r="AG1434">
            <v>5232.6000000000004</v>
          </cell>
          <cell r="AH1434">
            <v>75337.88</v>
          </cell>
          <cell r="AI1434">
            <v>3369.6</v>
          </cell>
          <cell r="AJ1434">
            <v>176041.21</v>
          </cell>
          <cell r="AK1434">
            <v>2225.96</v>
          </cell>
          <cell r="AL1434">
            <v>8401.02</v>
          </cell>
        </row>
        <row r="1435">
          <cell r="A1435">
            <v>38913</v>
          </cell>
          <cell r="B1435" t="str">
            <v>22:30</v>
          </cell>
          <cell r="C1435">
            <v>34780.379999999997</v>
          </cell>
          <cell r="D1435">
            <v>50568.06</v>
          </cell>
          <cell r="E1435">
            <v>170180.93</v>
          </cell>
          <cell r="F1435">
            <v>50803.199999999997</v>
          </cell>
          <cell r="G1435">
            <v>50638.32</v>
          </cell>
          <cell r="H1435">
            <v>12857.65</v>
          </cell>
          <cell r="I1435">
            <v>39496.83</v>
          </cell>
          <cell r="J1435">
            <v>17207.16</v>
          </cell>
          <cell r="K1435">
            <v>16203.88</v>
          </cell>
          <cell r="L1435">
            <v>13777.11</v>
          </cell>
          <cell r="M1435">
            <v>6446.61</v>
          </cell>
          <cell r="N1435">
            <v>39192</v>
          </cell>
          <cell r="O1435">
            <v>5878.19</v>
          </cell>
          <cell r="P1435">
            <v>43969.79</v>
          </cell>
          <cell r="Q1435">
            <v>114002.52</v>
          </cell>
          <cell r="R1435">
            <v>49847.98</v>
          </cell>
          <cell r="S1435">
            <v>2484</v>
          </cell>
          <cell r="T1435">
            <v>15123.6</v>
          </cell>
          <cell r="U1435">
            <v>13777.11</v>
          </cell>
          <cell r="V1435">
            <v>972</v>
          </cell>
          <cell r="W1435">
            <v>12240</v>
          </cell>
          <cell r="X1435">
            <v>325.5</v>
          </cell>
          <cell r="Y1435">
            <v>16711.14</v>
          </cell>
          <cell r="Z1435">
            <v>6427.16</v>
          </cell>
          <cell r="AA1435">
            <v>18.760000000000002</v>
          </cell>
          <cell r="AB1435">
            <v>2951.7</v>
          </cell>
          <cell r="AC1435">
            <v>17972.5</v>
          </cell>
          <cell r="AD1435">
            <v>49.63</v>
          </cell>
          <cell r="AE1435">
            <v>25920</v>
          </cell>
          <cell r="AF1435">
            <v>106.24</v>
          </cell>
          <cell r="AG1435">
            <v>5295.02</v>
          </cell>
          <cell r="AH1435">
            <v>73535.61</v>
          </cell>
          <cell r="AI1435">
            <v>3218.4</v>
          </cell>
          <cell r="AJ1435">
            <v>172393.63</v>
          </cell>
          <cell r="AK1435">
            <v>2283.04</v>
          </cell>
          <cell r="AL1435">
            <v>6754.06</v>
          </cell>
        </row>
        <row r="1436">
          <cell r="A1436">
            <v>38913</v>
          </cell>
          <cell r="B1436" t="str">
            <v>22:45</v>
          </cell>
          <cell r="C1436">
            <v>40602.57</v>
          </cell>
          <cell r="D1436">
            <v>55209.05</v>
          </cell>
          <cell r="E1436">
            <v>170137.33</v>
          </cell>
          <cell r="F1436">
            <v>37411.199999999997</v>
          </cell>
          <cell r="G1436">
            <v>50714.98</v>
          </cell>
          <cell r="H1436">
            <v>12807.78</v>
          </cell>
          <cell r="I1436">
            <v>25278.639999999999</v>
          </cell>
          <cell r="J1436">
            <v>17405.57</v>
          </cell>
          <cell r="K1436">
            <v>16584.099999999999</v>
          </cell>
          <cell r="L1436">
            <v>13966.36</v>
          </cell>
          <cell r="M1436">
            <v>5426.96</v>
          </cell>
          <cell r="N1436">
            <v>39192</v>
          </cell>
          <cell r="O1436">
            <v>5884.25</v>
          </cell>
          <cell r="P1436">
            <v>43262.13</v>
          </cell>
          <cell r="Q1436">
            <v>108706.01</v>
          </cell>
          <cell r="R1436">
            <v>49146.38</v>
          </cell>
          <cell r="S1436">
            <v>2376</v>
          </cell>
          <cell r="T1436">
            <v>13669.2</v>
          </cell>
          <cell r="U1436">
            <v>13966.36</v>
          </cell>
          <cell r="V1436">
            <v>942</v>
          </cell>
          <cell r="W1436">
            <v>12153.6</v>
          </cell>
          <cell r="X1436">
            <v>300.75</v>
          </cell>
          <cell r="Y1436">
            <v>15962.88</v>
          </cell>
          <cell r="Z1436">
            <v>6248.03</v>
          </cell>
          <cell r="AA1436">
            <v>16.88</v>
          </cell>
          <cell r="AB1436">
            <v>2865.7</v>
          </cell>
          <cell r="AC1436">
            <v>17101.82</v>
          </cell>
          <cell r="AD1436">
            <v>55.98</v>
          </cell>
          <cell r="AE1436">
            <v>24714</v>
          </cell>
          <cell r="AF1436">
            <v>94.79</v>
          </cell>
          <cell r="AG1436">
            <v>5217.5600000000004</v>
          </cell>
          <cell r="AH1436">
            <v>71198.960000000006</v>
          </cell>
          <cell r="AI1436">
            <v>3067.2</v>
          </cell>
          <cell r="AJ1436">
            <v>169257.93</v>
          </cell>
          <cell r="AK1436">
            <v>2225.96</v>
          </cell>
          <cell r="AL1436">
            <v>4093.63</v>
          </cell>
        </row>
        <row r="1437">
          <cell r="A1437">
            <v>38913</v>
          </cell>
          <cell r="B1437" t="str">
            <v>23:00</v>
          </cell>
          <cell r="C1437">
            <v>45641.38</v>
          </cell>
          <cell r="D1437">
            <v>74372.100000000006</v>
          </cell>
          <cell r="E1437">
            <v>172287.91</v>
          </cell>
          <cell r="F1437">
            <v>5702.4</v>
          </cell>
          <cell r="G1437">
            <v>50714.98</v>
          </cell>
          <cell r="H1437">
            <v>12835.53</v>
          </cell>
          <cell r="I1437">
            <v>18586.919999999998</v>
          </cell>
          <cell r="J1437">
            <v>17387.14</v>
          </cell>
          <cell r="K1437">
            <v>16648.46</v>
          </cell>
          <cell r="L1437">
            <v>14076.88</v>
          </cell>
          <cell r="M1437">
            <v>0</v>
          </cell>
          <cell r="N1437">
            <v>38640</v>
          </cell>
          <cell r="O1437">
            <v>5884.25</v>
          </cell>
          <cell r="P1437">
            <v>45335.54</v>
          </cell>
          <cell r="Q1437">
            <v>102680.05</v>
          </cell>
          <cell r="R1437">
            <v>51219.79</v>
          </cell>
          <cell r="S1437">
            <v>2376</v>
          </cell>
          <cell r="T1437">
            <v>12600</v>
          </cell>
          <cell r="U1437">
            <v>14076.88</v>
          </cell>
          <cell r="V1437">
            <v>909</v>
          </cell>
          <cell r="W1437">
            <v>11750.4</v>
          </cell>
          <cell r="X1437">
            <v>279</v>
          </cell>
          <cell r="Y1437">
            <v>14965.2</v>
          </cell>
          <cell r="Z1437">
            <v>5938.14</v>
          </cell>
          <cell r="AA1437">
            <v>20.64</v>
          </cell>
          <cell r="AB1437">
            <v>2784.4</v>
          </cell>
          <cell r="AC1437">
            <v>16490.55</v>
          </cell>
          <cell r="AD1437">
            <v>57.49</v>
          </cell>
          <cell r="AE1437">
            <v>23706</v>
          </cell>
          <cell r="AF1437">
            <v>89.58</v>
          </cell>
          <cell r="AG1437">
            <v>5285.71</v>
          </cell>
          <cell r="AH1437">
            <v>67872</v>
          </cell>
          <cell r="AI1437">
            <v>2937.6</v>
          </cell>
          <cell r="AJ1437">
            <v>167594.03</v>
          </cell>
          <cell r="AK1437">
            <v>2225.96</v>
          </cell>
          <cell r="AL1437">
            <v>1304.6400000000001</v>
          </cell>
        </row>
        <row r="1438">
          <cell r="A1438">
            <v>38913</v>
          </cell>
          <cell r="B1438" t="str">
            <v>23:15</v>
          </cell>
          <cell r="C1438">
            <v>50167.27</v>
          </cell>
          <cell r="D1438">
            <v>82413.47</v>
          </cell>
          <cell r="E1438">
            <v>173210.4</v>
          </cell>
          <cell r="F1438">
            <v>-172.8</v>
          </cell>
          <cell r="G1438">
            <v>48989.98</v>
          </cell>
          <cell r="H1438">
            <v>12857.65</v>
          </cell>
          <cell r="I1438">
            <v>-143.04</v>
          </cell>
          <cell r="J1438">
            <v>16997.21</v>
          </cell>
          <cell r="K1438">
            <v>15956.58</v>
          </cell>
          <cell r="L1438">
            <v>12062.24</v>
          </cell>
          <cell r="M1438">
            <v>0</v>
          </cell>
          <cell r="N1438">
            <v>38088</v>
          </cell>
          <cell r="O1438">
            <v>5896.39</v>
          </cell>
          <cell r="P1438">
            <v>41050.58</v>
          </cell>
          <cell r="Q1438">
            <v>96879.039999999994</v>
          </cell>
          <cell r="R1438">
            <v>46946.97</v>
          </cell>
          <cell r="S1438">
            <v>2376</v>
          </cell>
          <cell r="T1438">
            <v>12132</v>
          </cell>
          <cell r="U1438">
            <v>12062.24</v>
          </cell>
          <cell r="V1438">
            <v>894</v>
          </cell>
          <cell r="W1438">
            <v>11980.8</v>
          </cell>
          <cell r="X1438">
            <v>251.25</v>
          </cell>
          <cell r="Y1438">
            <v>13884.38</v>
          </cell>
          <cell r="Z1438">
            <v>5575.5</v>
          </cell>
          <cell r="AA1438">
            <v>18.760000000000002</v>
          </cell>
          <cell r="AB1438">
            <v>2746.2</v>
          </cell>
          <cell r="AC1438">
            <v>15574.1</v>
          </cell>
          <cell r="AD1438">
            <v>55.4</v>
          </cell>
          <cell r="AE1438">
            <v>22608</v>
          </cell>
          <cell r="AF1438">
            <v>82.29</v>
          </cell>
          <cell r="AG1438">
            <v>5243.1</v>
          </cell>
          <cell r="AH1438">
            <v>64734</v>
          </cell>
          <cell r="AI1438">
            <v>2786.4</v>
          </cell>
          <cell r="AJ1438">
            <v>165232.49</v>
          </cell>
          <cell r="AK1438">
            <v>2225.96</v>
          </cell>
          <cell r="AL1438">
            <v>0</v>
          </cell>
        </row>
        <row r="1439">
          <cell r="A1439">
            <v>38913</v>
          </cell>
          <cell r="B1439" t="str">
            <v>23:30</v>
          </cell>
          <cell r="C1439">
            <v>52807.5</v>
          </cell>
          <cell r="D1439">
            <v>87013.82</v>
          </cell>
          <cell r="E1439">
            <v>166208.51</v>
          </cell>
          <cell r="F1439">
            <v>-172.8</v>
          </cell>
          <cell r="G1439">
            <v>47878.32</v>
          </cell>
          <cell r="H1439">
            <v>12401.69</v>
          </cell>
          <cell r="I1439">
            <v>-121.04</v>
          </cell>
          <cell r="J1439">
            <v>15912.47</v>
          </cell>
          <cell r="K1439">
            <v>12624.59</v>
          </cell>
          <cell r="L1439">
            <v>8321.41</v>
          </cell>
          <cell r="M1439">
            <v>0</v>
          </cell>
          <cell r="N1439">
            <v>36984</v>
          </cell>
          <cell r="O1439">
            <v>5896.39</v>
          </cell>
          <cell r="P1439">
            <v>38071.1</v>
          </cell>
          <cell r="Q1439">
            <v>94681.04</v>
          </cell>
          <cell r="R1439">
            <v>43967.49</v>
          </cell>
          <cell r="S1439">
            <v>2376</v>
          </cell>
          <cell r="T1439">
            <v>14803.2</v>
          </cell>
          <cell r="U1439">
            <v>8321.41</v>
          </cell>
          <cell r="V1439">
            <v>861</v>
          </cell>
          <cell r="W1439">
            <v>12211.2</v>
          </cell>
          <cell r="X1439">
            <v>232.5</v>
          </cell>
          <cell r="Y1439">
            <v>13219.26</v>
          </cell>
          <cell r="Z1439">
            <v>5647.81</v>
          </cell>
          <cell r="AA1439">
            <v>18.760000000000002</v>
          </cell>
          <cell r="AB1439">
            <v>2703.2</v>
          </cell>
          <cell r="AC1439">
            <v>15007.94</v>
          </cell>
          <cell r="AD1439">
            <v>52.08</v>
          </cell>
          <cell r="AE1439">
            <v>21708</v>
          </cell>
          <cell r="AF1439">
            <v>82.29</v>
          </cell>
          <cell r="AG1439">
            <v>5280.76</v>
          </cell>
          <cell r="AH1439">
            <v>62583</v>
          </cell>
          <cell r="AI1439">
            <v>2678.4</v>
          </cell>
          <cell r="AJ1439">
            <v>160347.54999999999</v>
          </cell>
          <cell r="AK1439">
            <v>2168.89</v>
          </cell>
          <cell r="AL1439">
            <v>0</v>
          </cell>
        </row>
        <row r="1440">
          <cell r="A1440">
            <v>38913</v>
          </cell>
          <cell r="B1440" t="str">
            <v>23:45</v>
          </cell>
          <cell r="C1440">
            <v>51643.62</v>
          </cell>
          <cell r="D1440">
            <v>85293.48</v>
          </cell>
          <cell r="E1440">
            <v>166969.76999999999</v>
          </cell>
          <cell r="F1440">
            <v>-172.8</v>
          </cell>
          <cell r="G1440">
            <v>47878.32</v>
          </cell>
          <cell r="H1440">
            <v>12377.69</v>
          </cell>
          <cell r="I1440">
            <v>-114</v>
          </cell>
          <cell r="J1440">
            <v>15954.5</v>
          </cell>
          <cell r="K1440">
            <v>7724.85</v>
          </cell>
          <cell r="L1440">
            <v>6220.71</v>
          </cell>
          <cell r="M1440">
            <v>0</v>
          </cell>
          <cell r="N1440">
            <v>36984</v>
          </cell>
          <cell r="O1440">
            <v>5896.39</v>
          </cell>
          <cell r="P1440">
            <v>31248.49</v>
          </cell>
          <cell r="Q1440">
            <v>95314</v>
          </cell>
          <cell r="R1440">
            <v>37144.879999999997</v>
          </cell>
          <cell r="S1440">
            <v>2268</v>
          </cell>
          <cell r="T1440">
            <v>16347.6</v>
          </cell>
          <cell r="U1440">
            <v>6220.71</v>
          </cell>
          <cell r="V1440">
            <v>846</v>
          </cell>
          <cell r="W1440">
            <v>11952</v>
          </cell>
          <cell r="X1440">
            <v>213.75</v>
          </cell>
          <cell r="Y1440">
            <v>12969.84</v>
          </cell>
          <cell r="Z1440">
            <v>5177.2700000000004</v>
          </cell>
          <cell r="AA1440">
            <v>18.760000000000002</v>
          </cell>
          <cell r="AB1440">
            <v>2629.7</v>
          </cell>
          <cell r="AC1440">
            <v>14321.36</v>
          </cell>
          <cell r="AD1440">
            <v>52.2</v>
          </cell>
          <cell r="AE1440">
            <v>20808</v>
          </cell>
          <cell r="AF1440">
            <v>80.2</v>
          </cell>
          <cell r="AG1440">
            <v>5301.64</v>
          </cell>
          <cell r="AH1440">
            <v>60579</v>
          </cell>
          <cell r="AI1440">
            <v>2556</v>
          </cell>
          <cell r="AJ1440">
            <v>156489.5</v>
          </cell>
          <cell r="AK1440">
            <v>2283.04</v>
          </cell>
          <cell r="AL1440">
            <v>0</v>
          </cell>
        </row>
        <row r="1441">
          <cell r="A1441">
            <v>38913</v>
          </cell>
          <cell r="B1441" t="str">
            <v>24:00</v>
          </cell>
          <cell r="C1441">
            <v>50655.39</v>
          </cell>
          <cell r="D1441">
            <v>80292.479999999996</v>
          </cell>
          <cell r="E1441">
            <v>163810.46</v>
          </cell>
          <cell r="F1441">
            <v>-86.4</v>
          </cell>
          <cell r="G1441">
            <v>47801.65</v>
          </cell>
          <cell r="H1441">
            <v>12473.68</v>
          </cell>
          <cell r="I1441">
            <v>-110.12</v>
          </cell>
          <cell r="J1441">
            <v>16507.650000000001</v>
          </cell>
          <cell r="K1441">
            <v>7404.1</v>
          </cell>
          <cell r="L1441">
            <v>5998.37</v>
          </cell>
          <cell r="M1441">
            <v>0</v>
          </cell>
          <cell r="N1441">
            <v>36432</v>
          </cell>
          <cell r="O1441">
            <v>521.70000000000005</v>
          </cell>
          <cell r="P1441">
            <v>29400.639999999999</v>
          </cell>
          <cell r="Q1441">
            <v>95086.12</v>
          </cell>
          <cell r="R1441">
            <v>29922.34</v>
          </cell>
          <cell r="S1441">
            <v>2376</v>
          </cell>
          <cell r="T1441">
            <v>16311.6</v>
          </cell>
          <cell r="U1441">
            <v>5998.37</v>
          </cell>
          <cell r="V1441">
            <v>855</v>
          </cell>
          <cell r="W1441">
            <v>11952</v>
          </cell>
          <cell r="X1441">
            <v>200.25</v>
          </cell>
          <cell r="Y1441">
            <v>12886.7</v>
          </cell>
          <cell r="Z1441">
            <v>4878.16</v>
          </cell>
          <cell r="AA1441">
            <v>18.760000000000002</v>
          </cell>
          <cell r="AB1441">
            <v>2583.4</v>
          </cell>
          <cell r="AC1441">
            <v>13854.89</v>
          </cell>
          <cell r="AD1441">
            <v>55.21</v>
          </cell>
          <cell r="AE1441">
            <v>20088</v>
          </cell>
          <cell r="AF1441">
            <v>76.040000000000006</v>
          </cell>
          <cell r="AG1441">
            <v>5186.2</v>
          </cell>
          <cell r="AH1441">
            <v>58248</v>
          </cell>
          <cell r="AI1441">
            <v>2440.8000000000002</v>
          </cell>
          <cell r="AJ1441">
            <v>155139.32999999999</v>
          </cell>
          <cell r="AK1441">
            <v>2225.96</v>
          </cell>
          <cell r="AL1441">
            <v>0</v>
          </cell>
        </row>
        <row r="1442">
          <cell r="A1442">
            <v>38914</v>
          </cell>
          <cell r="B1442" t="str">
            <v>00:15</v>
          </cell>
          <cell r="C1442">
            <v>52048.52</v>
          </cell>
          <cell r="D1442">
            <v>82292.87</v>
          </cell>
          <cell r="E1442">
            <v>140850.84</v>
          </cell>
          <cell r="F1442">
            <v>-172.8</v>
          </cell>
          <cell r="G1442">
            <v>47916.65</v>
          </cell>
          <cell r="H1442">
            <v>12547.55</v>
          </cell>
          <cell r="I1442">
            <v>-101.35</v>
          </cell>
          <cell r="J1442">
            <v>16175.65</v>
          </cell>
          <cell r="K1442">
            <v>6484.78</v>
          </cell>
          <cell r="L1442">
            <v>9222.4599999999991</v>
          </cell>
          <cell r="M1442">
            <v>0</v>
          </cell>
          <cell r="N1442">
            <v>36984</v>
          </cell>
          <cell r="O1442">
            <v>-66.73</v>
          </cell>
          <cell r="P1442">
            <v>31215.83</v>
          </cell>
          <cell r="Q1442">
            <v>86565.35</v>
          </cell>
          <cell r="R1442">
            <v>31149.1</v>
          </cell>
          <cell r="S1442">
            <v>2376</v>
          </cell>
          <cell r="T1442">
            <v>14119.2</v>
          </cell>
          <cell r="U1442">
            <v>9222.4599999999991</v>
          </cell>
          <cell r="V1442">
            <v>852</v>
          </cell>
          <cell r="W1442">
            <v>11606.4</v>
          </cell>
          <cell r="X1442">
            <v>178.5</v>
          </cell>
          <cell r="Y1442">
            <v>12471</v>
          </cell>
          <cell r="Z1442">
            <v>4628.13</v>
          </cell>
          <cell r="AA1442">
            <v>20.64</v>
          </cell>
          <cell r="AB1442">
            <v>2590</v>
          </cell>
          <cell r="AC1442">
            <v>13389.02</v>
          </cell>
          <cell r="AD1442">
            <v>62.81</v>
          </cell>
          <cell r="AE1442">
            <v>19368</v>
          </cell>
          <cell r="AF1442">
            <v>73.95</v>
          </cell>
          <cell r="AG1442">
            <v>5211.62</v>
          </cell>
          <cell r="AH1442">
            <v>56241</v>
          </cell>
          <cell r="AI1442">
            <v>2383.1999999999998</v>
          </cell>
          <cell r="AJ1442">
            <v>143005.32</v>
          </cell>
          <cell r="AK1442">
            <v>2225.96</v>
          </cell>
          <cell r="AL1442">
            <v>7767.19</v>
          </cell>
        </row>
        <row r="1443">
          <cell r="A1443">
            <v>38914</v>
          </cell>
          <cell r="B1443" t="str">
            <v>00:30</v>
          </cell>
          <cell r="C1443">
            <v>51871.28</v>
          </cell>
          <cell r="D1443">
            <v>86173.66</v>
          </cell>
          <cell r="E1443">
            <v>115494.34</v>
          </cell>
          <cell r="F1443">
            <v>-172.8</v>
          </cell>
          <cell r="G1443">
            <v>47839.98</v>
          </cell>
          <cell r="H1443">
            <v>12521.68</v>
          </cell>
          <cell r="I1443">
            <v>-97.32</v>
          </cell>
          <cell r="J1443">
            <v>16169.68</v>
          </cell>
          <cell r="K1443">
            <v>4473.8</v>
          </cell>
          <cell r="L1443">
            <v>11993.14</v>
          </cell>
          <cell r="M1443">
            <v>0</v>
          </cell>
          <cell r="N1443">
            <v>36984</v>
          </cell>
          <cell r="O1443">
            <v>-60.66</v>
          </cell>
          <cell r="P1443">
            <v>34745.410000000003</v>
          </cell>
          <cell r="Q1443">
            <v>76513.320000000007</v>
          </cell>
          <cell r="R1443">
            <v>34684.75</v>
          </cell>
          <cell r="S1443">
            <v>2376</v>
          </cell>
          <cell r="T1443">
            <v>10018.799999999999</v>
          </cell>
          <cell r="U1443">
            <v>11993.14</v>
          </cell>
          <cell r="V1443">
            <v>771</v>
          </cell>
          <cell r="W1443">
            <v>10742.4</v>
          </cell>
          <cell r="X1443">
            <v>166.5</v>
          </cell>
          <cell r="Y1443">
            <v>12055.3</v>
          </cell>
          <cell r="Z1443">
            <v>4513.18</v>
          </cell>
          <cell r="AA1443">
            <v>18.760000000000002</v>
          </cell>
          <cell r="AB1443">
            <v>2574</v>
          </cell>
          <cell r="AC1443">
            <v>12802.75</v>
          </cell>
          <cell r="AD1443">
            <v>62.03</v>
          </cell>
          <cell r="AE1443">
            <v>18558</v>
          </cell>
          <cell r="AF1443">
            <v>73.95</v>
          </cell>
          <cell r="AG1443">
            <v>5163.87</v>
          </cell>
          <cell r="AH1443">
            <v>55011</v>
          </cell>
          <cell r="AI1443">
            <v>2325.6</v>
          </cell>
          <cell r="AJ1443">
            <v>129887.33</v>
          </cell>
          <cell r="AK1443">
            <v>2283.04</v>
          </cell>
          <cell r="AL1443">
            <v>14673.2</v>
          </cell>
        </row>
        <row r="1444">
          <cell r="A1444">
            <v>38914</v>
          </cell>
          <cell r="B1444" t="str">
            <v>00:45</v>
          </cell>
          <cell r="C1444">
            <v>51669.63</v>
          </cell>
          <cell r="D1444">
            <v>84853.39</v>
          </cell>
          <cell r="E1444">
            <v>107534.21</v>
          </cell>
          <cell r="F1444">
            <v>-86.4</v>
          </cell>
          <cell r="G1444">
            <v>45693.32</v>
          </cell>
          <cell r="H1444">
            <v>12089.71</v>
          </cell>
          <cell r="I1444">
            <v>-93.3</v>
          </cell>
          <cell r="J1444">
            <v>15257.76</v>
          </cell>
          <cell r="K1444">
            <v>4425.45</v>
          </cell>
          <cell r="L1444">
            <v>12355.46</v>
          </cell>
          <cell r="M1444">
            <v>0</v>
          </cell>
          <cell r="N1444">
            <v>35328</v>
          </cell>
          <cell r="O1444">
            <v>-66.73</v>
          </cell>
          <cell r="P1444">
            <v>36497.24</v>
          </cell>
          <cell r="Q1444">
            <v>70589.3</v>
          </cell>
          <cell r="R1444">
            <v>36430.51</v>
          </cell>
          <cell r="S1444">
            <v>2376</v>
          </cell>
          <cell r="T1444">
            <v>9262.7999999999993</v>
          </cell>
          <cell r="U1444">
            <v>12355.46</v>
          </cell>
          <cell r="V1444">
            <v>750</v>
          </cell>
          <cell r="W1444">
            <v>10396.799999999999</v>
          </cell>
          <cell r="X1444">
            <v>159.75</v>
          </cell>
          <cell r="Y1444">
            <v>11556.46</v>
          </cell>
          <cell r="Z1444">
            <v>4447.49</v>
          </cell>
          <cell r="AA1444">
            <v>18.760000000000002</v>
          </cell>
          <cell r="AB1444">
            <v>2550.1999999999998</v>
          </cell>
          <cell r="AC1444">
            <v>12366.96</v>
          </cell>
          <cell r="AD1444">
            <v>57.36</v>
          </cell>
          <cell r="AE1444">
            <v>17946</v>
          </cell>
          <cell r="AF1444">
            <v>70.83</v>
          </cell>
          <cell r="AG1444">
            <v>5217.7700000000004</v>
          </cell>
          <cell r="AH1444">
            <v>53298</v>
          </cell>
          <cell r="AI1444">
            <v>2246.4</v>
          </cell>
          <cell r="AJ1444">
            <v>124528.04</v>
          </cell>
          <cell r="AK1444">
            <v>2225.96</v>
          </cell>
          <cell r="AL1444">
            <v>16042.06</v>
          </cell>
        </row>
        <row r="1445">
          <cell r="A1445">
            <v>38914</v>
          </cell>
          <cell r="B1445" t="str">
            <v>01:00</v>
          </cell>
          <cell r="C1445">
            <v>50314.5</v>
          </cell>
          <cell r="D1445">
            <v>76291.679999999993</v>
          </cell>
          <cell r="E1445">
            <v>107054.57</v>
          </cell>
          <cell r="F1445">
            <v>-172.8</v>
          </cell>
          <cell r="G1445">
            <v>45463.32</v>
          </cell>
          <cell r="H1445">
            <v>12065.72</v>
          </cell>
          <cell r="I1445">
            <v>-91</v>
          </cell>
          <cell r="J1445">
            <v>14495.79</v>
          </cell>
          <cell r="K1445">
            <v>4096.74</v>
          </cell>
          <cell r="L1445">
            <v>13148.43</v>
          </cell>
          <cell r="M1445">
            <v>0</v>
          </cell>
          <cell r="N1445">
            <v>34776</v>
          </cell>
          <cell r="O1445">
            <v>-60.66</v>
          </cell>
          <cell r="P1445">
            <v>36328.78</v>
          </cell>
          <cell r="Q1445">
            <v>66427</v>
          </cell>
          <cell r="R1445">
            <v>36268.120000000003</v>
          </cell>
          <cell r="S1445">
            <v>2268</v>
          </cell>
          <cell r="T1445">
            <v>8193.6</v>
          </cell>
          <cell r="U1445">
            <v>13148.43</v>
          </cell>
          <cell r="V1445">
            <v>750</v>
          </cell>
          <cell r="W1445">
            <v>9878.4</v>
          </cell>
          <cell r="X1445">
            <v>148.5</v>
          </cell>
          <cell r="Y1445">
            <v>11556.46</v>
          </cell>
          <cell r="Z1445">
            <v>4360.79</v>
          </cell>
          <cell r="AA1445">
            <v>18.760000000000002</v>
          </cell>
          <cell r="AB1445">
            <v>2562.9</v>
          </cell>
          <cell r="AC1445">
            <v>11861.45</v>
          </cell>
          <cell r="AD1445">
            <v>58.02</v>
          </cell>
          <cell r="AE1445">
            <v>17352</v>
          </cell>
          <cell r="AF1445">
            <v>67.7</v>
          </cell>
          <cell r="AG1445">
            <v>5209.97</v>
          </cell>
          <cell r="AH1445">
            <v>51642</v>
          </cell>
          <cell r="AI1445">
            <v>2167.1999999999998</v>
          </cell>
          <cell r="AJ1445">
            <v>122960.22</v>
          </cell>
          <cell r="AK1445">
            <v>2283.04</v>
          </cell>
          <cell r="AL1445">
            <v>14342.52</v>
          </cell>
        </row>
        <row r="1446">
          <cell r="A1446">
            <v>38914</v>
          </cell>
          <cell r="B1446" t="str">
            <v>01:15</v>
          </cell>
          <cell r="C1446">
            <v>49006.99</v>
          </cell>
          <cell r="D1446">
            <v>62809.37</v>
          </cell>
          <cell r="E1446">
            <v>111095.17</v>
          </cell>
          <cell r="F1446">
            <v>-172.8</v>
          </cell>
          <cell r="G1446">
            <v>45309.98</v>
          </cell>
          <cell r="H1446">
            <v>12161.71</v>
          </cell>
          <cell r="I1446">
            <v>-88.55</v>
          </cell>
          <cell r="J1446">
            <v>15341.75</v>
          </cell>
          <cell r="K1446">
            <v>4132.3599999999997</v>
          </cell>
          <cell r="L1446">
            <v>13319.05</v>
          </cell>
          <cell r="M1446">
            <v>0</v>
          </cell>
          <cell r="N1446">
            <v>35328</v>
          </cell>
          <cell r="O1446">
            <v>-60.66</v>
          </cell>
          <cell r="P1446">
            <v>31714.720000000001</v>
          </cell>
          <cell r="Q1446">
            <v>64600.55</v>
          </cell>
          <cell r="R1446">
            <v>31654.06</v>
          </cell>
          <cell r="S1446">
            <v>2268</v>
          </cell>
          <cell r="T1446">
            <v>7228.8</v>
          </cell>
          <cell r="U1446">
            <v>13319.05</v>
          </cell>
          <cell r="V1446">
            <v>717</v>
          </cell>
          <cell r="W1446">
            <v>9792</v>
          </cell>
          <cell r="X1446">
            <v>139.5</v>
          </cell>
          <cell r="Y1446">
            <v>11473.32</v>
          </cell>
          <cell r="Z1446">
            <v>4177.1400000000003</v>
          </cell>
          <cell r="AA1446">
            <v>18.760000000000002</v>
          </cell>
          <cell r="AB1446">
            <v>2542.1999999999998</v>
          </cell>
          <cell r="AC1446">
            <v>11425.34</v>
          </cell>
          <cell r="AD1446">
            <v>57.89</v>
          </cell>
          <cell r="AE1446">
            <v>16830</v>
          </cell>
          <cell r="AF1446">
            <v>66.66</v>
          </cell>
          <cell r="AG1446">
            <v>5200.05</v>
          </cell>
          <cell r="AH1446">
            <v>50331</v>
          </cell>
          <cell r="AI1446">
            <v>2102.4</v>
          </cell>
          <cell r="AJ1446">
            <v>122832.14</v>
          </cell>
          <cell r="AK1446">
            <v>2225.96</v>
          </cell>
          <cell r="AL1446">
            <v>12078.32</v>
          </cell>
        </row>
        <row r="1447">
          <cell r="A1447">
            <v>38914</v>
          </cell>
          <cell r="B1447" t="str">
            <v>01:30</v>
          </cell>
          <cell r="C1447">
            <v>50087.65</v>
          </cell>
          <cell r="D1447">
            <v>57608.73</v>
          </cell>
          <cell r="E1447">
            <v>111173.99</v>
          </cell>
          <cell r="F1447">
            <v>-86.4</v>
          </cell>
          <cell r="G1447">
            <v>45348.32</v>
          </cell>
          <cell r="H1447">
            <v>12209.7</v>
          </cell>
          <cell r="I1447">
            <v>-85.82</v>
          </cell>
          <cell r="J1447">
            <v>15221.76</v>
          </cell>
          <cell r="K1447">
            <v>5215.63</v>
          </cell>
          <cell r="L1447">
            <v>12268.13</v>
          </cell>
          <cell r="M1447">
            <v>0</v>
          </cell>
          <cell r="N1447">
            <v>34776</v>
          </cell>
          <cell r="O1447">
            <v>-48.53</v>
          </cell>
          <cell r="P1447">
            <v>25774.75</v>
          </cell>
          <cell r="Q1447">
            <v>64917.82</v>
          </cell>
          <cell r="R1447">
            <v>25726.22</v>
          </cell>
          <cell r="S1447">
            <v>2376</v>
          </cell>
          <cell r="T1447">
            <v>7668</v>
          </cell>
          <cell r="U1447">
            <v>12268.13</v>
          </cell>
          <cell r="V1447">
            <v>687</v>
          </cell>
          <cell r="W1447">
            <v>9849.6</v>
          </cell>
          <cell r="X1447">
            <v>132</v>
          </cell>
          <cell r="Y1447">
            <v>11140.76</v>
          </cell>
          <cell r="Z1447">
            <v>4278.1899999999996</v>
          </cell>
          <cell r="AA1447">
            <v>18.760000000000002</v>
          </cell>
          <cell r="AB1447">
            <v>2539</v>
          </cell>
          <cell r="AC1447">
            <v>11159.27</v>
          </cell>
          <cell r="AD1447">
            <v>57.52</v>
          </cell>
          <cell r="AE1447">
            <v>16524</v>
          </cell>
          <cell r="AF1447">
            <v>64.58</v>
          </cell>
          <cell r="AG1447">
            <v>5231.47</v>
          </cell>
          <cell r="AH1447">
            <v>48984</v>
          </cell>
          <cell r="AI1447">
            <v>2059.1999999999998</v>
          </cell>
          <cell r="AJ1447">
            <v>121456.26</v>
          </cell>
          <cell r="AK1447">
            <v>2225.96</v>
          </cell>
          <cell r="AL1447">
            <v>11068.36</v>
          </cell>
        </row>
        <row r="1448">
          <cell r="A1448">
            <v>38914</v>
          </cell>
          <cell r="B1448" t="str">
            <v>01:45</v>
          </cell>
          <cell r="C1448">
            <v>50386.92</v>
          </cell>
          <cell r="D1448">
            <v>54008.22</v>
          </cell>
          <cell r="E1448">
            <v>110214.7</v>
          </cell>
          <cell r="F1448">
            <v>-172.8</v>
          </cell>
          <cell r="G1448">
            <v>45386.65</v>
          </cell>
          <cell r="H1448">
            <v>12209.7</v>
          </cell>
          <cell r="I1448">
            <v>-84.53</v>
          </cell>
          <cell r="J1448">
            <v>15311.32</v>
          </cell>
          <cell r="K1448">
            <v>5128.6000000000004</v>
          </cell>
          <cell r="L1448">
            <v>11519.86</v>
          </cell>
          <cell r="M1448">
            <v>0</v>
          </cell>
          <cell r="N1448">
            <v>35328</v>
          </cell>
          <cell r="O1448">
            <v>-42.46</v>
          </cell>
          <cell r="P1448">
            <v>22706.65</v>
          </cell>
          <cell r="Q1448">
            <v>65172.53</v>
          </cell>
          <cell r="R1448">
            <v>22664.19</v>
          </cell>
          <cell r="S1448">
            <v>2268</v>
          </cell>
          <cell r="T1448">
            <v>8172</v>
          </cell>
          <cell r="U1448">
            <v>11519.86</v>
          </cell>
          <cell r="V1448">
            <v>690</v>
          </cell>
          <cell r="W1448">
            <v>9936</v>
          </cell>
          <cell r="X1448">
            <v>130.5</v>
          </cell>
          <cell r="Y1448">
            <v>10808.2</v>
          </cell>
          <cell r="Z1448">
            <v>4212.41</v>
          </cell>
          <cell r="AA1448">
            <v>18.760000000000002</v>
          </cell>
          <cell r="AB1448">
            <v>2606.1999999999998</v>
          </cell>
          <cell r="AC1448">
            <v>10854.19</v>
          </cell>
          <cell r="AD1448">
            <v>58.44</v>
          </cell>
          <cell r="AE1448">
            <v>16164</v>
          </cell>
          <cell r="AF1448">
            <v>64.58</v>
          </cell>
          <cell r="AG1448">
            <v>5114.42</v>
          </cell>
          <cell r="AH1448">
            <v>47943</v>
          </cell>
          <cell r="AI1448">
            <v>2030.4</v>
          </cell>
          <cell r="AJ1448">
            <v>120240.42</v>
          </cell>
          <cell r="AK1448">
            <v>2225.96</v>
          </cell>
          <cell r="AL1448">
            <v>10757.43</v>
          </cell>
        </row>
        <row r="1449">
          <cell r="A1449">
            <v>38914</v>
          </cell>
          <cell r="B1449" t="str">
            <v>02:00</v>
          </cell>
          <cell r="C1449">
            <v>51080.69</v>
          </cell>
          <cell r="D1449">
            <v>52128.42</v>
          </cell>
          <cell r="E1449">
            <v>108341.79</v>
          </cell>
          <cell r="F1449">
            <v>-172.8</v>
          </cell>
          <cell r="G1449">
            <v>45424.98</v>
          </cell>
          <cell r="H1449">
            <v>12211.58</v>
          </cell>
          <cell r="I1449">
            <v>-84.24</v>
          </cell>
          <cell r="J1449">
            <v>15461.34</v>
          </cell>
          <cell r="K1449">
            <v>5172.68</v>
          </cell>
          <cell r="L1449">
            <v>10463.950000000001</v>
          </cell>
          <cell r="M1449">
            <v>0</v>
          </cell>
          <cell r="N1449">
            <v>35328</v>
          </cell>
          <cell r="O1449">
            <v>-54.6</v>
          </cell>
          <cell r="P1449">
            <v>19683.48</v>
          </cell>
          <cell r="Q1449">
            <v>65300.24</v>
          </cell>
          <cell r="R1449">
            <v>19628.88</v>
          </cell>
          <cell r="S1449">
            <v>2268</v>
          </cell>
          <cell r="T1449">
            <v>8748</v>
          </cell>
          <cell r="U1449">
            <v>10463.950000000001</v>
          </cell>
          <cell r="V1449">
            <v>690</v>
          </cell>
          <cell r="W1449">
            <v>9820.7999999999993</v>
          </cell>
          <cell r="X1449">
            <v>123.75</v>
          </cell>
          <cell r="Y1449">
            <v>10725.06</v>
          </cell>
          <cell r="Z1449">
            <v>4337.46</v>
          </cell>
          <cell r="AA1449">
            <v>20.64</v>
          </cell>
          <cell r="AB1449">
            <v>2623.9</v>
          </cell>
          <cell r="AC1449">
            <v>10683.6</v>
          </cell>
          <cell r="AD1449">
            <v>61.06</v>
          </cell>
          <cell r="AE1449">
            <v>15984</v>
          </cell>
          <cell r="AF1449">
            <v>63.54</v>
          </cell>
          <cell r="AG1449">
            <v>5059.3500000000004</v>
          </cell>
          <cell r="AH1449">
            <v>47634</v>
          </cell>
          <cell r="AI1449">
            <v>1987.2</v>
          </cell>
          <cell r="AJ1449">
            <v>118336.62</v>
          </cell>
          <cell r="AK1449">
            <v>2283.04</v>
          </cell>
          <cell r="AL1449">
            <v>10079.48</v>
          </cell>
        </row>
        <row r="1450">
          <cell r="A1450">
            <v>38914</v>
          </cell>
          <cell r="B1450" t="str">
            <v>02:15</v>
          </cell>
          <cell r="C1450">
            <v>50148.06</v>
          </cell>
          <cell r="D1450">
            <v>48927.78</v>
          </cell>
          <cell r="E1450">
            <v>109865.47</v>
          </cell>
          <cell r="F1450">
            <v>-86.4</v>
          </cell>
          <cell r="G1450">
            <v>45348.32</v>
          </cell>
          <cell r="H1450">
            <v>12257.7</v>
          </cell>
          <cell r="I1450">
            <v>-81.94</v>
          </cell>
          <cell r="J1450">
            <v>15378.55</v>
          </cell>
          <cell r="K1450">
            <v>5130.12</v>
          </cell>
          <cell r="L1450">
            <v>9775.89</v>
          </cell>
          <cell r="M1450">
            <v>0</v>
          </cell>
          <cell r="N1450">
            <v>35328</v>
          </cell>
          <cell r="O1450">
            <v>-60.66</v>
          </cell>
          <cell r="P1450">
            <v>19156.169999999998</v>
          </cell>
          <cell r="Q1450">
            <v>63889.94</v>
          </cell>
          <cell r="R1450">
            <v>19095.509999999998</v>
          </cell>
          <cell r="S1450">
            <v>2268</v>
          </cell>
          <cell r="T1450">
            <v>9284.4</v>
          </cell>
          <cell r="U1450">
            <v>9775.89</v>
          </cell>
          <cell r="V1450">
            <v>669</v>
          </cell>
          <cell r="W1450">
            <v>10022.4</v>
          </cell>
          <cell r="X1450">
            <v>115.5</v>
          </cell>
          <cell r="Y1450">
            <v>10808.2</v>
          </cell>
          <cell r="Z1450">
            <v>4354.42</v>
          </cell>
          <cell r="AA1450">
            <v>18.760000000000002</v>
          </cell>
          <cell r="AB1450">
            <v>2619.1</v>
          </cell>
          <cell r="AC1450">
            <v>10517.98</v>
          </cell>
          <cell r="AD1450">
            <v>55.88</v>
          </cell>
          <cell r="AE1450">
            <v>15786</v>
          </cell>
          <cell r="AF1450">
            <v>62.5</v>
          </cell>
          <cell r="AG1450">
            <v>5050.1099999999997</v>
          </cell>
          <cell r="AH1450">
            <v>46569</v>
          </cell>
          <cell r="AI1450">
            <v>1951.2</v>
          </cell>
          <cell r="AJ1450">
            <v>118128.6</v>
          </cell>
          <cell r="AK1450">
            <v>2283.04</v>
          </cell>
          <cell r="AL1450">
            <v>9099.94</v>
          </cell>
        </row>
        <row r="1451">
          <cell r="A1451">
            <v>38914</v>
          </cell>
          <cell r="B1451" t="str">
            <v>02:30</v>
          </cell>
          <cell r="C1451">
            <v>46421.57</v>
          </cell>
          <cell r="D1451">
            <v>48967.79</v>
          </cell>
          <cell r="E1451">
            <v>110386.72</v>
          </cell>
          <cell r="F1451">
            <v>-172.8</v>
          </cell>
          <cell r="G1451">
            <v>45463.32</v>
          </cell>
          <cell r="H1451">
            <v>12231.83</v>
          </cell>
          <cell r="I1451">
            <v>-81.08</v>
          </cell>
          <cell r="J1451">
            <v>15551.7</v>
          </cell>
          <cell r="K1451">
            <v>5135.82</v>
          </cell>
          <cell r="L1451">
            <v>8391.57</v>
          </cell>
          <cell r="M1451">
            <v>0</v>
          </cell>
          <cell r="N1451">
            <v>35328</v>
          </cell>
          <cell r="O1451">
            <v>-54.6</v>
          </cell>
          <cell r="P1451">
            <v>19123.669999999998</v>
          </cell>
          <cell r="Q1451">
            <v>62321.08</v>
          </cell>
          <cell r="R1451">
            <v>19069.07</v>
          </cell>
          <cell r="S1451">
            <v>2376</v>
          </cell>
          <cell r="T1451">
            <v>10148.4</v>
          </cell>
          <cell r="U1451">
            <v>8391.57</v>
          </cell>
          <cell r="V1451">
            <v>669</v>
          </cell>
          <cell r="W1451">
            <v>9936</v>
          </cell>
          <cell r="X1451">
            <v>117.75</v>
          </cell>
          <cell r="Y1451">
            <v>10725.06</v>
          </cell>
          <cell r="Z1451">
            <v>4320.3599999999997</v>
          </cell>
          <cell r="AA1451">
            <v>16.88</v>
          </cell>
          <cell r="AB1451">
            <v>2625.5</v>
          </cell>
          <cell r="AC1451">
            <v>10477.629999999999</v>
          </cell>
          <cell r="AD1451">
            <v>58.3</v>
          </cell>
          <cell r="AE1451">
            <v>15714</v>
          </cell>
          <cell r="AF1451">
            <v>62.5</v>
          </cell>
          <cell r="AG1451">
            <v>5113.8900000000003</v>
          </cell>
          <cell r="AH1451">
            <v>46269</v>
          </cell>
          <cell r="AI1451">
            <v>1929.6</v>
          </cell>
          <cell r="AJ1451">
            <v>117664.63</v>
          </cell>
          <cell r="AK1451">
            <v>2283.04</v>
          </cell>
          <cell r="AL1451">
            <v>8814.7000000000007</v>
          </cell>
        </row>
        <row r="1452">
          <cell r="A1452">
            <v>38914</v>
          </cell>
          <cell r="B1452" t="str">
            <v>02:45</v>
          </cell>
          <cell r="C1452">
            <v>45416.93</v>
          </cell>
          <cell r="D1452">
            <v>48887.78</v>
          </cell>
          <cell r="E1452">
            <v>108187.34</v>
          </cell>
          <cell r="F1452">
            <v>-86.4</v>
          </cell>
          <cell r="G1452">
            <v>45424.98</v>
          </cell>
          <cell r="H1452">
            <v>12281.7</v>
          </cell>
          <cell r="I1452">
            <v>-79.930000000000007</v>
          </cell>
          <cell r="J1452">
            <v>15509.34</v>
          </cell>
          <cell r="K1452">
            <v>5055.22</v>
          </cell>
          <cell r="L1452">
            <v>7018.46</v>
          </cell>
          <cell r="M1452">
            <v>0</v>
          </cell>
          <cell r="N1452">
            <v>35328</v>
          </cell>
          <cell r="O1452">
            <v>-60.66</v>
          </cell>
          <cell r="P1452">
            <v>19388.86</v>
          </cell>
          <cell r="Q1452">
            <v>60431.93</v>
          </cell>
          <cell r="R1452">
            <v>19328.2</v>
          </cell>
          <cell r="S1452">
            <v>2268</v>
          </cell>
          <cell r="T1452">
            <v>11340</v>
          </cell>
          <cell r="U1452">
            <v>7018.46</v>
          </cell>
          <cell r="V1452">
            <v>672</v>
          </cell>
          <cell r="W1452">
            <v>10166.4</v>
          </cell>
          <cell r="X1452">
            <v>114</v>
          </cell>
          <cell r="Y1452">
            <v>10475.64</v>
          </cell>
          <cell r="Z1452">
            <v>4280.71</v>
          </cell>
          <cell r="AA1452">
            <v>18.760000000000002</v>
          </cell>
          <cell r="AB1452">
            <v>2582.3000000000002</v>
          </cell>
          <cell r="AC1452">
            <v>10267.39</v>
          </cell>
          <cell r="AD1452">
            <v>61.98</v>
          </cell>
          <cell r="AE1452">
            <v>15516</v>
          </cell>
          <cell r="AF1452">
            <v>62.5</v>
          </cell>
          <cell r="AG1452">
            <v>5100.51</v>
          </cell>
          <cell r="AH1452">
            <v>45708</v>
          </cell>
          <cell r="AI1452">
            <v>1922.4</v>
          </cell>
          <cell r="AJ1452">
            <v>116080.86</v>
          </cell>
          <cell r="AK1452">
            <v>2225.96</v>
          </cell>
          <cell r="AL1452">
            <v>10730.42</v>
          </cell>
        </row>
        <row r="1453">
          <cell r="A1453">
            <v>38914</v>
          </cell>
          <cell r="B1453" t="str">
            <v>03:00</v>
          </cell>
          <cell r="C1453">
            <v>47529.03</v>
          </cell>
          <cell r="D1453">
            <v>57489.5</v>
          </cell>
          <cell r="E1453">
            <v>93386.58</v>
          </cell>
          <cell r="F1453">
            <v>-172.8</v>
          </cell>
          <cell r="G1453">
            <v>45424.98</v>
          </cell>
          <cell r="H1453">
            <v>12307.57</v>
          </cell>
          <cell r="I1453">
            <v>-80.5</v>
          </cell>
          <cell r="J1453">
            <v>15845.71</v>
          </cell>
          <cell r="K1453">
            <v>5040.91</v>
          </cell>
          <cell r="L1453">
            <v>6164.13</v>
          </cell>
          <cell r="M1453">
            <v>0</v>
          </cell>
          <cell r="N1453">
            <v>35328</v>
          </cell>
          <cell r="O1453">
            <v>-54.6</v>
          </cell>
          <cell r="P1453">
            <v>19702.61</v>
          </cell>
          <cell r="Q1453">
            <v>59024.5</v>
          </cell>
          <cell r="R1453">
            <v>19648.009999999998</v>
          </cell>
          <cell r="S1453">
            <v>2268</v>
          </cell>
          <cell r="T1453">
            <v>12319.2</v>
          </cell>
          <cell r="U1453">
            <v>6164.13</v>
          </cell>
          <cell r="V1453">
            <v>660</v>
          </cell>
          <cell r="W1453">
            <v>10310.4</v>
          </cell>
          <cell r="X1453">
            <v>110.25</v>
          </cell>
          <cell r="Y1453">
            <v>10475.64</v>
          </cell>
          <cell r="Z1453">
            <v>4086.39</v>
          </cell>
          <cell r="AA1453">
            <v>20.64</v>
          </cell>
          <cell r="AB1453">
            <v>2512</v>
          </cell>
          <cell r="AC1453">
            <v>10072.049999999999</v>
          </cell>
          <cell r="AD1453">
            <v>59.14</v>
          </cell>
          <cell r="AE1453">
            <v>15534</v>
          </cell>
          <cell r="AF1453">
            <v>60.41</v>
          </cell>
          <cell r="AG1453">
            <v>5070.47</v>
          </cell>
          <cell r="AH1453">
            <v>45003</v>
          </cell>
          <cell r="AI1453">
            <v>1908</v>
          </cell>
          <cell r="AJ1453">
            <v>109457.92</v>
          </cell>
          <cell r="AK1453">
            <v>2225.96</v>
          </cell>
          <cell r="AL1453">
            <v>14365.79</v>
          </cell>
        </row>
        <row r="1454">
          <cell r="A1454">
            <v>38914</v>
          </cell>
          <cell r="B1454" t="str">
            <v>03:15</v>
          </cell>
          <cell r="C1454">
            <v>47119.34</v>
          </cell>
          <cell r="D1454">
            <v>60050.01</v>
          </cell>
          <cell r="E1454">
            <v>90624.75</v>
          </cell>
          <cell r="F1454">
            <v>-172.8</v>
          </cell>
          <cell r="G1454">
            <v>45463.32</v>
          </cell>
          <cell r="H1454">
            <v>12257.7</v>
          </cell>
          <cell r="I1454">
            <v>-81.94</v>
          </cell>
          <cell r="J1454">
            <v>15516.5</v>
          </cell>
          <cell r="K1454">
            <v>4845.57</v>
          </cell>
          <cell r="L1454">
            <v>5813.93</v>
          </cell>
          <cell r="M1454">
            <v>0</v>
          </cell>
          <cell r="N1454">
            <v>35328</v>
          </cell>
          <cell r="O1454">
            <v>-54.6</v>
          </cell>
          <cell r="P1454">
            <v>19182.3</v>
          </cell>
          <cell r="Q1454">
            <v>58289.94</v>
          </cell>
          <cell r="R1454">
            <v>19127.7</v>
          </cell>
          <cell r="S1454">
            <v>2376</v>
          </cell>
          <cell r="T1454">
            <v>12744</v>
          </cell>
          <cell r="U1454">
            <v>5813.93</v>
          </cell>
          <cell r="V1454">
            <v>675</v>
          </cell>
          <cell r="W1454">
            <v>10281.6</v>
          </cell>
          <cell r="X1454">
            <v>108</v>
          </cell>
          <cell r="Y1454">
            <v>10475.64</v>
          </cell>
          <cell r="Z1454">
            <v>4091.74</v>
          </cell>
          <cell r="AA1454">
            <v>18.760000000000002</v>
          </cell>
          <cell r="AB1454">
            <v>2527.9</v>
          </cell>
          <cell r="AC1454">
            <v>9982.0300000000007</v>
          </cell>
          <cell r="AD1454">
            <v>58.74</v>
          </cell>
          <cell r="AE1454">
            <v>15264</v>
          </cell>
          <cell r="AF1454">
            <v>62.5</v>
          </cell>
          <cell r="AG1454">
            <v>5141.05</v>
          </cell>
          <cell r="AH1454">
            <v>44649</v>
          </cell>
          <cell r="AI1454">
            <v>1893.6</v>
          </cell>
          <cell r="AJ1454">
            <v>107154.21</v>
          </cell>
          <cell r="AK1454">
            <v>2225.96</v>
          </cell>
          <cell r="AL1454">
            <v>15299.77</v>
          </cell>
        </row>
        <row r="1455">
          <cell r="A1455">
            <v>38914</v>
          </cell>
          <cell r="B1455" t="str">
            <v>03:30</v>
          </cell>
          <cell r="C1455">
            <v>46494.39</v>
          </cell>
          <cell r="D1455">
            <v>59049.81</v>
          </cell>
          <cell r="E1455">
            <v>90026.3</v>
          </cell>
          <cell r="F1455">
            <v>-86.4</v>
          </cell>
          <cell r="G1455">
            <v>45424.98</v>
          </cell>
          <cell r="H1455">
            <v>12305.7</v>
          </cell>
          <cell r="I1455">
            <v>-84.1</v>
          </cell>
          <cell r="J1455">
            <v>15173.77</v>
          </cell>
          <cell r="K1455">
            <v>4550.5600000000004</v>
          </cell>
          <cell r="L1455">
            <v>5950</v>
          </cell>
          <cell r="M1455">
            <v>0</v>
          </cell>
          <cell r="N1455">
            <v>35328</v>
          </cell>
          <cell r="O1455">
            <v>-60.66</v>
          </cell>
          <cell r="P1455">
            <v>19202.95</v>
          </cell>
          <cell r="Q1455">
            <v>57844.1</v>
          </cell>
          <cell r="R1455">
            <v>19142.29</v>
          </cell>
          <cell r="S1455">
            <v>2268</v>
          </cell>
          <cell r="T1455">
            <v>12463.2</v>
          </cell>
          <cell r="U1455">
            <v>5950</v>
          </cell>
          <cell r="V1455">
            <v>663</v>
          </cell>
          <cell r="W1455">
            <v>10224</v>
          </cell>
          <cell r="X1455">
            <v>106.5</v>
          </cell>
          <cell r="Y1455">
            <v>10309.36</v>
          </cell>
          <cell r="Z1455">
            <v>4058.29</v>
          </cell>
          <cell r="AA1455">
            <v>18.760000000000002</v>
          </cell>
          <cell r="AB1455">
            <v>2547</v>
          </cell>
          <cell r="AC1455">
            <v>9901.59</v>
          </cell>
          <cell r="AD1455">
            <v>56.77</v>
          </cell>
          <cell r="AE1455">
            <v>15318</v>
          </cell>
          <cell r="AF1455">
            <v>61.45</v>
          </cell>
          <cell r="AG1455">
            <v>4726.2299999999996</v>
          </cell>
          <cell r="AH1455">
            <v>44181</v>
          </cell>
          <cell r="AI1455">
            <v>1879.2</v>
          </cell>
          <cell r="AJ1455">
            <v>106434.3</v>
          </cell>
          <cell r="AK1455">
            <v>2225.96</v>
          </cell>
          <cell r="AL1455">
            <v>15064.82</v>
          </cell>
        </row>
        <row r="1456">
          <cell r="A1456">
            <v>38914</v>
          </cell>
          <cell r="B1456" t="str">
            <v>03:45</v>
          </cell>
          <cell r="C1456">
            <v>46023.87</v>
          </cell>
          <cell r="D1456">
            <v>57649.53</v>
          </cell>
          <cell r="E1456">
            <v>89865.89</v>
          </cell>
          <cell r="F1456">
            <v>-172.8</v>
          </cell>
          <cell r="G1456">
            <v>45424.98</v>
          </cell>
          <cell r="H1456">
            <v>12281.7</v>
          </cell>
          <cell r="I1456">
            <v>-83.38</v>
          </cell>
          <cell r="J1456">
            <v>15114.17</v>
          </cell>
          <cell r="K1456">
            <v>4591.99</v>
          </cell>
          <cell r="L1456">
            <v>5891.71</v>
          </cell>
          <cell r="M1456">
            <v>0</v>
          </cell>
          <cell r="N1456">
            <v>34776</v>
          </cell>
          <cell r="O1456">
            <v>-54.6</v>
          </cell>
          <cell r="P1456">
            <v>19076.7</v>
          </cell>
          <cell r="Q1456">
            <v>57683.38</v>
          </cell>
          <cell r="R1456">
            <v>19022.099999999999</v>
          </cell>
          <cell r="S1456">
            <v>2268</v>
          </cell>
          <cell r="T1456">
            <v>12283.2</v>
          </cell>
          <cell r="U1456">
            <v>5891.71</v>
          </cell>
          <cell r="V1456">
            <v>657</v>
          </cell>
          <cell r="W1456">
            <v>10281.6</v>
          </cell>
          <cell r="X1456">
            <v>103.5</v>
          </cell>
          <cell r="Y1456">
            <v>10226.219999999999</v>
          </cell>
          <cell r="Z1456">
            <v>4020.14</v>
          </cell>
          <cell r="AA1456">
            <v>18.760000000000002</v>
          </cell>
          <cell r="AB1456">
            <v>2527.8000000000002</v>
          </cell>
          <cell r="AC1456">
            <v>9816.3799999999992</v>
          </cell>
          <cell r="AD1456">
            <v>51.01</v>
          </cell>
          <cell r="AE1456">
            <v>14976</v>
          </cell>
          <cell r="AF1456">
            <v>61.45</v>
          </cell>
          <cell r="AG1456">
            <v>3665.75</v>
          </cell>
          <cell r="AH1456">
            <v>44073</v>
          </cell>
          <cell r="AI1456">
            <v>1864.8</v>
          </cell>
          <cell r="AJ1456">
            <v>106274.29</v>
          </cell>
          <cell r="AK1456">
            <v>2054.7399999999998</v>
          </cell>
          <cell r="AL1456">
            <v>14853.25</v>
          </cell>
        </row>
        <row r="1457">
          <cell r="A1457">
            <v>38914</v>
          </cell>
          <cell r="B1457" t="str">
            <v>04:00</v>
          </cell>
          <cell r="C1457">
            <v>46696.04</v>
          </cell>
          <cell r="D1457">
            <v>53488.7</v>
          </cell>
          <cell r="E1457">
            <v>90298.75</v>
          </cell>
          <cell r="F1457">
            <v>-172.8</v>
          </cell>
          <cell r="G1457">
            <v>45616.65</v>
          </cell>
          <cell r="H1457">
            <v>12305.7</v>
          </cell>
          <cell r="I1457">
            <v>-80.5</v>
          </cell>
          <cell r="J1457">
            <v>15353.35</v>
          </cell>
          <cell r="K1457">
            <v>4760.0600000000004</v>
          </cell>
          <cell r="L1457">
            <v>5885.64</v>
          </cell>
          <cell r="M1457">
            <v>0</v>
          </cell>
          <cell r="N1457">
            <v>35328</v>
          </cell>
          <cell r="O1457">
            <v>-54.6</v>
          </cell>
          <cell r="P1457">
            <v>19203.22</v>
          </cell>
          <cell r="Q1457">
            <v>56912.5</v>
          </cell>
          <cell r="R1457">
            <v>19148.62</v>
          </cell>
          <cell r="S1457">
            <v>2376</v>
          </cell>
          <cell r="T1457">
            <v>12380.4</v>
          </cell>
          <cell r="U1457">
            <v>5885.64</v>
          </cell>
          <cell r="V1457">
            <v>639</v>
          </cell>
          <cell r="W1457">
            <v>10425.6</v>
          </cell>
          <cell r="X1457">
            <v>102.75</v>
          </cell>
          <cell r="Y1457">
            <v>10475.64</v>
          </cell>
          <cell r="Z1457">
            <v>3987.35</v>
          </cell>
          <cell r="AA1457">
            <v>18.760000000000002</v>
          </cell>
          <cell r="AB1457">
            <v>2529.4</v>
          </cell>
          <cell r="AC1457">
            <v>9776.25</v>
          </cell>
          <cell r="AD1457">
            <v>53.56</v>
          </cell>
          <cell r="AE1457">
            <v>15066</v>
          </cell>
          <cell r="AF1457">
            <v>62.5</v>
          </cell>
          <cell r="AG1457">
            <v>3547.87</v>
          </cell>
          <cell r="AH1457">
            <v>43755</v>
          </cell>
          <cell r="AI1457">
            <v>1857.6</v>
          </cell>
          <cell r="AJ1457">
            <v>106050.34</v>
          </cell>
          <cell r="AK1457">
            <v>2054.7399999999998</v>
          </cell>
          <cell r="AL1457">
            <v>14399.71</v>
          </cell>
        </row>
        <row r="1458">
          <cell r="A1458">
            <v>38914</v>
          </cell>
          <cell r="B1458" t="str">
            <v>04:15</v>
          </cell>
          <cell r="C1458">
            <v>46085.89</v>
          </cell>
          <cell r="D1458">
            <v>52008.4</v>
          </cell>
          <cell r="E1458">
            <v>89854.29</v>
          </cell>
          <cell r="F1458">
            <v>-86.4</v>
          </cell>
          <cell r="G1458">
            <v>45654.98</v>
          </cell>
          <cell r="H1458">
            <v>12305.7</v>
          </cell>
          <cell r="I1458">
            <v>-81.510000000000005</v>
          </cell>
          <cell r="J1458">
            <v>15527.7</v>
          </cell>
          <cell r="K1458">
            <v>5139.54</v>
          </cell>
          <cell r="L1458">
            <v>5823.43</v>
          </cell>
          <cell r="M1458">
            <v>0</v>
          </cell>
          <cell r="N1458">
            <v>35328</v>
          </cell>
          <cell r="O1458">
            <v>-54.6</v>
          </cell>
          <cell r="P1458">
            <v>19140.400000000001</v>
          </cell>
          <cell r="Q1458">
            <v>56625.51</v>
          </cell>
          <cell r="R1458">
            <v>19085.8</v>
          </cell>
          <cell r="S1458">
            <v>2376</v>
          </cell>
          <cell r="T1458">
            <v>12078</v>
          </cell>
          <cell r="U1458">
            <v>5823.43</v>
          </cell>
          <cell r="V1458">
            <v>654</v>
          </cell>
          <cell r="W1458">
            <v>10368</v>
          </cell>
          <cell r="X1458">
            <v>102.75</v>
          </cell>
          <cell r="Y1458">
            <v>10558.78</v>
          </cell>
          <cell r="Z1458">
            <v>3824.56</v>
          </cell>
          <cell r="AA1458">
            <v>18.760000000000002</v>
          </cell>
          <cell r="AB1458">
            <v>2566.1</v>
          </cell>
          <cell r="AC1458">
            <v>9780.85</v>
          </cell>
          <cell r="AD1458">
            <v>51.88</v>
          </cell>
          <cell r="AE1458">
            <v>15120</v>
          </cell>
          <cell r="AF1458">
            <v>62.5</v>
          </cell>
          <cell r="AG1458">
            <v>3502.31</v>
          </cell>
          <cell r="AH1458">
            <v>43362</v>
          </cell>
          <cell r="AI1458">
            <v>1864.8</v>
          </cell>
          <cell r="AJ1458">
            <v>105426.33</v>
          </cell>
          <cell r="AK1458">
            <v>1769.36</v>
          </cell>
          <cell r="AL1458">
            <v>14072.43</v>
          </cell>
        </row>
        <row r="1459">
          <cell r="A1459">
            <v>38914</v>
          </cell>
          <cell r="B1459" t="str">
            <v>04:30</v>
          </cell>
          <cell r="C1459">
            <v>42593.05</v>
          </cell>
          <cell r="D1459">
            <v>52728.54</v>
          </cell>
          <cell r="E1459">
            <v>90494.34</v>
          </cell>
          <cell r="F1459">
            <v>-172.8</v>
          </cell>
          <cell r="G1459">
            <v>45731.65</v>
          </cell>
          <cell r="H1459">
            <v>12185.71</v>
          </cell>
          <cell r="I1459">
            <v>-86.4</v>
          </cell>
          <cell r="J1459">
            <v>15641.33</v>
          </cell>
          <cell r="K1459">
            <v>5114.5200000000004</v>
          </cell>
          <cell r="L1459">
            <v>5899.7</v>
          </cell>
          <cell r="M1459">
            <v>0</v>
          </cell>
          <cell r="N1459">
            <v>35880</v>
          </cell>
          <cell r="O1459">
            <v>-60.66</v>
          </cell>
          <cell r="P1459">
            <v>19149.62</v>
          </cell>
          <cell r="Q1459">
            <v>56374.400000000001</v>
          </cell>
          <cell r="R1459">
            <v>19088.96</v>
          </cell>
          <cell r="S1459">
            <v>2376</v>
          </cell>
          <cell r="T1459">
            <v>11768.4</v>
          </cell>
          <cell r="U1459">
            <v>5899.7</v>
          </cell>
          <cell r="V1459">
            <v>657</v>
          </cell>
          <cell r="W1459">
            <v>10224</v>
          </cell>
          <cell r="X1459">
            <v>104.25</v>
          </cell>
          <cell r="Y1459">
            <v>10558.78</v>
          </cell>
          <cell r="Z1459">
            <v>3638.82</v>
          </cell>
          <cell r="AA1459">
            <v>18.760000000000002</v>
          </cell>
          <cell r="AB1459">
            <v>2607.6</v>
          </cell>
          <cell r="AC1459">
            <v>9695.2000000000007</v>
          </cell>
          <cell r="AD1459">
            <v>53.59</v>
          </cell>
          <cell r="AE1459">
            <v>15246</v>
          </cell>
          <cell r="AF1459">
            <v>62.5</v>
          </cell>
          <cell r="AG1459">
            <v>3560.51</v>
          </cell>
          <cell r="AH1459">
            <v>42990</v>
          </cell>
          <cell r="AI1459">
            <v>1843.2</v>
          </cell>
          <cell r="AJ1459">
            <v>105410.32</v>
          </cell>
          <cell r="AK1459">
            <v>1598.13</v>
          </cell>
          <cell r="AL1459">
            <v>13853.84</v>
          </cell>
        </row>
        <row r="1460">
          <cell r="A1460">
            <v>38914</v>
          </cell>
          <cell r="B1460" t="str">
            <v>04:45</v>
          </cell>
          <cell r="C1460">
            <v>40574.57</v>
          </cell>
          <cell r="D1460">
            <v>53328.66</v>
          </cell>
          <cell r="E1460">
            <v>90774.77</v>
          </cell>
          <cell r="F1460">
            <v>-172.8</v>
          </cell>
          <cell r="G1460">
            <v>45578.32</v>
          </cell>
          <cell r="H1460">
            <v>12257.7</v>
          </cell>
          <cell r="I1460">
            <v>-88.84</v>
          </cell>
          <cell r="J1460">
            <v>15629.33</v>
          </cell>
          <cell r="K1460">
            <v>5113</v>
          </cell>
          <cell r="L1460">
            <v>5961.49</v>
          </cell>
          <cell r="M1460">
            <v>0</v>
          </cell>
          <cell r="N1460">
            <v>34776</v>
          </cell>
          <cell r="O1460">
            <v>-54.6</v>
          </cell>
          <cell r="P1460">
            <v>19142.11</v>
          </cell>
          <cell r="Q1460">
            <v>56440.84</v>
          </cell>
          <cell r="R1460">
            <v>19087.509999999998</v>
          </cell>
          <cell r="S1460">
            <v>2268</v>
          </cell>
          <cell r="T1460">
            <v>11610</v>
          </cell>
          <cell r="U1460">
            <v>5961.49</v>
          </cell>
          <cell r="V1460">
            <v>666</v>
          </cell>
          <cell r="W1460">
            <v>10108.799999999999</v>
          </cell>
          <cell r="X1460">
            <v>102</v>
          </cell>
          <cell r="Y1460">
            <v>10558.78</v>
          </cell>
          <cell r="Z1460">
            <v>3617.3</v>
          </cell>
          <cell r="AA1460">
            <v>18.760000000000002</v>
          </cell>
          <cell r="AB1460">
            <v>2628.3</v>
          </cell>
          <cell r="AC1460">
            <v>8824.86</v>
          </cell>
          <cell r="AD1460">
            <v>52.73</v>
          </cell>
          <cell r="AE1460">
            <v>15264</v>
          </cell>
          <cell r="AF1460">
            <v>64.58</v>
          </cell>
          <cell r="AG1460">
            <v>3505.49</v>
          </cell>
          <cell r="AH1460">
            <v>43113</v>
          </cell>
          <cell r="AI1460">
            <v>1836</v>
          </cell>
          <cell r="AJ1460">
            <v>105442.3</v>
          </cell>
          <cell r="AK1460">
            <v>1483.98</v>
          </cell>
          <cell r="AL1460">
            <v>13427.19</v>
          </cell>
        </row>
        <row r="1461">
          <cell r="A1461">
            <v>38914</v>
          </cell>
          <cell r="B1461" t="str">
            <v>05:00</v>
          </cell>
          <cell r="C1461">
            <v>39589.53</v>
          </cell>
          <cell r="D1461">
            <v>54208.84</v>
          </cell>
          <cell r="E1461">
            <v>91133.99</v>
          </cell>
          <cell r="F1461">
            <v>-86.4</v>
          </cell>
          <cell r="G1461">
            <v>45846.65</v>
          </cell>
          <cell r="H1461">
            <v>12401.69</v>
          </cell>
          <cell r="I1461">
            <v>-89.56</v>
          </cell>
          <cell r="J1461">
            <v>15401.75</v>
          </cell>
          <cell r="K1461">
            <v>5094.97</v>
          </cell>
          <cell r="L1461">
            <v>5877.48</v>
          </cell>
          <cell r="M1461">
            <v>0</v>
          </cell>
          <cell r="N1461">
            <v>35328</v>
          </cell>
          <cell r="O1461">
            <v>-60.66</v>
          </cell>
          <cell r="P1461">
            <v>19233.02</v>
          </cell>
          <cell r="Q1461">
            <v>56089.56</v>
          </cell>
          <cell r="R1461">
            <v>19172.36</v>
          </cell>
          <cell r="S1461">
            <v>2268</v>
          </cell>
          <cell r="T1461">
            <v>11592</v>
          </cell>
          <cell r="U1461">
            <v>5877.48</v>
          </cell>
          <cell r="V1461">
            <v>681</v>
          </cell>
          <cell r="W1461">
            <v>9936</v>
          </cell>
          <cell r="X1461">
            <v>101.25</v>
          </cell>
          <cell r="Y1461">
            <v>10641.92</v>
          </cell>
          <cell r="Z1461">
            <v>3760.22</v>
          </cell>
          <cell r="AA1461">
            <v>18.760000000000002</v>
          </cell>
          <cell r="AB1461">
            <v>2642.7</v>
          </cell>
          <cell r="AC1461">
            <v>9685.73</v>
          </cell>
          <cell r="AD1461">
            <v>54.71</v>
          </cell>
          <cell r="AE1461">
            <v>15534</v>
          </cell>
          <cell r="AF1461">
            <v>65.62</v>
          </cell>
          <cell r="AG1461">
            <v>3531.64</v>
          </cell>
          <cell r="AH1461">
            <v>43197</v>
          </cell>
          <cell r="AI1461">
            <v>1879.2</v>
          </cell>
          <cell r="AJ1461">
            <v>105010.36</v>
          </cell>
          <cell r="AK1461">
            <v>1483.98</v>
          </cell>
          <cell r="AL1461">
            <v>13092.88</v>
          </cell>
        </row>
        <row r="1462">
          <cell r="A1462">
            <v>38914</v>
          </cell>
          <cell r="B1462" t="str">
            <v>05:15</v>
          </cell>
          <cell r="C1462">
            <v>39447.9</v>
          </cell>
          <cell r="D1462">
            <v>53928.78</v>
          </cell>
          <cell r="E1462">
            <v>90894.39</v>
          </cell>
          <cell r="F1462">
            <v>-172.8</v>
          </cell>
          <cell r="G1462">
            <v>45961.65</v>
          </cell>
          <cell r="H1462">
            <v>12425.68</v>
          </cell>
          <cell r="I1462">
            <v>-91.14</v>
          </cell>
          <cell r="J1462">
            <v>15204.93</v>
          </cell>
          <cell r="K1462">
            <v>5051.05</v>
          </cell>
          <cell r="L1462">
            <v>5911.46</v>
          </cell>
          <cell r="M1462">
            <v>0</v>
          </cell>
          <cell r="N1462">
            <v>35328</v>
          </cell>
          <cell r="O1462">
            <v>-54.6</v>
          </cell>
          <cell r="P1462">
            <v>19202.900000000001</v>
          </cell>
          <cell r="Q1462">
            <v>56539.14</v>
          </cell>
          <cell r="R1462">
            <v>19148.3</v>
          </cell>
          <cell r="S1462">
            <v>2376</v>
          </cell>
          <cell r="T1462">
            <v>11260.8</v>
          </cell>
          <cell r="U1462">
            <v>5911.46</v>
          </cell>
          <cell r="V1462">
            <v>693</v>
          </cell>
          <cell r="W1462">
            <v>9676.7999999999993</v>
          </cell>
          <cell r="X1462">
            <v>101.25</v>
          </cell>
          <cell r="Y1462">
            <v>10226.219999999999</v>
          </cell>
          <cell r="Z1462">
            <v>4158.9799999999996</v>
          </cell>
          <cell r="AA1462">
            <v>18.760000000000002</v>
          </cell>
          <cell r="AB1462">
            <v>2696.9</v>
          </cell>
          <cell r="AC1462">
            <v>9283.2099999999991</v>
          </cell>
          <cell r="AD1462">
            <v>51.48</v>
          </cell>
          <cell r="AE1462">
            <v>15642</v>
          </cell>
          <cell r="AF1462">
            <v>66.66</v>
          </cell>
          <cell r="AG1462">
            <v>3530.11</v>
          </cell>
          <cell r="AH1462">
            <v>43635</v>
          </cell>
          <cell r="AI1462">
            <v>1900.8</v>
          </cell>
          <cell r="AJ1462">
            <v>104802.38</v>
          </cell>
          <cell r="AK1462">
            <v>1483.98</v>
          </cell>
          <cell r="AL1462">
            <v>12973.65</v>
          </cell>
        </row>
        <row r="1463">
          <cell r="A1463">
            <v>38914</v>
          </cell>
          <cell r="B1463" t="str">
            <v>05:30</v>
          </cell>
          <cell r="C1463">
            <v>39732.76</v>
          </cell>
          <cell r="D1463">
            <v>54448.89</v>
          </cell>
          <cell r="E1463">
            <v>91374.8</v>
          </cell>
          <cell r="F1463">
            <v>-172.8</v>
          </cell>
          <cell r="G1463">
            <v>45999.98</v>
          </cell>
          <cell r="H1463">
            <v>12331.57</v>
          </cell>
          <cell r="I1463">
            <v>-100.06</v>
          </cell>
          <cell r="J1463">
            <v>15342.15</v>
          </cell>
          <cell r="K1463">
            <v>5018.37</v>
          </cell>
          <cell r="L1463">
            <v>5909.56</v>
          </cell>
          <cell r="M1463">
            <v>0</v>
          </cell>
          <cell r="N1463">
            <v>35328</v>
          </cell>
          <cell r="O1463">
            <v>-54.6</v>
          </cell>
          <cell r="P1463">
            <v>19132.400000000001</v>
          </cell>
          <cell r="Q1463">
            <v>57252.06</v>
          </cell>
          <cell r="R1463">
            <v>19077.8</v>
          </cell>
          <cell r="S1463">
            <v>2160</v>
          </cell>
          <cell r="T1463">
            <v>11005.2</v>
          </cell>
          <cell r="U1463">
            <v>5909.56</v>
          </cell>
          <cell r="V1463">
            <v>702</v>
          </cell>
          <cell r="W1463">
            <v>9475.2000000000007</v>
          </cell>
          <cell r="X1463">
            <v>102</v>
          </cell>
          <cell r="Y1463">
            <v>10226.219999999999</v>
          </cell>
          <cell r="Z1463">
            <v>4206.3</v>
          </cell>
          <cell r="AA1463">
            <v>20.64</v>
          </cell>
          <cell r="AB1463">
            <v>2723.9</v>
          </cell>
          <cell r="AC1463">
            <v>9467.99</v>
          </cell>
          <cell r="AD1463">
            <v>53.23</v>
          </cell>
          <cell r="AE1463">
            <v>15912</v>
          </cell>
          <cell r="AF1463">
            <v>72.91</v>
          </cell>
          <cell r="AG1463">
            <v>3522.06</v>
          </cell>
          <cell r="AH1463">
            <v>43761</v>
          </cell>
          <cell r="AI1463">
            <v>1936.8</v>
          </cell>
          <cell r="AJ1463">
            <v>105218.29</v>
          </cell>
          <cell r="AK1463">
            <v>1483.98</v>
          </cell>
          <cell r="AL1463">
            <v>12957.29</v>
          </cell>
        </row>
        <row r="1464">
          <cell r="A1464">
            <v>38914</v>
          </cell>
          <cell r="B1464" t="str">
            <v>05:45</v>
          </cell>
          <cell r="C1464">
            <v>40224.879999999997</v>
          </cell>
          <cell r="D1464">
            <v>55169.03</v>
          </cell>
          <cell r="E1464">
            <v>91534.84</v>
          </cell>
          <cell r="F1464">
            <v>-86.4</v>
          </cell>
          <cell r="G1464">
            <v>45999.98</v>
          </cell>
          <cell r="H1464">
            <v>12353.69</v>
          </cell>
          <cell r="I1464">
            <v>-94.74</v>
          </cell>
          <cell r="J1464">
            <v>15569.33</v>
          </cell>
          <cell r="K1464">
            <v>4990.0600000000004</v>
          </cell>
          <cell r="L1464">
            <v>5951</v>
          </cell>
          <cell r="M1464">
            <v>0</v>
          </cell>
          <cell r="N1464">
            <v>35328</v>
          </cell>
          <cell r="O1464">
            <v>-60.66</v>
          </cell>
          <cell r="P1464">
            <v>19295.7</v>
          </cell>
          <cell r="Q1464">
            <v>57854.74</v>
          </cell>
          <cell r="R1464">
            <v>19235.04</v>
          </cell>
          <cell r="S1464">
            <v>2376</v>
          </cell>
          <cell r="T1464">
            <v>10987.2</v>
          </cell>
          <cell r="U1464">
            <v>5951</v>
          </cell>
          <cell r="V1464">
            <v>726</v>
          </cell>
          <cell r="W1464">
            <v>9417.6</v>
          </cell>
          <cell r="X1464">
            <v>102</v>
          </cell>
          <cell r="Y1464">
            <v>10309.36</v>
          </cell>
          <cell r="Z1464">
            <v>4217.79</v>
          </cell>
          <cell r="AA1464">
            <v>18.760000000000002</v>
          </cell>
          <cell r="AB1464">
            <v>2770.1</v>
          </cell>
          <cell r="AC1464">
            <v>9598.0300000000007</v>
          </cell>
          <cell r="AD1464">
            <v>56.21</v>
          </cell>
          <cell r="AE1464">
            <v>15930</v>
          </cell>
          <cell r="AF1464">
            <v>70.83</v>
          </cell>
          <cell r="AG1464">
            <v>3555.25</v>
          </cell>
          <cell r="AH1464">
            <v>44076</v>
          </cell>
          <cell r="AI1464">
            <v>1994.4</v>
          </cell>
          <cell r="AJ1464">
            <v>105234.23</v>
          </cell>
          <cell r="AK1464">
            <v>1483.98</v>
          </cell>
          <cell r="AL1464">
            <v>12917.55</v>
          </cell>
        </row>
        <row r="1465">
          <cell r="A1465">
            <v>38914</v>
          </cell>
          <cell r="B1465" t="str">
            <v>06:00</v>
          </cell>
          <cell r="C1465">
            <v>40887.839999999997</v>
          </cell>
          <cell r="D1465">
            <v>56489.3</v>
          </cell>
          <cell r="E1465">
            <v>91895.27</v>
          </cell>
          <cell r="F1465">
            <v>-172.8</v>
          </cell>
          <cell r="G1465">
            <v>45999.98</v>
          </cell>
          <cell r="H1465">
            <v>12379.56</v>
          </cell>
          <cell r="I1465">
            <v>-100.06</v>
          </cell>
          <cell r="J1465">
            <v>15845.71</v>
          </cell>
          <cell r="K1465">
            <v>5100.2</v>
          </cell>
          <cell r="L1465">
            <v>5928.93</v>
          </cell>
          <cell r="M1465">
            <v>0</v>
          </cell>
          <cell r="N1465">
            <v>35328</v>
          </cell>
          <cell r="O1465">
            <v>-54.6</v>
          </cell>
          <cell r="P1465">
            <v>19839.79</v>
          </cell>
          <cell r="Q1465">
            <v>58948.06</v>
          </cell>
          <cell r="R1465">
            <v>19785.189999999999</v>
          </cell>
          <cell r="S1465">
            <v>2160</v>
          </cell>
          <cell r="T1465">
            <v>11455.2</v>
          </cell>
          <cell r="U1465">
            <v>5928.93</v>
          </cell>
          <cell r="V1465">
            <v>729</v>
          </cell>
          <cell r="W1465">
            <v>9907.2000000000007</v>
          </cell>
          <cell r="X1465">
            <v>105</v>
          </cell>
          <cell r="Y1465">
            <v>9976.7999999999993</v>
          </cell>
          <cell r="Z1465">
            <v>4348.76</v>
          </cell>
          <cell r="AA1465">
            <v>20.64</v>
          </cell>
          <cell r="AB1465">
            <v>2795.5</v>
          </cell>
          <cell r="AC1465">
            <v>9782.94</v>
          </cell>
          <cell r="AD1465">
            <v>52.94</v>
          </cell>
          <cell r="AE1465">
            <v>16182</v>
          </cell>
          <cell r="AF1465">
            <v>71.87</v>
          </cell>
          <cell r="AG1465">
            <v>3495.2</v>
          </cell>
          <cell r="AH1465">
            <v>44790</v>
          </cell>
          <cell r="AI1465">
            <v>2066.4</v>
          </cell>
          <cell r="AJ1465">
            <v>105570.21</v>
          </cell>
          <cell r="AK1465">
            <v>1426.9</v>
          </cell>
          <cell r="AL1465">
            <v>13065.98</v>
          </cell>
        </row>
        <row r="1466">
          <cell r="A1466">
            <v>38914</v>
          </cell>
          <cell r="B1466" t="str">
            <v>06:15</v>
          </cell>
          <cell r="C1466">
            <v>40683.79</v>
          </cell>
          <cell r="D1466">
            <v>63170.080000000002</v>
          </cell>
          <cell r="E1466">
            <v>90574.75</v>
          </cell>
          <cell r="F1466">
            <v>-172.8</v>
          </cell>
          <cell r="G1466">
            <v>46076.65</v>
          </cell>
          <cell r="H1466">
            <v>12377.69</v>
          </cell>
          <cell r="I1466">
            <v>-104.51</v>
          </cell>
          <cell r="J1466">
            <v>15023.75</v>
          </cell>
          <cell r="K1466">
            <v>5110.57</v>
          </cell>
          <cell r="L1466">
            <v>5929.18</v>
          </cell>
          <cell r="M1466">
            <v>0</v>
          </cell>
          <cell r="N1466">
            <v>35328</v>
          </cell>
          <cell r="O1466">
            <v>-54.6</v>
          </cell>
          <cell r="P1466">
            <v>19922.61</v>
          </cell>
          <cell r="Q1466">
            <v>60904.51</v>
          </cell>
          <cell r="R1466">
            <v>19868.009999999998</v>
          </cell>
          <cell r="S1466">
            <v>2376</v>
          </cell>
          <cell r="T1466">
            <v>11516.4</v>
          </cell>
          <cell r="U1466">
            <v>5929.18</v>
          </cell>
          <cell r="V1466">
            <v>723</v>
          </cell>
          <cell r="W1466">
            <v>9849.6</v>
          </cell>
          <cell r="X1466">
            <v>108</v>
          </cell>
          <cell r="Y1466">
            <v>10226.219999999999</v>
          </cell>
          <cell r="Z1466">
            <v>4558.07</v>
          </cell>
          <cell r="AA1466">
            <v>18.760000000000002</v>
          </cell>
          <cell r="AB1466">
            <v>2886.4</v>
          </cell>
          <cell r="AC1466">
            <v>9962.6299999999992</v>
          </cell>
          <cell r="AD1466">
            <v>51.96</v>
          </cell>
          <cell r="AE1466">
            <v>16452</v>
          </cell>
          <cell r="AF1466">
            <v>73.95</v>
          </cell>
          <cell r="AG1466">
            <v>3583.26</v>
          </cell>
          <cell r="AH1466">
            <v>45498</v>
          </cell>
          <cell r="AI1466">
            <v>2152.8000000000002</v>
          </cell>
          <cell r="AJ1466">
            <v>105042.28</v>
          </cell>
          <cell r="AK1466">
            <v>1426.9</v>
          </cell>
          <cell r="AL1466">
            <v>13542.91</v>
          </cell>
        </row>
        <row r="1467">
          <cell r="A1467">
            <v>38914</v>
          </cell>
          <cell r="B1467" t="str">
            <v>06:30</v>
          </cell>
          <cell r="C1467">
            <v>42663.87</v>
          </cell>
          <cell r="D1467">
            <v>66930.600000000006</v>
          </cell>
          <cell r="E1467">
            <v>89854.28</v>
          </cell>
          <cell r="F1467">
            <v>-86.4</v>
          </cell>
          <cell r="G1467">
            <v>45961.65</v>
          </cell>
          <cell r="H1467">
            <v>12521.68</v>
          </cell>
          <cell r="I1467">
            <v>-113.71</v>
          </cell>
          <cell r="J1467">
            <v>14562.22</v>
          </cell>
          <cell r="K1467">
            <v>5292.06</v>
          </cell>
          <cell r="L1467">
            <v>5979.61</v>
          </cell>
          <cell r="M1467">
            <v>0</v>
          </cell>
          <cell r="N1467">
            <v>34776</v>
          </cell>
          <cell r="O1467">
            <v>-60.66</v>
          </cell>
          <cell r="P1467">
            <v>19682.11</v>
          </cell>
          <cell r="Q1467">
            <v>63281.71</v>
          </cell>
          <cell r="R1467">
            <v>19621.45</v>
          </cell>
          <cell r="S1467">
            <v>2160</v>
          </cell>
          <cell r="T1467">
            <v>11602.8</v>
          </cell>
          <cell r="U1467">
            <v>5979.61</v>
          </cell>
          <cell r="V1467">
            <v>732</v>
          </cell>
          <cell r="W1467">
            <v>9907.2000000000007</v>
          </cell>
          <cell r="X1467">
            <v>111.75</v>
          </cell>
          <cell r="Y1467">
            <v>10475.64</v>
          </cell>
          <cell r="Z1467">
            <v>4678.2299999999996</v>
          </cell>
          <cell r="AA1467">
            <v>18.760000000000002</v>
          </cell>
          <cell r="AB1467">
            <v>3012.4</v>
          </cell>
          <cell r="AC1467">
            <v>10302.67</v>
          </cell>
          <cell r="AD1467">
            <v>53.69</v>
          </cell>
          <cell r="AE1467">
            <v>16920</v>
          </cell>
          <cell r="AF1467">
            <v>76.040000000000006</v>
          </cell>
          <cell r="AG1467">
            <v>3519.36</v>
          </cell>
          <cell r="AH1467">
            <v>46563</v>
          </cell>
          <cell r="AI1467">
            <v>2239.1999999999998</v>
          </cell>
          <cell r="AJ1467">
            <v>104386.38</v>
          </cell>
          <cell r="AK1467">
            <v>1426.9</v>
          </cell>
          <cell r="AL1467">
            <v>12482.78</v>
          </cell>
        </row>
        <row r="1468">
          <cell r="A1468">
            <v>38914</v>
          </cell>
          <cell r="B1468" t="str">
            <v>06:45</v>
          </cell>
          <cell r="C1468">
            <v>43775.34</v>
          </cell>
          <cell r="D1468">
            <v>63089.83</v>
          </cell>
          <cell r="E1468">
            <v>88906.23</v>
          </cell>
          <cell r="F1468">
            <v>-172.8</v>
          </cell>
          <cell r="G1468">
            <v>46038.32</v>
          </cell>
          <cell r="H1468">
            <v>12418.18</v>
          </cell>
          <cell r="I1468">
            <v>-120.04</v>
          </cell>
          <cell r="J1468">
            <v>14891.76</v>
          </cell>
          <cell r="K1468">
            <v>5201.88</v>
          </cell>
          <cell r="L1468">
            <v>5877.54</v>
          </cell>
          <cell r="M1468">
            <v>0</v>
          </cell>
          <cell r="N1468">
            <v>35328</v>
          </cell>
          <cell r="O1468">
            <v>-54.6</v>
          </cell>
          <cell r="P1468">
            <v>19307.650000000001</v>
          </cell>
          <cell r="Q1468">
            <v>66008.039999999994</v>
          </cell>
          <cell r="R1468">
            <v>19253.05</v>
          </cell>
          <cell r="S1468">
            <v>2268</v>
          </cell>
          <cell r="T1468">
            <v>11692.8</v>
          </cell>
          <cell r="U1468">
            <v>5877.54</v>
          </cell>
          <cell r="V1468">
            <v>759</v>
          </cell>
          <cell r="W1468">
            <v>9878.4</v>
          </cell>
          <cell r="X1468">
            <v>114</v>
          </cell>
          <cell r="Y1468">
            <v>10808.2</v>
          </cell>
          <cell r="Z1468">
            <v>4786.41</v>
          </cell>
          <cell r="AA1468">
            <v>11.26</v>
          </cell>
          <cell r="AB1468">
            <v>3169</v>
          </cell>
          <cell r="AC1468">
            <v>10658.27</v>
          </cell>
          <cell r="AD1468">
            <v>52.34</v>
          </cell>
          <cell r="AE1468">
            <v>16740</v>
          </cell>
          <cell r="AF1468">
            <v>81.25</v>
          </cell>
          <cell r="AG1468">
            <v>3566.03</v>
          </cell>
          <cell r="AH1468">
            <v>46563</v>
          </cell>
          <cell r="AI1468">
            <v>2239.1999999999998</v>
          </cell>
          <cell r="AJ1468">
            <v>99363.01</v>
          </cell>
          <cell r="AK1468">
            <v>1426.9</v>
          </cell>
          <cell r="AL1468">
            <v>9627.15</v>
          </cell>
        </row>
        <row r="1469">
          <cell r="A1469">
            <v>38914</v>
          </cell>
          <cell r="B1469" t="str">
            <v>07:00</v>
          </cell>
          <cell r="C1469">
            <v>41589.21</v>
          </cell>
          <cell r="D1469">
            <v>49047.39</v>
          </cell>
          <cell r="E1469">
            <v>87988.54</v>
          </cell>
          <cell r="F1469">
            <v>-172.8</v>
          </cell>
          <cell r="G1469">
            <v>45884.98</v>
          </cell>
          <cell r="H1469">
            <v>12336.81</v>
          </cell>
          <cell r="I1469">
            <v>-122.48</v>
          </cell>
          <cell r="J1469">
            <v>15204.93</v>
          </cell>
          <cell r="K1469">
            <v>5075.18</v>
          </cell>
          <cell r="L1469">
            <v>5984.91</v>
          </cell>
          <cell r="M1469">
            <v>0</v>
          </cell>
          <cell r="N1469">
            <v>35328</v>
          </cell>
          <cell r="O1469">
            <v>-54.6</v>
          </cell>
          <cell r="P1469">
            <v>18858.11</v>
          </cell>
          <cell r="Q1469">
            <v>62810.48</v>
          </cell>
          <cell r="R1469">
            <v>18803.509999999998</v>
          </cell>
          <cell r="S1469">
            <v>1944</v>
          </cell>
          <cell r="T1469">
            <v>10828.8</v>
          </cell>
          <cell r="U1469">
            <v>5984.91</v>
          </cell>
          <cell r="V1469">
            <v>663</v>
          </cell>
          <cell r="W1469">
            <v>9705.6</v>
          </cell>
          <cell r="X1469">
            <v>119.25</v>
          </cell>
          <cell r="Y1469">
            <v>10309.36</v>
          </cell>
          <cell r="Z1469">
            <v>4421.58</v>
          </cell>
          <cell r="AA1469">
            <v>1.88</v>
          </cell>
          <cell r="AB1469">
            <v>2947.4</v>
          </cell>
          <cell r="AC1469">
            <v>10284.51</v>
          </cell>
          <cell r="AD1469">
            <v>54.67</v>
          </cell>
          <cell r="AE1469">
            <v>15066</v>
          </cell>
          <cell r="AF1469">
            <v>53.12</v>
          </cell>
          <cell r="AG1469">
            <v>3543.3</v>
          </cell>
          <cell r="AH1469">
            <v>42798</v>
          </cell>
          <cell r="AI1469">
            <v>2066.4</v>
          </cell>
          <cell r="AJ1469">
            <v>95251.520000000004</v>
          </cell>
          <cell r="AK1469">
            <v>1369.82</v>
          </cell>
          <cell r="AL1469">
            <v>7679.69</v>
          </cell>
        </row>
        <row r="1470">
          <cell r="A1470">
            <v>38914</v>
          </cell>
          <cell r="B1470" t="str">
            <v>07:15</v>
          </cell>
          <cell r="C1470">
            <v>35518.550000000003</v>
          </cell>
          <cell r="D1470">
            <v>43127.02</v>
          </cell>
          <cell r="E1470">
            <v>87221.34</v>
          </cell>
          <cell r="F1470">
            <v>-86.4</v>
          </cell>
          <cell r="G1470">
            <v>47686.65</v>
          </cell>
          <cell r="H1470">
            <v>12506.67</v>
          </cell>
          <cell r="I1470">
            <v>-132.69</v>
          </cell>
          <cell r="J1470">
            <v>16103.59</v>
          </cell>
          <cell r="K1470">
            <v>5367.47</v>
          </cell>
          <cell r="L1470">
            <v>6323.71</v>
          </cell>
          <cell r="M1470">
            <v>0</v>
          </cell>
          <cell r="N1470">
            <v>36432</v>
          </cell>
          <cell r="O1470">
            <v>-60.66</v>
          </cell>
          <cell r="P1470">
            <v>19353.63</v>
          </cell>
          <cell r="Q1470">
            <v>61380.69</v>
          </cell>
          <cell r="R1470">
            <v>19292.97</v>
          </cell>
          <cell r="S1470">
            <v>1944</v>
          </cell>
          <cell r="T1470">
            <v>10234.799999999999</v>
          </cell>
          <cell r="U1470">
            <v>6323.71</v>
          </cell>
          <cell r="V1470">
            <v>621</v>
          </cell>
          <cell r="W1470">
            <v>9561.6</v>
          </cell>
          <cell r="X1470">
            <v>126</v>
          </cell>
          <cell r="Y1470">
            <v>9976.7999999999993</v>
          </cell>
          <cell r="Z1470">
            <v>4175.62</v>
          </cell>
          <cell r="AA1470">
            <v>3.75</v>
          </cell>
          <cell r="AB1470">
            <v>2799.1</v>
          </cell>
          <cell r="AC1470">
            <v>9961.68</v>
          </cell>
          <cell r="AD1470">
            <v>52.43</v>
          </cell>
          <cell r="AE1470">
            <v>14958</v>
          </cell>
          <cell r="AF1470">
            <v>35.409999999999997</v>
          </cell>
          <cell r="AG1470">
            <v>3511.9</v>
          </cell>
          <cell r="AH1470">
            <v>41889</v>
          </cell>
          <cell r="AI1470">
            <v>2008.8</v>
          </cell>
          <cell r="AJ1470">
            <v>94467.59</v>
          </cell>
          <cell r="AK1470">
            <v>1369.82</v>
          </cell>
          <cell r="AL1470">
            <v>7666.85</v>
          </cell>
        </row>
        <row r="1471">
          <cell r="A1471">
            <v>38914</v>
          </cell>
          <cell r="B1471" t="str">
            <v>07:30</v>
          </cell>
          <cell r="C1471">
            <v>34772.78</v>
          </cell>
          <cell r="D1471">
            <v>45327.46</v>
          </cell>
          <cell r="E1471">
            <v>89021.37</v>
          </cell>
          <cell r="F1471">
            <v>-172.8</v>
          </cell>
          <cell r="G1471">
            <v>48223.32</v>
          </cell>
          <cell r="H1471">
            <v>12720.77</v>
          </cell>
          <cell r="I1471">
            <v>-132.54</v>
          </cell>
          <cell r="J1471">
            <v>16325.2</v>
          </cell>
          <cell r="K1471">
            <v>6004.41</v>
          </cell>
          <cell r="L1471">
            <v>6178.04</v>
          </cell>
          <cell r="M1471">
            <v>0</v>
          </cell>
          <cell r="N1471">
            <v>36984</v>
          </cell>
          <cell r="O1471">
            <v>-54.6</v>
          </cell>
          <cell r="P1471">
            <v>19632.330000000002</v>
          </cell>
          <cell r="Q1471">
            <v>63812.54</v>
          </cell>
          <cell r="R1471">
            <v>19577.73</v>
          </cell>
          <cell r="S1471">
            <v>1944</v>
          </cell>
          <cell r="T1471">
            <v>10872</v>
          </cell>
          <cell r="U1471">
            <v>6178.04</v>
          </cell>
          <cell r="V1471">
            <v>612</v>
          </cell>
          <cell r="W1471">
            <v>10022.4</v>
          </cell>
          <cell r="X1471">
            <v>136.5</v>
          </cell>
          <cell r="Y1471">
            <v>10059.94</v>
          </cell>
          <cell r="Z1471">
            <v>4310.8100000000004</v>
          </cell>
          <cell r="AA1471">
            <v>1.88</v>
          </cell>
          <cell r="AB1471">
            <v>2674.7</v>
          </cell>
          <cell r="AC1471">
            <v>9927.0300000000007</v>
          </cell>
          <cell r="AD1471">
            <v>50.76</v>
          </cell>
          <cell r="AE1471">
            <v>15102</v>
          </cell>
          <cell r="AF1471">
            <v>31.25</v>
          </cell>
          <cell r="AG1471">
            <v>3520.44</v>
          </cell>
          <cell r="AH1471">
            <v>42246</v>
          </cell>
          <cell r="AI1471">
            <v>1980</v>
          </cell>
          <cell r="AJ1471">
            <v>95923.33</v>
          </cell>
          <cell r="AK1471">
            <v>1426.9</v>
          </cell>
          <cell r="AL1471">
            <v>7712.41</v>
          </cell>
        </row>
        <row r="1472">
          <cell r="A1472">
            <v>38914</v>
          </cell>
          <cell r="B1472" t="str">
            <v>07:45</v>
          </cell>
          <cell r="C1472">
            <v>36392.769999999997</v>
          </cell>
          <cell r="D1472">
            <v>48607.74</v>
          </cell>
          <cell r="E1472">
            <v>87541.28</v>
          </cell>
          <cell r="F1472">
            <v>-86.4</v>
          </cell>
          <cell r="G1472">
            <v>48223.32</v>
          </cell>
          <cell r="H1472">
            <v>12674.65</v>
          </cell>
          <cell r="I1472">
            <v>-138.58000000000001</v>
          </cell>
          <cell r="J1472">
            <v>16415.16</v>
          </cell>
          <cell r="K1472">
            <v>5998.61</v>
          </cell>
          <cell r="L1472">
            <v>6121.68</v>
          </cell>
          <cell r="M1472">
            <v>0</v>
          </cell>
          <cell r="N1472">
            <v>37536</v>
          </cell>
          <cell r="O1472">
            <v>-48.53</v>
          </cell>
          <cell r="P1472">
            <v>22664.84</v>
          </cell>
          <cell r="Q1472">
            <v>64138.58</v>
          </cell>
          <cell r="R1472">
            <v>22616.31</v>
          </cell>
          <cell r="S1472">
            <v>1944</v>
          </cell>
          <cell r="T1472">
            <v>11228.4</v>
          </cell>
          <cell r="U1472">
            <v>6121.68</v>
          </cell>
          <cell r="V1472">
            <v>597</v>
          </cell>
          <cell r="W1472">
            <v>10339.200000000001</v>
          </cell>
          <cell r="X1472">
            <v>156</v>
          </cell>
          <cell r="Y1472">
            <v>10392.5</v>
          </cell>
          <cell r="Z1472">
            <v>4283.8599999999997</v>
          </cell>
          <cell r="AA1472">
            <v>3.75</v>
          </cell>
          <cell r="AB1472">
            <v>2516.6</v>
          </cell>
          <cell r="AC1472">
            <v>10052.66</v>
          </cell>
          <cell r="AD1472">
            <v>50.69</v>
          </cell>
          <cell r="AE1472">
            <v>15318</v>
          </cell>
          <cell r="AF1472">
            <v>31.25</v>
          </cell>
          <cell r="AG1472">
            <v>3473.99</v>
          </cell>
          <cell r="AH1472">
            <v>43263</v>
          </cell>
          <cell r="AI1472">
            <v>2016</v>
          </cell>
          <cell r="AJ1472">
            <v>95939.28</v>
          </cell>
          <cell r="AK1472">
            <v>1426.9</v>
          </cell>
          <cell r="AL1472">
            <v>8559.8799999999992</v>
          </cell>
        </row>
        <row r="1473">
          <cell r="A1473">
            <v>38914</v>
          </cell>
          <cell r="B1473" t="str">
            <v>08:00</v>
          </cell>
          <cell r="C1473">
            <v>37262.17</v>
          </cell>
          <cell r="D1473">
            <v>51807.86</v>
          </cell>
          <cell r="E1473">
            <v>88179.71</v>
          </cell>
          <cell r="F1473">
            <v>-172.8</v>
          </cell>
          <cell r="G1473">
            <v>48299.98</v>
          </cell>
          <cell r="H1473">
            <v>12576.79</v>
          </cell>
          <cell r="I1473">
            <v>-143.47</v>
          </cell>
          <cell r="J1473">
            <v>16373.2</v>
          </cell>
          <cell r="K1473">
            <v>6010.11</v>
          </cell>
          <cell r="L1473">
            <v>5823.25</v>
          </cell>
          <cell r="M1473">
            <v>0</v>
          </cell>
          <cell r="N1473">
            <v>36984</v>
          </cell>
          <cell r="O1473">
            <v>-36.4</v>
          </cell>
          <cell r="P1473">
            <v>25206.53</v>
          </cell>
          <cell r="Q1473">
            <v>65327.47</v>
          </cell>
          <cell r="R1473">
            <v>25170.13</v>
          </cell>
          <cell r="S1473">
            <v>1728</v>
          </cell>
          <cell r="T1473">
            <v>11649.6</v>
          </cell>
          <cell r="U1473">
            <v>5823.25</v>
          </cell>
          <cell r="V1473">
            <v>567</v>
          </cell>
          <cell r="W1473">
            <v>10569.6</v>
          </cell>
          <cell r="X1473">
            <v>163.5</v>
          </cell>
          <cell r="Y1473">
            <v>10558.78</v>
          </cell>
          <cell r="Z1473">
            <v>4113.67</v>
          </cell>
          <cell r="AA1473">
            <v>1.88</v>
          </cell>
          <cell r="AB1473">
            <v>2432</v>
          </cell>
          <cell r="AC1473">
            <v>10453.68</v>
          </cell>
          <cell r="AD1473">
            <v>46.61</v>
          </cell>
          <cell r="AE1473">
            <v>15516</v>
          </cell>
          <cell r="AF1473">
            <v>34.369999999999997</v>
          </cell>
          <cell r="AG1473">
            <v>3314.28</v>
          </cell>
          <cell r="AH1473">
            <v>44436</v>
          </cell>
          <cell r="AI1473">
            <v>2066.4</v>
          </cell>
          <cell r="AJ1473">
            <v>97219.19</v>
          </cell>
          <cell r="AK1473">
            <v>1369.82</v>
          </cell>
          <cell r="AL1473">
            <v>9264.73</v>
          </cell>
        </row>
        <row r="1474">
          <cell r="A1474">
            <v>38914</v>
          </cell>
          <cell r="B1474" t="str">
            <v>08:15</v>
          </cell>
          <cell r="C1474">
            <v>38604.89</v>
          </cell>
          <cell r="D1474">
            <v>57407.9</v>
          </cell>
          <cell r="E1474">
            <v>88419.79</v>
          </cell>
          <cell r="F1474">
            <v>-172.8</v>
          </cell>
          <cell r="G1474">
            <v>48261.65</v>
          </cell>
          <cell r="H1474">
            <v>12532.54</v>
          </cell>
          <cell r="I1474">
            <v>-152.53</v>
          </cell>
          <cell r="J1474">
            <v>16175.98</v>
          </cell>
          <cell r="K1474">
            <v>5987.9</v>
          </cell>
          <cell r="L1474">
            <v>6667.2</v>
          </cell>
          <cell r="M1474">
            <v>0</v>
          </cell>
          <cell r="N1474">
            <v>37536</v>
          </cell>
          <cell r="O1474">
            <v>-36.4</v>
          </cell>
          <cell r="P1474">
            <v>25335.91</v>
          </cell>
          <cell r="Q1474">
            <v>69016.53</v>
          </cell>
          <cell r="R1474">
            <v>25299.51</v>
          </cell>
          <cell r="S1474">
            <v>1728</v>
          </cell>
          <cell r="T1474">
            <v>11487.6</v>
          </cell>
          <cell r="U1474">
            <v>6667.2</v>
          </cell>
          <cell r="V1474">
            <v>546</v>
          </cell>
          <cell r="W1474">
            <v>10310.4</v>
          </cell>
          <cell r="X1474">
            <v>171.75</v>
          </cell>
          <cell r="Y1474">
            <v>10725.06</v>
          </cell>
          <cell r="Z1474">
            <v>4149.16</v>
          </cell>
          <cell r="AA1474">
            <v>5.63</v>
          </cell>
          <cell r="AB1474">
            <v>2429</v>
          </cell>
          <cell r="AC1474">
            <v>10679.47</v>
          </cell>
          <cell r="AD1474">
            <v>41.72</v>
          </cell>
          <cell r="AE1474">
            <v>15642</v>
          </cell>
          <cell r="AF1474">
            <v>32.29</v>
          </cell>
          <cell r="AG1474">
            <v>3047.8</v>
          </cell>
          <cell r="AH1474">
            <v>45564</v>
          </cell>
          <cell r="AI1474">
            <v>2088</v>
          </cell>
          <cell r="AJ1474">
            <v>98067.1</v>
          </cell>
          <cell r="AK1474">
            <v>1426.9</v>
          </cell>
          <cell r="AL1474">
            <v>9622.43</v>
          </cell>
        </row>
        <row r="1475">
          <cell r="A1475">
            <v>38914</v>
          </cell>
          <cell r="B1475" t="str">
            <v>08:30</v>
          </cell>
          <cell r="C1475">
            <v>42097.73</v>
          </cell>
          <cell r="D1475">
            <v>57968.02</v>
          </cell>
          <cell r="E1475">
            <v>90219.14</v>
          </cell>
          <cell r="F1475">
            <v>-86.4</v>
          </cell>
          <cell r="G1475">
            <v>48184.98</v>
          </cell>
          <cell r="H1475">
            <v>12506.67</v>
          </cell>
          <cell r="I1475">
            <v>-155.4</v>
          </cell>
          <cell r="J1475">
            <v>15421.25</v>
          </cell>
          <cell r="K1475">
            <v>5974.54</v>
          </cell>
          <cell r="L1475">
            <v>11716.76</v>
          </cell>
          <cell r="M1475">
            <v>0</v>
          </cell>
          <cell r="N1475">
            <v>36984</v>
          </cell>
          <cell r="O1475">
            <v>-42.46</v>
          </cell>
          <cell r="P1475">
            <v>28157.14</v>
          </cell>
          <cell r="Q1475">
            <v>70203.399999999994</v>
          </cell>
          <cell r="R1475">
            <v>28114.68</v>
          </cell>
          <cell r="S1475">
            <v>1836</v>
          </cell>
          <cell r="T1475">
            <v>4878</v>
          </cell>
          <cell r="U1475">
            <v>11716.76</v>
          </cell>
          <cell r="V1475">
            <v>516</v>
          </cell>
          <cell r="W1475">
            <v>12672</v>
          </cell>
          <cell r="X1475">
            <v>156.75</v>
          </cell>
          <cell r="Y1475">
            <v>11057.62</v>
          </cell>
          <cell r="Z1475">
            <v>4051.07</v>
          </cell>
          <cell r="AA1475">
            <v>3.75</v>
          </cell>
          <cell r="AB1475">
            <v>2389.1999999999998</v>
          </cell>
          <cell r="AC1475">
            <v>11085.47</v>
          </cell>
          <cell r="AD1475">
            <v>41.76</v>
          </cell>
          <cell r="AE1475">
            <v>16056</v>
          </cell>
          <cell r="AF1475">
            <v>28.12</v>
          </cell>
          <cell r="AG1475">
            <v>3091.92</v>
          </cell>
          <cell r="AH1475">
            <v>46293</v>
          </cell>
          <cell r="AI1475">
            <v>2088</v>
          </cell>
          <cell r="AJ1475">
            <v>99986.85</v>
          </cell>
          <cell r="AK1475">
            <v>1426.9</v>
          </cell>
          <cell r="AL1475">
            <v>9784.92</v>
          </cell>
        </row>
        <row r="1476">
          <cell r="A1476">
            <v>38914</v>
          </cell>
          <cell r="B1476" t="str">
            <v>08:45</v>
          </cell>
          <cell r="C1476">
            <v>42144.14</v>
          </cell>
          <cell r="D1476">
            <v>57047.83</v>
          </cell>
          <cell r="E1476">
            <v>92699.29</v>
          </cell>
          <cell r="F1476">
            <v>-172.8</v>
          </cell>
          <cell r="G1476">
            <v>48184.98</v>
          </cell>
          <cell r="H1476">
            <v>12504.79</v>
          </cell>
          <cell r="I1476">
            <v>-163.31</v>
          </cell>
          <cell r="J1476">
            <v>15660.83</v>
          </cell>
          <cell r="K1476">
            <v>5993.13</v>
          </cell>
          <cell r="L1476">
            <v>11593.15</v>
          </cell>
          <cell r="M1476">
            <v>0</v>
          </cell>
          <cell r="N1476">
            <v>37536</v>
          </cell>
          <cell r="O1476">
            <v>-36.4</v>
          </cell>
          <cell r="P1476">
            <v>31512.48</v>
          </cell>
          <cell r="Q1476">
            <v>71331.31</v>
          </cell>
          <cell r="R1476">
            <v>31476.080000000002</v>
          </cell>
          <cell r="S1476">
            <v>1836</v>
          </cell>
          <cell r="T1476">
            <v>0</v>
          </cell>
          <cell r="U1476">
            <v>11593.15</v>
          </cell>
          <cell r="V1476">
            <v>516</v>
          </cell>
          <cell r="W1476">
            <v>17337.599999999999</v>
          </cell>
          <cell r="X1476">
            <v>143.25</v>
          </cell>
          <cell r="Y1476">
            <v>11307.04</v>
          </cell>
          <cell r="Z1476">
            <v>4247.25</v>
          </cell>
          <cell r="AA1476">
            <v>1.88</v>
          </cell>
          <cell r="AB1476">
            <v>2347.8000000000002</v>
          </cell>
          <cell r="AC1476">
            <v>11501.69</v>
          </cell>
          <cell r="AD1476">
            <v>42.56</v>
          </cell>
          <cell r="AE1476">
            <v>16560</v>
          </cell>
          <cell r="AF1476">
            <v>26.04</v>
          </cell>
          <cell r="AG1476">
            <v>2991.48</v>
          </cell>
          <cell r="AH1476">
            <v>47490</v>
          </cell>
          <cell r="AI1476">
            <v>2131.1999999999998</v>
          </cell>
          <cell r="AJ1476">
            <v>102258.61</v>
          </cell>
          <cell r="AK1476">
            <v>1369.82</v>
          </cell>
          <cell r="AL1476">
            <v>9249.58</v>
          </cell>
        </row>
        <row r="1477">
          <cell r="A1477">
            <v>38914</v>
          </cell>
          <cell r="B1477" t="str">
            <v>09:00</v>
          </cell>
          <cell r="C1477">
            <v>42675.07</v>
          </cell>
          <cell r="D1477">
            <v>58088.04</v>
          </cell>
          <cell r="E1477">
            <v>96540.28</v>
          </cell>
          <cell r="F1477">
            <v>-86.4</v>
          </cell>
          <cell r="G1477">
            <v>48223.32</v>
          </cell>
          <cell r="H1477">
            <v>12458.67</v>
          </cell>
          <cell r="I1477">
            <v>-168.2</v>
          </cell>
          <cell r="J1477">
            <v>15973.2</v>
          </cell>
          <cell r="K1477">
            <v>6433.98</v>
          </cell>
          <cell r="L1477">
            <v>13570.77</v>
          </cell>
          <cell r="M1477">
            <v>0</v>
          </cell>
          <cell r="N1477">
            <v>36984</v>
          </cell>
          <cell r="O1477">
            <v>-42.46</v>
          </cell>
          <cell r="P1477">
            <v>31330.2</v>
          </cell>
          <cell r="Q1477">
            <v>74024.2</v>
          </cell>
          <cell r="R1477">
            <v>31287.74</v>
          </cell>
          <cell r="S1477">
            <v>1836</v>
          </cell>
          <cell r="T1477">
            <v>0</v>
          </cell>
          <cell r="U1477">
            <v>12533.97</v>
          </cell>
          <cell r="V1477">
            <v>525</v>
          </cell>
          <cell r="W1477">
            <v>17107.2</v>
          </cell>
          <cell r="X1477">
            <v>138</v>
          </cell>
          <cell r="Y1477">
            <v>11390.18</v>
          </cell>
          <cell r="Z1477">
            <v>4687.4799999999996</v>
          </cell>
          <cell r="AA1477">
            <v>3.75</v>
          </cell>
          <cell r="AB1477">
            <v>2319.1</v>
          </cell>
          <cell r="AC1477">
            <v>11628.36</v>
          </cell>
          <cell r="AD1477">
            <v>43.78</v>
          </cell>
          <cell r="AE1477">
            <v>16704</v>
          </cell>
          <cell r="AF1477">
            <v>20.83</v>
          </cell>
          <cell r="AG1477">
            <v>2907.66</v>
          </cell>
          <cell r="AH1477">
            <v>48423</v>
          </cell>
          <cell r="AI1477">
            <v>2102.4</v>
          </cell>
          <cell r="AJ1477">
            <v>104642.29</v>
          </cell>
          <cell r="AK1477">
            <v>1426.9</v>
          </cell>
          <cell r="AL1477">
            <v>9373.42</v>
          </cell>
        </row>
        <row r="1478">
          <cell r="A1478">
            <v>38914</v>
          </cell>
          <cell r="B1478" t="str">
            <v>09:15</v>
          </cell>
          <cell r="C1478">
            <v>42924.33</v>
          </cell>
          <cell r="D1478">
            <v>60048.43</v>
          </cell>
          <cell r="E1478">
            <v>93779</v>
          </cell>
          <cell r="F1478">
            <v>-172.8</v>
          </cell>
          <cell r="G1478">
            <v>48184.98</v>
          </cell>
          <cell r="H1478">
            <v>12194.7</v>
          </cell>
          <cell r="I1478">
            <v>-166.61</v>
          </cell>
          <cell r="J1478">
            <v>16027.57</v>
          </cell>
          <cell r="K1478">
            <v>6409.16</v>
          </cell>
          <cell r="L1478">
            <v>14503.81</v>
          </cell>
          <cell r="M1478">
            <v>0</v>
          </cell>
          <cell r="N1478">
            <v>37536</v>
          </cell>
          <cell r="O1478">
            <v>-36.4</v>
          </cell>
          <cell r="P1478">
            <v>36465.050000000003</v>
          </cell>
          <cell r="Q1478">
            <v>71814.61</v>
          </cell>
          <cell r="R1478">
            <v>36428.65</v>
          </cell>
          <cell r="S1478">
            <v>1728</v>
          </cell>
          <cell r="T1478">
            <v>0</v>
          </cell>
          <cell r="U1478">
            <v>12667.81</v>
          </cell>
          <cell r="V1478">
            <v>522</v>
          </cell>
          <cell r="W1478">
            <v>16185.6</v>
          </cell>
          <cell r="X1478">
            <v>131.25</v>
          </cell>
          <cell r="Y1478">
            <v>11556.46</v>
          </cell>
          <cell r="Z1478">
            <v>5365.1</v>
          </cell>
          <cell r="AA1478">
            <v>3.75</v>
          </cell>
          <cell r="AB1478">
            <v>2298.4</v>
          </cell>
          <cell r="AC1478">
            <v>11728.9</v>
          </cell>
          <cell r="AD1478">
            <v>42.64</v>
          </cell>
          <cell r="AE1478">
            <v>16902</v>
          </cell>
          <cell r="AF1478">
            <v>18.75</v>
          </cell>
          <cell r="AG1478">
            <v>2931.59</v>
          </cell>
          <cell r="AH1478">
            <v>49344</v>
          </cell>
          <cell r="AI1478">
            <v>2138.4</v>
          </cell>
          <cell r="AJ1478">
            <v>104226.41</v>
          </cell>
          <cell r="AK1478">
            <v>1426.9</v>
          </cell>
          <cell r="AL1478">
            <v>10829.89</v>
          </cell>
        </row>
        <row r="1479">
          <cell r="A1479">
            <v>38914</v>
          </cell>
          <cell r="B1479" t="str">
            <v>09:30</v>
          </cell>
          <cell r="C1479">
            <v>42005.71</v>
          </cell>
          <cell r="D1479">
            <v>58648.15</v>
          </cell>
          <cell r="E1479">
            <v>92700.12</v>
          </cell>
          <cell r="F1479">
            <v>-172.8</v>
          </cell>
          <cell r="G1479">
            <v>48223.32</v>
          </cell>
          <cell r="H1479">
            <v>12290.69</v>
          </cell>
          <cell r="I1479">
            <v>-169.49</v>
          </cell>
          <cell r="J1479">
            <v>15619.2</v>
          </cell>
          <cell r="K1479">
            <v>6369.87</v>
          </cell>
          <cell r="L1479">
            <v>14389.51</v>
          </cell>
          <cell r="M1479">
            <v>0</v>
          </cell>
          <cell r="N1479">
            <v>36984</v>
          </cell>
          <cell r="O1479">
            <v>-42.46</v>
          </cell>
          <cell r="P1479">
            <v>45824.33</v>
          </cell>
          <cell r="Q1479">
            <v>64841.49</v>
          </cell>
          <cell r="R1479">
            <v>45781.87</v>
          </cell>
          <cell r="S1479">
            <v>1728</v>
          </cell>
          <cell r="T1479">
            <v>0</v>
          </cell>
          <cell r="U1479">
            <v>12654.31</v>
          </cell>
          <cell r="V1479">
            <v>537</v>
          </cell>
          <cell r="W1479">
            <v>16300.8</v>
          </cell>
          <cell r="X1479">
            <v>120.75</v>
          </cell>
          <cell r="Y1479">
            <v>11805.88</v>
          </cell>
          <cell r="Z1479">
            <v>5726.98</v>
          </cell>
          <cell r="AA1479">
            <v>3.75</v>
          </cell>
          <cell r="AB1479">
            <v>2301.6</v>
          </cell>
          <cell r="AC1479">
            <v>11989.88</v>
          </cell>
          <cell r="AD1479">
            <v>42.84</v>
          </cell>
          <cell r="AE1479">
            <v>17100</v>
          </cell>
          <cell r="AF1479">
            <v>21.87</v>
          </cell>
          <cell r="AG1479">
            <v>2878.69</v>
          </cell>
          <cell r="AH1479">
            <v>50259</v>
          </cell>
          <cell r="AI1479">
            <v>2131.1999999999998</v>
          </cell>
          <cell r="AJ1479">
            <v>104290.45</v>
          </cell>
          <cell r="AK1479">
            <v>1369.82</v>
          </cell>
          <cell r="AL1479">
            <v>11449.44</v>
          </cell>
        </row>
        <row r="1480">
          <cell r="A1480">
            <v>38914</v>
          </cell>
          <cell r="B1480" t="str">
            <v>09:45</v>
          </cell>
          <cell r="C1480">
            <v>41767.65</v>
          </cell>
          <cell r="D1480">
            <v>58208.06</v>
          </cell>
          <cell r="E1480">
            <v>92698.52</v>
          </cell>
          <cell r="F1480">
            <v>-86.4</v>
          </cell>
          <cell r="G1480">
            <v>48184.98</v>
          </cell>
          <cell r="H1480">
            <v>12264.81</v>
          </cell>
          <cell r="I1480">
            <v>-164.31</v>
          </cell>
          <cell r="J1480">
            <v>15673.23</v>
          </cell>
          <cell r="K1480">
            <v>6349.92</v>
          </cell>
          <cell r="L1480">
            <v>14478.68</v>
          </cell>
          <cell r="M1480">
            <v>0</v>
          </cell>
          <cell r="N1480">
            <v>37536</v>
          </cell>
          <cell r="O1480">
            <v>-36.4</v>
          </cell>
          <cell r="P1480">
            <v>47396.08</v>
          </cell>
          <cell r="Q1480">
            <v>65220.31</v>
          </cell>
          <cell r="R1480">
            <v>47359.68</v>
          </cell>
          <cell r="S1480">
            <v>1620</v>
          </cell>
          <cell r="T1480">
            <v>0</v>
          </cell>
          <cell r="U1480">
            <v>12628.28</v>
          </cell>
          <cell r="V1480">
            <v>519</v>
          </cell>
          <cell r="W1480">
            <v>16012.8</v>
          </cell>
          <cell r="X1480">
            <v>116.25</v>
          </cell>
          <cell r="Y1480">
            <v>12055.3</v>
          </cell>
          <cell r="Z1480">
            <v>5746.74</v>
          </cell>
          <cell r="AA1480">
            <v>1.88</v>
          </cell>
          <cell r="AB1480">
            <v>2234.5</v>
          </cell>
          <cell r="AC1480">
            <v>12036.23</v>
          </cell>
          <cell r="AD1480">
            <v>43.98</v>
          </cell>
          <cell r="AE1480">
            <v>17118</v>
          </cell>
          <cell r="AF1480">
            <v>25</v>
          </cell>
          <cell r="AG1480">
            <v>2876.68</v>
          </cell>
          <cell r="AH1480">
            <v>50706</v>
          </cell>
          <cell r="AI1480">
            <v>2160</v>
          </cell>
          <cell r="AJ1480">
            <v>104274.5</v>
          </cell>
          <cell r="AK1480">
            <v>1369.82</v>
          </cell>
          <cell r="AL1480">
            <v>11581.52</v>
          </cell>
        </row>
        <row r="1481">
          <cell r="A1481">
            <v>38914</v>
          </cell>
          <cell r="B1481" t="str">
            <v>10:00</v>
          </cell>
          <cell r="C1481">
            <v>42401.8</v>
          </cell>
          <cell r="D1481">
            <v>59168.26</v>
          </cell>
          <cell r="E1481">
            <v>93100.160000000003</v>
          </cell>
          <cell r="F1481">
            <v>-172.8</v>
          </cell>
          <cell r="G1481">
            <v>48108.32</v>
          </cell>
          <cell r="H1481">
            <v>12144.82</v>
          </cell>
          <cell r="I1481">
            <v>-168.63</v>
          </cell>
          <cell r="J1481">
            <v>16003.97</v>
          </cell>
          <cell r="K1481">
            <v>6376.3</v>
          </cell>
          <cell r="L1481">
            <v>14530.13</v>
          </cell>
          <cell r="M1481">
            <v>0</v>
          </cell>
          <cell r="N1481">
            <v>37536</v>
          </cell>
          <cell r="O1481">
            <v>-42.46</v>
          </cell>
          <cell r="P1481">
            <v>47308.7</v>
          </cell>
          <cell r="Q1481">
            <v>66184.63</v>
          </cell>
          <cell r="R1481">
            <v>47266.239999999998</v>
          </cell>
          <cell r="S1481">
            <v>1728</v>
          </cell>
          <cell r="T1481">
            <v>0</v>
          </cell>
          <cell r="U1481">
            <v>12694.13</v>
          </cell>
          <cell r="V1481">
            <v>522</v>
          </cell>
          <cell r="W1481">
            <v>15984</v>
          </cell>
          <cell r="X1481">
            <v>111</v>
          </cell>
          <cell r="Y1481">
            <v>11972.16</v>
          </cell>
          <cell r="Z1481">
            <v>5752.83</v>
          </cell>
          <cell r="AA1481">
            <v>1.88</v>
          </cell>
          <cell r="AB1481">
            <v>2183.4</v>
          </cell>
          <cell r="AC1481">
            <v>12357.81</v>
          </cell>
          <cell r="AD1481">
            <v>43.24</v>
          </cell>
          <cell r="AE1481">
            <v>17172</v>
          </cell>
          <cell r="AF1481">
            <v>19.79</v>
          </cell>
          <cell r="AG1481">
            <v>2840.42</v>
          </cell>
          <cell r="AH1481">
            <v>50775</v>
          </cell>
          <cell r="AI1481">
            <v>2160</v>
          </cell>
          <cell r="AJ1481">
            <v>104994.47</v>
          </cell>
          <cell r="AK1481">
            <v>1426.9</v>
          </cell>
          <cell r="AL1481">
            <v>11892.44</v>
          </cell>
        </row>
        <row r="1482">
          <cell r="A1482">
            <v>38914</v>
          </cell>
          <cell r="B1482" t="str">
            <v>10:15</v>
          </cell>
          <cell r="C1482">
            <v>42788.7</v>
          </cell>
          <cell r="D1482">
            <v>59808.38</v>
          </cell>
          <cell r="E1482">
            <v>93098.99</v>
          </cell>
          <cell r="F1482">
            <v>-86.4</v>
          </cell>
          <cell r="G1482">
            <v>47686.65</v>
          </cell>
          <cell r="H1482">
            <v>12050.71</v>
          </cell>
          <cell r="I1482">
            <v>-168.2</v>
          </cell>
          <cell r="J1482">
            <v>16046</v>
          </cell>
          <cell r="K1482">
            <v>6211.38</v>
          </cell>
          <cell r="L1482">
            <v>14579.93</v>
          </cell>
          <cell r="M1482">
            <v>0</v>
          </cell>
          <cell r="N1482">
            <v>37536</v>
          </cell>
          <cell r="O1482">
            <v>-36.4</v>
          </cell>
          <cell r="P1482">
            <v>50484</v>
          </cell>
          <cell r="Q1482">
            <v>64328.2</v>
          </cell>
          <cell r="R1482">
            <v>50447.6</v>
          </cell>
          <cell r="S1482">
            <v>1728</v>
          </cell>
          <cell r="T1482">
            <v>0</v>
          </cell>
          <cell r="U1482">
            <v>12779.93</v>
          </cell>
          <cell r="V1482">
            <v>519</v>
          </cell>
          <cell r="W1482">
            <v>15840</v>
          </cell>
          <cell r="X1482">
            <v>108</v>
          </cell>
          <cell r="Y1482">
            <v>11805.88</v>
          </cell>
          <cell r="Z1482">
            <v>5728.79</v>
          </cell>
          <cell r="AA1482">
            <v>3.75</v>
          </cell>
          <cell r="AB1482">
            <v>2204.1999999999998</v>
          </cell>
          <cell r="AC1482">
            <v>12508.67</v>
          </cell>
          <cell r="AD1482">
            <v>42.55</v>
          </cell>
          <cell r="AE1482">
            <v>17172</v>
          </cell>
          <cell r="AF1482">
            <v>17.71</v>
          </cell>
          <cell r="AG1482">
            <v>2879.49</v>
          </cell>
          <cell r="AH1482">
            <v>51051</v>
          </cell>
          <cell r="AI1482">
            <v>2160</v>
          </cell>
          <cell r="AJ1482">
            <v>105586.45</v>
          </cell>
          <cell r="AK1482">
            <v>1426.9</v>
          </cell>
          <cell r="AL1482">
            <v>12266.5</v>
          </cell>
        </row>
        <row r="1483">
          <cell r="A1483">
            <v>38914</v>
          </cell>
          <cell r="B1483" t="str">
            <v>10:30</v>
          </cell>
          <cell r="C1483">
            <v>42229.760000000002</v>
          </cell>
          <cell r="D1483">
            <v>58968.22</v>
          </cell>
          <cell r="E1483">
            <v>92419.38</v>
          </cell>
          <cell r="F1483">
            <v>-172.8</v>
          </cell>
          <cell r="G1483">
            <v>47724.98</v>
          </cell>
          <cell r="H1483">
            <v>11978.71</v>
          </cell>
          <cell r="I1483">
            <v>-212.19</v>
          </cell>
          <cell r="J1483">
            <v>15920.38</v>
          </cell>
          <cell r="K1483">
            <v>5934.71</v>
          </cell>
          <cell r="L1483">
            <v>14436.96</v>
          </cell>
          <cell r="M1483">
            <v>0</v>
          </cell>
          <cell r="N1483">
            <v>36984</v>
          </cell>
          <cell r="O1483">
            <v>-42.46</v>
          </cell>
          <cell r="P1483">
            <v>53242.31</v>
          </cell>
          <cell r="Q1483">
            <v>62164.19</v>
          </cell>
          <cell r="R1483">
            <v>53199.85</v>
          </cell>
          <cell r="S1483">
            <v>1728</v>
          </cell>
          <cell r="T1483">
            <v>0</v>
          </cell>
          <cell r="U1483">
            <v>12788.16</v>
          </cell>
          <cell r="V1483">
            <v>528</v>
          </cell>
          <cell r="W1483">
            <v>15926.4</v>
          </cell>
          <cell r="X1483">
            <v>103.5</v>
          </cell>
          <cell r="Y1483">
            <v>11889.02</v>
          </cell>
          <cell r="Z1483">
            <v>5792.97</v>
          </cell>
          <cell r="AA1483">
            <v>3.75</v>
          </cell>
          <cell r="AB1483">
            <v>2229.8000000000002</v>
          </cell>
          <cell r="AC1483">
            <v>12464.85</v>
          </cell>
          <cell r="AD1483">
            <v>43.13</v>
          </cell>
          <cell r="AE1483">
            <v>17172</v>
          </cell>
          <cell r="AF1483">
            <v>19.79</v>
          </cell>
          <cell r="AG1483">
            <v>2884.27</v>
          </cell>
          <cell r="AH1483">
            <v>50700</v>
          </cell>
          <cell r="AI1483">
            <v>2174.4</v>
          </cell>
          <cell r="AJ1483">
            <v>105586.47</v>
          </cell>
          <cell r="AK1483">
            <v>1426.9</v>
          </cell>
          <cell r="AL1483">
            <v>12756.27</v>
          </cell>
        </row>
        <row r="1484">
          <cell r="A1484">
            <v>38914</v>
          </cell>
          <cell r="B1484" t="str">
            <v>10:45</v>
          </cell>
          <cell r="C1484">
            <v>42375.79</v>
          </cell>
          <cell r="D1484">
            <v>59128.25</v>
          </cell>
          <cell r="E1484">
            <v>92658.97</v>
          </cell>
          <cell r="F1484">
            <v>-172.8</v>
          </cell>
          <cell r="G1484">
            <v>47686.65</v>
          </cell>
          <cell r="H1484">
            <v>11902.97</v>
          </cell>
          <cell r="I1484">
            <v>-224.84</v>
          </cell>
          <cell r="J1484">
            <v>15916.01</v>
          </cell>
          <cell r="K1484">
            <v>5937.36</v>
          </cell>
          <cell r="L1484">
            <v>14321.66</v>
          </cell>
          <cell r="M1484">
            <v>0</v>
          </cell>
          <cell r="N1484">
            <v>37536</v>
          </cell>
          <cell r="O1484">
            <v>-36.4</v>
          </cell>
          <cell r="P1484">
            <v>53052.23</v>
          </cell>
          <cell r="Q1484">
            <v>62368.84</v>
          </cell>
          <cell r="R1484">
            <v>53015.83</v>
          </cell>
          <cell r="S1484">
            <v>1728</v>
          </cell>
          <cell r="T1484">
            <v>0</v>
          </cell>
          <cell r="U1484">
            <v>12615.26</v>
          </cell>
          <cell r="V1484">
            <v>402</v>
          </cell>
          <cell r="W1484">
            <v>16041.6</v>
          </cell>
          <cell r="X1484">
            <v>95.25</v>
          </cell>
          <cell r="Y1484">
            <v>11889.02</v>
          </cell>
          <cell r="Z1484">
            <v>5675.05</v>
          </cell>
          <cell r="AA1484">
            <v>0</v>
          </cell>
          <cell r="AB1484">
            <v>2213.9</v>
          </cell>
          <cell r="AC1484">
            <v>12629.65</v>
          </cell>
          <cell r="AD1484">
            <v>45.11</v>
          </cell>
          <cell r="AE1484">
            <v>17136</v>
          </cell>
          <cell r="AF1484">
            <v>25</v>
          </cell>
          <cell r="AG1484">
            <v>2822.76</v>
          </cell>
          <cell r="AH1484">
            <v>50406</v>
          </cell>
          <cell r="AI1484">
            <v>2188.8000000000002</v>
          </cell>
          <cell r="AJ1484">
            <v>106082.49</v>
          </cell>
          <cell r="AK1484">
            <v>1312.75</v>
          </cell>
          <cell r="AL1484">
            <v>12859.14</v>
          </cell>
        </row>
        <row r="1485">
          <cell r="A1485">
            <v>38914</v>
          </cell>
          <cell r="B1485" t="str">
            <v>11:00</v>
          </cell>
          <cell r="C1485">
            <v>41916.89</v>
          </cell>
          <cell r="D1485">
            <v>58408.11</v>
          </cell>
          <cell r="E1485">
            <v>92135.78</v>
          </cell>
          <cell r="F1485">
            <v>-86.4</v>
          </cell>
          <cell r="G1485">
            <v>47609.98</v>
          </cell>
          <cell r="H1485">
            <v>11882.72</v>
          </cell>
          <cell r="I1485">
            <v>-230.16</v>
          </cell>
          <cell r="J1485">
            <v>15680.8</v>
          </cell>
          <cell r="K1485">
            <v>5924.73</v>
          </cell>
          <cell r="L1485">
            <v>14382.64</v>
          </cell>
          <cell r="M1485">
            <v>0</v>
          </cell>
          <cell r="N1485">
            <v>36984</v>
          </cell>
          <cell r="O1485">
            <v>-42.46</v>
          </cell>
          <cell r="P1485">
            <v>53217.8</v>
          </cell>
          <cell r="Q1485">
            <v>61862.16</v>
          </cell>
          <cell r="R1485">
            <v>53175.34</v>
          </cell>
          <cell r="S1485">
            <v>1620</v>
          </cell>
          <cell r="T1485">
            <v>0</v>
          </cell>
          <cell r="U1485">
            <v>12539.44</v>
          </cell>
          <cell r="V1485">
            <v>36</v>
          </cell>
          <cell r="W1485">
            <v>15609.6</v>
          </cell>
          <cell r="X1485">
            <v>99</v>
          </cell>
          <cell r="Y1485">
            <v>12055.3</v>
          </cell>
          <cell r="Z1485">
            <v>5561.84</v>
          </cell>
          <cell r="AA1485">
            <v>3.75</v>
          </cell>
          <cell r="AB1485">
            <v>2233</v>
          </cell>
          <cell r="AC1485">
            <v>12584.32</v>
          </cell>
          <cell r="AD1485">
            <v>44.35</v>
          </cell>
          <cell r="AE1485">
            <v>17190</v>
          </cell>
          <cell r="AF1485">
            <v>28.12</v>
          </cell>
          <cell r="AG1485">
            <v>2704.41</v>
          </cell>
          <cell r="AH1485">
            <v>50127</v>
          </cell>
          <cell r="AI1485">
            <v>2188.8000000000002</v>
          </cell>
          <cell r="AJ1485">
            <v>105570.59</v>
          </cell>
          <cell r="AK1485">
            <v>1369.82</v>
          </cell>
          <cell r="AL1485">
            <v>13050.84</v>
          </cell>
        </row>
        <row r="1486">
          <cell r="A1486">
            <v>38914</v>
          </cell>
          <cell r="B1486" t="str">
            <v>11:15</v>
          </cell>
          <cell r="C1486">
            <v>42118.13</v>
          </cell>
          <cell r="D1486">
            <v>58728.17</v>
          </cell>
          <cell r="E1486">
            <v>91178.22</v>
          </cell>
          <cell r="F1486">
            <v>-172.8</v>
          </cell>
          <cell r="G1486">
            <v>47111.65</v>
          </cell>
          <cell r="H1486">
            <v>11858.72</v>
          </cell>
          <cell r="I1486">
            <v>-217.79</v>
          </cell>
          <cell r="J1486">
            <v>15256.07</v>
          </cell>
          <cell r="K1486">
            <v>5926.26</v>
          </cell>
          <cell r="L1486">
            <v>14422.53</v>
          </cell>
          <cell r="M1486">
            <v>0</v>
          </cell>
          <cell r="N1486">
            <v>37536</v>
          </cell>
          <cell r="O1486">
            <v>-36.4</v>
          </cell>
          <cell r="P1486">
            <v>53376.74</v>
          </cell>
          <cell r="Q1486">
            <v>61337.79</v>
          </cell>
          <cell r="R1486">
            <v>53340.34</v>
          </cell>
          <cell r="S1486">
            <v>1728</v>
          </cell>
          <cell r="T1486">
            <v>0</v>
          </cell>
          <cell r="U1486">
            <v>12485.73</v>
          </cell>
          <cell r="V1486">
            <v>36</v>
          </cell>
          <cell r="W1486">
            <v>15264</v>
          </cell>
          <cell r="X1486">
            <v>104.25</v>
          </cell>
          <cell r="Y1486">
            <v>11972.16</v>
          </cell>
          <cell r="Z1486">
            <v>5583.37</v>
          </cell>
          <cell r="AA1486">
            <v>3.75</v>
          </cell>
          <cell r="AB1486">
            <v>2266.5</v>
          </cell>
          <cell r="AC1486">
            <v>12583.17</v>
          </cell>
          <cell r="AD1486">
            <v>43.82</v>
          </cell>
          <cell r="AE1486">
            <v>17064</v>
          </cell>
          <cell r="AF1486">
            <v>27.08</v>
          </cell>
          <cell r="AG1486">
            <v>2767.54</v>
          </cell>
          <cell r="AH1486">
            <v>50034</v>
          </cell>
          <cell r="AI1486">
            <v>2160</v>
          </cell>
          <cell r="AJ1486">
            <v>105378.55</v>
          </cell>
          <cell r="AK1486">
            <v>1198.5999999999999</v>
          </cell>
          <cell r="AL1486">
            <v>13580.35</v>
          </cell>
        </row>
        <row r="1487">
          <cell r="A1487">
            <v>38914</v>
          </cell>
          <cell r="B1487" t="str">
            <v>11:30</v>
          </cell>
          <cell r="C1487">
            <v>42167.75</v>
          </cell>
          <cell r="D1487">
            <v>58888.2</v>
          </cell>
          <cell r="E1487">
            <v>91295.03</v>
          </cell>
          <cell r="F1487">
            <v>-86.4</v>
          </cell>
          <cell r="G1487">
            <v>47149.98</v>
          </cell>
          <cell r="H1487">
            <v>11810.73</v>
          </cell>
          <cell r="I1487">
            <v>-206.58</v>
          </cell>
          <cell r="J1487">
            <v>15335.63</v>
          </cell>
          <cell r="K1487">
            <v>5928.28</v>
          </cell>
          <cell r="L1487">
            <v>14422.72</v>
          </cell>
          <cell r="M1487">
            <v>0</v>
          </cell>
          <cell r="N1487">
            <v>37536</v>
          </cell>
          <cell r="O1487">
            <v>-42.46</v>
          </cell>
          <cell r="P1487">
            <v>52727.07</v>
          </cell>
          <cell r="Q1487">
            <v>61838.58</v>
          </cell>
          <cell r="R1487">
            <v>52684.61</v>
          </cell>
          <cell r="S1487">
            <v>1836</v>
          </cell>
          <cell r="T1487">
            <v>0</v>
          </cell>
          <cell r="U1487">
            <v>12363.52</v>
          </cell>
          <cell r="V1487">
            <v>33</v>
          </cell>
          <cell r="W1487">
            <v>14716.8</v>
          </cell>
          <cell r="X1487">
            <v>95.25</v>
          </cell>
          <cell r="Y1487">
            <v>11972.16</v>
          </cell>
          <cell r="Z1487">
            <v>5665.97</v>
          </cell>
          <cell r="AA1487">
            <v>3.75</v>
          </cell>
          <cell r="AB1487">
            <v>2274.5</v>
          </cell>
          <cell r="AC1487">
            <v>12334.01</v>
          </cell>
          <cell r="AD1487">
            <v>44.8</v>
          </cell>
          <cell r="AE1487">
            <v>16974</v>
          </cell>
          <cell r="AF1487">
            <v>31.25</v>
          </cell>
          <cell r="AG1487">
            <v>2756.71</v>
          </cell>
          <cell r="AH1487">
            <v>50127</v>
          </cell>
          <cell r="AI1487">
            <v>2217.6</v>
          </cell>
          <cell r="AJ1487">
            <v>105618.6</v>
          </cell>
          <cell r="AK1487">
            <v>1255.67</v>
          </cell>
          <cell r="AL1487">
            <v>13567.51</v>
          </cell>
        </row>
        <row r="1488">
          <cell r="A1488">
            <v>38914</v>
          </cell>
          <cell r="B1488" t="str">
            <v>11:45</v>
          </cell>
          <cell r="C1488">
            <v>42324.18</v>
          </cell>
          <cell r="D1488">
            <v>59048.24</v>
          </cell>
          <cell r="E1488">
            <v>91416.66</v>
          </cell>
          <cell r="F1488">
            <v>-172.8</v>
          </cell>
          <cell r="G1488">
            <v>47111.65</v>
          </cell>
          <cell r="H1488">
            <v>11808.85</v>
          </cell>
          <cell r="I1488">
            <v>-202.7</v>
          </cell>
          <cell r="J1488">
            <v>15346.03</v>
          </cell>
          <cell r="K1488">
            <v>5933.34</v>
          </cell>
          <cell r="L1488">
            <v>14473.15</v>
          </cell>
          <cell r="M1488">
            <v>0</v>
          </cell>
          <cell r="N1488">
            <v>36984</v>
          </cell>
          <cell r="O1488">
            <v>-60.66</v>
          </cell>
          <cell r="P1488">
            <v>51567.7</v>
          </cell>
          <cell r="Q1488">
            <v>62666.7</v>
          </cell>
          <cell r="R1488">
            <v>51507.040000000001</v>
          </cell>
          <cell r="S1488">
            <v>1944</v>
          </cell>
          <cell r="T1488">
            <v>0</v>
          </cell>
          <cell r="U1488">
            <v>12421.15</v>
          </cell>
          <cell r="V1488">
            <v>36</v>
          </cell>
          <cell r="W1488">
            <v>14659.2</v>
          </cell>
          <cell r="X1488">
            <v>87.75</v>
          </cell>
          <cell r="Y1488">
            <v>12138.44</v>
          </cell>
          <cell r="Z1488">
            <v>5630.46</v>
          </cell>
          <cell r="AA1488">
            <v>1.88</v>
          </cell>
          <cell r="AB1488">
            <v>2250.5</v>
          </cell>
          <cell r="AC1488">
            <v>12368.67</v>
          </cell>
          <cell r="AD1488">
            <v>42.83</v>
          </cell>
          <cell r="AE1488">
            <v>17082</v>
          </cell>
          <cell r="AF1488">
            <v>26.04</v>
          </cell>
          <cell r="AG1488">
            <v>2688.58</v>
          </cell>
          <cell r="AH1488">
            <v>49752</v>
          </cell>
          <cell r="AI1488">
            <v>2210.4</v>
          </cell>
          <cell r="AJ1488">
            <v>105666.58</v>
          </cell>
          <cell r="AK1488">
            <v>1312.75</v>
          </cell>
          <cell r="AL1488">
            <v>13563.99</v>
          </cell>
        </row>
        <row r="1489">
          <cell r="A1489">
            <v>38914</v>
          </cell>
          <cell r="B1489" t="str">
            <v>12:00</v>
          </cell>
          <cell r="C1489">
            <v>42218.96</v>
          </cell>
          <cell r="D1489">
            <v>58448.11</v>
          </cell>
          <cell r="E1489">
            <v>90571.42</v>
          </cell>
          <cell r="F1489">
            <v>-172.8</v>
          </cell>
          <cell r="G1489">
            <v>46919.98</v>
          </cell>
          <cell r="H1489">
            <v>11714.74</v>
          </cell>
          <cell r="I1489">
            <v>-186.31</v>
          </cell>
          <cell r="J1489">
            <v>15196.07</v>
          </cell>
          <cell r="K1489">
            <v>5904.78</v>
          </cell>
          <cell r="L1489">
            <v>14222.14</v>
          </cell>
          <cell r="M1489">
            <v>0</v>
          </cell>
          <cell r="N1489">
            <v>37536</v>
          </cell>
          <cell r="O1489">
            <v>-54.6</v>
          </cell>
          <cell r="P1489">
            <v>51516.87</v>
          </cell>
          <cell r="Q1489">
            <v>61498.31</v>
          </cell>
          <cell r="R1489">
            <v>51462.27</v>
          </cell>
          <cell r="S1489">
            <v>2052</v>
          </cell>
          <cell r="T1489">
            <v>0</v>
          </cell>
          <cell r="U1489">
            <v>12126.94</v>
          </cell>
          <cell r="V1489">
            <v>33</v>
          </cell>
          <cell r="W1489">
            <v>14140.8</v>
          </cell>
          <cell r="X1489">
            <v>87.75</v>
          </cell>
          <cell r="Y1489">
            <v>12138.44</v>
          </cell>
          <cell r="Z1489">
            <v>5581.89</v>
          </cell>
          <cell r="AA1489">
            <v>3.75</v>
          </cell>
          <cell r="AB1489">
            <v>2212.1999999999998</v>
          </cell>
          <cell r="AC1489">
            <v>12232.04</v>
          </cell>
          <cell r="AD1489">
            <v>42.89</v>
          </cell>
          <cell r="AE1489">
            <v>16794</v>
          </cell>
          <cell r="AF1489">
            <v>12.5</v>
          </cell>
          <cell r="AG1489">
            <v>2678.8</v>
          </cell>
          <cell r="AH1489">
            <v>49569</v>
          </cell>
          <cell r="AI1489">
            <v>2232</v>
          </cell>
          <cell r="AJ1489">
            <v>105106.69</v>
          </cell>
          <cell r="AK1489">
            <v>1312.75</v>
          </cell>
          <cell r="AL1489">
            <v>13607.25</v>
          </cell>
        </row>
        <row r="1490">
          <cell r="A1490">
            <v>38914</v>
          </cell>
          <cell r="B1490" t="str">
            <v>12:15</v>
          </cell>
          <cell r="C1490">
            <v>41857.67</v>
          </cell>
          <cell r="D1490">
            <v>56807.79</v>
          </cell>
          <cell r="E1490">
            <v>90531.09</v>
          </cell>
          <cell r="F1490">
            <v>-86.4</v>
          </cell>
          <cell r="G1490">
            <v>46728.32</v>
          </cell>
          <cell r="H1490">
            <v>11522.75</v>
          </cell>
          <cell r="I1490">
            <v>-144.62</v>
          </cell>
          <cell r="J1490">
            <v>15801.99</v>
          </cell>
          <cell r="K1490">
            <v>5910.82</v>
          </cell>
          <cell r="L1490">
            <v>14226.33</v>
          </cell>
          <cell r="M1490">
            <v>0</v>
          </cell>
          <cell r="N1490">
            <v>36984</v>
          </cell>
          <cell r="O1490">
            <v>-54.6</v>
          </cell>
          <cell r="P1490">
            <v>46642.81</v>
          </cell>
          <cell r="Q1490">
            <v>65136.62</v>
          </cell>
          <cell r="R1490">
            <v>46588.21</v>
          </cell>
          <cell r="S1490">
            <v>2268</v>
          </cell>
          <cell r="T1490">
            <v>0</v>
          </cell>
          <cell r="U1490">
            <v>11691.93</v>
          </cell>
          <cell r="V1490">
            <v>36</v>
          </cell>
          <cell r="W1490">
            <v>12268.8</v>
          </cell>
          <cell r="X1490">
            <v>96</v>
          </cell>
          <cell r="Y1490">
            <v>11972.16</v>
          </cell>
          <cell r="Z1490">
            <v>5328.79</v>
          </cell>
          <cell r="AA1490">
            <v>3.75</v>
          </cell>
          <cell r="AB1490">
            <v>2132.1999999999998</v>
          </cell>
          <cell r="AC1490">
            <v>11955.93</v>
          </cell>
          <cell r="AD1490">
            <v>45.58</v>
          </cell>
          <cell r="AE1490">
            <v>16668</v>
          </cell>
          <cell r="AF1490">
            <v>13.54</v>
          </cell>
          <cell r="AG1490">
            <v>2699.9</v>
          </cell>
          <cell r="AH1490">
            <v>49308</v>
          </cell>
          <cell r="AI1490">
            <v>2224.8000000000002</v>
          </cell>
          <cell r="AJ1490">
            <v>104530.75</v>
          </cell>
          <cell r="AK1490">
            <v>1312.75</v>
          </cell>
          <cell r="AL1490">
            <v>13296.33</v>
          </cell>
        </row>
        <row r="1491">
          <cell r="A1491">
            <v>38914</v>
          </cell>
          <cell r="B1491" t="str">
            <v>12:30</v>
          </cell>
          <cell r="C1491">
            <v>42256.17</v>
          </cell>
          <cell r="D1491">
            <v>56927.81</v>
          </cell>
          <cell r="E1491">
            <v>90612.7</v>
          </cell>
          <cell r="F1491">
            <v>-172.8</v>
          </cell>
          <cell r="G1491">
            <v>46651.65</v>
          </cell>
          <cell r="H1491">
            <v>11472.88</v>
          </cell>
          <cell r="I1491">
            <v>-142.32</v>
          </cell>
          <cell r="J1491">
            <v>14885.7</v>
          </cell>
          <cell r="K1491">
            <v>5902.46</v>
          </cell>
          <cell r="L1491">
            <v>14266.38</v>
          </cell>
          <cell r="M1491">
            <v>0</v>
          </cell>
          <cell r="N1491">
            <v>36984</v>
          </cell>
          <cell r="O1491">
            <v>-54.6</v>
          </cell>
          <cell r="P1491">
            <v>43030.86</v>
          </cell>
          <cell r="Q1491">
            <v>66702.320000000007</v>
          </cell>
          <cell r="R1491">
            <v>42976.26</v>
          </cell>
          <cell r="S1491">
            <v>2268</v>
          </cell>
          <cell r="T1491">
            <v>0</v>
          </cell>
          <cell r="U1491">
            <v>11458.38</v>
          </cell>
          <cell r="V1491">
            <v>33</v>
          </cell>
          <cell r="W1491">
            <v>11174.4</v>
          </cell>
          <cell r="X1491">
            <v>84</v>
          </cell>
          <cell r="Y1491">
            <v>11639.6</v>
          </cell>
          <cell r="Z1491">
            <v>5282.66</v>
          </cell>
          <cell r="AA1491">
            <v>1.88</v>
          </cell>
          <cell r="AB1491">
            <v>2085.9</v>
          </cell>
          <cell r="AC1491">
            <v>11849.84</v>
          </cell>
          <cell r="AD1491">
            <v>44.32</v>
          </cell>
          <cell r="AE1491">
            <v>16560</v>
          </cell>
          <cell r="AF1491">
            <v>14.58</v>
          </cell>
          <cell r="AG1491">
            <v>2642.61</v>
          </cell>
          <cell r="AH1491">
            <v>48819</v>
          </cell>
          <cell r="AI1491">
            <v>2167.1999999999998</v>
          </cell>
          <cell r="AJ1491">
            <v>104098.75</v>
          </cell>
          <cell r="AK1491">
            <v>1312.75</v>
          </cell>
          <cell r="AL1491">
            <v>12882.53</v>
          </cell>
        </row>
        <row r="1492">
          <cell r="A1492">
            <v>38914</v>
          </cell>
          <cell r="B1492" t="str">
            <v>12:45</v>
          </cell>
          <cell r="C1492">
            <v>41978.9</v>
          </cell>
          <cell r="D1492">
            <v>53487.62</v>
          </cell>
          <cell r="E1492">
            <v>90487.48</v>
          </cell>
          <cell r="F1492">
            <v>-86.4</v>
          </cell>
          <cell r="G1492">
            <v>46689.98</v>
          </cell>
          <cell r="H1492">
            <v>11472.88</v>
          </cell>
          <cell r="I1492">
            <v>-148.36000000000001</v>
          </cell>
          <cell r="J1492">
            <v>14831.27</v>
          </cell>
          <cell r="K1492">
            <v>5916.28</v>
          </cell>
          <cell r="L1492">
            <v>14461.94</v>
          </cell>
          <cell r="M1492">
            <v>0</v>
          </cell>
          <cell r="N1492">
            <v>36984</v>
          </cell>
          <cell r="O1492">
            <v>-48.53</v>
          </cell>
          <cell r="P1492">
            <v>43128.47</v>
          </cell>
          <cell r="Q1492">
            <v>64884.36</v>
          </cell>
          <cell r="R1492">
            <v>43079.94</v>
          </cell>
          <cell r="S1492">
            <v>2160</v>
          </cell>
          <cell r="T1492">
            <v>0</v>
          </cell>
          <cell r="U1492">
            <v>11509.94</v>
          </cell>
          <cell r="V1492">
            <v>264</v>
          </cell>
          <cell r="W1492">
            <v>10368</v>
          </cell>
          <cell r="X1492">
            <v>93</v>
          </cell>
          <cell r="Y1492">
            <v>11473.32</v>
          </cell>
          <cell r="Z1492">
            <v>5377.81</v>
          </cell>
          <cell r="AA1492">
            <v>1.88</v>
          </cell>
          <cell r="AB1492">
            <v>2089.1</v>
          </cell>
          <cell r="AC1492">
            <v>11559.44</v>
          </cell>
          <cell r="AD1492">
            <v>43.76</v>
          </cell>
          <cell r="AE1492">
            <v>16578</v>
          </cell>
          <cell r="AF1492">
            <v>13.54</v>
          </cell>
          <cell r="AG1492">
            <v>2708.14</v>
          </cell>
          <cell r="AH1492">
            <v>48066</v>
          </cell>
          <cell r="AI1492">
            <v>2181.6</v>
          </cell>
          <cell r="AJ1492">
            <v>103762.77</v>
          </cell>
          <cell r="AK1492">
            <v>1255.67</v>
          </cell>
          <cell r="AL1492">
            <v>13087.07</v>
          </cell>
        </row>
        <row r="1493">
          <cell r="A1493">
            <v>38914</v>
          </cell>
          <cell r="B1493" t="str">
            <v>13:00</v>
          </cell>
          <cell r="C1493">
            <v>42579.839999999997</v>
          </cell>
          <cell r="D1493">
            <v>52208.33</v>
          </cell>
          <cell r="E1493">
            <v>87852.52</v>
          </cell>
          <cell r="F1493">
            <v>-172.8</v>
          </cell>
          <cell r="G1493">
            <v>46728.32</v>
          </cell>
          <cell r="H1493">
            <v>11474.76</v>
          </cell>
          <cell r="I1493">
            <v>-139.44</v>
          </cell>
          <cell r="J1493">
            <v>15216.44</v>
          </cell>
          <cell r="K1493">
            <v>5911.37</v>
          </cell>
          <cell r="L1493">
            <v>14419.21</v>
          </cell>
          <cell r="M1493">
            <v>0</v>
          </cell>
          <cell r="N1493">
            <v>36984</v>
          </cell>
          <cell r="O1493">
            <v>-42.46</v>
          </cell>
          <cell r="P1493">
            <v>41417.96</v>
          </cell>
          <cell r="Q1493">
            <v>64267.44</v>
          </cell>
          <cell r="R1493">
            <v>41375.5</v>
          </cell>
          <cell r="S1493">
            <v>2268</v>
          </cell>
          <cell r="T1493">
            <v>0</v>
          </cell>
          <cell r="U1493">
            <v>11438.41</v>
          </cell>
          <cell r="V1493">
            <v>633</v>
          </cell>
          <cell r="W1493">
            <v>10627.2</v>
          </cell>
          <cell r="X1493">
            <v>103.5</v>
          </cell>
          <cell r="Y1493">
            <v>11307.04</v>
          </cell>
          <cell r="Z1493">
            <v>5395.18</v>
          </cell>
          <cell r="AA1493">
            <v>3.75</v>
          </cell>
          <cell r="AB1493">
            <v>2183.5</v>
          </cell>
          <cell r="AC1493">
            <v>11454.03</v>
          </cell>
          <cell r="AD1493">
            <v>42.77</v>
          </cell>
          <cell r="AE1493">
            <v>16650</v>
          </cell>
          <cell r="AF1493">
            <v>15.62</v>
          </cell>
          <cell r="AG1493">
            <v>2687.03</v>
          </cell>
          <cell r="AH1493">
            <v>47739</v>
          </cell>
          <cell r="AI1493">
            <v>2217.6</v>
          </cell>
          <cell r="AJ1493">
            <v>102338.95</v>
          </cell>
          <cell r="AK1493">
            <v>1198.5999999999999</v>
          </cell>
          <cell r="AL1493">
            <v>13913.45</v>
          </cell>
        </row>
        <row r="1494">
          <cell r="A1494">
            <v>38914</v>
          </cell>
          <cell r="B1494" t="str">
            <v>13:15</v>
          </cell>
          <cell r="C1494">
            <v>42819.5</v>
          </cell>
          <cell r="D1494">
            <v>56609.33</v>
          </cell>
          <cell r="E1494">
            <v>83488.990000000005</v>
          </cell>
          <cell r="F1494">
            <v>-172.8</v>
          </cell>
          <cell r="G1494">
            <v>46268.32</v>
          </cell>
          <cell r="H1494">
            <v>11279.02</v>
          </cell>
          <cell r="I1494">
            <v>-138.72999999999999</v>
          </cell>
          <cell r="J1494">
            <v>15114.08</v>
          </cell>
          <cell r="K1494">
            <v>5723.85</v>
          </cell>
          <cell r="L1494">
            <v>14429.82</v>
          </cell>
          <cell r="M1494">
            <v>0</v>
          </cell>
          <cell r="N1494">
            <v>36984</v>
          </cell>
          <cell r="O1494">
            <v>-36.4</v>
          </cell>
          <cell r="P1494">
            <v>38478.080000000002</v>
          </cell>
          <cell r="Q1494">
            <v>64810.73</v>
          </cell>
          <cell r="R1494">
            <v>38441.68</v>
          </cell>
          <cell r="S1494">
            <v>2160</v>
          </cell>
          <cell r="T1494">
            <v>0</v>
          </cell>
          <cell r="U1494">
            <v>11420.22</v>
          </cell>
          <cell r="V1494">
            <v>558</v>
          </cell>
          <cell r="W1494">
            <v>10656</v>
          </cell>
          <cell r="X1494">
            <v>88.5</v>
          </cell>
          <cell r="Y1494">
            <v>11307.04</v>
          </cell>
          <cell r="Z1494">
            <v>5388.14</v>
          </cell>
          <cell r="AA1494">
            <v>0</v>
          </cell>
          <cell r="AB1494">
            <v>2191.4</v>
          </cell>
          <cell r="AC1494">
            <v>11388.48</v>
          </cell>
          <cell r="AD1494">
            <v>43.96</v>
          </cell>
          <cell r="AE1494">
            <v>16470</v>
          </cell>
          <cell r="AF1494">
            <v>15.62</v>
          </cell>
          <cell r="AG1494">
            <v>2698.36</v>
          </cell>
          <cell r="AH1494">
            <v>47244</v>
          </cell>
          <cell r="AI1494">
            <v>2160</v>
          </cell>
          <cell r="AJ1494">
            <v>100003.29</v>
          </cell>
          <cell r="AK1494">
            <v>1255.67</v>
          </cell>
          <cell r="AL1494">
            <v>15138.49</v>
          </cell>
        </row>
        <row r="1495">
          <cell r="A1495">
            <v>38914</v>
          </cell>
          <cell r="B1495" t="str">
            <v>13:30</v>
          </cell>
          <cell r="C1495">
            <v>42133.74</v>
          </cell>
          <cell r="D1495">
            <v>55649.13</v>
          </cell>
          <cell r="E1495">
            <v>83409.41</v>
          </cell>
          <cell r="F1495">
            <v>-86.4</v>
          </cell>
          <cell r="G1495">
            <v>46229.98</v>
          </cell>
          <cell r="H1495">
            <v>11306.77</v>
          </cell>
          <cell r="I1495">
            <v>-125.5</v>
          </cell>
          <cell r="J1495">
            <v>14842.87</v>
          </cell>
          <cell r="K1495">
            <v>5667.04</v>
          </cell>
          <cell r="L1495">
            <v>14492.1</v>
          </cell>
          <cell r="M1495">
            <v>0</v>
          </cell>
          <cell r="N1495">
            <v>36984</v>
          </cell>
          <cell r="O1495">
            <v>-36.4</v>
          </cell>
          <cell r="P1495">
            <v>38296.58</v>
          </cell>
          <cell r="Q1495">
            <v>62813.5</v>
          </cell>
          <cell r="R1495">
            <v>38260.18</v>
          </cell>
          <cell r="S1495">
            <v>2160</v>
          </cell>
          <cell r="T1495">
            <v>0</v>
          </cell>
          <cell r="U1495">
            <v>11439.3</v>
          </cell>
          <cell r="V1495">
            <v>525</v>
          </cell>
          <cell r="W1495">
            <v>10396.799999999999</v>
          </cell>
          <cell r="X1495">
            <v>88.5</v>
          </cell>
          <cell r="Y1495">
            <v>11307.04</v>
          </cell>
          <cell r="Z1495">
            <v>5452.52</v>
          </cell>
          <cell r="AA1495">
            <v>3.75</v>
          </cell>
          <cell r="AB1495">
            <v>2124.1999999999998</v>
          </cell>
          <cell r="AC1495">
            <v>11553.53</v>
          </cell>
          <cell r="AD1495">
            <v>41.18</v>
          </cell>
          <cell r="AE1495">
            <v>16344</v>
          </cell>
          <cell r="AF1495">
            <v>12.5</v>
          </cell>
          <cell r="AG1495">
            <v>2740.45</v>
          </cell>
          <cell r="AH1495">
            <v>47199</v>
          </cell>
          <cell r="AI1495">
            <v>2181.6</v>
          </cell>
          <cell r="AJ1495">
            <v>100275.2</v>
          </cell>
          <cell r="AK1495">
            <v>1255.67</v>
          </cell>
          <cell r="AL1495">
            <v>15102.26</v>
          </cell>
        </row>
        <row r="1496">
          <cell r="A1496">
            <v>38914</v>
          </cell>
          <cell r="B1496" t="str">
            <v>13:45</v>
          </cell>
          <cell r="C1496">
            <v>42050.92</v>
          </cell>
          <cell r="D1496">
            <v>52888.58</v>
          </cell>
          <cell r="E1496">
            <v>84129.84</v>
          </cell>
          <cell r="F1496">
            <v>-172.8</v>
          </cell>
          <cell r="G1496">
            <v>46153.32</v>
          </cell>
          <cell r="H1496">
            <v>11327.02</v>
          </cell>
          <cell r="I1496">
            <v>-131.68</v>
          </cell>
          <cell r="J1496">
            <v>14945.69</v>
          </cell>
          <cell r="K1496">
            <v>5678.54</v>
          </cell>
          <cell r="L1496">
            <v>14420.7</v>
          </cell>
          <cell r="M1496">
            <v>0</v>
          </cell>
          <cell r="N1496">
            <v>36984</v>
          </cell>
          <cell r="O1496">
            <v>-36.4</v>
          </cell>
          <cell r="P1496">
            <v>38315.25</v>
          </cell>
          <cell r="Q1496">
            <v>61155.68</v>
          </cell>
          <cell r="R1496">
            <v>38278.85</v>
          </cell>
          <cell r="S1496">
            <v>2160</v>
          </cell>
          <cell r="T1496">
            <v>0</v>
          </cell>
          <cell r="U1496">
            <v>11389.5</v>
          </cell>
          <cell r="V1496">
            <v>537</v>
          </cell>
          <cell r="W1496">
            <v>10339.200000000001</v>
          </cell>
          <cell r="X1496">
            <v>97.5</v>
          </cell>
          <cell r="Y1496">
            <v>11223.9</v>
          </cell>
          <cell r="Z1496">
            <v>5564.94</v>
          </cell>
          <cell r="AA1496">
            <v>0</v>
          </cell>
          <cell r="AB1496">
            <v>1909.8</v>
          </cell>
          <cell r="AC1496">
            <v>11788.66</v>
          </cell>
          <cell r="AD1496">
            <v>41.27</v>
          </cell>
          <cell r="AE1496">
            <v>16452</v>
          </cell>
          <cell r="AF1496">
            <v>14.58</v>
          </cell>
          <cell r="AG1496">
            <v>2719.98</v>
          </cell>
          <cell r="AH1496">
            <v>46920</v>
          </cell>
          <cell r="AI1496">
            <v>2188.8000000000002</v>
          </cell>
          <cell r="AJ1496">
            <v>100499.16</v>
          </cell>
          <cell r="AK1496">
            <v>1255.67</v>
          </cell>
          <cell r="AL1496">
            <v>14847.44</v>
          </cell>
        </row>
        <row r="1497">
          <cell r="A1497">
            <v>38914</v>
          </cell>
          <cell r="B1497" t="str">
            <v>14:00</v>
          </cell>
          <cell r="C1497">
            <v>41662.43</v>
          </cell>
          <cell r="D1497">
            <v>51448.3</v>
          </cell>
          <cell r="E1497">
            <v>84290.27</v>
          </cell>
          <cell r="F1497">
            <v>-172.8</v>
          </cell>
          <cell r="G1497">
            <v>46153.32</v>
          </cell>
          <cell r="H1497">
            <v>11352.89</v>
          </cell>
          <cell r="I1497">
            <v>-123.92</v>
          </cell>
          <cell r="J1497">
            <v>15132.04</v>
          </cell>
          <cell r="K1497">
            <v>5761.5</v>
          </cell>
          <cell r="L1497">
            <v>14607.31</v>
          </cell>
          <cell r="M1497">
            <v>0</v>
          </cell>
          <cell r="N1497">
            <v>37536</v>
          </cell>
          <cell r="O1497">
            <v>-42.46</v>
          </cell>
          <cell r="P1497">
            <v>38377.839999999997</v>
          </cell>
          <cell r="Q1497">
            <v>59771.92</v>
          </cell>
          <cell r="R1497">
            <v>38335.379999999997</v>
          </cell>
          <cell r="S1497">
            <v>2052</v>
          </cell>
          <cell r="T1497">
            <v>0</v>
          </cell>
          <cell r="U1497">
            <v>11511.31</v>
          </cell>
          <cell r="V1497">
            <v>549</v>
          </cell>
          <cell r="W1497">
            <v>10252.799999999999</v>
          </cell>
          <cell r="X1497">
            <v>101.25</v>
          </cell>
          <cell r="Y1497">
            <v>11390.18</v>
          </cell>
          <cell r="Z1497">
            <v>5566.98</v>
          </cell>
          <cell r="AA1497">
            <v>1.88</v>
          </cell>
          <cell r="AB1497">
            <v>2079.5</v>
          </cell>
          <cell r="AC1497">
            <v>12054.1</v>
          </cell>
          <cell r="AD1497">
            <v>39.43</v>
          </cell>
          <cell r="AE1497">
            <v>16614</v>
          </cell>
          <cell r="AF1497">
            <v>23.96</v>
          </cell>
          <cell r="AG1497">
            <v>2736.45</v>
          </cell>
          <cell r="AH1497">
            <v>47049</v>
          </cell>
          <cell r="AI1497">
            <v>2181.6</v>
          </cell>
          <cell r="AJ1497">
            <v>100627.12</v>
          </cell>
          <cell r="AK1497">
            <v>1198.5999999999999</v>
          </cell>
          <cell r="AL1497">
            <v>15055.49</v>
          </cell>
        </row>
        <row r="1498">
          <cell r="A1498">
            <v>38914</v>
          </cell>
          <cell r="B1498" t="str">
            <v>14:15</v>
          </cell>
          <cell r="C1498">
            <v>41991.7</v>
          </cell>
          <cell r="D1498">
            <v>53288.66</v>
          </cell>
          <cell r="E1498">
            <v>83808.66</v>
          </cell>
          <cell r="F1498">
            <v>-86.4</v>
          </cell>
          <cell r="G1498">
            <v>46191.65</v>
          </cell>
          <cell r="H1498">
            <v>11424.89</v>
          </cell>
          <cell r="I1498">
            <v>-140.16</v>
          </cell>
          <cell r="J1498">
            <v>14598.52</v>
          </cell>
          <cell r="K1498">
            <v>5724.64</v>
          </cell>
          <cell r="L1498">
            <v>14655.7</v>
          </cell>
          <cell r="M1498">
            <v>0</v>
          </cell>
          <cell r="N1498">
            <v>36984</v>
          </cell>
          <cell r="O1498">
            <v>-36.4</v>
          </cell>
          <cell r="P1498">
            <v>38270.33</v>
          </cell>
          <cell r="Q1498">
            <v>59084.160000000003</v>
          </cell>
          <cell r="R1498">
            <v>38233.93</v>
          </cell>
          <cell r="S1498">
            <v>2052</v>
          </cell>
          <cell r="T1498">
            <v>0</v>
          </cell>
          <cell r="U1498">
            <v>11725.3</v>
          </cell>
          <cell r="V1498">
            <v>558</v>
          </cell>
          <cell r="W1498">
            <v>10483.200000000001</v>
          </cell>
          <cell r="X1498">
            <v>102</v>
          </cell>
          <cell r="Y1498">
            <v>11473.32</v>
          </cell>
          <cell r="Z1498">
            <v>5549.89</v>
          </cell>
          <cell r="AA1498">
            <v>1.88</v>
          </cell>
          <cell r="AB1498">
            <v>2146.6999999999998</v>
          </cell>
          <cell r="AC1498">
            <v>12435.63</v>
          </cell>
          <cell r="AD1498">
            <v>40.72</v>
          </cell>
          <cell r="AE1498">
            <v>16650</v>
          </cell>
          <cell r="AF1498">
            <v>25</v>
          </cell>
          <cell r="AG1498">
            <v>2706.13</v>
          </cell>
          <cell r="AH1498">
            <v>47418</v>
          </cell>
          <cell r="AI1498">
            <v>2145.6</v>
          </cell>
          <cell r="AJ1498">
            <v>100803.07</v>
          </cell>
          <cell r="AK1498">
            <v>1141.52</v>
          </cell>
          <cell r="AL1498">
            <v>15396.83</v>
          </cell>
        </row>
        <row r="1499">
          <cell r="A1499">
            <v>38914</v>
          </cell>
          <cell r="B1499" t="str">
            <v>14:30</v>
          </cell>
          <cell r="C1499">
            <v>42138.14</v>
          </cell>
          <cell r="D1499">
            <v>53368.68</v>
          </cell>
          <cell r="E1499">
            <v>84048.66</v>
          </cell>
          <cell r="F1499">
            <v>-172.8</v>
          </cell>
          <cell r="G1499">
            <v>46153.32</v>
          </cell>
          <cell r="H1499">
            <v>11399.01</v>
          </cell>
          <cell r="I1499">
            <v>-130.1</v>
          </cell>
          <cell r="J1499">
            <v>15384.82</v>
          </cell>
          <cell r="K1499">
            <v>5712.01</v>
          </cell>
          <cell r="L1499">
            <v>14551.2</v>
          </cell>
          <cell r="M1499">
            <v>0</v>
          </cell>
          <cell r="N1499">
            <v>37536</v>
          </cell>
          <cell r="O1499">
            <v>-36.4</v>
          </cell>
          <cell r="P1499">
            <v>38274.39</v>
          </cell>
          <cell r="Q1499">
            <v>59170.1</v>
          </cell>
          <cell r="R1499">
            <v>38237.99</v>
          </cell>
          <cell r="S1499">
            <v>2160</v>
          </cell>
          <cell r="T1499">
            <v>0</v>
          </cell>
          <cell r="U1499">
            <v>11692.8</v>
          </cell>
          <cell r="V1499">
            <v>540</v>
          </cell>
          <cell r="W1499">
            <v>10627.2</v>
          </cell>
          <cell r="X1499">
            <v>104.25</v>
          </cell>
          <cell r="Y1499">
            <v>11805.88</v>
          </cell>
          <cell r="Z1499">
            <v>5716.31</v>
          </cell>
          <cell r="AA1499">
            <v>0</v>
          </cell>
          <cell r="AB1499">
            <v>2185</v>
          </cell>
          <cell r="AC1499">
            <v>12931.8</v>
          </cell>
          <cell r="AD1499">
            <v>41.15</v>
          </cell>
          <cell r="AE1499">
            <v>16776</v>
          </cell>
          <cell r="AF1499">
            <v>20.83</v>
          </cell>
          <cell r="AG1499">
            <v>2693.23</v>
          </cell>
          <cell r="AH1499">
            <v>47367</v>
          </cell>
          <cell r="AI1499">
            <v>2152.8000000000002</v>
          </cell>
          <cell r="AJ1499">
            <v>100851.02</v>
          </cell>
          <cell r="AK1499">
            <v>1141.52</v>
          </cell>
          <cell r="AL1499">
            <v>15429.54</v>
          </cell>
        </row>
        <row r="1500">
          <cell r="A1500">
            <v>38914</v>
          </cell>
          <cell r="B1500" t="str">
            <v>14:45</v>
          </cell>
          <cell r="C1500">
            <v>43063.56</v>
          </cell>
          <cell r="D1500">
            <v>54328.86</v>
          </cell>
          <cell r="E1500">
            <v>84368.29</v>
          </cell>
          <cell r="F1500">
            <v>-172.8</v>
          </cell>
          <cell r="G1500">
            <v>46191.65</v>
          </cell>
          <cell r="H1500">
            <v>11402.76</v>
          </cell>
          <cell r="I1500">
            <v>-119.75</v>
          </cell>
          <cell r="J1500">
            <v>15593.24</v>
          </cell>
          <cell r="K1500">
            <v>5696.4</v>
          </cell>
          <cell r="L1500">
            <v>14694.21</v>
          </cell>
          <cell r="M1500">
            <v>0</v>
          </cell>
          <cell r="N1500">
            <v>37536</v>
          </cell>
          <cell r="O1500">
            <v>-36.4</v>
          </cell>
          <cell r="P1500">
            <v>38414.35</v>
          </cell>
          <cell r="Q1500">
            <v>58967.75</v>
          </cell>
          <cell r="R1500">
            <v>38377.949999999997</v>
          </cell>
          <cell r="S1500">
            <v>2052</v>
          </cell>
          <cell r="T1500">
            <v>0</v>
          </cell>
          <cell r="U1500">
            <v>11814.21</v>
          </cell>
          <cell r="V1500">
            <v>561</v>
          </cell>
          <cell r="W1500">
            <v>10598.4</v>
          </cell>
          <cell r="X1500">
            <v>105.75</v>
          </cell>
          <cell r="Y1500">
            <v>11972.16</v>
          </cell>
          <cell r="Z1500">
            <v>5880.45</v>
          </cell>
          <cell r="AA1500">
            <v>3.75</v>
          </cell>
          <cell r="AB1500">
            <v>2208.9</v>
          </cell>
          <cell r="AC1500">
            <v>13146.3</v>
          </cell>
          <cell r="AD1500">
            <v>39.799999999999997</v>
          </cell>
          <cell r="AE1500">
            <v>16956</v>
          </cell>
          <cell r="AF1500">
            <v>21.87</v>
          </cell>
          <cell r="AG1500">
            <v>2702.48</v>
          </cell>
          <cell r="AH1500">
            <v>47832</v>
          </cell>
          <cell r="AI1500">
            <v>2138.4</v>
          </cell>
          <cell r="AJ1500">
            <v>101858.91</v>
          </cell>
          <cell r="AK1500">
            <v>1141.52</v>
          </cell>
          <cell r="AL1500">
            <v>15823.47</v>
          </cell>
        </row>
        <row r="1501">
          <cell r="A1501">
            <v>38914</v>
          </cell>
          <cell r="B1501" t="str">
            <v>15:00</v>
          </cell>
          <cell r="C1501">
            <v>44377.48</v>
          </cell>
          <cell r="D1501">
            <v>54328.86</v>
          </cell>
          <cell r="E1501">
            <v>84369.5</v>
          </cell>
          <cell r="F1501">
            <v>-86.4</v>
          </cell>
          <cell r="G1501">
            <v>46191.65</v>
          </cell>
          <cell r="H1501">
            <v>11400.89</v>
          </cell>
          <cell r="I1501">
            <v>-122.05</v>
          </cell>
          <cell r="J1501">
            <v>15383.22</v>
          </cell>
          <cell r="K1501">
            <v>5690.99</v>
          </cell>
          <cell r="L1501">
            <v>14804.27</v>
          </cell>
          <cell r="M1501">
            <v>0</v>
          </cell>
          <cell r="N1501">
            <v>37536</v>
          </cell>
          <cell r="O1501">
            <v>-36.4</v>
          </cell>
          <cell r="P1501">
            <v>38542.39</v>
          </cell>
          <cell r="Q1501">
            <v>58586.05</v>
          </cell>
          <cell r="R1501">
            <v>38505.99</v>
          </cell>
          <cell r="S1501">
            <v>2052</v>
          </cell>
          <cell r="T1501">
            <v>0</v>
          </cell>
          <cell r="U1501">
            <v>12075.47</v>
          </cell>
          <cell r="V1501">
            <v>573</v>
          </cell>
          <cell r="W1501">
            <v>10972.8</v>
          </cell>
          <cell r="X1501">
            <v>119.25</v>
          </cell>
          <cell r="Y1501">
            <v>12138.44</v>
          </cell>
          <cell r="Z1501">
            <v>6015.04</v>
          </cell>
          <cell r="AA1501">
            <v>1.88</v>
          </cell>
          <cell r="AB1501">
            <v>2196.1999999999998</v>
          </cell>
          <cell r="AC1501">
            <v>13117</v>
          </cell>
          <cell r="AD1501">
            <v>40.630000000000003</v>
          </cell>
          <cell r="AE1501">
            <v>17064</v>
          </cell>
          <cell r="AF1501">
            <v>22.92</v>
          </cell>
          <cell r="AG1501">
            <v>2574.0100000000002</v>
          </cell>
          <cell r="AH1501">
            <v>48165</v>
          </cell>
          <cell r="AI1501">
            <v>2174.4</v>
          </cell>
          <cell r="AJ1501">
            <v>101858.88</v>
          </cell>
          <cell r="AK1501">
            <v>1141.52</v>
          </cell>
          <cell r="AL1501">
            <v>16226.73</v>
          </cell>
        </row>
        <row r="1502">
          <cell r="A1502">
            <v>38914</v>
          </cell>
          <cell r="B1502" t="str">
            <v>15:15</v>
          </cell>
          <cell r="C1502">
            <v>46638.42</v>
          </cell>
          <cell r="D1502">
            <v>55209.04</v>
          </cell>
          <cell r="E1502">
            <v>82688.23</v>
          </cell>
          <cell r="F1502">
            <v>-172.8</v>
          </cell>
          <cell r="G1502">
            <v>46191.65</v>
          </cell>
          <cell r="H1502">
            <v>11184.91</v>
          </cell>
          <cell r="I1502">
            <v>-121.76</v>
          </cell>
          <cell r="J1502">
            <v>14910.5</v>
          </cell>
          <cell r="K1502">
            <v>5744.02</v>
          </cell>
          <cell r="L1502">
            <v>14494.75</v>
          </cell>
          <cell r="M1502">
            <v>0</v>
          </cell>
          <cell r="N1502">
            <v>36984</v>
          </cell>
          <cell r="O1502">
            <v>-36.4</v>
          </cell>
          <cell r="P1502">
            <v>38761.300000000003</v>
          </cell>
          <cell r="Q1502">
            <v>58073.760000000002</v>
          </cell>
          <cell r="R1502">
            <v>38724.9</v>
          </cell>
          <cell r="S1502">
            <v>2160</v>
          </cell>
          <cell r="T1502">
            <v>0</v>
          </cell>
          <cell r="U1502">
            <v>11967.55</v>
          </cell>
          <cell r="V1502">
            <v>567</v>
          </cell>
          <cell r="W1502">
            <v>11289.6</v>
          </cell>
          <cell r="X1502">
            <v>118.5</v>
          </cell>
          <cell r="Y1502">
            <v>11972.16</v>
          </cell>
          <cell r="Z1502">
            <v>6147.33</v>
          </cell>
          <cell r="AA1502">
            <v>1.88</v>
          </cell>
          <cell r="AB1502">
            <v>2216.9</v>
          </cell>
          <cell r="AC1502">
            <v>13257.66</v>
          </cell>
          <cell r="AD1502">
            <v>40.15</v>
          </cell>
          <cell r="AE1502">
            <v>17028</v>
          </cell>
          <cell r="AF1502">
            <v>31.25</v>
          </cell>
          <cell r="AG1502">
            <v>2560.58</v>
          </cell>
          <cell r="AH1502">
            <v>48435</v>
          </cell>
          <cell r="AI1502">
            <v>2188.8000000000002</v>
          </cell>
          <cell r="AJ1502">
            <v>101299</v>
          </cell>
          <cell r="AK1502">
            <v>1084.44</v>
          </cell>
          <cell r="AL1502">
            <v>16723.53</v>
          </cell>
        </row>
        <row r="1503">
          <cell r="A1503">
            <v>38914</v>
          </cell>
          <cell r="B1503" t="str">
            <v>15:30</v>
          </cell>
          <cell r="C1503">
            <v>47660.66</v>
          </cell>
          <cell r="D1503">
            <v>55409.08</v>
          </cell>
          <cell r="E1503">
            <v>82647.839999999997</v>
          </cell>
          <cell r="F1503">
            <v>-172.8</v>
          </cell>
          <cell r="G1503">
            <v>46153.32</v>
          </cell>
          <cell r="H1503">
            <v>11184.91</v>
          </cell>
          <cell r="I1503">
            <v>-125.5</v>
          </cell>
          <cell r="J1503">
            <v>15085.25</v>
          </cell>
          <cell r="K1503">
            <v>5754</v>
          </cell>
          <cell r="L1503">
            <v>14763.68</v>
          </cell>
          <cell r="M1503">
            <v>0</v>
          </cell>
          <cell r="N1503">
            <v>37536</v>
          </cell>
          <cell r="O1503">
            <v>-36.4</v>
          </cell>
          <cell r="P1503">
            <v>38928.89</v>
          </cell>
          <cell r="Q1503">
            <v>59037.5</v>
          </cell>
          <cell r="R1503">
            <v>38892.49</v>
          </cell>
          <cell r="S1503">
            <v>2268</v>
          </cell>
          <cell r="T1503">
            <v>0</v>
          </cell>
          <cell r="U1503">
            <v>12193.28</v>
          </cell>
          <cell r="V1503">
            <v>537</v>
          </cell>
          <cell r="W1503">
            <v>11289.6</v>
          </cell>
          <cell r="X1503">
            <v>111.75</v>
          </cell>
          <cell r="Y1503">
            <v>12055.3</v>
          </cell>
          <cell r="Z1503">
            <v>6016.81</v>
          </cell>
          <cell r="AA1503">
            <v>1.88</v>
          </cell>
          <cell r="AB1503">
            <v>2228.1</v>
          </cell>
          <cell r="AC1503">
            <v>13372.71</v>
          </cell>
          <cell r="AD1503">
            <v>39.159999999999997</v>
          </cell>
          <cell r="AE1503">
            <v>16992</v>
          </cell>
          <cell r="AF1503">
            <v>25</v>
          </cell>
          <cell r="AG1503">
            <v>2500.1999999999998</v>
          </cell>
          <cell r="AH1503">
            <v>48492</v>
          </cell>
          <cell r="AI1503">
            <v>2210.4</v>
          </cell>
          <cell r="AJ1503">
            <v>101602.97</v>
          </cell>
          <cell r="AK1503">
            <v>1084.44</v>
          </cell>
          <cell r="AL1503">
            <v>17014.580000000002</v>
          </cell>
        </row>
        <row r="1504">
          <cell r="A1504">
            <v>38914</v>
          </cell>
          <cell r="B1504" t="str">
            <v>15:45</v>
          </cell>
          <cell r="C1504">
            <v>48020.35</v>
          </cell>
          <cell r="D1504">
            <v>55169.02</v>
          </cell>
          <cell r="E1504">
            <v>82247.81</v>
          </cell>
          <cell r="F1504">
            <v>-86.4</v>
          </cell>
          <cell r="G1504">
            <v>46191.65</v>
          </cell>
          <cell r="H1504">
            <v>11184.91</v>
          </cell>
          <cell r="I1504">
            <v>-129.38</v>
          </cell>
          <cell r="J1504">
            <v>14874.5</v>
          </cell>
          <cell r="K1504">
            <v>5744.02</v>
          </cell>
          <cell r="L1504">
            <v>14668.21</v>
          </cell>
          <cell r="M1504">
            <v>2196.1799999999998</v>
          </cell>
          <cell r="N1504">
            <v>37536</v>
          </cell>
          <cell r="O1504">
            <v>-42.46</v>
          </cell>
          <cell r="P1504">
            <v>38519.699999999997</v>
          </cell>
          <cell r="Q1504">
            <v>59329.38</v>
          </cell>
          <cell r="R1504">
            <v>38477.24</v>
          </cell>
          <cell r="S1504">
            <v>2052</v>
          </cell>
          <cell r="T1504">
            <v>0</v>
          </cell>
          <cell r="U1504">
            <v>12241.81</v>
          </cell>
          <cell r="V1504">
            <v>543</v>
          </cell>
          <cell r="W1504">
            <v>11635.2</v>
          </cell>
          <cell r="X1504">
            <v>118.5</v>
          </cell>
          <cell r="Y1504">
            <v>12055.3</v>
          </cell>
          <cell r="Z1504">
            <v>6167.33</v>
          </cell>
          <cell r="AA1504">
            <v>1.88</v>
          </cell>
          <cell r="AB1504">
            <v>2173.8000000000002</v>
          </cell>
          <cell r="AC1504">
            <v>13377.98</v>
          </cell>
          <cell r="AD1504">
            <v>39.61</v>
          </cell>
          <cell r="AE1504">
            <v>17010</v>
          </cell>
          <cell r="AF1504">
            <v>34.369999999999997</v>
          </cell>
          <cell r="AG1504">
            <v>2560.2399999999998</v>
          </cell>
          <cell r="AH1504">
            <v>48243.18</v>
          </cell>
          <cell r="AI1504">
            <v>2232</v>
          </cell>
          <cell r="AJ1504">
            <v>101378.99</v>
          </cell>
          <cell r="AK1504">
            <v>1084.44</v>
          </cell>
          <cell r="AL1504">
            <v>17209.79</v>
          </cell>
        </row>
        <row r="1505">
          <cell r="A1505">
            <v>38914</v>
          </cell>
          <cell r="B1505" t="str">
            <v>16:00</v>
          </cell>
          <cell r="C1505">
            <v>46775.65</v>
          </cell>
          <cell r="D1505">
            <v>53088.62</v>
          </cell>
          <cell r="E1505">
            <v>82526.61</v>
          </cell>
          <cell r="F1505">
            <v>-172.8</v>
          </cell>
          <cell r="G1505">
            <v>46076.65</v>
          </cell>
          <cell r="H1505">
            <v>11232.9</v>
          </cell>
          <cell r="I1505">
            <v>-123.92</v>
          </cell>
          <cell r="J1505">
            <v>15154.84</v>
          </cell>
          <cell r="K1505">
            <v>5695.27</v>
          </cell>
          <cell r="L1505">
            <v>14623.64</v>
          </cell>
          <cell r="M1505">
            <v>5677.2</v>
          </cell>
          <cell r="N1505">
            <v>37536</v>
          </cell>
          <cell r="O1505">
            <v>-36.4</v>
          </cell>
          <cell r="P1505">
            <v>38517.730000000003</v>
          </cell>
          <cell r="Q1505">
            <v>59579.92</v>
          </cell>
          <cell r="R1505">
            <v>38481.33</v>
          </cell>
          <cell r="S1505">
            <v>2052</v>
          </cell>
          <cell r="T1505">
            <v>0</v>
          </cell>
          <cell r="U1505">
            <v>12276.44</v>
          </cell>
          <cell r="V1505">
            <v>519</v>
          </cell>
          <cell r="W1505">
            <v>11779.2</v>
          </cell>
          <cell r="X1505">
            <v>116.25</v>
          </cell>
          <cell r="Y1505">
            <v>12138.44</v>
          </cell>
          <cell r="Z1505">
            <v>5877.31</v>
          </cell>
          <cell r="AA1505">
            <v>1.88</v>
          </cell>
          <cell r="AB1505">
            <v>2177</v>
          </cell>
          <cell r="AC1505">
            <v>13422.27</v>
          </cell>
          <cell r="AD1505">
            <v>39.549999999999997</v>
          </cell>
          <cell r="AE1505">
            <v>16902</v>
          </cell>
          <cell r="AF1505">
            <v>25</v>
          </cell>
          <cell r="AG1505">
            <v>2533.63</v>
          </cell>
          <cell r="AH1505">
            <v>48853.2</v>
          </cell>
          <cell r="AI1505">
            <v>2246.4</v>
          </cell>
          <cell r="AJ1505">
            <v>102162.97</v>
          </cell>
          <cell r="AK1505">
            <v>1084.44</v>
          </cell>
          <cell r="AL1505">
            <v>17487.990000000002</v>
          </cell>
        </row>
        <row r="1506">
          <cell r="A1506">
            <v>38914</v>
          </cell>
          <cell r="B1506" t="str">
            <v>16:15</v>
          </cell>
          <cell r="C1506">
            <v>46930.09</v>
          </cell>
          <cell r="D1506">
            <v>53408.69</v>
          </cell>
          <cell r="E1506">
            <v>82767.850000000006</v>
          </cell>
          <cell r="F1506">
            <v>-172.8</v>
          </cell>
          <cell r="G1506">
            <v>45961.65</v>
          </cell>
          <cell r="H1506">
            <v>11256.9</v>
          </cell>
          <cell r="I1506">
            <v>-126.79</v>
          </cell>
          <cell r="J1506">
            <v>15088.88</v>
          </cell>
          <cell r="K1506">
            <v>5622.23</v>
          </cell>
          <cell r="L1506">
            <v>14729.92</v>
          </cell>
          <cell r="M1506">
            <v>5680.94</v>
          </cell>
          <cell r="N1506">
            <v>36984</v>
          </cell>
          <cell r="O1506">
            <v>-36.4</v>
          </cell>
          <cell r="P1506">
            <v>38758.94</v>
          </cell>
          <cell r="Q1506">
            <v>59422.79</v>
          </cell>
          <cell r="R1506">
            <v>38722.54</v>
          </cell>
          <cell r="S1506">
            <v>2052</v>
          </cell>
          <cell r="T1506">
            <v>0</v>
          </cell>
          <cell r="U1506">
            <v>12368.32</v>
          </cell>
          <cell r="V1506">
            <v>540</v>
          </cell>
          <cell r="W1506">
            <v>12240</v>
          </cell>
          <cell r="X1506">
            <v>105</v>
          </cell>
          <cell r="Y1506">
            <v>12304.72</v>
          </cell>
          <cell r="Z1506">
            <v>5722.96</v>
          </cell>
          <cell r="AA1506">
            <v>1.88</v>
          </cell>
          <cell r="AB1506">
            <v>2172.1999999999998</v>
          </cell>
          <cell r="AC1506">
            <v>13337.33</v>
          </cell>
          <cell r="AD1506">
            <v>39.1</v>
          </cell>
          <cell r="AE1506">
            <v>17028</v>
          </cell>
          <cell r="AF1506">
            <v>20.83</v>
          </cell>
          <cell r="AG1506">
            <v>2535.7600000000002</v>
          </cell>
          <cell r="AH1506">
            <v>48541.94</v>
          </cell>
          <cell r="AI1506">
            <v>2203.1999999999998</v>
          </cell>
          <cell r="AJ1506">
            <v>102482.89</v>
          </cell>
          <cell r="AK1506">
            <v>1084.44</v>
          </cell>
          <cell r="AL1506">
            <v>17620.07</v>
          </cell>
        </row>
        <row r="1507">
          <cell r="A1507">
            <v>38914</v>
          </cell>
          <cell r="B1507" t="str">
            <v>16:30</v>
          </cell>
          <cell r="C1507">
            <v>47494.23</v>
          </cell>
          <cell r="D1507">
            <v>54328.86</v>
          </cell>
          <cell r="E1507">
            <v>82644.25</v>
          </cell>
          <cell r="F1507">
            <v>-86.4</v>
          </cell>
          <cell r="G1507">
            <v>45846.65</v>
          </cell>
          <cell r="H1507">
            <v>11256.9</v>
          </cell>
          <cell r="I1507">
            <v>-133.69</v>
          </cell>
          <cell r="J1507">
            <v>15252.03</v>
          </cell>
          <cell r="K1507">
            <v>5624.54</v>
          </cell>
          <cell r="L1507">
            <v>14734.03</v>
          </cell>
          <cell r="M1507">
            <v>5684.67</v>
          </cell>
          <cell r="N1507">
            <v>37536</v>
          </cell>
          <cell r="O1507">
            <v>-36.4</v>
          </cell>
          <cell r="P1507">
            <v>38826.43</v>
          </cell>
          <cell r="Q1507">
            <v>59941.69</v>
          </cell>
          <cell r="R1507">
            <v>38790.03</v>
          </cell>
          <cell r="S1507">
            <v>2052</v>
          </cell>
          <cell r="T1507">
            <v>0</v>
          </cell>
          <cell r="U1507">
            <v>12530.83</v>
          </cell>
          <cell r="V1507">
            <v>540</v>
          </cell>
          <cell r="W1507">
            <v>12844.8</v>
          </cell>
          <cell r="X1507">
            <v>111.75</v>
          </cell>
          <cell r="Y1507">
            <v>12221.58</v>
          </cell>
          <cell r="Z1507">
            <v>5866.07</v>
          </cell>
          <cell r="AA1507">
            <v>1.88</v>
          </cell>
          <cell r="AB1507">
            <v>2205.8000000000002</v>
          </cell>
          <cell r="AC1507">
            <v>13432.71</v>
          </cell>
          <cell r="AD1507">
            <v>38.950000000000003</v>
          </cell>
          <cell r="AE1507">
            <v>17010</v>
          </cell>
          <cell r="AF1507">
            <v>19.79</v>
          </cell>
          <cell r="AG1507">
            <v>2597.0300000000002</v>
          </cell>
          <cell r="AH1507">
            <v>48305.67</v>
          </cell>
          <cell r="AI1507">
            <v>2224.8000000000002</v>
          </cell>
          <cell r="AJ1507">
            <v>102514.87</v>
          </cell>
          <cell r="AK1507">
            <v>1084.44</v>
          </cell>
          <cell r="AL1507">
            <v>14987.87</v>
          </cell>
        </row>
        <row r="1508">
          <cell r="A1508">
            <v>38914</v>
          </cell>
          <cell r="B1508" t="str">
            <v>16:45</v>
          </cell>
          <cell r="C1508">
            <v>38382.04</v>
          </cell>
          <cell r="D1508">
            <v>51208.25</v>
          </cell>
          <cell r="E1508">
            <v>80725.08</v>
          </cell>
          <cell r="F1508">
            <v>-172.8</v>
          </cell>
          <cell r="G1508">
            <v>45769.98</v>
          </cell>
          <cell r="H1508">
            <v>11256.9</v>
          </cell>
          <cell r="I1508">
            <v>-122.48</v>
          </cell>
          <cell r="J1508">
            <v>14059.37</v>
          </cell>
          <cell r="K1508">
            <v>5672.84</v>
          </cell>
          <cell r="L1508">
            <v>14630.22</v>
          </cell>
          <cell r="M1508">
            <v>5680.94</v>
          </cell>
          <cell r="N1508">
            <v>36984</v>
          </cell>
          <cell r="O1508">
            <v>-36.4</v>
          </cell>
          <cell r="P1508">
            <v>38753.86</v>
          </cell>
          <cell r="Q1508">
            <v>60698.48</v>
          </cell>
          <cell r="R1508">
            <v>38717.46</v>
          </cell>
          <cell r="S1508">
            <v>2052</v>
          </cell>
          <cell r="T1508">
            <v>0</v>
          </cell>
          <cell r="U1508">
            <v>12617.82</v>
          </cell>
          <cell r="V1508">
            <v>570</v>
          </cell>
          <cell r="W1508">
            <v>13420.8</v>
          </cell>
          <cell r="X1508">
            <v>111.75</v>
          </cell>
          <cell r="Y1508">
            <v>12055.3</v>
          </cell>
          <cell r="Z1508">
            <v>5753.04</v>
          </cell>
          <cell r="AA1508">
            <v>1.88</v>
          </cell>
          <cell r="AB1508">
            <v>2197.8000000000002</v>
          </cell>
          <cell r="AC1508">
            <v>13156.79</v>
          </cell>
          <cell r="AD1508">
            <v>37.119999999999997</v>
          </cell>
          <cell r="AE1508">
            <v>16956</v>
          </cell>
          <cell r="AF1508">
            <v>30.21</v>
          </cell>
          <cell r="AG1508">
            <v>2528.2199999999998</v>
          </cell>
          <cell r="AH1508">
            <v>47971.94</v>
          </cell>
          <cell r="AI1508">
            <v>2239.1999999999998</v>
          </cell>
          <cell r="AJ1508">
            <v>92052.49</v>
          </cell>
          <cell r="AK1508">
            <v>1084.44</v>
          </cell>
          <cell r="AL1508">
            <v>10162.6</v>
          </cell>
        </row>
        <row r="1509">
          <cell r="A1509">
            <v>38914</v>
          </cell>
          <cell r="B1509" t="str">
            <v>17:00</v>
          </cell>
          <cell r="C1509">
            <v>35218.480000000003</v>
          </cell>
          <cell r="D1509">
            <v>51768.35</v>
          </cell>
          <cell r="E1509">
            <v>82736.679999999993</v>
          </cell>
          <cell r="F1509">
            <v>-172.8</v>
          </cell>
          <cell r="G1509">
            <v>45808.32</v>
          </cell>
          <cell r="H1509">
            <v>11280.9</v>
          </cell>
          <cell r="I1509">
            <v>-124.49</v>
          </cell>
          <cell r="J1509">
            <v>14940.46</v>
          </cell>
          <cell r="K1509">
            <v>5678.14</v>
          </cell>
          <cell r="L1509">
            <v>12313.81</v>
          </cell>
          <cell r="M1509">
            <v>5680.94</v>
          </cell>
          <cell r="N1509">
            <v>37536</v>
          </cell>
          <cell r="O1509">
            <v>-36.4</v>
          </cell>
          <cell r="P1509">
            <v>38952.980000000003</v>
          </cell>
          <cell r="Q1509">
            <v>60444.49</v>
          </cell>
          <cell r="R1509">
            <v>38916.58</v>
          </cell>
          <cell r="S1509">
            <v>2052</v>
          </cell>
          <cell r="T1509">
            <v>615.6</v>
          </cell>
          <cell r="U1509">
            <v>12313.81</v>
          </cell>
          <cell r="V1509">
            <v>600</v>
          </cell>
          <cell r="W1509">
            <v>12355.2</v>
          </cell>
          <cell r="X1509">
            <v>113.25</v>
          </cell>
          <cell r="Y1509">
            <v>12055.3</v>
          </cell>
          <cell r="Z1509">
            <v>5899.41</v>
          </cell>
          <cell r="AA1509">
            <v>1.88</v>
          </cell>
          <cell r="AB1509">
            <v>2194.6</v>
          </cell>
          <cell r="AC1509">
            <v>13207.81</v>
          </cell>
          <cell r="AD1509">
            <v>36.61</v>
          </cell>
          <cell r="AE1509">
            <v>16974</v>
          </cell>
          <cell r="AF1509">
            <v>25</v>
          </cell>
          <cell r="AG1509">
            <v>2575.7399999999998</v>
          </cell>
          <cell r="AH1509">
            <v>47710.94</v>
          </cell>
          <cell r="AI1509">
            <v>2224.8000000000002</v>
          </cell>
          <cell r="AJ1509">
            <v>93700.22</v>
          </cell>
          <cell r="AK1509">
            <v>1027.3699999999999</v>
          </cell>
          <cell r="AL1509">
            <v>12323.81</v>
          </cell>
        </row>
        <row r="1510">
          <cell r="A1510">
            <v>38914</v>
          </cell>
          <cell r="B1510" t="str">
            <v>17:15</v>
          </cell>
          <cell r="C1510">
            <v>35482.14</v>
          </cell>
          <cell r="D1510">
            <v>61649.7</v>
          </cell>
          <cell r="E1510">
            <v>82136.27</v>
          </cell>
          <cell r="F1510">
            <v>-86.4</v>
          </cell>
          <cell r="G1510">
            <v>45769.98</v>
          </cell>
          <cell r="H1510">
            <v>11280.9</v>
          </cell>
          <cell r="I1510">
            <v>-133.41</v>
          </cell>
          <cell r="J1510">
            <v>14993.69</v>
          </cell>
          <cell r="K1510">
            <v>5855.06</v>
          </cell>
          <cell r="L1510">
            <v>14517.15</v>
          </cell>
          <cell r="M1510">
            <v>6028.29</v>
          </cell>
          <cell r="N1510">
            <v>36984</v>
          </cell>
          <cell r="O1510">
            <v>-36.4</v>
          </cell>
          <cell r="P1510">
            <v>40200.239999999998</v>
          </cell>
          <cell r="Q1510">
            <v>60965.41</v>
          </cell>
          <cell r="R1510">
            <v>40163.839999999997</v>
          </cell>
          <cell r="S1510">
            <v>2268</v>
          </cell>
          <cell r="T1510">
            <v>4896</v>
          </cell>
          <cell r="U1510">
            <v>14517.15</v>
          </cell>
          <cell r="V1510">
            <v>606</v>
          </cell>
          <cell r="W1510">
            <v>6796.8</v>
          </cell>
          <cell r="X1510">
            <v>111.75</v>
          </cell>
          <cell r="Y1510">
            <v>12304.72</v>
          </cell>
          <cell r="Z1510">
            <v>5838.12</v>
          </cell>
          <cell r="AA1510">
            <v>1.88</v>
          </cell>
          <cell r="AB1510">
            <v>2223.3000000000002</v>
          </cell>
          <cell r="AC1510">
            <v>13127.52</v>
          </cell>
          <cell r="AD1510">
            <v>38.21</v>
          </cell>
          <cell r="AE1510">
            <v>17082</v>
          </cell>
          <cell r="AF1510">
            <v>31.25</v>
          </cell>
          <cell r="AG1510">
            <v>2553.87</v>
          </cell>
          <cell r="AH1510">
            <v>47545.29</v>
          </cell>
          <cell r="AI1510">
            <v>2232</v>
          </cell>
          <cell r="AJ1510">
            <v>99059.5</v>
          </cell>
          <cell r="AK1510">
            <v>1027.3699999999999</v>
          </cell>
          <cell r="AL1510">
            <v>17164.22</v>
          </cell>
        </row>
        <row r="1511">
          <cell r="A1511">
            <v>38914</v>
          </cell>
          <cell r="B1511" t="str">
            <v>17:30</v>
          </cell>
          <cell r="C1511">
            <v>34677.15</v>
          </cell>
          <cell r="D1511">
            <v>63609.94</v>
          </cell>
          <cell r="E1511">
            <v>81897.13</v>
          </cell>
          <cell r="F1511">
            <v>-172.8</v>
          </cell>
          <cell r="G1511">
            <v>45769.98</v>
          </cell>
          <cell r="H1511">
            <v>11328.89</v>
          </cell>
          <cell r="I1511">
            <v>-129.38</v>
          </cell>
          <cell r="J1511">
            <v>15315.66</v>
          </cell>
          <cell r="K1511">
            <v>11671.07</v>
          </cell>
          <cell r="L1511">
            <v>14491.86</v>
          </cell>
          <cell r="M1511">
            <v>6061.91</v>
          </cell>
          <cell r="N1511">
            <v>37536</v>
          </cell>
          <cell r="O1511">
            <v>-36.4</v>
          </cell>
          <cell r="P1511">
            <v>41425.4</v>
          </cell>
          <cell r="Q1511">
            <v>61889.38</v>
          </cell>
          <cell r="R1511">
            <v>41389</v>
          </cell>
          <cell r="S1511">
            <v>2160</v>
          </cell>
          <cell r="T1511">
            <v>5349.6</v>
          </cell>
          <cell r="U1511">
            <v>14491.86</v>
          </cell>
          <cell r="V1511">
            <v>609</v>
          </cell>
          <cell r="W1511">
            <v>7228.8</v>
          </cell>
          <cell r="X1511">
            <v>124.5</v>
          </cell>
          <cell r="Y1511">
            <v>12304.72</v>
          </cell>
          <cell r="Z1511">
            <v>6070.67</v>
          </cell>
          <cell r="AA1511">
            <v>1.88</v>
          </cell>
          <cell r="AB1511">
            <v>2384.8000000000002</v>
          </cell>
          <cell r="AC1511">
            <v>13509.34</v>
          </cell>
          <cell r="AD1511">
            <v>36.96</v>
          </cell>
          <cell r="AE1511">
            <v>17190</v>
          </cell>
          <cell r="AF1511">
            <v>23.96</v>
          </cell>
          <cell r="AG1511">
            <v>2547.2800000000002</v>
          </cell>
          <cell r="AH1511">
            <v>48025.91</v>
          </cell>
          <cell r="AI1511">
            <v>2253.6</v>
          </cell>
          <cell r="AJ1511">
            <v>100931.27</v>
          </cell>
          <cell r="AK1511">
            <v>1084.44</v>
          </cell>
          <cell r="AL1511">
            <v>17698.349999999999</v>
          </cell>
        </row>
        <row r="1512">
          <cell r="A1512">
            <v>38914</v>
          </cell>
          <cell r="B1512" t="str">
            <v>17:45</v>
          </cell>
          <cell r="C1512">
            <v>39344.67</v>
          </cell>
          <cell r="D1512">
            <v>64450.1</v>
          </cell>
          <cell r="E1512">
            <v>80897.84</v>
          </cell>
          <cell r="F1512">
            <v>-172.8</v>
          </cell>
          <cell r="G1512">
            <v>45731.65</v>
          </cell>
          <cell r="H1512">
            <v>11354.77</v>
          </cell>
          <cell r="I1512">
            <v>-130.96</v>
          </cell>
          <cell r="J1512">
            <v>15681.66</v>
          </cell>
          <cell r="K1512">
            <v>11889.41</v>
          </cell>
          <cell r="L1512">
            <v>14496.18</v>
          </cell>
          <cell r="M1512">
            <v>6058.17</v>
          </cell>
          <cell r="N1512">
            <v>36984</v>
          </cell>
          <cell r="O1512">
            <v>-36.4</v>
          </cell>
          <cell r="P1512">
            <v>48806.13</v>
          </cell>
          <cell r="Q1512">
            <v>57538.96</v>
          </cell>
          <cell r="R1512">
            <v>48769.73</v>
          </cell>
          <cell r="S1512">
            <v>2268</v>
          </cell>
          <cell r="T1512">
            <v>6411.6</v>
          </cell>
          <cell r="U1512">
            <v>14496.18</v>
          </cell>
          <cell r="V1512">
            <v>636</v>
          </cell>
          <cell r="W1512">
            <v>7660.8</v>
          </cell>
          <cell r="X1512">
            <v>121.5</v>
          </cell>
          <cell r="Y1512">
            <v>12387.86</v>
          </cell>
          <cell r="Z1512">
            <v>6348.24</v>
          </cell>
          <cell r="AA1512">
            <v>3.75</v>
          </cell>
          <cell r="AB1512">
            <v>2454.9</v>
          </cell>
          <cell r="AC1512">
            <v>14130.81</v>
          </cell>
          <cell r="AD1512">
            <v>35.15</v>
          </cell>
          <cell r="AE1512">
            <v>17694</v>
          </cell>
          <cell r="AF1512">
            <v>29.17</v>
          </cell>
          <cell r="AG1512">
            <v>2569.2399999999998</v>
          </cell>
          <cell r="AH1512">
            <v>49030.17</v>
          </cell>
          <cell r="AI1512">
            <v>2318.4</v>
          </cell>
          <cell r="AJ1512">
            <v>102819.04</v>
          </cell>
          <cell r="AK1512">
            <v>1027.3699999999999</v>
          </cell>
          <cell r="AL1512">
            <v>19660.95</v>
          </cell>
        </row>
        <row r="1513">
          <cell r="A1513">
            <v>38914</v>
          </cell>
          <cell r="B1513" t="str">
            <v>18:00</v>
          </cell>
          <cell r="C1513">
            <v>37218.959999999999</v>
          </cell>
          <cell r="D1513">
            <v>55688.75</v>
          </cell>
          <cell r="E1513">
            <v>87299.09</v>
          </cell>
          <cell r="F1513">
            <v>-86.4</v>
          </cell>
          <cell r="G1513">
            <v>45731.65</v>
          </cell>
          <cell r="H1513">
            <v>11378.77</v>
          </cell>
          <cell r="I1513">
            <v>-141.16999999999999</v>
          </cell>
          <cell r="J1513">
            <v>15017.29</v>
          </cell>
          <cell r="K1513">
            <v>12022.54</v>
          </cell>
          <cell r="L1513">
            <v>14532.66</v>
          </cell>
          <cell r="M1513">
            <v>6065.64</v>
          </cell>
          <cell r="N1513">
            <v>36984</v>
          </cell>
          <cell r="O1513">
            <v>-36.4</v>
          </cell>
          <cell r="P1513">
            <v>76875.990000000005</v>
          </cell>
          <cell r="Q1513">
            <v>34573.17</v>
          </cell>
          <cell r="R1513">
            <v>76839.59</v>
          </cell>
          <cell r="S1513">
            <v>2376</v>
          </cell>
          <cell r="T1513">
            <v>8215.2000000000007</v>
          </cell>
          <cell r="U1513">
            <v>14532.66</v>
          </cell>
          <cell r="V1513">
            <v>684</v>
          </cell>
          <cell r="W1513">
            <v>7488</v>
          </cell>
          <cell r="X1513">
            <v>103.5</v>
          </cell>
          <cell r="Y1513">
            <v>13052.98</v>
          </cell>
          <cell r="Z1513">
            <v>6800.6</v>
          </cell>
          <cell r="AA1513">
            <v>3.75</v>
          </cell>
          <cell r="AB1513">
            <v>2587.1999999999998</v>
          </cell>
          <cell r="AC1513">
            <v>15173.17</v>
          </cell>
          <cell r="AD1513">
            <v>32.74</v>
          </cell>
          <cell r="AE1513">
            <v>19080</v>
          </cell>
          <cell r="AF1513">
            <v>38.54</v>
          </cell>
          <cell r="AG1513">
            <v>2531.6799999999998</v>
          </cell>
          <cell r="AH1513">
            <v>52211.64</v>
          </cell>
          <cell r="AI1513">
            <v>2462.4</v>
          </cell>
          <cell r="AJ1513">
            <v>109682.11</v>
          </cell>
          <cell r="AK1513">
            <v>1084.44</v>
          </cell>
          <cell r="AL1513">
            <v>19773.27</v>
          </cell>
        </row>
        <row r="1514">
          <cell r="A1514">
            <v>38914</v>
          </cell>
          <cell r="B1514" t="str">
            <v>18:15</v>
          </cell>
          <cell r="C1514">
            <v>37967.14</v>
          </cell>
          <cell r="D1514">
            <v>56249.24</v>
          </cell>
          <cell r="E1514">
            <v>113973.23</v>
          </cell>
          <cell r="F1514">
            <v>-172.8</v>
          </cell>
          <cell r="G1514">
            <v>47341.65</v>
          </cell>
          <cell r="H1514">
            <v>11736.86</v>
          </cell>
          <cell r="I1514">
            <v>-145.47999999999999</v>
          </cell>
          <cell r="J1514">
            <v>16646.810000000001</v>
          </cell>
          <cell r="K1514">
            <v>12386.51</v>
          </cell>
          <cell r="L1514">
            <v>15232.74</v>
          </cell>
          <cell r="M1514">
            <v>6386.85</v>
          </cell>
          <cell r="N1514">
            <v>38640</v>
          </cell>
          <cell r="O1514">
            <v>-36.4</v>
          </cell>
          <cell r="P1514">
            <v>87395.5</v>
          </cell>
          <cell r="Q1514">
            <v>33361.480000000003</v>
          </cell>
          <cell r="R1514">
            <v>87359.1</v>
          </cell>
          <cell r="S1514">
            <v>2160</v>
          </cell>
          <cell r="T1514">
            <v>9540</v>
          </cell>
          <cell r="U1514">
            <v>15232.74</v>
          </cell>
          <cell r="V1514">
            <v>771</v>
          </cell>
          <cell r="W1514">
            <v>7747.2</v>
          </cell>
          <cell r="X1514">
            <v>108</v>
          </cell>
          <cell r="Y1514">
            <v>14133.8</v>
          </cell>
          <cell r="Z1514">
            <v>7458.93</v>
          </cell>
          <cell r="AA1514">
            <v>1.88</v>
          </cell>
          <cell r="AB1514">
            <v>2861.3</v>
          </cell>
          <cell r="AC1514">
            <v>17494.82</v>
          </cell>
          <cell r="AD1514">
            <v>34.729999999999997</v>
          </cell>
          <cell r="AE1514">
            <v>21672</v>
          </cell>
          <cell r="AF1514">
            <v>51.04</v>
          </cell>
          <cell r="AG1514">
            <v>2598.39</v>
          </cell>
          <cell r="AH1514">
            <v>58262.85</v>
          </cell>
          <cell r="AI1514">
            <v>2908.8</v>
          </cell>
          <cell r="AJ1514">
            <v>133118.79</v>
          </cell>
          <cell r="AK1514">
            <v>1084.44</v>
          </cell>
          <cell r="AL1514">
            <v>19912.259999999998</v>
          </cell>
        </row>
        <row r="1515">
          <cell r="A1515">
            <v>38914</v>
          </cell>
          <cell r="B1515" t="str">
            <v>18:30</v>
          </cell>
          <cell r="C1515">
            <v>48453.26</v>
          </cell>
          <cell r="D1515">
            <v>76331.83</v>
          </cell>
          <cell r="E1515">
            <v>133410.51999999999</v>
          </cell>
          <cell r="F1515">
            <v>-172.8</v>
          </cell>
          <cell r="G1515">
            <v>48108.32</v>
          </cell>
          <cell r="H1515">
            <v>12170.7</v>
          </cell>
          <cell r="I1515">
            <v>8949.4599999999991</v>
          </cell>
          <cell r="J1515">
            <v>16701.23</v>
          </cell>
          <cell r="K1515">
            <v>14364.08</v>
          </cell>
          <cell r="L1515">
            <v>15440.33</v>
          </cell>
          <cell r="M1515">
            <v>6390.59</v>
          </cell>
          <cell r="N1515">
            <v>39192</v>
          </cell>
          <cell r="O1515">
            <v>-48.53</v>
          </cell>
          <cell r="P1515">
            <v>93364.61</v>
          </cell>
          <cell r="Q1515">
            <v>42583.76</v>
          </cell>
          <cell r="R1515">
            <v>93316.08</v>
          </cell>
          <cell r="S1515">
            <v>2268</v>
          </cell>
          <cell r="T1515">
            <v>13071.6</v>
          </cell>
          <cell r="U1515">
            <v>15440.33</v>
          </cell>
          <cell r="V1515">
            <v>1050</v>
          </cell>
          <cell r="W1515">
            <v>8784</v>
          </cell>
          <cell r="X1515">
            <v>109.5</v>
          </cell>
          <cell r="Y1515">
            <v>16129.16</v>
          </cell>
          <cell r="Z1515">
            <v>8310.93</v>
          </cell>
          <cell r="AA1515">
            <v>3.75</v>
          </cell>
          <cell r="AB1515">
            <v>3375.9</v>
          </cell>
          <cell r="AC1515">
            <v>20385.55</v>
          </cell>
          <cell r="AD1515">
            <v>37.1</v>
          </cell>
          <cell r="AE1515">
            <v>27198</v>
          </cell>
          <cell r="AF1515">
            <v>96.87</v>
          </cell>
          <cell r="AG1515">
            <v>2586.5</v>
          </cell>
          <cell r="AH1515">
            <v>71163.59</v>
          </cell>
          <cell r="AI1515">
            <v>3758.4</v>
          </cell>
          <cell r="AJ1515">
            <v>155275.91</v>
          </cell>
          <cell r="AK1515">
            <v>1141.52</v>
          </cell>
          <cell r="AL1515">
            <v>18331.09</v>
          </cell>
        </row>
        <row r="1516">
          <cell r="A1516">
            <v>38914</v>
          </cell>
          <cell r="B1516" t="str">
            <v>18:45</v>
          </cell>
          <cell r="C1516">
            <v>48011.95</v>
          </cell>
          <cell r="D1516">
            <v>75451.509999999995</v>
          </cell>
          <cell r="E1516">
            <v>172609.57</v>
          </cell>
          <cell r="F1516">
            <v>-86.4</v>
          </cell>
          <cell r="G1516">
            <v>48108.32</v>
          </cell>
          <cell r="H1516">
            <v>12194.7</v>
          </cell>
          <cell r="I1516">
            <v>22064.25</v>
          </cell>
          <cell r="J1516">
            <v>17053.169999999998</v>
          </cell>
          <cell r="K1516">
            <v>15796.84</v>
          </cell>
          <cell r="L1516">
            <v>15344.34</v>
          </cell>
          <cell r="M1516">
            <v>6398.06</v>
          </cell>
          <cell r="N1516">
            <v>38640</v>
          </cell>
          <cell r="O1516">
            <v>1522.63</v>
          </cell>
          <cell r="P1516">
            <v>104084.6</v>
          </cell>
          <cell r="Q1516">
            <v>60074.04</v>
          </cell>
          <cell r="R1516">
            <v>105607.23</v>
          </cell>
          <cell r="S1516">
            <v>2376</v>
          </cell>
          <cell r="T1516">
            <v>16470</v>
          </cell>
          <cell r="U1516">
            <v>15344.34</v>
          </cell>
          <cell r="V1516">
            <v>1257</v>
          </cell>
          <cell r="W1516">
            <v>9734.4</v>
          </cell>
          <cell r="X1516">
            <v>109.5</v>
          </cell>
          <cell r="Y1516">
            <v>17126.84</v>
          </cell>
          <cell r="Z1516">
            <v>8858.17</v>
          </cell>
          <cell r="AA1516">
            <v>3.75</v>
          </cell>
          <cell r="AB1516">
            <v>3817.4</v>
          </cell>
          <cell r="AC1516">
            <v>21986.2</v>
          </cell>
          <cell r="AD1516">
            <v>40.369999999999997</v>
          </cell>
          <cell r="AE1516">
            <v>30456</v>
          </cell>
          <cell r="AF1516">
            <v>141.66</v>
          </cell>
          <cell r="AG1516">
            <v>2616.39</v>
          </cell>
          <cell r="AH1516">
            <v>79787.06</v>
          </cell>
          <cell r="AI1516">
            <v>4161.6000000000004</v>
          </cell>
          <cell r="AJ1516">
            <v>177688.65</v>
          </cell>
          <cell r="AK1516">
            <v>1312.75</v>
          </cell>
          <cell r="AL1516">
            <v>10845.27</v>
          </cell>
        </row>
        <row r="1517">
          <cell r="A1517">
            <v>38914</v>
          </cell>
          <cell r="B1517" t="str">
            <v>19:00</v>
          </cell>
          <cell r="C1517">
            <v>50086.45</v>
          </cell>
          <cell r="D1517">
            <v>75491.53</v>
          </cell>
          <cell r="E1517">
            <v>180327.35</v>
          </cell>
          <cell r="F1517">
            <v>-172.8</v>
          </cell>
          <cell r="G1517">
            <v>48606.65</v>
          </cell>
          <cell r="H1517">
            <v>12228.07</v>
          </cell>
          <cell r="I1517">
            <v>22096.080000000002</v>
          </cell>
          <cell r="J1517">
            <v>16933.18</v>
          </cell>
          <cell r="K1517">
            <v>16512.46</v>
          </cell>
          <cell r="L1517">
            <v>15536.19</v>
          </cell>
          <cell r="M1517">
            <v>6386.85</v>
          </cell>
          <cell r="N1517">
            <v>39192</v>
          </cell>
          <cell r="O1517">
            <v>6885.18</v>
          </cell>
          <cell r="P1517">
            <v>119869.08</v>
          </cell>
          <cell r="Q1517">
            <v>57402.84</v>
          </cell>
          <cell r="R1517">
            <v>126754.26</v>
          </cell>
          <cell r="S1517">
            <v>2376</v>
          </cell>
          <cell r="T1517">
            <v>17686.8</v>
          </cell>
          <cell r="U1517">
            <v>15536.19</v>
          </cell>
          <cell r="V1517">
            <v>1380</v>
          </cell>
          <cell r="W1517">
            <v>9993.6</v>
          </cell>
          <cell r="X1517">
            <v>117.75</v>
          </cell>
          <cell r="Y1517">
            <v>17625.68</v>
          </cell>
          <cell r="Z1517">
            <v>9120.8700000000008</v>
          </cell>
          <cell r="AA1517">
            <v>13.13</v>
          </cell>
          <cell r="AB1517">
            <v>4000.6</v>
          </cell>
          <cell r="AC1517">
            <v>22595.8</v>
          </cell>
          <cell r="AD1517">
            <v>43.44</v>
          </cell>
          <cell r="AE1517">
            <v>32058</v>
          </cell>
          <cell r="AF1517">
            <v>152.07</v>
          </cell>
          <cell r="AG1517">
            <v>2633.58</v>
          </cell>
          <cell r="AH1517">
            <v>84161.85</v>
          </cell>
          <cell r="AI1517">
            <v>4320</v>
          </cell>
          <cell r="AJ1517">
            <v>183927.79</v>
          </cell>
          <cell r="AK1517">
            <v>1312.75</v>
          </cell>
          <cell r="AL1517">
            <v>9413.2800000000007</v>
          </cell>
        </row>
        <row r="1518">
          <cell r="A1518">
            <v>38914</v>
          </cell>
          <cell r="B1518" t="str">
            <v>19:15</v>
          </cell>
          <cell r="C1518">
            <v>50997.87</v>
          </cell>
          <cell r="D1518">
            <v>76091.66</v>
          </cell>
          <cell r="E1518">
            <v>179247.99</v>
          </cell>
          <cell r="F1518">
            <v>-86.4</v>
          </cell>
          <cell r="G1518">
            <v>49066.65</v>
          </cell>
          <cell r="H1518">
            <v>12233.7</v>
          </cell>
          <cell r="I1518">
            <v>34587.43</v>
          </cell>
          <cell r="J1518">
            <v>16615.240000000002</v>
          </cell>
          <cell r="K1518">
            <v>16498.150000000001</v>
          </cell>
          <cell r="L1518">
            <v>15566.44</v>
          </cell>
          <cell r="M1518">
            <v>6371.91</v>
          </cell>
          <cell r="N1518">
            <v>39192</v>
          </cell>
          <cell r="O1518">
            <v>8134.83</v>
          </cell>
          <cell r="P1518">
            <v>119821.79</v>
          </cell>
          <cell r="Q1518">
            <v>60639.57</v>
          </cell>
          <cell r="R1518">
            <v>127956.62</v>
          </cell>
          <cell r="S1518">
            <v>2376</v>
          </cell>
          <cell r="T1518">
            <v>18730.8</v>
          </cell>
          <cell r="U1518">
            <v>15566.44</v>
          </cell>
          <cell r="V1518">
            <v>1407</v>
          </cell>
          <cell r="W1518">
            <v>10166.4</v>
          </cell>
          <cell r="X1518">
            <v>126.75</v>
          </cell>
          <cell r="Y1518">
            <v>17875.099999999999</v>
          </cell>
          <cell r="Z1518">
            <v>9100.1299999999992</v>
          </cell>
          <cell r="AA1518">
            <v>18.760000000000002</v>
          </cell>
          <cell r="AB1518">
            <v>4150.3999999999996</v>
          </cell>
          <cell r="AC1518">
            <v>22915.55</v>
          </cell>
          <cell r="AD1518">
            <v>48.72</v>
          </cell>
          <cell r="AE1518">
            <v>32976</v>
          </cell>
          <cell r="AF1518">
            <v>162.49</v>
          </cell>
          <cell r="AG1518">
            <v>2603.85</v>
          </cell>
          <cell r="AH1518">
            <v>85970.91</v>
          </cell>
          <cell r="AI1518">
            <v>4384.8</v>
          </cell>
          <cell r="AJ1518">
            <v>184631.7</v>
          </cell>
          <cell r="AK1518">
            <v>1369.82</v>
          </cell>
          <cell r="AL1518">
            <v>10019.98</v>
          </cell>
        </row>
        <row r="1519">
          <cell r="A1519">
            <v>38914</v>
          </cell>
          <cell r="B1519" t="str">
            <v>19:30</v>
          </cell>
          <cell r="C1519">
            <v>50115.66</v>
          </cell>
          <cell r="D1519">
            <v>65409.5</v>
          </cell>
          <cell r="E1519">
            <v>181292.13</v>
          </cell>
          <cell r="F1519">
            <v>-172.8</v>
          </cell>
          <cell r="G1519">
            <v>48989.98</v>
          </cell>
          <cell r="H1519">
            <v>12257.7</v>
          </cell>
          <cell r="I1519">
            <v>47188.93</v>
          </cell>
          <cell r="J1519">
            <v>16760.03</v>
          </cell>
          <cell r="K1519">
            <v>16364.92</v>
          </cell>
          <cell r="L1519">
            <v>15490.64</v>
          </cell>
          <cell r="M1519">
            <v>6383.12</v>
          </cell>
          <cell r="N1519">
            <v>39744</v>
          </cell>
          <cell r="O1519">
            <v>8128.76</v>
          </cell>
          <cell r="P1519">
            <v>121314.22</v>
          </cell>
          <cell r="Q1519">
            <v>65607.16</v>
          </cell>
          <cell r="R1519">
            <v>129442.98</v>
          </cell>
          <cell r="S1519">
            <v>2376</v>
          </cell>
          <cell r="T1519">
            <v>19209.599999999999</v>
          </cell>
          <cell r="U1519">
            <v>15490.64</v>
          </cell>
          <cell r="V1519">
            <v>1389</v>
          </cell>
          <cell r="W1519">
            <v>10137.6</v>
          </cell>
          <cell r="X1519">
            <v>153.75</v>
          </cell>
          <cell r="Y1519">
            <v>17625.68</v>
          </cell>
          <cell r="Z1519">
            <v>9132.06</v>
          </cell>
          <cell r="AA1519">
            <v>18.760000000000002</v>
          </cell>
          <cell r="AB1519">
            <v>4180.7</v>
          </cell>
          <cell r="AC1519">
            <v>22955.49</v>
          </cell>
          <cell r="AD1519">
            <v>46.15</v>
          </cell>
          <cell r="AE1519">
            <v>33102</v>
          </cell>
          <cell r="AF1519">
            <v>165.61</v>
          </cell>
          <cell r="AG1519">
            <v>2666.86</v>
          </cell>
          <cell r="AH1519">
            <v>86633.12</v>
          </cell>
          <cell r="AI1519">
            <v>4406.3999999999996</v>
          </cell>
          <cell r="AJ1519">
            <v>185751.64</v>
          </cell>
          <cell r="AK1519">
            <v>1426.9</v>
          </cell>
          <cell r="AL1519">
            <v>9602.67</v>
          </cell>
        </row>
        <row r="1520">
          <cell r="A1520">
            <v>38914</v>
          </cell>
          <cell r="B1520" t="str">
            <v>19:45</v>
          </cell>
          <cell r="C1520">
            <v>51451.58</v>
          </cell>
          <cell r="D1520">
            <v>71610.740000000005</v>
          </cell>
          <cell r="E1520">
            <v>180614.09</v>
          </cell>
          <cell r="F1520">
            <v>-172.8</v>
          </cell>
          <cell r="G1520">
            <v>49066.65</v>
          </cell>
          <cell r="H1520">
            <v>12257.7</v>
          </cell>
          <cell r="I1520">
            <v>47120.77</v>
          </cell>
          <cell r="J1520">
            <v>16778.8</v>
          </cell>
          <cell r="K1520">
            <v>16505.71</v>
          </cell>
          <cell r="L1520">
            <v>15536.65</v>
          </cell>
          <cell r="M1520">
            <v>0</v>
          </cell>
          <cell r="N1520">
            <v>38640</v>
          </cell>
          <cell r="O1520">
            <v>8134.83</v>
          </cell>
          <cell r="P1520">
            <v>119075.92</v>
          </cell>
          <cell r="Q1520">
            <v>68779.92</v>
          </cell>
          <cell r="R1520">
            <v>127210.75</v>
          </cell>
          <cell r="S1520">
            <v>2268</v>
          </cell>
          <cell r="T1520">
            <v>19087.2</v>
          </cell>
          <cell r="U1520">
            <v>15536.65</v>
          </cell>
          <cell r="V1520">
            <v>1383</v>
          </cell>
          <cell r="W1520">
            <v>10195.200000000001</v>
          </cell>
          <cell r="X1520">
            <v>196.5</v>
          </cell>
          <cell r="Y1520">
            <v>17625.68</v>
          </cell>
          <cell r="Z1520">
            <v>9049.64</v>
          </cell>
          <cell r="AA1520">
            <v>18.760000000000002</v>
          </cell>
          <cell r="AB1520">
            <v>4161.6000000000004</v>
          </cell>
          <cell r="AC1520">
            <v>22780.92</v>
          </cell>
          <cell r="AD1520">
            <v>48.04</v>
          </cell>
          <cell r="AE1520">
            <v>33012</v>
          </cell>
          <cell r="AF1520">
            <v>165.61</v>
          </cell>
          <cell r="AG1520">
            <v>2633.7</v>
          </cell>
          <cell r="AH1520">
            <v>85341</v>
          </cell>
          <cell r="AI1520">
            <v>4413.6000000000004</v>
          </cell>
          <cell r="AJ1520">
            <v>184935.67999999999</v>
          </cell>
          <cell r="AK1520">
            <v>1426.9</v>
          </cell>
          <cell r="AL1520">
            <v>9543.0499999999993</v>
          </cell>
        </row>
        <row r="1521">
          <cell r="A1521">
            <v>38914</v>
          </cell>
          <cell r="B1521" t="str">
            <v>20:00</v>
          </cell>
          <cell r="C1521">
            <v>50935.06</v>
          </cell>
          <cell r="D1521">
            <v>75971.62</v>
          </cell>
          <cell r="E1521">
            <v>180653.66</v>
          </cell>
          <cell r="F1521">
            <v>-86.4</v>
          </cell>
          <cell r="G1521">
            <v>49181.65</v>
          </cell>
          <cell r="H1521">
            <v>12355.57</v>
          </cell>
          <cell r="I1521">
            <v>47170.89</v>
          </cell>
          <cell r="J1521">
            <v>16158.88</v>
          </cell>
          <cell r="K1521">
            <v>16410.22</v>
          </cell>
          <cell r="L1521">
            <v>15107.85</v>
          </cell>
          <cell r="M1521">
            <v>0</v>
          </cell>
          <cell r="N1521">
            <v>38640</v>
          </cell>
          <cell r="O1521">
            <v>8128.76</v>
          </cell>
          <cell r="P1521">
            <v>118051.74</v>
          </cell>
          <cell r="Q1521">
            <v>69497.429999999993</v>
          </cell>
          <cell r="R1521">
            <v>126180.5</v>
          </cell>
          <cell r="S1521">
            <v>2376</v>
          </cell>
          <cell r="T1521">
            <v>19191.599999999999</v>
          </cell>
          <cell r="U1521">
            <v>15107.85</v>
          </cell>
          <cell r="V1521">
            <v>1377</v>
          </cell>
          <cell r="W1521">
            <v>10368</v>
          </cell>
          <cell r="X1521">
            <v>282</v>
          </cell>
          <cell r="Y1521">
            <v>17708.82</v>
          </cell>
          <cell r="Z1521">
            <v>9499.27</v>
          </cell>
          <cell r="AA1521">
            <v>20.64</v>
          </cell>
          <cell r="AB1521">
            <v>4078.7</v>
          </cell>
          <cell r="AC1521">
            <v>22675.439999999999</v>
          </cell>
          <cell r="AD1521">
            <v>47.4</v>
          </cell>
          <cell r="AE1521">
            <v>32724</v>
          </cell>
          <cell r="AF1521">
            <v>165.61</v>
          </cell>
          <cell r="AG1521">
            <v>2656.11</v>
          </cell>
          <cell r="AH1521">
            <v>85611</v>
          </cell>
          <cell r="AI1521">
            <v>4377.6000000000004</v>
          </cell>
          <cell r="AJ1521">
            <v>184999.66</v>
          </cell>
          <cell r="AK1521">
            <v>1483.98</v>
          </cell>
          <cell r="AL1521">
            <v>9242.67</v>
          </cell>
        </row>
        <row r="1522">
          <cell r="A1522">
            <v>38914</v>
          </cell>
          <cell r="B1522" t="str">
            <v>20:15</v>
          </cell>
          <cell r="C1522">
            <v>51791.66</v>
          </cell>
          <cell r="D1522">
            <v>79812.39</v>
          </cell>
          <cell r="E1522">
            <v>181855.66</v>
          </cell>
          <cell r="F1522">
            <v>-172.8</v>
          </cell>
          <cell r="G1522">
            <v>49526.65</v>
          </cell>
          <cell r="H1522">
            <v>12521.68</v>
          </cell>
          <cell r="I1522">
            <v>47261.35</v>
          </cell>
          <cell r="J1522">
            <v>16921.580000000002</v>
          </cell>
          <cell r="K1522">
            <v>16603.939999999999</v>
          </cell>
          <cell r="L1522">
            <v>14454.76</v>
          </cell>
          <cell r="M1522">
            <v>0</v>
          </cell>
          <cell r="N1522">
            <v>38640</v>
          </cell>
          <cell r="O1522">
            <v>8128.76</v>
          </cell>
          <cell r="P1522">
            <v>106470.75</v>
          </cell>
          <cell r="Q1522">
            <v>80325.23</v>
          </cell>
          <cell r="R1522">
            <v>114599.51</v>
          </cell>
          <cell r="S1522">
            <v>2376</v>
          </cell>
          <cell r="T1522">
            <v>19332</v>
          </cell>
          <cell r="U1522">
            <v>14454.76</v>
          </cell>
          <cell r="V1522">
            <v>1359</v>
          </cell>
          <cell r="W1522">
            <v>10656</v>
          </cell>
          <cell r="X1522">
            <v>353.25</v>
          </cell>
          <cell r="Y1522">
            <v>17542.54</v>
          </cell>
          <cell r="Z1522">
            <v>9391.7199999999993</v>
          </cell>
          <cell r="AA1522">
            <v>18.760000000000002</v>
          </cell>
          <cell r="AB1522">
            <v>4007</v>
          </cell>
          <cell r="AC1522">
            <v>22750.99</v>
          </cell>
          <cell r="AD1522">
            <v>48</v>
          </cell>
          <cell r="AE1522">
            <v>32382</v>
          </cell>
          <cell r="AF1522">
            <v>161.44999999999999</v>
          </cell>
          <cell r="AG1522">
            <v>2651.08</v>
          </cell>
          <cell r="AH1522">
            <v>85647</v>
          </cell>
          <cell r="AI1522">
            <v>4320</v>
          </cell>
          <cell r="AJ1522">
            <v>184695.69</v>
          </cell>
          <cell r="AK1522">
            <v>1655.2</v>
          </cell>
          <cell r="AL1522">
            <v>7367.79</v>
          </cell>
        </row>
        <row r="1523">
          <cell r="A1523">
            <v>38914</v>
          </cell>
          <cell r="B1523" t="str">
            <v>20:30</v>
          </cell>
          <cell r="C1523">
            <v>51824.07</v>
          </cell>
          <cell r="D1523">
            <v>84573.34</v>
          </cell>
          <cell r="E1523">
            <v>188535.01</v>
          </cell>
          <cell r="F1523">
            <v>-172.8</v>
          </cell>
          <cell r="G1523">
            <v>49449.98</v>
          </cell>
          <cell r="H1523">
            <v>12641.67</v>
          </cell>
          <cell r="I1523">
            <v>47252.75</v>
          </cell>
          <cell r="J1523">
            <v>16014.89</v>
          </cell>
          <cell r="K1523">
            <v>16556.72</v>
          </cell>
          <cell r="L1523">
            <v>14328.62</v>
          </cell>
          <cell r="M1523">
            <v>63.5</v>
          </cell>
          <cell r="N1523">
            <v>38640</v>
          </cell>
          <cell r="O1523">
            <v>8134.83</v>
          </cell>
          <cell r="P1523">
            <v>94766.42</v>
          </cell>
          <cell r="Q1523">
            <v>89953.32</v>
          </cell>
          <cell r="R1523">
            <v>102901.25</v>
          </cell>
          <cell r="S1523">
            <v>2376</v>
          </cell>
          <cell r="T1523">
            <v>19004.400000000001</v>
          </cell>
          <cell r="U1523">
            <v>14328.62</v>
          </cell>
          <cell r="V1523">
            <v>1317</v>
          </cell>
          <cell r="W1523">
            <v>11059.2</v>
          </cell>
          <cell r="X1523">
            <v>387.75</v>
          </cell>
          <cell r="Y1523">
            <v>17459.400000000001</v>
          </cell>
          <cell r="Z1523">
            <v>9242.58</v>
          </cell>
          <cell r="AA1523">
            <v>18.760000000000002</v>
          </cell>
          <cell r="AB1523">
            <v>3903.4</v>
          </cell>
          <cell r="AC1523">
            <v>22626.44</v>
          </cell>
          <cell r="AD1523">
            <v>48.43</v>
          </cell>
          <cell r="AE1523">
            <v>32076</v>
          </cell>
          <cell r="AF1523">
            <v>157.28</v>
          </cell>
          <cell r="AG1523">
            <v>2618.7600000000002</v>
          </cell>
          <cell r="AH1523">
            <v>84984.5</v>
          </cell>
          <cell r="AI1523">
            <v>4262.3999999999996</v>
          </cell>
          <cell r="AJ1523">
            <v>187191.26</v>
          </cell>
          <cell r="AK1523">
            <v>1483.98</v>
          </cell>
          <cell r="AL1523">
            <v>5354.9</v>
          </cell>
        </row>
        <row r="1524">
          <cell r="A1524">
            <v>38914</v>
          </cell>
          <cell r="B1524" t="str">
            <v>20:45</v>
          </cell>
          <cell r="C1524">
            <v>52437.02</v>
          </cell>
          <cell r="D1524">
            <v>83253.070000000007</v>
          </cell>
          <cell r="E1524">
            <v>188497.02</v>
          </cell>
          <cell r="F1524">
            <v>-86.4</v>
          </cell>
          <cell r="G1524">
            <v>49488.32</v>
          </cell>
          <cell r="H1524">
            <v>12713.66</v>
          </cell>
          <cell r="I1524">
            <v>47301.27</v>
          </cell>
          <cell r="J1524">
            <v>16416.43</v>
          </cell>
          <cell r="K1524">
            <v>16644.98</v>
          </cell>
          <cell r="L1524">
            <v>13966.15</v>
          </cell>
          <cell r="M1524">
            <v>2961.86</v>
          </cell>
          <cell r="N1524">
            <v>39192</v>
          </cell>
          <cell r="O1524">
            <v>8116.63</v>
          </cell>
          <cell r="P1524">
            <v>87109.35</v>
          </cell>
          <cell r="Q1524">
            <v>95911.2</v>
          </cell>
          <cell r="R1524">
            <v>95225.98</v>
          </cell>
          <cell r="S1524">
            <v>2376</v>
          </cell>
          <cell r="T1524">
            <v>18698.400000000001</v>
          </cell>
          <cell r="U1524">
            <v>13966.15</v>
          </cell>
          <cell r="V1524">
            <v>1302</v>
          </cell>
          <cell r="W1524">
            <v>10972.8</v>
          </cell>
          <cell r="X1524">
            <v>408.75</v>
          </cell>
          <cell r="Y1524">
            <v>17209.98</v>
          </cell>
          <cell r="Z1524">
            <v>9214.02</v>
          </cell>
          <cell r="AA1524">
            <v>18.760000000000002</v>
          </cell>
          <cell r="AB1524">
            <v>3755.1</v>
          </cell>
          <cell r="AC1524">
            <v>22312.15</v>
          </cell>
          <cell r="AD1524">
            <v>46.42</v>
          </cell>
          <cell r="AE1524">
            <v>31536</v>
          </cell>
          <cell r="AF1524">
            <v>151.03</v>
          </cell>
          <cell r="AG1524">
            <v>2671.36</v>
          </cell>
          <cell r="AH1524">
            <v>84240.86</v>
          </cell>
          <cell r="AI1524">
            <v>4219.2</v>
          </cell>
          <cell r="AJ1524">
            <v>186663.33</v>
          </cell>
          <cell r="AK1524">
            <v>1426.9</v>
          </cell>
          <cell r="AL1524">
            <v>4702.6400000000003</v>
          </cell>
        </row>
        <row r="1525">
          <cell r="A1525">
            <v>38914</v>
          </cell>
          <cell r="B1525" t="str">
            <v>21:00</v>
          </cell>
          <cell r="C1525">
            <v>50635.38</v>
          </cell>
          <cell r="D1525">
            <v>74531.320000000007</v>
          </cell>
          <cell r="E1525">
            <v>188455.35</v>
          </cell>
          <cell r="F1525">
            <v>-172.8</v>
          </cell>
          <cell r="G1525">
            <v>49296.65</v>
          </cell>
          <cell r="H1525">
            <v>12785.65</v>
          </cell>
          <cell r="I1525">
            <v>47331.74</v>
          </cell>
          <cell r="J1525">
            <v>15858.51</v>
          </cell>
          <cell r="K1525">
            <v>16347.22</v>
          </cell>
          <cell r="L1525">
            <v>13956.25</v>
          </cell>
          <cell r="M1525">
            <v>6439.14</v>
          </cell>
          <cell r="N1525">
            <v>39744</v>
          </cell>
          <cell r="O1525">
            <v>8128.76</v>
          </cell>
          <cell r="P1525">
            <v>86324.54</v>
          </cell>
          <cell r="Q1525">
            <v>92352.21</v>
          </cell>
          <cell r="R1525">
            <v>94453.3</v>
          </cell>
          <cell r="S1525">
            <v>2268</v>
          </cell>
          <cell r="T1525">
            <v>17985.599999999999</v>
          </cell>
          <cell r="U1525">
            <v>13956.25</v>
          </cell>
          <cell r="V1525">
            <v>1266</v>
          </cell>
          <cell r="W1525">
            <v>10569.6</v>
          </cell>
          <cell r="X1525">
            <v>416.25</v>
          </cell>
          <cell r="Y1525">
            <v>17209.98</v>
          </cell>
          <cell r="Z1525">
            <v>9000.64</v>
          </cell>
          <cell r="AA1525">
            <v>18.760000000000002</v>
          </cell>
          <cell r="AB1525">
            <v>3637.2</v>
          </cell>
          <cell r="AC1525">
            <v>21976.76</v>
          </cell>
          <cell r="AD1525">
            <v>47.45</v>
          </cell>
          <cell r="AE1525">
            <v>30978</v>
          </cell>
          <cell r="AF1525">
            <v>149.99</v>
          </cell>
          <cell r="AG1525">
            <v>2645.09</v>
          </cell>
          <cell r="AH1525">
            <v>83260.14</v>
          </cell>
          <cell r="AI1525">
            <v>4132.8</v>
          </cell>
          <cell r="AJ1525">
            <v>185511.51</v>
          </cell>
          <cell r="AK1525">
            <v>1655.2</v>
          </cell>
          <cell r="AL1525">
            <v>3832.99</v>
          </cell>
        </row>
        <row r="1526">
          <cell r="A1526">
            <v>38914</v>
          </cell>
          <cell r="B1526" t="str">
            <v>21:15</v>
          </cell>
          <cell r="C1526">
            <v>50575.77</v>
          </cell>
          <cell r="D1526">
            <v>64449.52</v>
          </cell>
          <cell r="E1526">
            <v>188817.29</v>
          </cell>
          <cell r="F1526">
            <v>-86.4</v>
          </cell>
          <cell r="G1526">
            <v>55429.98</v>
          </cell>
          <cell r="H1526">
            <v>12691.54</v>
          </cell>
          <cell r="I1526">
            <v>47422.06</v>
          </cell>
          <cell r="J1526">
            <v>16807.62</v>
          </cell>
          <cell r="K1526">
            <v>16361.47</v>
          </cell>
          <cell r="L1526">
            <v>13731.32</v>
          </cell>
          <cell r="M1526">
            <v>6446.61</v>
          </cell>
          <cell r="N1526">
            <v>39192</v>
          </cell>
          <cell r="O1526">
            <v>8134.83</v>
          </cell>
          <cell r="P1526">
            <v>76746.84</v>
          </cell>
          <cell r="Q1526">
            <v>98404.1</v>
          </cell>
          <cell r="R1526">
            <v>84881.67</v>
          </cell>
          <cell r="S1526">
            <v>2376</v>
          </cell>
          <cell r="T1526">
            <v>17460</v>
          </cell>
          <cell r="U1526">
            <v>13731.32</v>
          </cell>
          <cell r="V1526">
            <v>1212</v>
          </cell>
          <cell r="W1526">
            <v>10598.4</v>
          </cell>
          <cell r="X1526">
            <v>412.5</v>
          </cell>
          <cell r="Y1526">
            <v>17043.7</v>
          </cell>
          <cell r="Z1526">
            <v>8894.2800000000007</v>
          </cell>
          <cell r="AA1526">
            <v>20.64</v>
          </cell>
          <cell r="AB1526">
            <v>3530.4</v>
          </cell>
          <cell r="AC1526">
            <v>21752.78</v>
          </cell>
          <cell r="AD1526">
            <v>46.51</v>
          </cell>
          <cell r="AE1526">
            <v>30204</v>
          </cell>
          <cell r="AF1526">
            <v>142.69999999999999</v>
          </cell>
          <cell r="AG1526">
            <v>2650.81</v>
          </cell>
          <cell r="AH1526">
            <v>81938.61</v>
          </cell>
          <cell r="AI1526">
            <v>4017.6</v>
          </cell>
          <cell r="AJ1526">
            <v>184407.6</v>
          </cell>
          <cell r="AK1526">
            <v>1712.28</v>
          </cell>
          <cell r="AL1526">
            <v>6079.39</v>
          </cell>
        </row>
        <row r="1527">
          <cell r="A1527">
            <v>38914</v>
          </cell>
          <cell r="B1527" t="str">
            <v>21:30</v>
          </cell>
          <cell r="C1527">
            <v>40028.04</v>
          </cell>
          <cell r="D1527">
            <v>52528.5</v>
          </cell>
          <cell r="E1527">
            <v>146819.57</v>
          </cell>
          <cell r="F1527">
            <v>-172.8</v>
          </cell>
          <cell r="G1527">
            <v>93839.97</v>
          </cell>
          <cell r="H1527">
            <v>12665.66</v>
          </cell>
          <cell r="I1527">
            <v>47358.65</v>
          </cell>
          <cell r="J1527">
            <v>16849.59</v>
          </cell>
          <cell r="K1527">
            <v>16356.8</v>
          </cell>
          <cell r="L1527">
            <v>13704.9</v>
          </cell>
          <cell r="M1527">
            <v>6439.14</v>
          </cell>
          <cell r="N1527">
            <v>39192</v>
          </cell>
          <cell r="O1527">
            <v>8128.76</v>
          </cell>
          <cell r="P1527">
            <v>63553.68</v>
          </cell>
          <cell r="Q1527">
            <v>105503.81</v>
          </cell>
          <cell r="R1527">
            <v>71682.44</v>
          </cell>
          <cell r="S1527">
            <v>2376</v>
          </cell>
          <cell r="T1527">
            <v>16491.599999999999</v>
          </cell>
          <cell r="U1527">
            <v>13704.9</v>
          </cell>
          <cell r="V1527">
            <v>1143</v>
          </cell>
          <cell r="W1527">
            <v>10368</v>
          </cell>
          <cell r="X1527">
            <v>408</v>
          </cell>
          <cell r="Y1527">
            <v>16711.14</v>
          </cell>
          <cell r="Z1527">
            <v>8709.6</v>
          </cell>
          <cell r="AA1527">
            <v>18.760000000000002</v>
          </cell>
          <cell r="AB1527">
            <v>3409.4</v>
          </cell>
          <cell r="AC1527">
            <v>21332.87</v>
          </cell>
          <cell r="AD1527">
            <v>46.37</v>
          </cell>
          <cell r="AE1527">
            <v>29178</v>
          </cell>
          <cell r="AF1527">
            <v>138.53</v>
          </cell>
          <cell r="AG1527">
            <v>2587.6799999999998</v>
          </cell>
          <cell r="AH1527">
            <v>79852.14</v>
          </cell>
          <cell r="AI1527">
            <v>3938.4</v>
          </cell>
          <cell r="AJ1527">
            <v>151420.75</v>
          </cell>
          <cell r="AK1527">
            <v>1826.43</v>
          </cell>
          <cell r="AL1527">
            <v>10293.120000000001</v>
          </cell>
        </row>
        <row r="1528">
          <cell r="A1528">
            <v>38914</v>
          </cell>
          <cell r="B1528" t="str">
            <v>21:45</v>
          </cell>
          <cell r="C1528">
            <v>34920.01</v>
          </cell>
          <cell r="D1528">
            <v>53408.68</v>
          </cell>
          <cell r="E1528">
            <v>115338.51</v>
          </cell>
          <cell r="F1528">
            <v>-172.8</v>
          </cell>
          <cell r="G1528">
            <v>99513.3</v>
          </cell>
          <cell r="H1528">
            <v>12665.66</v>
          </cell>
          <cell r="I1528">
            <v>47424.160000000003</v>
          </cell>
          <cell r="J1528">
            <v>16577.64</v>
          </cell>
          <cell r="K1528">
            <v>16445.46</v>
          </cell>
          <cell r="L1528">
            <v>13708.15</v>
          </cell>
          <cell r="M1528">
            <v>6439.14</v>
          </cell>
          <cell r="N1528">
            <v>38640</v>
          </cell>
          <cell r="O1528">
            <v>8122.7</v>
          </cell>
          <cell r="P1528">
            <v>54221.54</v>
          </cell>
          <cell r="Q1528">
            <v>108784.93</v>
          </cell>
          <cell r="R1528">
            <v>62344.24</v>
          </cell>
          <cell r="S1528">
            <v>2376</v>
          </cell>
          <cell r="T1528">
            <v>15796.8</v>
          </cell>
          <cell r="U1528">
            <v>13708.15</v>
          </cell>
          <cell r="V1528">
            <v>1098</v>
          </cell>
          <cell r="W1528">
            <v>10080</v>
          </cell>
          <cell r="X1528">
            <v>396.75</v>
          </cell>
          <cell r="Y1528">
            <v>16129.16</v>
          </cell>
          <cell r="Z1528">
            <v>8643.7800000000007</v>
          </cell>
          <cell r="AA1528">
            <v>18.760000000000002</v>
          </cell>
          <cell r="AB1528">
            <v>3275.5</v>
          </cell>
          <cell r="AC1528">
            <v>20512.46</v>
          </cell>
          <cell r="AD1528">
            <v>46.63</v>
          </cell>
          <cell r="AE1528">
            <v>28224</v>
          </cell>
          <cell r="AF1528">
            <v>130.19999999999999</v>
          </cell>
          <cell r="AG1528">
            <v>2500.36</v>
          </cell>
          <cell r="AH1528">
            <v>76933.14</v>
          </cell>
          <cell r="AI1528">
            <v>3866.4</v>
          </cell>
          <cell r="AJ1528">
            <v>122641.25</v>
          </cell>
          <cell r="AK1528">
            <v>1826.43</v>
          </cell>
          <cell r="AL1528">
            <v>6001.98</v>
          </cell>
        </row>
        <row r="1529">
          <cell r="A1529">
            <v>38914</v>
          </cell>
          <cell r="B1529" t="str">
            <v>22:00</v>
          </cell>
          <cell r="C1529">
            <v>40142.46</v>
          </cell>
          <cell r="D1529">
            <v>60769.94</v>
          </cell>
          <cell r="E1529">
            <v>115822.09</v>
          </cell>
          <cell r="F1529">
            <v>-86.4</v>
          </cell>
          <cell r="G1529">
            <v>99589.97</v>
          </cell>
          <cell r="H1529">
            <v>12715.54</v>
          </cell>
          <cell r="I1529">
            <v>47335.58</v>
          </cell>
          <cell r="J1529">
            <v>16758.830000000002</v>
          </cell>
          <cell r="K1529">
            <v>16616.34</v>
          </cell>
          <cell r="L1529">
            <v>13736.07</v>
          </cell>
          <cell r="M1529">
            <v>6446.61</v>
          </cell>
          <cell r="N1529">
            <v>39192</v>
          </cell>
          <cell r="O1529">
            <v>8171.23</v>
          </cell>
          <cell r="P1529">
            <v>44774.83</v>
          </cell>
          <cell r="Q1529">
            <v>112463.72</v>
          </cell>
          <cell r="R1529">
            <v>52946.06</v>
          </cell>
          <cell r="S1529">
            <v>2484</v>
          </cell>
          <cell r="T1529">
            <v>14731.2</v>
          </cell>
          <cell r="U1529">
            <v>13736.07</v>
          </cell>
          <cell r="V1529">
            <v>1059</v>
          </cell>
          <cell r="W1529">
            <v>9763.2000000000007</v>
          </cell>
          <cell r="X1529">
            <v>378</v>
          </cell>
          <cell r="Y1529">
            <v>15630.32</v>
          </cell>
          <cell r="Z1529">
            <v>8581.7900000000009</v>
          </cell>
          <cell r="AA1529">
            <v>20.64</v>
          </cell>
          <cell r="AB1529">
            <v>3162.3</v>
          </cell>
          <cell r="AC1529">
            <v>19996.86</v>
          </cell>
          <cell r="AD1529">
            <v>47.11</v>
          </cell>
          <cell r="AE1529">
            <v>27396</v>
          </cell>
          <cell r="AF1529">
            <v>119.78</v>
          </cell>
          <cell r="AG1529">
            <v>2935.14</v>
          </cell>
          <cell r="AH1529">
            <v>74711.61</v>
          </cell>
          <cell r="AI1529">
            <v>3729.6</v>
          </cell>
          <cell r="AJ1529">
            <v>131295.78</v>
          </cell>
          <cell r="AK1529">
            <v>1826.43</v>
          </cell>
          <cell r="AL1529">
            <v>13317.18</v>
          </cell>
        </row>
        <row r="1530">
          <cell r="A1530">
            <v>38914</v>
          </cell>
          <cell r="B1530" t="str">
            <v>22:15</v>
          </cell>
          <cell r="C1530">
            <v>46560.01</v>
          </cell>
          <cell r="D1530">
            <v>77292.62</v>
          </cell>
          <cell r="E1530">
            <v>116739.75</v>
          </cell>
          <cell r="F1530">
            <v>-172.8</v>
          </cell>
          <cell r="G1530">
            <v>99551.63</v>
          </cell>
          <cell r="H1530">
            <v>12713.66</v>
          </cell>
          <cell r="I1530">
            <v>40278.800000000003</v>
          </cell>
          <cell r="J1530">
            <v>16608.41</v>
          </cell>
          <cell r="K1530">
            <v>16599.43</v>
          </cell>
          <cell r="L1530">
            <v>12055.27</v>
          </cell>
          <cell r="M1530">
            <v>6439.14</v>
          </cell>
          <cell r="N1530">
            <v>39192</v>
          </cell>
          <cell r="O1530">
            <v>8231.89</v>
          </cell>
          <cell r="P1530">
            <v>41367.660000000003</v>
          </cell>
          <cell r="Q1530">
            <v>111930.91</v>
          </cell>
          <cell r="R1530">
            <v>49599.55</v>
          </cell>
          <cell r="S1530">
            <v>2376</v>
          </cell>
          <cell r="T1530">
            <v>14526</v>
          </cell>
          <cell r="U1530">
            <v>12055.27</v>
          </cell>
          <cell r="V1530">
            <v>990</v>
          </cell>
          <cell r="W1530">
            <v>10080</v>
          </cell>
          <cell r="X1530">
            <v>354</v>
          </cell>
          <cell r="Y1530">
            <v>15048.34</v>
          </cell>
          <cell r="Z1530">
            <v>8268.36</v>
          </cell>
          <cell r="AA1530">
            <v>18.760000000000002</v>
          </cell>
          <cell r="AB1530">
            <v>3077.9</v>
          </cell>
          <cell r="AC1530">
            <v>19106.3</v>
          </cell>
          <cell r="AD1530">
            <v>45.32</v>
          </cell>
          <cell r="AE1530">
            <v>26208</v>
          </cell>
          <cell r="AF1530">
            <v>112.49</v>
          </cell>
          <cell r="AG1530">
            <v>3053.99</v>
          </cell>
          <cell r="AH1530">
            <v>71710.14</v>
          </cell>
          <cell r="AI1530">
            <v>3542.4</v>
          </cell>
          <cell r="AJ1530">
            <v>143149.82999999999</v>
          </cell>
          <cell r="AK1530">
            <v>1826.43</v>
          </cell>
          <cell r="AL1530">
            <v>26768.22</v>
          </cell>
        </row>
        <row r="1531">
          <cell r="A1531">
            <v>38914</v>
          </cell>
          <cell r="B1531" t="str">
            <v>22:30</v>
          </cell>
          <cell r="C1531">
            <v>48637.3</v>
          </cell>
          <cell r="D1531">
            <v>80772.570000000007</v>
          </cell>
          <cell r="E1531">
            <v>114821.2</v>
          </cell>
          <cell r="F1531">
            <v>-172.8</v>
          </cell>
          <cell r="G1531">
            <v>99474.97</v>
          </cell>
          <cell r="H1531">
            <v>12667.54</v>
          </cell>
          <cell r="I1531">
            <v>25303.47</v>
          </cell>
          <cell r="J1531">
            <v>16290.07</v>
          </cell>
          <cell r="K1531">
            <v>16592.5</v>
          </cell>
          <cell r="L1531">
            <v>10109.39</v>
          </cell>
          <cell r="M1531">
            <v>6450.35</v>
          </cell>
          <cell r="N1531">
            <v>38640</v>
          </cell>
          <cell r="O1531">
            <v>8213.69</v>
          </cell>
          <cell r="P1531">
            <v>37456.79</v>
          </cell>
          <cell r="Q1531">
            <v>105131.2</v>
          </cell>
          <cell r="R1531">
            <v>45670.48</v>
          </cell>
          <cell r="S1531">
            <v>2376</v>
          </cell>
          <cell r="T1531">
            <v>15634.8</v>
          </cell>
          <cell r="U1531">
            <v>10109.39</v>
          </cell>
          <cell r="V1531">
            <v>954</v>
          </cell>
          <cell r="W1531">
            <v>10425.6</v>
          </cell>
          <cell r="X1531">
            <v>336</v>
          </cell>
          <cell r="Y1531">
            <v>14632.64</v>
          </cell>
          <cell r="Z1531">
            <v>8182.57</v>
          </cell>
          <cell r="AA1531">
            <v>20.64</v>
          </cell>
          <cell r="AB1531">
            <v>2998.2</v>
          </cell>
          <cell r="AC1531">
            <v>18389.849999999999</v>
          </cell>
          <cell r="AD1531">
            <v>40.520000000000003</v>
          </cell>
          <cell r="AE1531">
            <v>24948</v>
          </cell>
          <cell r="AF1531">
            <v>102.08</v>
          </cell>
          <cell r="AG1531">
            <v>3013.14</v>
          </cell>
          <cell r="AH1531">
            <v>69486.350000000006</v>
          </cell>
          <cell r="AI1531">
            <v>3412.8</v>
          </cell>
          <cell r="AJ1531">
            <v>139390.38</v>
          </cell>
          <cell r="AK1531">
            <v>1769.36</v>
          </cell>
          <cell r="AL1531">
            <v>24134.69</v>
          </cell>
        </row>
        <row r="1532">
          <cell r="A1532">
            <v>38914</v>
          </cell>
          <cell r="B1532" t="str">
            <v>22:45</v>
          </cell>
          <cell r="C1532">
            <v>46973.3</v>
          </cell>
          <cell r="D1532">
            <v>64449.55</v>
          </cell>
          <cell r="E1532">
            <v>116576.13</v>
          </cell>
          <cell r="F1532">
            <v>-86.4</v>
          </cell>
          <cell r="G1532">
            <v>99474.97</v>
          </cell>
          <cell r="H1532">
            <v>12785.65</v>
          </cell>
          <cell r="I1532">
            <v>25248.89</v>
          </cell>
          <cell r="J1532">
            <v>17045.599999999999</v>
          </cell>
          <cell r="K1532">
            <v>15613.67</v>
          </cell>
          <cell r="L1532">
            <v>8714.42</v>
          </cell>
          <cell r="M1532">
            <v>6435.41</v>
          </cell>
          <cell r="N1532">
            <v>39192</v>
          </cell>
          <cell r="O1532">
            <v>8231.89</v>
          </cell>
          <cell r="P1532">
            <v>34359.58</v>
          </cell>
          <cell r="Q1532">
            <v>100077.43</v>
          </cell>
          <cell r="R1532">
            <v>42591.47</v>
          </cell>
          <cell r="S1532">
            <v>2268</v>
          </cell>
          <cell r="T1532">
            <v>15753.6</v>
          </cell>
          <cell r="U1532">
            <v>8714.42</v>
          </cell>
          <cell r="V1532">
            <v>918</v>
          </cell>
          <cell r="W1532">
            <v>10051.200000000001</v>
          </cell>
          <cell r="X1532">
            <v>315.75</v>
          </cell>
          <cell r="Y1532">
            <v>14050.66</v>
          </cell>
          <cell r="Z1532">
            <v>7877.41</v>
          </cell>
          <cell r="AA1532">
            <v>18.760000000000002</v>
          </cell>
          <cell r="AB1532">
            <v>2928.1</v>
          </cell>
          <cell r="AC1532">
            <v>17523.810000000001</v>
          </cell>
          <cell r="AD1532">
            <v>7.9</v>
          </cell>
          <cell r="AE1532">
            <v>24102</v>
          </cell>
          <cell r="AF1532">
            <v>96.87</v>
          </cell>
          <cell r="AG1532">
            <v>3048.8</v>
          </cell>
          <cell r="AH1532">
            <v>67251.41</v>
          </cell>
          <cell r="AI1532">
            <v>3261.6</v>
          </cell>
          <cell r="AJ1532">
            <v>137198.63</v>
          </cell>
          <cell r="AK1532">
            <v>1769.36</v>
          </cell>
          <cell r="AL1532">
            <v>21669.47</v>
          </cell>
        </row>
        <row r="1533">
          <cell r="A1533">
            <v>38914</v>
          </cell>
          <cell r="B1533" t="str">
            <v>23:00</v>
          </cell>
          <cell r="C1533">
            <v>47944.74</v>
          </cell>
          <cell r="D1533">
            <v>55368.62</v>
          </cell>
          <cell r="E1533">
            <v>117168.17</v>
          </cell>
          <cell r="F1533">
            <v>-172.8</v>
          </cell>
          <cell r="G1533">
            <v>99551.63</v>
          </cell>
          <cell r="H1533">
            <v>12881.65</v>
          </cell>
          <cell r="I1533">
            <v>21510.29</v>
          </cell>
          <cell r="J1533">
            <v>17088.37</v>
          </cell>
          <cell r="K1533">
            <v>15440.93</v>
          </cell>
          <cell r="L1533">
            <v>8312.19</v>
          </cell>
          <cell r="M1533">
            <v>6446.61</v>
          </cell>
          <cell r="N1533">
            <v>39192</v>
          </cell>
          <cell r="O1533">
            <v>8225.82</v>
          </cell>
          <cell r="P1533">
            <v>27020.11</v>
          </cell>
          <cell r="Q1533">
            <v>103917.94</v>
          </cell>
          <cell r="R1533">
            <v>35245.93</v>
          </cell>
          <cell r="S1533">
            <v>2268</v>
          </cell>
          <cell r="T1533">
            <v>15055.2</v>
          </cell>
          <cell r="U1533">
            <v>8312.19</v>
          </cell>
          <cell r="V1533">
            <v>864</v>
          </cell>
          <cell r="W1533">
            <v>9993.6</v>
          </cell>
          <cell r="X1533">
            <v>295.5</v>
          </cell>
          <cell r="Y1533">
            <v>13052.98</v>
          </cell>
          <cell r="Z1533">
            <v>7535.29</v>
          </cell>
          <cell r="AA1533">
            <v>18.760000000000002</v>
          </cell>
          <cell r="AB1533">
            <v>2832.5</v>
          </cell>
          <cell r="AC1533">
            <v>16581.22</v>
          </cell>
          <cell r="AD1533">
            <v>5.29</v>
          </cell>
          <cell r="AE1533">
            <v>22896</v>
          </cell>
          <cell r="AF1533">
            <v>88.54</v>
          </cell>
          <cell r="AG1533">
            <v>3007.36</v>
          </cell>
          <cell r="AH1533">
            <v>64295.61</v>
          </cell>
          <cell r="AI1533">
            <v>3081.6</v>
          </cell>
          <cell r="AJ1533">
            <v>134926.81</v>
          </cell>
          <cell r="AK1533">
            <v>1883.51</v>
          </cell>
          <cell r="AL1533">
            <v>19987.37</v>
          </cell>
        </row>
        <row r="1534">
          <cell r="A1534">
            <v>38914</v>
          </cell>
          <cell r="B1534" t="str">
            <v>23:15</v>
          </cell>
          <cell r="C1534">
            <v>49337.07</v>
          </cell>
          <cell r="D1534">
            <v>69891.44</v>
          </cell>
          <cell r="E1534">
            <v>112768.12</v>
          </cell>
          <cell r="F1534">
            <v>-86.4</v>
          </cell>
          <cell r="G1534">
            <v>96983.3</v>
          </cell>
          <cell r="H1534">
            <v>12763.53</v>
          </cell>
          <cell r="I1534">
            <v>-121.04</v>
          </cell>
          <cell r="J1534">
            <v>16038.49</v>
          </cell>
          <cell r="K1534">
            <v>15389.52</v>
          </cell>
          <cell r="L1534">
            <v>7956.34</v>
          </cell>
          <cell r="M1534">
            <v>5990.94</v>
          </cell>
          <cell r="N1534">
            <v>38088</v>
          </cell>
          <cell r="O1534">
            <v>8074.17</v>
          </cell>
          <cell r="P1534">
            <v>21940.87</v>
          </cell>
          <cell r="Q1534">
            <v>97145.04</v>
          </cell>
          <cell r="R1534">
            <v>30015.040000000001</v>
          </cell>
          <cell r="S1534">
            <v>2268</v>
          </cell>
          <cell r="T1534">
            <v>13590</v>
          </cell>
          <cell r="U1534">
            <v>7956.34</v>
          </cell>
          <cell r="V1534">
            <v>816</v>
          </cell>
          <cell r="W1534">
            <v>10051.200000000001</v>
          </cell>
          <cell r="X1534">
            <v>275.25</v>
          </cell>
          <cell r="Y1534">
            <v>12387.86</v>
          </cell>
          <cell r="Z1534">
            <v>7365.82</v>
          </cell>
          <cell r="AA1534">
            <v>20.64</v>
          </cell>
          <cell r="AB1534">
            <v>2765.5</v>
          </cell>
          <cell r="AC1534">
            <v>15579.75</v>
          </cell>
          <cell r="AD1534">
            <v>5.74</v>
          </cell>
          <cell r="AE1534">
            <v>21636</v>
          </cell>
          <cell r="AF1534">
            <v>83.33</v>
          </cell>
          <cell r="AG1534">
            <v>3007.02</v>
          </cell>
          <cell r="AH1534">
            <v>61586.94</v>
          </cell>
          <cell r="AI1534">
            <v>2937.6</v>
          </cell>
          <cell r="AJ1534">
            <v>130287.41</v>
          </cell>
          <cell r="AK1534">
            <v>1940.58</v>
          </cell>
          <cell r="AL1534">
            <v>19024.189999999999</v>
          </cell>
        </row>
        <row r="1535">
          <cell r="A1535">
            <v>38914</v>
          </cell>
          <cell r="B1535" t="str">
            <v>23:30</v>
          </cell>
          <cell r="C1535">
            <v>46566</v>
          </cell>
          <cell r="D1535">
            <v>62649.77</v>
          </cell>
          <cell r="E1535">
            <v>109650.57</v>
          </cell>
          <cell r="F1535">
            <v>-172.8</v>
          </cell>
          <cell r="G1535">
            <v>94529.97</v>
          </cell>
          <cell r="H1535">
            <v>12401.69</v>
          </cell>
          <cell r="I1535">
            <v>-111.99</v>
          </cell>
          <cell r="J1535">
            <v>15996.86</v>
          </cell>
          <cell r="K1535">
            <v>12587.34</v>
          </cell>
          <cell r="L1535">
            <v>7840.82</v>
          </cell>
          <cell r="M1535">
            <v>5968.53</v>
          </cell>
          <cell r="N1535">
            <v>36432</v>
          </cell>
          <cell r="O1535">
            <v>7722.32</v>
          </cell>
          <cell r="P1535">
            <v>21696.83</v>
          </cell>
          <cell r="Q1535">
            <v>89903.99</v>
          </cell>
          <cell r="R1535">
            <v>29419.15</v>
          </cell>
          <cell r="S1535">
            <v>2268</v>
          </cell>
          <cell r="T1535">
            <v>12787.2</v>
          </cell>
          <cell r="U1535">
            <v>7840.82</v>
          </cell>
          <cell r="V1535">
            <v>786</v>
          </cell>
          <cell r="W1535">
            <v>9676.7999999999993</v>
          </cell>
          <cell r="X1535">
            <v>253.5</v>
          </cell>
          <cell r="Y1535">
            <v>11889.02</v>
          </cell>
          <cell r="Z1535">
            <v>7080.58</v>
          </cell>
          <cell r="AA1535">
            <v>18.760000000000002</v>
          </cell>
          <cell r="AB1535">
            <v>2738.5</v>
          </cell>
          <cell r="AC1535">
            <v>14807.66</v>
          </cell>
          <cell r="AD1535">
            <v>4.38</v>
          </cell>
          <cell r="AE1535">
            <v>20466</v>
          </cell>
          <cell r="AF1535">
            <v>79.16</v>
          </cell>
          <cell r="AG1535">
            <v>3065.71</v>
          </cell>
          <cell r="AH1535">
            <v>58402.53</v>
          </cell>
          <cell r="AI1535">
            <v>2793.6</v>
          </cell>
          <cell r="AJ1535">
            <v>125504.01</v>
          </cell>
          <cell r="AK1535">
            <v>1883.51</v>
          </cell>
          <cell r="AL1535">
            <v>17276.66</v>
          </cell>
        </row>
        <row r="1536">
          <cell r="A1536">
            <v>38914</v>
          </cell>
          <cell r="B1536" t="str">
            <v>23:45</v>
          </cell>
          <cell r="C1536">
            <v>45366.92</v>
          </cell>
          <cell r="D1536">
            <v>53448.38</v>
          </cell>
          <cell r="E1536">
            <v>107889.77</v>
          </cell>
          <cell r="F1536">
            <v>-172.8</v>
          </cell>
          <cell r="G1536">
            <v>94453.3</v>
          </cell>
          <cell r="H1536">
            <v>12377.69</v>
          </cell>
          <cell r="I1536">
            <v>-102.93</v>
          </cell>
          <cell r="J1536">
            <v>16302.07</v>
          </cell>
          <cell r="K1536">
            <v>7490.73</v>
          </cell>
          <cell r="L1536">
            <v>7755.73</v>
          </cell>
          <cell r="M1536">
            <v>2498.7199999999998</v>
          </cell>
          <cell r="N1536">
            <v>36432</v>
          </cell>
          <cell r="O1536">
            <v>7588.87</v>
          </cell>
          <cell r="P1536">
            <v>22064.34</v>
          </cell>
          <cell r="Q1536">
            <v>82470.929999999993</v>
          </cell>
          <cell r="R1536">
            <v>29653.21</v>
          </cell>
          <cell r="S1536">
            <v>2484</v>
          </cell>
          <cell r="T1536">
            <v>11811.6</v>
          </cell>
          <cell r="U1536">
            <v>7755.73</v>
          </cell>
          <cell r="V1536">
            <v>756</v>
          </cell>
          <cell r="W1536">
            <v>9014.4</v>
          </cell>
          <cell r="X1536">
            <v>233.25</v>
          </cell>
          <cell r="Y1536">
            <v>11223.9</v>
          </cell>
          <cell r="Z1536">
            <v>6590.65</v>
          </cell>
          <cell r="AA1536">
            <v>18.760000000000002</v>
          </cell>
          <cell r="AB1536">
            <v>2628.3</v>
          </cell>
          <cell r="AC1536">
            <v>13955.72</v>
          </cell>
          <cell r="AD1536">
            <v>4.3600000000000003</v>
          </cell>
          <cell r="AE1536">
            <v>19458</v>
          </cell>
          <cell r="AF1536">
            <v>73.95</v>
          </cell>
          <cell r="AG1536">
            <v>3001.31</v>
          </cell>
          <cell r="AH1536">
            <v>55751.72</v>
          </cell>
          <cell r="AI1536">
            <v>2642.4</v>
          </cell>
          <cell r="AJ1536">
            <v>123072.21</v>
          </cell>
          <cell r="AK1536">
            <v>2111.81</v>
          </cell>
          <cell r="AL1536">
            <v>17717.240000000002</v>
          </cell>
        </row>
        <row r="1537">
          <cell r="A1537">
            <v>38914</v>
          </cell>
          <cell r="B1537" t="str">
            <v>24:00</v>
          </cell>
          <cell r="C1537">
            <v>38748.129999999997</v>
          </cell>
          <cell r="D1537">
            <v>50848.18</v>
          </cell>
          <cell r="E1537">
            <v>108968.1</v>
          </cell>
          <cell r="F1537">
            <v>-86.4</v>
          </cell>
          <cell r="G1537">
            <v>94491.63</v>
          </cell>
          <cell r="H1537">
            <v>12449.68</v>
          </cell>
          <cell r="I1537">
            <v>-98.76</v>
          </cell>
          <cell r="J1537">
            <v>16505.650000000001</v>
          </cell>
          <cell r="K1537">
            <v>7464.98</v>
          </cell>
          <cell r="L1537">
            <v>7365.96</v>
          </cell>
          <cell r="M1537">
            <v>0</v>
          </cell>
          <cell r="N1537">
            <v>36432</v>
          </cell>
          <cell r="O1537">
            <v>151.65</v>
          </cell>
          <cell r="P1537">
            <v>22218.37</v>
          </cell>
          <cell r="Q1537">
            <v>82594.759999999995</v>
          </cell>
          <cell r="R1537">
            <v>22370.02</v>
          </cell>
          <cell r="S1537">
            <v>2268</v>
          </cell>
          <cell r="T1537">
            <v>11574</v>
          </cell>
          <cell r="U1537">
            <v>7365.96</v>
          </cell>
          <cell r="V1537">
            <v>723</v>
          </cell>
          <cell r="W1537">
            <v>9100.7999999999993</v>
          </cell>
          <cell r="X1537">
            <v>213</v>
          </cell>
          <cell r="Y1537">
            <v>10808.2</v>
          </cell>
          <cell r="Z1537">
            <v>6245.98</v>
          </cell>
          <cell r="AA1537">
            <v>18.760000000000002</v>
          </cell>
          <cell r="AB1537">
            <v>2540.5</v>
          </cell>
          <cell r="AC1537">
            <v>13159.49</v>
          </cell>
          <cell r="AD1537">
            <v>5.22</v>
          </cell>
          <cell r="AE1537">
            <v>18810</v>
          </cell>
          <cell r="AF1537">
            <v>71.87</v>
          </cell>
          <cell r="AG1537">
            <v>3017.24</v>
          </cell>
          <cell r="AH1537">
            <v>52791</v>
          </cell>
          <cell r="AI1537">
            <v>2534.4</v>
          </cell>
          <cell r="AJ1537">
            <v>122352.18</v>
          </cell>
          <cell r="AK1537">
            <v>2168.89</v>
          </cell>
          <cell r="AL1537">
            <v>14690.77</v>
          </cell>
        </row>
        <row r="1538">
          <cell r="A1538">
            <v>38915</v>
          </cell>
          <cell r="B1538" t="str">
            <v>00:15</v>
          </cell>
          <cell r="C1538">
            <v>37261.370000000003</v>
          </cell>
          <cell r="D1538">
            <v>52248.45</v>
          </cell>
          <cell r="E1538">
            <v>99207.82</v>
          </cell>
          <cell r="F1538">
            <v>-172.8</v>
          </cell>
          <cell r="G1538">
            <v>92804.97</v>
          </cell>
          <cell r="H1538">
            <v>12379.56</v>
          </cell>
          <cell r="I1538">
            <v>-91.86</v>
          </cell>
          <cell r="J1538">
            <v>15864.87</v>
          </cell>
          <cell r="K1538">
            <v>7552.9</v>
          </cell>
          <cell r="L1538">
            <v>7253</v>
          </cell>
          <cell r="M1538">
            <v>0</v>
          </cell>
          <cell r="N1538">
            <v>36432</v>
          </cell>
          <cell r="O1538">
            <v>-72.790000000000006</v>
          </cell>
          <cell r="P1538">
            <v>21472.2</v>
          </cell>
          <cell r="Q1538">
            <v>77467.86</v>
          </cell>
          <cell r="R1538">
            <v>21399.41</v>
          </cell>
          <cell r="S1538">
            <v>2376</v>
          </cell>
          <cell r="T1538">
            <v>11206.8</v>
          </cell>
          <cell r="U1538">
            <v>7253</v>
          </cell>
          <cell r="V1538">
            <v>693</v>
          </cell>
          <cell r="W1538">
            <v>9043.2000000000007</v>
          </cell>
          <cell r="X1538">
            <v>194.25</v>
          </cell>
          <cell r="Y1538">
            <v>10641.92</v>
          </cell>
          <cell r="Z1538">
            <v>6154.69</v>
          </cell>
          <cell r="AA1538">
            <v>20.64</v>
          </cell>
          <cell r="AB1538">
            <v>2550.1</v>
          </cell>
          <cell r="AC1538">
            <v>12199.74</v>
          </cell>
          <cell r="AD1538">
            <v>4.55</v>
          </cell>
          <cell r="AE1538">
            <v>18162</v>
          </cell>
          <cell r="AF1538">
            <v>68.75</v>
          </cell>
          <cell r="AG1538">
            <v>3013.67</v>
          </cell>
          <cell r="AH1538">
            <v>50808</v>
          </cell>
          <cell r="AI1538">
            <v>2426.4</v>
          </cell>
          <cell r="AJ1538">
            <v>115969.04</v>
          </cell>
          <cell r="AK1538">
            <v>2168.89</v>
          </cell>
          <cell r="AL1538">
            <v>14700.21</v>
          </cell>
        </row>
        <row r="1539">
          <cell r="A1539">
            <v>38915</v>
          </cell>
          <cell r="B1539" t="str">
            <v>00:30</v>
          </cell>
          <cell r="C1539">
            <v>31357.95</v>
          </cell>
          <cell r="D1539">
            <v>49247.86</v>
          </cell>
          <cell r="E1539">
            <v>103280.64</v>
          </cell>
          <cell r="F1539">
            <v>-86.4</v>
          </cell>
          <cell r="G1539">
            <v>90159.97</v>
          </cell>
          <cell r="H1539">
            <v>11657.75</v>
          </cell>
          <cell r="I1539">
            <v>-88.99</v>
          </cell>
          <cell r="J1539">
            <v>15222.16</v>
          </cell>
          <cell r="K1539">
            <v>5251.65</v>
          </cell>
          <cell r="L1539">
            <v>7197.52</v>
          </cell>
          <cell r="M1539">
            <v>0</v>
          </cell>
          <cell r="N1539">
            <v>34224</v>
          </cell>
          <cell r="O1539">
            <v>-72.790000000000006</v>
          </cell>
          <cell r="P1539">
            <v>21373.85</v>
          </cell>
          <cell r="Q1539">
            <v>72408.990000000005</v>
          </cell>
          <cell r="R1539">
            <v>21301.06</v>
          </cell>
          <cell r="S1539">
            <v>2268</v>
          </cell>
          <cell r="T1539">
            <v>10936.8</v>
          </cell>
          <cell r="U1539">
            <v>7197.52</v>
          </cell>
          <cell r="V1539">
            <v>675</v>
          </cell>
          <cell r="W1539">
            <v>8726.4</v>
          </cell>
          <cell r="X1539">
            <v>180</v>
          </cell>
          <cell r="Y1539">
            <v>10641.92</v>
          </cell>
          <cell r="Z1539">
            <v>6298.05</v>
          </cell>
          <cell r="AA1539">
            <v>18.760000000000002</v>
          </cell>
          <cell r="AB1539">
            <v>2524.6</v>
          </cell>
          <cell r="AC1539">
            <v>11583.64</v>
          </cell>
          <cell r="AD1539">
            <v>4.04</v>
          </cell>
          <cell r="AE1539">
            <v>17370</v>
          </cell>
          <cell r="AF1539">
            <v>66.66</v>
          </cell>
          <cell r="AG1539">
            <v>3010.06</v>
          </cell>
          <cell r="AH1539">
            <v>49023</v>
          </cell>
          <cell r="AI1539">
            <v>2332.8000000000002</v>
          </cell>
          <cell r="AJ1539">
            <v>115856.93</v>
          </cell>
          <cell r="AK1539">
            <v>2225.96</v>
          </cell>
          <cell r="AL1539">
            <v>12522.53</v>
          </cell>
        </row>
        <row r="1540">
          <cell r="A1540">
            <v>38915</v>
          </cell>
          <cell r="B1540" t="str">
            <v>00:45</v>
          </cell>
          <cell r="C1540">
            <v>29031.8</v>
          </cell>
          <cell r="D1540">
            <v>50928.19</v>
          </cell>
          <cell r="E1540">
            <v>103162.59</v>
          </cell>
          <cell r="F1540">
            <v>-172.8</v>
          </cell>
          <cell r="G1540">
            <v>90236.64</v>
          </cell>
          <cell r="H1540">
            <v>1938.59</v>
          </cell>
          <cell r="I1540">
            <v>-87.98</v>
          </cell>
          <cell r="J1540">
            <v>12373.18</v>
          </cell>
          <cell r="K1540">
            <v>4986.08</v>
          </cell>
          <cell r="L1540">
            <v>6717.94</v>
          </cell>
          <cell r="M1540">
            <v>0</v>
          </cell>
          <cell r="N1540">
            <v>35328</v>
          </cell>
          <cell r="O1540">
            <v>-78.86</v>
          </cell>
          <cell r="P1540">
            <v>20528.580000000002</v>
          </cell>
          <cell r="Q1540">
            <v>68311.98</v>
          </cell>
          <cell r="R1540">
            <v>20449.72</v>
          </cell>
          <cell r="S1540">
            <v>2268</v>
          </cell>
          <cell r="T1540">
            <v>10951.2</v>
          </cell>
          <cell r="U1540">
            <v>6717.94</v>
          </cell>
          <cell r="V1540">
            <v>657</v>
          </cell>
          <cell r="W1540">
            <v>8035.2</v>
          </cell>
          <cell r="X1540">
            <v>160.5</v>
          </cell>
          <cell r="Y1540">
            <v>10143.08</v>
          </cell>
          <cell r="Z1540">
            <v>6028.01</v>
          </cell>
          <cell r="AA1540">
            <v>18.760000000000002</v>
          </cell>
          <cell r="AB1540">
            <v>2513.4</v>
          </cell>
          <cell r="AC1540">
            <v>11021.99</v>
          </cell>
          <cell r="AD1540">
            <v>4.01</v>
          </cell>
          <cell r="AE1540">
            <v>16722</v>
          </cell>
          <cell r="AF1540">
            <v>65.62</v>
          </cell>
          <cell r="AG1540">
            <v>3196.18</v>
          </cell>
          <cell r="AH1540">
            <v>47070</v>
          </cell>
          <cell r="AI1540">
            <v>2260.8000000000002</v>
          </cell>
          <cell r="AJ1540">
            <v>114065.09</v>
          </cell>
          <cell r="AK1540">
            <v>2225.96</v>
          </cell>
          <cell r="AL1540">
            <v>11042.67</v>
          </cell>
        </row>
        <row r="1541">
          <cell r="A1541">
            <v>38915</v>
          </cell>
          <cell r="B1541" t="str">
            <v>01:00</v>
          </cell>
          <cell r="C1541">
            <v>34770.370000000003</v>
          </cell>
          <cell r="D1541">
            <v>51848.37</v>
          </cell>
          <cell r="E1541">
            <v>102681.86</v>
          </cell>
          <cell r="F1541">
            <v>-172.8</v>
          </cell>
          <cell r="G1541">
            <v>90198.3</v>
          </cell>
          <cell r="H1541">
            <v>-31.11</v>
          </cell>
          <cell r="I1541">
            <v>-84.39</v>
          </cell>
          <cell r="J1541">
            <v>-142.11000000000001</v>
          </cell>
          <cell r="K1541">
            <v>4787.63</v>
          </cell>
          <cell r="L1541">
            <v>5966.49</v>
          </cell>
          <cell r="M1541">
            <v>0</v>
          </cell>
          <cell r="N1541">
            <v>35328</v>
          </cell>
          <cell r="O1541">
            <v>-72.790000000000006</v>
          </cell>
          <cell r="P1541">
            <v>19347.810000000001</v>
          </cell>
          <cell r="Q1541">
            <v>64756.39</v>
          </cell>
          <cell r="R1541">
            <v>19275.02</v>
          </cell>
          <cell r="S1541">
            <v>2268</v>
          </cell>
          <cell r="T1541">
            <v>11440.8</v>
          </cell>
          <cell r="U1541">
            <v>5966.49</v>
          </cell>
          <cell r="V1541">
            <v>657</v>
          </cell>
          <cell r="W1541">
            <v>7891.2</v>
          </cell>
          <cell r="X1541">
            <v>154.5</v>
          </cell>
          <cell r="Y1541">
            <v>9727.3799999999992</v>
          </cell>
          <cell r="Z1541">
            <v>5758.04</v>
          </cell>
          <cell r="AA1541">
            <v>16.88</v>
          </cell>
          <cell r="AB1541">
            <v>2495.9</v>
          </cell>
          <cell r="AC1541">
            <v>10466.25</v>
          </cell>
          <cell r="AD1541">
            <v>5.0199999999999996</v>
          </cell>
          <cell r="AE1541">
            <v>16236</v>
          </cell>
          <cell r="AF1541">
            <v>64.58</v>
          </cell>
          <cell r="AG1541">
            <v>3280.63</v>
          </cell>
          <cell r="AH1541">
            <v>45609</v>
          </cell>
          <cell r="AI1541">
            <v>2188.8000000000002</v>
          </cell>
          <cell r="AJ1541">
            <v>112785.21</v>
          </cell>
          <cell r="AK1541">
            <v>2225.96</v>
          </cell>
          <cell r="AL1541">
            <v>11850.28</v>
          </cell>
        </row>
        <row r="1542">
          <cell r="A1542">
            <v>38915</v>
          </cell>
          <cell r="B1542" t="str">
            <v>01:15</v>
          </cell>
          <cell r="C1542">
            <v>35571.769999999997</v>
          </cell>
          <cell r="D1542">
            <v>53328.66</v>
          </cell>
          <cell r="E1542">
            <v>92043.19</v>
          </cell>
          <cell r="F1542">
            <v>-86.4</v>
          </cell>
          <cell r="G1542">
            <v>90313.3</v>
          </cell>
          <cell r="H1542">
            <v>-53.23</v>
          </cell>
          <cell r="I1542">
            <v>-82.66</v>
          </cell>
          <cell r="J1542">
            <v>-95.31</v>
          </cell>
          <cell r="K1542">
            <v>5167.45</v>
          </cell>
          <cell r="L1542">
            <v>5812.4</v>
          </cell>
          <cell r="M1542">
            <v>0</v>
          </cell>
          <cell r="N1542">
            <v>35328</v>
          </cell>
          <cell r="O1542">
            <v>-72.790000000000006</v>
          </cell>
          <cell r="P1542">
            <v>18596.52</v>
          </cell>
          <cell r="Q1542">
            <v>62386.66</v>
          </cell>
          <cell r="R1542">
            <v>18523.73</v>
          </cell>
          <cell r="S1542">
            <v>2268</v>
          </cell>
          <cell r="T1542">
            <v>11253.6</v>
          </cell>
          <cell r="U1542">
            <v>5812.4</v>
          </cell>
          <cell r="V1542">
            <v>639</v>
          </cell>
          <cell r="W1542">
            <v>7660.8</v>
          </cell>
          <cell r="X1542">
            <v>143.25</v>
          </cell>
          <cell r="Y1542">
            <v>9477.9599999999991</v>
          </cell>
          <cell r="Z1542">
            <v>5739.36</v>
          </cell>
          <cell r="AA1542">
            <v>18.760000000000002</v>
          </cell>
          <cell r="AB1542">
            <v>2487.9</v>
          </cell>
          <cell r="AC1542">
            <v>10110.36</v>
          </cell>
          <cell r="AD1542">
            <v>3.88</v>
          </cell>
          <cell r="AE1542">
            <v>15948</v>
          </cell>
          <cell r="AF1542">
            <v>61.45</v>
          </cell>
          <cell r="AG1542">
            <v>3338.46</v>
          </cell>
          <cell r="AH1542">
            <v>44400</v>
          </cell>
          <cell r="AI1542">
            <v>2152.8000000000002</v>
          </cell>
          <cell r="AJ1542">
            <v>107122.03</v>
          </cell>
          <cell r="AK1542">
            <v>2168.89</v>
          </cell>
          <cell r="AL1542">
            <v>13533.58</v>
          </cell>
        </row>
        <row r="1543">
          <cell r="A1543">
            <v>38915</v>
          </cell>
          <cell r="B1543" t="str">
            <v>01:30</v>
          </cell>
          <cell r="C1543">
            <v>31047.88</v>
          </cell>
          <cell r="D1543">
            <v>50008</v>
          </cell>
          <cell r="E1543">
            <v>91802.8</v>
          </cell>
          <cell r="F1543">
            <v>-172.8</v>
          </cell>
          <cell r="G1543">
            <v>90159.97</v>
          </cell>
          <cell r="H1543">
            <v>-29.24</v>
          </cell>
          <cell r="I1543">
            <v>-81.22</v>
          </cell>
          <cell r="J1543">
            <v>-94.51</v>
          </cell>
          <cell r="K1543">
            <v>5141.7</v>
          </cell>
          <cell r="L1543">
            <v>5811.12</v>
          </cell>
          <cell r="M1543">
            <v>0</v>
          </cell>
          <cell r="N1543">
            <v>34776</v>
          </cell>
          <cell r="O1543">
            <v>-48.53</v>
          </cell>
          <cell r="P1543">
            <v>18935.060000000001</v>
          </cell>
          <cell r="Q1543">
            <v>58961.22</v>
          </cell>
          <cell r="R1543">
            <v>18886.53</v>
          </cell>
          <cell r="S1543">
            <v>2376</v>
          </cell>
          <cell r="T1543">
            <v>10774.8</v>
          </cell>
          <cell r="U1543">
            <v>5811.12</v>
          </cell>
          <cell r="V1543">
            <v>621</v>
          </cell>
          <cell r="W1543">
            <v>7545.6</v>
          </cell>
          <cell r="X1543">
            <v>134.25</v>
          </cell>
          <cell r="Y1543">
            <v>9311.68</v>
          </cell>
          <cell r="Z1543">
            <v>5559.9</v>
          </cell>
          <cell r="AA1543">
            <v>18.760000000000002</v>
          </cell>
          <cell r="AB1543">
            <v>2486.4</v>
          </cell>
          <cell r="AC1543">
            <v>9814.7099999999991</v>
          </cell>
          <cell r="AD1543">
            <v>3.91</v>
          </cell>
          <cell r="AE1543">
            <v>15570</v>
          </cell>
          <cell r="AF1543">
            <v>60.41</v>
          </cell>
          <cell r="AG1543">
            <v>3270.97</v>
          </cell>
          <cell r="AH1543">
            <v>43491</v>
          </cell>
          <cell r="AI1543">
            <v>2116.8000000000002</v>
          </cell>
          <cell r="AJ1543">
            <v>105794.17</v>
          </cell>
          <cell r="AK1543">
            <v>2168.89</v>
          </cell>
          <cell r="AL1543">
            <v>15055.37</v>
          </cell>
        </row>
        <row r="1544">
          <cell r="A1544">
            <v>38915</v>
          </cell>
          <cell r="B1544" t="str">
            <v>01:45</v>
          </cell>
          <cell r="C1544">
            <v>37170.949999999997</v>
          </cell>
          <cell r="D1544">
            <v>51808.37</v>
          </cell>
          <cell r="E1544">
            <v>77404.45</v>
          </cell>
          <cell r="F1544">
            <v>-86.4</v>
          </cell>
          <cell r="G1544">
            <v>90236.64</v>
          </cell>
          <cell r="H1544">
            <v>-55.11</v>
          </cell>
          <cell r="I1544">
            <v>-79.930000000000007</v>
          </cell>
          <cell r="J1544">
            <v>-88.94</v>
          </cell>
          <cell r="K1544">
            <v>5141.7</v>
          </cell>
          <cell r="L1544">
            <v>5827.01</v>
          </cell>
          <cell r="M1544">
            <v>0</v>
          </cell>
          <cell r="N1544">
            <v>35328</v>
          </cell>
          <cell r="O1544">
            <v>-42.46</v>
          </cell>
          <cell r="P1544">
            <v>18715.09</v>
          </cell>
          <cell r="Q1544">
            <v>57071.93</v>
          </cell>
          <cell r="R1544">
            <v>18672.63</v>
          </cell>
          <cell r="S1544">
            <v>2160</v>
          </cell>
          <cell r="T1544">
            <v>10656</v>
          </cell>
          <cell r="U1544">
            <v>5827.01</v>
          </cell>
          <cell r="V1544">
            <v>624</v>
          </cell>
          <cell r="W1544">
            <v>7574.4</v>
          </cell>
          <cell r="X1544">
            <v>132</v>
          </cell>
          <cell r="Y1544">
            <v>9145.4</v>
          </cell>
          <cell r="Z1544">
            <v>5767.23</v>
          </cell>
          <cell r="AA1544">
            <v>16.88</v>
          </cell>
          <cell r="AB1544">
            <v>2467.3000000000002</v>
          </cell>
          <cell r="AC1544">
            <v>9658.92</v>
          </cell>
          <cell r="AD1544">
            <v>5.26</v>
          </cell>
          <cell r="AE1544">
            <v>15246</v>
          </cell>
          <cell r="AF1544">
            <v>59.37</v>
          </cell>
          <cell r="AG1544">
            <v>3313.94</v>
          </cell>
          <cell r="AH1544">
            <v>42798</v>
          </cell>
          <cell r="AI1544">
            <v>2073.6</v>
          </cell>
          <cell r="AJ1544">
            <v>98883.24</v>
          </cell>
          <cell r="AK1544">
            <v>2283.04</v>
          </cell>
          <cell r="AL1544">
            <v>17933.3</v>
          </cell>
        </row>
        <row r="1545">
          <cell r="A1545">
            <v>38915</v>
          </cell>
          <cell r="B1545" t="str">
            <v>02:00</v>
          </cell>
          <cell r="C1545">
            <v>35935.050000000003</v>
          </cell>
          <cell r="D1545">
            <v>50288.06</v>
          </cell>
          <cell r="E1545">
            <v>76972.09</v>
          </cell>
          <cell r="F1545">
            <v>-172.8</v>
          </cell>
          <cell r="G1545">
            <v>90159.97</v>
          </cell>
          <cell r="H1545">
            <v>-29.24</v>
          </cell>
          <cell r="I1545">
            <v>-76.19</v>
          </cell>
          <cell r="J1545">
            <v>-96.51</v>
          </cell>
          <cell r="K1545">
            <v>5142.82</v>
          </cell>
          <cell r="L1545">
            <v>5807.17</v>
          </cell>
          <cell r="M1545">
            <v>0</v>
          </cell>
          <cell r="N1545">
            <v>34776</v>
          </cell>
          <cell r="O1545">
            <v>-42.46</v>
          </cell>
          <cell r="P1545">
            <v>18824.04</v>
          </cell>
          <cell r="Q1545">
            <v>55308.19</v>
          </cell>
          <cell r="R1545">
            <v>18781.580000000002</v>
          </cell>
          <cell r="S1545">
            <v>2376</v>
          </cell>
          <cell r="T1545">
            <v>10576.8</v>
          </cell>
          <cell r="U1545">
            <v>5807.17</v>
          </cell>
          <cell r="V1545">
            <v>624</v>
          </cell>
          <cell r="W1545">
            <v>7459.2</v>
          </cell>
          <cell r="X1545">
            <v>126</v>
          </cell>
          <cell r="Y1545">
            <v>8979.1200000000008</v>
          </cell>
          <cell r="Z1545">
            <v>5708.81</v>
          </cell>
          <cell r="AA1545">
            <v>18.760000000000002</v>
          </cell>
          <cell r="AB1545">
            <v>2472.1</v>
          </cell>
          <cell r="AC1545">
            <v>9443.43</v>
          </cell>
          <cell r="AD1545">
            <v>3.86</v>
          </cell>
          <cell r="AE1545">
            <v>14994</v>
          </cell>
          <cell r="AF1545">
            <v>59.37</v>
          </cell>
          <cell r="AG1545">
            <v>3309.2</v>
          </cell>
          <cell r="AH1545">
            <v>42435</v>
          </cell>
          <cell r="AI1545">
            <v>2030.4</v>
          </cell>
          <cell r="AJ1545">
            <v>97939.31</v>
          </cell>
          <cell r="AK1545">
            <v>2283.04</v>
          </cell>
          <cell r="AL1545">
            <v>18115.66</v>
          </cell>
        </row>
        <row r="1546">
          <cell r="A1546">
            <v>38915</v>
          </cell>
          <cell r="B1546" t="str">
            <v>02:15</v>
          </cell>
          <cell r="C1546">
            <v>32513.03</v>
          </cell>
          <cell r="D1546">
            <v>50168.03</v>
          </cell>
          <cell r="E1546">
            <v>77255.67</v>
          </cell>
          <cell r="F1546">
            <v>-172.8</v>
          </cell>
          <cell r="G1546">
            <v>90159.97</v>
          </cell>
          <cell r="H1546">
            <v>-53.23</v>
          </cell>
          <cell r="I1546">
            <v>-75.040000000000006</v>
          </cell>
          <cell r="J1546">
            <v>-94.51</v>
          </cell>
          <cell r="K1546">
            <v>4819.8100000000004</v>
          </cell>
          <cell r="L1546">
            <v>5809.04</v>
          </cell>
          <cell r="M1546">
            <v>0</v>
          </cell>
          <cell r="N1546">
            <v>34776</v>
          </cell>
          <cell r="O1546">
            <v>-36.4</v>
          </cell>
          <cell r="P1546">
            <v>18841.41</v>
          </cell>
          <cell r="Q1546">
            <v>53899.040000000001</v>
          </cell>
          <cell r="R1546">
            <v>18805.009999999998</v>
          </cell>
          <cell r="S1546">
            <v>2268</v>
          </cell>
          <cell r="T1546">
            <v>10213.200000000001</v>
          </cell>
          <cell r="U1546">
            <v>5809.04</v>
          </cell>
          <cell r="V1546">
            <v>633</v>
          </cell>
          <cell r="W1546">
            <v>7344</v>
          </cell>
          <cell r="X1546">
            <v>119.25</v>
          </cell>
          <cell r="Y1546">
            <v>8812.84</v>
          </cell>
          <cell r="Z1546">
            <v>5729.7</v>
          </cell>
          <cell r="AA1546">
            <v>18.760000000000002</v>
          </cell>
          <cell r="AB1546">
            <v>2496.1</v>
          </cell>
          <cell r="AC1546">
            <v>9328.18</v>
          </cell>
          <cell r="AD1546">
            <v>3.88</v>
          </cell>
          <cell r="AE1546">
            <v>15012</v>
          </cell>
          <cell r="AF1546">
            <v>58.33</v>
          </cell>
          <cell r="AG1546">
            <v>3314.08</v>
          </cell>
          <cell r="AH1546">
            <v>42075</v>
          </cell>
          <cell r="AI1546">
            <v>2023.2</v>
          </cell>
          <cell r="AJ1546">
            <v>97475.36</v>
          </cell>
          <cell r="AK1546">
            <v>2225.96</v>
          </cell>
          <cell r="AL1546">
            <v>17549.91</v>
          </cell>
        </row>
        <row r="1547">
          <cell r="A1547">
            <v>38915</v>
          </cell>
          <cell r="B1547" t="str">
            <v>02:30</v>
          </cell>
          <cell r="C1547">
            <v>29741.17</v>
          </cell>
          <cell r="D1547">
            <v>50248.05</v>
          </cell>
          <cell r="E1547">
            <v>77217.27</v>
          </cell>
          <cell r="F1547">
            <v>-172.8</v>
          </cell>
          <cell r="G1547">
            <v>90198.3</v>
          </cell>
          <cell r="H1547">
            <v>-29.24</v>
          </cell>
          <cell r="I1547">
            <v>-74.900000000000006</v>
          </cell>
          <cell r="J1547">
            <v>-82.91</v>
          </cell>
          <cell r="K1547">
            <v>4736.22</v>
          </cell>
          <cell r="L1547">
            <v>5837.73</v>
          </cell>
          <cell r="M1547">
            <v>0</v>
          </cell>
          <cell r="N1547">
            <v>34776</v>
          </cell>
          <cell r="O1547">
            <v>-42.46</v>
          </cell>
          <cell r="P1547">
            <v>18654.240000000002</v>
          </cell>
          <cell r="Q1547">
            <v>53098.9</v>
          </cell>
          <cell r="R1547">
            <v>18611.78</v>
          </cell>
          <cell r="S1547">
            <v>2160</v>
          </cell>
          <cell r="T1547">
            <v>10080</v>
          </cell>
          <cell r="U1547">
            <v>5837.73</v>
          </cell>
          <cell r="V1547">
            <v>633</v>
          </cell>
          <cell r="W1547">
            <v>7344</v>
          </cell>
          <cell r="X1547">
            <v>117</v>
          </cell>
          <cell r="Y1547">
            <v>8646.56</v>
          </cell>
          <cell r="Z1547">
            <v>5767.8</v>
          </cell>
          <cell r="AA1547">
            <v>18.760000000000002</v>
          </cell>
          <cell r="AB1547">
            <v>2492.9</v>
          </cell>
          <cell r="AC1547">
            <v>9237.93</v>
          </cell>
          <cell r="AD1547">
            <v>4.38</v>
          </cell>
          <cell r="AE1547">
            <v>14760</v>
          </cell>
          <cell r="AF1547">
            <v>58.33</v>
          </cell>
          <cell r="AG1547">
            <v>3421.37</v>
          </cell>
          <cell r="AH1547">
            <v>41562</v>
          </cell>
          <cell r="AI1547">
            <v>1980</v>
          </cell>
          <cell r="AJ1547">
            <v>97171.38</v>
          </cell>
          <cell r="AK1547">
            <v>2168.89</v>
          </cell>
          <cell r="AL1547">
            <v>17119.759999999998</v>
          </cell>
        </row>
        <row r="1548">
          <cell r="A1548">
            <v>38915</v>
          </cell>
          <cell r="B1548" t="str">
            <v>02:45</v>
          </cell>
          <cell r="C1548">
            <v>30807.82</v>
          </cell>
          <cell r="D1548">
            <v>51568.31</v>
          </cell>
          <cell r="E1548">
            <v>77294.86</v>
          </cell>
          <cell r="F1548">
            <v>-86.4</v>
          </cell>
          <cell r="G1548">
            <v>83106.64</v>
          </cell>
          <cell r="H1548">
            <v>-53.23</v>
          </cell>
          <cell r="I1548">
            <v>-74.040000000000006</v>
          </cell>
          <cell r="J1548">
            <v>-82.51</v>
          </cell>
          <cell r="K1548">
            <v>4766.1499999999996</v>
          </cell>
          <cell r="L1548">
            <v>5856.41</v>
          </cell>
          <cell r="M1548">
            <v>0</v>
          </cell>
          <cell r="N1548">
            <v>35880</v>
          </cell>
          <cell r="O1548">
            <v>-42.46</v>
          </cell>
          <cell r="P1548">
            <v>18552.900000000001</v>
          </cell>
          <cell r="Q1548">
            <v>52234.04</v>
          </cell>
          <cell r="R1548">
            <v>18510.439999999999</v>
          </cell>
          <cell r="S1548">
            <v>2268</v>
          </cell>
          <cell r="T1548">
            <v>9828</v>
          </cell>
          <cell r="U1548">
            <v>5856.41</v>
          </cell>
          <cell r="V1548">
            <v>621</v>
          </cell>
          <cell r="W1548">
            <v>7315.2</v>
          </cell>
          <cell r="X1548">
            <v>116.25</v>
          </cell>
          <cell r="Y1548">
            <v>8397.14</v>
          </cell>
          <cell r="Z1548">
            <v>5759.39</v>
          </cell>
          <cell r="AA1548">
            <v>18.760000000000002</v>
          </cell>
          <cell r="AB1548">
            <v>2470.5</v>
          </cell>
          <cell r="AC1548">
            <v>9127.61</v>
          </cell>
          <cell r="AD1548">
            <v>4.57</v>
          </cell>
          <cell r="AE1548">
            <v>14652</v>
          </cell>
          <cell r="AF1548">
            <v>58.33</v>
          </cell>
          <cell r="AG1548">
            <v>3399.62</v>
          </cell>
          <cell r="AH1548">
            <v>41436</v>
          </cell>
          <cell r="AI1548">
            <v>1980</v>
          </cell>
          <cell r="AJ1548">
            <v>96419.46</v>
          </cell>
          <cell r="AK1548">
            <v>2225.96</v>
          </cell>
          <cell r="AL1548">
            <v>16629.98</v>
          </cell>
        </row>
        <row r="1549">
          <cell r="A1549">
            <v>38915</v>
          </cell>
          <cell r="B1549" t="str">
            <v>03:00</v>
          </cell>
          <cell r="C1549">
            <v>32031.72</v>
          </cell>
          <cell r="D1549">
            <v>51768.36</v>
          </cell>
          <cell r="E1549">
            <v>77377.25</v>
          </cell>
          <cell r="F1549">
            <v>-172.8</v>
          </cell>
          <cell r="G1549">
            <v>78353.31</v>
          </cell>
          <cell r="H1549">
            <v>-5.24</v>
          </cell>
          <cell r="I1549">
            <v>-71.88</v>
          </cell>
          <cell r="J1549">
            <v>-88.54</v>
          </cell>
          <cell r="K1549">
            <v>4954.63</v>
          </cell>
          <cell r="L1549">
            <v>5839.74</v>
          </cell>
          <cell r="M1549">
            <v>0</v>
          </cell>
          <cell r="N1549">
            <v>36432</v>
          </cell>
          <cell r="O1549">
            <v>-42.46</v>
          </cell>
          <cell r="P1549">
            <v>19044.02</v>
          </cell>
          <cell r="Q1549">
            <v>50791.88</v>
          </cell>
          <cell r="R1549">
            <v>19001.560000000001</v>
          </cell>
          <cell r="S1549">
            <v>2160</v>
          </cell>
          <cell r="T1549">
            <v>9867.6</v>
          </cell>
          <cell r="U1549">
            <v>5839.74</v>
          </cell>
          <cell r="V1549">
            <v>642</v>
          </cell>
          <cell r="W1549">
            <v>7257.6</v>
          </cell>
          <cell r="X1549">
            <v>109.5</v>
          </cell>
          <cell r="Y1549">
            <v>8397.14</v>
          </cell>
          <cell r="Z1549">
            <v>5808.69</v>
          </cell>
          <cell r="AA1549">
            <v>18.760000000000002</v>
          </cell>
          <cell r="AB1549">
            <v>2428.9</v>
          </cell>
          <cell r="AC1549">
            <v>9127.52</v>
          </cell>
          <cell r="AD1549">
            <v>3.66</v>
          </cell>
          <cell r="AE1549">
            <v>14544</v>
          </cell>
          <cell r="AF1549">
            <v>57.29</v>
          </cell>
          <cell r="AG1549">
            <v>3465.89</v>
          </cell>
          <cell r="AH1549">
            <v>41388</v>
          </cell>
          <cell r="AI1549">
            <v>1965.6</v>
          </cell>
          <cell r="AJ1549">
            <v>96099.48</v>
          </cell>
          <cell r="AK1549">
            <v>2225.96</v>
          </cell>
          <cell r="AL1549">
            <v>16395.03</v>
          </cell>
        </row>
        <row r="1550">
          <cell r="A1550">
            <v>38915</v>
          </cell>
          <cell r="B1550" t="str">
            <v>03:15</v>
          </cell>
          <cell r="C1550">
            <v>31155.91</v>
          </cell>
          <cell r="D1550">
            <v>50968.19</v>
          </cell>
          <cell r="E1550">
            <v>77854.81</v>
          </cell>
          <cell r="F1550">
            <v>-172.8</v>
          </cell>
          <cell r="G1550">
            <v>78314.97</v>
          </cell>
          <cell r="H1550">
            <v>-31.11</v>
          </cell>
          <cell r="I1550">
            <v>-72.17</v>
          </cell>
          <cell r="J1550">
            <v>-83.31</v>
          </cell>
          <cell r="K1550">
            <v>5141.5200000000004</v>
          </cell>
          <cell r="L1550">
            <v>5821.17</v>
          </cell>
          <cell r="M1550">
            <v>0</v>
          </cell>
          <cell r="N1550">
            <v>35880</v>
          </cell>
          <cell r="O1550">
            <v>-42.46</v>
          </cell>
          <cell r="P1550">
            <v>19052.28</v>
          </cell>
          <cell r="Q1550">
            <v>50056.17</v>
          </cell>
          <cell r="R1550">
            <v>19009.82</v>
          </cell>
          <cell r="S1550">
            <v>2268</v>
          </cell>
          <cell r="T1550">
            <v>9900</v>
          </cell>
          <cell r="U1550">
            <v>5821.17</v>
          </cell>
          <cell r="V1550">
            <v>627</v>
          </cell>
          <cell r="W1550">
            <v>7113.6</v>
          </cell>
          <cell r="X1550">
            <v>105.75</v>
          </cell>
          <cell r="Y1550">
            <v>8147.72</v>
          </cell>
          <cell r="Z1550">
            <v>5856.4</v>
          </cell>
          <cell r="AA1550">
            <v>16.88</v>
          </cell>
          <cell r="AB1550">
            <v>2438.5</v>
          </cell>
          <cell r="AC1550">
            <v>9047.6200000000008</v>
          </cell>
          <cell r="AD1550">
            <v>3.6</v>
          </cell>
          <cell r="AE1550">
            <v>14418</v>
          </cell>
          <cell r="AF1550">
            <v>57.29</v>
          </cell>
          <cell r="AG1550">
            <v>3412.96</v>
          </cell>
          <cell r="AH1550">
            <v>41076</v>
          </cell>
          <cell r="AI1550">
            <v>1936.8</v>
          </cell>
          <cell r="AJ1550">
            <v>96019.5</v>
          </cell>
          <cell r="AK1550">
            <v>2225.96</v>
          </cell>
          <cell r="AL1550">
            <v>15925.13</v>
          </cell>
        </row>
        <row r="1551">
          <cell r="A1551">
            <v>38915</v>
          </cell>
          <cell r="B1551" t="str">
            <v>03:30</v>
          </cell>
          <cell r="C1551">
            <v>30606.17</v>
          </cell>
          <cell r="D1551">
            <v>50128.02</v>
          </cell>
          <cell r="E1551">
            <v>77816.41</v>
          </cell>
          <cell r="F1551">
            <v>-172.8</v>
          </cell>
          <cell r="G1551">
            <v>78314.97</v>
          </cell>
          <cell r="H1551">
            <v>-29.24</v>
          </cell>
          <cell r="I1551">
            <v>-73.89</v>
          </cell>
          <cell r="J1551">
            <v>-83.31</v>
          </cell>
          <cell r="K1551">
            <v>5047.5600000000004</v>
          </cell>
          <cell r="L1551">
            <v>5829.15</v>
          </cell>
          <cell r="M1551">
            <v>0</v>
          </cell>
          <cell r="N1551">
            <v>34776</v>
          </cell>
          <cell r="O1551">
            <v>-42.46</v>
          </cell>
          <cell r="P1551">
            <v>19014.93</v>
          </cell>
          <cell r="Q1551">
            <v>49257.89</v>
          </cell>
          <cell r="R1551">
            <v>18972.47</v>
          </cell>
          <cell r="S1551">
            <v>2160</v>
          </cell>
          <cell r="T1551">
            <v>10112.4</v>
          </cell>
          <cell r="U1551">
            <v>5829.15</v>
          </cell>
          <cell r="V1551">
            <v>624</v>
          </cell>
          <cell r="W1551">
            <v>7257.6</v>
          </cell>
          <cell r="X1551">
            <v>105.75</v>
          </cell>
          <cell r="Y1551">
            <v>8147.72</v>
          </cell>
          <cell r="Z1551">
            <v>5903.24</v>
          </cell>
          <cell r="AA1551">
            <v>18.760000000000002</v>
          </cell>
          <cell r="AB1551">
            <v>2451.1999999999998</v>
          </cell>
          <cell r="AC1551">
            <v>8932.61</v>
          </cell>
          <cell r="AD1551">
            <v>4.8099999999999996</v>
          </cell>
          <cell r="AE1551">
            <v>14364</v>
          </cell>
          <cell r="AF1551">
            <v>58.33</v>
          </cell>
          <cell r="AG1551">
            <v>3499.73</v>
          </cell>
          <cell r="AH1551">
            <v>40422</v>
          </cell>
          <cell r="AI1551">
            <v>1944</v>
          </cell>
          <cell r="AJ1551">
            <v>95923.45</v>
          </cell>
          <cell r="AK1551">
            <v>2283.04</v>
          </cell>
          <cell r="AL1551">
            <v>15766.16</v>
          </cell>
        </row>
        <row r="1552">
          <cell r="A1552">
            <v>38915</v>
          </cell>
          <cell r="B1552" t="str">
            <v>03:45</v>
          </cell>
          <cell r="C1552">
            <v>34793.18</v>
          </cell>
          <cell r="D1552">
            <v>51848.37</v>
          </cell>
          <cell r="E1552">
            <v>77976.009999999995</v>
          </cell>
          <cell r="F1552">
            <v>-172.8</v>
          </cell>
          <cell r="G1552">
            <v>70609.98</v>
          </cell>
          <cell r="H1552">
            <v>-29.24</v>
          </cell>
          <cell r="I1552">
            <v>-76.34</v>
          </cell>
          <cell r="J1552">
            <v>-95.31</v>
          </cell>
          <cell r="K1552">
            <v>5059.46</v>
          </cell>
          <cell r="L1552">
            <v>5849.61</v>
          </cell>
          <cell r="M1552">
            <v>0</v>
          </cell>
          <cell r="N1552">
            <v>35328</v>
          </cell>
          <cell r="O1552">
            <v>-36.4</v>
          </cell>
          <cell r="P1552">
            <v>19036.13</v>
          </cell>
          <cell r="Q1552">
            <v>48332.34</v>
          </cell>
          <cell r="R1552">
            <v>18999.73</v>
          </cell>
          <cell r="S1552">
            <v>2268</v>
          </cell>
          <cell r="T1552">
            <v>9968.4</v>
          </cell>
          <cell r="U1552">
            <v>5849.61</v>
          </cell>
          <cell r="V1552">
            <v>627</v>
          </cell>
          <cell r="W1552">
            <v>7401.6</v>
          </cell>
          <cell r="X1552">
            <v>105</v>
          </cell>
          <cell r="Y1552">
            <v>7981.44</v>
          </cell>
          <cell r="Z1552">
            <v>5896.33</v>
          </cell>
          <cell r="AA1552">
            <v>18.760000000000002</v>
          </cell>
          <cell r="AB1552">
            <v>2432</v>
          </cell>
          <cell r="AC1552">
            <v>8862.51</v>
          </cell>
          <cell r="AD1552">
            <v>3.65</v>
          </cell>
          <cell r="AE1552">
            <v>14364</v>
          </cell>
          <cell r="AF1552">
            <v>59.37</v>
          </cell>
          <cell r="AG1552">
            <v>3488.52</v>
          </cell>
          <cell r="AH1552">
            <v>40200</v>
          </cell>
          <cell r="AI1552">
            <v>1922.4</v>
          </cell>
          <cell r="AJ1552">
            <v>95811.46</v>
          </cell>
          <cell r="AK1552">
            <v>2283.04</v>
          </cell>
          <cell r="AL1552">
            <v>15802.39</v>
          </cell>
        </row>
        <row r="1553">
          <cell r="A1553">
            <v>38915</v>
          </cell>
          <cell r="B1553" t="str">
            <v>04:00</v>
          </cell>
          <cell r="C1553">
            <v>37794.300000000003</v>
          </cell>
          <cell r="D1553">
            <v>52408.480000000003</v>
          </cell>
          <cell r="E1553">
            <v>77856.81</v>
          </cell>
          <cell r="F1553">
            <v>-86.4</v>
          </cell>
          <cell r="G1553">
            <v>66469.98</v>
          </cell>
          <cell r="H1553">
            <v>-29.24</v>
          </cell>
          <cell r="I1553">
            <v>-76.05</v>
          </cell>
          <cell r="J1553">
            <v>-82.11</v>
          </cell>
          <cell r="K1553">
            <v>5139.26</v>
          </cell>
          <cell r="L1553">
            <v>5853.78</v>
          </cell>
          <cell r="M1553">
            <v>0</v>
          </cell>
          <cell r="N1553">
            <v>35328</v>
          </cell>
          <cell r="O1553">
            <v>-42.46</v>
          </cell>
          <cell r="P1553">
            <v>19047.919999999998</v>
          </cell>
          <cell r="Q1553">
            <v>48268.05</v>
          </cell>
          <cell r="R1553">
            <v>19005.46</v>
          </cell>
          <cell r="S1553">
            <v>2268</v>
          </cell>
          <cell r="T1553">
            <v>9669.6</v>
          </cell>
          <cell r="U1553">
            <v>5853.78</v>
          </cell>
          <cell r="V1553">
            <v>630</v>
          </cell>
          <cell r="W1553">
            <v>7027.2</v>
          </cell>
          <cell r="X1553">
            <v>105.75</v>
          </cell>
          <cell r="Y1553">
            <v>8314</v>
          </cell>
          <cell r="Z1553">
            <v>5633.33</v>
          </cell>
          <cell r="AA1553">
            <v>18.760000000000002</v>
          </cell>
          <cell r="AB1553">
            <v>2427.3000000000002</v>
          </cell>
          <cell r="AC1553">
            <v>8917.33</v>
          </cell>
          <cell r="AD1553">
            <v>3.59</v>
          </cell>
          <cell r="AE1553">
            <v>14382</v>
          </cell>
          <cell r="AF1553">
            <v>59.37</v>
          </cell>
          <cell r="AG1553">
            <v>3477.66</v>
          </cell>
          <cell r="AH1553">
            <v>40644</v>
          </cell>
          <cell r="AI1553">
            <v>1922.4</v>
          </cell>
          <cell r="AJ1553">
            <v>95763.48</v>
          </cell>
          <cell r="AK1553">
            <v>2225.96</v>
          </cell>
          <cell r="AL1553">
            <v>15858.49</v>
          </cell>
        </row>
        <row r="1554">
          <cell r="A1554">
            <v>38915</v>
          </cell>
          <cell r="B1554" t="str">
            <v>04:15</v>
          </cell>
          <cell r="C1554">
            <v>38033.160000000003</v>
          </cell>
          <cell r="D1554">
            <v>52688.54</v>
          </cell>
          <cell r="E1554">
            <v>77817.210000000006</v>
          </cell>
          <cell r="F1554">
            <v>-172.8</v>
          </cell>
          <cell r="G1554">
            <v>66584.98</v>
          </cell>
          <cell r="H1554">
            <v>-29.24</v>
          </cell>
          <cell r="I1554">
            <v>-74.900000000000006</v>
          </cell>
          <cell r="J1554">
            <v>-94.51</v>
          </cell>
          <cell r="K1554">
            <v>5261.07</v>
          </cell>
          <cell r="L1554">
            <v>5837.11</v>
          </cell>
          <cell r="M1554">
            <v>0</v>
          </cell>
          <cell r="N1554">
            <v>35328</v>
          </cell>
          <cell r="O1554">
            <v>-42.46</v>
          </cell>
          <cell r="P1554">
            <v>18837.41</v>
          </cell>
          <cell r="Q1554">
            <v>48330.9</v>
          </cell>
          <cell r="R1554">
            <v>18794.95</v>
          </cell>
          <cell r="S1554">
            <v>2160</v>
          </cell>
          <cell r="T1554">
            <v>9741.6</v>
          </cell>
          <cell r="U1554">
            <v>5837.11</v>
          </cell>
          <cell r="V1554">
            <v>630</v>
          </cell>
          <cell r="W1554">
            <v>7084.8</v>
          </cell>
          <cell r="X1554">
            <v>104.25</v>
          </cell>
          <cell r="Y1554">
            <v>8480.2800000000007</v>
          </cell>
          <cell r="Z1554">
            <v>5150.53</v>
          </cell>
          <cell r="AA1554">
            <v>18.760000000000002</v>
          </cell>
          <cell r="AB1554">
            <v>2457.6</v>
          </cell>
          <cell r="AC1554">
            <v>8996.9599999999991</v>
          </cell>
          <cell r="AD1554">
            <v>4.57</v>
          </cell>
          <cell r="AE1554">
            <v>14526</v>
          </cell>
          <cell r="AF1554">
            <v>59.37</v>
          </cell>
          <cell r="AG1554">
            <v>3563.8</v>
          </cell>
          <cell r="AH1554">
            <v>40695</v>
          </cell>
          <cell r="AI1554">
            <v>1915.2</v>
          </cell>
          <cell r="AJ1554">
            <v>96259.37</v>
          </cell>
          <cell r="AK1554">
            <v>2225.96</v>
          </cell>
          <cell r="AL1554">
            <v>16109.8</v>
          </cell>
        </row>
        <row r="1555">
          <cell r="A1555">
            <v>38915</v>
          </cell>
          <cell r="B1555" t="str">
            <v>04:30</v>
          </cell>
          <cell r="C1555">
            <v>39577.53</v>
          </cell>
          <cell r="D1555">
            <v>53088.62</v>
          </cell>
          <cell r="E1555">
            <v>77895.600000000006</v>
          </cell>
          <cell r="F1555">
            <v>-86.4</v>
          </cell>
          <cell r="G1555">
            <v>66546.64</v>
          </cell>
          <cell r="H1555">
            <v>-7.11</v>
          </cell>
          <cell r="I1555">
            <v>-77.2</v>
          </cell>
          <cell r="J1555">
            <v>-82.51</v>
          </cell>
          <cell r="K1555">
            <v>5180.87</v>
          </cell>
          <cell r="L1555">
            <v>5835.98</v>
          </cell>
          <cell r="M1555">
            <v>0</v>
          </cell>
          <cell r="N1555">
            <v>35328</v>
          </cell>
          <cell r="O1555">
            <v>-36.4</v>
          </cell>
          <cell r="P1555">
            <v>18723.29</v>
          </cell>
          <cell r="Q1555">
            <v>48429.2</v>
          </cell>
          <cell r="R1555">
            <v>18686.89</v>
          </cell>
          <cell r="S1555">
            <v>2268</v>
          </cell>
          <cell r="T1555">
            <v>9792</v>
          </cell>
          <cell r="U1555">
            <v>5835.98</v>
          </cell>
          <cell r="V1555">
            <v>642</v>
          </cell>
          <cell r="W1555">
            <v>7171.2</v>
          </cell>
          <cell r="X1555">
            <v>105.75</v>
          </cell>
          <cell r="Y1555">
            <v>8397.14</v>
          </cell>
          <cell r="Z1555">
            <v>5150.33</v>
          </cell>
          <cell r="AA1555">
            <v>16.88</v>
          </cell>
          <cell r="AB1555">
            <v>2505.5</v>
          </cell>
          <cell r="AC1555">
            <v>9091.82</v>
          </cell>
          <cell r="AD1555">
            <v>3.72</v>
          </cell>
          <cell r="AE1555">
            <v>14598</v>
          </cell>
          <cell r="AF1555">
            <v>59.37</v>
          </cell>
          <cell r="AG1555">
            <v>3564.72</v>
          </cell>
          <cell r="AH1555">
            <v>40899</v>
          </cell>
          <cell r="AI1555">
            <v>1886.4</v>
          </cell>
          <cell r="AJ1555">
            <v>96643.28</v>
          </cell>
          <cell r="AK1555">
            <v>2340.12</v>
          </cell>
          <cell r="AL1555">
            <v>16272.29</v>
          </cell>
        </row>
        <row r="1556">
          <cell r="A1556">
            <v>38915</v>
          </cell>
          <cell r="B1556" t="str">
            <v>04:45</v>
          </cell>
          <cell r="C1556">
            <v>40492.949999999997</v>
          </cell>
          <cell r="D1556">
            <v>53168.63</v>
          </cell>
          <cell r="E1556">
            <v>77936.81</v>
          </cell>
          <cell r="F1556">
            <v>-172.8</v>
          </cell>
          <cell r="G1556">
            <v>66546.64</v>
          </cell>
          <cell r="H1556">
            <v>-29.24</v>
          </cell>
          <cell r="I1556">
            <v>-80.5</v>
          </cell>
          <cell r="J1556">
            <v>-82.51</v>
          </cell>
          <cell r="K1556">
            <v>5223.42</v>
          </cell>
          <cell r="L1556">
            <v>5867.18</v>
          </cell>
          <cell r="M1556">
            <v>0</v>
          </cell>
          <cell r="N1556">
            <v>35328</v>
          </cell>
          <cell r="O1556">
            <v>-42.46</v>
          </cell>
          <cell r="P1556">
            <v>18653.2</v>
          </cell>
          <cell r="Q1556">
            <v>48944.5</v>
          </cell>
          <cell r="R1556">
            <v>18610.740000000002</v>
          </cell>
          <cell r="S1556">
            <v>2268</v>
          </cell>
          <cell r="T1556">
            <v>9716.4</v>
          </cell>
          <cell r="U1556">
            <v>5867.18</v>
          </cell>
          <cell r="V1556">
            <v>681</v>
          </cell>
          <cell r="W1556">
            <v>7171.2</v>
          </cell>
          <cell r="X1556">
            <v>108</v>
          </cell>
          <cell r="Y1556">
            <v>8480.2800000000007</v>
          </cell>
          <cell r="Z1556">
            <v>5091.59</v>
          </cell>
          <cell r="AA1556">
            <v>18.760000000000002</v>
          </cell>
          <cell r="AB1556">
            <v>2543.8000000000002</v>
          </cell>
          <cell r="AC1556">
            <v>9211.3799999999992</v>
          </cell>
          <cell r="AD1556">
            <v>3.64</v>
          </cell>
          <cell r="AE1556">
            <v>14742</v>
          </cell>
          <cell r="AF1556">
            <v>60.41</v>
          </cell>
          <cell r="AG1556">
            <v>3715.81</v>
          </cell>
          <cell r="AH1556">
            <v>41316</v>
          </cell>
          <cell r="AI1556">
            <v>1893.6</v>
          </cell>
          <cell r="AJ1556">
            <v>96579.29</v>
          </cell>
          <cell r="AK1556">
            <v>2283.04</v>
          </cell>
          <cell r="AL1556">
            <v>16368.13</v>
          </cell>
        </row>
        <row r="1557">
          <cell r="A1557">
            <v>38915</v>
          </cell>
          <cell r="B1557" t="str">
            <v>05:00</v>
          </cell>
          <cell r="C1557">
            <v>41237.53</v>
          </cell>
          <cell r="D1557">
            <v>51648.33</v>
          </cell>
          <cell r="E1557">
            <v>77976.009999999995</v>
          </cell>
          <cell r="F1557">
            <v>-172.8</v>
          </cell>
          <cell r="G1557">
            <v>69766.64</v>
          </cell>
          <cell r="H1557">
            <v>-29.24</v>
          </cell>
          <cell r="I1557">
            <v>-86.25</v>
          </cell>
          <cell r="J1557">
            <v>-94.91</v>
          </cell>
          <cell r="K1557">
            <v>5145.24</v>
          </cell>
          <cell r="L1557">
            <v>5845.1</v>
          </cell>
          <cell r="M1557">
            <v>0</v>
          </cell>
          <cell r="N1557">
            <v>34776</v>
          </cell>
          <cell r="O1557">
            <v>-42.46</v>
          </cell>
          <cell r="P1557">
            <v>18636.07</v>
          </cell>
          <cell r="Q1557">
            <v>49334.25</v>
          </cell>
          <cell r="R1557">
            <v>18593.61</v>
          </cell>
          <cell r="S1557">
            <v>2376</v>
          </cell>
          <cell r="T1557">
            <v>10130.4</v>
          </cell>
          <cell r="U1557">
            <v>5845.1</v>
          </cell>
          <cell r="V1557">
            <v>711</v>
          </cell>
          <cell r="W1557">
            <v>7430.4</v>
          </cell>
          <cell r="X1557">
            <v>105.75</v>
          </cell>
          <cell r="Y1557">
            <v>8397.14</v>
          </cell>
          <cell r="Z1557">
            <v>5153.84</v>
          </cell>
          <cell r="AA1557">
            <v>18.760000000000002</v>
          </cell>
          <cell r="AB1557">
            <v>2545.4</v>
          </cell>
          <cell r="AC1557">
            <v>9216.59</v>
          </cell>
          <cell r="AD1557">
            <v>4.5999999999999996</v>
          </cell>
          <cell r="AE1557">
            <v>14976</v>
          </cell>
          <cell r="AF1557">
            <v>59.37</v>
          </cell>
          <cell r="AG1557">
            <v>3826.2</v>
          </cell>
          <cell r="AH1557">
            <v>41748</v>
          </cell>
          <cell r="AI1557">
            <v>1929.6</v>
          </cell>
          <cell r="AJ1557">
            <v>96563.32</v>
          </cell>
          <cell r="AK1557">
            <v>2283.04</v>
          </cell>
          <cell r="AL1557">
            <v>16463.98</v>
          </cell>
        </row>
        <row r="1558">
          <cell r="A1558">
            <v>38915</v>
          </cell>
          <cell r="B1558" t="str">
            <v>05:15</v>
          </cell>
          <cell r="C1558">
            <v>40674.589999999997</v>
          </cell>
          <cell r="D1558">
            <v>47327.46</v>
          </cell>
          <cell r="E1558">
            <v>78297.17</v>
          </cell>
          <cell r="F1558">
            <v>-86.4</v>
          </cell>
          <cell r="G1558">
            <v>78276.639999999999</v>
          </cell>
          <cell r="H1558">
            <v>-29.24</v>
          </cell>
          <cell r="I1558">
            <v>-91.86</v>
          </cell>
          <cell r="J1558">
            <v>-77.34</v>
          </cell>
          <cell r="K1558">
            <v>5085.38</v>
          </cell>
          <cell r="L1558">
            <v>5835.5</v>
          </cell>
          <cell r="M1558">
            <v>0</v>
          </cell>
          <cell r="N1558">
            <v>35328</v>
          </cell>
          <cell r="O1558">
            <v>-42.46</v>
          </cell>
          <cell r="P1558">
            <v>18650.650000000001</v>
          </cell>
          <cell r="Q1558">
            <v>50171.86</v>
          </cell>
          <cell r="R1558">
            <v>18608.189999999999</v>
          </cell>
          <cell r="S1558">
            <v>2268</v>
          </cell>
          <cell r="T1558">
            <v>10350</v>
          </cell>
          <cell r="U1558">
            <v>5835.5</v>
          </cell>
          <cell r="V1558">
            <v>717</v>
          </cell>
          <cell r="W1558">
            <v>7516.8</v>
          </cell>
          <cell r="X1558">
            <v>106.5</v>
          </cell>
          <cell r="Y1558">
            <v>8563.42</v>
          </cell>
          <cell r="Z1558">
            <v>5513.99</v>
          </cell>
          <cell r="AA1558">
            <v>18.760000000000002</v>
          </cell>
          <cell r="AB1558">
            <v>2594.8000000000002</v>
          </cell>
          <cell r="AC1558">
            <v>9331.5499999999993</v>
          </cell>
          <cell r="AD1558">
            <v>3.68</v>
          </cell>
          <cell r="AE1558">
            <v>15102</v>
          </cell>
          <cell r="AF1558">
            <v>60.41</v>
          </cell>
          <cell r="AG1558">
            <v>3848.29</v>
          </cell>
          <cell r="AH1558">
            <v>42822</v>
          </cell>
          <cell r="AI1558">
            <v>1965.6</v>
          </cell>
          <cell r="AJ1558">
            <v>97347.19</v>
          </cell>
          <cell r="AK1558">
            <v>2340.12</v>
          </cell>
          <cell r="AL1558">
            <v>16794.78</v>
          </cell>
        </row>
        <row r="1559">
          <cell r="A1559">
            <v>38915</v>
          </cell>
          <cell r="B1559" t="str">
            <v>05:30</v>
          </cell>
          <cell r="C1559">
            <v>42775.49</v>
          </cell>
          <cell r="D1559">
            <v>49807.96</v>
          </cell>
          <cell r="E1559">
            <v>78297.58</v>
          </cell>
          <cell r="F1559">
            <v>-172.8</v>
          </cell>
          <cell r="G1559">
            <v>78391.64</v>
          </cell>
          <cell r="H1559">
            <v>-29.24</v>
          </cell>
          <cell r="I1559">
            <v>-90.28</v>
          </cell>
          <cell r="J1559">
            <v>-95.31</v>
          </cell>
          <cell r="K1559">
            <v>5123.66</v>
          </cell>
          <cell r="L1559">
            <v>5859.39</v>
          </cell>
          <cell r="M1559">
            <v>0</v>
          </cell>
          <cell r="N1559">
            <v>35328</v>
          </cell>
          <cell r="O1559">
            <v>-36.4</v>
          </cell>
          <cell r="P1559">
            <v>18587.95</v>
          </cell>
          <cell r="Q1559">
            <v>51226.28</v>
          </cell>
          <cell r="R1559">
            <v>18551.55</v>
          </cell>
          <cell r="S1559">
            <v>2160</v>
          </cell>
          <cell r="T1559">
            <v>10706.4</v>
          </cell>
          <cell r="U1559">
            <v>5859.39</v>
          </cell>
          <cell r="V1559">
            <v>708</v>
          </cell>
          <cell r="W1559">
            <v>7747.2</v>
          </cell>
          <cell r="X1559">
            <v>108.75</v>
          </cell>
          <cell r="Y1559">
            <v>8812.84</v>
          </cell>
          <cell r="Z1559">
            <v>5609.65</v>
          </cell>
          <cell r="AA1559">
            <v>18.760000000000002</v>
          </cell>
          <cell r="AB1559">
            <v>2644.2</v>
          </cell>
          <cell r="AC1559">
            <v>9456.89</v>
          </cell>
          <cell r="AD1559">
            <v>3.85</v>
          </cell>
          <cell r="AE1559">
            <v>15462</v>
          </cell>
          <cell r="AF1559">
            <v>59.37</v>
          </cell>
          <cell r="AG1559">
            <v>3956.63</v>
          </cell>
          <cell r="AH1559">
            <v>43977</v>
          </cell>
          <cell r="AI1559">
            <v>2023.2</v>
          </cell>
          <cell r="AJ1559">
            <v>98019.12</v>
          </cell>
          <cell r="AK1559">
            <v>2283.04</v>
          </cell>
          <cell r="AL1559">
            <v>16997.009999999998</v>
          </cell>
        </row>
        <row r="1560">
          <cell r="A1560">
            <v>38915</v>
          </cell>
          <cell r="B1560" t="str">
            <v>05:45</v>
          </cell>
          <cell r="C1560">
            <v>48089.57</v>
          </cell>
          <cell r="D1560">
            <v>49767.96</v>
          </cell>
          <cell r="E1560">
            <v>81895.649999999994</v>
          </cell>
          <cell r="F1560">
            <v>-86.4</v>
          </cell>
          <cell r="G1560">
            <v>78276.639999999999</v>
          </cell>
          <cell r="H1560">
            <v>-29.24</v>
          </cell>
          <cell r="I1560">
            <v>-95.6</v>
          </cell>
          <cell r="J1560">
            <v>-83.31</v>
          </cell>
          <cell r="K1560">
            <v>5085.4399999999996</v>
          </cell>
          <cell r="L1560">
            <v>5861.54</v>
          </cell>
          <cell r="M1560">
            <v>0</v>
          </cell>
          <cell r="N1560">
            <v>34776</v>
          </cell>
          <cell r="O1560">
            <v>-42.46</v>
          </cell>
          <cell r="P1560">
            <v>18261.64</v>
          </cell>
          <cell r="Q1560">
            <v>52767.6</v>
          </cell>
          <cell r="R1560">
            <v>18219.18</v>
          </cell>
          <cell r="S1560">
            <v>2268</v>
          </cell>
          <cell r="T1560">
            <v>10947.6</v>
          </cell>
          <cell r="U1560">
            <v>5861.54</v>
          </cell>
          <cell r="V1560">
            <v>717</v>
          </cell>
          <cell r="W1560">
            <v>7920</v>
          </cell>
          <cell r="X1560">
            <v>113.25</v>
          </cell>
          <cell r="Y1560">
            <v>8979.1200000000008</v>
          </cell>
          <cell r="Z1560">
            <v>5830.98</v>
          </cell>
          <cell r="AA1560">
            <v>18.760000000000002</v>
          </cell>
          <cell r="AB1560">
            <v>2693.6</v>
          </cell>
          <cell r="AC1560">
            <v>9702.0300000000007</v>
          </cell>
          <cell r="AD1560">
            <v>7.81</v>
          </cell>
          <cell r="AE1560">
            <v>15984</v>
          </cell>
          <cell r="AF1560">
            <v>61.45</v>
          </cell>
          <cell r="AG1560">
            <v>4506.1499999999996</v>
          </cell>
          <cell r="AH1560">
            <v>45417</v>
          </cell>
          <cell r="AI1560">
            <v>2109.6</v>
          </cell>
          <cell r="AJ1560">
            <v>100530.76</v>
          </cell>
          <cell r="AK1560">
            <v>2283.04</v>
          </cell>
          <cell r="AL1560">
            <v>15636.5</v>
          </cell>
        </row>
        <row r="1561">
          <cell r="A1561">
            <v>38915</v>
          </cell>
          <cell r="B1561" t="str">
            <v>06:00</v>
          </cell>
          <cell r="C1561">
            <v>47812.3</v>
          </cell>
          <cell r="D1561">
            <v>45727.15</v>
          </cell>
          <cell r="E1561">
            <v>92096.37</v>
          </cell>
          <cell r="F1561">
            <v>-172.8</v>
          </cell>
          <cell r="G1561">
            <v>78429.97</v>
          </cell>
          <cell r="H1561">
            <v>-31.11</v>
          </cell>
          <cell r="I1561">
            <v>-102.64</v>
          </cell>
          <cell r="J1561">
            <v>-83.31</v>
          </cell>
          <cell r="K1561">
            <v>5039.1099999999997</v>
          </cell>
          <cell r="L1561">
            <v>5852.33</v>
          </cell>
          <cell r="M1561">
            <v>0</v>
          </cell>
          <cell r="N1561">
            <v>34776</v>
          </cell>
          <cell r="O1561">
            <v>-42.46</v>
          </cell>
          <cell r="P1561">
            <v>18403.650000000001</v>
          </cell>
          <cell r="Q1561">
            <v>54150.64</v>
          </cell>
          <cell r="R1561">
            <v>18361.189999999999</v>
          </cell>
          <cell r="S1561">
            <v>2268</v>
          </cell>
          <cell r="T1561">
            <v>11073.6</v>
          </cell>
          <cell r="U1561">
            <v>5852.33</v>
          </cell>
          <cell r="V1561">
            <v>750</v>
          </cell>
          <cell r="W1561">
            <v>7776</v>
          </cell>
          <cell r="X1561">
            <v>112.5</v>
          </cell>
          <cell r="Y1561">
            <v>9062.26</v>
          </cell>
          <cell r="Z1561">
            <v>5943.31</v>
          </cell>
          <cell r="AA1561">
            <v>16.88</v>
          </cell>
          <cell r="AB1561">
            <v>2728.7</v>
          </cell>
          <cell r="AC1561">
            <v>10042.64</v>
          </cell>
          <cell r="AD1561">
            <v>4.55</v>
          </cell>
          <cell r="AE1561">
            <v>16866</v>
          </cell>
          <cell r="AF1561">
            <v>65.62</v>
          </cell>
          <cell r="AG1561">
            <v>4595.66</v>
          </cell>
          <cell r="AH1561">
            <v>47406</v>
          </cell>
          <cell r="AI1561">
            <v>2196</v>
          </cell>
          <cell r="AJ1561">
            <v>105985.92</v>
          </cell>
          <cell r="AK1561">
            <v>2225.96</v>
          </cell>
          <cell r="AL1561">
            <v>14096.91</v>
          </cell>
        </row>
        <row r="1562">
          <cell r="A1562">
            <v>38915</v>
          </cell>
          <cell r="B1562" t="str">
            <v>06:15</v>
          </cell>
          <cell r="C1562">
            <v>49841.59</v>
          </cell>
          <cell r="D1562">
            <v>46847.37</v>
          </cell>
          <cell r="E1562">
            <v>88335.1</v>
          </cell>
          <cell r="F1562">
            <v>-86.4</v>
          </cell>
          <cell r="G1562">
            <v>89431.64</v>
          </cell>
          <cell r="H1562">
            <v>-40.49</v>
          </cell>
          <cell r="I1562">
            <v>-110.12</v>
          </cell>
          <cell r="J1562">
            <v>-89.34</v>
          </cell>
          <cell r="K1562">
            <v>5047.5600000000004</v>
          </cell>
          <cell r="L1562">
            <v>5851.09</v>
          </cell>
          <cell r="M1562">
            <v>0</v>
          </cell>
          <cell r="N1562">
            <v>35880</v>
          </cell>
          <cell r="O1562">
            <v>339.71</v>
          </cell>
          <cell r="P1562">
            <v>18257.75</v>
          </cell>
          <cell r="Q1562">
            <v>56238.12</v>
          </cell>
          <cell r="R1562">
            <v>18597.46</v>
          </cell>
          <cell r="S1562">
            <v>2268</v>
          </cell>
          <cell r="T1562">
            <v>11368.8</v>
          </cell>
          <cell r="U1562">
            <v>5851.09</v>
          </cell>
          <cell r="V1562">
            <v>804</v>
          </cell>
          <cell r="W1562">
            <v>7948.8</v>
          </cell>
          <cell r="X1562">
            <v>117</v>
          </cell>
          <cell r="Y1562">
            <v>8812.84</v>
          </cell>
          <cell r="Z1562">
            <v>6072.21</v>
          </cell>
          <cell r="AA1562">
            <v>7.5</v>
          </cell>
          <cell r="AB1562">
            <v>2782.8</v>
          </cell>
          <cell r="AC1562">
            <v>10668.33</v>
          </cell>
          <cell r="AD1562">
            <v>6.17</v>
          </cell>
          <cell r="AE1562">
            <v>17712</v>
          </cell>
          <cell r="AF1562">
            <v>65.62</v>
          </cell>
          <cell r="AG1562">
            <v>4581.08</v>
          </cell>
          <cell r="AH1562">
            <v>50325</v>
          </cell>
          <cell r="AI1562">
            <v>2282.4</v>
          </cell>
          <cell r="AJ1562">
            <v>106162.04</v>
          </cell>
          <cell r="AK1562">
            <v>2225.96</v>
          </cell>
          <cell r="AL1562">
            <v>16625.259999999998</v>
          </cell>
        </row>
        <row r="1563">
          <cell r="A1563">
            <v>38915</v>
          </cell>
          <cell r="B1563" t="str">
            <v>06:30</v>
          </cell>
          <cell r="C1563">
            <v>53890.559999999998</v>
          </cell>
          <cell r="D1563">
            <v>52127.94</v>
          </cell>
          <cell r="E1563">
            <v>88177.51</v>
          </cell>
          <cell r="F1563">
            <v>-172.8</v>
          </cell>
          <cell r="G1563">
            <v>90313.3</v>
          </cell>
          <cell r="H1563">
            <v>-20.25</v>
          </cell>
          <cell r="I1563">
            <v>-112.85</v>
          </cell>
          <cell r="J1563">
            <v>-83.31</v>
          </cell>
          <cell r="K1563">
            <v>4964.76</v>
          </cell>
          <cell r="L1563">
            <v>5867.02</v>
          </cell>
          <cell r="M1563">
            <v>0</v>
          </cell>
          <cell r="N1563">
            <v>35328</v>
          </cell>
          <cell r="O1563">
            <v>4373.76</v>
          </cell>
          <cell r="P1563">
            <v>18579.41</v>
          </cell>
          <cell r="Q1563">
            <v>54800.85</v>
          </cell>
          <cell r="R1563">
            <v>22953.17</v>
          </cell>
          <cell r="S1563">
            <v>2268</v>
          </cell>
          <cell r="T1563">
            <v>11775.6</v>
          </cell>
          <cell r="U1563">
            <v>5867.02</v>
          </cell>
          <cell r="V1563">
            <v>843</v>
          </cell>
          <cell r="W1563">
            <v>8265.6</v>
          </cell>
          <cell r="X1563">
            <v>116.25</v>
          </cell>
          <cell r="Y1563">
            <v>9062.26</v>
          </cell>
          <cell r="Z1563">
            <v>6268.51</v>
          </cell>
          <cell r="AA1563">
            <v>3.75</v>
          </cell>
          <cell r="AB1563">
            <v>2884.8</v>
          </cell>
          <cell r="AC1563">
            <v>11233.79</v>
          </cell>
          <cell r="AD1563">
            <v>5.9</v>
          </cell>
          <cell r="AE1563">
            <v>18864</v>
          </cell>
          <cell r="AF1563">
            <v>67.7</v>
          </cell>
          <cell r="AG1563">
            <v>4578.96</v>
          </cell>
          <cell r="AH1563">
            <v>54006</v>
          </cell>
          <cell r="AI1563">
            <v>2412</v>
          </cell>
          <cell r="AJ1563">
            <v>108401.91</v>
          </cell>
          <cell r="AK1563">
            <v>2225.96</v>
          </cell>
          <cell r="AL1563">
            <v>16956.169999999998</v>
          </cell>
        </row>
        <row r="1564">
          <cell r="A1564">
            <v>38915</v>
          </cell>
          <cell r="B1564" t="str">
            <v>06:45</v>
          </cell>
          <cell r="C1564">
            <v>50206.48</v>
          </cell>
          <cell r="D1564">
            <v>59088.42</v>
          </cell>
          <cell r="E1564">
            <v>96464.8</v>
          </cell>
          <cell r="F1564">
            <v>-86.4</v>
          </cell>
          <cell r="G1564">
            <v>90121.64</v>
          </cell>
          <cell r="H1564">
            <v>-20.25</v>
          </cell>
          <cell r="I1564">
            <v>-115.72</v>
          </cell>
          <cell r="J1564">
            <v>-83.31</v>
          </cell>
          <cell r="K1564">
            <v>5031.9399999999996</v>
          </cell>
          <cell r="L1564">
            <v>5768.32</v>
          </cell>
          <cell r="M1564">
            <v>0</v>
          </cell>
          <cell r="N1564">
            <v>34224</v>
          </cell>
          <cell r="O1564">
            <v>5932.78</v>
          </cell>
          <cell r="P1564">
            <v>17738.509999999998</v>
          </cell>
          <cell r="Q1564">
            <v>56947.72</v>
          </cell>
          <cell r="R1564">
            <v>23671.29</v>
          </cell>
          <cell r="S1564">
            <v>2268</v>
          </cell>
          <cell r="T1564">
            <v>12301.2</v>
          </cell>
          <cell r="U1564">
            <v>5768.32</v>
          </cell>
          <cell r="V1564">
            <v>834</v>
          </cell>
          <cell r="W1564">
            <v>8438.4</v>
          </cell>
          <cell r="X1564">
            <v>126</v>
          </cell>
          <cell r="Y1564">
            <v>9477.9599999999991</v>
          </cell>
          <cell r="Z1564">
            <v>6491.09</v>
          </cell>
          <cell r="AA1564">
            <v>3.75</v>
          </cell>
          <cell r="AB1564">
            <v>2958.1</v>
          </cell>
          <cell r="AC1564">
            <v>12191.68</v>
          </cell>
          <cell r="AD1564">
            <v>6.2</v>
          </cell>
          <cell r="AE1564">
            <v>19836</v>
          </cell>
          <cell r="AF1564">
            <v>72.91</v>
          </cell>
          <cell r="AG1564">
            <v>4680.3599999999997</v>
          </cell>
          <cell r="AH1564">
            <v>57462</v>
          </cell>
          <cell r="AI1564">
            <v>2469.6</v>
          </cell>
          <cell r="AJ1564">
            <v>111633.55</v>
          </cell>
          <cell r="AK1564">
            <v>2225.96</v>
          </cell>
          <cell r="AL1564">
            <v>14088.9</v>
          </cell>
        </row>
        <row r="1565">
          <cell r="A1565">
            <v>38915</v>
          </cell>
          <cell r="B1565" t="str">
            <v>07:00</v>
          </cell>
          <cell r="C1565">
            <v>47770.3</v>
          </cell>
          <cell r="D1565">
            <v>51247.54</v>
          </cell>
          <cell r="E1565">
            <v>105580.79</v>
          </cell>
          <cell r="F1565">
            <v>-172.8</v>
          </cell>
          <cell r="G1565">
            <v>90121.64</v>
          </cell>
          <cell r="H1565">
            <v>-3.75</v>
          </cell>
          <cell r="I1565">
            <v>-132.4</v>
          </cell>
          <cell r="J1565">
            <v>-82.97</v>
          </cell>
          <cell r="K1565">
            <v>4925.59</v>
          </cell>
          <cell r="L1565">
            <v>5802</v>
          </cell>
          <cell r="M1565">
            <v>0</v>
          </cell>
          <cell r="N1565">
            <v>34776</v>
          </cell>
          <cell r="O1565">
            <v>5932.78</v>
          </cell>
          <cell r="P1565">
            <v>18636.61</v>
          </cell>
          <cell r="Q1565">
            <v>52836.4</v>
          </cell>
          <cell r="R1565">
            <v>24569.39</v>
          </cell>
          <cell r="S1565">
            <v>2376</v>
          </cell>
          <cell r="T1565">
            <v>11847.6</v>
          </cell>
          <cell r="U1565">
            <v>5802</v>
          </cell>
          <cell r="V1565">
            <v>774</v>
          </cell>
          <cell r="W1565">
            <v>8524.7999999999993</v>
          </cell>
          <cell r="X1565">
            <v>139.5</v>
          </cell>
          <cell r="Y1565">
            <v>9062.26</v>
          </cell>
          <cell r="Z1565">
            <v>6348.43</v>
          </cell>
          <cell r="AA1565">
            <v>3.75</v>
          </cell>
          <cell r="AB1565">
            <v>2771.6</v>
          </cell>
          <cell r="AC1565">
            <v>12824.81</v>
          </cell>
          <cell r="AD1565">
            <v>7.15</v>
          </cell>
          <cell r="AE1565">
            <v>19890</v>
          </cell>
          <cell r="AF1565">
            <v>48.96</v>
          </cell>
          <cell r="AG1565">
            <v>4581.95</v>
          </cell>
          <cell r="AH1565">
            <v>60138</v>
          </cell>
          <cell r="AI1565">
            <v>2376</v>
          </cell>
          <cell r="AJ1565">
            <v>116064.97</v>
          </cell>
          <cell r="AK1565">
            <v>2168.89</v>
          </cell>
          <cell r="AL1565">
            <v>11319.67</v>
          </cell>
        </row>
        <row r="1566">
          <cell r="A1566">
            <v>38915</v>
          </cell>
          <cell r="B1566" t="str">
            <v>07:15</v>
          </cell>
          <cell r="C1566">
            <v>50498.15</v>
          </cell>
          <cell r="D1566">
            <v>50967.77</v>
          </cell>
          <cell r="E1566">
            <v>109772.04</v>
          </cell>
          <cell r="F1566">
            <v>-172.8</v>
          </cell>
          <cell r="G1566">
            <v>93839.97</v>
          </cell>
          <cell r="H1566">
            <v>-22.12</v>
          </cell>
          <cell r="I1566">
            <v>-145.77000000000001</v>
          </cell>
          <cell r="J1566">
            <v>88.98</v>
          </cell>
          <cell r="K1566">
            <v>4934.28</v>
          </cell>
          <cell r="L1566">
            <v>6294.9</v>
          </cell>
          <cell r="M1566">
            <v>0</v>
          </cell>
          <cell r="N1566">
            <v>36984</v>
          </cell>
          <cell r="O1566">
            <v>5932.78</v>
          </cell>
          <cell r="P1566">
            <v>18557.96</v>
          </cell>
          <cell r="Q1566">
            <v>54641.77</v>
          </cell>
          <cell r="R1566">
            <v>24490.74</v>
          </cell>
          <cell r="S1566">
            <v>2268</v>
          </cell>
          <cell r="T1566">
            <v>11890.8</v>
          </cell>
          <cell r="U1566">
            <v>6294.9</v>
          </cell>
          <cell r="V1566">
            <v>729</v>
          </cell>
          <cell r="W1566">
            <v>8409.6</v>
          </cell>
          <cell r="X1566">
            <v>143.25</v>
          </cell>
          <cell r="Y1566">
            <v>9394.82</v>
          </cell>
          <cell r="Z1566">
            <v>6354.36</v>
          </cell>
          <cell r="AA1566">
            <v>1.88</v>
          </cell>
          <cell r="AB1566">
            <v>2594.6999999999998</v>
          </cell>
          <cell r="AC1566">
            <v>14074</v>
          </cell>
          <cell r="AD1566">
            <v>4.6399999999999997</v>
          </cell>
          <cell r="AE1566">
            <v>21006</v>
          </cell>
          <cell r="AF1566">
            <v>35.409999999999997</v>
          </cell>
          <cell r="AG1566">
            <v>4609.38</v>
          </cell>
          <cell r="AH1566">
            <v>65205</v>
          </cell>
          <cell r="AI1566">
            <v>2296.8000000000002</v>
          </cell>
          <cell r="AJ1566">
            <v>120832.43</v>
          </cell>
          <cell r="AK1566">
            <v>2168.89</v>
          </cell>
          <cell r="AL1566">
            <v>12196.34</v>
          </cell>
        </row>
        <row r="1567">
          <cell r="A1567">
            <v>38915</v>
          </cell>
          <cell r="B1567" t="str">
            <v>07:30</v>
          </cell>
          <cell r="C1567">
            <v>49457.1</v>
          </cell>
          <cell r="D1567">
            <v>50767.38</v>
          </cell>
          <cell r="E1567">
            <v>111251.91</v>
          </cell>
          <cell r="F1567">
            <v>-86.4</v>
          </cell>
          <cell r="G1567">
            <v>94989.97</v>
          </cell>
          <cell r="H1567">
            <v>-20.25</v>
          </cell>
          <cell r="I1567">
            <v>-159.86000000000001</v>
          </cell>
          <cell r="J1567">
            <v>11792</v>
          </cell>
          <cell r="K1567">
            <v>5595.35</v>
          </cell>
          <cell r="L1567">
            <v>6971.11</v>
          </cell>
          <cell r="M1567">
            <v>0</v>
          </cell>
          <cell r="N1567">
            <v>36432</v>
          </cell>
          <cell r="O1567">
            <v>5938.85</v>
          </cell>
          <cell r="P1567">
            <v>18857.53</v>
          </cell>
          <cell r="Q1567">
            <v>57983.86</v>
          </cell>
          <cell r="R1567">
            <v>24796.38</v>
          </cell>
          <cell r="S1567">
            <v>2268</v>
          </cell>
          <cell r="T1567">
            <v>11739.6</v>
          </cell>
          <cell r="U1567">
            <v>6971.11</v>
          </cell>
          <cell r="V1567">
            <v>750</v>
          </cell>
          <cell r="W1567">
            <v>8726.4</v>
          </cell>
          <cell r="X1567">
            <v>147.75</v>
          </cell>
          <cell r="Y1567">
            <v>10143.08</v>
          </cell>
          <cell r="Z1567">
            <v>6410.2</v>
          </cell>
          <cell r="AA1567">
            <v>3.75</v>
          </cell>
          <cell r="AB1567">
            <v>2519.8000000000002</v>
          </cell>
          <cell r="AC1567">
            <v>15439.55</v>
          </cell>
          <cell r="AD1567">
            <v>3.37</v>
          </cell>
          <cell r="AE1567">
            <v>21420</v>
          </cell>
          <cell r="AF1567">
            <v>38.54</v>
          </cell>
          <cell r="AG1567">
            <v>4656.24</v>
          </cell>
          <cell r="AH1567">
            <v>67530</v>
          </cell>
          <cell r="AI1567">
            <v>2304</v>
          </cell>
          <cell r="AJ1567">
            <v>123392.16</v>
          </cell>
          <cell r="AK1567">
            <v>2168.89</v>
          </cell>
          <cell r="AL1567">
            <v>13020.42</v>
          </cell>
        </row>
        <row r="1568">
          <cell r="A1568">
            <v>38915</v>
          </cell>
          <cell r="B1568" t="str">
            <v>07:45</v>
          </cell>
          <cell r="C1568">
            <v>50220.480000000003</v>
          </cell>
          <cell r="D1568">
            <v>52487.72</v>
          </cell>
          <cell r="E1568">
            <v>111250.7</v>
          </cell>
          <cell r="F1568">
            <v>-172.8</v>
          </cell>
          <cell r="G1568">
            <v>95143.3</v>
          </cell>
          <cell r="H1568">
            <v>-48</v>
          </cell>
          <cell r="I1568">
            <v>-163.31</v>
          </cell>
          <cell r="J1568">
            <v>15156.07</v>
          </cell>
          <cell r="K1568">
            <v>5820.22</v>
          </cell>
          <cell r="L1568">
            <v>7425.92</v>
          </cell>
          <cell r="M1568">
            <v>0</v>
          </cell>
          <cell r="N1568">
            <v>36432</v>
          </cell>
          <cell r="O1568">
            <v>5926.72</v>
          </cell>
          <cell r="P1568">
            <v>20352.82</v>
          </cell>
          <cell r="Q1568">
            <v>61027.31</v>
          </cell>
          <cell r="R1568">
            <v>26279.54</v>
          </cell>
          <cell r="S1568">
            <v>2268</v>
          </cell>
          <cell r="T1568">
            <v>12034.8</v>
          </cell>
          <cell r="U1568">
            <v>7425.92</v>
          </cell>
          <cell r="V1568">
            <v>735</v>
          </cell>
          <cell r="W1568">
            <v>9187.2000000000007</v>
          </cell>
          <cell r="X1568">
            <v>153</v>
          </cell>
          <cell r="Y1568">
            <v>10725.06</v>
          </cell>
          <cell r="Z1568">
            <v>6586.57</v>
          </cell>
          <cell r="AA1568">
            <v>0</v>
          </cell>
          <cell r="AB1568">
            <v>2420.8000000000002</v>
          </cell>
          <cell r="AC1568">
            <v>15688.4</v>
          </cell>
          <cell r="AD1568">
            <v>3.83</v>
          </cell>
          <cell r="AE1568">
            <v>21312</v>
          </cell>
          <cell r="AF1568">
            <v>39.58</v>
          </cell>
          <cell r="AG1568">
            <v>4657.34</v>
          </cell>
          <cell r="AH1568">
            <v>67254</v>
          </cell>
          <cell r="AI1568">
            <v>2203.1999999999998</v>
          </cell>
          <cell r="AJ1568">
            <v>124080.13</v>
          </cell>
          <cell r="AK1568">
            <v>2168.89</v>
          </cell>
          <cell r="AL1568">
            <v>13526.55</v>
          </cell>
        </row>
        <row r="1569">
          <cell r="A1569">
            <v>38915</v>
          </cell>
          <cell r="B1569" t="str">
            <v>08:00</v>
          </cell>
          <cell r="C1569">
            <v>50639.78</v>
          </cell>
          <cell r="D1569">
            <v>53327.88</v>
          </cell>
          <cell r="E1569">
            <v>110767.9</v>
          </cell>
          <cell r="F1569">
            <v>-86.4</v>
          </cell>
          <cell r="G1569">
            <v>95104.97</v>
          </cell>
          <cell r="H1569">
            <v>-44.24</v>
          </cell>
          <cell r="I1569">
            <v>-166.9</v>
          </cell>
          <cell r="J1569">
            <v>16787.53</v>
          </cell>
          <cell r="K1569">
            <v>5821.75</v>
          </cell>
          <cell r="L1569">
            <v>7675.78</v>
          </cell>
          <cell r="M1569">
            <v>0</v>
          </cell>
          <cell r="N1569">
            <v>37536</v>
          </cell>
          <cell r="O1569">
            <v>5932.78</v>
          </cell>
          <cell r="P1569">
            <v>21297.69</v>
          </cell>
          <cell r="Q1569">
            <v>64582.9</v>
          </cell>
          <cell r="R1569">
            <v>27230.47</v>
          </cell>
          <cell r="S1569">
            <v>2268</v>
          </cell>
          <cell r="T1569">
            <v>12348</v>
          </cell>
          <cell r="U1569">
            <v>7675.78</v>
          </cell>
          <cell r="V1569">
            <v>678</v>
          </cell>
          <cell r="W1569">
            <v>9792</v>
          </cell>
          <cell r="X1569">
            <v>170.25</v>
          </cell>
          <cell r="Y1569">
            <v>11556.46</v>
          </cell>
          <cell r="Z1569">
            <v>6781.24</v>
          </cell>
          <cell r="AA1569">
            <v>3.75</v>
          </cell>
          <cell r="AB1569">
            <v>2409.8000000000002</v>
          </cell>
          <cell r="AC1569">
            <v>15077.99</v>
          </cell>
          <cell r="AD1569">
            <v>2.58</v>
          </cell>
          <cell r="AE1569">
            <v>20664</v>
          </cell>
          <cell r="AF1569">
            <v>37.5</v>
          </cell>
          <cell r="AG1569">
            <v>4777.03</v>
          </cell>
          <cell r="AH1569">
            <v>64710</v>
          </cell>
          <cell r="AI1569">
            <v>2109.6</v>
          </cell>
          <cell r="AJ1569">
            <v>124592.08</v>
          </cell>
          <cell r="AK1569">
            <v>2225.96</v>
          </cell>
          <cell r="AL1569">
            <v>13999.97</v>
          </cell>
        </row>
        <row r="1570">
          <cell r="A1570">
            <v>38915</v>
          </cell>
          <cell r="B1570" t="str">
            <v>08:15</v>
          </cell>
          <cell r="C1570">
            <v>43269.22</v>
          </cell>
          <cell r="D1570">
            <v>64809.61</v>
          </cell>
          <cell r="E1570">
            <v>114190.31</v>
          </cell>
          <cell r="F1570">
            <v>-172.8</v>
          </cell>
          <cell r="G1570">
            <v>95219.97</v>
          </cell>
          <cell r="H1570">
            <v>-44.24</v>
          </cell>
          <cell r="I1570">
            <v>-184.58</v>
          </cell>
          <cell r="J1570">
            <v>15908.04</v>
          </cell>
          <cell r="K1570">
            <v>5969.13</v>
          </cell>
          <cell r="L1570">
            <v>7947.47</v>
          </cell>
          <cell r="M1570">
            <v>0</v>
          </cell>
          <cell r="N1570">
            <v>36984</v>
          </cell>
          <cell r="O1570">
            <v>5926.72</v>
          </cell>
          <cell r="P1570">
            <v>21029</v>
          </cell>
          <cell r="Q1570">
            <v>69592.58</v>
          </cell>
          <cell r="R1570">
            <v>26955.72</v>
          </cell>
          <cell r="S1570">
            <v>2268</v>
          </cell>
          <cell r="T1570">
            <v>12045.6</v>
          </cell>
          <cell r="U1570">
            <v>7947.47</v>
          </cell>
          <cell r="V1570">
            <v>660</v>
          </cell>
          <cell r="W1570">
            <v>10051.200000000001</v>
          </cell>
          <cell r="X1570">
            <v>188.25</v>
          </cell>
          <cell r="Y1570">
            <v>11889.02</v>
          </cell>
          <cell r="Z1570">
            <v>6764.25</v>
          </cell>
          <cell r="AA1570">
            <v>3.75</v>
          </cell>
          <cell r="AB1570">
            <v>2363.5</v>
          </cell>
          <cell r="AC1570">
            <v>14375.82</v>
          </cell>
          <cell r="AD1570">
            <v>2.4500000000000002</v>
          </cell>
          <cell r="AE1570">
            <v>20142</v>
          </cell>
          <cell r="AF1570">
            <v>31.25</v>
          </cell>
          <cell r="AG1570">
            <v>4741.3900000000003</v>
          </cell>
          <cell r="AH1570">
            <v>64044</v>
          </cell>
          <cell r="AI1570">
            <v>2066.4</v>
          </cell>
          <cell r="AJ1570">
            <v>128287.53</v>
          </cell>
          <cell r="AK1570">
            <v>2225.96</v>
          </cell>
          <cell r="AL1570">
            <v>13482.2</v>
          </cell>
        </row>
        <row r="1571">
          <cell r="A1571">
            <v>38915</v>
          </cell>
          <cell r="B1571" t="str">
            <v>08:30</v>
          </cell>
          <cell r="C1571">
            <v>39378.68</v>
          </cell>
          <cell r="D1571">
            <v>69970.42</v>
          </cell>
          <cell r="E1571">
            <v>124869.52</v>
          </cell>
          <cell r="F1571">
            <v>-86.4</v>
          </cell>
          <cell r="G1571">
            <v>95143.3</v>
          </cell>
          <cell r="H1571">
            <v>-44.24</v>
          </cell>
          <cell r="I1571">
            <v>-167.48</v>
          </cell>
          <cell r="J1571">
            <v>15894.44</v>
          </cell>
          <cell r="K1571">
            <v>6008.3</v>
          </cell>
          <cell r="L1571">
            <v>7837.59</v>
          </cell>
          <cell r="M1571">
            <v>0</v>
          </cell>
          <cell r="N1571">
            <v>37536</v>
          </cell>
          <cell r="O1571">
            <v>5938.85</v>
          </cell>
          <cell r="P1571">
            <v>20898.84</v>
          </cell>
          <cell r="Q1571">
            <v>74279.48</v>
          </cell>
          <cell r="R1571">
            <v>26837.69</v>
          </cell>
          <cell r="S1571">
            <v>2268</v>
          </cell>
          <cell r="T1571">
            <v>12402</v>
          </cell>
          <cell r="U1571">
            <v>7837.59</v>
          </cell>
          <cell r="V1571">
            <v>660</v>
          </cell>
          <cell r="W1571">
            <v>10310.4</v>
          </cell>
          <cell r="X1571">
            <v>160.5</v>
          </cell>
          <cell r="Y1571">
            <v>12055.3</v>
          </cell>
          <cell r="Z1571">
            <v>6840.07</v>
          </cell>
          <cell r="AA1571">
            <v>3.75</v>
          </cell>
          <cell r="AB1571">
            <v>2325.3000000000002</v>
          </cell>
          <cell r="AC1571">
            <v>14306.19</v>
          </cell>
          <cell r="AD1571">
            <v>4.4000000000000004</v>
          </cell>
          <cell r="AE1571">
            <v>20394</v>
          </cell>
          <cell r="AF1571">
            <v>30.21</v>
          </cell>
          <cell r="AG1571">
            <v>4714.8100000000004</v>
          </cell>
          <cell r="AH1571">
            <v>64236</v>
          </cell>
          <cell r="AI1571">
            <v>2037.6</v>
          </cell>
          <cell r="AJ1571">
            <v>135934.57999999999</v>
          </cell>
          <cell r="AK1571">
            <v>2225.96</v>
          </cell>
          <cell r="AL1571">
            <v>11897.17</v>
          </cell>
        </row>
        <row r="1572">
          <cell r="A1572">
            <v>38915</v>
          </cell>
          <cell r="B1572" t="str">
            <v>08:45</v>
          </cell>
          <cell r="C1572">
            <v>39596.339999999997</v>
          </cell>
          <cell r="D1572">
            <v>72090.84</v>
          </cell>
          <cell r="E1572">
            <v>133671.41</v>
          </cell>
          <cell r="F1572">
            <v>-172.8</v>
          </cell>
          <cell r="G1572">
            <v>95181.63</v>
          </cell>
          <cell r="H1572">
            <v>-44.24</v>
          </cell>
          <cell r="I1572">
            <v>-160.72</v>
          </cell>
          <cell r="J1572">
            <v>16158.42</v>
          </cell>
          <cell r="K1572">
            <v>6382.72</v>
          </cell>
          <cell r="L1572">
            <v>7788.48</v>
          </cell>
          <cell r="M1572">
            <v>0</v>
          </cell>
          <cell r="N1572">
            <v>36984</v>
          </cell>
          <cell r="O1572">
            <v>5920.65</v>
          </cell>
          <cell r="P1572">
            <v>22033.73</v>
          </cell>
          <cell r="Q1572">
            <v>78464.72</v>
          </cell>
          <cell r="R1572">
            <v>27954.38</v>
          </cell>
          <cell r="S1572">
            <v>2376</v>
          </cell>
          <cell r="T1572">
            <v>12805.2</v>
          </cell>
          <cell r="U1572">
            <v>7788.48</v>
          </cell>
          <cell r="V1572">
            <v>645</v>
          </cell>
          <cell r="W1572">
            <v>10483.200000000001</v>
          </cell>
          <cell r="X1572">
            <v>154.5</v>
          </cell>
          <cell r="Y1572">
            <v>12221.58</v>
          </cell>
          <cell r="Z1572">
            <v>6687</v>
          </cell>
          <cell r="AA1572">
            <v>3.75</v>
          </cell>
          <cell r="AB1572">
            <v>2226.4</v>
          </cell>
          <cell r="AC1572">
            <v>14297.84</v>
          </cell>
          <cell r="AD1572">
            <v>15.84</v>
          </cell>
          <cell r="AE1572">
            <v>20610</v>
          </cell>
          <cell r="AF1572">
            <v>27.08</v>
          </cell>
          <cell r="AG1572">
            <v>4715.34</v>
          </cell>
          <cell r="AH1572">
            <v>64821</v>
          </cell>
          <cell r="AI1572">
            <v>2044.8</v>
          </cell>
          <cell r="AJ1572">
            <v>142685.71</v>
          </cell>
          <cell r="AK1572">
            <v>2225.96</v>
          </cell>
          <cell r="AL1572">
            <v>10134.49</v>
          </cell>
        </row>
        <row r="1573">
          <cell r="A1573">
            <v>38915</v>
          </cell>
          <cell r="B1573" t="str">
            <v>09:00</v>
          </cell>
          <cell r="C1573">
            <v>39347.47</v>
          </cell>
          <cell r="D1573">
            <v>75611.539999999994</v>
          </cell>
          <cell r="E1573">
            <v>143553.1</v>
          </cell>
          <cell r="F1573">
            <v>-86.4</v>
          </cell>
          <cell r="G1573">
            <v>95143.3</v>
          </cell>
          <cell r="H1573">
            <v>-20.25</v>
          </cell>
          <cell r="I1573">
            <v>-163.31</v>
          </cell>
          <cell r="J1573">
            <v>15984.8</v>
          </cell>
          <cell r="K1573">
            <v>6416.92</v>
          </cell>
          <cell r="L1573">
            <v>7714.04</v>
          </cell>
          <cell r="M1573">
            <v>0</v>
          </cell>
          <cell r="N1573">
            <v>36984</v>
          </cell>
          <cell r="O1573">
            <v>5932.78</v>
          </cell>
          <cell r="P1573">
            <v>21874.31</v>
          </cell>
          <cell r="Q1573">
            <v>83715.31</v>
          </cell>
          <cell r="R1573">
            <v>27807.09</v>
          </cell>
          <cell r="S1573">
            <v>2376</v>
          </cell>
          <cell r="T1573">
            <v>13219.2</v>
          </cell>
          <cell r="U1573">
            <v>7714.04</v>
          </cell>
          <cell r="V1573">
            <v>627</v>
          </cell>
          <cell r="W1573">
            <v>10828.8</v>
          </cell>
          <cell r="X1573">
            <v>151.5</v>
          </cell>
          <cell r="Y1573">
            <v>12720.42</v>
          </cell>
          <cell r="Z1573">
            <v>6715.85</v>
          </cell>
          <cell r="AA1573">
            <v>3.75</v>
          </cell>
          <cell r="AB1573">
            <v>2197.8000000000002</v>
          </cell>
          <cell r="AC1573">
            <v>14283.1</v>
          </cell>
          <cell r="AD1573">
            <v>17.75</v>
          </cell>
          <cell r="AE1573">
            <v>21078</v>
          </cell>
          <cell r="AF1573">
            <v>25</v>
          </cell>
          <cell r="AG1573">
            <v>4645.3100000000004</v>
          </cell>
          <cell r="AH1573">
            <v>65541</v>
          </cell>
          <cell r="AI1573">
            <v>2066.4</v>
          </cell>
          <cell r="AJ1573">
            <v>149180.71</v>
          </cell>
          <cell r="AK1573">
            <v>2225.96</v>
          </cell>
          <cell r="AL1573">
            <v>8918.7800000000007</v>
          </cell>
        </row>
        <row r="1574">
          <cell r="A1574">
            <v>38915</v>
          </cell>
          <cell r="B1574" t="str">
            <v>09:15</v>
          </cell>
          <cell r="C1574">
            <v>40266.9</v>
          </cell>
          <cell r="D1574">
            <v>81732.77</v>
          </cell>
          <cell r="E1574">
            <v>146229.82</v>
          </cell>
          <cell r="F1574">
            <v>-259.2</v>
          </cell>
          <cell r="G1574">
            <v>95258.3</v>
          </cell>
          <cell r="H1574">
            <v>-46.12</v>
          </cell>
          <cell r="I1574">
            <v>-166.33</v>
          </cell>
          <cell r="J1574">
            <v>16256.81</v>
          </cell>
          <cell r="K1574">
            <v>6431.24</v>
          </cell>
          <cell r="L1574">
            <v>7845.83</v>
          </cell>
          <cell r="M1574">
            <v>0</v>
          </cell>
          <cell r="N1574">
            <v>37536</v>
          </cell>
          <cell r="O1574">
            <v>7073.24</v>
          </cell>
          <cell r="P1574">
            <v>21648.400000000001</v>
          </cell>
          <cell r="Q1574">
            <v>87334.33</v>
          </cell>
          <cell r="R1574">
            <v>28721.64</v>
          </cell>
          <cell r="S1574">
            <v>2160</v>
          </cell>
          <cell r="T1574">
            <v>13795.2</v>
          </cell>
          <cell r="U1574">
            <v>7845.83</v>
          </cell>
          <cell r="V1574">
            <v>993</v>
          </cell>
          <cell r="W1574">
            <v>10742.4</v>
          </cell>
          <cell r="X1574">
            <v>144.75</v>
          </cell>
          <cell r="Y1574">
            <v>13052.98</v>
          </cell>
          <cell r="Z1574">
            <v>7128.35</v>
          </cell>
          <cell r="AA1574">
            <v>1.88</v>
          </cell>
          <cell r="AB1574">
            <v>2218.6</v>
          </cell>
          <cell r="AC1574">
            <v>14289.41</v>
          </cell>
          <cell r="AD1574">
            <v>17.04</v>
          </cell>
          <cell r="AE1574">
            <v>21366</v>
          </cell>
          <cell r="AF1574">
            <v>22.92</v>
          </cell>
          <cell r="AG1574">
            <v>4698.7</v>
          </cell>
          <cell r="AH1574">
            <v>65436</v>
          </cell>
          <cell r="AI1574">
            <v>2052</v>
          </cell>
          <cell r="AJ1574">
            <v>151788.35999999999</v>
          </cell>
          <cell r="AK1574">
            <v>2283.04</v>
          </cell>
          <cell r="AL1574">
            <v>9378.14</v>
          </cell>
        </row>
        <row r="1575">
          <cell r="A1575">
            <v>38915</v>
          </cell>
          <cell r="B1575" t="str">
            <v>09:30</v>
          </cell>
          <cell r="C1575">
            <v>40344.910000000003</v>
          </cell>
          <cell r="D1575">
            <v>84093.24</v>
          </cell>
          <cell r="E1575">
            <v>146109.81</v>
          </cell>
          <cell r="F1575">
            <v>1987.2</v>
          </cell>
          <cell r="G1575">
            <v>95181.63</v>
          </cell>
          <cell r="H1575">
            <v>-44.24</v>
          </cell>
          <cell r="I1575">
            <v>-253.73</v>
          </cell>
          <cell r="J1575">
            <v>15435.25</v>
          </cell>
          <cell r="K1575">
            <v>6424.7</v>
          </cell>
          <cell r="L1575">
            <v>7862.74</v>
          </cell>
          <cell r="M1575">
            <v>0</v>
          </cell>
          <cell r="N1575">
            <v>36984</v>
          </cell>
          <cell r="O1575">
            <v>11398.46</v>
          </cell>
          <cell r="P1575">
            <v>23347.01</v>
          </cell>
          <cell r="Q1575">
            <v>84893.73</v>
          </cell>
          <cell r="R1575">
            <v>34745.47</v>
          </cell>
          <cell r="S1575">
            <v>2376</v>
          </cell>
          <cell r="T1575">
            <v>14436</v>
          </cell>
          <cell r="U1575">
            <v>7862.74</v>
          </cell>
          <cell r="V1575">
            <v>1188</v>
          </cell>
          <cell r="W1575">
            <v>10540.8</v>
          </cell>
          <cell r="X1575">
            <v>144.75</v>
          </cell>
          <cell r="Y1575">
            <v>13551.82</v>
          </cell>
          <cell r="Z1575">
            <v>7441.2</v>
          </cell>
          <cell r="AA1575">
            <v>3.75</v>
          </cell>
          <cell r="AB1575">
            <v>2258.4</v>
          </cell>
          <cell r="AC1575">
            <v>14554.94</v>
          </cell>
          <cell r="AD1575">
            <v>17</v>
          </cell>
          <cell r="AE1575">
            <v>21600</v>
          </cell>
          <cell r="AF1575">
            <v>20.83</v>
          </cell>
          <cell r="AG1575">
            <v>4683.92</v>
          </cell>
          <cell r="AH1575">
            <v>66573</v>
          </cell>
          <cell r="AI1575">
            <v>2095.1999999999998</v>
          </cell>
          <cell r="AJ1575">
            <v>153100.20000000001</v>
          </cell>
          <cell r="AK1575">
            <v>2283.04</v>
          </cell>
          <cell r="AL1575">
            <v>10249</v>
          </cell>
        </row>
        <row r="1576">
          <cell r="A1576">
            <v>38915</v>
          </cell>
          <cell r="B1576" t="str">
            <v>09:45</v>
          </cell>
          <cell r="C1576">
            <v>39263.85</v>
          </cell>
          <cell r="D1576">
            <v>74371.3</v>
          </cell>
          <cell r="E1576">
            <v>147108.69</v>
          </cell>
          <cell r="F1576">
            <v>13219.2</v>
          </cell>
          <cell r="G1576">
            <v>95066.63</v>
          </cell>
          <cell r="H1576">
            <v>-18.37</v>
          </cell>
          <cell r="I1576">
            <v>-291.68</v>
          </cell>
          <cell r="J1576">
            <v>16495.59</v>
          </cell>
          <cell r="K1576">
            <v>6292.76</v>
          </cell>
          <cell r="L1576">
            <v>7811.86</v>
          </cell>
          <cell r="M1576">
            <v>0</v>
          </cell>
          <cell r="N1576">
            <v>36984</v>
          </cell>
          <cell r="O1576">
            <v>11944.43</v>
          </cell>
          <cell r="P1576">
            <v>26370.9</v>
          </cell>
          <cell r="Q1576">
            <v>84611.68</v>
          </cell>
          <cell r="R1576">
            <v>38315.33</v>
          </cell>
          <cell r="S1576">
            <v>2268</v>
          </cell>
          <cell r="T1576">
            <v>15156</v>
          </cell>
          <cell r="U1576">
            <v>7811.86</v>
          </cell>
          <cell r="V1576">
            <v>1146</v>
          </cell>
          <cell r="W1576">
            <v>10540.8</v>
          </cell>
          <cell r="X1576">
            <v>130.5</v>
          </cell>
          <cell r="Y1576">
            <v>13967.52</v>
          </cell>
          <cell r="Z1576">
            <v>7407.42</v>
          </cell>
          <cell r="AA1576">
            <v>5.63</v>
          </cell>
          <cell r="AB1576">
            <v>2250.5</v>
          </cell>
          <cell r="AC1576">
            <v>14755.31</v>
          </cell>
          <cell r="AD1576">
            <v>17.600000000000001</v>
          </cell>
          <cell r="AE1576">
            <v>21906</v>
          </cell>
          <cell r="AF1576">
            <v>22.92</v>
          </cell>
          <cell r="AG1576">
            <v>4687.51</v>
          </cell>
          <cell r="AH1576">
            <v>66843</v>
          </cell>
          <cell r="AI1576">
            <v>2116.8000000000002</v>
          </cell>
          <cell r="AJ1576">
            <v>154604.01</v>
          </cell>
          <cell r="AK1576">
            <v>2340.12</v>
          </cell>
          <cell r="AL1576">
            <v>10867.33</v>
          </cell>
        </row>
        <row r="1577">
          <cell r="A1577">
            <v>38915</v>
          </cell>
          <cell r="B1577" t="str">
            <v>10:00</v>
          </cell>
          <cell r="C1577">
            <v>40126.06</v>
          </cell>
          <cell r="D1577">
            <v>75931.61</v>
          </cell>
          <cell r="E1577">
            <v>146153.09</v>
          </cell>
          <cell r="F1577">
            <v>15897.6</v>
          </cell>
          <cell r="G1577">
            <v>94874.97</v>
          </cell>
          <cell r="H1577">
            <v>-42.37</v>
          </cell>
          <cell r="I1577">
            <v>-290.68</v>
          </cell>
          <cell r="J1577">
            <v>16292.01</v>
          </cell>
          <cell r="K1577">
            <v>6153.48</v>
          </cell>
          <cell r="L1577">
            <v>7767.92</v>
          </cell>
          <cell r="M1577">
            <v>0</v>
          </cell>
          <cell r="N1577">
            <v>36984</v>
          </cell>
          <cell r="O1577">
            <v>11980.82</v>
          </cell>
          <cell r="P1577">
            <v>27427.82</v>
          </cell>
          <cell r="Q1577">
            <v>85858.68</v>
          </cell>
          <cell r="R1577">
            <v>39408.639999999999</v>
          </cell>
          <cell r="S1577">
            <v>2268</v>
          </cell>
          <cell r="T1577">
            <v>15393.6</v>
          </cell>
          <cell r="U1577">
            <v>7767.92</v>
          </cell>
          <cell r="V1577">
            <v>1149</v>
          </cell>
          <cell r="W1577">
            <v>10684.8</v>
          </cell>
          <cell r="X1577">
            <v>120</v>
          </cell>
          <cell r="Y1577">
            <v>14133.8</v>
          </cell>
          <cell r="Z1577">
            <v>8073.61</v>
          </cell>
          <cell r="AA1577">
            <v>5.63</v>
          </cell>
          <cell r="AB1577">
            <v>2228.1</v>
          </cell>
          <cell r="AC1577">
            <v>14630.62</v>
          </cell>
          <cell r="AD1577">
            <v>16.52</v>
          </cell>
          <cell r="AE1577">
            <v>21636</v>
          </cell>
          <cell r="AF1577">
            <v>21.87</v>
          </cell>
          <cell r="AG1577">
            <v>4679.37</v>
          </cell>
          <cell r="AH1577">
            <v>66684</v>
          </cell>
          <cell r="AI1577">
            <v>2102.4</v>
          </cell>
          <cell r="AJ1577">
            <v>154891.98000000001</v>
          </cell>
          <cell r="AK1577">
            <v>2340.12</v>
          </cell>
          <cell r="AL1577">
            <v>11863.24</v>
          </cell>
        </row>
        <row r="1578">
          <cell r="A1578">
            <v>38915</v>
          </cell>
          <cell r="B1578" t="str">
            <v>10:15</v>
          </cell>
          <cell r="C1578">
            <v>40067.65</v>
          </cell>
          <cell r="D1578">
            <v>82492.92</v>
          </cell>
          <cell r="E1578">
            <v>146110.04999999999</v>
          </cell>
          <cell r="F1578">
            <v>15897.6</v>
          </cell>
          <cell r="G1578">
            <v>93226.63</v>
          </cell>
          <cell r="H1578">
            <v>-36.74</v>
          </cell>
          <cell r="I1578">
            <v>-301.02999999999997</v>
          </cell>
          <cell r="J1578">
            <v>15374.45</v>
          </cell>
          <cell r="K1578">
            <v>6345.04</v>
          </cell>
          <cell r="L1578">
            <v>7675.06</v>
          </cell>
          <cell r="M1578">
            <v>0</v>
          </cell>
          <cell r="N1578">
            <v>36984</v>
          </cell>
          <cell r="O1578">
            <v>11950.49</v>
          </cell>
          <cell r="P1578">
            <v>27417.38</v>
          </cell>
          <cell r="Q1578">
            <v>87981.03</v>
          </cell>
          <cell r="R1578">
            <v>39367.870000000003</v>
          </cell>
          <cell r="S1578">
            <v>2376</v>
          </cell>
          <cell r="T1578">
            <v>15519.6</v>
          </cell>
          <cell r="U1578">
            <v>7675.06</v>
          </cell>
          <cell r="V1578">
            <v>1212</v>
          </cell>
          <cell r="W1578">
            <v>10972.8</v>
          </cell>
          <cell r="X1578">
            <v>115.5</v>
          </cell>
          <cell r="Y1578">
            <v>13967.52</v>
          </cell>
          <cell r="Z1578">
            <v>8023.97</v>
          </cell>
          <cell r="AA1578">
            <v>11.26</v>
          </cell>
          <cell r="AB1578">
            <v>2185</v>
          </cell>
          <cell r="AC1578">
            <v>14566.6</v>
          </cell>
          <cell r="AD1578">
            <v>15.97</v>
          </cell>
          <cell r="AE1578">
            <v>21636</v>
          </cell>
          <cell r="AF1578">
            <v>18.75</v>
          </cell>
          <cell r="AG1578">
            <v>4692.62</v>
          </cell>
          <cell r="AH1578">
            <v>66033</v>
          </cell>
          <cell r="AI1578">
            <v>2095.1999999999998</v>
          </cell>
          <cell r="AJ1578">
            <v>155947.82</v>
          </cell>
          <cell r="AK1578">
            <v>2340.12</v>
          </cell>
          <cell r="AL1578">
            <v>11406.3</v>
          </cell>
        </row>
        <row r="1579">
          <cell r="A1579">
            <v>38915</v>
          </cell>
          <cell r="B1579" t="str">
            <v>10:30</v>
          </cell>
          <cell r="C1579">
            <v>38362.839999999997</v>
          </cell>
          <cell r="D1579">
            <v>80172.460000000006</v>
          </cell>
          <cell r="E1579">
            <v>156944.92000000001</v>
          </cell>
          <cell r="F1579">
            <v>15811.2</v>
          </cell>
          <cell r="G1579">
            <v>93034.97</v>
          </cell>
          <cell r="H1579">
            <v>-10.87</v>
          </cell>
          <cell r="I1579">
            <v>-312.10000000000002</v>
          </cell>
          <cell r="J1579">
            <v>15800.45</v>
          </cell>
          <cell r="K1579">
            <v>6208.42</v>
          </cell>
          <cell r="L1579">
            <v>7704.63</v>
          </cell>
          <cell r="M1579">
            <v>0</v>
          </cell>
          <cell r="N1579">
            <v>36984</v>
          </cell>
          <cell r="O1579">
            <v>11974.76</v>
          </cell>
          <cell r="P1579">
            <v>27345.53</v>
          </cell>
          <cell r="Q1579">
            <v>90904.1</v>
          </cell>
          <cell r="R1579">
            <v>39320.29</v>
          </cell>
          <cell r="S1579">
            <v>2376</v>
          </cell>
          <cell r="T1579">
            <v>15447.6</v>
          </cell>
          <cell r="U1579">
            <v>7704.63</v>
          </cell>
          <cell r="V1579">
            <v>1167</v>
          </cell>
          <cell r="W1579">
            <v>11116.8</v>
          </cell>
          <cell r="X1579">
            <v>108.75</v>
          </cell>
          <cell r="Y1579">
            <v>14549.5</v>
          </cell>
          <cell r="Z1579">
            <v>8123.08</v>
          </cell>
          <cell r="AA1579">
            <v>13.13</v>
          </cell>
          <cell r="AB1579">
            <v>2201.1999999999998</v>
          </cell>
          <cell r="AC1579">
            <v>14465.83</v>
          </cell>
          <cell r="AD1579">
            <v>15.8</v>
          </cell>
          <cell r="AE1579">
            <v>21564</v>
          </cell>
          <cell r="AF1579">
            <v>22.92</v>
          </cell>
          <cell r="AG1579">
            <v>4816.32</v>
          </cell>
          <cell r="AH1579">
            <v>66369</v>
          </cell>
          <cell r="AI1579">
            <v>2116.8000000000002</v>
          </cell>
          <cell r="AJ1579">
            <v>161466.99</v>
          </cell>
          <cell r="AK1579">
            <v>2340.12</v>
          </cell>
          <cell r="AL1579">
            <v>7691.56</v>
          </cell>
        </row>
        <row r="1580">
          <cell r="A1580">
            <v>38915</v>
          </cell>
          <cell r="B1580" t="str">
            <v>10:45</v>
          </cell>
          <cell r="C1580">
            <v>40057.24</v>
          </cell>
          <cell r="D1580">
            <v>72170.86</v>
          </cell>
          <cell r="E1580">
            <v>167786.16</v>
          </cell>
          <cell r="F1580">
            <v>15811.2</v>
          </cell>
          <cell r="G1580">
            <v>93188.3</v>
          </cell>
          <cell r="H1580">
            <v>-32.99</v>
          </cell>
          <cell r="I1580">
            <v>-306.35000000000002</v>
          </cell>
          <cell r="J1580">
            <v>17499.47</v>
          </cell>
          <cell r="K1580">
            <v>5784.92</v>
          </cell>
          <cell r="L1580">
            <v>7700.57</v>
          </cell>
          <cell r="M1580">
            <v>0</v>
          </cell>
          <cell r="N1580">
            <v>38088</v>
          </cell>
          <cell r="O1580">
            <v>11962.63</v>
          </cell>
          <cell r="P1580">
            <v>25491.040000000001</v>
          </cell>
          <cell r="Q1580">
            <v>96338.35</v>
          </cell>
          <cell r="R1580">
            <v>37453.67</v>
          </cell>
          <cell r="S1580">
            <v>2268</v>
          </cell>
          <cell r="T1580">
            <v>14994</v>
          </cell>
          <cell r="U1580">
            <v>7700.57</v>
          </cell>
          <cell r="V1580">
            <v>1164</v>
          </cell>
          <cell r="W1580">
            <v>11433.6</v>
          </cell>
          <cell r="X1580">
            <v>111</v>
          </cell>
          <cell r="Y1580">
            <v>14466.36</v>
          </cell>
          <cell r="Z1580">
            <v>8320.81</v>
          </cell>
          <cell r="AA1580">
            <v>15.01</v>
          </cell>
          <cell r="AB1580">
            <v>2204.4</v>
          </cell>
          <cell r="AC1580">
            <v>14470.1</v>
          </cell>
          <cell r="AD1580">
            <v>16.61</v>
          </cell>
          <cell r="AE1580">
            <v>21798</v>
          </cell>
          <cell r="AF1580">
            <v>22.92</v>
          </cell>
          <cell r="AG1580">
            <v>4837.54</v>
          </cell>
          <cell r="AH1580">
            <v>66396</v>
          </cell>
          <cell r="AI1580">
            <v>2073.6</v>
          </cell>
          <cell r="AJ1580">
            <v>166906.15</v>
          </cell>
          <cell r="AK1580">
            <v>2397.19</v>
          </cell>
          <cell r="AL1580">
            <v>4337.91</v>
          </cell>
        </row>
        <row r="1581">
          <cell r="A1581">
            <v>38915</v>
          </cell>
          <cell r="B1581" t="str">
            <v>11:00</v>
          </cell>
          <cell r="C1581">
            <v>39792.379999999997</v>
          </cell>
          <cell r="D1581">
            <v>73491.12</v>
          </cell>
          <cell r="E1581">
            <v>173627.9</v>
          </cell>
          <cell r="F1581">
            <v>15724.8</v>
          </cell>
          <cell r="G1581">
            <v>92421.64</v>
          </cell>
          <cell r="H1581">
            <v>-34.86</v>
          </cell>
          <cell r="I1581">
            <v>-313.52999999999997</v>
          </cell>
          <cell r="J1581">
            <v>15969.64</v>
          </cell>
          <cell r="K1581">
            <v>5804.48</v>
          </cell>
          <cell r="L1581">
            <v>7690.14</v>
          </cell>
          <cell r="M1581">
            <v>0</v>
          </cell>
          <cell r="N1581">
            <v>37536</v>
          </cell>
          <cell r="O1581">
            <v>11950.49</v>
          </cell>
          <cell r="P1581">
            <v>24908.25</v>
          </cell>
          <cell r="Q1581">
            <v>97273.53</v>
          </cell>
          <cell r="R1581">
            <v>36858.74</v>
          </cell>
          <cell r="S1581">
            <v>2268</v>
          </cell>
          <cell r="T1581">
            <v>14896.8</v>
          </cell>
          <cell r="U1581">
            <v>7690.14</v>
          </cell>
          <cell r="V1581">
            <v>1119</v>
          </cell>
          <cell r="W1581">
            <v>11433.6</v>
          </cell>
          <cell r="X1581">
            <v>114</v>
          </cell>
          <cell r="Y1581">
            <v>14300.08</v>
          </cell>
          <cell r="Z1581">
            <v>8523.4</v>
          </cell>
          <cell r="AA1581">
            <v>13.13</v>
          </cell>
          <cell r="AB1581">
            <v>2212.3000000000002</v>
          </cell>
          <cell r="AC1581">
            <v>14380.04</v>
          </cell>
          <cell r="AD1581">
            <v>15.32</v>
          </cell>
          <cell r="AE1581">
            <v>21726</v>
          </cell>
          <cell r="AF1581">
            <v>18.75</v>
          </cell>
          <cell r="AG1581">
            <v>4914.13</v>
          </cell>
          <cell r="AH1581">
            <v>66711</v>
          </cell>
          <cell r="AI1581">
            <v>2102.4</v>
          </cell>
          <cell r="AJ1581">
            <v>170697.61</v>
          </cell>
          <cell r="AK1581">
            <v>2340.12</v>
          </cell>
          <cell r="AL1581">
            <v>3763.93</v>
          </cell>
        </row>
        <row r="1582">
          <cell r="A1582">
            <v>38915</v>
          </cell>
          <cell r="B1582" t="str">
            <v>11:15</v>
          </cell>
          <cell r="C1582">
            <v>40020.43</v>
          </cell>
          <cell r="D1582">
            <v>80452.52</v>
          </cell>
          <cell r="E1582">
            <v>172747.22</v>
          </cell>
          <cell r="F1582">
            <v>15552</v>
          </cell>
          <cell r="G1582">
            <v>91309.97</v>
          </cell>
          <cell r="H1582">
            <v>-14.62</v>
          </cell>
          <cell r="I1582">
            <v>-312.10000000000002</v>
          </cell>
          <cell r="J1582">
            <v>15428.88</v>
          </cell>
          <cell r="K1582">
            <v>5952.83</v>
          </cell>
          <cell r="L1582">
            <v>7695.32</v>
          </cell>
          <cell r="M1582">
            <v>0</v>
          </cell>
          <cell r="N1582">
            <v>36984</v>
          </cell>
          <cell r="O1582">
            <v>11992.96</v>
          </cell>
          <cell r="P1582">
            <v>25583.05</v>
          </cell>
          <cell r="Q1582">
            <v>97656.1</v>
          </cell>
          <cell r="R1582">
            <v>37576.01</v>
          </cell>
          <cell r="S1582">
            <v>2376</v>
          </cell>
          <cell r="T1582">
            <v>15134.4</v>
          </cell>
          <cell r="U1582">
            <v>7695.32</v>
          </cell>
          <cell r="V1582">
            <v>1152</v>
          </cell>
          <cell r="W1582">
            <v>11548.8</v>
          </cell>
          <cell r="X1582">
            <v>110.25</v>
          </cell>
          <cell r="Y1582">
            <v>14133.8</v>
          </cell>
          <cell r="Z1582">
            <v>9054.15</v>
          </cell>
          <cell r="AA1582">
            <v>9.3800000000000008</v>
          </cell>
          <cell r="AB1582">
            <v>2249</v>
          </cell>
          <cell r="AC1582">
            <v>14454.49</v>
          </cell>
          <cell r="AD1582">
            <v>14.95</v>
          </cell>
          <cell r="AE1582">
            <v>21960</v>
          </cell>
          <cell r="AF1582">
            <v>19.79</v>
          </cell>
          <cell r="AG1582">
            <v>4919.6499999999996</v>
          </cell>
          <cell r="AH1582">
            <v>66723</v>
          </cell>
          <cell r="AI1582">
            <v>2160</v>
          </cell>
          <cell r="AJ1582">
            <v>171129.67</v>
          </cell>
          <cell r="AK1582">
            <v>2397.19</v>
          </cell>
          <cell r="AL1582">
            <v>4367.12</v>
          </cell>
        </row>
        <row r="1583">
          <cell r="A1583">
            <v>38915</v>
          </cell>
          <cell r="B1583" t="str">
            <v>11:30</v>
          </cell>
          <cell r="C1583">
            <v>40052.839999999997</v>
          </cell>
          <cell r="D1583">
            <v>81172.66</v>
          </cell>
          <cell r="E1583">
            <v>175142.61</v>
          </cell>
          <cell r="F1583">
            <v>15552</v>
          </cell>
          <cell r="G1583">
            <v>91271.63</v>
          </cell>
          <cell r="H1583">
            <v>-36.74</v>
          </cell>
          <cell r="I1583">
            <v>-309.94</v>
          </cell>
          <cell r="J1583">
            <v>15362.86</v>
          </cell>
          <cell r="K1583">
            <v>5892.97</v>
          </cell>
          <cell r="L1583">
            <v>7631.08</v>
          </cell>
          <cell r="M1583">
            <v>0</v>
          </cell>
          <cell r="N1583">
            <v>36984</v>
          </cell>
          <cell r="O1583">
            <v>11944.43</v>
          </cell>
          <cell r="P1583">
            <v>25038.75</v>
          </cell>
          <cell r="Q1583">
            <v>98773.94</v>
          </cell>
          <cell r="R1583">
            <v>36983.18</v>
          </cell>
          <cell r="S1583">
            <v>2268</v>
          </cell>
          <cell r="T1583">
            <v>14986.8</v>
          </cell>
          <cell r="U1583">
            <v>7631.08</v>
          </cell>
          <cell r="V1583">
            <v>852</v>
          </cell>
          <cell r="W1583">
            <v>11664</v>
          </cell>
          <cell r="X1583">
            <v>111</v>
          </cell>
          <cell r="Y1583">
            <v>13551.82</v>
          </cell>
          <cell r="Z1583">
            <v>9181.32</v>
          </cell>
          <cell r="AA1583">
            <v>11.26</v>
          </cell>
          <cell r="AB1583">
            <v>2242.6999999999998</v>
          </cell>
          <cell r="AC1583">
            <v>14679.53</v>
          </cell>
          <cell r="AD1583">
            <v>15.74</v>
          </cell>
          <cell r="AE1583">
            <v>22284</v>
          </cell>
          <cell r="AF1583">
            <v>19.79</v>
          </cell>
          <cell r="AG1583">
            <v>4884.2299999999996</v>
          </cell>
          <cell r="AH1583">
            <v>67662</v>
          </cell>
          <cell r="AI1583">
            <v>2196</v>
          </cell>
          <cell r="AJ1583">
            <v>173017.41</v>
          </cell>
          <cell r="AK1583">
            <v>2397.19</v>
          </cell>
          <cell r="AL1583">
            <v>3752.29</v>
          </cell>
        </row>
        <row r="1584">
          <cell r="A1584">
            <v>38915</v>
          </cell>
          <cell r="B1584" t="str">
            <v>11:45</v>
          </cell>
          <cell r="C1584">
            <v>39925.61</v>
          </cell>
          <cell r="D1584">
            <v>79452.31</v>
          </cell>
          <cell r="E1584">
            <v>178265.64</v>
          </cell>
          <cell r="F1584">
            <v>15552</v>
          </cell>
          <cell r="G1584">
            <v>91156.64</v>
          </cell>
          <cell r="H1584">
            <v>-8.99</v>
          </cell>
          <cell r="I1584">
            <v>-334.95</v>
          </cell>
          <cell r="J1584">
            <v>15284.49</v>
          </cell>
          <cell r="K1584">
            <v>5589.58</v>
          </cell>
          <cell r="L1584">
            <v>7692.49</v>
          </cell>
          <cell r="M1584">
            <v>0</v>
          </cell>
          <cell r="N1584">
            <v>36984</v>
          </cell>
          <cell r="O1584">
            <v>11974.76</v>
          </cell>
          <cell r="P1584">
            <v>26190.91</v>
          </cell>
          <cell r="Q1584">
            <v>98606.95</v>
          </cell>
          <cell r="R1584">
            <v>38165.67</v>
          </cell>
          <cell r="S1584">
            <v>2376</v>
          </cell>
          <cell r="T1584">
            <v>15073.2</v>
          </cell>
          <cell r="U1584">
            <v>7692.49</v>
          </cell>
          <cell r="V1584">
            <v>861</v>
          </cell>
          <cell r="W1584">
            <v>11606.4</v>
          </cell>
          <cell r="X1584">
            <v>102</v>
          </cell>
          <cell r="Y1584">
            <v>12969.84</v>
          </cell>
          <cell r="Z1584">
            <v>9124.14</v>
          </cell>
          <cell r="AA1584">
            <v>15.01</v>
          </cell>
          <cell r="AB1584">
            <v>2268.1999999999998</v>
          </cell>
          <cell r="AC1584">
            <v>14848.7</v>
          </cell>
          <cell r="AD1584">
            <v>14.5</v>
          </cell>
          <cell r="AE1584">
            <v>22428</v>
          </cell>
          <cell r="AF1584">
            <v>20.83</v>
          </cell>
          <cell r="AG1584">
            <v>4849.76</v>
          </cell>
          <cell r="AH1584">
            <v>67794</v>
          </cell>
          <cell r="AI1584">
            <v>2239.1999999999998</v>
          </cell>
          <cell r="AJ1584">
            <v>174857.12</v>
          </cell>
          <cell r="AK1584">
            <v>2340.12</v>
          </cell>
          <cell r="AL1584">
            <v>3407.44</v>
          </cell>
        </row>
        <row r="1585">
          <cell r="A1585">
            <v>38915</v>
          </cell>
          <cell r="B1585" t="str">
            <v>12:00</v>
          </cell>
          <cell r="C1585">
            <v>40046.839999999997</v>
          </cell>
          <cell r="D1585">
            <v>80692.56</v>
          </cell>
          <cell r="E1585">
            <v>176904.43</v>
          </cell>
          <cell r="F1585">
            <v>15292.8</v>
          </cell>
          <cell r="G1585">
            <v>91003.3</v>
          </cell>
          <cell r="H1585">
            <v>-36.74</v>
          </cell>
          <cell r="I1585">
            <v>-341.71</v>
          </cell>
          <cell r="J1585">
            <v>15374.45</v>
          </cell>
          <cell r="K1585">
            <v>5595.22</v>
          </cell>
          <cell r="L1585">
            <v>7633.58</v>
          </cell>
          <cell r="M1585">
            <v>0</v>
          </cell>
          <cell r="N1585">
            <v>36984</v>
          </cell>
          <cell r="O1585">
            <v>11956.56</v>
          </cell>
          <cell r="P1585">
            <v>26548.13</v>
          </cell>
          <cell r="Q1585">
            <v>98901.71</v>
          </cell>
          <cell r="R1585">
            <v>38504.69</v>
          </cell>
          <cell r="S1585">
            <v>2268</v>
          </cell>
          <cell r="T1585">
            <v>15073.2</v>
          </cell>
          <cell r="U1585">
            <v>7633.58</v>
          </cell>
          <cell r="V1585">
            <v>1008</v>
          </cell>
          <cell r="W1585">
            <v>11635.2</v>
          </cell>
          <cell r="X1585">
            <v>102.75</v>
          </cell>
          <cell r="Y1585">
            <v>13136.12</v>
          </cell>
          <cell r="Z1585">
            <v>8785.2800000000007</v>
          </cell>
          <cell r="AA1585">
            <v>11.26</v>
          </cell>
          <cell r="AB1585">
            <v>2249</v>
          </cell>
          <cell r="AC1585">
            <v>14998.46</v>
          </cell>
          <cell r="AD1585">
            <v>13.81</v>
          </cell>
          <cell r="AE1585">
            <v>22068</v>
          </cell>
          <cell r="AF1585">
            <v>19.79</v>
          </cell>
          <cell r="AG1585">
            <v>4801.8900000000003</v>
          </cell>
          <cell r="AH1585">
            <v>67149</v>
          </cell>
          <cell r="AI1585">
            <v>2224.8000000000002</v>
          </cell>
          <cell r="AJ1585">
            <v>173641.33</v>
          </cell>
          <cell r="AK1585">
            <v>2340.12</v>
          </cell>
          <cell r="AL1585">
            <v>2991.34</v>
          </cell>
        </row>
        <row r="1586">
          <cell r="A1586">
            <v>38915</v>
          </cell>
          <cell r="B1586" t="str">
            <v>12:15</v>
          </cell>
          <cell r="C1586">
            <v>39914.01</v>
          </cell>
          <cell r="D1586">
            <v>74491.320000000007</v>
          </cell>
          <cell r="E1586">
            <v>171382.12</v>
          </cell>
          <cell r="F1586">
            <v>14947.2</v>
          </cell>
          <cell r="G1586">
            <v>90159.97</v>
          </cell>
          <cell r="H1586">
            <v>-14.62</v>
          </cell>
          <cell r="I1586">
            <v>-376.93</v>
          </cell>
          <cell r="J1586">
            <v>14901.33</v>
          </cell>
          <cell r="K1586">
            <v>5613.09</v>
          </cell>
          <cell r="L1586">
            <v>6908.14</v>
          </cell>
          <cell r="M1586">
            <v>0</v>
          </cell>
          <cell r="N1586">
            <v>36984</v>
          </cell>
          <cell r="O1586">
            <v>11944.43</v>
          </cell>
          <cell r="P1586">
            <v>26672.48</v>
          </cell>
          <cell r="Q1586">
            <v>97976.93</v>
          </cell>
          <cell r="R1586">
            <v>38616.910000000003</v>
          </cell>
          <cell r="S1586">
            <v>2376</v>
          </cell>
          <cell r="T1586">
            <v>15163.2</v>
          </cell>
          <cell r="U1586">
            <v>6908.14</v>
          </cell>
          <cell r="V1586">
            <v>1119</v>
          </cell>
          <cell r="W1586">
            <v>11635.2</v>
          </cell>
          <cell r="X1586">
            <v>158.25</v>
          </cell>
          <cell r="Y1586">
            <v>13634.96</v>
          </cell>
          <cell r="Z1586">
            <v>8315.01</v>
          </cell>
          <cell r="AA1586">
            <v>9.3800000000000008</v>
          </cell>
          <cell r="AB1586">
            <v>2266.6</v>
          </cell>
          <cell r="AC1586">
            <v>14422.48</v>
          </cell>
          <cell r="AD1586">
            <v>14.64</v>
          </cell>
          <cell r="AE1586">
            <v>21618</v>
          </cell>
          <cell r="AF1586">
            <v>23.96</v>
          </cell>
          <cell r="AG1586">
            <v>4930.53</v>
          </cell>
          <cell r="AH1586">
            <v>63549</v>
          </cell>
          <cell r="AI1586">
            <v>2160</v>
          </cell>
          <cell r="AJ1586">
            <v>166794.23999999999</v>
          </cell>
          <cell r="AK1586">
            <v>2283.04</v>
          </cell>
          <cell r="AL1586">
            <v>2534.29</v>
          </cell>
        </row>
        <row r="1587">
          <cell r="A1587">
            <v>38915</v>
          </cell>
          <cell r="B1587" t="str">
            <v>12:30</v>
          </cell>
          <cell r="C1587">
            <v>40658.19</v>
          </cell>
          <cell r="D1587">
            <v>68330.09</v>
          </cell>
          <cell r="E1587">
            <v>166783.79</v>
          </cell>
          <cell r="F1587">
            <v>14947.2</v>
          </cell>
          <cell r="G1587">
            <v>90198.3</v>
          </cell>
          <cell r="H1587">
            <v>-22.12</v>
          </cell>
          <cell r="I1587">
            <v>-359.39</v>
          </cell>
          <cell r="J1587">
            <v>16485.990000000002</v>
          </cell>
          <cell r="K1587">
            <v>5575.38</v>
          </cell>
          <cell r="L1587">
            <v>6582.55</v>
          </cell>
          <cell r="M1587">
            <v>0</v>
          </cell>
          <cell r="N1587">
            <v>36432</v>
          </cell>
          <cell r="O1587">
            <v>11992.96</v>
          </cell>
          <cell r="P1587">
            <v>26353.87</v>
          </cell>
          <cell r="Q1587">
            <v>96263.39</v>
          </cell>
          <cell r="R1587">
            <v>38346.83</v>
          </cell>
          <cell r="S1587">
            <v>2268</v>
          </cell>
          <cell r="T1587">
            <v>15397.2</v>
          </cell>
          <cell r="U1587">
            <v>6582.55</v>
          </cell>
          <cell r="V1587">
            <v>1017</v>
          </cell>
          <cell r="W1587">
            <v>11289.6</v>
          </cell>
          <cell r="X1587">
            <v>163.5</v>
          </cell>
          <cell r="Y1587">
            <v>14133.8</v>
          </cell>
          <cell r="Z1587">
            <v>7811.27</v>
          </cell>
          <cell r="AA1587">
            <v>1.88</v>
          </cell>
          <cell r="AB1587">
            <v>2242.6999999999998</v>
          </cell>
          <cell r="AC1587">
            <v>14007.18</v>
          </cell>
          <cell r="AD1587">
            <v>13.88</v>
          </cell>
          <cell r="AE1587">
            <v>21186</v>
          </cell>
          <cell r="AF1587">
            <v>23.96</v>
          </cell>
          <cell r="AG1587">
            <v>4828.7700000000004</v>
          </cell>
          <cell r="AH1587">
            <v>62094</v>
          </cell>
          <cell r="AI1587">
            <v>2102.4</v>
          </cell>
          <cell r="AJ1587">
            <v>163450.64000000001</v>
          </cell>
          <cell r="AK1587">
            <v>2225.96</v>
          </cell>
          <cell r="AL1587">
            <v>3402.72</v>
          </cell>
        </row>
        <row r="1588">
          <cell r="A1588">
            <v>38915</v>
          </cell>
          <cell r="B1588" t="str">
            <v>12:45</v>
          </cell>
          <cell r="C1588">
            <v>40942.26</v>
          </cell>
          <cell r="D1588">
            <v>63969.22</v>
          </cell>
          <cell r="E1588">
            <v>160704.49</v>
          </cell>
          <cell r="F1588">
            <v>14947.2</v>
          </cell>
          <cell r="G1588">
            <v>90236.64</v>
          </cell>
          <cell r="H1588">
            <v>-20.25</v>
          </cell>
          <cell r="I1588">
            <v>-342.57</v>
          </cell>
          <cell r="J1588">
            <v>15100.48</v>
          </cell>
          <cell r="K1588">
            <v>5079.2299999999996</v>
          </cell>
          <cell r="L1588">
            <v>6202.73</v>
          </cell>
          <cell r="M1588">
            <v>0</v>
          </cell>
          <cell r="N1588">
            <v>36984</v>
          </cell>
          <cell r="O1588">
            <v>11932.29</v>
          </cell>
          <cell r="P1588">
            <v>27069.599999999999</v>
          </cell>
          <cell r="Q1588">
            <v>90806.57</v>
          </cell>
          <cell r="R1588">
            <v>39001.89</v>
          </cell>
          <cell r="S1588">
            <v>2268</v>
          </cell>
          <cell r="T1588">
            <v>14731.2</v>
          </cell>
          <cell r="U1588">
            <v>6202.73</v>
          </cell>
          <cell r="V1588">
            <v>1023</v>
          </cell>
          <cell r="W1588">
            <v>10512</v>
          </cell>
          <cell r="X1588">
            <v>167.25</v>
          </cell>
          <cell r="Y1588">
            <v>13967.52</v>
          </cell>
          <cell r="Z1588">
            <v>7580.56</v>
          </cell>
          <cell r="AA1588">
            <v>3.75</v>
          </cell>
          <cell r="AB1588">
            <v>2138.9</v>
          </cell>
          <cell r="AC1588">
            <v>13794.85</v>
          </cell>
          <cell r="AD1588">
            <v>13.6</v>
          </cell>
          <cell r="AE1588">
            <v>20466</v>
          </cell>
          <cell r="AF1588">
            <v>30.21</v>
          </cell>
          <cell r="AG1588">
            <v>4911.43</v>
          </cell>
          <cell r="AH1588">
            <v>60924</v>
          </cell>
          <cell r="AI1588">
            <v>2080.8000000000002</v>
          </cell>
          <cell r="AJ1588">
            <v>160011.16</v>
          </cell>
          <cell r="AK1588">
            <v>2283.04</v>
          </cell>
          <cell r="AL1588">
            <v>5156.0600000000004</v>
          </cell>
        </row>
        <row r="1589">
          <cell r="A1589">
            <v>38915</v>
          </cell>
          <cell r="B1589" t="str">
            <v>13:00</v>
          </cell>
          <cell r="C1589">
            <v>40833.83</v>
          </cell>
          <cell r="D1589">
            <v>62648.95</v>
          </cell>
          <cell r="E1589">
            <v>157702.70000000001</v>
          </cell>
          <cell r="F1589">
            <v>14947.2</v>
          </cell>
          <cell r="G1589">
            <v>90159.97</v>
          </cell>
          <cell r="H1589">
            <v>-1.88</v>
          </cell>
          <cell r="I1589">
            <v>-330.79</v>
          </cell>
          <cell r="J1589">
            <v>13810.62</v>
          </cell>
          <cell r="K1589">
            <v>5485.42</v>
          </cell>
          <cell r="L1589">
            <v>6004.76</v>
          </cell>
          <cell r="M1589">
            <v>0</v>
          </cell>
          <cell r="N1589">
            <v>36432</v>
          </cell>
          <cell r="O1589">
            <v>11962.63</v>
          </cell>
          <cell r="P1589">
            <v>27376.51</v>
          </cell>
          <cell r="Q1589">
            <v>86890.79</v>
          </cell>
          <cell r="R1589">
            <v>39339.14</v>
          </cell>
          <cell r="S1589">
            <v>2268</v>
          </cell>
          <cell r="T1589">
            <v>14882.4</v>
          </cell>
          <cell r="U1589">
            <v>6004.76</v>
          </cell>
          <cell r="V1589">
            <v>1089</v>
          </cell>
          <cell r="W1589">
            <v>10339.200000000001</v>
          </cell>
          <cell r="X1589">
            <v>125.25</v>
          </cell>
          <cell r="Y1589">
            <v>13884.38</v>
          </cell>
          <cell r="Z1589">
            <v>7808.53</v>
          </cell>
          <cell r="AA1589">
            <v>1.88</v>
          </cell>
          <cell r="AB1589">
            <v>2129.1999999999998</v>
          </cell>
          <cell r="AC1589">
            <v>13694.45</v>
          </cell>
          <cell r="AD1589">
            <v>12.11</v>
          </cell>
          <cell r="AE1589">
            <v>20052</v>
          </cell>
          <cell r="AF1589">
            <v>21.87</v>
          </cell>
          <cell r="AG1589">
            <v>4809.6000000000004</v>
          </cell>
          <cell r="AH1589">
            <v>60174</v>
          </cell>
          <cell r="AI1589">
            <v>2073.6</v>
          </cell>
          <cell r="AJ1589">
            <v>159035.31</v>
          </cell>
          <cell r="AK1589">
            <v>2283.04</v>
          </cell>
          <cell r="AL1589">
            <v>5453.05</v>
          </cell>
        </row>
        <row r="1590">
          <cell r="A1590">
            <v>38915</v>
          </cell>
          <cell r="B1590" t="str">
            <v>13:15</v>
          </cell>
          <cell r="C1590">
            <v>39637.14</v>
          </cell>
          <cell r="D1590">
            <v>55767.9</v>
          </cell>
          <cell r="E1590">
            <v>165224.57</v>
          </cell>
          <cell r="F1590">
            <v>14947.2</v>
          </cell>
          <cell r="G1590">
            <v>90121.64</v>
          </cell>
          <cell r="H1590">
            <v>-44.24</v>
          </cell>
          <cell r="I1590">
            <v>-202.84</v>
          </cell>
          <cell r="J1590">
            <v>15041.68</v>
          </cell>
          <cell r="K1590">
            <v>5690.01</v>
          </cell>
          <cell r="L1590">
            <v>6088.39</v>
          </cell>
          <cell r="M1590">
            <v>0</v>
          </cell>
          <cell r="N1590">
            <v>36984</v>
          </cell>
          <cell r="O1590">
            <v>11974.76</v>
          </cell>
          <cell r="P1590">
            <v>28042.78</v>
          </cell>
          <cell r="Q1590">
            <v>85290.84</v>
          </cell>
          <cell r="R1590">
            <v>40017.54</v>
          </cell>
          <cell r="S1590">
            <v>2268</v>
          </cell>
          <cell r="T1590">
            <v>14864.4</v>
          </cell>
          <cell r="U1590">
            <v>6088.39</v>
          </cell>
          <cell r="V1590">
            <v>1029</v>
          </cell>
          <cell r="W1590">
            <v>10425.6</v>
          </cell>
          <cell r="X1590">
            <v>124.5</v>
          </cell>
          <cell r="Y1590">
            <v>13718.1</v>
          </cell>
          <cell r="Z1590">
            <v>7733.11</v>
          </cell>
          <cell r="AA1590">
            <v>3.75</v>
          </cell>
          <cell r="AB1590">
            <v>2164.3000000000002</v>
          </cell>
          <cell r="AC1590">
            <v>13588.46</v>
          </cell>
          <cell r="AD1590">
            <v>11.53</v>
          </cell>
          <cell r="AE1590">
            <v>19980</v>
          </cell>
          <cell r="AF1590">
            <v>28.12</v>
          </cell>
          <cell r="AG1590">
            <v>4817.72</v>
          </cell>
          <cell r="AH1590">
            <v>60963</v>
          </cell>
          <cell r="AI1590">
            <v>2124</v>
          </cell>
          <cell r="AJ1590">
            <v>163562.6</v>
          </cell>
          <cell r="AK1590">
            <v>2225.96</v>
          </cell>
          <cell r="AL1590">
            <v>4253.7</v>
          </cell>
        </row>
        <row r="1591">
          <cell r="A1591">
            <v>38915</v>
          </cell>
          <cell r="B1591" t="str">
            <v>13:30</v>
          </cell>
          <cell r="C1591">
            <v>40489.75</v>
          </cell>
          <cell r="D1591">
            <v>52847.78</v>
          </cell>
          <cell r="E1591">
            <v>166823.09</v>
          </cell>
          <cell r="F1591">
            <v>14947.2</v>
          </cell>
          <cell r="G1591">
            <v>90159.97</v>
          </cell>
          <cell r="H1591">
            <v>-3.75</v>
          </cell>
          <cell r="I1591">
            <v>-199.1</v>
          </cell>
          <cell r="J1591">
            <v>15432.08</v>
          </cell>
          <cell r="K1591">
            <v>5689.51</v>
          </cell>
          <cell r="L1591">
            <v>6049.61</v>
          </cell>
          <cell r="M1591">
            <v>0</v>
          </cell>
          <cell r="N1591">
            <v>36984</v>
          </cell>
          <cell r="O1591">
            <v>11956.56</v>
          </cell>
          <cell r="P1591">
            <v>28797.61</v>
          </cell>
          <cell r="Q1591">
            <v>82631.100000000006</v>
          </cell>
          <cell r="R1591">
            <v>40754.17</v>
          </cell>
          <cell r="S1591">
            <v>2268</v>
          </cell>
          <cell r="T1591">
            <v>15156</v>
          </cell>
          <cell r="U1591">
            <v>6049.61</v>
          </cell>
          <cell r="V1591">
            <v>1053</v>
          </cell>
          <cell r="W1591">
            <v>10540.8</v>
          </cell>
          <cell r="X1591">
            <v>121.5</v>
          </cell>
          <cell r="Y1591">
            <v>13385.54</v>
          </cell>
          <cell r="Z1591">
            <v>7936.71</v>
          </cell>
          <cell r="AA1591">
            <v>3.75</v>
          </cell>
          <cell r="AB1591">
            <v>2202.8000000000002</v>
          </cell>
          <cell r="AC1591">
            <v>13333.49</v>
          </cell>
          <cell r="AD1591">
            <v>14.48</v>
          </cell>
          <cell r="AE1591">
            <v>20232</v>
          </cell>
          <cell r="AF1591">
            <v>18.75</v>
          </cell>
          <cell r="AG1591">
            <v>4855.41</v>
          </cell>
          <cell r="AH1591">
            <v>61467</v>
          </cell>
          <cell r="AI1591">
            <v>2160</v>
          </cell>
          <cell r="AJ1591">
            <v>165194.32</v>
          </cell>
          <cell r="AK1591">
            <v>2283.04</v>
          </cell>
          <cell r="AL1591">
            <v>4933.96</v>
          </cell>
        </row>
        <row r="1592">
          <cell r="A1592">
            <v>38915</v>
          </cell>
          <cell r="B1592" t="str">
            <v>13:45</v>
          </cell>
          <cell r="C1592">
            <v>42737.09</v>
          </cell>
          <cell r="D1592">
            <v>54208.05</v>
          </cell>
          <cell r="E1592">
            <v>164378.54999999999</v>
          </cell>
          <cell r="F1592">
            <v>15033.6</v>
          </cell>
          <cell r="G1592">
            <v>90198.3</v>
          </cell>
          <cell r="H1592">
            <v>0</v>
          </cell>
          <cell r="I1592">
            <v>-194.65</v>
          </cell>
          <cell r="J1592">
            <v>15564.07</v>
          </cell>
          <cell r="K1592">
            <v>5710.75</v>
          </cell>
          <cell r="L1592">
            <v>6074.57</v>
          </cell>
          <cell r="M1592">
            <v>0</v>
          </cell>
          <cell r="N1592">
            <v>36984</v>
          </cell>
          <cell r="O1592">
            <v>11974.76</v>
          </cell>
          <cell r="P1592">
            <v>28930.95</v>
          </cell>
          <cell r="Q1592">
            <v>80866.649999999994</v>
          </cell>
          <cell r="R1592">
            <v>40905.71</v>
          </cell>
          <cell r="S1592">
            <v>2160</v>
          </cell>
          <cell r="T1592">
            <v>15530.4</v>
          </cell>
          <cell r="U1592">
            <v>6074.57</v>
          </cell>
          <cell r="V1592">
            <v>1116</v>
          </cell>
          <cell r="W1592">
            <v>10540.8</v>
          </cell>
          <cell r="X1592">
            <v>127.5</v>
          </cell>
          <cell r="Y1592">
            <v>13718.1</v>
          </cell>
          <cell r="Z1592">
            <v>8238.5300000000007</v>
          </cell>
          <cell r="AA1592">
            <v>0</v>
          </cell>
          <cell r="AB1592">
            <v>2193.3000000000002</v>
          </cell>
          <cell r="AC1592">
            <v>13048.14</v>
          </cell>
          <cell r="AD1592">
            <v>11.16</v>
          </cell>
          <cell r="AE1592">
            <v>20358</v>
          </cell>
          <cell r="AF1592">
            <v>19.79</v>
          </cell>
          <cell r="AG1592">
            <v>4863.53</v>
          </cell>
          <cell r="AH1592">
            <v>62295</v>
          </cell>
          <cell r="AI1592">
            <v>2210.4</v>
          </cell>
          <cell r="AJ1592">
            <v>165450.37</v>
          </cell>
          <cell r="AK1592">
            <v>2340.12</v>
          </cell>
          <cell r="AL1592">
            <v>5680.97</v>
          </cell>
        </row>
        <row r="1593">
          <cell r="A1593">
            <v>38915</v>
          </cell>
          <cell r="B1593" t="str">
            <v>14:00</v>
          </cell>
          <cell r="C1593">
            <v>44590.33</v>
          </cell>
          <cell r="D1593">
            <v>47966.8</v>
          </cell>
          <cell r="E1593">
            <v>169062.5</v>
          </cell>
          <cell r="F1593">
            <v>14860.8</v>
          </cell>
          <cell r="G1593">
            <v>90198.3</v>
          </cell>
          <cell r="H1593">
            <v>-20.25</v>
          </cell>
          <cell r="I1593">
            <v>-184.58</v>
          </cell>
          <cell r="J1593">
            <v>15169.3</v>
          </cell>
          <cell r="K1593">
            <v>5680.03</v>
          </cell>
          <cell r="L1593">
            <v>6034.55</v>
          </cell>
          <cell r="M1593">
            <v>0</v>
          </cell>
          <cell r="N1593">
            <v>36984</v>
          </cell>
          <cell r="O1593">
            <v>11956.56</v>
          </cell>
          <cell r="P1593">
            <v>31090.240000000002</v>
          </cell>
          <cell r="Q1593">
            <v>78008.58</v>
          </cell>
          <cell r="R1593">
            <v>43046.8</v>
          </cell>
          <cell r="S1593">
            <v>2376</v>
          </cell>
          <cell r="T1593">
            <v>16153.2</v>
          </cell>
          <cell r="U1593">
            <v>6034.55</v>
          </cell>
          <cell r="V1593">
            <v>1185</v>
          </cell>
          <cell r="W1593">
            <v>10396.799999999999</v>
          </cell>
          <cell r="X1593">
            <v>115.5</v>
          </cell>
          <cell r="Y1593">
            <v>13884.38</v>
          </cell>
          <cell r="Z1593">
            <v>8066.07</v>
          </cell>
          <cell r="AA1593">
            <v>3.75</v>
          </cell>
          <cell r="AB1593">
            <v>2206</v>
          </cell>
          <cell r="AC1593">
            <v>13158.02</v>
          </cell>
          <cell r="AD1593">
            <v>2.38</v>
          </cell>
          <cell r="AE1593">
            <v>20592</v>
          </cell>
          <cell r="AF1593">
            <v>22.92</v>
          </cell>
          <cell r="AG1593">
            <v>4901.7700000000004</v>
          </cell>
          <cell r="AH1593">
            <v>63444</v>
          </cell>
          <cell r="AI1593">
            <v>2239.1999999999998</v>
          </cell>
          <cell r="AJ1593">
            <v>167945.89</v>
          </cell>
          <cell r="AK1593">
            <v>2340.12</v>
          </cell>
          <cell r="AL1593">
            <v>5420.22</v>
          </cell>
        </row>
        <row r="1594">
          <cell r="A1594">
            <v>38915</v>
          </cell>
          <cell r="B1594" t="str">
            <v>14:15</v>
          </cell>
          <cell r="C1594">
            <v>47254.57</v>
          </cell>
          <cell r="D1594">
            <v>51727.54</v>
          </cell>
          <cell r="E1594">
            <v>167061.68</v>
          </cell>
          <cell r="F1594">
            <v>14947.2</v>
          </cell>
          <cell r="G1594">
            <v>90274.97</v>
          </cell>
          <cell r="H1594">
            <v>-20.25</v>
          </cell>
          <cell r="I1594">
            <v>-183.29</v>
          </cell>
          <cell r="J1594">
            <v>15222.07</v>
          </cell>
          <cell r="K1594">
            <v>5698.3</v>
          </cell>
          <cell r="L1594">
            <v>6035.61</v>
          </cell>
          <cell r="M1594">
            <v>0</v>
          </cell>
          <cell r="N1594">
            <v>36984</v>
          </cell>
          <cell r="O1594">
            <v>11950.49</v>
          </cell>
          <cell r="P1594">
            <v>31629.69</v>
          </cell>
          <cell r="Q1594">
            <v>77207.289999999994</v>
          </cell>
          <cell r="R1594">
            <v>43580.18</v>
          </cell>
          <cell r="S1594">
            <v>2268</v>
          </cell>
          <cell r="T1594">
            <v>16225.2</v>
          </cell>
          <cell r="U1594">
            <v>6035.61</v>
          </cell>
          <cell r="V1594">
            <v>1071</v>
          </cell>
          <cell r="W1594">
            <v>10454.4</v>
          </cell>
          <cell r="X1594">
            <v>102</v>
          </cell>
          <cell r="Y1594">
            <v>13801.24</v>
          </cell>
          <cell r="Z1594">
            <v>7922</v>
          </cell>
          <cell r="AA1594">
            <v>3.75</v>
          </cell>
          <cell r="AB1594">
            <v>2252.3000000000002</v>
          </cell>
          <cell r="AC1594">
            <v>13519.64</v>
          </cell>
          <cell r="AD1594">
            <v>2.77</v>
          </cell>
          <cell r="AE1594">
            <v>20826</v>
          </cell>
          <cell r="AF1594">
            <v>15.62</v>
          </cell>
          <cell r="AG1594">
            <v>4837.25</v>
          </cell>
          <cell r="AH1594">
            <v>64698</v>
          </cell>
          <cell r="AI1594">
            <v>2318.4</v>
          </cell>
          <cell r="AJ1594">
            <v>169145.91</v>
          </cell>
          <cell r="AK1594">
            <v>2225.96</v>
          </cell>
          <cell r="AL1594">
            <v>7426.08</v>
          </cell>
        </row>
        <row r="1595">
          <cell r="A1595">
            <v>38915</v>
          </cell>
          <cell r="B1595" t="str">
            <v>14:30</v>
          </cell>
          <cell r="C1595">
            <v>51020.67</v>
          </cell>
          <cell r="D1595">
            <v>52807.77</v>
          </cell>
          <cell r="E1595">
            <v>169021.39</v>
          </cell>
          <cell r="F1595">
            <v>14860.8</v>
          </cell>
          <cell r="G1595">
            <v>90198.3</v>
          </cell>
          <cell r="H1595">
            <v>0</v>
          </cell>
          <cell r="I1595">
            <v>-183.43</v>
          </cell>
          <cell r="J1595">
            <v>15011.32</v>
          </cell>
          <cell r="K1595">
            <v>5678.41</v>
          </cell>
          <cell r="L1595">
            <v>6007.2</v>
          </cell>
          <cell r="M1595">
            <v>0</v>
          </cell>
          <cell r="N1595">
            <v>36984</v>
          </cell>
          <cell r="O1595">
            <v>11974.76</v>
          </cell>
          <cell r="P1595">
            <v>31467.02</v>
          </cell>
          <cell r="Q1595">
            <v>77559.429999999993</v>
          </cell>
          <cell r="R1595">
            <v>43441.78</v>
          </cell>
          <cell r="S1595">
            <v>2268</v>
          </cell>
          <cell r="T1595">
            <v>15876</v>
          </cell>
          <cell r="U1595">
            <v>6007.2</v>
          </cell>
          <cell r="V1595">
            <v>1047</v>
          </cell>
          <cell r="W1595">
            <v>10454.4</v>
          </cell>
          <cell r="X1595">
            <v>96.75</v>
          </cell>
          <cell r="Y1595">
            <v>14300.08</v>
          </cell>
          <cell r="Z1595">
            <v>8120.33</v>
          </cell>
          <cell r="AA1595">
            <v>0</v>
          </cell>
          <cell r="AB1595">
            <v>2237.8000000000002</v>
          </cell>
          <cell r="AC1595">
            <v>13666.75</v>
          </cell>
          <cell r="AD1595">
            <v>1.21</v>
          </cell>
          <cell r="AE1595">
            <v>21330</v>
          </cell>
          <cell r="AF1595">
            <v>17.71</v>
          </cell>
          <cell r="AG1595">
            <v>4835.04</v>
          </cell>
          <cell r="AH1595">
            <v>65553</v>
          </cell>
          <cell r="AI1595">
            <v>2368.8000000000002</v>
          </cell>
          <cell r="AJ1595">
            <v>172441.56</v>
          </cell>
          <cell r="AK1595">
            <v>2225.96</v>
          </cell>
          <cell r="AL1595">
            <v>8436.0400000000009</v>
          </cell>
        </row>
        <row r="1596">
          <cell r="A1596">
            <v>38915</v>
          </cell>
          <cell r="B1596" t="str">
            <v>14:45</v>
          </cell>
          <cell r="C1596">
            <v>51885.68</v>
          </cell>
          <cell r="D1596">
            <v>57288.65</v>
          </cell>
          <cell r="E1596">
            <v>172135.28</v>
          </cell>
          <cell r="F1596">
            <v>14947.2</v>
          </cell>
          <cell r="G1596">
            <v>90236.64</v>
          </cell>
          <cell r="H1596">
            <v>-3.75</v>
          </cell>
          <cell r="I1596">
            <v>-179.27</v>
          </cell>
          <cell r="J1596">
            <v>15185.67</v>
          </cell>
          <cell r="K1596">
            <v>5687.81</v>
          </cell>
          <cell r="L1596">
            <v>6093.29</v>
          </cell>
          <cell r="M1596">
            <v>0</v>
          </cell>
          <cell r="N1596">
            <v>36984</v>
          </cell>
          <cell r="O1596">
            <v>11950.49</v>
          </cell>
          <cell r="P1596">
            <v>31168.959999999999</v>
          </cell>
          <cell r="Q1596">
            <v>78899.27</v>
          </cell>
          <cell r="R1596">
            <v>43119.45</v>
          </cell>
          <cell r="S1596">
            <v>2268</v>
          </cell>
          <cell r="T1596">
            <v>16621.2</v>
          </cell>
          <cell r="U1596">
            <v>6093.29</v>
          </cell>
          <cell r="V1596">
            <v>1176</v>
          </cell>
          <cell r="W1596">
            <v>10656</v>
          </cell>
          <cell r="X1596">
            <v>123.75</v>
          </cell>
          <cell r="Y1596">
            <v>14549.5</v>
          </cell>
          <cell r="Z1596">
            <v>8510.92</v>
          </cell>
          <cell r="AA1596">
            <v>3.75</v>
          </cell>
          <cell r="AB1596">
            <v>2177</v>
          </cell>
          <cell r="AC1596">
            <v>14093.06</v>
          </cell>
          <cell r="AD1596">
            <v>2.14</v>
          </cell>
          <cell r="AE1596">
            <v>21312</v>
          </cell>
          <cell r="AF1596">
            <v>30.21</v>
          </cell>
          <cell r="AG1596">
            <v>4835.7299999999996</v>
          </cell>
          <cell r="AH1596">
            <v>66483</v>
          </cell>
          <cell r="AI1596">
            <v>2390.4</v>
          </cell>
          <cell r="AJ1596">
            <v>176025.18</v>
          </cell>
          <cell r="AK1596">
            <v>2168.89</v>
          </cell>
          <cell r="AL1596">
            <v>9305.68</v>
          </cell>
        </row>
        <row r="1597">
          <cell r="A1597">
            <v>38915</v>
          </cell>
          <cell r="B1597" t="str">
            <v>15:00</v>
          </cell>
          <cell r="C1597">
            <v>52680.27</v>
          </cell>
          <cell r="D1597">
            <v>63049.03</v>
          </cell>
          <cell r="E1597">
            <v>172014.07999999999</v>
          </cell>
          <cell r="F1597">
            <v>14774.4</v>
          </cell>
          <cell r="G1597">
            <v>90198.3</v>
          </cell>
          <cell r="H1597">
            <v>-20.25</v>
          </cell>
          <cell r="I1597">
            <v>-176.39</v>
          </cell>
          <cell r="J1597">
            <v>15180.1</v>
          </cell>
          <cell r="K1597">
            <v>5673.66</v>
          </cell>
          <cell r="L1597">
            <v>5974.26</v>
          </cell>
          <cell r="M1597">
            <v>0</v>
          </cell>
          <cell r="N1597">
            <v>36432</v>
          </cell>
          <cell r="O1597">
            <v>11986.89</v>
          </cell>
          <cell r="P1597">
            <v>31325.23</v>
          </cell>
          <cell r="Q1597">
            <v>79536.39</v>
          </cell>
          <cell r="R1597">
            <v>43312.12</v>
          </cell>
          <cell r="S1597">
            <v>2160</v>
          </cell>
          <cell r="T1597">
            <v>17031.599999999999</v>
          </cell>
          <cell r="U1597">
            <v>5974.26</v>
          </cell>
          <cell r="V1597">
            <v>1218</v>
          </cell>
          <cell r="W1597">
            <v>10915.2</v>
          </cell>
          <cell r="X1597">
            <v>146.25</v>
          </cell>
          <cell r="Y1597">
            <v>14216.94</v>
          </cell>
          <cell r="Z1597">
            <v>8719.7000000000007</v>
          </cell>
          <cell r="AA1597">
            <v>3.75</v>
          </cell>
          <cell r="AB1597">
            <v>2185.1999999999998</v>
          </cell>
          <cell r="AC1597">
            <v>14293.53</v>
          </cell>
          <cell r="AD1597">
            <v>1.26</v>
          </cell>
          <cell r="AE1597">
            <v>21510</v>
          </cell>
          <cell r="AF1597">
            <v>32.29</v>
          </cell>
          <cell r="AG1597">
            <v>4723.93</v>
          </cell>
          <cell r="AH1597">
            <v>66687</v>
          </cell>
          <cell r="AI1597">
            <v>2397.6</v>
          </cell>
          <cell r="AJ1597">
            <v>178281.02</v>
          </cell>
          <cell r="AK1597">
            <v>2283.04</v>
          </cell>
          <cell r="AL1597">
            <v>10233.85</v>
          </cell>
        </row>
        <row r="1598">
          <cell r="A1598">
            <v>38915</v>
          </cell>
          <cell r="B1598" t="str">
            <v>15:15</v>
          </cell>
          <cell r="C1598">
            <v>53424.05</v>
          </cell>
          <cell r="D1598">
            <v>61928.82</v>
          </cell>
          <cell r="E1598">
            <v>176534.95</v>
          </cell>
          <cell r="F1598">
            <v>14601.6</v>
          </cell>
          <cell r="G1598">
            <v>90159.97</v>
          </cell>
          <cell r="H1598">
            <v>0</v>
          </cell>
          <cell r="I1598">
            <v>-179.84</v>
          </cell>
          <cell r="J1598">
            <v>14777.31</v>
          </cell>
          <cell r="K1598">
            <v>5636.25</v>
          </cell>
          <cell r="L1598">
            <v>5962.98</v>
          </cell>
          <cell r="M1598">
            <v>0</v>
          </cell>
          <cell r="N1598">
            <v>36432</v>
          </cell>
          <cell r="O1598">
            <v>11944.43</v>
          </cell>
          <cell r="P1598">
            <v>31373.5</v>
          </cell>
          <cell r="Q1598">
            <v>80051.839999999997</v>
          </cell>
          <cell r="R1598">
            <v>43317.93</v>
          </cell>
          <cell r="S1598">
            <v>2376</v>
          </cell>
          <cell r="T1598">
            <v>17193.599999999999</v>
          </cell>
          <cell r="U1598">
            <v>5962.98</v>
          </cell>
          <cell r="V1598">
            <v>987</v>
          </cell>
          <cell r="W1598">
            <v>10656</v>
          </cell>
          <cell r="X1598">
            <v>144</v>
          </cell>
          <cell r="Y1598">
            <v>13801.24</v>
          </cell>
          <cell r="Z1598">
            <v>8604.6</v>
          </cell>
          <cell r="AA1598">
            <v>0</v>
          </cell>
          <cell r="AB1598">
            <v>2279.4</v>
          </cell>
          <cell r="AC1598">
            <v>14363.44</v>
          </cell>
          <cell r="AD1598">
            <v>1.39</v>
          </cell>
          <cell r="AE1598">
            <v>21762</v>
          </cell>
          <cell r="AF1598">
            <v>36.46</v>
          </cell>
          <cell r="AG1598">
            <v>4701.62</v>
          </cell>
          <cell r="AH1598">
            <v>66405</v>
          </cell>
          <cell r="AI1598">
            <v>2397.6</v>
          </cell>
          <cell r="AJ1598">
            <v>181096.64</v>
          </cell>
          <cell r="AK1598">
            <v>2283.04</v>
          </cell>
          <cell r="AL1598">
            <v>9361.9</v>
          </cell>
        </row>
        <row r="1599">
          <cell r="A1599">
            <v>38915</v>
          </cell>
          <cell r="B1599" t="str">
            <v>15:30</v>
          </cell>
          <cell r="C1599">
            <v>52652.66</v>
          </cell>
          <cell r="D1599">
            <v>59008.22</v>
          </cell>
          <cell r="E1599">
            <v>182575.83</v>
          </cell>
          <cell r="F1599">
            <v>14601.6</v>
          </cell>
          <cell r="G1599">
            <v>90159.97</v>
          </cell>
          <cell r="H1599">
            <v>-3.75</v>
          </cell>
          <cell r="I1599">
            <v>-180.99</v>
          </cell>
          <cell r="J1599">
            <v>14986.12</v>
          </cell>
          <cell r="K1599">
            <v>5472.46</v>
          </cell>
          <cell r="L1599">
            <v>5974.97</v>
          </cell>
          <cell r="M1599">
            <v>0</v>
          </cell>
          <cell r="N1599">
            <v>36984</v>
          </cell>
          <cell r="O1599">
            <v>11974.76</v>
          </cell>
          <cell r="P1599">
            <v>31490.5</v>
          </cell>
          <cell r="Q1599">
            <v>82132.990000000005</v>
          </cell>
          <cell r="R1599">
            <v>43465.26</v>
          </cell>
          <cell r="S1599">
            <v>2160</v>
          </cell>
          <cell r="T1599">
            <v>17348.400000000001</v>
          </cell>
          <cell r="U1599">
            <v>5974.97</v>
          </cell>
          <cell r="V1599">
            <v>1077</v>
          </cell>
          <cell r="W1599">
            <v>10915.2</v>
          </cell>
          <cell r="X1599">
            <v>153</v>
          </cell>
          <cell r="Y1599">
            <v>13551.82</v>
          </cell>
          <cell r="Z1599">
            <v>8684.2199999999993</v>
          </cell>
          <cell r="AA1599">
            <v>3.75</v>
          </cell>
          <cell r="AB1599">
            <v>2311.3000000000002</v>
          </cell>
          <cell r="AC1599">
            <v>14434.25</v>
          </cell>
          <cell r="AD1599">
            <v>2.16</v>
          </cell>
          <cell r="AE1599">
            <v>21780</v>
          </cell>
          <cell r="AF1599">
            <v>32.29</v>
          </cell>
          <cell r="AG1599">
            <v>4577.55</v>
          </cell>
          <cell r="AH1599">
            <v>65802</v>
          </cell>
          <cell r="AI1599">
            <v>2412</v>
          </cell>
          <cell r="AJ1599">
            <v>184184.13</v>
          </cell>
          <cell r="AK1599">
            <v>2340.12</v>
          </cell>
          <cell r="AL1599">
            <v>7742.94</v>
          </cell>
        </row>
        <row r="1600">
          <cell r="A1600">
            <v>38915</v>
          </cell>
          <cell r="B1600" t="str">
            <v>15:45</v>
          </cell>
          <cell r="C1600">
            <v>52546.239999999998</v>
          </cell>
          <cell r="D1600">
            <v>55927.86</v>
          </cell>
          <cell r="E1600">
            <v>183333.1</v>
          </cell>
          <cell r="F1600">
            <v>14688</v>
          </cell>
          <cell r="G1600">
            <v>90121.64</v>
          </cell>
          <cell r="H1600">
            <v>-18.37</v>
          </cell>
          <cell r="I1600">
            <v>-192.92</v>
          </cell>
          <cell r="J1600">
            <v>15141.71</v>
          </cell>
          <cell r="K1600">
            <v>5475.05</v>
          </cell>
          <cell r="L1600">
            <v>6082.78</v>
          </cell>
          <cell r="M1600">
            <v>4033.8</v>
          </cell>
          <cell r="N1600">
            <v>36432</v>
          </cell>
          <cell r="O1600">
            <v>11980.82</v>
          </cell>
          <cell r="P1600">
            <v>31292.33</v>
          </cell>
          <cell r="Q1600">
            <v>84288.92</v>
          </cell>
          <cell r="R1600">
            <v>43273.15</v>
          </cell>
          <cell r="S1600">
            <v>2268</v>
          </cell>
          <cell r="T1600">
            <v>16956</v>
          </cell>
          <cell r="U1600">
            <v>6082.78</v>
          </cell>
          <cell r="V1600">
            <v>918</v>
          </cell>
          <cell r="W1600">
            <v>10944</v>
          </cell>
          <cell r="X1600">
            <v>146.25</v>
          </cell>
          <cell r="Y1600">
            <v>13468.68</v>
          </cell>
          <cell r="Z1600">
            <v>8426.25</v>
          </cell>
          <cell r="AA1600">
            <v>5.63</v>
          </cell>
          <cell r="AB1600">
            <v>2181.8000000000002</v>
          </cell>
          <cell r="AC1600">
            <v>14359.55</v>
          </cell>
          <cell r="AD1600">
            <v>1.32</v>
          </cell>
          <cell r="AE1600">
            <v>21744</v>
          </cell>
          <cell r="AF1600">
            <v>31.25</v>
          </cell>
          <cell r="AG1600">
            <v>4626.54</v>
          </cell>
          <cell r="AH1600">
            <v>65662.8</v>
          </cell>
          <cell r="AI1600">
            <v>2419.1999999999998</v>
          </cell>
          <cell r="AJ1600">
            <v>184808.08</v>
          </cell>
          <cell r="AK1600">
            <v>2283.04</v>
          </cell>
          <cell r="AL1600">
            <v>7544.22</v>
          </cell>
        </row>
        <row r="1601">
          <cell r="A1601">
            <v>38915</v>
          </cell>
          <cell r="B1601" t="str">
            <v>16:00</v>
          </cell>
          <cell r="C1601">
            <v>53550.879999999997</v>
          </cell>
          <cell r="D1601">
            <v>53167.839999999997</v>
          </cell>
          <cell r="E1601">
            <v>183692.71</v>
          </cell>
          <cell r="F1601">
            <v>14601.6</v>
          </cell>
          <cell r="G1601">
            <v>90198.3</v>
          </cell>
          <cell r="H1601">
            <v>-20.25</v>
          </cell>
          <cell r="I1601">
            <v>-191.34</v>
          </cell>
          <cell r="J1601">
            <v>15354.46</v>
          </cell>
          <cell r="K1601">
            <v>5437.24</v>
          </cell>
          <cell r="L1601">
            <v>6101.86</v>
          </cell>
          <cell r="M1601">
            <v>5748.17</v>
          </cell>
          <cell r="N1601">
            <v>36984</v>
          </cell>
          <cell r="O1601">
            <v>11938.36</v>
          </cell>
          <cell r="P1601">
            <v>31335.58</v>
          </cell>
          <cell r="Q1601">
            <v>84991.34</v>
          </cell>
          <cell r="R1601">
            <v>43273.94</v>
          </cell>
          <cell r="S1601">
            <v>2268</v>
          </cell>
          <cell r="T1601">
            <v>17204.400000000001</v>
          </cell>
          <cell r="U1601">
            <v>6101.86</v>
          </cell>
          <cell r="V1601">
            <v>990</v>
          </cell>
          <cell r="W1601">
            <v>11404.8</v>
          </cell>
          <cell r="X1601">
            <v>150.75</v>
          </cell>
          <cell r="Y1601">
            <v>13468.68</v>
          </cell>
          <cell r="Z1601">
            <v>7903.28</v>
          </cell>
          <cell r="AA1601">
            <v>3.75</v>
          </cell>
          <cell r="AB1601">
            <v>2189.9</v>
          </cell>
          <cell r="AC1601">
            <v>14455.05</v>
          </cell>
          <cell r="AD1601">
            <v>1.1499999999999999</v>
          </cell>
          <cell r="AE1601">
            <v>21528</v>
          </cell>
          <cell r="AF1601">
            <v>27.08</v>
          </cell>
          <cell r="AG1601">
            <v>4648.59</v>
          </cell>
          <cell r="AH1601">
            <v>65472.17</v>
          </cell>
          <cell r="AI1601">
            <v>2426.4</v>
          </cell>
          <cell r="AJ1601">
            <v>185368.05</v>
          </cell>
          <cell r="AK1601">
            <v>2340.12</v>
          </cell>
          <cell r="AL1601">
            <v>7759.3</v>
          </cell>
        </row>
        <row r="1602">
          <cell r="A1602">
            <v>38915</v>
          </cell>
          <cell r="B1602" t="str">
            <v>16:15</v>
          </cell>
          <cell r="C1602">
            <v>53033.96</v>
          </cell>
          <cell r="D1602">
            <v>52127.63</v>
          </cell>
          <cell r="E1602">
            <v>182131.77</v>
          </cell>
          <cell r="F1602">
            <v>14601.6</v>
          </cell>
          <cell r="G1602">
            <v>90121.64</v>
          </cell>
          <cell r="H1602">
            <v>601.82000000000005</v>
          </cell>
          <cell r="I1602">
            <v>-189.47</v>
          </cell>
          <cell r="J1602">
            <v>15034.12</v>
          </cell>
          <cell r="K1602">
            <v>5486.5</v>
          </cell>
          <cell r="L1602">
            <v>6082</v>
          </cell>
          <cell r="M1602">
            <v>5748.17</v>
          </cell>
          <cell r="N1602">
            <v>36984</v>
          </cell>
          <cell r="O1602">
            <v>11974.76</v>
          </cell>
          <cell r="P1602">
            <v>31344.85</v>
          </cell>
          <cell r="Q1602">
            <v>84605.47</v>
          </cell>
          <cell r="R1602">
            <v>43319.61</v>
          </cell>
          <cell r="S1602">
            <v>2268</v>
          </cell>
          <cell r="T1602">
            <v>17830.8</v>
          </cell>
          <cell r="U1602">
            <v>6082</v>
          </cell>
          <cell r="V1602">
            <v>936</v>
          </cell>
          <cell r="W1602">
            <v>11635.2</v>
          </cell>
          <cell r="X1602">
            <v>156</v>
          </cell>
          <cell r="Y1602">
            <v>13884.38</v>
          </cell>
          <cell r="Z1602">
            <v>7109.02</v>
          </cell>
          <cell r="AA1602">
            <v>1.88</v>
          </cell>
          <cell r="AB1602">
            <v>2266.6</v>
          </cell>
          <cell r="AC1602">
            <v>14430.22</v>
          </cell>
          <cell r="AD1602">
            <v>2.0499999999999998</v>
          </cell>
          <cell r="AE1602">
            <v>21312</v>
          </cell>
          <cell r="AF1602">
            <v>22.92</v>
          </cell>
          <cell r="AG1602">
            <v>4632.42</v>
          </cell>
          <cell r="AH1602">
            <v>64398.17</v>
          </cell>
          <cell r="AI1602">
            <v>2426.4</v>
          </cell>
          <cell r="AJ1602">
            <v>183912.31</v>
          </cell>
          <cell r="AK1602">
            <v>2397.19</v>
          </cell>
          <cell r="AL1602">
            <v>8931.6299999999992</v>
          </cell>
        </row>
        <row r="1603">
          <cell r="A1603">
            <v>38915</v>
          </cell>
          <cell r="B1603" t="str">
            <v>16:30</v>
          </cell>
          <cell r="C1603">
            <v>53096.77</v>
          </cell>
          <cell r="D1603">
            <v>52367.68</v>
          </cell>
          <cell r="E1603">
            <v>173286.72</v>
          </cell>
          <cell r="F1603">
            <v>14601.6</v>
          </cell>
          <cell r="G1603">
            <v>90198.3</v>
          </cell>
          <cell r="H1603">
            <v>9505.0499999999993</v>
          </cell>
          <cell r="I1603">
            <v>-186.02</v>
          </cell>
          <cell r="J1603">
            <v>14967.29</v>
          </cell>
          <cell r="K1603">
            <v>5476.53</v>
          </cell>
          <cell r="L1603">
            <v>6091.68</v>
          </cell>
          <cell r="M1603">
            <v>5748.17</v>
          </cell>
          <cell r="N1603">
            <v>36984</v>
          </cell>
          <cell r="O1603">
            <v>11968.69</v>
          </cell>
          <cell r="P1603">
            <v>31357.49</v>
          </cell>
          <cell r="Q1603">
            <v>85914.02</v>
          </cell>
          <cell r="R1603">
            <v>43326.18</v>
          </cell>
          <cell r="S1603">
            <v>2268</v>
          </cell>
          <cell r="T1603">
            <v>17614.8</v>
          </cell>
          <cell r="U1603">
            <v>6091.68</v>
          </cell>
          <cell r="V1603">
            <v>687</v>
          </cell>
          <cell r="W1603">
            <v>12182.4</v>
          </cell>
          <cell r="X1603">
            <v>147.75</v>
          </cell>
          <cell r="Y1603">
            <v>14549.5</v>
          </cell>
          <cell r="Z1603">
            <v>7136.13</v>
          </cell>
          <cell r="AA1603">
            <v>1.88</v>
          </cell>
          <cell r="AB1603">
            <v>2261.9</v>
          </cell>
          <cell r="AC1603">
            <v>14326.02</v>
          </cell>
          <cell r="AD1603">
            <v>5.36</v>
          </cell>
          <cell r="AE1603">
            <v>21348</v>
          </cell>
          <cell r="AF1603">
            <v>28.12</v>
          </cell>
          <cell r="AG1603">
            <v>4767.4799999999996</v>
          </cell>
          <cell r="AH1603">
            <v>64383.17</v>
          </cell>
          <cell r="AI1603">
            <v>2390.4</v>
          </cell>
          <cell r="AJ1603">
            <v>179769</v>
          </cell>
          <cell r="AK1603">
            <v>2397.19</v>
          </cell>
          <cell r="AL1603">
            <v>11117.55</v>
          </cell>
        </row>
        <row r="1604">
          <cell r="A1604">
            <v>38915</v>
          </cell>
          <cell r="B1604" t="str">
            <v>16:45</v>
          </cell>
          <cell r="C1604">
            <v>52826.7</v>
          </cell>
          <cell r="D1604">
            <v>51887.58</v>
          </cell>
          <cell r="E1604">
            <v>173329.08</v>
          </cell>
          <cell r="F1604">
            <v>14515.2</v>
          </cell>
          <cell r="G1604">
            <v>90159.97</v>
          </cell>
          <cell r="H1604">
            <v>11210.78</v>
          </cell>
          <cell r="I1604">
            <v>-180.7</v>
          </cell>
          <cell r="J1604">
            <v>14891.33</v>
          </cell>
          <cell r="K1604">
            <v>5473.78</v>
          </cell>
          <cell r="L1604">
            <v>5813.28</v>
          </cell>
          <cell r="M1604">
            <v>5688.41</v>
          </cell>
          <cell r="N1604">
            <v>36432</v>
          </cell>
          <cell r="O1604">
            <v>11932.29</v>
          </cell>
          <cell r="P1604">
            <v>31086.61</v>
          </cell>
          <cell r="Q1604">
            <v>87316.7</v>
          </cell>
          <cell r="R1604">
            <v>43018.9</v>
          </cell>
          <cell r="S1604">
            <v>2160</v>
          </cell>
          <cell r="T1604">
            <v>16725.599999999999</v>
          </cell>
          <cell r="U1604">
            <v>5813.28</v>
          </cell>
          <cell r="V1604">
            <v>702</v>
          </cell>
          <cell r="W1604">
            <v>12211.2</v>
          </cell>
          <cell r="X1604">
            <v>108</v>
          </cell>
          <cell r="Y1604">
            <v>14466.36</v>
          </cell>
          <cell r="Z1604">
            <v>7362.06</v>
          </cell>
          <cell r="AA1604">
            <v>3.75</v>
          </cell>
          <cell r="AB1604">
            <v>2284.3000000000002</v>
          </cell>
          <cell r="AC1604">
            <v>14285.47</v>
          </cell>
          <cell r="AD1604">
            <v>2.23</v>
          </cell>
          <cell r="AE1604">
            <v>21474</v>
          </cell>
          <cell r="AF1604">
            <v>33.33</v>
          </cell>
          <cell r="AG1604">
            <v>4688.25</v>
          </cell>
          <cell r="AH1604">
            <v>64086.41</v>
          </cell>
          <cell r="AI1604">
            <v>2347.1999999999998</v>
          </cell>
          <cell r="AJ1604">
            <v>179672.99</v>
          </cell>
          <cell r="AK1604">
            <v>2283.04</v>
          </cell>
          <cell r="AL1604">
            <v>10810.14</v>
          </cell>
        </row>
        <row r="1605">
          <cell r="A1605">
            <v>38915</v>
          </cell>
          <cell r="B1605" t="str">
            <v>17:00</v>
          </cell>
          <cell r="C1605">
            <v>52495.03</v>
          </cell>
          <cell r="D1605">
            <v>51327.47</v>
          </cell>
          <cell r="E1605">
            <v>173215.08</v>
          </cell>
          <cell r="F1605">
            <v>14601.6</v>
          </cell>
          <cell r="G1605">
            <v>90083.3</v>
          </cell>
          <cell r="H1605">
            <v>11162.78</v>
          </cell>
          <cell r="I1605">
            <v>-129.09</v>
          </cell>
          <cell r="J1605">
            <v>15292.46</v>
          </cell>
          <cell r="K1605">
            <v>5471.52</v>
          </cell>
          <cell r="L1605">
            <v>6347.65</v>
          </cell>
          <cell r="M1605">
            <v>5703.35</v>
          </cell>
          <cell r="N1605">
            <v>36984</v>
          </cell>
          <cell r="O1605">
            <v>11980.82</v>
          </cell>
          <cell r="P1605">
            <v>30886.58</v>
          </cell>
          <cell r="Q1605">
            <v>88993.09</v>
          </cell>
          <cell r="R1605">
            <v>42867.4</v>
          </cell>
          <cell r="S1605">
            <v>2376</v>
          </cell>
          <cell r="T1605">
            <v>15458.4</v>
          </cell>
          <cell r="U1605">
            <v>6347.65</v>
          </cell>
          <cell r="V1605">
            <v>684</v>
          </cell>
          <cell r="W1605">
            <v>12124.8</v>
          </cell>
          <cell r="X1605">
            <v>108</v>
          </cell>
          <cell r="Y1605">
            <v>14715.78</v>
          </cell>
          <cell r="Z1605">
            <v>7399.12</v>
          </cell>
          <cell r="AA1605">
            <v>3.75</v>
          </cell>
          <cell r="AB1605">
            <v>2269.9</v>
          </cell>
          <cell r="AC1605">
            <v>14271.24</v>
          </cell>
          <cell r="AD1605">
            <v>1.33</v>
          </cell>
          <cell r="AE1605">
            <v>21294</v>
          </cell>
          <cell r="AF1605">
            <v>32.29</v>
          </cell>
          <cell r="AG1605">
            <v>4701.3599999999997</v>
          </cell>
          <cell r="AH1605">
            <v>64632.35</v>
          </cell>
          <cell r="AI1605">
            <v>2340</v>
          </cell>
          <cell r="AJ1605">
            <v>178841.05</v>
          </cell>
          <cell r="AK1605">
            <v>2340.12</v>
          </cell>
          <cell r="AL1605">
            <v>11103.49</v>
          </cell>
        </row>
        <row r="1606">
          <cell r="A1606">
            <v>38915</v>
          </cell>
          <cell r="B1606" t="str">
            <v>17:15</v>
          </cell>
          <cell r="C1606">
            <v>52249.36</v>
          </cell>
          <cell r="D1606">
            <v>51047.41</v>
          </cell>
          <cell r="E1606">
            <v>173212.7</v>
          </cell>
          <cell r="F1606">
            <v>14515.2</v>
          </cell>
          <cell r="G1606">
            <v>90121.64</v>
          </cell>
          <cell r="H1606">
            <v>11162.78</v>
          </cell>
          <cell r="I1606">
            <v>-130.68</v>
          </cell>
          <cell r="J1606">
            <v>14809.96</v>
          </cell>
          <cell r="K1606">
            <v>5568.06</v>
          </cell>
          <cell r="L1606">
            <v>6723.93</v>
          </cell>
          <cell r="M1606">
            <v>6151.55</v>
          </cell>
          <cell r="N1606">
            <v>36984</v>
          </cell>
          <cell r="O1606">
            <v>11956.56</v>
          </cell>
          <cell r="P1606">
            <v>31286.1</v>
          </cell>
          <cell r="Q1606">
            <v>89986.68</v>
          </cell>
          <cell r="R1606">
            <v>43242.66</v>
          </cell>
          <cell r="S1606">
            <v>2268</v>
          </cell>
          <cell r="T1606">
            <v>15710.4</v>
          </cell>
          <cell r="U1606">
            <v>6723.93</v>
          </cell>
          <cell r="V1606">
            <v>690</v>
          </cell>
          <cell r="W1606">
            <v>12355.2</v>
          </cell>
          <cell r="X1606">
            <v>105</v>
          </cell>
          <cell r="Y1606">
            <v>14882.06</v>
          </cell>
          <cell r="Z1606">
            <v>7594.62</v>
          </cell>
          <cell r="AA1606">
            <v>3.75</v>
          </cell>
          <cell r="AB1606">
            <v>2292.1</v>
          </cell>
          <cell r="AC1606">
            <v>14422.29</v>
          </cell>
          <cell r="AD1606">
            <v>11</v>
          </cell>
          <cell r="AE1606">
            <v>21366</v>
          </cell>
          <cell r="AF1606">
            <v>29.17</v>
          </cell>
          <cell r="AG1606">
            <v>4701.05</v>
          </cell>
          <cell r="AH1606">
            <v>63166.55</v>
          </cell>
          <cell r="AI1606">
            <v>2332.8000000000002</v>
          </cell>
          <cell r="AJ1606">
            <v>177929.18</v>
          </cell>
          <cell r="AK1606">
            <v>2225.96</v>
          </cell>
          <cell r="AL1606">
            <v>10083</v>
          </cell>
        </row>
        <row r="1607">
          <cell r="A1607">
            <v>38915</v>
          </cell>
          <cell r="B1607" t="str">
            <v>17:30</v>
          </cell>
          <cell r="C1607">
            <v>47038.51</v>
          </cell>
          <cell r="D1607">
            <v>50927.4</v>
          </cell>
          <cell r="E1607">
            <v>174017.92000000001</v>
          </cell>
          <cell r="F1607">
            <v>14688</v>
          </cell>
          <cell r="G1607">
            <v>90159.97</v>
          </cell>
          <cell r="H1607">
            <v>11138.79</v>
          </cell>
          <cell r="I1607">
            <v>-141.31</v>
          </cell>
          <cell r="J1607">
            <v>15222.75</v>
          </cell>
          <cell r="K1607">
            <v>11155.96</v>
          </cell>
          <cell r="L1607">
            <v>7114.03</v>
          </cell>
          <cell r="M1607">
            <v>6147.81</v>
          </cell>
          <cell r="N1607">
            <v>36984</v>
          </cell>
          <cell r="O1607">
            <v>11956.56</v>
          </cell>
          <cell r="P1607">
            <v>32816.86</v>
          </cell>
          <cell r="Q1607">
            <v>90893.31</v>
          </cell>
          <cell r="R1607">
            <v>44773.42</v>
          </cell>
          <cell r="S1607">
            <v>2160</v>
          </cell>
          <cell r="T1607">
            <v>16066.8</v>
          </cell>
          <cell r="U1607">
            <v>7114.03</v>
          </cell>
          <cell r="V1607">
            <v>735</v>
          </cell>
          <cell r="W1607">
            <v>12729.6</v>
          </cell>
          <cell r="X1607">
            <v>103.5</v>
          </cell>
          <cell r="Y1607">
            <v>15048.34</v>
          </cell>
          <cell r="Z1607">
            <v>8054.64</v>
          </cell>
          <cell r="AA1607">
            <v>3.75</v>
          </cell>
          <cell r="AB1607">
            <v>2301.6</v>
          </cell>
          <cell r="AC1607">
            <v>14811.65</v>
          </cell>
          <cell r="AD1607">
            <v>16.28</v>
          </cell>
          <cell r="AE1607">
            <v>21690</v>
          </cell>
          <cell r="AF1607">
            <v>31.25</v>
          </cell>
          <cell r="AG1607">
            <v>3987.36</v>
          </cell>
          <cell r="AH1607">
            <v>62769.81</v>
          </cell>
          <cell r="AI1607">
            <v>2347.1999999999998</v>
          </cell>
          <cell r="AJ1607">
            <v>178329.15</v>
          </cell>
          <cell r="AK1607">
            <v>2340.12</v>
          </cell>
          <cell r="AL1607">
            <v>9672.7099999999991</v>
          </cell>
        </row>
        <row r="1608">
          <cell r="A1608">
            <v>38915</v>
          </cell>
          <cell r="B1608" t="str">
            <v>17:45</v>
          </cell>
          <cell r="C1608">
            <v>47577.45</v>
          </cell>
          <cell r="D1608">
            <v>52167.63</v>
          </cell>
          <cell r="E1608">
            <v>176017.27</v>
          </cell>
          <cell r="F1608">
            <v>14601.6</v>
          </cell>
          <cell r="G1608">
            <v>90198.3</v>
          </cell>
          <cell r="H1608">
            <v>11186.78</v>
          </cell>
          <cell r="I1608">
            <v>-140.44999999999999</v>
          </cell>
          <cell r="J1608">
            <v>15690.18</v>
          </cell>
          <cell r="K1608">
            <v>11723.8</v>
          </cell>
          <cell r="L1608">
            <v>7257.62</v>
          </cell>
          <cell r="M1608">
            <v>6125.4</v>
          </cell>
          <cell r="N1608">
            <v>36984</v>
          </cell>
          <cell r="O1608">
            <v>12011.16</v>
          </cell>
          <cell r="P1608">
            <v>35439.56</v>
          </cell>
          <cell r="Q1608">
            <v>90924.45</v>
          </cell>
          <cell r="R1608">
            <v>47450.720000000001</v>
          </cell>
          <cell r="S1608">
            <v>2268</v>
          </cell>
          <cell r="T1608">
            <v>16956</v>
          </cell>
          <cell r="U1608">
            <v>7257.62</v>
          </cell>
          <cell r="V1608">
            <v>753</v>
          </cell>
          <cell r="W1608">
            <v>13276.8</v>
          </cell>
          <cell r="X1608">
            <v>107.25</v>
          </cell>
          <cell r="Y1608">
            <v>15297.76</v>
          </cell>
          <cell r="Z1608">
            <v>8236.2099999999991</v>
          </cell>
          <cell r="AA1608">
            <v>3.75</v>
          </cell>
          <cell r="AB1608">
            <v>2400.5</v>
          </cell>
          <cell r="AC1608">
            <v>15108.34</v>
          </cell>
          <cell r="AD1608">
            <v>15.58</v>
          </cell>
          <cell r="AE1608">
            <v>22266</v>
          </cell>
          <cell r="AF1608">
            <v>28.12</v>
          </cell>
          <cell r="AG1608">
            <v>3584.37</v>
          </cell>
          <cell r="AH1608">
            <v>63485.4</v>
          </cell>
          <cell r="AI1608">
            <v>2455.1999999999998</v>
          </cell>
          <cell r="AJ1608">
            <v>179864.94</v>
          </cell>
          <cell r="AK1608">
            <v>2283.04</v>
          </cell>
          <cell r="AL1608">
            <v>10081.790000000001</v>
          </cell>
        </row>
        <row r="1609">
          <cell r="A1609">
            <v>38915</v>
          </cell>
          <cell r="B1609" t="str">
            <v>18:00</v>
          </cell>
          <cell r="C1609">
            <v>49989.23</v>
          </cell>
          <cell r="D1609">
            <v>60489.3</v>
          </cell>
          <cell r="E1609">
            <v>177194.11</v>
          </cell>
          <cell r="F1609">
            <v>14515.2</v>
          </cell>
          <cell r="G1609">
            <v>90236.64</v>
          </cell>
          <cell r="H1609">
            <v>11279.02</v>
          </cell>
          <cell r="I1609">
            <v>-150.08000000000001</v>
          </cell>
          <cell r="J1609">
            <v>15732.15</v>
          </cell>
          <cell r="K1609">
            <v>11835.86</v>
          </cell>
          <cell r="L1609">
            <v>7871.29</v>
          </cell>
          <cell r="M1609">
            <v>6129.14</v>
          </cell>
          <cell r="N1609">
            <v>36984</v>
          </cell>
          <cell r="O1609">
            <v>12623.85</v>
          </cell>
          <cell r="P1609">
            <v>38970.83</v>
          </cell>
          <cell r="Q1609">
            <v>90582.080000000002</v>
          </cell>
          <cell r="R1609">
            <v>51594.68</v>
          </cell>
          <cell r="S1609">
            <v>2376</v>
          </cell>
          <cell r="T1609">
            <v>17377.2</v>
          </cell>
          <cell r="U1609">
            <v>7871.29</v>
          </cell>
          <cell r="V1609">
            <v>744</v>
          </cell>
          <cell r="W1609">
            <v>13449.6</v>
          </cell>
          <cell r="X1609">
            <v>111.75</v>
          </cell>
          <cell r="Y1609">
            <v>16212.3</v>
          </cell>
          <cell r="Z1609">
            <v>8783.23</v>
          </cell>
          <cell r="AA1609">
            <v>0</v>
          </cell>
          <cell r="AB1609">
            <v>2503.9</v>
          </cell>
          <cell r="AC1609">
            <v>16360.48</v>
          </cell>
          <cell r="AD1609">
            <v>15.48</v>
          </cell>
          <cell r="AE1609">
            <v>23814</v>
          </cell>
          <cell r="AF1609">
            <v>41.66</v>
          </cell>
          <cell r="AG1609">
            <v>3543.32</v>
          </cell>
          <cell r="AH1609">
            <v>66345.14</v>
          </cell>
          <cell r="AI1609">
            <v>2656.8</v>
          </cell>
          <cell r="AJ1609">
            <v>182904.65</v>
          </cell>
          <cell r="AK1609">
            <v>2225.96</v>
          </cell>
          <cell r="AL1609">
            <v>12538.77</v>
          </cell>
        </row>
        <row r="1610">
          <cell r="A1610">
            <v>38915</v>
          </cell>
          <cell r="B1610" t="str">
            <v>18:15</v>
          </cell>
          <cell r="C1610">
            <v>52042.52</v>
          </cell>
          <cell r="D1610">
            <v>74132.23</v>
          </cell>
          <cell r="E1610">
            <v>185026.26</v>
          </cell>
          <cell r="F1610">
            <v>17452.8</v>
          </cell>
          <cell r="G1610">
            <v>92383.3</v>
          </cell>
          <cell r="H1610">
            <v>11746.24</v>
          </cell>
          <cell r="I1610">
            <v>-170.78</v>
          </cell>
          <cell r="J1610">
            <v>16897.650000000001</v>
          </cell>
          <cell r="K1610">
            <v>12319.93</v>
          </cell>
          <cell r="L1610">
            <v>8445.57</v>
          </cell>
          <cell r="M1610">
            <v>6386.85</v>
          </cell>
          <cell r="N1610">
            <v>38640</v>
          </cell>
          <cell r="O1610">
            <v>16275.72</v>
          </cell>
          <cell r="P1610">
            <v>45019.66</v>
          </cell>
          <cell r="Q1610">
            <v>91498.78</v>
          </cell>
          <cell r="R1610">
            <v>61295.38</v>
          </cell>
          <cell r="S1610">
            <v>2160</v>
          </cell>
          <cell r="T1610">
            <v>18741.599999999999</v>
          </cell>
          <cell r="U1610">
            <v>8445.57</v>
          </cell>
          <cell r="V1610">
            <v>861</v>
          </cell>
          <cell r="W1610">
            <v>13651.2</v>
          </cell>
          <cell r="X1610">
            <v>101.25</v>
          </cell>
          <cell r="Y1610">
            <v>17293.12</v>
          </cell>
          <cell r="Z1610">
            <v>9561.56</v>
          </cell>
          <cell r="AA1610">
            <v>11.26</v>
          </cell>
          <cell r="AB1610">
            <v>2773.2</v>
          </cell>
          <cell r="AC1610">
            <v>18707.22</v>
          </cell>
          <cell r="AD1610">
            <v>2.34</v>
          </cell>
          <cell r="AE1610">
            <v>27036</v>
          </cell>
          <cell r="AF1610">
            <v>56.25</v>
          </cell>
          <cell r="AG1610">
            <v>3505.97</v>
          </cell>
          <cell r="AH1610">
            <v>72806.850000000006</v>
          </cell>
          <cell r="AI1610">
            <v>3117.6</v>
          </cell>
          <cell r="AJ1610">
            <v>195495.11</v>
          </cell>
          <cell r="AK1610">
            <v>2283.04</v>
          </cell>
          <cell r="AL1610">
            <v>17857.21</v>
          </cell>
        </row>
        <row r="1611">
          <cell r="A1611">
            <v>38915</v>
          </cell>
          <cell r="B1611" t="str">
            <v>18:30</v>
          </cell>
          <cell r="C1611">
            <v>52877.919999999998</v>
          </cell>
          <cell r="D1611">
            <v>84533.62</v>
          </cell>
          <cell r="E1611">
            <v>192706.15</v>
          </cell>
          <cell r="F1611">
            <v>40348.800000000003</v>
          </cell>
          <cell r="G1611">
            <v>95181.63</v>
          </cell>
          <cell r="H1611">
            <v>12019.6</v>
          </cell>
          <cell r="I1611">
            <v>8561.26</v>
          </cell>
          <cell r="J1611">
            <v>16777.599999999999</v>
          </cell>
          <cell r="K1611">
            <v>15330.09</v>
          </cell>
          <cell r="L1611">
            <v>9676.08</v>
          </cell>
          <cell r="M1611">
            <v>6413</v>
          </cell>
          <cell r="N1611">
            <v>39192</v>
          </cell>
          <cell r="O1611">
            <v>16360.65</v>
          </cell>
          <cell r="P1611">
            <v>55742.28</v>
          </cell>
          <cell r="Q1611">
            <v>97041.67</v>
          </cell>
          <cell r="R1611">
            <v>72102.929999999993</v>
          </cell>
          <cell r="S1611">
            <v>2376</v>
          </cell>
          <cell r="T1611">
            <v>21286.799999999999</v>
          </cell>
          <cell r="U1611">
            <v>9676.08</v>
          </cell>
          <cell r="V1611">
            <v>1167</v>
          </cell>
          <cell r="W1611">
            <v>14659.2</v>
          </cell>
          <cell r="X1611">
            <v>117</v>
          </cell>
          <cell r="Y1611">
            <v>18955.919999999998</v>
          </cell>
          <cell r="Z1611">
            <v>10635.31</v>
          </cell>
          <cell r="AA1611">
            <v>20.64</v>
          </cell>
          <cell r="AB1611">
            <v>3450.9</v>
          </cell>
          <cell r="AC1611">
            <v>21650.959999999999</v>
          </cell>
          <cell r="AD1611">
            <v>12.07</v>
          </cell>
          <cell r="AE1611">
            <v>32040</v>
          </cell>
          <cell r="AF1611">
            <v>96.87</v>
          </cell>
          <cell r="AG1611">
            <v>3536.81</v>
          </cell>
          <cell r="AH1611">
            <v>84341</v>
          </cell>
          <cell r="AI1611">
            <v>3996</v>
          </cell>
          <cell r="AJ1611">
            <v>212149.06</v>
          </cell>
          <cell r="AK1611">
            <v>2283.04</v>
          </cell>
          <cell r="AL1611">
            <v>22223.23</v>
          </cell>
        </row>
        <row r="1612">
          <cell r="A1612">
            <v>38915</v>
          </cell>
          <cell r="B1612" t="str">
            <v>18:45</v>
          </cell>
          <cell r="C1612">
            <v>53400.85</v>
          </cell>
          <cell r="D1612">
            <v>87133.85</v>
          </cell>
          <cell r="E1612">
            <v>202520.93</v>
          </cell>
          <cell r="F1612">
            <v>53913.599999999999</v>
          </cell>
          <cell r="G1612">
            <v>95258.3</v>
          </cell>
          <cell r="H1612">
            <v>12043.59</v>
          </cell>
          <cell r="I1612">
            <v>21241.040000000001</v>
          </cell>
          <cell r="J1612">
            <v>16818.82</v>
          </cell>
          <cell r="K1612">
            <v>16079.82</v>
          </cell>
          <cell r="L1612">
            <v>9726.11</v>
          </cell>
          <cell r="M1612">
            <v>6353.24</v>
          </cell>
          <cell r="N1612">
            <v>39192</v>
          </cell>
          <cell r="O1612">
            <v>16336.38</v>
          </cell>
          <cell r="P1612">
            <v>77081.8</v>
          </cell>
          <cell r="Q1612">
            <v>107983.01</v>
          </cell>
          <cell r="R1612">
            <v>93418.18</v>
          </cell>
          <cell r="S1612">
            <v>2376</v>
          </cell>
          <cell r="T1612">
            <v>24465.599999999999</v>
          </cell>
          <cell r="U1612">
            <v>9726.11</v>
          </cell>
          <cell r="V1612">
            <v>1413</v>
          </cell>
          <cell r="W1612">
            <v>15782.4</v>
          </cell>
          <cell r="X1612">
            <v>129.75</v>
          </cell>
          <cell r="Y1612">
            <v>19953.599999999999</v>
          </cell>
          <cell r="Z1612">
            <v>11268.41</v>
          </cell>
          <cell r="AA1612">
            <v>20.64</v>
          </cell>
          <cell r="AB1612">
            <v>3933.9</v>
          </cell>
          <cell r="AC1612">
            <v>23292.02</v>
          </cell>
          <cell r="AD1612">
            <v>20.46</v>
          </cell>
          <cell r="AE1612">
            <v>35298</v>
          </cell>
          <cell r="AF1612">
            <v>148.94999999999999</v>
          </cell>
          <cell r="AG1612">
            <v>3468.18</v>
          </cell>
          <cell r="AH1612">
            <v>92123.24</v>
          </cell>
          <cell r="AI1612">
            <v>4521.6000000000004</v>
          </cell>
          <cell r="AJ1612">
            <v>220019.81</v>
          </cell>
          <cell r="AK1612">
            <v>2283.04</v>
          </cell>
          <cell r="AL1612">
            <v>22285.15</v>
          </cell>
        </row>
        <row r="1613">
          <cell r="A1613">
            <v>38915</v>
          </cell>
          <cell r="B1613" t="str">
            <v>19:00</v>
          </cell>
          <cell r="C1613">
            <v>52241.77</v>
          </cell>
          <cell r="D1613">
            <v>83813.38</v>
          </cell>
          <cell r="E1613">
            <v>202084.83</v>
          </cell>
          <cell r="F1613">
            <v>63417.599999999999</v>
          </cell>
          <cell r="G1613">
            <v>95219.97</v>
          </cell>
          <cell r="H1613">
            <v>12069.47</v>
          </cell>
          <cell r="I1613">
            <v>35134.800000000003</v>
          </cell>
          <cell r="J1613">
            <v>16249.24</v>
          </cell>
          <cell r="K1613">
            <v>16070.73</v>
          </cell>
          <cell r="L1613">
            <v>10241.24</v>
          </cell>
          <cell r="M1613">
            <v>6353.24</v>
          </cell>
          <cell r="N1613">
            <v>39192</v>
          </cell>
          <cell r="O1613">
            <v>16366.72</v>
          </cell>
          <cell r="P1613">
            <v>85089.34</v>
          </cell>
          <cell r="Q1613">
            <v>112984.99</v>
          </cell>
          <cell r="R1613">
            <v>101456.06</v>
          </cell>
          <cell r="S1613">
            <v>2484</v>
          </cell>
          <cell r="T1613">
            <v>26002.799999999999</v>
          </cell>
          <cell r="U1613">
            <v>10241.24</v>
          </cell>
          <cell r="V1613">
            <v>1545</v>
          </cell>
          <cell r="W1613">
            <v>16185.6</v>
          </cell>
          <cell r="X1613">
            <v>228.75</v>
          </cell>
          <cell r="Y1613">
            <v>20618.72</v>
          </cell>
          <cell r="Z1613">
            <v>11634.47</v>
          </cell>
          <cell r="AA1613">
            <v>22.51</v>
          </cell>
          <cell r="AB1613">
            <v>4067.7</v>
          </cell>
          <cell r="AC1613">
            <v>24050.91</v>
          </cell>
          <cell r="AD1613">
            <v>36.31</v>
          </cell>
          <cell r="AE1613">
            <v>36234</v>
          </cell>
          <cell r="AF1613">
            <v>168.74</v>
          </cell>
          <cell r="AG1613">
            <v>3541.65</v>
          </cell>
          <cell r="AH1613">
            <v>95483.24</v>
          </cell>
          <cell r="AI1613">
            <v>4701.6000000000004</v>
          </cell>
          <cell r="AJ1613">
            <v>220499.67</v>
          </cell>
          <cell r="AK1613">
            <v>2340.12</v>
          </cell>
          <cell r="AL1613">
            <v>21550</v>
          </cell>
        </row>
        <row r="1614">
          <cell r="A1614">
            <v>38915</v>
          </cell>
          <cell r="B1614" t="str">
            <v>19:15</v>
          </cell>
          <cell r="C1614">
            <v>50213.68</v>
          </cell>
          <cell r="D1614">
            <v>68730.98</v>
          </cell>
          <cell r="E1614">
            <v>207368.38</v>
          </cell>
          <cell r="F1614">
            <v>64022.400000000001</v>
          </cell>
          <cell r="G1614">
            <v>96599.97</v>
          </cell>
          <cell r="H1614">
            <v>12263.33</v>
          </cell>
          <cell r="I1614">
            <v>47631.66</v>
          </cell>
          <cell r="J1614">
            <v>17550.36</v>
          </cell>
          <cell r="K1614">
            <v>16267.82</v>
          </cell>
          <cell r="L1614">
            <v>10436.4</v>
          </cell>
          <cell r="M1614">
            <v>6356.97</v>
          </cell>
          <cell r="N1614">
            <v>39192</v>
          </cell>
          <cell r="O1614">
            <v>16372.78</v>
          </cell>
          <cell r="P1614">
            <v>87387.89</v>
          </cell>
          <cell r="Q1614">
            <v>121499.11</v>
          </cell>
          <cell r="R1614">
            <v>103760.67</v>
          </cell>
          <cell r="S1614">
            <v>2484</v>
          </cell>
          <cell r="T1614">
            <v>26344.799999999999</v>
          </cell>
          <cell r="U1614">
            <v>10436.4</v>
          </cell>
          <cell r="V1614">
            <v>1605</v>
          </cell>
          <cell r="W1614">
            <v>16041.6</v>
          </cell>
          <cell r="X1614">
            <v>241.5</v>
          </cell>
          <cell r="Y1614">
            <v>20618.72</v>
          </cell>
          <cell r="Z1614">
            <v>12015.73</v>
          </cell>
          <cell r="AA1614">
            <v>24.39</v>
          </cell>
          <cell r="AB1614">
            <v>4182.3999999999996</v>
          </cell>
          <cell r="AC1614">
            <v>24164.65</v>
          </cell>
          <cell r="AD1614">
            <v>44.88</v>
          </cell>
          <cell r="AE1614">
            <v>36378</v>
          </cell>
          <cell r="AF1614">
            <v>177.07</v>
          </cell>
          <cell r="AG1614">
            <v>3515.81</v>
          </cell>
          <cell r="AH1614">
            <v>96092.97</v>
          </cell>
          <cell r="AI1614">
            <v>4730.3999999999996</v>
          </cell>
          <cell r="AJ1614">
            <v>221635.44</v>
          </cell>
          <cell r="AK1614">
            <v>2397.19</v>
          </cell>
          <cell r="AL1614">
            <v>18964.34</v>
          </cell>
        </row>
        <row r="1615">
          <cell r="A1615">
            <v>38915</v>
          </cell>
          <cell r="B1615" t="str">
            <v>19:30</v>
          </cell>
          <cell r="C1615">
            <v>51362.76</v>
          </cell>
          <cell r="D1615">
            <v>69971.19</v>
          </cell>
          <cell r="E1615">
            <v>207728.02</v>
          </cell>
          <cell r="F1615">
            <v>63936</v>
          </cell>
          <cell r="G1615">
            <v>96753.3</v>
          </cell>
          <cell r="H1615">
            <v>12283.57</v>
          </cell>
          <cell r="I1615">
            <v>47626.05</v>
          </cell>
          <cell r="J1615">
            <v>17682.75</v>
          </cell>
          <cell r="K1615">
            <v>16374.17</v>
          </cell>
          <cell r="L1615">
            <v>9937.82</v>
          </cell>
          <cell r="M1615">
            <v>6345.77</v>
          </cell>
          <cell r="N1615">
            <v>38640</v>
          </cell>
          <cell r="O1615">
            <v>16342.45</v>
          </cell>
          <cell r="P1615">
            <v>87008.22</v>
          </cell>
          <cell r="Q1615">
            <v>124670.12</v>
          </cell>
          <cell r="R1615">
            <v>103350.67</v>
          </cell>
          <cell r="S1615">
            <v>2484</v>
          </cell>
          <cell r="T1615">
            <v>26776.799999999999</v>
          </cell>
          <cell r="U1615">
            <v>9937.82</v>
          </cell>
          <cell r="V1615">
            <v>1614</v>
          </cell>
          <cell r="W1615">
            <v>16416</v>
          </cell>
          <cell r="X1615">
            <v>261.75</v>
          </cell>
          <cell r="Y1615">
            <v>20951.28</v>
          </cell>
          <cell r="Z1615">
            <v>11995.8</v>
          </cell>
          <cell r="AA1615">
            <v>20.64</v>
          </cell>
          <cell r="AB1615">
            <v>4211.1000000000004</v>
          </cell>
          <cell r="AC1615">
            <v>24249.21</v>
          </cell>
          <cell r="AD1615">
            <v>45.95</v>
          </cell>
          <cell r="AE1615">
            <v>36342</v>
          </cell>
          <cell r="AF1615">
            <v>179.16</v>
          </cell>
          <cell r="AG1615">
            <v>3530.48</v>
          </cell>
          <cell r="AH1615">
            <v>95778.77</v>
          </cell>
          <cell r="AI1615">
            <v>4708.8</v>
          </cell>
          <cell r="AJ1615">
            <v>220755.47</v>
          </cell>
          <cell r="AK1615">
            <v>2340.12</v>
          </cell>
          <cell r="AL1615">
            <v>18337.77</v>
          </cell>
        </row>
        <row r="1616">
          <cell r="A1616">
            <v>38915</v>
          </cell>
          <cell r="B1616" t="str">
            <v>19:45</v>
          </cell>
          <cell r="C1616">
            <v>52766.7</v>
          </cell>
          <cell r="D1616">
            <v>72611.73</v>
          </cell>
          <cell r="E1616">
            <v>206174.28</v>
          </cell>
          <cell r="F1616">
            <v>63936</v>
          </cell>
          <cell r="G1616">
            <v>96791.63</v>
          </cell>
          <cell r="H1616">
            <v>12403.56</v>
          </cell>
          <cell r="I1616">
            <v>47710.14</v>
          </cell>
          <cell r="J1616">
            <v>17396.37</v>
          </cell>
          <cell r="K1616">
            <v>16480.759999999998</v>
          </cell>
          <cell r="L1616">
            <v>9482.26</v>
          </cell>
          <cell r="M1616">
            <v>6349.5</v>
          </cell>
          <cell r="N1616">
            <v>39192</v>
          </cell>
          <cell r="O1616">
            <v>16372.78</v>
          </cell>
          <cell r="P1616">
            <v>85724.07</v>
          </cell>
          <cell r="Q1616">
            <v>127533.99</v>
          </cell>
          <cell r="R1616">
            <v>102096.85</v>
          </cell>
          <cell r="S1616">
            <v>2592</v>
          </cell>
          <cell r="T1616">
            <v>27054</v>
          </cell>
          <cell r="U1616">
            <v>9482.26</v>
          </cell>
          <cell r="V1616">
            <v>1608</v>
          </cell>
          <cell r="W1616">
            <v>16502.400000000001</v>
          </cell>
          <cell r="X1616">
            <v>294.75</v>
          </cell>
          <cell r="Y1616">
            <v>20785</v>
          </cell>
          <cell r="Z1616">
            <v>11882.39</v>
          </cell>
          <cell r="AA1616">
            <v>20.64</v>
          </cell>
          <cell r="AB1616">
            <v>4180.8</v>
          </cell>
          <cell r="AC1616">
            <v>24228.38</v>
          </cell>
          <cell r="AD1616">
            <v>49.6</v>
          </cell>
          <cell r="AE1616">
            <v>36126</v>
          </cell>
          <cell r="AF1616">
            <v>183.32</v>
          </cell>
          <cell r="AG1616">
            <v>3487.65</v>
          </cell>
          <cell r="AH1616">
            <v>95770.5</v>
          </cell>
          <cell r="AI1616">
            <v>4708.8</v>
          </cell>
          <cell r="AJ1616">
            <v>219459.61</v>
          </cell>
          <cell r="AK1616">
            <v>2397.19</v>
          </cell>
          <cell r="AL1616">
            <v>18585.560000000001</v>
          </cell>
        </row>
        <row r="1617">
          <cell r="A1617">
            <v>38915</v>
          </cell>
          <cell r="B1617" t="str">
            <v>20:00</v>
          </cell>
          <cell r="C1617">
            <v>52926.33</v>
          </cell>
          <cell r="D1617">
            <v>75572.039999999994</v>
          </cell>
          <cell r="E1617">
            <v>203015.18</v>
          </cell>
          <cell r="F1617">
            <v>64540.800000000003</v>
          </cell>
          <cell r="G1617">
            <v>96791.63</v>
          </cell>
          <cell r="H1617">
            <v>12379.56</v>
          </cell>
          <cell r="I1617">
            <v>47708.76</v>
          </cell>
          <cell r="J1617">
            <v>16952.009999999998</v>
          </cell>
          <cell r="K1617">
            <v>16447.05</v>
          </cell>
          <cell r="L1617">
            <v>8881.68</v>
          </cell>
          <cell r="M1617">
            <v>6342.03</v>
          </cell>
          <cell r="N1617">
            <v>38640</v>
          </cell>
          <cell r="O1617">
            <v>16457.71</v>
          </cell>
          <cell r="P1617">
            <v>84053.83</v>
          </cell>
          <cell r="Q1617">
            <v>130906.4</v>
          </cell>
          <cell r="R1617">
            <v>100511.54</v>
          </cell>
          <cell r="S1617">
            <v>2376</v>
          </cell>
          <cell r="T1617">
            <v>27111.599999999999</v>
          </cell>
          <cell r="U1617">
            <v>8881.68</v>
          </cell>
          <cell r="V1617">
            <v>1593</v>
          </cell>
          <cell r="W1617">
            <v>16416</v>
          </cell>
          <cell r="X1617">
            <v>385.5</v>
          </cell>
          <cell r="Y1617">
            <v>20535.580000000002</v>
          </cell>
          <cell r="Z1617">
            <v>11669.39</v>
          </cell>
          <cell r="AA1617">
            <v>20.64</v>
          </cell>
          <cell r="AB1617">
            <v>4110.7</v>
          </cell>
          <cell r="AC1617">
            <v>24083.21</v>
          </cell>
          <cell r="AD1617">
            <v>48.85</v>
          </cell>
          <cell r="AE1617">
            <v>35910</v>
          </cell>
          <cell r="AF1617">
            <v>178.11</v>
          </cell>
          <cell r="AG1617">
            <v>3398.54</v>
          </cell>
          <cell r="AH1617">
            <v>95745.03</v>
          </cell>
          <cell r="AI1617">
            <v>4680</v>
          </cell>
          <cell r="AJ1617">
            <v>217475.88</v>
          </cell>
          <cell r="AK1617">
            <v>2397.19</v>
          </cell>
          <cell r="AL1617">
            <v>19164.150000000001</v>
          </cell>
        </row>
        <row r="1618">
          <cell r="A1618">
            <v>38915</v>
          </cell>
          <cell r="B1618" t="str">
            <v>20:15</v>
          </cell>
          <cell r="C1618">
            <v>52797.5</v>
          </cell>
          <cell r="D1618">
            <v>79452.31</v>
          </cell>
          <cell r="E1618">
            <v>199576.81</v>
          </cell>
          <cell r="F1618">
            <v>64886.400000000001</v>
          </cell>
          <cell r="G1618">
            <v>97788.3</v>
          </cell>
          <cell r="H1618">
            <v>12403.56</v>
          </cell>
          <cell r="I1618">
            <v>47709.26</v>
          </cell>
          <cell r="J1618">
            <v>16440.419999999998</v>
          </cell>
          <cell r="K1618">
            <v>16293.65</v>
          </cell>
          <cell r="L1618">
            <v>8773.36</v>
          </cell>
          <cell r="M1618">
            <v>6356.97</v>
          </cell>
          <cell r="N1618">
            <v>38640</v>
          </cell>
          <cell r="O1618">
            <v>16718.560000000001</v>
          </cell>
          <cell r="P1618">
            <v>82130.84</v>
          </cell>
          <cell r="Q1618">
            <v>134483.14000000001</v>
          </cell>
          <cell r="R1618">
            <v>98849.4</v>
          </cell>
          <cell r="S1618">
            <v>2484</v>
          </cell>
          <cell r="T1618">
            <v>26647.200000000001</v>
          </cell>
          <cell r="U1618">
            <v>8773.36</v>
          </cell>
          <cell r="V1618">
            <v>1572</v>
          </cell>
          <cell r="W1618">
            <v>16214.4</v>
          </cell>
          <cell r="X1618">
            <v>465.75</v>
          </cell>
          <cell r="Y1618">
            <v>20535.580000000002</v>
          </cell>
          <cell r="Z1618">
            <v>11133.15</v>
          </cell>
          <cell r="AA1618">
            <v>20.64</v>
          </cell>
          <cell r="AB1618">
            <v>4040.6</v>
          </cell>
          <cell r="AC1618">
            <v>23923.05</v>
          </cell>
          <cell r="AD1618">
            <v>48.22</v>
          </cell>
          <cell r="AE1618">
            <v>35262</v>
          </cell>
          <cell r="AF1618">
            <v>171.86</v>
          </cell>
          <cell r="AG1618">
            <v>3480.63</v>
          </cell>
          <cell r="AH1618">
            <v>95711.97</v>
          </cell>
          <cell r="AI1618">
            <v>4644</v>
          </cell>
          <cell r="AJ1618">
            <v>214900.22</v>
          </cell>
          <cell r="AK1618">
            <v>2340.12</v>
          </cell>
          <cell r="AL1618">
            <v>18914.05</v>
          </cell>
        </row>
        <row r="1619">
          <cell r="A1619">
            <v>38915</v>
          </cell>
          <cell r="B1619" t="str">
            <v>20:30</v>
          </cell>
          <cell r="C1619">
            <v>52962.74</v>
          </cell>
          <cell r="D1619">
            <v>74291.28</v>
          </cell>
          <cell r="E1619">
            <v>200294.43</v>
          </cell>
          <cell r="F1619">
            <v>65318.400000000001</v>
          </cell>
          <cell r="G1619">
            <v>98133.3</v>
          </cell>
          <cell r="H1619">
            <v>12571.55</v>
          </cell>
          <cell r="I1619">
            <v>47718.98</v>
          </cell>
          <cell r="J1619">
            <v>17249.59</v>
          </cell>
          <cell r="K1619">
            <v>16177.1</v>
          </cell>
          <cell r="L1619">
            <v>8686.76</v>
          </cell>
          <cell r="M1619">
            <v>6349.5</v>
          </cell>
          <cell r="N1619">
            <v>38640</v>
          </cell>
          <cell r="O1619">
            <v>16785.29</v>
          </cell>
          <cell r="P1619">
            <v>75758.36</v>
          </cell>
          <cell r="Q1619">
            <v>138416.22</v>
          </cell>
          <cell r="R1619">
            <v>92543.65</v>
          </cell>
          <cell r="S1619">
            <v>2484</v>
          </cell>
          <cell r="T1619">
            <v>25887.599999999999</v>
          </cell>
          <cell r="U1619">
            <v>8686.76</v>
          </cell>
          <cell r="V1619">
            <v>1530</v>
          </cell>
          <cell r="W1619">
            <v>15840</v>
          </cell>
          <cell r="X1619">
            <v>507</v>
          </cell>
          <cell r="Y1619">
            <v>20535.580000000002</v>
          </cell>
          <cell r="Z1619">
            <v>10635.89</v>
          </cell>
          <cell r="AA1619">
            <v>20.64</v>
          </cell>
          <cell r="AB1619">
            <v>3916.2</v>
          </cell>
          <cell r="AC1619">
            <v>23647.75</v>
          </cell>
          <cell r="AD1619">
            <v>52.84</v>
          </cell>
          <cell r="AE1619">
            <v>34632</v>
          </cell>
          <cell r="AF1619">
            <v>167.7</v>
          </cell>
          <cell r="AG1619">
            <v>3453.89</v>
          </cell>
          <cell r="AH1619">
            <v>94654.5</v>
          </cell>
          <cell r="AI1619">
            <v>4593.6000000000004</v>
          </cell>
          <cell r="AJ1619">
            <v>213524.3</v>
          </cell>
          <cell r="AK1619">
            <v>2340.12</v>
          </cell>
          <cell r="AL1619">
            <v>17676.169999999998</v>
          </cell>
        </row>
        <row r="1620">
          <cell r="A1620">
            <v>38915</v>
          </cell>
          <cell r="B1620" t="str">
            <v>20:45</v>
          </cell>
          <cell r="C1620">
            <v>54043</v>
          </cell>
          <cell r="D1620">
            <v>73291.08</v>
          </cell>
          <cell r="E1620">
            <v>200816.88</v>
          </cell>
          <cell r="F1620">
            <v>65404.800000000003</v>
          </cell>
          <cell r="G1620">
            <v>98286.63</v>
          </cell>
          <cell r="H1620">
            <v>12547.55</v>
          </cell>
          <cell r="I1620">
            <v>47722.15</v>
          </cell>
          <cell r="J1620">
            <v>17009.61</v>
          </cell>
          <cell r="K1620">
            <v>16469.55</v>
          </cell>
          <cell r="L1620">
            <v>8627.35</v>
          </cell>
          <cell r="M1620">
            <v>6349.5</v>
          </cell>
          <cell r="N1620">
            <v>39192</v>
          </cell>
          <cell r="O1620">
            <v>16736.759999999998</v>
          </cell>
          <cell r="P1620">
            <v>64190.9</v>
          </cell>
          <cell r="Q1620">
            <v>145575.22</v>
          </cell>
          <cell r="R1620">
            <v>80927.66</v>
          </cell>
          <cell r="S1620">
            <v>2592</v>
          </cell>
          <cell r="T1620">
            <v>24987.599999999999</v>
          </cell>
          <cell r="U1620">
            <v>8627.35</v>
          </cell>
          <cell r="V1620">
            <v>1455</v>
          </cell>
          <cell r="W1620">
            <v>15523.2</v>
          </cell>
          <cell r="X1620">
            <v>520.5</v>
          </cell>
          <cell r="Y1620">
            <v>20203.02</v>
          </cell>
          <cell r="Z1620">
            <v>10569.77</v>
          </cell>
          <cell r="AA1620">
            <v>20.64</v>
          </cell>
          <cell r="AB1620">
            <v>3799.8</v>
          </cell>
          <cell r="AC1620">
            <v>23182.98</v>
          </cell>
          <cell r="AD1620">
            <v>52.16</v>
          </cell>
          <cell r="AE1620">
            <v>33840</v>
          </cell>
          <cell r="AF1620">
            <v>160.41</v>
          </cell>
          <cell r="AG1620">
            <v>3517.12</v>
          </cell>
          <cell r="AH1620">
            <v>92995.5</v>
          </cell>
          <cell r="AI1620">
            <v>4521.6000000000004</v>
          </cell>
          <cell r="AJ1620">
            <v>212596.4</v>
          </cell>
          <cell r="AK1620">
            <v>2283.04</v>
          </cell>
          <cell r="AL1620">
            <v>16405.57</v>
          </cell>
        </row>
        <row r="1621">
          <cell r="A1621">
            <v>38915</v>
          </cell>
          <cell r="B1621" t="str">
            <v>21:00</v>
          </cell>
          <cell r="C1621">
            <v>54004.59</v>
          </cell>
          <cell r="D1621">
            <v>73171.06</v>
          </cell>
          <cell r="E1621">
            <v>201014.87</v>
          </cell>
          <cell r="F1621">
            <v>65664</v>
          </cell>
          <cell r="G1621">
            <v>98248.3</v>
          </cell>
          <cell r="H1621">
            <v>12571.55</v>
          </cell>
          <cell r="I1621">
            <v>47754.61</v>
          </cell>
          <cell r="J1621">
            <v>16853.62</v>
          </cell>
          <cell r="K1621">
            <v>16487.88</v>
          </cell>
          <cell r="L1621">
            <v>8473.42</v>
          </cell>
          <cell r="M1621">
            <v>6364.44</v>
          </cell>
          <cell r="N1621">
            <v>38640</v>
          </cell>
          <cell r="O1621">
            <v>16754.96</v>
          </cell>
          <cell r="P1621">
            <v>55079.62</v>
          </cell>
          <cell r="Q1621">
            <v>150323.84</v>
          </cell>
          <cell r="R1621">
            <v>71834.58</v>
          </cell>
          <cell r="S1621">
            <v>2592</v>
          </cell>
          <cell r="T1621">
            <v>24368.400000000001</v>
          </cell>
          <cell r="U1621">
            <v>8473.42</v>
          </cell>
          <cell r="V1621">
            <v>1410</v>
          </cell>
          <cell r="W1621">
            <v>15523.2</v>
          </cell>
          <cell r="X1621">
            <v>518.25</v>
          </cell>
          <cell r="Y1621">
            <v>19953.599999999999</v>
          </cell>
          <cell r="Z1621">
            <v>10428.799999999999</v>
          </cell>
          <cell r="AA1621">
            <v>20.64</v>
          </cell>
          <cell r="AB1621">
            <v>3658</v>
          </cell>
          <cell r="AC1621">
            <v>22822.94</v>
          </cell>
          <cell r="AD1621">
            <v>49.79</v>
          </cell>
          <cell r="AE1621">
            <v>33102</v>
          </cell>
          <cell r="AF1621">
            <v>155.19999999999999</v>
          </cell>
          <cell r="AG1621">
            <v>4062.18</v>
          </cell>
          <cell r="AH1621">
            <v>91453.440000000002</v>
          </cell>
          <cell r="AI1621">
            <v>4435.2</v>
          </cell>
          <cell r="AJ1621">
            <v>211268.51</v>
          </cell>
          <cell r="AK1621">
            <v>2340.12</v>
          </cell>
          <cell r="AL1621">
            <v>14751.59</v>
          </cell>
        </row>
        <row r="1622">
          <cell r="A1622">
            <v>38915</v>
          </cell>
          <cell r="B1622" t="str">
            <v>21:15</v>
          </cell>
          <cell r="C1622">
            <v>53465.27</v>
          </cell>
          <cell r="D1622">
            <v>65289.48</v>
          </cell>
          <cell r="E1622">
            <v>203176.18</v>
          </cell>
          <cell r="F1622">
            <v>65577.600000000006</v>
          </cell>
          <cell r="G1622">
            <v>98248.3</v>
          </cell>
          <cell r="H1622">
            <v>12739.53</v>
          </cell>
          <cell r="I1622">
            <v>47747.5</v>
          </cell>
          <cell r="J1622">
            <v>16709.63</v>
          </cell>
          <cell r="K1622">
            <v>16368.72</v>
          </cell>
          <cell r="L1622">
            <v>8280.89</v>
          </cell>
          <cell r="M1622">
            <v>6371.91</v>
          </cell>
          <cell r="N1622">
            <v>39192</v>
          </cell>
          <cell r="O1622">
            <v>14510.45</v>
          </cell>
          <cell r="P1622">
            <v>49872.69</v>
          </cell>
          <cell r="Q1622">
            <v>151673.47</v>
          </cell>
          <cell r="R1622">
            <v>64383.14</v>
          </cell>
          <cell r="S1622">
            <v>2592</v>
          </cell>
          <cell r="T1622">
            <v>23907.599999999999</v>
          </cell>
          <cell r="U1622">
            <v>8280.89</v>
          </cell>
          <cell r="V1622">
            <v>1365</v>
          </cell>
          <cell r="W1622">
            <v>15465.6</v>
          </cell>
          <cell r="X1622">
            <v>518.25</v>
          </cell>
          <cell r="Y1622">
            <v>19870.46</v>
          </cell>
          <cell r="Z1622">
            <v>10677.32</v>
          </cell>
          <cell r="AA1622">
            <v>20.64</v>
          </cell>
          <cell r="AB1622">
            <v>3578.5</v>
          </cell>
          <cell r="AC1622">
            <v>22242.97</v>
          </cell>
          <cell r="AD1622">
            <v>53.95</v>
          </cell>
          <cell r="AE1622">
            <v>32076</v>
          </cell>
          <cell r="AF1622">
            <v>145.82</v>
          </cell>
          <cell r="AG1622">
            <v>4712.8900000000003</v>
          </cell>
          <cell r="AH1622">
            <v>88232.91</v>
          </cell>
          <cell r="AI1622">
            <v>4276.8</v>
          </cell>
          <cell r="AJ1622">
            <v>210260.56</v>
          </cell>
          <cell r="AK1622">
            <v>2340.12</v>
          </cell>
          <cell r="AL1622">
            <v>12693.14</v>
          </cell>
        </row>
        <row r="1623">
          <cell r="A1623">
            <v>38915</v>
          </cell>
          <cell r="B1623" t="str">
            <v>21:30</v>
          </cell>
          <cell r="C1623">
            <v>53177.599999999999</v>
          </cell>
          <cell r="D1623">
            <v>58208.51</v>
          </cell>
          <cell r="E1623">
            <v>202575.73</v>
          </cell>
          <cell r="F1623">
            <v>65491.199999999997</v>
          </cell>
          <cell r="G1623">
            <v>98133.3</v>
          </cell>
          <cell r="H1623">
            <v>12787.53</v>
          </cell>
          <cell r="I1623">
            <v>47455.839999999997</v>
          </cell>
          <cell r="J1623">
            <v>16615.240000000002</v>
          </cell>
          <cell r="K1623">
            <v>16320.92</v>
          </cell>
          <cell r="L1623">
            <v>8162.58</v>
          </cell>
          <cell r="M1623">
            <v>6371.91</v>
          </cell>
          <cell r="N1623">
            <v>39192</v>
          </cell>
          <cell r="O1623">
            <v>11750.31</v>
          </cell>
          <cell r="P1623">
            <v>43311.65</v>
          </cell>
          <cell r="Q1623">
            <v>153865.16</v>
          </cell>
          <cell r="R1623">
            <v>55061.96</v>
          </cell>
          <cell r="S1623">
            <v>2592</v>
          </cell>
          <cell r="T1623">
            <v>23004</v>
          </cell>
          <cell r="U1623">
            <v>8162.58</v>
          </cell>
          <cell r="V1623">
            <v>1260</v>
          </cell>
          <cell r="W1623">
            <v>15206.4</v>
          </cell>
          <cell r="X1623">
            <v>518.25</v>
          </cell>
          <cell r="Y1623">
            <v>19371.62</v>
          </cell>
          <cell r="Z1623">
            <v>10696.97</v>
          </cell>
          <cell r="AA1623">
            <v>20.64</v>
          </cell>
          <cell r="AB1623">
            <v>3391.9</v>
          </cell>
          <cell r="AC1623">
            <v>21592.720000000001</v>
          </cell>
          <cell r="AD1623">
            <v>53.48</v>
          </cell>
          <cell r="AE1623">
            <v>30834</v>
          </cell>
          <cell r="AF1623">
            <v>136.44999999999999</v>
          </cell>
          <cell r="AG1623">
            <v>4739.7</v>
          </cell>
          <cell r="AH1623">
            <v>85280.91</v>
          </cell>
          <cell r="AI1623">
            <v>4096.8</v>
          </cell>
          <cell r="AJ1623">
            <v>207556.86</v>
          </cell>
          <cell r="AK1623">
            <v>2397.19</v>
          </cell>
          <cell r="AL1623">
            <v>10853.28</v>
          </cell>
        </row>
        <row r="1624">
          <cell r="A1624">
            <v>38915</v>
          </cell>
          <cell r="B1624" t="str">
            <v>21:45</v>
          </cell>
          <cell r="C1624">
            <v>52411.81</v>
          </cell>
          <cell r="D1624">
            <v>49687.94</v>
          </cell>
          <cell r="E1624">
            <v>201693.27</v>
          </cell>
          <cell r="F1624">
            <v>65577.600000000006</v>
          </cell>
          <cell r="G1624">
            <v>98171.63</v>
          </cell>
          <cell r="H1624">
            <v>12737.66</v>
          </cell>
          <cell r="I1624">
            <v>45460.57</v>
          </cell>
          <cell r="J1624">
            <v>16572.810000000001</v>
          </cell>
          <cell r="K1624">
            <v>16375.87</v>
          </cell>
          <cell r="L1624">
            <v>8119.24</v>
          </cell>
          <cell r="M1624">
            <v>6371.91</v>
          </cell>
          <cell r="N1624">
            <v>38640</v>
          </cell>
          <cell r="O1624">
            <v>11774.57</v>
          </cell>
          <cell r="P1624">
            <v>37379.39</v>
          </cell>
          <cell r="Q1624">
            <v>153121.71</v>
          </cell>
          <cell r="R1624">
            <v>49153.96</v>
          </cell>
          <cell r="S1624">
            <v>2592</v>
          </cell>
          <cell r="T1624">
            <v>21992.400000000001</v>
          </cell>
          <cell r="U1624">
            <v>8119.24</v>
          </cell>
          <cell r="V1624">
            <v>1206</v>
          </cell>
          <cell r="W1624">
            <v>14976</v>
          </cell>
          <cell r="X1624">
            <v>501.75</v>
          </cell>
          <cell r="Y1624">
            <v>18789.64</v>
          </cell>
          <cell r="Z1624">
            <v>10598.51</v>
          </cell>
          <cell r="AA1624">
            <v>18.760000000000002</v>
          </cell>
          <cell r="AB1624">
            <v>3242.1</v>
          </cell>
          <cell r="AC1624">
            <v>20907.13</v>
          </cell>
          <cell r="AD1624">
            <v>52.32</v>
          </cell>
          <cell r="AE1624">
            <v>29736</v>
          </cell>
          <cell r="AF1624">
            <v>130.19999999999999</v>
          </cell>
          <cell r="AG1624">
            <v>4682.2299999999996</v>
          </cell>
          <cell r="AH1624">
            <v>83138.91</v>
          </cell>
          <cell r="AI1624">
            <v>3945.6</v>
          </cell>
          <cell r="AJ1624">
            <v>204933.14</v>
          </cell>
          <cell r="AK1624">
            <v>2397.19</v>
          </cell>
          <cell r="AL1624">
            <v>10701.22</v>
          </cell>
        </row>
        <row r="1625">
          <cell r="A1625">
            <v>38915</v>
          </cell>
          <cell r="B1625" t="str">
            <v>22:00</v>
          </cell>
          <cell r="C1625">
            <v>47946.74</v>
          </cell>
          <cell r="D1625">
            <v>49167.83</v>
          </cell>
          <cell r="E1625">
            <v>190653.92</v>
          </cell>
          <cell r="F1625">
            <v>66441.600000000006</v>
          </cell>
          <cell r="G1625">
            <v>98516.63</v>
          </cell>
          <cell r="H1625">
            <v>12811.53</v>
          </cell>
          <cell r="I1625">
            <v>40001.440000000002</v>
          </cell>
          <cell r="J1625">
            <v>16710.43</v>
          </cell>
          <cell r="K1625">
            <v>16339.75</v>
          </cell>
          <cell r="L1625">
            <v>8166.2</v>
          </cell>
          <cell r="M1625">
            <v>6371.91</v>
          </cell>
          <cell r="N1625">
            <v>39192</v>
          </cell>
          <cell r="O1625">
            <v>11744.24</v>
          </cell>
          <cell r="P1625">
            <v>38046.080000000002</v>
          </cell>
          <cell r="Q1625">
            <v>146084.51</v>
          </cell>
          <cell r="R1625">
            <v>49790.32</v>
          </cell>
          <cell r="S1625">
            <v>2592</v>
          </cell>
          <cell r="T1625">
            <v>21027.599999999999</v>
          </cell>
          <cell r="U1625">
            <v>8166.2</v>
          </cell>
          <cell r="V1625">
            <v>1140</v>
          </cell>
          <cell r="W1625">
            <v>14515.2</v>
          </cell>
          <cell r="X1625">
            <v>487.5</v>
          </cell>
          <cell r="Y1625">
            <v>18373.939999999999</v>
          </cell>
          <cell r="Z1625">
            <v>10330.049999999999</v>
          </cell>
          <cell r="AA1625">
            <v>20.64</v>
          </cell>
          <cell r="AB1625">
            <v>3116.2</v>
          </cell>
          <cell r="AC1625">
            <v>20296.349999999999</v>
          </cell>
          <cell r="AD1625">
            <v>54.92</v>
          </cell>
          <cell r="AE1625">
            <v>28818</v>
          </cell>
          <cell r="AF1625">
            <v>123.95</v>
          </cell>
          <cell r="AG1625">
            <v>4748.8999999999996</v>
          </cell>
          <cell r="AH1625">
            <v>80174.91</v>
          </cell>
          <cell r="AI1625">
            <v>3801.6</v>
          </cell>
          <cell r="AJ1625">
            <v>198054.13</v>
          </cell>
          <cell r="AK1625">
            <v>2340.12</v>
          </cell>
          <cell r="AL1625">
            <v>11630.59</v>
          </cell>
        </row>
        <row r="1626">
          <cell r="A1626">
            <v>38915</v>
          </cell>
          <cell r="B1626" t="str">
            <v>22:15</v>
          </cell>
          <cell r="C1626">
            <v>40457.339999999997</v>
          </cell>
          <cell r="D1626">
            <v>48847.77</v>
          </cell>
          <cell r="E1626">
            <v>189976.21</v>
          </cell>
          <cell r="F1626">
            <v>66960</v>
          </cell>
          <cell r="G1626">
            <v>98746.63</v>
          </cell>
          <cell r="H1626">
            <v>12859.52</v>
          </cell>
          <cell r="I1626">
            <v>25335.35</v>
          </cell>
          <cell r="J1626">
            <v>16470.05</v>
          </cell>
          <cell r="K1626">
            <v>16451.900000000001</v>
          </cell>
          <cell r="L1626">
            <v>8015.8</v>
          </cell>
          <cell r="M1626">
            <v>6360.71</v>
          </cell>
          <cell r="N1626">
            <v>38640</v>
          </cell>
          <cell r="O1626">
            <v>11774.57</v>
          </cell>
          <cell r="P1626">
            <v>36766.6</v>
          </cell>
          <cell r="Q1626">
            <v>133982.82999999999</v>
          </cell>
          <cell r="R1626">
            <v>48541.17</v>
          </cell>
          <cell r="S1626">
            <v>2700</v>
          </cell>
          <cell r="T1626">
            <v>20401.2</v>
          </cell>
          <cell r="U1626">
            <v>8015.8</v>
          </cell>
          <cell r="V1626">
            <v>1098</v>
          </cell>
          <cell r="W1626">
            <v>14342.4</v>
          </cell>
          <cell r="X1626">
            <v>468.75</v>
          </cell>
          <cell r="Y1626">
            <v>17708.82</v>
          </cell>
          <cell r="Z1626">
            <v>10105.32</v>
          </cell>
          <cell r="AA1626">
            <v>20.64</v>
          </cell>
          <cell r="AB1626">
            <v>3036.5</v>
          </cell>
          <cell r="AC1626">
            <v>19550.82</v>
          </cell>
          <cell r="AD1626">
            <v>58.81</v>
          </cell>
          <cell r="AE1626">
            <v>27468</v>
          </cell>
          <cell r="AF1626">
            <v>116.66</v>
          </cell>
          <cell r="AG1626">
            <v>4718.09</v>
          </cell>
          <cell r="AH1626">
            <v>77049.710000000006</v>
          </cell>
          <cell r="AI1626">
            <v>3643.2</v>
          </cell>
          <cell r="AJ1626">
            <v>194278.67</v>
          </cell>
          <cell r="AK1626">
            <v>2340.12</v>
          </cell>
          <cell r="AL1626">
            <v>11894.63</v>
          </cell>
        </row>
        <row r="1627">
          <cell r="A1627">
            <v>38915</v>
          </cell>
          <cell r="B1627" t="str">
            <v>22:30</v>
          </cell>
          <cell r="C1627">
            <v>31457.58</v>
          </cell>
          <cell r="D1627">
            <v>47567.5</v>
          </cell>
          <cell r="E1627">
            <v>173451.28</v>
          </cell>
          <cell r="F1627">
            <v>66182.399999999994</v>
          </cell>
          <cell r="G1627">
            <v>98708.3</v>
          </cell>
          <cell r="H1627">
            <v>12883.52</v>
          </cell>
          <cell r="I1627">
            <v>25404.17</v>
          </cell>
          <cell r="J1627">
            <v>17548.759999999998</v>
          </cell>
          <cell r="K1627">
            <v>16348.99</v>
          </cell>
          <cell r="L1627">
            <v>7787.73</v>
          </cell>
          <cell r="M1627">
            <v>6375.65</v>
          </cell>
          <cell r="N1627">
            <v>39192</v>
          </cell>
          <cell r="O1627">
            <v>11738.17</v>
          </cell>
          <cell r="P1627">
            <v>36126.74</v>
          </cell>
          <cell r="Q1627">
            <v>123482.74</v>
          </cell>
          <cell r="R1627">
            <v>47864.91</v>
          </cell>
          <cell r="S1627">
            <v>2592</v>
          </cell>
          <cell r="T1627">
            <v>19843.2</v>
          </cell>
          <cell r="U1627">
            <v>7787.73</v>
          </cell>
          <cell r="V1627">
            <v>1005</v>
          </cell>
          <cell r="W1627">
            <v>13420.8</v>
          </cell>
          <cell r="X1627">
            <v>453</v>
          </cell>
          <cell r="Y1627">
            <v>17209.98</v>
          </cell>
          <cell r="Z1627">
            <v>9933.86</v>
          </cell>
          <cell r="AA1627">
            <v>20.64</v>
          </cell>
          <cell r="AB1627">
            <v>2936.1</v>
          </cell>
          <cell r="AC1627">
            <v>18339.38</v>
          </cell>
          <cell r="AD1627">
            <v>58.49</v>
          </cell>
          <cell r="AE1627">
            <v>25992</v>
          </cell>
          <cell r="AF1627">
            <v>110.41</v>
          </cell>
          <cell r="AG1627">
            <v>4770.8999999999996</v>
          </cell>
          <cell r="AH1627">
            <v>74412.649999999994</v>
          </cell>
          <cell r="AI1627">
            <v>3355.2</v>
          </cell>
          <cell r="AJ1627">
            <v>184040.16</v>
          </cell>
          <cell r="AK1627">
            <v>2340.12</v>
          </cell>
          <cell r="AL1627">
            <v>13829.24</v>
          </cell>
        </row>
        <row r="1628">
          <cell r="A1628">
            <v>38915</v>
          </cell>
          <cell r="B1628" t="str">
            <v>22:45</v>
          </cell>
          <cell r="C1628">
            <v>38131.18</v>
          </cell>
          <cell r="D1628">
            <v>51768.35</v>
          </cell>
          <cell r="E1628">
            <v>167891.64</v>
          </cell>
          <cell r="F1628">
            <v>48297.599999999999</v>
          </cell>
          <cell r="G1628">
            <v>98861.63</v>
          </cell>
          <cell r="H1628">
            <v>12859.52</v>
          </cell>
          <cell r="I1628">
            <v>7683.81</v>
          </cell>
          <cell r="J1628">
            <v>18142.68</v>
          </cell>
          <cell r="K1628">
            <v>15876.34</v>
          </cell>
          <cell r="L1628">
            <v>7750.64</v>
          </cell>
          <cell r="M1628">
            <v>6364.44</v>
          </cell>
          <cell r="N1628">
            <v>39744</v>
          </cell>
          <cell r="O1628">
            <v>11768.51</v>
          </cell>
          <cell r="P1628">
            <v>36524.910000000003</v>
          </cell>
          <cell r="Q1628">
            <v>113140.57</v>
          </cell>
          <cell r="R1628">
            <v>48293.42</v>
          </cell>
          <cell r="S1628">
            <v>2484</v>
          </cell>
          <cell r="T1628">
            <v>18450</v>
          </cell>
          <cell r="U1628">
            <v>7750.64</v>
          </cell>
          <cell r="V1628">
            <v>906</v>
          </cell>
          <cell r="W1628">
            <v>12960</v>
          </cell>
          <cell r="X1628">
            <v>428.25</v>
          </cell>
          <cell r="Y1628">
            <v>16295.44</v>
          </cell>
          <cell r="Z1628">
            <v>9592.01</v>
          </cell>
          <cell r="AA1628">
            <v>20.64</v>
          </cell>
          <cell r="AB1628">
            <v>2816.4</v>
          </cell>
          <cell r="AC1628">
            <v>17287.63</v>
          </cell>
          <cell r="AD1628">
            <v>59.76</v>
          </cell>
          <cell r="AE1628">
            <v>24480</v>
          </cell>
          <cell r="AF1628">
            <v>98.95</v>
          </cell>
          <cell r="AG1628">
            <v>4747.88</v>
          </cell>
          <cell r="AH1628">
            <v>71533.440000000002</v>
          </cell>
          <cell r="AI1628">
            <v>3088.8</v>
          </cell>
          <cell r="AJ1628">
            <v>177737.03</v>
          </cell>
          <cell r="AK1628">
            <v>2283.04</v>
          </cell>
          <cell r="AL1628">
            <v>12785.47</v>
          </cell>
        </row>
        <row r="1629">
          <cell r="A1629">
            <v>38915</v>
          </cell>
          <cell r="B1629" t="str">
            <v>23:00</v>
          </cell>
          <cell r="C1629">
            <v>47263.38</v>
          </cell>
          <cell r="D1629">
            <v>64530.17</v>
          </cell>
          <cell r="E1629">
            <v>166520.29</v>
          </cell>
          <cell r="F1629">
            <v>15724.8</v>
          </cell>
          <cell r="G1629">
            <v>98823.3</v>
          </cell>
          <cell r="H1629">
            <v>12883.52</v>
          </cell>
          <cell r="I1629">
            <v>-142.03</v>
          </cell>
          <cell r="J1629">
            <v>17273.18</v>
          </cell>
          <cell r="K1629">
            <v>15551.98</v>
          </cell>
          <cell r="L1629">
            <v>7714.24</v>
          </cell>
          <cell r="M1629">
            <v>2674.26</v>
          </cell>
          <cell r="N1629">
            <v>39744</v>
          </cell>
          <cell r="O1629">
            <v>11750.31</v>
          </cell>
          <cell r="P1629">
            <v>30150.16</v>
          </cell>
          <cell r="Q1629">
            <v>103886.03</v>
          </cell>
          <cell r="R1629">
            <v>41900.47</v>
          </cell>
          <cell r="S1629">
            <v>2592</v>
          </cell>
          <cell r="T1629">
            <v>17287.2</v>
          </cell>
          <cell r="U1629">
            <v>7714.24</v>
          </cell>
          <cell r="V1629">
            <v>813</v>
          </cell>
          <cell r="W1629">
            <v>12528</v>
          </cell>
          <cell r="X1629">
            <v>402.75</v>
          </cell>
          <cell r="Y1629">
            <v>15214.62</v>
          </cell>
          <cell r="Z1629">
            <v>9094.14</v>
          </cell>
          <cell r="AA1629">
            <v>20.64</v>
          </cell>
          <cell r="AB1629">
            <v>2709.5</v>
          </cell>
          <cell r="AC1629">
            <v>16156.02</v>
          </cell>
          <cell r="AD1629">
            <v>54.91</v>
          </cell>
          <cell r="AE1629">
            <v>22752</v>
          </cell>
          <cell r="AF1629">
            <v>92.7</v>
          </cell>
          <cell r="AG1629">
            <v>4632.3599999999997</v>
          </cell>
          <cell r="AH1629">
            <v>67786.259999999995</v>
          </cell>
          <cell r="AI1629">
            <v>2901.6</v>
          </cell>
          <cell r="AJ1629">
            <v>172905.53</v>
          </cell>
          <cell r="AK1629">
            <v>2340.12</v>
          </cell>
          <cell r="AL1629">
            <v>10590.22</v>
          </cell>
        </row>
        <row r="1630">
          <cell r="A1630">
            <v>38915</v>
          </cell>
          <cell r="B1630" t="str">
            <v>23:15</v>
          </cell>
          <cell r="C1630">
            <v>47413.81</v>
          </cell>
          <cell r="D1630">
            <v>74531.81</v>
          </cell>
          <cell r="E1630">
            <v>160524.73000000001</v>
          </cell>
          <cell r="F1630">
            <v>-345.6</v>
          </cell>
          <cell r="G1630">
            <v>96446.63</v>
          </cell>
          <cell r="H1630">
            <v>12595.55</v>
          </cell>
          <cell r="I1630">
            <v>-138.44</v>
          </cell>
          <cell r="J1630">
            <v>16037.29</v>
          </cell>
          <cell r="K1630">
            <v>15391.47</v>
          </cell>
          <cell r="L1630">
            <v>7634.57</v>
          </cell>
          <cell r="M1630">
            <v>0</v>
          </cell>
          <cell r="N1630">
            <v>37536</v>
          </cell>
          <cell r="O1630">
            <v>11768.51</v>
          </cell>
          <cell r="P1630">
            <v>24032.49</v>
          </cell>
          <cell r="Q1630">
            <v>98890.44</v>
          </cell>
          <cell r="R1630">
            <v>35801</v>
          </cell>
          <cell r="S1630">
            <v>2484</v>
          </cell>
          <cell r="T1630">
            <v>16477.2</v>
          </cell>
          <cell r="U1630">
            <v>7634.57</v>
          </cell>
          <cell r="V1630">
            <v>804</v>
          </cell>
          <cell r="W1630">
            <v>12096</v>
          </cell>
          <cell r="X1630">
            <v>379.5</v>
          </cell>
          <cell r="Y1630">
            <v>14133.8</v>
          </cell>
          <cell r="Z1630">
            <v>8639.86</v>
          </cell>
          <cell r="AA1630">
            <v>20.64</v>
          </cell>
          <cell r="AB1630">
            <v>2666.4</v>
          </cell>
          <cell r="AC1630">
            <v>15123.75</v>
          </cell>
          <cell r="AD1630">
            <v>37.880000000000003</v>
          </cell>
          <cell r="AE1630">
            <v>21618</v>
          </cell>
          <cell r="AF1630">
            <v>90.62</v>
          </cell>
          <cell r="AG1630">
            <v>4690.49</v>
          </cell>
          <cell r="AH1630">
            <v>64008</v>
          </cell>
          <cell r="AI1630">
            <v>2736</v>
          </cell>
          <cell r="AJ1630">
            <v>166618.32</v>
          </cell>
          <cell r="AK1630">
            <v>2283.04</v>
          </cell>
          <cell r="AL1630">
            <v>10102.75</v>
          </cell>
        </row>
        <row r="1631">
          <cell r="A1631">
            <v>38915</v>
          </cell>
          <cell r="B1631" t="str">
            <v>23:30</v>
          </cell>
          <cell r="C1631">
            <v>47481.83</v>
          </cell>
          <cell r="D1631">
            <v>66850.210000000006</v>
          </cell>
          <cell r="E1631">
            <v>151440.06</v>
          </cell>
          <cell r="F1631">
            <v>-259.2</v>
          </cell>
          <cell r="G1631">
            <v>94721.63</v>
          </cell>
          <cell r="H1631">
            <v>12329.69</v>
          </cell>
          <cell r="I1631">
            <v>-125.5</v>
          </cell>
          <cell r="J1631">
            <v>16265.27</v>
          </cell>
          <cell r="K1631">
            <v>12911.5</v>
          </cell>
          <cell r="L1631">
            <v>7477.73</v>
          </cell>
          <cell r="M1631">
            <v>0</v>
          </cell>
          <cell r="N1631">
            <v>37536</v>
          </cell>
          <cell r="O1631">
            <v>11774.57</v>
          </cell>
          <cell r="P1631">
            <v>20760.38</v>
          </cell>
          <cell r="Q1631">
            <v>91997.5</v>
          </cell>
          <cell r="R1631">
            <v>32534.95</v>
          </cell>
          <cell r="S1631">
            <v>2484</v>
          </cell>
          <cell r="T1631">
            <v>15771.6</v>
          </cell>
          <cell r="U1631">
            <v>7477.73</v>
          </cell>
          <cell r="V1631">
            <v>780</v>
          </cell>
          <cell r="W1631">
            <v>12067.2</v>
          </cell>
          <cell r="X1631">
            <v>365.25</v>
          </cell>
          <cell r="Y1631">
            <v>13302.4</v>
          </cell>
          <cell r="Z1631">
            <v>8378.7999999999993</v>
          </cell>
          <cell r="AA1631">
            <v>18.760000000000002</v>
          </cell>
          <cell r="AB1631">
            <v>2618.6</v>
          </cell>
          <cell r="AC1631">
            <v>14161.72</v>
          </cell>
          <cell r="AD1631">
            <v>5.98</v>
          </cell>
          <cell r="AE1631">
            <v>20628</v>
          </cell>
          <cell r="AF1631">
            <v>80.2</v>
          </cell>
          <cell r="AG1631">
            <v>4636.93</v>
          </cell>
          <cell r="AH1631">
            <v>61140</v>
          </cell>
          <cell r="AI1631">
            <v>2577.6</v>
          </cell>
          <cell r="AJ1631">
            <v>159371.32</v>
          </cell>
          <cell r="AK1631">
            <v>2340.12</v>
          </cell>
          <cell r="AL1631">
            <v>11028.5</v>
          </cell>
        </row>
        <row r="1632">
          <cell r="A1632">
            <v>38915</v>
          </cell>
          <cell r="B1632" t="str">
            <v>23:45</v>
          </cell>
          <cell r="C1632">
            <v>47112.54</v>
          </cell>
          <cell r="D1632">
            <v>62209.64</v>
          </cell>
          <cell r="E1632">
            <v>142961.41</v>
          </cell>
          <cell r="F1632">
            <v>-259.2</v>
          </cell>
          <cell r="G1632">
            <v>94223.3</v>
          </cell>
          <cell r="H1632">
            <v>12355.57</v>
          </cell>
          <cell r="I1632">
            <v>-108.39</v>
          </cell>
          <cell r="J1632">
            <v>15600.5</v>
          </cell>
          <cell r="K1632">
            <v>7693.74</v>
          </cell>
          <cell r="L1632">
            <v>6764.7</v>
          </cell>
          <cell r="M1632">
            <v>0</v>
          </cell>
          <cell r="N1632">
            <v>36432</v>
          </cell>
          <cell r="O1632">
            <v>11756.37</v>
          </cell>
          <cell r="P1632">
            <v>18556.32</v>
          </cell>
          <cell r="Q1632">
            <v>85068.39</v>
          </cell>
          <cell r="R1632">
            <v>30312.69</v>
          </cell>
          <cell r="S1632">
            <v>2592</v>
          </cell>
          <cell r="T1632">
            <v>15451.2</v>
          </cell>
          <cell r="U1632">
            <v>6764.7</v>
          </cell>
          <cell r="V1632">
            <v>744</v>
          </cell>
          <cell r="W1632">
            <v>11721.6</v>
          </cell>
          <cell r="X1632">
            <v>339.75</v>
          </cell>
          <cell r="Y1632">
            <v>12886.7</v>
          </cell>
          <cell r="Z1632">
            <v>7768.16</v>
          </cell>
          <cell r="AA1632">
            <v>20.64</v>
          </cell>
          <cell r="AB1632">
            <v>2543.5</v>
          </cell>
          <cell r="AC1632">
            <v>13229.54</v>
          </cell>
          <cell r="AD1632">
            <v>7.09</v>
          </cell>
          <cell r="AE1632">
            <v>19692</v>
          </cell>
          <cell r="AF1632">
            <v>76.040000000000006</v>
          </cell>
          <cell r="AG1632">
            <v>4645.5600000000004</v>
          </cell>
          <cell r="AH1632">
            <v>58320</v>
          </cell>
          <cell r="AI1632">
            <v>2469.6</v>
          </cell>
          <cell r="AJ1632">
            <v>152300.29</v>
          </cell>
          <cell r="AK1632">
            <v>2340.12</v>
          </cell>
          <cell r="AL1632">
            <v>12226.64</v>
          </cell>
        </row>
        <row r="1633">
          <cell r="A1633">
            <v>38915</v>
          </cell>
          <cell r="B1633" t="str">
            <v>24:00</v>
          </cell>
          <cell r="C1633">
            <v>46221.53</v>
          </cell>
          <cell r="D1633">
            <v>50608.1</v>
          </cell>
          <cell r="E1633">
            <v>133721.82</v>
          </cell>
          <cell r="F1633">
            <v>-259.2</v>
          </cell>
          <cell r="G1633">
            <v>94261.63</v>
          </cell>
          <cell r="H1633">
            <v>12477.43</v>
          </cell>
          <cell r="I1633">
            <v>-100.92</v>
          </cell>
          <cell r="J1633">
            <v>16338.86</v>
          </cell>
          <cell r="K1633">
            <v>7749.75</v>
          </cell>
          <cell r="L1633">
            <v>5849.9</v>
          </cell>
          <cell r="M1633">
            <v>0</v>
          </cell>
          <cell r="N1633">
            <v>37536</v>
          </cell>
          <cell r="O1633">
            <v>9511.86</v>
          </cell>
          <cell r="P1633">
            <v>19486.830000000002</v>
          </cell>
          <cell r="Q1633">
            <v>78692.92</v>
          </cell>
          <cell r="R1633">
            <v>28998.69</v>
          </cell>
          <cell r="S1633">
            <v>2484</v>
          </cell>
          <cell r="T1633">
            <v>15195.6</v>
          </cell>
          <cell r="U1633">
            <v>5849.9</v>
          </cell>
          <cell r="V1633">
            <v>711</v>
          </cell>
          <cell r="W1633">
            <v>11318.4</v>
          </cell>
          <cell r="X1633">
            <v>308.25</v>
          </cell>
          <cell r="Y1633">
            <v>12387.86</v>
          </cell>
          <cell r="Z1633">
            <v>7246.28</v>
          </cell>
          <cell r="AA1633">
            <v>22.51</v>
          </cell>
          <cell r="AB1633">
            <v>2527.6</v>
          </cell>
          <cell r="AC1633">
            <v>12692.63</v>
          </cell>
          <cell r="AD1633">
            <v>5.89</v>
          </cell>
          <cell r="AE1633">
            <v>18756</v>
          </cell>
          <cell r="AF1633">
            <v>76.040000000000006</v>
          </cell>
          <cell r="AG1633">
            <v>4735.51</v>
          </cell>
          <cell r="AH1633">
            <v>56004</v>
          </cell>
          <cell r="AI1633">
            <v>2361.6</v>
          </cell>
          <cell r="AJ1633">
            <v>144349.32999999999</v>
          </cell>
          <cell r="AK1633">
            <v>2283.04</v>
          </cell>
          <cell r="AL1633">
            <v>14988.61</v>
          </cell>
        </row>
        <row r="1634">
          <cell r="A1634">
            <v>38916</v>
          </cell>
          <cell r="B1634" t="str">
            <v>00:15</v>
          </cell>
          <cell r="C1634">
            <v>49104.22</v>
          </cell>
          <cell r="D1634">
            <v>58569.5</v>
          </cell>
          <cell r="E1634">
            <v>111596.98</v>
          </cell>
          <cell r="F1634">
            <v>-172.8</v>
          </cell>
          <cell r="G1634">
            <v>93839.97</v>
          </cell>
          <cell r="H1634">
            <v>12523.55</v>
          </cell>
          <cell r="I1634">
            <v>-97.61</v>
          </cell>
          <cell r="J1634">
            <v>16331.3</v>
          </cell>
          <cell r="K1634">
            <v>7915.01</v>
          </cell>
          <cell r="L1634">
            <v>4646.67</v>
          </cell>
          <cell r="M1634">
            <v>0</v>
          </cell>
          <cell r="N1634">
            <v>35880</v>
          </cell>
          <cell r="O1634">
            <v>5835.72</v>
          </cell>
          <cell r="P1634">
            <v>18621.72</v>
          </cell>
          <cell r="Q1634">
            <v>76545.61</v>
          </cell>
          <cell r="R1634">
            <v>24457.439999999999</v>
          </cell>
          <cell r="S1634">
            <v>2484</v>
          </cell>
          <cell r="T1634">
            <v>15750</v>
          </cell>
          <cell r="U1634">
            <v>4646.67</v>
          </cell>
          <cell r="V1634">
            <v>702</v>
          </cell>
          <cell r="W1634">
            <v>11174.4</v>
          </cell>
          <cell r="X1634">
            <v>284.25</v>
          </cell>
          <cell r="Y1634">
            <v>12055.3</v>
          </cell>
          <cell r="Z1634">
            <v>6972.98</v>
          </cell>
          <cell r="AA1634">
            <v>20.64</v>
          </cell>
          <cell r="AB1634">
            <v>2513.3000000000002</v>
          </cell>
          <cell r="AC1634">
            <v>11926.09</v>
          </cell>
          <cell r="AD1634">
            <v>5.99</v>
          </cell>
          <cell r="AE1634">
            <v>17964</v>
          </cell>
          <cell r="AF1634">
            <v>73.95</v>
          </cell>
          <cell r="AG1634">
            <v>5062.25</v>
          </cell>
          <cell r="AH1634">
            <v>54198</v>
          </cell>
          <cell r="AI1634">
            <v>2289.6</v>
          </cell>
          <cell r="AJ1634">
            <v>132303.09</v>
          </cell>
          <cell r="AK1634">
            <v>2340.12</v>
          </cell>
          <cell r="AL1634">
            <v>20073.43</v>
          </cell>
        </row>
        <row r="1635">
          <cell r="A1635">
            <v>38916</v>
          </cell>
          <cell r="B1635" t="str">
            <v>00:30</v>
          </cell>
          <cell r="C1635">
            <v>48466.86</v>
          </cell>
          <cell r="D1635">
            <v>63969.99</v>
          </cell>
          <cell r="E1635">
            <v>103322.59</v>
          </cell>
          <cell r="F1635">
            <v>-259.2</v>
          </cell>
          <cell r="G1635">
            <v>90121.64</v>
          </cell>
          <cell r="H1635">
            <v>11947.6</v>
          </cell>
          <cell r="I1635">
            <v>-90.14</v>
          </cell>
          <cell r="J1635">
            <v>15300.52</v>
          </cell>
          <cell r="K1635">
            <v>4939.41</v>
          </cell>
          <cell r="L1635">
            <v>4842.29</v>
          </cell>
          <cell r="M1635">
            <v>0</v>
          </cell>
          <cell r="N1635">
            <v>34776</v>
          </cell>
          <cell r="O1635">
            <v>5866.05</v>
          </cell>
          <cell r="P1635">
            <v>18318.38</v>
          </cell>
          <cell r="Q1635">
            <v>70842.14</v>
          </cell>
          <cell r="R1635">
            <v>24184.43</v>
          </cell>
          <cell r="S1635">
            <v>2484</v>
          </cell>
          <cell r="T1635">
            <v>15256.8</v>
          </cell>
          <cell r="U1635">
            <v>4842.29</v>
          </cell>
          <cell r="V1635">
            <v>678</v>
          </cell>
          <cell r="W1635">
            <v>10915.2</v>
          </cell>
          <cell r="X1635">
            <v>275.25</v>
          </cell>
          <cell r="Y1635">
            <v>11805.88</v>
          </cell>
          <cell r="Z1635">
            <v>6847.77</v>
          </cell>
          <cell r="AA1635">
            <v>20.64</v>
          </cell>
          <cell r="AB1635">
            <v>2481.4</v>
          </cell>
          <cell r="AC1635">
            <v>11294.68</v>
          </cell>
          <cell r="AD1635">
            <v>7.07</v>
          </cell>
          <cell r="AE1635">
            <v>17298</v>
          </cell>
          <cell r="AF1635">
            <v>70.83</v>
          </cell>
          <cell r="AG1635">
            <v>5268.38</v>
          </cell>
          <cell r="AH1635">
            <v>51879</v>
          </cell>
          <cell r="AI1635">
            <v>2210.4</v>
          </cell>
          <cell r="AJ1635">
            <v>126911.8</v>
          </cell>
          <cell r="AK1635">
            <v>2283.04</v>
          </cell>
          <cell r="AL1635">
            <v>21055.39</v>
          </cell>
        </row>
        <row r="1636">
          <cell r="A1636">
            <v>38916</v>
          </cell>
          <cell r="B1636" t="str">
            <v>00:45</v>
          </cell>
          <cell r="C1636">
            <v>47486.23</v>
          </cell>
          <cell r="D1636">
            <v>50328.02</v>
          </cell>
          <cell r="E1636">
            <v>103159.82</v>
          </cell>
          <cell r="F1636">
            <v>-172.8</v>
          </cell>
          <cell r="G1636">
            <v>90083.3</v>
          </cell>
          <cell r="H1636">
            <v>10339.74</v>
          </cell>
          <cell r="I1636">
            <v>-88.27</v>
          </cell>
          <cell r="J1636">
            <v>15437.34</v>
          </cell>
          <cell r="K1636">
            <v>4848.83</v>
          </cell>
          <cell r="L1636">
            <v>4742.76</v>
          </cell>
          <cell r="M1636">
            <v>0</v>
          </cell>
          <cell r="N1636">
            <v>35328</v>
          </cell>
          <cell r="O1636">
            <v>7400.81</v>
          </cell>
          <cell r="P1636">
            <v>18583.91</v>
          </cell>
          <cell r="Q1636">
            <v>63608.27</v>
          </cell>
          <cell r="R1636">
            <v>25984.720000000001</v>
          </cell>
          <cell r="S1636">
            <v>2592</v>
          </cell>
          <cell r="T1636">
            <v>14810.4</v>
          </cell>
          <cell r="U1636">
            <v>4742.76</v>
          </cell>
          <cell r="V1636">
            <v>669</v>
          </cell>
          <cell r="W1636">
            <v>10339.200000000001</v>
          </cell>
          <cell r="X1636">
            <v>269.25</v>
          </cell>
          <cell r="Y1636">
            <v>11722.74</v>
          </cell>
          <cell r="Z1636">
            <v>6631.39</v>
          </cell>
          <cell r="AA1636">
            <v>20.64</v>
          </cell>
          <cell r="AB1636">
            <v>2478.3000000000002</v>
          </cell>
          <cell r="AC1636">
            <v>10793.58</v>
          </cell>
          <cell r="AD1636">
            <v>5.68</v>
          </cell>
          <cell r="AE1636">
            <v>16722</v>
          </cell>
          <cell r="AF1636">
            <v>70.83</v>
          </cell>
          <cell r="AG1636">
            <v>5326.51</v>
          </cell>
          <cell r="AH1636">
            <v>50181</v>
          </cell>
          <cell r="AI1636">
            <v>2145.6</v>
          </cell>
          <cell r="AJ1636">
            <v>124719.99</v>
          </cell>
          <cell r="AK1636">
            <v>2225.96</v>
          </cell>
          <cell r="AL1636">
            <v>19410.740000000002</v>
          </cell>
        </row>
        <row r="1637">
          <cell r="A1637">
            <v>38916</v>
          </cell>
          <cell r="B1637" t="str">
            <v>01:00</v>
          </cell>
          <cell r="C1637">
            <v>48277.62</v>
          </cell>
          <cell r="D1637">
            <v>55209.03</v>
          </cell>
          <cell r="E1637">
            <v>103202.21</v>
          </cell>
          <cell r="F1637">
            <v>-259.2</v>
          </cell>
          <cell r="G1637">
            <v>90159.97</v>
          </cell>
          <cell r="H1637">
            <v>498.72</v>
          </cell>
          <cell r="I1637">
            <v>-87.69</v>
          </cell>
          <cell r="J1637">
            <v>6968.88</v>
          </cell>
          <cell r="K1637">
            <v>4844.32</v>
          </cell>
          <cell r="L1637">
            <v>5181.96</v>
          </cell>
          <cell r="M1637">
            <v>0</v>
          </cell>
          <cell r="N1637">
            <v>34776</v>
          </cell>
          <cell r="O1637">
            <v>7540.34</v>
          </cell>
          <cell r="P1637">
            <v>18739.2</v>
          </cell>
          <cell r="Q1637">
            <v>59159.69</v>
          </cell>
          <cell r="R1637">
            <v>26279.54</v>
          </cell>
          <cell r="S1637">
            <v>2484</v>
          </cell>
          <cell r="T1637">
            <v>15008.4</v>
          </cell>
          <cell r="U1637">
            <v>5181.96</v>
          </cell>
          <cell r="V1637">
            <v>678</v>
          </cell>
          <cell r="W1637">
            <v>9734.4</v>
          </cell>
          <cell r="X1637">
            <v>259.5</v>
          </cell>
          <cell r="Y1637">
            <v>11473.32</v>
          </cell>
          <cell r="Z1637">
            <v>6577.22</v>
          </cell>
          <cell r="AA1637">
            <v>18.760000000000002</v>
          </cell>
          <cell r="AB1637">
            <v>2446.4</v>
          </cell>
          <cell r="AC1637">
            <v>10366.93</v>
          </cell>
          <cell r="AD1637">
            <v>5.76</v>
          </cell>
          <cell r="AE1637">
            <v>16200</v>
          </cell>
          <cell r="AF1637">
            <v>66.66</v>
          </cell>
          <cell r="AG1637">
            <v>5251.63</v>
          </cell>
          <cell r="AH1637">
            <v>48510</v>
          </cell>
          <cell r="AI1637">
            <v>2109.6</v>
          </cell>
          <cell r="AJ1637">
            <v>122992.14</v>
          </cell>
          <cell r="AK1637">
            <v>2283.04</v>
          </cell>
          <cell r="AL1637">
            <v>17984.68</v>
          </cell>
        </row>
        <row r="1638">
          <cell r="A1638">
            <v>38916</v>
          </cell>
          <cell r="B1638" t="str">
            <v>01:15</v>
          </cell>
          <cell r="C1638">
            <v>47415.41</v>
          </cell>
          <cell r="D1638">
            <v>54328.86</v>
          </cell>
          <cell r="E1638">
            <v>103241</v>
          </cell>
          <cell r="F1638">
            <v>-172.8</v>
          </cell>
          <cell r="G1638">
            <v>90121.64</v>
          </cell>
          <cell r="H1638">
            <v>-53.23</v>
          </cell>
          <cell r="I1638">
            <v>-86.11</v>
          </cell>
          <cell r="J1638">
            <v>-125.34</v>
          </cell>
          <cell r="K1638">
            <v>4823.3999999999996</v>
          </cell>
          <cell r="L1638">
            <v>5772.76</v>
          </cell>
          <cell r="M1638">
            <v>0</v>
          </cell>
          <cell r="N1638">
            <v>35328</v>
          </cell>
          <cell r="O1638">
            <v>7540.34</v>
          </cell>
          <cell r="P1638">
            <v>18848.580000000002</v>
          </cell>
          <cell r="Q1638">
            <v>55574.11</v>
          </cell>
          <cell r="R1638">
            <v>26388.92</v>
          </cell>
          <cell r="S1638">
            <v>2484</v>
          </cell>
          <cell r="T1638">
            <v>13885.2</v>
          </cell>
          <cell r="U1638">
            <v>5772.76</v>
          </cell>
          <cell r="V1638">
            <v>660</v>
          </cell>
          <cell r="W1638">
            <v>9446.4</v>
          </cell>
          <cell r="X1638">
            <v>255.75</v>
          </cell>
          <cell r="Y1638">
            <v>11473.32</v>
          </cell>
          <cell r="Z1638">
            <v>6773.31</v>
          </cell>
          <cell r="AA1638">
            <v>18.760000000000002</v>
          </cell>
          <cell r="AB1638">
            <v>2428.9</v>
          </cell>
          <cell r="AC1638">
            <v>9941.2000000000007</v>
          </cell>
          <cell r="AD1638">
            <v>6.67</v>
          </cell>
          <cell r="AE1638">
            <v>15786</v>
          </cell>
          <cell r="AF1638">
            <v>63.54</v>
          </cell>
          <cell r="AG1638">
            <v>5304.73</v>
          </cell>
          <cell r="AH1638">
            <v>47559</v>
          </cell>
          <cell r="AI1638">
            <v>2052</v>
          </cell>
          <cell r="AJ1638">
            <v>121408.25</v>
          </cell>
          <cell r="AK1638">
            <v>2283.04</v>
          </cell>
          <cell r="AL1638">
            <v>16766.669999999998</v>
          </cell>
        </row>
        <row r="1639">
          <cell r="A1639">
            <v>38916</v>
          </cell>
          <cell r="B1639" t="str">
            <v>01:30</v>
          </cell>
          <cell r="C1639">
            <v>43370.44</v>
          </cell>
          <cell r="D1639">
            <v>50608.11</v>
          </cell>
          <cell r="E1639">
            <v>103280.6</v>
          </cell>
          <cell r="F1639">
            <v>-259.2</v>
          </cell>
          <cell r="G1639">
            <v>90044.97</v>
          </cell>
          <cell r="H1639">
            <v>-29.24</v>
          </cell>
          <cell r="I1639">
            <v>-80.790000000000006</v>
          </cell>
          <cell r="J1639">
            <v>-82.91</v>
          </cell>
          <cell r="K1639">
            <v>4886.46</v>
          </cell>
          <cell r="L1639">
            <v>5735.23</v>
          </cell>
          <cell r="M1639">
            <v>0</v>
          </cell>
          <cell r="N1639">
            <v>34776</v>
          </cell>
          <cell r="O1639">
            <v>7540.34</v>
          </cell>
          <cell r="P1639">
            <v>18903.14</v>
          </cell>
          <cell r="Q1639">
            <v>51984.79</v>
          </cell>
          <cell r="R1639">
            <v>26443.48</v>
          </cell>
          <cell r="S1639">
            <v>2484</v>
          </cell>
          <cell r="T1639">
            <v>13827.6</v>
          </cell>
          <cell r="U1639">
            <v>5735.23</v>
          </cell>
          <cell r="V1639">
            <v>657</v>
          </cell>
          <cell r="W1639">
            <v>9504</v>
          </cell>
          <cell r="X1639">
            <v>251.25</v>
          </cell>
          <cell r="Y1639">
            <v>11223.9</v>
          </cell>
          <cell r="Z1639">
            <v>6879.36</v>
          </cell>
          <cell r="AA1639">
            <v>18.760000000000002</v>
          </cell>
          <cell r="AB1639">
            <v>2420.9</v>
          </cell>
          <cell r="AC1639">
            <v>9675.5300000000007</v>
          </cell>
          <cell r="AD1639">
            <v>5.52</v>
          </cell>
          <cell r="AE1639">
            <v>15408</v>
          </cell>
          <cell r="AF1639">
            <v>65.62</v>
          </cell>
          <cell r="AG1639">
            <v>5291.77</v>
          </cell>
          <cell r="AH1639">
            <v>46617</v>
          </cell>
          <cell r="AI1639">
            <v>1994.4</v>
          </cell>
          <cell r="AJ1639">
            <v>120160.41</v>
          </cell>
          <cell r="AK1639">
            <v>2397.19</v>
          </cell>
          <cell r="AL1639">
            <v>15711.15</v>
          </cell>
        </row>
        <row r="1640">
          <cell r="A1640">
            <v>38916</v>
          </cell>
          <cell r="B1640" t="str">
            <v>01:45</v>
          </cell>
          <cell r="C1640">
            <v>37644.660000000003</v>
          </cell>
          <cell r="D1640">
            <v>49487.9</v>
          </cell>
          <cell r="E1640">
            <v>103321.01</v>
          </cell>
          <cell r="F1640">
            <v>-172.8</v>
          </cell>
          <cell r="G1640">
            <v>90006.64</v>
          </cell>
          <cell r="H1640">
            <v>-29.24</v>
          </cell>
          <cell r="I1640">
            <v>-79.64</v>
          </cell>
          <cell r="J1640">
            <v>-95.31</v>
          </cell>
          <cell r="K1640">
            <v>5123.6899999999996</v>
          </cell>
          <cell r="L1640">
            <v>5554.55</v>
          </cell>
          <cell r="M1640">
            <v>0</v>
          </cell>
          <cell r="N1640">
            <v>34776</v>
          </cell>
          <cell r="O1640">
            <v>7576.73</v>
          </cell>
          <cell r="P1640">
            <v>18871.73</v>
          </cell>
          <cell r="Q1640">
            <v>49775.64</v>
          </cell>
          <cell r="R1640">
            <v>26448.46</v>
          </cell>
          <cell r="S1640">
            <v>2484</v>
          </cell>
          <cell r="T1640">
            <v>13770</v>
          </cell>
          <cell r="U1640">
            <v>5554.55</v>
          </cell>
          <cell r="V1640">
            <v>666</v>
          </cell>
          <cell r="W1640">
            <v>9216</v>
          </cell>
          <cell r="X1640">
            <v>243</v>
          </cell>
          <cell r="Y1640">
            <v>11140.76</v>
          </cell>
          <cell r="Z1640">
            <v>7118.06</v>
          </cell>
          <cell r="AA1640">
            <v>18.760000000000002</v>
          </cell>
          <cell r="AB1640">
            <v>2424.1</v>
          </cell>
          <cell r="AC1640">
            <v>9469.94</v>
          </cell>
          <cell r="AD1640">
            <v>5.58</v>
          </cell>
          <cell r="AE1640">
            <v>15138</v>
          </cell>
          <cell r="AF1640">
            <v>67.7</v>
          </cell>
          <cell r="AG1640">
            <v>5332.49</v>
          </cell>
          <cell r="AH1640">
            <v>45915</v>
          </cell>
          <cell r="AI1640">
            <v>1944</v>
          </cell>
          <cell r="AJ1640">
            <v>118864.49</v>
          </cell>
          <cell r="AK1640">
            <v>2340.12</v>
          </cell>
          <cell r="AL1640">
            <v>14771.35</v>
          </cell>
        </row>
        <row r="1641">
          <cell r="A1641">
            <v>38916</v>
          </cell>
          <cell r="B1641" t="str">
            <v>02:00</v>
          </cell>
          <cell r="C1641">
            <v>32833.11</v>
          </cell>
          <cell r="D1641">
            <v>49407.87</v>
          </cell>
          <cell r="E1641">
            <v>103288.6</v>
          </cell>
          <cell r="F1641">
            <v>-259.2</v>
          </cell>
          <cell r="G1641">
            <v>90006.64</v>
          </cell>
          <cell r="H1641">
            <v>-53.23</v>
          </cell>
          <cell r="I1641">
            <v>-81.22</v>
          </cell>
          <cell r="J1641">
            <v>-89.34</v>
          </cell>
          <cell r="K1641">
            <v>5126.68</v>
          </cell>
          <cell r="L1641">
            <v>5906.62</v>
          </cell>
          <cell r="M1641">
            <v>0</v>
          </cell>
          <cell r="N1641">
            <v>34776</v>
          </cell>
          <cell r="O1641">
            <v>7564.6</v>
          </cell>
          <cell r="P1641">
            <v>19016.080000000002</v>
          </cell>
          <cell r="Q1641">
            <v>47857.22</v>
          </cell>
          <cell r="R1641">
            <v>26580.68</v>
          </cell>
          <cell r="S1641">
            <v>2376</v>
          </cell>
          <cell r="T1641">
            <v>13543.2</v>
          </cell>
          <cell r="U1641">
            <v>5906.62</v>
          </cell>
          <cell r="V1641">
            <v>663</v>
          </cell>
          <cell r="W1641">
            <v>9072</v>
          </cell>
          <cell r="X1641">
            <v>237</v>
          </cell>
          <cell r="Y1641">
            <v>10891.34</v>
          </cell>
          <cell r="Z1641">
            <v>6963.46</v>
          </cell>
          <cell r="AA1641">
            <v>18.760000000000002</v>
          </cell>
          <cell r="AB1641">
            <v>2408.1999999999998</v>
          </cell>
          <cell r="AC1641">
            <v>9459.1299999999992</v>
          </cell>
          <cell r="AD1641">
            <v>6.59</v>
          </cell>
          <cell r="AE1641">
            <v>14994</v>
          </cell>
          <cell r="AF1641">
            <v>62.5</v>
          </cell>
          <cell r="AG1641">
            <v>5348.74</v>
          </cell>
          <cell r="AH1641">
            <v>45546</v>
          </cell>
          <cell r="AI1641">
            <v>1936.8</v>
          </cell>
          <cell r="AJ1641">
            <v>117904.62</v>
          </cell>
          <cell r="AK1641">
            <v>2397.19</v>
          </cell>
          <cell r="AL1641">
            <v>13722.85</v>
          </cell>
        </row>
        <row r="1642">
          <cell r="A1642">
            <v>38916</v>
          </cell>
          <cell r="B1642" t="str">
            <v>02:15</v>
          </cell>
          <cell r="C1642">
            <v>27615.86</v>
          </cell>
          <cell r="D1642">
            <v>48127.62</v>
          </cell>
          <cell r="E1642">
            <v>104692.87</v>
          </cell>
          <cell r="F1642">
            <v>-172.8</v>
          </cell>
          <cell r="G1642">
            <v>89891.64</v>
          </cell>
          <cell r="H1642">
            <v>-29.24</v>
          </cell>
          <cell r="I1642">
            <v>-80.5</v>
          </cell>
          <cell r="J1642">
            <v>-95.31</v>
          </cell>
          <cell r="K1642">
            <v>5174.7</v>
          </cell>
          <cell r="L1642">
            <v>6392.44</v>
          </cell>
          <cell r="M1642">
            <v>0</v>
          </cell>
          <cell r="N1642">
            <v>34224</v>
          </cell>
          <cell r="O1642">
            <v>7570.67</v>
          </cell>
          <cell r="P1642">
            <v>19100.8</v>
          </cell>
          <cell r="Q1642">
            <v>46512.5</v>
          </cell>
          <cell r="R1642">
            <v>26671.47</v>
          </cell>
          <cell r="S1642">
            <v>2484</v>
          </cell>
          <cell r="T1642">
            <v>12502.8</v>
          </cell>
          <cell r="U1642">
            <v>6392.44</v>
          </cell>
          <cell r="V1642">
            <v>648</v>
          </cell>
          <cell r="W1642">
            <v>8870.4</v>
          </cell>
          <cell r="X1642">
            <v>228.75</v>
          </cell>
          <cell r="Y1642">
            <v>10725.06</v>
          </cell>
          <cell r="Z1642">
            <v>7154.31</v>
          </cell>
          <cell r="AA1642">
            <v>18.760000000000002</v>
          </cell>
          <cell r="AB1642">
            <v>2422.5</v>
          </cell>
          <cell r="AC1642">
            <v>9318.6</v>
          </cell>
          <cell r="AD1642">
            <v>5.58</v>
          </cell>
          <cell r="AE1642">
            <v>14904</v>
          </cell>
          <cell r="AF1642">
            <v>61.45</v>
          </cell>
          <cell r="AG1642">
            <v>5268.72</v>
          </cell>
          <cell r="AH1642">
            <v>45036</v>
          </cell>
          <cell r="AI1642">
            <v>1893.6</v>
          </cell>
          <cell r="AJ1642">
            <v>117392.6</v>
          </cell>
          <cell r="AK1642">
            <v>2397.19</v>
          </cell>
          <cell r="AL1642">
            <v>12736.28</v>
          </cell>
        </row>
        <row r="1643">
          <cell r="A1643">
            <v>38916</v>
          </cell>
          <cell r="B1643" t="str">
            <v>02:30</v>
          </cell>
          <cell r="C1643">
            <v>25082.85</v>
          </cell>
          <cell r="D1643">
            <v>47927.58</v>
          </cell>
          <cell r="E1643">
            <v>104651.68</v>
          </cell>
          <cell r="F1643">
            <v>-259.2</v>
          </cell>
          <cell r="G1643">
            <v>89968.3</v>
          </cell>
          <cell r="H1643">
            <v>-53.23</v>
          </cell>
          <cell r="I1643">
            <v>-78.78</v>
          </cell>
          <cell r="J1643">
            <v>-82.91</v>
          </cell>
          <cell r="K1643">
            <v>5117.99</v>
          </cell>
          <cell r="L1643">
            <v>6115.73</v>
          </cell>
          <cell r="M1643">
            <v>0</v>
          </cell>
          <cell r="N1643">
            <v>34224</v>
          </cell>
          <cell r="O1643">
            <v>7582.8</v>
          </cell>
          <cell r="P1643">
            <v>19089.509999999998</v>
          </cell>
          <cell r="Q1643">
            <v>45326.78</v>
          </cell>
          <cell r="R1643">
            <v>26672.31</v>
          </cell>
          <cell r="S1643">
            <v>2592</v>
          </cell>
          <cell r="T1643">
            <v>12495.6</v>
          </cell>
          <cell r="U1643">
            <v>6115.73</v>
          </cell>
          <cell r="V1643">
            <v>639</v>
          </cell>
          <cell r="W1643">
            <v>8553.6</v>
          </cell>
          <cell r="X1643">
            <v>223.5</v>
          </cell>
          <cell r="Y1643">
            <v>10475.64</v>
          </cell>
          <cell r="Z1643">
            <v>7240.83</v>
          </cell>
          <cell r="AA1643">
            <v>18.760000000000002</v>
          </cell>
          <cell r="AB1643">
            <v>2424.1999999999998</v>
          </cell>
          <cell r="AC1643">
            <v>9193.6299999999992</v>
          </cell>
          <cell r="AD1643">
            <v>5.82</v>
          </cell>
          <cell r="AE1643">
            <v>14652</v>
          </cell>
          <cell r="AF1643">
            <v>62.5</v>
          </cell>
          <cell r="AG1643">
            <v>5251.01</v>
          </cell>
          <cell r="AH1643">
            <v>44895</v>
          </cell>
          <cell r="AI1643">
            <v>1893.6</v>
          </cell>
          <cell r="AJ1643">
            <v>117200.62</v>
          </cell>
          <cell r="AK1643">
            <v>2454.27</v>
          </cell>
          <cell r="AL1643">
            <v>13089.25</v>
          </cell>
        </row>
        <row r="1644">
          <cell r="A1644">
            <v>38916</v>
          </cell>
          <cell r="B1644" t="str">
            <v>02:45</v>
          </cell>
          <cell r="C1644">
            <v>28526.080000000002</v>
          </cell>
          <cell r="D1644">
            <v>45167.02</v>
          </cell>
          <cell r="E1644">
            <v>98613.81</v>
          </cell>
          <cell r="F1644">
            <v>-172.8</v>
          </cell>
          <cell r="G1644">
            <v>90083.3</v>
          </cell>
          <cell r="H1644">
            <v>-29.24</v>
          </cell>
          <cell r="I1644">
            <v>-78.489999999999995</v>
          </cell>
          <cell r="J1644">
            <v>-77.34</v>
          </cell>
          <cell r="K1644">
            <v>5064.2299999999996</v>
          </cell>
          <cell r="L1644">
            <v>5859.52</v>
          </cell>
          <cell r="M1644">
            <v>0</v>
          </cell>
          <cell r="N1644">
            <v>35328</v>
          </cell>
          <cell r="O1644">
            <v>7576.73</v>
          </cell>
          <cell r="P1644">
            <v>19301.41</v>
          </cell>
          <cell r="Q1644">
            <v>44142.49</v>
          </cell>
          <cell r="R1644">
            <v>26878.14</v>
          </cell>
          <cell r="S1644">
            <v>2376</v>
          </cell>
          <cell r="T1644">
            <v>12794.4</v>
          </cell>
          <cell r="U1644">
            <v>5859.52</v>
          </cell>
          <cell r="V1644">
            <v>648</v>
          </cell>
          <cell r="W1644">
            <v>8582.4</v>
          </cell>
          <cell r="X1644">
            <v>209.25</v>
          </cell>
          <cell r="Y1644">
            <v>10475.64</v>
          </cell>
          <cell r="Z1644">
            <v>7227.98</v>
          </cell>
          <cell r="AA1644">
            <v>18.760000000000002</v>
          </cell>
          <cell r="AB1644">
            <v>2416.1999999999998</v>
          </cell>
          <cell r="AC1644">
            <v>9078.39</v>
          </cell>
          <cell r="AD1644">
            <v>6.38</v>
          </cell>
          <cell r="AE1644">
            <v>14652</v>
          </cell>
          <cell r="AF1644">
            <v>61.45</v>
          </cell>
          <cell r="AG1644">
            <v>5152.97</v>
          </cell>
          <cell r="AH1644">
            <v>44685</v>
          </cell>
          <cell r="AI1644">
            <v>1879.2</v>
          </cell>
          <cell r="AJ1644">
            <v>113889.08</v>
          </cell>
          <cell r="AK1644">
            <v>2397.19</v>
          </cell>
          <cell r="AL1644">
            <v>15313.59</v>
          </cell>
        </row>
        <row r="1645">
          <cell r="A1645">
            <v>38916</v>
          </cell>
          <cell r="B1645" t="str">
            <v>03:00</v>
          </cell>
          <cell r="C1645">
            <v>36075.089999999997</v>
          </cell>
          <cell r="D1645">
            <v>47007.39</v>
          </cell>
          <cell r="E1645">
            <v>87974.33</v>
          </cell>
          <cell r="F1645">
            <v>-259.2</v>
          </cell>
          <cell r="G1645">
            <v>90198.3</v>
          </cell>
          <cell r="H1645">
            <v>-29.24</v>
          </cell>
          <cell r="I1645">
            <v>-80.650000000000006</v>
          </cell>
          <cell r="J1645">
            <v>-94.11</v>
          </cell>
          <cell r="K1645">
            <v>5131.0200000000004</v>
          </cell>
          <cell r="L1645">
            <v>5829.08</v>
          </cell>
          <cell r="M1645">
            <v>0</v>
          </cell>
          <cell r="N1645">
            <v>35880</v>
          </cell>
          <cell r="O1645">
            <v>7564.6</v>
          </cell>
          <cell r="P1645">
            <v>18967.05</v>
          </cell>
          <cell r="Q1645">
            <v>44208.65</v>
          </cell>
          <cell r="R1645">
            <v>26531.65</v>
          </cell>
          <cell r="S1645">
            <v>2484</v>
          </cell>
          <cell r="T1645">
            <v>12690</v>
          </cell>
          <cell r="U1645">
            <v>5829.08</v>
          </cell>
          <cell r="V1645">
            <v>642</v>
          </cell>
          <cell r="W1645">
            <v>8611.2000000000007</v>
          </cell>
          <cell r="X1645">
            <v>202.5</v>
          </cell>
          <cell r="Y1645">
            <v>10309.36</v>
          </cell>
          <cell r="Z1645">
            <v>7075.21</v>
          </cell>
          <cell r="AA1645">
            <v>18.760000000000002</v>
          </cell>
          <cell r="AB1645">
            <v>2384.1999999999998</v>
          </cell>
          <cell r="AC1645">
            <v>9043.35</v>
          </cell>
          <cell r="AD1645">
            <v>5.54</v>
          </cell>
          <cell r="AE1645">
            <v>14580</v>
          </cell>
          <cell r="AF1645">
            <v>62.5</v>
          </cell>
          <cell r="AG1645">
            <v>5235.8100000000004</v>
          </cell>
          <cell r="AH1645">
            <v>44616</v>
          </cell>
          <cell r="AI1645">
            <v>1857.6</v>
          </cell>
          <cell r="AJ1645">
            <v>108561.89</v>
          </cell>
          <cell r="AK1645">
            <v>2397.19</v>
          </cell>
          <cell r="AL1645">
            <v>18337.650000000001</v>
          </cell>
        </row>
        <row r="1646">
          <cell r="A1646">
            <v>38916</v>
          </cell>
          <cell r="B1646" t="str">
            <v>03:15</v>
          </cell>
          <cell r="C1646">
            <v>35320.1</v>
          </cell>
          <cell r="D1646">
            <v>46967.39</v>
          </cell>
          <cell r="E1646">
            <v>88013.93</v>
          </cell>
          <cell r="F1646">
            <v>-172.8</v>
          </cell>
          <cell r="G1646">
            <v>90849.97</v>
          </cell>
          <cell r="H1646">
            <v>-29.24</v>
          </cell>
          <cell r="I1646">
            <v>-81.22</v>
          </cell>
          <cell r="J1646">
            <v>-81.709999999999994</v>
          </cell>
          <cell r="K1646">
            <v>5205.92</v>
          </cell>
          <cell r="L1646">
            <v>5840.08</v>
          </cell>
          <cell r="M1646">
            <v>0</v>
          </cell>
          <cell r="N1646">
            <v>35328</v>
          </cell>
          <cell r="O1646">
            <v>7570.67</v>
          </cell>
          <cell r="P1646">
            <v>18862.38</v>
          </cell>
          <cell r="Q1646">
            <v>44401.22</v>
          </cell>
          <cell r="R1646">
            <v>26433.05</v>
          </cell>
          <cell r="S1646">
            <v>2484</v>
          </cell>
          <cell r="T1646">
            <v>12891.6</v>
          </cell>
          <cell r="U1646">
            <v>5840.08</v>
          </cell>
          <cell r="V1646">
            <v>645</v>
          </cell>
          <cell r="W1646">
            <v>8726.4</v>
          </cell>
          <cell r="X1646">
            <v>198</v>
          </cell>
          <cell r="Y1646">
            <v>10392.5</v>
          </cell>
          <cell r="Z1646">
            <v>7068.3</v>
          </cell>
          <cell r="AA1646">
            <v>18.760000000000002</v>
          </cell>
          <cell r="AB1646">
            <v>2408.1</v>
          </cell>
          <cell r="AC1646">
            <v>8993.02</v>
          </cell>
          <cell r="AD1646">
            <v>6.08</v>
          </cell>
          <cell r="AE1646">
            <v>14598</v>
          </cell>
          <cell r="AF1646">
            <v>62.5</v>
          </cell>
          <cell r="AG1646">
            <v>5241.43</v>
          </cell>
          <cell r="AH1646">
            <v>44412</v>
          </cell>
          <cell r="AI1646">
            <v>1857.6</v>
          </cell>
          <cell r="AJ1646">
            <v>108193.9</v>
          </cell>
          <cell r="AK1646">
            <v>2340.12</v>
          </cell>
          <cell r="AL1646">
            <v>17811.650000000001</v>
          </cell>
        </row>
        <row r="1647">
          <cell r="A1647">
            <v>38916</v>
          </cell>
          <cell r="B1647" t="str">
            <v>03:30</v>
          </cell>
          <cell r="C1647">
            <v>34334.269999999997</v>
          </cell>
          <cell r="D1647">
            <v>45487.09</v>
          </cell>
          <cell r="E1647">
            <v>88053.53</v>
          </cell>
          <cell r="F1647">
            <v>-259.2</v>
          </cell>
          <cell r="G1647">
            <v>90734.97</v>
          </cell>
          <cell r="H1647">
            <v>-29.24</v>
          </cell>
          <cell r="I1647">
            <v>-81.37</v>
          </cell>
          <cell r="J1647">
            <v>-83.31</v>
          </cell>
          <cell r="K1647">
            <v>5197.46</v>
          </cell>
          <cell r="L1647">
            <v>5811.65</v>
          </cell>
          <cell r="M1647">
            <v>0</v>
          </cell>
          <cell r="N1647">
            <v>34776</v>
          </cell>
          <cell r="O1647">
            <v>7576.73</v>
          </cell>
          <cell r="P1647">
            <v>19022.62</v>
          </cell>
          <cell r="Q1647">
            <v>42769.37</v>
          </cell>
          <cell r="R1647">
            <v>26599.35</v>
          </cell>
          <cell r="S1647">
            <v>2376</v>
          </cell>
          <cell r="T1647">
            <v>12931.2</v>
          </cell>
          <cell r="U1647">
            <v>5811.65</v>
          </cell>
          <cell r="V1647">
            <v>654</v>
          </cell>
          <cell r="W1647">
            <v>8812.7999999999993</v>
          </cell>
          <cell r="X1647">
            <v>198.75</v>
          </cell>
          <cell r="Y1647">
            <v>10475.64</v>
          </cell>
          <cell r="Z1647">
            <v>7161.21</v>
          </cell>
          <cell r="AA1647">
            <v>18.760000000000002</v>
          </cell>
          <cell r="AB1647">
            <v>2414.5</v>
          </cell>
          <cell r="AC1647">
            <v>8918.09</v>
          </cell>
          <cell r="AD1647">
            <v>6.18</v>
          </cell>
          <cell r="AE1647">
            <v>14598</v>
          </cell>
          <cell r="AF1647">
            <v>63.54</v>
          </cell>
          <cell r="AG1647">
            <v>5169.09</v>
          </cell>
          <cell r="AH1647">
            <v>44118</v>
          </cell>
          <cell r="AI1647">
            <v>1836</v>
          </cell>
          <cell r="AJ1647">
            <v>107777.96</v>
          </cell>
          <cell r="AK1647">
            <v>2340.12</v>
          </cell>
          <cell r="AL1647">
            <v>17517.080000000002</v>
          </cell>
        </row>
        <row r="1648">
          <cell r="A1648">
            <v>38916</v>
          </cell>
          <cell r="B1648" t="str">
            <v>03:45</v>
          </cell>
          <cell r="C1648">
            <v>33770.129999999997</v>
          </cell>
          <cell r="D1648">
            <v>44246.85</v>
          </cell>
          <cell r="E1648">
            <v>88175.11</v>
          </cell>
          <cell r="F1648">
            <v>-172.8</v>
          </cell>
          <cell r="G1648">
            <v>90696.639999999999</v>
          </cell>
          <cell r="H1648">
            <v>-29.24</v>
          </cell>
          <cell r="I1648">
            <v>-82.09</v>
          </cell>
          <cell r="J1648">
            <v>-88.94</v>
          </cell>
          <cell r="K1648">
            <v>5100.12</v>
          </cell>
          <cell r="L1648">
            <v>5839.31</v>
          </cell>
          <cell r="M1648">
            <v>0</v>
          </cell>
          <cell r="N1648">
            <v>35328</v>
          </cell>
          <cell r="O1648">
            <v>7570.67</v>
          </cell>
          <cell r="P1648">
            <v>18960.18</v>
          </cell>
          <cell r="Q1648">
            <v>42450.09</v>
          </cell>
          <cell r="R1648">
            <v>26530.85</v>
          </cell>
          <cell r="S1648">
            <v>2484</v>
          </cell>
          <cell r="T1648">
            <v>12672</v>
          </cell>
          <cell r="U1648">
            <v>5839.31</v>
          </cell>
          <cell r="V1648">
            <v>657</v>
          </cell>
          <cell r="W1648">
            <v>8668.7999999999993</v>
          </cell>
          <cell r="X1648">
            <v>198.75</v>
          </cell>
          <cell r="Y1648">
            <v>10226.219999999999</v>
          </cell>
          <cell r="Z1648">
            <v>7185.66</v>
          </cell>
          <cell r="AA1648">
            <v>18.760000000000002</v>
          </cell>
          <cell r="AB1648">
            <v>2422.5</v>
          </cell>
          <cell r="AC1648">
            <v>8827.9500000000007</v>
          </cell>
          <cell r="AD1648">
            <v>5.59</v>
          </cell>
          <cell r="AE1648">
            <v>14544</v>
          </cell>
          <cell r="AF1648">
            <v>62.5</v>
          </cell>
          <cell r="AG1648">
            <v>5202.2299999999996</v>
          </cell>
          <cell r="AH1648">
            <v>43713</v>
          </cell>
          <cell r="AI1648">
            <v>1836</v>
          </cell>
          <cell r="AJ1648">
            <v>107697.95</v>
          </cell>
          <cell r="AK1648">
            <v>2340.12</v>
          </cell>
          <cell r="AL1648">
            <v>17473.82</v>
          </cell>
        </row>
        <row r="1649">
          <cell r="A1649">
            <v>38916</v>
          </cell>
          <cell r="B1649" t="str">
            <v>04:00</v>
          </cell>
          <cell r="C1649">
            <v>33962.58</v>
          </cell>
          <cell r="D1649">
            <v>44566.9</v>
          </cell>
          <cell r="E1649">
            <v>87975.53</v>
          </cell>
          <cell r="F1649">
            <v>-259.2</v>
          </cell>
          <cell r="G1649">
            <v>91003.3</v>
          </cell>
          <cell r="H1649">
            <v>-5.24</v>
          </cell>
          <cell r="I1649">
            <v>-84.96</v>
          </cell>
          <cell r="J1649">
            <v>-83.31</v>
          </cell>
          <cell r="K1649">
            <v>5168.33</v>
          </cell>
          <cell r="L1649">
            <v>5848.41</v>
          </cell>
          <cell r="M1649">
            <v>0</v>
          </cell>
          <cell r="N1649">
            <v>34776</v>
          </cell>
          <cell r="O1649">
            <v>7570.67</v>
          </cell>
          <cell r="P1649">
            <v>19072.91</v>
          </cell>
          <cell r="Q1649">
            <v>43924.959999999999</v>
          </cell>
          <cell r="R1649">
            <v>26643.58</v>
          </cell>
          <cell r="S1649">
            <v>2376</v>
          </cell>
          <cell r="T1649">
            <v>12650.4</v>
          </cell>
          <cell r="U1649">
            <v>5848.41</v>
          </cell>
          <cell r="V1649">
            <v>642</v>
          </cell>
          <cell r="W1649">
            <v>8640</v>
          </cell>
          <cell r="X1649">
            <v>195.75</v>
          </cell>
          <cell r="Y1649">
            <v>10226.219999999999</v>
          </cell>
          <cell r="Z1649">
            <v>7093.42</v>
          </cell>
          <cell r="AA1649">
            <v>18.760000000000002</v>
          </cell>
          <cell r="AB1649">
            <v>2419.3000000000002</v>
          </cell>
          <cell r="AC1649">
            <v>8887.5499999999993</v>
          </cell>
          <cell r="AD1649">
            <v>6.61</v>
          </cell>
          <cell r="AE1649">
            <v>14634</v>
          </cell>
          <cell r="AF1649">
            <v>63.54</v>
          </cell>
          <cell r="AG1649">
            <v>5123.7299999999996</v>
          </cell>
          <cell r="AH1649">
            <v>43569</v>
          </cell>
          <cell r="AI1649">
            <v>1821.6</v>
          </cell>
          <cell r="AJ1649">
            <v>107569.95</v>
          </cell>
          <cell r="AK1649">
            <v>2340.12</v>
          </cell>
          <cell r="AL1649">
            <v>17361.62</v>
          </cell>
        </row>
        <row r="1650">
          <cell r="A1650">
            <v>38916</v>
          </cell>
          <cell r="B1650" t="str">
            <v>04:15</v>
          </cell>
          <cell r="C1650">
            <v>34510.71</v>
          </cell>
          <cell r="D1650">
            <v>43126.62</v>
          </cell>
          <cell r="E1650">
            <v>88057.12</v>
          </cell>
          <cell r="F1650">
            <v>-172.8</v>
          </cell>
          <cell r="G1650">
            <v>91424.97</v>
          </cell>
          <cell r="H1650">
            <v>-29.24</v>
          </cell>
          <cell r="I1650">
            <v>-86.83</v>
          </cell>
          <cell r="J1650">
            <v>-83.31</v>
          </cell>
          <cell r="K1650">
            <v>5184.84</v>
          </cell>
          <cell r="L1650">
            <v>5842.75</v>
          </cell>
          <cell r="M1650">
            <v>0</v>
          </cell>
          <cell r="N1650">
            <v>35328</v>
          </cell>
          <cell r="O1650">
            <v>7570.67</v>
          </cell>
          <cell r="P1650">
            <v>19019.439999999999</v>
          </cell>
          <cell r="Q1650">
            <v>43894.83</v>
          </cell>
          <cell r="R1650">
            <v>26590.11</v>
          </cell>
          <cell r="S1650">
            <v>2484</v>
          </cell>
          <cell r="T1650">
            <v>12805.2</v>
          </cell>
          <cell r="U1650">
            <v>5842.75</v>
          </cell>
          <cell r="V1650">
            <v>654</v>
          </cell>
          <cell r="W1650">
            <v>8611.2000000000007</v>
          </cell>
          <cell r="X1650">
            <v>195</v>
          </cell>
          <cell r="Y1650">
            <v>10392.5</v>
          </cell>
          <cell r="Z1650">
            <v>6665.38</v>
          </cell>
          <cell r="AA1650">
            <v>18.760000000000002</v>
          </cell>
          <cell r="AB1650">
            <v>2467.1999999999998</v>
          </cell>
          <cell r="AC1650">
            <v>8942.33</v>
          </cell>
          <cell r="AD1650">
            <v>5.46</v>
          </cell>
          <cell r="AE1650">
            <v>14634</v>
          </cell>
          <cell r="AF1650">
            <v>65.62</v>
          </cell>
          <cell r="AG1650">
            <v>5232.3900000000003</v>
          </cell>
          <cell r="AH1650">
            <v>43599</v>
          </cell>
          <cell r="AI1650">
            <v>1836</v>
          </cell>
          <cell r="AJ1650">
            <v>107521.94</v>
          </cell>
          <cell r="AK1650">
            <v>2283.04</v>
          </cell>
          <cell r="AL1650">
            <v>17338.23</v>
          </cell>
        </row>
        <row r="1651">
          <cell r="A1651">
            <v>38916</v>
          </cell>
          <cell r="B1651" t="str">
            <v>04:30</v>
          </cell>
          <cell r="C1651">
            <v>35533.360000000001</v>
          </cell>
          <cell r="D1651">
            <v>44086.81</v>
          </cell>
          <cell r="E1651">
            <v>88175.13</v>
          </cell>
          <cell r="F1651">
            <v>-172.8</v>
          </cell>
          <cell r="G1651">
            <v>91424.97</v>
          </cell>
          <cell r="H1651">
            <v>-29.24</v>
          </cell>
          <cell r="I1651">
            <v>-88.27</v>
          </cell>
          <cell r="J1651">
            <v>-95.31</v>
          </cell>
          <cell r="K1651">
            <v>5139.13</v>
          </cell>
          <cell r="L1651">
            <v>5809.9</v>
          </cell>
          <cell r="M1651">
            <v>0</v>
          </cell>
          <cell r="N1651">
            <v>35880</v>
          </cell>
          <cell r="O1651">
            <v>7576.73</v>
          </cell>
          <cell r="P1651">
            <v>19114.439999999999</v>
          </cell>
          <cell r="Q1651">
            <v>45208.27</v>
          </cell>
          <cell r="R1651">
            <v>26691.17</v>
          </cell>
          <cell r="S1651">
            <v>2376</v>
          </cell>
          <cell r="T1651">
            <v>12675.6</v>
          </cell>
          <cell r="U1651">
            <v>5809.9</v>
          </cell>
          <cell r="V1651">
            <v>660</v>
          </cell>
          <cell r="W1651">
            <v>8697.6</v>
          </cell>
          <cell r="X1651">
            <v>208.5</v>
          </cell>
          <cell r="Y1651">
            <v>10309.36</v>
          </cell>
          <cell r="Z1651">
            <v>6599.68</v>
          </cell>
          <cell r="AA1651">
            <v>18.760000000000002</v>
          </cell>
          <cell r="AB1651">
            <v>2488</v>
          </cell>
          <cell r="AC1651">
            <v>8962.15</v>
          </cell>
          <cell r="AD1651">
            <v>5.52</v>
          </cell>
          <cell r="AE1651">
            <v>14706</v>
          </cell>
          <cell r="AF1651">
            <v>63.54</v>
          </cell>
          <cell r="AG1651">
            <v>5269.49</v>
          </cell>
          <cell r="AH1651">
            <v>43830</v>
          </cell>
          <cell r="AI1651">
            <v>1843.2</v>
          </cell>
          <cell r="AJ1651">
            <v>107489.93</v>
          </cell>
          <cell r="AK1651">
            <v>2283.04</v>
          </cell>
          <cell r="AL1651">
            <v>17302</v>
          </cell>
        </row>
        <row r="1652">
          <cell r="A1652">
            <v>38916</v>
          </cell>
          <cell r="B1652" t="str">
            <v>04:45</v>
          </cell>
          <cell r="C1652">
            <v>35523.75</v>
          </cell>
          <cell r="D1652">
            <v>43966.79</v>
          </cell>
          <cell r="E1652">
            <v>87977.13</v>
          </cell>
          <cell r="F1652">
            <v>-172.8</v>
          </cell>
          <cell r="G1652">
            <v>91463.3</v>
          </cell>
          <cell r="H1652">
            <v>-29.24</v>
          </cell>
          <cell r="I1652">
            <v>-92.44</v>
          </cell>
          <cell r="J1652">
            <v>-77.34</v>
          </cell>
          <cell r="K1652">
            <v>5167.87</v>
          </cell>
          <cell r="L1652">
            <v>5861.82</v>
          </cell>
          <cell r="M1652">
            <v>0</v>
          </cell>
          <cell r="N1652">
            <v>35328</v>
          </cell>
          <cell r="O1652">
            <v>7576.73</v>
          </cell>
          <cell r="P1652">
            <v>19160.54</v>
          </cell>
          <cell r="Q1652">
            <v>45916.44</v>
          </cell>
          <cell r="R1652">
            <v>26737.27</v>
          </cell>
          <cell r="S1652">
            <v>2376</v>
          </cell>
          <cell r="T1652">
            <v>12351.6</v>
          </cell>
          <cell r="U1652">
            <v>5861.82</v>
          </cell>
          <cell r="V1652">
            <v>672</v>
          </cell>
          <cell r="W1652">
            <v>8524.7999999999993</v>
          </cell>
          <cell r="X1652">
            <v>209.25</v>
          </cell>
          <cell r="Y1652">
            <v>10392.5</v>
          </cell>
          <cell r="Z1652">
            <v>6547.95</v>
          </cell>
          <cell r="AA1652">
            <v>18.760000000000002</v>
          </cell>
          <cell r="AB1652">
            <v>2495.9</v>
          </cell>
          <cell r="AC1652">
            <v>9056.9</v>
          </cell>
          <cell r="AD1652">
            <v>6.68</v>
          </cell>
          <cell r="AE1652">
            <v>14760</v>
          </cell>
          <cell r="AF1652">
            <v>67.7</v>
          </cell>
          <cell r="AG1652">
            <v>5132.45</v>
          </cell>
          <cell r="AH1652">
            <v>44187</v>
          </cell>
          <cell r="AI1652">
            <v>1879.2</v>
          </cell>
          <cell r="AJ1652">
            <v>107345.93</v>
          </cell>
          <cell r="AK1652">
            <v>2340.12</v>
          </cell>
          <cell r="AL1652">
            <v>17298.490000000002</v>
          </cell>
        </row>
        <row r="1653">
          <cell r="A1653">
            <v>38916</v>
          </cell>
          <cell r="B1653" t="str">
            <v>05:00</v>
          </cell>
          <cell r="C1653">
            <v>36389.160000000003</v>
          </cell>
          <cell r="D1653">
            <v>45447.06</v>
          </cell>
          <cell r="E1653">
            <v>88056.72</v>
          </cell>
          <cell r="F1653">
            <v>-172.8</v>
          </cell>
          <cell r="G1653">
            <v>91501.63</v>
          </cell>
          <cell r="H1653">
            <v>-29.24</v>
          </cell>
          <cell r="I1653">
            <v>-93.59</v>
          </cell>
          <cell r="J1653">
            <v>-94.91</v>
          </cell>
          <cell r="K1653">
            <v>5232.7</v>
          </cell>
          <cell r="L1653">
            <v>5870.3</v>
          </cell>
          <cell r="M1653">
            <v>0</v>
          </cell>
          <cell r="N1653">
            <v>35880</v>
          </cell>
          <cell r="O1653">
            <v>7576.73</v>
          </cell>
          <cell r="P1653">
            <v>19458.62</v>
          </cell>
          <cell r="Q1653">
            <v>46621.59</v>
          </cell>
          <cell r="R1653">
            <v>27035.35</v>
          </cell>
          <cell r="S1653">
            <v>2376</v>
          </cell>
          <cell r="T1653">
            <v>12445.2</v>
          </cell>
          <cell r="U1653">
            <v>5870.3</v>
          </cell>
          <cell r="V1653">
            <v>717</v>
          </cell>
          <cell r="W1653">
            <v>8611.2000000000007</v>
          </cell>
          <cell r="X1653">
            <v>210</v>
          </cell>
          <cell r="Y1653">
            <v>10392.5</v>
          </cell>
          <cell r="Z1653">
            <v>6611.84</v>
          </cell>
          <cell r="AA1653">
            <v>18.760000000000002</v>
          </cell>
          <cell r="AB1653">
            <v>2503.9</v>
          </cell>
          <cell r="AC1653">
            <v>9076.8799999999992</v>
          </cell>
          <cell r="AD1653">
            <v>5.66</v>
          </cell>
          <cell r="AE1653">
            <v>14958</v>
          </cell>
          <cell r="AF1653">
            <v>69.790000000000006</v>
          </cell>
          <cell r="AG1653">
            <v>5143.07</v>
          </cell>
          <cell r="AH1653">
            <v>44841</v>
          </cell>
          <cell r="AI1653">
            <v>1922.4</v>
          </cell>
          <cell r="AJ1653">
            <v>107713.89</v>
          </cell>
          <cell r="AK1653">
            <v>2283.04</v>
          </cell>
          <cell r="AL1653">
            <v>17669.03</v>
          </cell>
        </row>
        <row r="1654">
          <cell r="A1654">
            <v>38916</v>
          </cell>
          <cell r="B1654" t="str">
            <v>05:15</v>
          </cell>
          <cell r="C1654">
            <v>38296.42</v>
          </cell>
          <cell r="D1654">
            <v>48927.75</v>
          </cell>
          <cell r="E1654">
            <v>88056.72</v>
          </cell>
          <cell r="F1654">
            <v>-172.8</v>
          </cell>
          <cell r="G1654">
            <v>91501.63</v>
          </cell>
          <cell r="H1654">
            <v>-29.24</v>
          </cell>
          <cell r="I1654">
            <v>-99.48</v>
          </cell>
          <cell r="J1654">
            <v>-83.31</v>
          </cell>
          <cell r="K1654">
            <v>5173.97</v>
          </cell>
          <cell r="L1654">
            <v>5829.49</v>
          </cell>
          <cell r="M1654">
            <v>0</v>
          </cell>
          <cell r="N1654">
            <v>35880</v>
          </cell>
          <cell r="O1654">
            <v>7570.67</v>
          </cell>
          <cell r="P1654">
            <v>19194.47</v>
          </cell>
          <cell r="Q1654">
            <v>48643.48</v>
          </cell>
          <cell r="R1654">
            <v>26765.14</v>
          </cell>
          <cell r="S1654">
            <v>2484</v>
          </cell>
          <cell r="T1654">
            <v>12441.6</v>
          </cell>
          <cell r="U1654">
            <v>5829.49</v>
          </cell>
          <cell r="V1654">
            <v>720</v>
          </cell>
          <cell r="W1654">
            <v>8409.6</v>
          </cell>
          <cell r="X1654">
            <v>209.25</v>
          </cell>
          <cell r="Y1654">
            <v>10475.64</v>
          </cell>
          <cell r="Z1654">
            <v>7034.98</v>
          </cell>
          <cell r="AA1654">
            <v>18.760000000000002</v>
          </cell>
          <cell r="AB1654">
            <v>2546.9</v>
          </cell>
          <cell r="AC1654">
            <v>9261.64</v>
          </cell>
          <cell r="AD1654">
            <v>5.8</v>
          </cell>
          <cell r="AE1654">
            <v>15228</v>
          </cell>
          <cell r="AF1654">
            <v>76.040000000000006</v>
          </cell>
          <cell r="AG1654">
            <v>5147.34</v>
          </cell>
          <cell r="AH1654">
            <v>45864</v>
          </cell>
          <cell r="AI1654">
            <v>1980</v>
          </cell>
          <cell r="AJ1654">
            <v>108401.83</v>
          </cell>
          <cell r="AK1654">
            <v>2225.96</v>
          </cell>
          <cell r="AL1654">
            <v>17435.29</v>
          </cell>
        </row>
        <row r="1655">
          <cell r="A1655">
            <v>38916</v>
          </cell>
          <cell r="B1655" t="str">
            <v>05:30</v>
          </cell>
          <cell r="C1655">
            <v>39076.21</v>
          </cell>
          <cell r="D1655">
            <v>48887.75</v>
          </cell>
          <cell r="E1655">
            <v>93617.05</v>
          </cell>
          <cell r="F1655">
            <v>-172.8</v>
          </cell>
          <cell r="G1655">
            <v>91386.64</v>
          </cell>
          <cell r="H1655">
            <v>-29.24</v>
          </cell>
          <cell r="I1655">
            <v>-104.94</v>
          </cell>
          <cell r="J1655">
            <v>-233.33</v>
          </cell>
          <cell r="K1655">
            <v>5163.3599999999997</v>
          </cell>
          <cell r="L1655">
            <v>5868.92</v>
          </cell>
          <cell r="M1655">
            <v>0</v>
          </cell>
          <cell r="N1655">
            <v>35328</v>
          </cell>
          <cell r="O1655">
            <v>7582.8</v>
          </cell>
          <cell r="P1655">
            <v>19341.45</v>
          </cell>
          <cell r="Q1655">
            <v>51048.94</v>
          </cell>
          <cell r="R1655">
            <v>26924.25</v>
          </cell>
          <cell r="S1655">
            <v>2376</v>
          </cell>
          <cell r="T1655">
            <v>12477.6</v>
          </cell>
          <cell r="U1655">
            <v>5868.92</v>
          </cell>
          <cell r="V1655">
            <v>747</v>
          </cell>
          <cell r="W1655">
            <v>8208</v>
          </cell>
          <cell r="X1655">
            <v>212.25</v>
          </cell>
          <cell r="Y1655">
            <v>10725.06</v>
          </cell>
          <cell r="Z1655">
            <v>7082.04</v>
          </cell>
          <cell r="AA1655">
            <v>18.760000000000002</v>
          </cell>
          <cell r="AB1655">
            <v>2621.9</v>
          </cell>
          <cell r="AC1655">
            <v>9411.7000000000007</v>
          </cell>
          <cell r="AD1655">
            <v>6.88</v>
          </cell>
          <cell r="AE1655">
            <v>15606</v>
          </cell>
          <cell r="AF1655">
            <v>76.040000000000006</v>
          </cell>
          <cell r="AG1655">
            <v>5294.66</v>
          </cell>
          <cell r="AH1655">
            <v>46443</v>
          </cell>
          <cell r="AI1655">
            <v>2059.1999999999998</v>
          </cell>
          <cell r="AJ1655">
            <v>110673.48</v>
          </cell>
          <cell r="AK1655">
            <v>2283.04</v>
          </cell>
          <cell r="AL1655">
            <v>14903.54</v>
          </cell>
        </row>
        <row r="1656">
          <cell r="A1656">
            <v>38916</v>
          </cell>
          <cell r="B1656" t="str">
            <v>05:45</v>
          </cell>
          <cell r="C1656">
            <v>36113.5</v>
          </cell>
          <cell r="D1656">
            <v>38366.07</v>
          </cell>
          <cell r="E1656">
            <v>105375.22</v>
          </cell>
          <cell r="F1656">
            <v>-172.8</v>
          </cell>
          <cell r="G1656">
            <v>91194.97</v>
          </cell>
          <cell r="H1656">
            <v>-29.24</v>
          </cell>
          <cell r="I1656">
            <v>-109.97</v>
          </cell>
          <cell r="J1656">
            <v>8853.11</v>
          </cell>
          <cell r="K1656">
            <v>5156.7700000000004</v>
          </cell>
          <cell r="L1656">
            <v>5820.02</v>
          </cell>
          <cell r="M1656">
            <v>0</v>
          </cell>
          <cell r="N1656">
            <v>34776</v>
          </cell>
          <cell r="O1656">
            <v>7576.73</v>
          </cell>
          <cell r="P1656">
            <v>19324.73</v>
          </cell>
          <cell r="Q1656">
            <v>54029.97</v>
          </cell>
          <cell r="R1656">
            <v>26901.46</v>
          </cell>
          <cell r="S1656">
            <v>2376</v>
          </cell>
          <cell r="T1656">
            <v>12578.4</v>
          </cell>
          <cell r="U1656">
            <v>5820.02</v>
          </cell>
          <cell r="V1656">
            <v>777</v>
          </cell>
          <cell r="W1656">
            <v>8438.4</v>
          </cell>
          <cell r="X1656">
            <v>213</v>
          </cell>
          <cell r="Y1656">
            <v>10891.34</v>
          </cell>
          <cell r="Z1656">
            <v>7135.44</v>
          </cell>
          <cell r="AA1656">
            <v>18.760000000000002</v>
          </cell>
          <cell r="AB1656">
            <v>2716.1</v>
          </cell>
          <cell r="AC1656">
            <v>9701.5499999999993</v>
          </cell>
          <cell r="AD1656">
            <v>8.6199999999999992</v>
          </cell>
          <cell r="AE1656">
            <v>16254</v>
          </cell>
          <cell r="AF1656">
            <v>76.040000000000006</v>
          </cell>
          <cell r="AG1656">
            <v>5415.08</v>
          </cell>
          <cell r="AH1656">
            <v>47643</v>
          </cell>
          <cell r="AI1656">
            <v>2152.8000000000002</v>
          </cell>
          <cell r="AJ1656">
            <v>116656.54</v>
          </cell>
          <cell r="AK1656">
            <v>2283.04</v>
          </cell>
          <cell r="AL1656">
            <v>11693.61</v>
          </cell>
        </row>
        <row r="1657">
          <cell r="A1657">
            <v>38916</v>
          </cell>
          <cell r="B1657" t="str">
            <v>06:00</v>
          </cell>
          <cell r="C1657">
            <v>38090.769999999997</v>
          </cell>
          <cell r="D1657">
            <v>41366.660000000003</v>
          </cell>
          <cell r="E1657">
            <v>105256.42</v>
          </cell>
          <cell r="F1657">
            <v>-172.8</v>
          </cell>
          <cell r="G1657">
            <v>91386.64</v>
          </cell>
          <cell r="H1657">
            <v>-29.24</v>
          </cell>
          <cell r="I1657">
            <v>-119.61</v>
          </cell>
          <cell r="J1657">
            <v>12343.21</v>
          </cell>
          <cell r="K1657">
            <v>5048.62</v>
          </cell>
          <cell r="L1657">
            <v>5960.17</v>
          </cell>
          <cell r="M1657">
            <v>0</v>
          </cell>
          <cell r="N1657">
            <v>35328</v>
          </cell>
          <cell r="O1657">
            <v>7564.6</v>
          </cell>
          <cell r="P1657">
            <v>19523.38</v>
          </cell>
          <cell r="Q1657">
            <v>58615.61</v>
          </cell>
          <cell r="R1657">
            <v>27087.98</v>
          </cell>
          <cell r="S1657">
            <v>2484</v>
          </cell>
          <cell r="T1657">
            <v>12618</v>
          </cell>
          <cell r="U1657">
            <v>5960.17</v>
          </cell>
          <cell r="V1657">
            <v>792</v>
          </cell>
          <cell r="W1657">
            <v>8956.7999999999993</v>
          </cell>
          <cell r="X1657">
            <v>214.5</v>
          </cell>
          <cell r="Y1657">
            <v>11057.62</v>
          </cell>
          <cell r="Z1657">
            <v>7246.35</v>
          </cell>
          <cell r="AA1657">
            <v>18.760000000000002</v>
          </cell>
          <cell r="AB1657">
            <v>2852</v>
          </cell>
          <cell r="AC1657">
            <v>10061.67</v>
          </cell>
          <cell r="AD1657">
            <v>6.25</v>
          </cell>
          <cell r="AE1657">
            <v>16812</v>
          </cell>
          <cell r="AF1657">
            <v>76.040000000000006</v>
          </cell>
          <cell r="AG1657">
            <v>5363.89</v>
          </cell>
          <cell r="AH1657">
            <v>49122</v>
          </cell>
          <cell r="AI1657">
            <v>2239.1999999999998</v>
          </cell>
          <cell r="AJ1657">
            <v>117536.49</v>
          </cell>
          <cell r="AK1657">
            <v>2225.96</v>
          </cell>
          <cell r="AL1657">
            <v>12606.51</v>
          </cell>
        </row>
        <row r="1658">
          <cell r="A1658">
            <v>38916</v>
          </cell>
          <cell r="B1658" t="str">
            <v>06:15</v>
          </cell>
          <cell r="C1658">
            <v>39673.15</v>
          </cell>
          <cell r="D1658">
            <v>49887.6</v>
          </cell>
          <cell r="E1658">
            <v>105416.02</v>
          </cell>
          <cell r="F1658">
            <v>-172.8</v>
          </cell>
          <cell r="G1658">
            <v>91424.97</v>
          </cell>
          <cell r="H1658">
            <v>-7.11</v>
          </cell>
          <cell r="I1658">
            <v>-137.58000000000001</v>
          </cell>
          <cell r="J1658">
            <v>15010.95</v>
          </cell>
          <cell r="K1658">
            <v>5042.92</v>
          </cell>
          <cell r="L1658">
            <v>5887.19</v>
          </cell>
          <cell r="M1658">
            <v>0</v>
          </cell>
          <cell r="N1658">
            <v>35328</v>
          </cell>
          <cell r="O1658">
            <v>7582.8</v>
          </cell>
          <cell r="P1658">
            <v>19872.669999999998</v>
          </cell>
          <cell r="Q1658">
            <v>64713.58</v>
          </cell>
          <cell r="R1658">
            <v>27455.47</v>
          </cell>
          <cell r="S1658">
            <v>2376</v>
          </cell>
          <cell r="T1658">
            <v>12765.6</v>
          </cell>
          <cell r="U1658">
            <v>5887.19</v>
          </cell>
          <cell r="V1658">
            <v>828</v>
          </cell>
          <cell r="W1658">
            <v>9302.4</v>
          </cell>
          <cell r="X1658">
            <v>204.75</v>
          </cell>
          <cell r="Y1658">
            <v>11307.04</v>
          </cell>
          <cell r="Z1658">
            <v>7339.21</v>
          </cell>
          <cell r="AA1658">
            <v>16.88</v>
          </cell>
          <cell r="AB1658">
            <v>2952.4</v>
          </cell>
          <cell r="AC1658">
            <v>10741.74</v>
          </cell>
          <cell r="AD1658">
            <v>6.96</v>
          </cell>
          <cell r="AE1658">
            <v>17730</v>
          </cell>
          <cell r="AF1658">
            <v>77.08</v>
          </cell>
          <cell r="AG1658">
            <v>5391.16</v>
          </cell>
          <cell r="AH1658">
            <v>51627</v>
          </cell>
          <cell r="AI1658">
            <v>2390.4</v>
          </cell>
          <cell r="AJ1658">
            <v>118736.44</v>
          </cell>
          <cell r="AK1658">
            <v>2225.96</v>
          </cell>
          <cell r="AL1658">
            <v>13946.05</v>
          </cell>
        </row>
        <row r="1659">
          <cell r="A1659">
            <v>38916</v>
          </cell>
          <cell r="B1659" t="str">
            <v>06:30</v>
          </cell>
          <cell r="C1659">
            <v>38807.339999999997</v>
          </cell>
          <cell r="D1659">
            <v>59768.37</v>
          </cell>
          <cell r="E1659">
            <v>105294.42</v>
          </cell>
          <cell r="F1659">
            <v>-259.2</v>
          </cell>
          <cell r="G1659">
            <v>91348.3</v>
          </cell>
          <cell r="H1659">
            <v>9259.84</v>
          </cell>
          <cell r="I1659">
            <v>-145.19999999999999</v>
          </cell>
          <cell r="J1659">
            <v>16480.849999999999</v>
          </cell>
          <cell r="K1659">
            <v>5070.1899999999996</v>
          </cell>
          <cell r="L1659">
            <v>5893.39</v>
          </cell>
          <cell r="M1659">
            <v>0</v>
          </cell>
          <cell r="N1659">
            <v>35328</v>
          </cell>
          <cell r="O1659">
            <v>7570.67</v>
          </cell>
          <cell r="P1659">
            <v>19522.95</v>
          </cell>
          <cell r="Q1659">
            <v>73809.2</v>
          </cell>
          <cell r="R1659">
            <v>27093.62</v>
          </cell>
          <cell r="S1659">
            <v>2376</v>
          </cell>
          <cell r="T1659">
            <v>12715.2</v>
          </cell>
          <cell r="U1659">
            <v>5893.39</v>
          </cell>
          <cell r="V1659">
            <v>888</v>
          </cell>
          <cell r="W1659">
            <v>9993.6</v>
          </cell>
          <cell r="X1659">
            <v>208.5</v>
          </cell>
          <cell r="Y1659">
            <v>11390.18</v>
          </cell>
          <cell r="Z1659">
            <v>7575.91</v>
          </cell>
          <cell r="AA1659">
            <v>20.64</v>
          </cell>
          <cell r="AB1659">
            <v>3004.8</v>
          </cell>
          <cell r="AC1659">
            <v>11312.74</v>
          </cell>
          <cell r="AD1659">
            <v>6.16</v>
          </cell>
          <cell r="AE1659">
            <v>18720</v>
          </cell>
          <cell r="AF1659">
            <v>79.16</v>
          </cell>
          <cell r="AG1659">
            <v>5364.66</v>
          </cell>
          <cell r="AH1659">
            <v>55005</v>
          </cell>
          <cell r="AI1659">
            <v>2512.8000000000002</v>
          </cell>
          <cell r="AJ1659">
            <v>121184.27</v>
          </cell>
          <cell r="AK1659">
            <v>2283.04</v>
          </cell>
          <cell r="AL1659">
            <v>15026.17</v>
          </cell>
        </row>
        <row r="1660">
          <cell r="A1660">
            <v>38916</v>
          </cell>
          <cell r="B1660" t="str">
            <v>06:45</v>
          </cell>
          <cell r="C1660">
            <v>43242.81</v>
          </cell>
          <cell r="D1660">
            <v>70410.5</v>
          </cell>
          <cell r="E1660">
            <v>104828.04</v>
          </cell>
          <cell r="F1660">
            <v>-172.8</v>
          </cell>
          <cell r="G1660">
            <v>91348.3</v>
          </cell>
          <cell r="H1660">
            <v>12327.82</v>
          </cell>
          <cell r="I1660">
            <v>-154.83000000000001</v>
          </cell>
          <cell r="J1660">
            <v>15952.5</v>
          </cell>
          <cell r="K1660">
            <v>4970.67</v>
          </cell>
          <cell r="L1660">
            <v>5819.1</v>
          </cell>
          <cell r="M1660">
            <v>0</v>
          </cell>
          <cell r="N1660">
            <v>34776</v>
          </cell>
          <cell r="O1660">
            <v>7570.67</v>
          </cell>
          <cell r="P1660">
            <v>20294.77</v>
          </cell>
          <cell r="Q1660">
            <v>83290.83</v>
          </cell>
          <cell r="R1660">
            <v>27865.439999999999</v>
          </cell>
          <cell r="S1660">
            <v>2376</v>
          </cell>
          <cell r="T1660">
            <v>13291.2</v>
          </cell>
          <cell r="U1660">
            <v>5819.1</v>
          </cell>
          <cell r="V1660">
            <v>885</v>
          </cell>
          <cell r="W1660">
            <v>10713.6</v>
          </cell>
          <cell r="X1660">
            <v>217.5</v>
          </cell>
          <cell r="Y1660">
            <v>11390.18</v>
          </cell>
          <cell r="Z1660">
            <v>7682.33</v>
          </cell>
          <cell r="AA1660">
            <v>16.88</v>
          </cell>
          <cell r="AB1660">
            <v>3047.7</v>
          </cell>
          <cell r="AC1660">
            <v>11944.54</v>
          </cell>
          <cell r="AD1660">
            <v>6.84</v>
          </cell>
          <cell r="AE1660">
            <v>19494</v>
          </cell>
          <cell r="AF1660">
            <v>82.29</v>
          </cell>
          <cell r="AG1660">
            <v>5414.07</v>
          </cell>
          <cell r="AH1660">
            <v>57714</v>
          </cell>
          <cell r="AI1660">
            <v>2520</v>
          </cell>
          <cell r="AJ1660">
            <v>120160.49</v>
          </cell>
          <cell r="AK1660">
            <v>2225.96</v>
          </cell>
          <cell r="AL1660">
            <v>13790.71</v>
          </cell>
        </row>
        <row r="1661">
          <cell r="A1661">
            <v>38916</v>
          </cell>
          <cell r="B1661" t="str">
            <v>07:00</v>
          </cell>
          <cell r="C1661">
            <v>47507.03</v>
          </cell>
          <cell r="D1661">
            <v>66969.820000000007</v>
          </cell>
          <cell r="E1661">
            <v>113469.85</v>
          </cell>
          <cell r="F1661">
            <v>-172.8</v>
          </cell>
          <cell r="G1661">
            <v>91309.97</v>
          </cell>
          <cell r="H1661">
            <v>12268.57</v>
          </cell>
          <cell r="I1661">
            <v>-161.87</v>
          </cell>
          <cell r="J1661">
            <v>15731.14</v>
          </cell>
          <cell r="K1661">
            <v>5008.6499999999996</v>
          </cell>
          <cell r="L1661">
            <v>5827.55</v>
          </cell>
          <cell r="M1661">
            <v>0</v>
          </cell>
          <cell r="N1661">
            <v>35328</v>
          </cell>
          <cell r="O1661">
            <v>7582.8</v>
          </cell>
          <cell r="P1661">
            <v>22609.43</v>
          </cell>
          <cell r="Q1661">
            <v>93921.87</v>
          </cell>
          <cell r="R1661">
            <v>30192.23</v>
          </cell>
          <cell r="S1661">
            <v>2268</v>
          </cell>
          <cell r="T1661">
            <v>12247.2</v>
          </cell>
          <cell r="U1661">
            <v>5827.55</v>
          </cell>
          <cell r="V1661">
            <v>774</v>
          </cell>
          <cell r="W1661">
            <v>10828.8</v>
          </cell>
          <cell r="X1661">
            <v>225.75</v>
          </cell>
          <cell r="Y1661">
            <v>11057.62</v>
          </cell>
          <cell r="Z1661">
            <v>7459.96</v>
          </cell>
          <cell r="AA1661">
            <v>5.63</v>
          </cell>
          <cell r="AB1661">
            <v>2850.1</v>
          </cell>
          <cell r="AC1661">
            <v>11807.34</v>
          </cell>
          <cell r="AD1661">
            <v>7.49</v>
          </cell>
          <cell r="AE1661">
            <v>18936</v>
          </cell>
          <cell r="AF1661">
            <v>62.5</v>
          </cell>
          <cell r="AG1661">
            <v>5308.3</v>
          </cell>
          <cell r="AH1661">
            <v>57969</v>
          </cell>
          <cell r="AI1661">
            <v>2268</v>
          </cell>
          <cell r="AJ1661">
            <v>124607.91</v>
          </cell>
          <cell r="AK1661">
            <v>2225.96</v>
          </cell>
          <cell r="AL1661">
            <v>10106.379999999999</v>
          </cell>
        </row>
        <row r="1662">
          <cell r="A1662">
            <v>38916</v>
          </cell>
          <cell r="B1662" t="str">
            <v>07:15</v>
          </cell>
          <cell r="C1662">
            <v>53005.95</v>
          </cell>
          <cell r="D1662">
            <v>69410.3</v>
          </cell>
          <cell r="E1662">
            <v>130539.39</v>
          </cell>
          <cell r="F1662">
            <v>-172.8</v>
          </cell>
          <cell r="G1662">
            <v>95181.63</v>
          </cell>
          <cell r="H1662">
            <v>12506.67</v>
          </cell>
          <cell r="I1662">
            <v>-183.15</v>
          </cell>
          <cell r="J1662">
            <v>16378.83</v>
          </cell>
          <cell r="K1662">
            <v>4979.6899999999996</v>
          </cell>
          <cell r="L1662">
            <v>7006.92</v>
          </cell>
          <cell r="M1662">
            <v>0</v>
          </cell>
          <cell r="N1662">
            <v>36432</v>
          </cell>
          <cell r="O1662">
            <v>7867.91</v>
          </cell>
          <cell r="P1662">
            <v>26252.959999999999</v>
          </cell>
          <cell r="Q1662">
            <v>111671.15</v>
          </cell>
          <cell r="R1662">
            <v>34120.870000000003</v>
          </cell>
          <cell r="S1662">
            <v>2376</v>
          </cell>
          <cell r="T1662">
            <v>11516.4</v>
          </cell>
          <cell r="U1662">
            <v>7006.92</v>
          </cell>
          <cell r="V1662">
            <v>762</v>
          </cell>
          <cell r="W1662">
            <v>10972.8</v>
          </cell>
          <cell r="X1662">
            <v>234</v>
          </cell>
          <cell r="Y1662">
            <v>11307.04</v>
          </cell>
          <cell r="Z1662">
            <v>7529.87</v>
          </cell>
          <cell r="AA1662">
            <v>3.75</v>
          </cell>
          <cell r="AB1662">
            <v>2729</v>
          </cell>
          <cell r="AC1662">
            <v>12315.46</v>
          </cell>
          <cell r="AD1662">
            <v>7.09</v>
          </cell>
          <cell r="AE1662">
            <v>20034</v>
          </cell>
          <cell r="AF1662">
            <v>47.91</v>
          </cell>
          <cell r="AG1662">
            <v>5333.73</v>
          </cell>
          <cell r="AH1662">
            <v>62943</v>
          </cell>
          <cell r="AI1662">
            <v>2152.8000000000002</v>
          </cell>
          <cell r="AJ1662">
            <v>134110.65</v>
          </cell>
          <cell r="AK1662">
            <v>2225.96</v>
          </cell>
          <cell r="AL1662">
            <v>5698.43</v>
          </cell>
        </row>
        <row r="1663">
          <cell r="A1663">
            <v>38916</v>
          </cell>
          <cell r="B1663" t="str">
            <v>07:30</v>
          </cell>
          <cell r="C1663">
            <v>52903.53</v>
          </cell>
          <cell r="D1663">
            <v>65969.61</v>
          </cell>
          <cell r="E1663">
            <v>142496.9</v>
          </cell>
          <cell r="F1663">
            <v>-172.8</v>
          </cell>
          <cell r="G1663">
            <v>96216.63</v>
          </cell>
          <cell r="H1663">
            <v>12674.65</v>
          </cell>
          <cell r="I1663">
            <v>-209.02</v>
          </cell>
          <cell r="J1663">
            <v>16378.43</v>
          </cell>
          <cell r="K1663">
            <v>5888.64</v>
          </cell>
          <cell r="L1663">
            <v>9896.4599999999991</v>
          </cell>
          <cell r="M1663">
            <v>0</v>
          </cell>
          <cell r="N1663">
            <v>37536</v>
          </cell>
          <cell r="O1663">
            <v>7977.11</v>
          </cell>
          <cell r="P1663">
            <v>48502.26</v>
          </cell>
          <cell r="Q1663">
            <v>109905.02</v>
          </cell>
          <cell r="R1663">
            <v>56479.37</v>
          </cell>
          <cell r="S1663">
            <v>2268</v>
          </cell>
          <cell r="T1663">
            <v>10548</v>
          </cell>
          <cell r="U1663">
            <v>9896.4599999999991</v>
          </cell>
          <cell r="V1663">
            <v>795</v>
          </cell>
          <cell r="W1663">
            <v>11001.6</v>
          </cell>
          <cell r="X1663">
            <v>249.75</v>
          </cell>
          <cell r="Y1663">
            <v>11722.74</v>
          </cell>
          <cell r="Z1663">
            <v>7674.35</v>
          </cell>
          <cell r="AA1663">
            <v>3.75</v>
          </cell>
          <cell r="AB1663">
            <v>2590.1</v>
          </cell>
          <cell r="AC1663">
            <v>13505.13</v>
          </cell>
          <cell r="AD1663">
            <v>7.38</v>
          </cell>
          <cell r="AE1663">
            <v>20718</v>
          </cell>
          <cell r="AF1663">
            <v>40.619999999999997</v>
          </cell>
          <cell r="AG1663">
            <v>5405.12</v>
          </cell>
          <cell r="AH1663">
            <v>66105</v>
          </cell>
          <cell r="AI1663">
            <v>2145.6</v>
          </cell>
          <cell r="AJ1663">
            <v>141405.66</v>
          </cell>
          <cell r="AK1663">
            <v>2283.04</v>
          </cell>
          <cell r="AL1663">
            <v>3539.41</v>
          </cell>
        </row>
        <row r="1664">
          <cell r="A1664">
            <v>38916</v>
          </cell>
          <cell r="B1664" t="str">
            <v>07:45</v>
          </cell>
          <cell r="C1664">
            <v>53734.53</v>
          </cell>
          <cell r="D1664">
            <v>65489.52</v>
          </cell>
          <cell r="E1664">
            <v>143494.57999999999</v>
          </cell>
          <cell r="F1664">
            <v>-172.8</v>
          </cell>
          <cell r="G1664">
            <v>96369.97</v>
          </cell>
          <cell r="H1664">
            <v>12650.66</v>
          </cell>
          <cell r="I1664">
            <v>-197.52</v>
          </cell>
          <cell r="J1664">
            <v>16613.580000000002</v>
          </cell>
          <cell r="K1664">
            <v>6312.54</v>
          </cell>
          <cell r="L1664">
            <v>12040.43</v>
          </cell>
          <cell r="M1664">
            <v>0</v>
          </cell>
          <cell r="N1664">
            <v>36984</v>
          </cell>
          <cell r="O1664">
            <v>7971.04</v>
          </cell>
          <cell r="P1664">
            <v>53119.01</v>
          </cell>
          <cell r="Q1664">
            <v>112581.52</v>
          </cell>
          <cell r="R1664">
            <v>61090.05</v>
          </cell>
          <cell r="S1664">
            <v>2484</v>
          </cell>
          <cell r="T1664">
            <v>9320.4</v>
          </cell>
          <cell r="U1664">
            <v>12040.43</v>
          </cell>
          <cell r="V1664">
            <v>786</v>
          </cell>
          <cell r="W1664">
            <v>11059.2</v>
          </cell>
          <cell r="X1664">
            <v>259.5</v>
          </cell>
          <cell r="Y1664">
            <v>11972.16</v>
          </cell>
          <cell r="Z1664">
            <v>7675.6</v>
          </cell>
          <cell r="AA1664">
            <v>3.75</v>
          </cell>
          <cell r="AB1664">
            <v>2492.6</v>
          </cell>
          <cell r="AC1664">
            <v>14008.79</v>
          </cell>
          <cell r="AD1664">
            <v>5.33</v>
          </cell>
          <cell r="AE1664">
            <v>20538</v>
          </cell>
          <cell r="AF1664">
            <v>39.58</v>
          </cell>
          <cell r="AG1664">
            <v>5385.61</v>
          </cell>
          <cell r="AH1664">
            <v>65874</v>
          </cell>
          <cell r="AI1664">
            <v>2030.4</v>
          </cell>
          <cell r="AJ1664">
            <v>142349.53</v>
          </cell>
          <cell r="AK1664">
            <v>2283.04</v>
          </cell>
          <cell r="AL1664">
            <v>3756.79</v>
          </cell>
        </row>
        <row r="1665">
          <cell r="A1665">
            <v>38916</v>
          </cell>
          <cell r="B1665" t="str">
            <v>08:00</v>
          </cell>
          <cell r="C1665">
            <v>50853.440000000002</v>
          </cell>
          <cell r="D1665">
            <v>65769.570000000007</v>
          </cell>
          <cell r="E1665">
            <v>143497.03</v>
          </cell>
          <cell r="F1665">
            <v>-172.8</v>
          </cell>
          <cell r="G1665">
            <v>95756.63</v>
          </cell>
          <cell r="H1665">
            <v>12626.66</v>
          </cell>
          <cell r="I1665">
            <v>-195.8</v>
          </cell>
          <cell r="J1665">
            <v>16589.98</v>
          </cell>
          <cell r="K1665">
            <v>6121.47</v>
          </cell>
          <cell r="L1665">
            <v>13990.14</v>
          </cell>
          <cell r="M1665">
            <v>0</v>
          </cell>
          <cell r="N1665">
            <v>36984</v>
          </cell>
          <cell r="O1665">
            <v>7964.97</v>
          </cell>
          <cell r="P1665">
            <v>54243.48</v>
          </cell>
          <cell r="Q1665">
            <v>110115.8</v>
          </cell>
          <cell r="R1665">
            <v>62208.45</v>
          </cell>
          <cell r="S1665">
            <v>2484</v>
          </cell>
          <cell r="T1665">
            <v>7516.8</v>
          </cell>
          <cell r="U1665">
            <v>13990.14</v>
          </cell>
          <cell r="V1665">
            <v>765</v>
          </cell>
          <cell r="W1665">
            <v>10771.2</v>
          </cell>
          <cell r="X1665">
            <v>277.5</v>
          </cell>
          <cell r="Y1665">
            <v>12304.72</v>
          </cell>
          <cell r="Z1665">
            <v>7624.28</v>
          </cell>
          <cell r="AA1665">
            <v>3.75</v>
          </cell>
          <cell r="AB1665">
            <v>2475.3000000000002</v>
          </cell>
          <cell r="AC1665">
            <v>13808.74</v>
          </cell>
          <cell r="AD1665">
            <v>3.23</v>
          </cell>
          <cell r="AE1665">
            <v>20268</v>
          </cell>
          <cell r="AF1665">
            <v>39.58</v>
          </cell>
          <cell r="AG1665">
            <v>5338.65</v>
          </cell>
          <cell r="AH1665">
            <v>64938</v>
          </cell>
          <cell r="AI1665">
            <v>1908</v>
          </cell>
          <cell r="AJ1665">
            <v>143565.34</v>
          </cell>
          <cell r="AK1665">
            <v>2225.96</v>
          </cell>
          <cell r="AL1665">
            <v>4587.8999999999996</v>
          </cell>
        </row>
        <row r="1666">
          <cell r="A1666">
            <v>38916</v>
          </cell>
          <cell r="B1666" t="str">
            <v>08:15</v>
          </cell>
          <cell r="C1666">
            <v>42834.71</v>
          </cell>
          <cell r="D1666">
            <v>67289.88</v>
          </cell>
          <cell r="E1666">
            <v>148166.26</v>
          </cell>
          <cell r="F1666">
            <v>-172.8</v>
          </cell>
          <cell r="G1666">
            <v>94683.3</v>
          </cell>
          <cell r="H1666">
            <v>12578.66</v>
          </cell>
          <cell r="I1666">
            <v>-190.48</v>
          </cell>
          <cell r="J1666">
            <v>16799.53</v>
          </cell>
          <cell r="K1666">
            <v>6001.54</v>
          </cell>
          <cell r="L1666">
            <v>14075.58</v>
          </cell>
          <cell r="M1666">
            <v>0</v>
          </cell>
          <cell r="N1666">
            <v>37536</v>
          </cell>
          <cell r="O1666">
            <v>7983.17</v>
          </cell>
          <cell r="P1666">
            <v>55608.02</v>
          </cell>
          <cell r="Q1666">
            <v>104318.48</v>
          </cell>
          <cell r="R1666">
            <v>63591.19</v>
          </cell>
          <cell r="S1666">
            <v>2376</v>
          </cell>
          <cell r="T1666">
            <v>8254.7999999999993</v>
          </cell>
          <cell r="U1666">
            <v>14075.58</v>
          </cell>
          <cell r="V1666">
            <v>756</v>
          </cell>
          <cell r="W1666">
            <v>11001.6</v>
          </cell>
          <cell r="X1666">
            <v>300.75</v>
          </cell>
          <cell r="Y1666">
            <v>12554.14</v>
          </cell>
          <cell r="Z1666">
            <v>7082.54</v>
          </cell>
          <cell r="AA1666">
            <v>3.75</v>
          </cell>
          <cell r="AB1666">
            <v>2429.1</v>
          </cell>
          <cell r="AC1666">
            <v>13619.14</v>
          </cell>
          <cell r="AD1666">
            <v>8.08</v>
          </cell>
          <cell r="AE1666">
            <v>20070</v>
          </cell>
          <cell r="AF1666">
            <v>36.46</v>
          </cell>
          <cell r="AG1666">
            <v>4362.63</v>
          </cell>
          <cell r="AH1666">
            <v>64410</v>
          </cell>
          <cell r="AI1666">
            <v>1886.4</v>
          </cell>
          <cell r="AJ1666">
            <v>148332.74</v>
          </cell>
          <cell r="AK1666">
            <v>2397.19</v>
          </cell>
          <cell r="AL1666">
            <v>4931.54</v>
          </cell>
        </row>
        <row r="1667">
          <cell r="A1667">
            <v>38916</v>
          </cell>
          <cell r="B1667" t="str">
            <v>08:30</v>
          </cell>
          <cell r="C1667">
            <v>43964.58</v>
          </cell>
          <cell r="D1667">
            <v>68010.02</v>
          </cell>
          <cell r="E1667">
            <v>150914.89000000001</v>
          </cell>
          <cell r="F1667">
            <v>-172.8</v>
          </cell>
          <cell r="G1667">
            <v>94606.63</v>
          </cell>
          <cell r="H1667">
            <v>12508.54</v>
          </cell>
          <cell r="I1667">
            <v>-177.97</v>
          </cell>
          <cell r="J1667">
            <v>16811.53</v>
          </cell>
          <cell r="K1667">
            <v>5978.54</v>
          </cell>
          <cell r="L1667">
            <v>13970.5</v>
          </cell>
          <cell r="M1667">
            <v>0</v>
          </cell>
          <cell r="N1667">
            <v>36984</v>
          </cell>
          <cell r="O1667">
            <v>7964.97</v>
          </cell>
          <cell r="P1667">
            <v>56145.79</v>
          </cell>
          <cell r="Q1667">
            <v>101937.97</v>
          </cell>
          <cell r="R1667">
            <v>64110.76</v>
          </cell>
          <cell r="S1667">
            <v>2376</v>
          </cell>
          <cell r="T1667">
            <v>8870.4</v>
          </cell>
          <cell r="U1667">
            <v>13970.5</v>
          </cell>
          <cell r="V1667">
            <v>744</v>
          </cell>
          <cell r="W1667">
            <v>11376</v>
          </cell>
          <cell r="X1667">
            <v>266.25</v>
          </cell>
          <cell r="Y1667">
            <v>12969.84</v>
          </cell>
          <cell r="Z1667">
            <v>7077.08</v>
          </cell>
          <cell r="AA1667">
            <v>5.63</v>
          </cell>
          <cell r="AB1667">
            <v>2338.1999999999998</v>
          </cell>
          <cell r="AC1667">
            <v>13450.07</v>
          </cell>
          <cell r="AD1667">
            <v>15.72</v>
          </cell>
          <cell r="AE1667">
            <v>20178</v>
          </cell>
          <cell r="AF1667">
            <v>31.25</v>
          </cell>
          <cell r="AG1667">
            <v>4386.45</v>
          </cell>
          <cell r="AH1667">
            <v>65367</v>
          </cell>
          <cell r="AI1667">
            <v>1900.8</v>
          </cell>
          <cell r="AJ1667">
            <v>152124.35</v>
          </cell>
          <cell r="AK1667">
            <v>2340.12</v>
          </cell>
          <cell r="AL1667">
            <v>5185.2700000000004</v>
          </cell>
        </row>
        <row r="1668">
          <cell r="A1668">
            <v>38916</v>
          </cell>
          <cell r="B1668" t="str">
            <v>08:45</v>
          </cell>
          <cell r="C1668">
            <v>39953.22</v>
          </cell>
          <cell r="D1668">
            <v>64929.4</v>
          </cell>
          <cell r="E1668">
            <v>159914.01</v>
          </cell>
          <cell r="F1668">
            <v>-172.8</v>
          </cell>
          <cell r="G1668">
            <v>94721.63</v>
          </cell>
          <cell r="H1668">
            <v>12414.43</v>
          </cell>
          <cell r="I1668">
            <v>-188.47</v>
          </cell>
          <cell r="J1668">
            <v>17123.099999999999</v>
          </cell>
          <cell r="K1668">
            <v>6249.02</v>
          </cell>
          <cell r="L1668">
            <v>13946.11</v>
          </cell>
          <cell r="M1668">
            <v>0</v>
          </cell>
          <cell r="N1668">
            <v>36984</v>
          </cell>
          <cell r="O1668">
            <v>7977.11</v>
          </cell>
          <cell r="P1668">
            <v>61263.22</v>
          </cell>
          <cell r="Q1668">
            <v>98812.47</v>
          </cell>
          <cell r="R1668">
            <v>69240.33</v>
          </cell>
          <cell r="S1668">
            <v>2376</v>
          </cell>
          <cell r="T1668">
            <v>9212.4</v>
          </cell>
          <cell r="U1668">
            <v>13946.11</v>
          </cell>
          <cell r="V1668">
            <v>732</v>
          </cell>
          <cell r="W1668">
            <v>11491.2</v>
          </cell>
          <cell r="X1668">
            <v>250.5</v>
          </cell>
          <cell r="Y1668">
            <v>13551.82</v>
          </cell>
          <cell r="Z1668">
            <v>7184.66</v>
          </cell>
          <cell r="AA1668">
            <v>7.5</v>
          </cell>
          <cell r="AB1668">
            <v>2102.4</v>
          </cell>
          <cell r="AC1668">
            <v>13776.69</v>
          </cell>
          <cell r="AD1668">
            <v>16.149999999999999</v>
          </cell>
          <cell r="AE1668">
            <v>20736</v>
          </cell>
          <cell r="AF1668">
            <v>28.12</v>
          </cell>
          <cell r="AG1668">
            <v>4428.6499999999996</v>
          </cell>
          <cell r="AH1668">
            <v>65448</v>
          </cell>
          <cell r="AI1668">
            <v>1936.8</v>
          </cell>
          <cell r="AJ1668">
            <v>157867.48000000001</v>
          </cell>
          <cell r="AK1668">
            <v>2340.12</v>
          </cell>
          <cell r="AL1668">
            <v>4237.2299999999996</v>
          </cell>
        </row>
        <row r="1669">
          <cell r="A1669">
            <v>38916</v>
          </cell>
          <cell r="B1669" t="str">
            <v>09:00</v>
          </cell>
          <cell r="C1669">
            <v>40043.64</v>
          </cell>
          <cell r="D1669">
            <v>62528.93</v>
          </cell>
          <cell r="E1669">
            <v>160876.96</v>
          </cell>
          <cell r="F1669">
            <v>-172.8</v>
          </cell>
          <cell r="G1669">
            <v>94721.63</v>
          </cell>
          <cell r="H1669">
            <v>12342.43</v>
          </cell>
          <cell r="I1669">
            <v>-196.23</v>
          </cell>
          <cell r="J1669">
            <v>17009.080000000002</v>
          </cell>
          <cell r="K1669">
            <v>6521.81</v>
          </cell>
          <cell r="L1669">
            <v>14019.16</v>
          </cell>
          <cell r="M1669">
            <v>0</v>
          </cell>
          <cell r="N1669">
            <v>37536</v>
          </cell>
          <cell r="O1669">
            <v>7964.97</v>
          </cell>
          <cell r="P1669">
            <v>66503.16</v>
          </cell>
          <cell r="Q1669">
            <v>93924.23</v>
          </cell>
          <cell r="R1669">
            <v>74468.13</v>
          </cell>
          <cell r="S1669">
            <v>2484</v>
          </cell>
          <cell r="T1669">
            <v>9288</v>
          </cell>
          <cell r="U1669">
            <v>14019.16</v>
          </cell>
          <cell r="V1669">
            <v>723</v>
          </cell>
          <cell r="W1669">
            <v>11289.6</v>
          </cell>
          <cell r="X1669">
            <v>255</v>
          </cell>
          <cell r="Y1669">
            <v>13801.24</v>
          </cell>
          <cell r="Z1669">
            <v>7175.62</v>
          </cell>
          <cell r="AA1669">
            <v>7.5</v>
          </cell>
          <cell r="AB1669">
            <v>2078.4</v>
          </cell>
          <cell r="AC1669">
            <v>13881.78</v>
          </cell>
          <cell r="AD1669">
            <v>17.28</v>
          </cell>
          <cell r="AE1669">
            <v>21258</v>
          </cell>
          <cell r="AF1669">
            <v>25</v>
          </cell>
          <cell r="AG1669">
            <v>4342.55</v>
          </cell>
          <cell r="AH1669">
            <v>65949</v>
          </cell>
          <cell r="AI1669">
            <v>1944</v>
          </cell>
          <cell r="AJ1669">
            <v>160395.24</v>
          </cell>
          <cell r="AK1669">
            <v>2340.12</v>
          </cell>
          <cell r="AL1669">
            <v>4777.29</v>
          </cell>
        </row>
        <row r="1670">
          <cell r="A1670">
            <v>38916</v>
          </cell>
          <cell r="B1670" t="str">
            <v>09:15</v>
          </cell>
          <cell r="C1670">
            <v>40151.67</v>
          </cell>
          <cell r="D1670">
            <v>64089.23</v>
          </cell>
          <cell r="E1670">
            <v>164919.4</v>
          </cell>
          <cell r="F1670">
            <v>-172.8</v>
          </cell>
          <cell r="G1670">
            <v>94683.3</v>
          </cell>
          <cell r="H1670">
            <v>12176.33</v>
          </cell>
          <cell r="I1670">
            <v>-301.89</v>
          </cell>
          <cell r="J1670">
            <v>16008.8</v>
          </cell>
          <cell r="K1670">
            <v>6527.1</v>
          </cell>
          <cell r="L1670">
            <v>14073.9</v>
          </cell>
          <cell r="M1670">
            <v>0</v>
          </cell>
          <cell r="N1670">
            <v>36984</v>
          </cell>
          <cell r="O1670">
            <v>7964.97</v>
          </cell>
          <cell r="P1670">
            <v>67572.800000000003</v>
          </cell>
          <cell r="Q1670">
            <v>93773.89</v>
          </cell>
          <cell r="R1670">
            <v>75537.77</v>
          </cell>
          <cell r="S1670">
            <v>2268</v>
          </cell>
          <cell r="T1670">
            <v>9630</v>
          </cell>
          <cell r="U1670">
            <v>14073.9</v>
          </cell>
          <cell r="V1670">
            <v>972</v>
          </cell>
          <cell r="W1670">
            <v>11030.4</v>
          </cell>
          <cell r="X1670">
            <v>251.25</v>
          </cell>
          <cell r="Y1670">
            <v>13967.52</v>
          </cell>
          <cell r="Z1670">
            <v>7902.44</v>
          </cell>
          <cell r="AA1670">
            <v>9.3800000000000008</v>
          </cell>
          <cell r="AB1670">
            <v>2108.8000000000002</v>
          </cell>
          <cell r="AC1670">
            <v>14272.9</v>
          </cell>
          <cell r="AD1670">
            <v>15.5</v>
          </cell>
          <cell r="AE1670">
            <v>21348</v>
          </cell>
          <cell r="AF1670">
            <v>27.08</v>
          </cell>
          <cell r="AG1670">
            <v>4366.7700000000004</v>
          </cell>
          <cell r="AH1670">
            <v>65553</v>
          </cell>
          <cell r="AI1670">
            <v>2023.2</v>
          </cell>
          <cell r="AJ1670">
            <v>163946.74</v>
          </cell>
          <cell r="AK1670">
            <v>2397.19</v>
          </cell>
          <cell r="AL1670">
            <v>5355.88</v>
          </cell>
        </row>
        <row r="1671">
          <cell r="A1671">
            <v>38916</v>
          </cell>
          <cell r="B1671" t="str">
            <v>09:30</v>
          </cell>
          <cell r="C1671">
            <v>33059.160000000003</v>
          </cell>
          <cell r="D1671">
            <v>76771.77</v>
          </cell>
          <cell r="E1671">
            <v>164597.81</v>
          </cell>
          <cell r="F1671">
            <v>-518.4</v>
          </cell>
          <cell r="G1671">
            <v>94759.97</v>
          </cell>
          <cell r="H1671">
            <v>12100.58</v>
          </cell>
          <cell r="I1671">
            <v>-302.32</v>
          </cell>
          <cell r="J1671">
            <v>16315.94</v>
          </cell>
          <cell r="K1671">
            <v>6523.32</v>
          </cell>
          <cell r="L1671">
            <v>14083.65</v>
          </cell>
          <cell r="M1671">
            <v>0</v>
          </cell>
          <cell r="N1671">
            <v>37536</v>
          </cell>
          <cell r="O1671">
            <v>7971.04</v>
          </cell>
          <cell r="P1671">
            <v>67758.97</v>
          </cell>
          <cell r="Q1671">
            <v>93966.32</v>
          </cell>
          <cell r="R1671">
            <v>75730.009999999995</v>
          </cell>
          <cell r="S1671">
            <v>2268</v>
          </cell>
          <cell r="T1671">
            <v>9993.6</v>
          </cell>
          <cell r="U1671">
            <v>14083.65</v>
          </cell>
          <cell r="V1671">
            <v>1248</v>
          </cell>
          <cell r="W1671">
            <v>11203.2</v>
          </cell>
          <cell r="X1671">
            <v>243</v>
          </cell>
          <cell r="Y1671">
            <v>14300.08</v>
          </cell>
          <cell r="Z1671">
            <v>8076.82</v>
          </cell>
          <cell r="AA1671">
            <v>5.63</v>
          </cell>
          <cell r="AB1671">
            <v>2123.3000000000002</v>
          </cell>
          <cell r="AC1671">
            <v>14382.73</v>
          </cell>
          <cell r="AD1671">
            <v>15.07</v>
          </cell>
          <cell r="AE1671">
            <v>21564</v>
          </cell>
          <cell r="AF1671">
            <v>26.04</v>
          </cell>
          <cell r="AG1671">
            <v>4301.83</v>
          </cell>
          <cell r="AH1671">
            <v>66384</v>
          </cell>
          <cell r="AI1671">
            <v>2023.2</v>
          </cell>
          <cell r="AJ1671">
            <v>165498.5</v>
          </cell>
          <cell r="AK1671">
            <v>2397.19</v>
          </cell>
          <cell r="AL1671">
            <v>6143.73</v>
          </cell>
        </row>
        <row r="1672">
          <cell r="A1672">
            <v>38916</v>
          </cell>
          <cell r="B1672" t="str">
            <v>09:45</v>
          </cell>
          <cell r="C1672">
            <v>25975.47</v>
          </cell>
          <cell r="D1672">
            <v>84813.38</v>
          </cell>
          <cell r="E1672">
            <v>164262.59</v>
          </cell>
          <cell r="F1672">
            <v>8208</v>
          </cell>
          <cell r="G1672">
            <v>94529.97</v>
          </cell>
          <cell r="H1672">
            <v>12052.58</v>
          </cell>
          <cell r="I1672">
            <v>-298.87</v>
          </cell>
          <cell r="J1672">
            <v>15632</v>
          </cell>
          <cell r="K1672">
            <v>6513.33</v>
          </cell>
          <cell r="L1672">
            <v>14008.73</v>
          </cell>
          <cell r="M1672">
            <v>0</v>
          </cell>
          <cell r="N1672">
            <v>36984</v>
          </cell>
          <cell r="O1672">
            <v>7958.91</v>
          </cell>
          <cell r="P1672">
            <v>63287.99</v>
          </cell>
          <cell r="Q1672">
            <v>99946.87</v>
          </cell>
          <cell r="R1672">
            <v>71246.899999999994</v>
          </cell>
          <cell r="S1672">
            <v>2376</v>
          </cell>
          <cell r="T1672">
            <v>10058.4</v>
          </cell>
          <cell r="U1672">
            <v>14008.73</v>
          </cell>
          <cell r="V1672">
            <v>1170</v>
          </cell>
          <cell r="W1672">
            <v>11232</v>
          </cell>
          <cell r="X1672">
            <v>238.5</v>
          </cell>
          <cell r="Y1672">
            <v>14549.5</v>
          </cell>
          <cell r="Z1672">
            <v>8506.83</v>
          </cell>
          <cell r="AA1672">
            <v>5.63</v>
          </cell>
          <cell r="AB1672">
            <v>2161.8000000000002</v>
          </cell>
          <cell r="AC1672">
            <v>14454.12</v>
          </cell>
          <cell r="AD1672">
            <v>15.82</v>
          </cell>
          <cell r="AE1672">
            <v>21942</v>
          </cell>
          <cell r="AF1672">
            <v>23.96</v>
          </cell>
          <cell r="AG1672">
            <v>4384.8599999999997</v>
          </cell>
          <cell r="AH1672">
            <v>66606</v>
          </cell>
          <cell r="AI1672">
            <v>2008.8</v>
          </cell>
          <cell r="AJ1672">
            <v>165802.47</v>
          </cell>
          <cell r="AK1672">
            <v>2397.19</v>
          </cell>
          <cell r="AL1672">
            <v>6984.17</v>
          </cell>
        </row>
        <row r="1673">
          <cell r="A1673">
            <v>38916</v>
          </cell>
          <cell r="B1673" t="str">
            <v>10:00</v>
          </cell>
          <cell r="C1673">
            <v>38256.81</v>
          </cell>
          <cell r="D1673">
            <v>75931.600000000006</v>
          </cell>
          <cell r="E1673">
            <v>163748.62</v>
          </cell>
          <cell r="F1673">
            <v>15811.2</v>
          </cell>
          <cell r="G1673">
            <v>94031.63</v>
          </cell>
          <cell r="H1673">
            <v>12006.46</v>
          </cell>
          <cell r="I1673">
            <v>-323.31</v>
          </cell>
          <cell r="J1673">
            <v>15919.98</v>
          </cell>
          <cell r="K1673">
            <v>6512.6</v>
          </cell>
          <cell r="L1673">
            <v>14103.63</v>
          </cell>
          <cell r="M1673">
            <v>0</v>
          </cell>
          <cell r="N1673">
            <v>36984</v>
          </cell>
          <cell r="O1673">
            <v>7977.11</v>
          </cell>
          <cell r="P1673">
            <v>57468.12</v>
          </cell>
          <cell r="Q1673">
            <v>106499.31</v>
          </cell>
          <cell r="R1673">
            <v>65445.23</v>
          </cell>
          <cell r="S1673">
            <v>2268</v>
          </cell>
          <cell r="T1673">
            <v>9914.4</v>
          </cell>
          <cell r="U1673">
            <v>14103.63</v>
          </cell>
          <cell r="V1673">
            <v>1008</v>
          </cell>
          <cell r="W1673">
            <v>11491.2</v>
          </cell>
          <cell r="X1673">
            <v>240</v>
          </cell>
          <cell r="Y1673">
            <v>14466.36</v>
          </cell>
          <cell r="Z1673">
            <v>8988.24</v>
          </cell>
          <cell r="AA1673">
            <v>7.5</v>
          </cell>
          <cell r="AB1673">
            <v>2077.1</v>
          </cell>
          <cell r="AC1673">
            <v>13990.2</v>
          </cell>
          <cell r="AD1673">
            <v>14.8</v>
          </cell>
          <cell r="AE1673">
            <v>21708</v>
          </cell>
          <cell r="AF1673">
            <v>22.92</v>
          </cell>
          <cell r="AG1673">
            <v>4369.22</v>
          </cell>
          <cell r="AH1673">
            <v>66750</v>
          </cell>
          <cell r="AI1673">
            <v>2023.2</v>
          </cell>
          <cell r="AJ1673">
            <v>166650.41</v>
          </cell>
          <cell r="AK1673">
            <v>2454.27</v>
          </cell>
          <cell r="AL1673">
            <v>7996.44</v>
          </cell>
        </row>
        <row r="1674">
          <cell r="A1674">
            <v>38916</v>
          </cell>
          <cell r="B1674" t="str">
            <v>10:15</v>
          </cell>
          <cell r="C1674">
            <v>39419.089999999997</v>
          </cell>
          <cell r="D1674">
            <v>71570.740000000005</v>
          </cell>
          <cell r="E1674">
            <v>162070.24</v>
          </cell>
          <cell r="F1674">
            <v>22291.200000000001</v>
          </cell>
          <cell r="G1674">
            <v>93149.97</v>
          </cell>
          <cell r="H1674">
            <v>11860.6</v>
          </cell>
          <cell r="I1674">
            <v>-326.04000000000002</v>
          </cell>
          <cell r="J1674">
            <v>15339.66</v>
          </cell>
          <cell r="K1674">
            <v>6152.73</v>
          </cell>
          <cell r="L1674">
            <v>14233.23</v>
          </cell>
          <cell r="M1674">
            <v>0</v>
          </cell>
          <cell r="N1674">
            <v>36984</v>
          </cell>
          <cell r="O1674">
            <v>7964.97</v>
          </cell>
          <cell r="P1674">
            <v>57198.11</v>
          </cell>
          <cell r="Q1674">
            <v>106406.04</v>
          </cell>
          <cell r="R1674">
            <v>65163.08</v>
          </cell>
          <cell r="S1674">
            <v>2376</v>
          </cell>
          <cell r="T1674">
            <v>9752.4</v>
          </cell>
          <cell r="U1674">
            <v>14233.23</v>
          </cell>
          <cell r="V1674">
            <v>1230</v>
          </cell>
          <cell r="W1674">
            <v>11635.2</v>
          </cell>
          <cell r="X1674">
            <v>227.25</v>
          </cell>
          <cell r="Y1674">
            <v>14632.64</v>
          </cell>
          <cell r="Z1674">
            <v>9149.5499999999993</v>
          </cell>
          <cell r="AA1674">
            <v>5.63</v>
          </cell>
          <cell r="AB1674">
            <v>2077</v>
          </cell>
          <cell r="AC1674">
            <v>12107.08</v>
          </cell>
          <cell r="AD1674">
            <v>14.4</v>
          </cell>
          <cell r="AE1674">
            <v>21816</v>
          </cell>
          <cell r="AF1674">
            <v>23.96</v>
          </cell>
          <cell r="AG1674">
            <v>4349.79</v>
          </cell>
          <cell r="AH1674">
            <v>67125</v>
          </cell>
          <cell r="AI1674">
            <v>2052</v>
          </cell>
          <cell r="AJ1674">
            <v>166154.54</v>
          </cell>
          <cell r="AK1674">
            <v>2454.27</v>
          </cell>
          <cell r="AL1674">
            <v>8867.2900000000009</v>
          </cell>
        </row>
        <row r="1675">
          <cell r="A1675">
            <v>38916</v>
          </cell>
          <cell r="B1675" t="str">
            <v>10:30</v>
          </cell>
          <cell r="C1675">
            <v>38434.449999999997</v>
          </cell>
          <cell r="D1675">
            <v>67970.009999999995</v>
          </cell>
          <cell r="E1675">
            <v>163911.20000000001</v>
          </cell>
          <cell r="F1675">
            <v>31536</v>
          </cell>
          <cell r="G1675">
            <v>93149.97</v>
          </cell>
          <cell r="H1675">
            <v>11772.11</v>
          </cell>
          <cell r="I1675">
            <v>-333.23</v>
          </cell>
          <cell r="J1675">
            <v>15208.87</v>
          </cell>
          <cell r="K1675">
            <v>5933.83</v>
          </cell>
          <cell r="L1675">
            <v>14259.37</v>
          </cell>
          <cell r="M1675">
            <v>0</v>
          </cell>
          <cell r="N1675">
            <v>36432</v>
          </cell>
          <cell r="O1675">
            <v>7898.24</v>
          </cell>
          <cell r="P1675">
            <v>52940.35</v>
          </cell>
          <cell r="Q1675">
            <v>110445.23</v>
          </cell>
          <cell r="R1675">
            <v>60838.59</v>
          </cell>
          <cell r="S1675">
            <v>2376</v>
          </cell>
          <cell r="T1675">
            <v>9583.2000000000007</v>
          </cell>
          <cell r="U1675">
            <v>14259.37</v>
          </cell>
          <cell r="V1675">
            <v>1320</v>
          </cell>
          <cell r="W1675">
            <v>11664</v>
          </cell>
          <cell r="X1675">
            <v>230.25</v>
          </cell>
          <cell r="Y1675">
            <v>14798.92</v>
          </cell>
          <cell r="Z1675">
            <v>9049.77</v>
          </cell>
          <cell r="AA1675">
            <v>13.13</v>
          </cell>
          <cell r="AB1675">
            <v>2078.6</v>
          </cell>
          <cell r="AC1675">
            <v>12153.43</v>
          </cell>
          <cell r="AD1675">
            <v>14.26</v>
          </cell>
          <cell r="AE1675">
            <v>21834</v>
          </cell>
          <cell r="AF1675">
            <v>25</v>
          </cell>
          <cell r="AG1675">
            <v>4368.6000000000004</v>
          </cell>
          <cell r="AH1675">
            <v>67281</v>
          </cell>
          <cell r="AI1675">
            <v>2124</v>
          </cell>
          <cell r="AJ1675">
            <v>167754.26</v>
          </cell>
          <cell r="AK1675">
            <v>2454.27</v>
          </cell>
          <cell r="AL1675">
            <v>7655.21</v>
          </cell>
        </row>
        <row r="1676">
          <cell r="A1676">
            <v>38916</v>
          </cell>
          <cell r="B1676" t="str">
            <v>10:45</v>
          </cell>
          <cell r="C1676">
            <v>38084.370000000003</v>
          </cell>
          <cell r="D1676">
            <v>64089.24</v>
          </cell>
          <cell r="E1676">
            <v>171991.04000000001</v>
          </cell>
          <cell r="F1676">
            <v>31968</v>
          </cell>
          <cell r="G1676">
            <v>93149.97</v>
          </cell>
          <cell r="H1676">
            <v>11775.86</v>
          </cell>
          <cell r="I1676">
            <v>-346.02</v>
          </cell>
          <cell r="J1676">
            <v>16187.55</v>
          </cell>
          <cell r="K1676">
            <v>5808.48</v>
          </cell>
          <cell r="L1676">
            <v>14319.26</v>
          </cell>
          <cell r="M1676">
            <v>0</v>
          </cell>
          <cell r="N1676">
            <v>37536</v>
          </cell>
          <cell r="O1676">
            <v>7867.91</v>
          </cell>
          <cell r="P1676">
            <v>49258.65</v>
          </cell>
          <cell r="Q1676">
            <v>114906.02</v>
          </cell>
          <cell r="R1676">
            <v>57126.559999999998</v>
          </cell>
          <cell r="S1676">
            <v>2268</v>
          </cell>
          <cell r="T1676">
            <v>9482.4</v>
          </cell>
          <cell r="U1676">
            <v>14319.26</v>
          </cell>
          <cell r="V1676">
            <v>1185</v>
          </cell>
          <cell r="W1676">
            <v>11750.4</v>
          </cell>
          <cell r="X1676">
            <v>234</v>
          </cell>
          <cell r="Y1676">
            <v>15131.48</v>
          </cell>
          <cell r="Z1676">
            <v>9404.41</v>
          </cell>
          <cell r="AA1676">
            <v>16.88</v>
          </cell>
          <cell r="AB1676">
            <v>2077</v>
          </cell>
          <cell r="AC1676">
            <v>12002.8</v>
          </cell>
          <cell r="AD1676">
            <v>15.04</v>
          </cell>
          <cell r="AE1676">
            <v>22032</v>
          </cell>
          <cell r="AF1676">
            <v>23.96</v>
          </cell>
          <cell r="AG1676">
            <v>4347.63</v>
          </cell>
          <cell r="AH1676">
            <v>66924</v>
          </cell>
          <cell r="AI1676">
            <v>2145.6</v>
          </cell>
          <cell r="AJ1676">
            <v>172025.7</v>
          </cell>
          <cell r="AK1676">
            <v>2397.19</v>
          </cell>
          <cell r="AL1676">
            <v>5985.97</v>
          </cell>
        </row>
        <row r="1677">
          <cell r="A1677">
            <v>38916</v>
          </cell>
          <cell r="B1677" t="str">
            <v>11:00</v>
          </cell>
          <cell r="C1677">
            <v>40224.49</v>
          </cell>
          <cell r="D1677">
            <v>64969.42</v>
          </cell>
          <cell r="E1677">
            <v>174269.27</v>
          </cell>
          <cell r="F1677">
            <v>31968</v>
          </cell>
          <cell r="G1677">
            <v>92958.3</v>
          </cell>
          <cell r="H1677">
            <v>11746.24</v>
          </cell>
          <cell r="I1677">
            <v>-338.4</v>
          </cell>
          <cell r="J1677">
            <v>16283.55</v>
          </cell>
          <cell r="K1677">
            <v>5759.15</v>
          </cell>
          <cell r="L1677">
            <v>14291.35</v>
          </cell>
          <cell r="M1677">
            <v>0</v>
          </cell>
          <cell r="N1677">
            <v>36984</v>
          </cell>
          <cell r="O1677">
            <v>7813.32</v>
          </cell>
          <cell r="P1677">
            <v>49290.31</v>
          </cell>
          <cell r="Q1677">
            <v>117362.4</v>
          </cell>
          <cell r="R1677">
            <v>57103.63</v>
          </cell>
          <cell r="S1677">
            <v>2376</v>
          </cell>
          <cell r="T1677">
            <v>9439.2000000000007</v>
          </cell>
          <cell r="U1677">
            <v>14291.35</v>
          </cell>
          <cell r="V1677">
            <v>1179</v>
          </cell>
          <cell r="W1677">
            <v>11606.4</v>
          </cell>
          <cell r="X1677">
            <v>232.5</v>
          </cell>
          <cell r="Y1677">
            <v>14965.2</v>
          </cell>
          <cell r="Z1677">
            <v>9817.1299999999992</v>
          </cell>
          <cell r="AA1677">
            <v>11.26</v>
          </cell>
          <cell r="AB1677">
            <v>2032.2</v>
          </cell>
          <cell r="AC1677">
            <v>11981.45</v>
          </cell>
          <cell r="AD1677">
            <v>13.82</v>
          </cell>
          <cell r="AE1677">
            <v>21852</v>
          </cell>
          <cell r="AF1677">
            <v>23.96</v>
          </cell>
          <cell r="AG1677">
            <v>4418.1099999999997</v>
          </cell>
          <cell r="AH1677">
            <v>66795</v>
          </cell>
          <cell r="AI1677">
            <v>2210.4</v>
          </cell>
          <cell r="AJ1677">
            <v>174137.44</v>
          </cell>
          <cell r="AK1677">
            <v>2454.27</v>
          </cell>
          <cell r="AL1677">
            <v>6348.27</v>
          </cell>
        </row>
        <row r="1678">
          <cell r="A1678">
            <v>38916</v>
          </cell>
          <cell r="B1678" t="str">
            <v>11:15</v>
          </cell>
          <cell r="C1678">
            <v>40662.589999999997</v>
          </cell>
          <cell r="D1678">
            <v>78012.02</v>
          </cell>
          <cell r="E1678">
            <v>170783.96</v>
          </cell>
          <cell r="F1678">
            <v>31968</v>
          </cell>
          <cell r="G1678">
            <v>91424.97</v>
          </cell>
          <cell r="H1678">
            <v>11572.63</v>
          </cell>
          <cell r="I1678">
            <v>-357.96</v>
          </cell>
          <cell r="J1678">
            <v>15544.78</v>
          </cell>
          <cell r="K1678">
            <v>5867.36</v>
          </cell>
          <cell r="L1678">
            <v>14289.3</v>
          </cell>
          <cell r="M1678">
            <v>0</v>
          </cell>
          <cell r="N1678">
            <v>37536</v>
          </cell>
          <cell r="O1678">
            <v>7770.85</v>
          </cell>
          <cell r="P1678">
            <v>48973.2</v>
          </cell>
          <cell r="Q1678">
            <v>120293.96</v>
          </cell>
          <cell r="R1678">
            <v>56744.05</v>
          </cell>
          <cell r="S1678">
            <v>2376</v>
          </cell>
          <cell r="T1678">
            <v>9435.6</v>
          </cell>
          <cell r="U1678">
            <v>14289.3</v>
          </cell>
          <cell r="V1678">
            <v>1173</v>
          </cell>
          <cell r="W1678">
            <v>12067.2</v>
          </cell>
          <cell r="X1678">
            <v>204.75</v>
          </cell>
          <cell r="Y1678">
            <v>15380.9</v>
          </cell>
          <cell r="Z1678">
            <v>10363.89</v>
          </cell>
          <cell r="AA1678">
            <v>5.63</v>
          </cell>
          <cell r="AB1678">
            <v>2060.9</v>
          </cell>
          <cell r="AC1678">
            <v>12211.14</v>
          </cell>
          <cell r="AD1678">
            <v>13.81</v>
          </cell>
          <cell r="AE1678">
            <v>21852</v>
          </cell>
          <cell r="AF1678">
            <v>20.83</v>
          </cell>
          <cell r="AG1678">
            <v>4360.1499999999996</v>
          </cell>
          <cell r="AH1678">
            <v>66903</v>
          </cell>
          <cell r="AI1678">
            <v>2232</v>
          </cell>
          <cell r="AJ1678">
            <v>173593.5</v>
          </cell>
          <cell r="AK1678">
            <v>2397.19</v>
          </cell>
          <cell r="AL1678">
            <v>7597.9</v>
          </cell>
        </row>
        <row r="1679">
          <cell r="A1679">
            <v>38916</v>
          </cell>
          <cell r="B1679" t="str">
            <v>11:30</v>
          </cell>
          <cell r="C1679">
            <v>39790.78</v>
          </cell>
          <cell r="D1679">
            <v>79052.23</v>
          </cell>
          <cell r="E1679">
            <v>175623.95</v>
          </cell>
          <cell r="F1679">
            <v>31881.599999999999</v>
          </cell>
          <cell r="G1679">
            <v>91309.97</v>
          </cell>
          <cell r="H1679">
            <v>11546.75</v>
          </cell>
          <cell r="I1679">
            <v>-360.69</v>
          </cell>
          <cell r="J1679">
            <v>15154.84</v>
          </cell>
          <cell r="K1679">
            <v>5842.01</v>
          </cell>
          <cell r="L1679">
            <v>14184.9</v>
          </cell>
          <cell r="M1679">
            <v>0</v>
          </cell>
          <cell r="N1679">
            <v>36984</v>
          </cell>
          <cell r="O1679">
            <v>7770.85</v>
          </cell>
          <cell r="P1679">
            <v>48735.54</v>
          </cell>
          <cell r="Q1679">
            <v>121608.69</v>
          </cell>
          <cell r="R1679">
            <v>56506.39</v>
          </cell>
          <cell r="S1679">
            <v>2376</v>
          </cell>
          <cell r="T1679">
            <v>9248.4</v>
          </cell>
          <cell r="U1679">
            <v>14184.9</v>
          </cell>
          <cell r="V1679">
            <v>1266</v>
          </cell>
          <cell r="W1679">
            <v>12067.2</v>
          </cell>
          <cell r="X1679">
            <v>205.5</v>
          </cell>
          <cell r="Y1679">
            <v>15796.6</v>
          </cell>
          <cell r="Z1679">
            <v>10436.74</v>
          </cell>
          <cell r="AA1679">
            <v>3.75</v>
          </cell>
          <cell r="AB1679">
            <v>2045</v>
          </cell>
          <cell r="AC1679">
            <v>12020.78</v>
          </cell>
          <cell r="AD1679">
            <v>14.59</v>
          </cell>
          <cell r="AE1679">
            <v>21942</v>
          </cell>
          <cell r="AF1679">
            <v>20.83</v>
          </cell>
          <cell r="AG1679">
            <v>4428.3100000000004</v>
          </cell>
          <cell r="AH1679">
            <v>67179</v>
          </cell>
          <cell r="AI1679">
            <v>2282.4</v>
          </cell>
          <cell r="AJ1679">
            <v>176553.05</v>
          </cell>
          <cell r="AK1679">
            <v>2397.19</v>
          </cell>
          <cell r="AL1679">
            <v>6697.84</v>
          </cell>
        </row>
        <row r="1680">
          <cell r="A1680">
            <v>38916</v>
          </cell>
          <cell r="B1680" t="str">
            <v>11:45</v>
          </cell>
          <cell r="C1680">
            <v>40334.51</v>
          </cell>
          <cell r="D1680">
            <v>80092.44</v>
          </cell>
          <cell r="E1680">
            <v>176263.58</v>
          </cell>
          <cell r="F1680">
            <v>31881.599999999999</v>
          </cell>
          <cell r="G1680">
            <v>91386.64</v>
          </cell>
          <cell r="H1680">
            <v>11572.63</v>
          </cell>
          <cell r="I1680">
            <v>-353.36</v>
          </cell>
          <cell r="J1680">
            <v>15778.79</v>
          </cell>
          <cell r="K1680">
            <v>5966.39</v>
          </cell>
          <cell r="L1680">
            <v>14192.98</v>
          </cell>
          <cell r="M1680">
            <v>0</v>
          </cell>
          <cell r="N1680">
            <v>37536</v>
          </cell>
          <cell r="O1680">
            <v>7776.92</v>
          </cell>
          <cell r="P1680">
            <v>48855.78</v>
          </cell>
          <cell r="Q1680">
            <v>123521.36</v>
          </cell>
          <cell r="R1680">
            <v>56632.7</v>
          </cell>
          <cell r="S1680">
            <v>2268</v>
          </cell>
          <cell r="T1680">
            <v>9032.4</v>
          </cell>
          <cell r="U1680">
            <v>14192.98</v>
          </cell>
          <cell r="V1680">
            <v>1224</v>
          </cell>
          <cell r="W1680">
            <v>12556.8</v>
          </cell>
          <cell r="X1680">
            <v>217.5</v>
          </cell>
          <cell r="Y1680">
            <v>15796.6</v>
          </cell>
          <cell r="Z1680">
            <v>10279.27</v>
          </cell>
          <cell r="AA1680">
            <v>5.63</v>
          </cell>
          <cell r="AB1680">
            <v>2017.8</v>
          </cell>
          <cell r="AC1680">
            <v>12191.31</v>
          </cell>
          <cell r="AD1680">
            <v>13.52</v>
          </cell>
          <cell r="AE1680">
            <v>22050</v>
          </cell>
          <cell r="AF1680">
            <v>22.92</v>
          </cell>
          <cell r="AG1680">
            <v>4459.37</v>
          </cell>
          <cell r="AH1680">
            <v>67557</v>
          </cell>
          <cell r="AI1680">
            <v>2311.1999999999998</v>
          </cell>
          <cell r="AJ1680">
            <v>176873</v>
          </cell>
          <cell r="AK1680">
            <v>2397.19</v>
          </cell>
          <cell r="AL1680">
            <v>6651.07</v>
          </cell>
        </row>
        <row r="1681">
          <cell r="A1681">
            <v>38916</v>
          </cell>
          <cell r="B1681" t="str">
            <v>12:00</v>
          </cell>
          <cell r="C1681">
            <v>40132.46</v>
          </cell>
          <cell r="D1681">
            <v>80612.539999999994</v>
          </cell>
          <cell r="E1681">
            <v>174588.38</v>
          </cell>
          <cell r="F1681">
            <v>30844.799999999999</v>
          </cell>
          <cell r="G1681">
            <v>91003.3</v>
          </cell>
          <cell r="H1681">
            <v>11428.64</v>
          </cell>
          <cell r="I1681">
            <v>-327.91</v>
          </cell>
          <cell r="J1681">
            <v>15730.79</v>
          </cell>
          <cell r="K1681">
            <v>6003.88</v>
          </cell>
          <cell r="L1681">
            <v>14119.03</v>
          </cell>
          <cell r="M1681">
            <v>0</v>
          </cell>
          <cell r="N1681">
            <v>36984</v>
          </cell>
          <cell r="O1681">
            <v>7764.79</v>
          </cell>
          <cell r="P1681">
            <v>49805.56</v>
          </cell>
          <cell r="Q1681">
            <v>123399.91</v>
          </cell>
          <cell r="R1681">
            <v>57570.35</v>
          </cell>
          <cell r="S1681">
            <v>2376</v>
          </cell>
          <cell r="T1681">
            <v>8974.7999999999993</v>
          </cell>
          <cell r="U1681">
            <v>14119.03</v>
          </cell>
          <cell r="V1681">
            <v>1095</v>
          </cell>
          <cell r="W1681">
            <v>12556.8</v>
          </cell>
          <cell r="X1681">
            <v>215.25</v>
          </cell>
          <cell r="Y1681">
            <v>15879.74</v>
          </cell>
          <cell r="Z1681">
            <v>9692.84</v>
          </cell>
          <cell r="AA1681">
            <v>5.63</v>
          </cell>
          <cell r="AB1681">
            <v>2048.1999999999998</v>
          </cell>
          <cell r="AC1681">
            <v>12046.48</v>
          </cell>
          <cell r="AD1681">
            <v>14.23</v>
          </cell>
          <cell r="AE1681">
            <v>21726</v>
          </cell>
          <cell r="AF1681">
            <v>20.83</v>
          </cell>
          <cell r="AG1681">
            <v>4368.3</v>
          </cell>
          <cell r="AH1681">
            <v>66033</v>
          </cell>
          <cell r="AI1681">
            <v>2181.6</v>
          </cell>
          <cell r="AJ1681">
            <v>175353.25</v>
          </cell>
          <cell r="AK1681">
            <v>2283.04</v>
          </cell>
          <cell r="AL1681">
            <v>5610.82</v>
          </cell>
        </row>
        <row r="1682">
          <cell r="A1682">
            <v>38916</v>
          </cell>
          <cell r="B1682" t="str">
            <v>12:15</v>
          </cell>
          <cell r="C1682">
            <v>38736.93</v>
          </cell>
          <cell r="D1682">
            <v>67689.960000000006</v>
          </cell>
          <cell r="E1682">
            <v>173146</v>
          </cell>
          <cell r="F1682">
            <v>30067.200000000001</v>
          </cell>
          <cell r="G1682">
            <v>90159.97</v>
          </cell>
          <cell r="H1682">
            <v>11378.77</v>
          </cell>
          <cell r="I1682">
            <v>-294.7</v>
          </cell>
          <cell r="J1682">
            <v>16032.37</v>
          </cell>
          <cell r="K1682">
            <v>5901.09</v>
          </cell>
          <cell r="L1682">
            <v>13180.01</v>
          </cell>
          <cell r="M1682">
            <v>0</v>
          </cell>
          <cell r="N1682">
            <v>36432</v>
          </cell>
          <cell r="O1682">
            <v>8104.5</v>
          </cell>
          <cell r="P1682">
            <v>47137.13</v>
          </cell>
          <cell r="Q1682">
            <v>121734.7</v>
          </cell>
          <cell r="R1682">
            <v>55241.63</v>
          </cell>
          <cell r="S1682">
            <v>2376</v>
          </cell>
          <cell r="T1682">
            <v>8697.6</v>
          </cell>
          <cell r="U1682">
            <v>13180.01</v>
          </cell>
          <cell r="V1682">
            <v>1191</v>
          </cell>
          <cell r="W1682">
            <v>12470.4</v>
          </cell>
          <cell r="X1682">
            <v>199.5</v>
          </cell>
          <cell r="Y1682">
            <v>15630.32</v>
          </cell>
          <cell r="Z1682">
            <v>8586.9500000000007</v>
          </cell>
          <cell r="AA1682">
            <v>3.75</v>
          </cell>
          <cell r="AB1682">
            <v>2045</v>
          </cell>
          <cell r="AC1682">
            <v>11334.86</v>
          </cell>
          <cell r="AD1682">
            <v>13.66</v>
          </cell>
          <cell r="AE1682">
            <v>20952</v>
          </cell>
          <cell r="AF1682">
            <v>25</v>
          </cell>
          <cell r="AG1682">
            <v>4430.2299999999996</v>
          </cell>
          <cell r="AH1682">
            <v>62124</v>
          </cell>
          <cell r="AI1682">
            <v>2217.6</v>
          </cell>
          <cell r="AJ1682">
            <v>170329.94</v>
          </cell>
          <cell r="AK1682">
            <v>2340.12</v>
          </cell>
          <cell r="AL1682">
            <v>3644.7</v>
          </cell>
        </row>
        <row r="1683">
          <cell r="A1683">
            <v>38916</v>
          </cell>
          <cell r="B1683" t="str">
            <v>12:30</v>
          </cell>
          <cell r="C1683">
            <v>38221.599999999999</v>
          </cell>
          <cell r="D1683">
            <v>59728.800000000003</v>
          </cell>
          <cell r="E1683">
            <v>171867.11</v>
          </cell>
          <cell r="F1683">
            <v>30326.400000000001</v>
          </cell>
          <cell r="G1683">
            <v>90236.64</v>
          </cell>
          <cell r="H1683">
            <v>11426.76</v>
          </cell>
          <cell r="I1683">
            <v>-326.76</v>
          </cell>
          <cell r="J1683">
            <v>16033.57</v>
          </cell>
          <cell r="K1683">
            <v>5887.68</v>
          </cell>
          <cell r="L1683">
            <v>12741.96</v>
          </cell>
          <cell r="M1683">
            <v>0</v>
          </cell>
          <cell r="N1683">
            <v>36984</v>
          </cell>
          <cell r="O1683">
            <v>9129.69</v>
          </cell>
          <cell r="P1683">
            <v>42264.28</v>
          </cell>
          <cell r="Q1683">
            <v>121190.76</v>
          </cell>
          <cell r="R1683">
            <v>51393.97</v>
          </cell>
          <cell r="S1683">
            <v>2376</v>
          </cell>
          <cell r="T1683">
            <v>8240.4</v>
          </cell>
          <cell r="U1683">
            <v>12741.96</v>
          </cell>
          <cell r="V1683">
            <v>1137</v>
          </cell>
          <cell r="W1683">
            <v>12096</v>
          </cell>
          <cell r="X1683">
            <v>210.75</v>
          </cell>
          <cell r="Y1683">
            <v>15214.62</v>
          </cell>
          <cell r="Z1683">
            <v>7913.9</v>
          </cell>
          <cell r="AA1683">
            <v>3.75</v>
          </cell>
          <cell r="AB1683">
            <v>1985.9</v>
          </cell>
          <cell r="AC1683">
            <v>10924.16</v>
          </cell>
          <cell r="AD1683">
            <v>13.55</v>
          </cell>
          <cell r="AE1683">
            <v>20394</v>
          </cell>
          <cell r="AF1683">
            <v>21.87</v>
          </cell>
          <cell r="AG1683">
            <v>4282.13</v>
          </cell>
          <cell r="AH1683">
            <v>60816</v>
          </cell>
          <cell r="AI1683">
            <v>2196</v>
          </cell>
          <cell r="AJ1683">
            <v>167786.18</v>
          </cell>
          <cell r="AK1683">
            <v>2283.04</v>
          </cell>
          <cell r="AL1683">
            <v>2891.87</v>
          </cell>
        </row>
        <row r="1684">
          <cell r="A1684">
            <v>38916</v>
          </cell>
          <cell r="B1684" t="str">
            <v>12:45</v>
          </cell>
          <cell r="C1684">
            <v>41196.32</v>
          </cell>
          <cell r="D1684">
            <v>54448.89</v>
          </cell>
          <cell r="E1684">
            <v>166868.29999999999</v>
          </cell>
          <cell r="F1684">
            <v>30326.400000000001</v>
          </cell>
          <cell r="G1684">
            <v>90236.64</v>
          </cell>
          <cell r="H1684">
            <v>11456.39</v>
          </cell>
          <cell r="I1684">
            <v>-309.8</v>
          </cell>
          <cell r="J1684">
            <v>15575.61</v>
          </cell>
          <cell r="K1684">
            <v>5874.26</v>
          </cell>
          <cell r="L1684">
            <v>12254.37</v>
          </cell>
          <cell r="M1684">
            <v>0</v>
          </cell>
          <cell r="N1684">
            <v>37536</v>
          </cell>
          <cell r="O1684">
            <v>7795.12</v>
          </cell>
          <cell r="P1684">
            <v>39797.67</v>
          </cell>
          <cell r="Q1684">
            <v>120533.8</v>
          </cell>
          <cell r="R1684">
            <v>47592.79</v>
          </cell>
          <cell r="S1684">
            <v>2376</v>
          </cell>
          <cell r="T1684">
            <v>7653.6</v>
          </cell>
          <cell r="U1684">
            <v>12254.37</v>
          </cell>
          <cell r="V1684">
            <v>1119</v>
          </cell>
          <cell r="W1684">
            <v>11289.6</v>
          </cell>
          <cell r="X1684">
            <v>244.5</v>
          </cell>
          <cell r="Y1684">
            <v>15297.76</v>
          </cell>
          <cell r="Z1684">
            <v>7780.83</v>
          </cell>
          <cell r="AA1684">
            <v>9.3800000000000008</v>
          </cell>
          <cell r="AB1684">
            <v>1973.1</v>
          </cell>
          <cell r="AC1684">
            <v>10928.37</v>
          </cell>
          <cell r="AD1684">
            <v>14.34</v>
          </cell>
          <cell r="AE1684">
            <v>19890</v>
          </cell>
          <cell r="AF1684">
            <v>20.83</v>
          </cell>
          <cell r="AG1684">
            <v>4308.6400000000003</v>
          </cell>
          <cell r="AH1684">
            <v>59763</v>
          </cell>
          <cell r="AI1684">
            <v>2124</v>
          </cell>
          <cell r="AJ1684">
            <v>164026.64000000001</v>
          </cell>
          <cell r="AK1684">
            <v>2340.12</v>
          </cell>
          <cell r="AL1684">
            <v>3689.05</v>
          </cell>
        </row>
        <row r="1685">
          <cell r="A1685">
            <v>38916</v>
          </cell>
          <cell r="B1685" t="str">
            <v>13:00</v>
          </cell>
          <cell r="C1685">
            <v>39570.32</v>
          </cell>
          <cell r="D1685">
            <v>53088.62</v>
          </cell>
          <cell r="E1685">
            <v>166465.91</v>
          </cell>
          <cell r="F1685">
            <v>30067.200000000001</v>
          </cell>
          <cell r="G1685">
            <v>89738.3</v>
          </cell>
          <cell r="H1685">
            <v>11428.64</v>
          </cell>
          <cell r="I1685">
            <v>-265.08999999999997</v>
          </cell>
          <cell r="J1685">
            <v>15191.24</v>
          </cell>
          <cell r="K1685">
            <v>5851.54</v>
          </cell>
          <cell r="L1685">
            <v>12129.96</v>
          </cell>
          <cell r="M1685">
            <v>0</v>
          </cell>
          <cell r="N1685">
            <v>36432</v>
          </cell>
          <cell r="O1685">
            <v>7704.13</v>
          </cell>
          <cell r="P1685">
            <v>39408.42</v>
          </cell>
          <cell r="Q1685">
            <v>114761.09</v>
          </cell>
          <cell r="R1685">
            <v>47112.55</v>
          </cell>
          <cell r="S1685">
            <v>2376</v>
          </cell>
          <cell r="T1685">
            <v>8031.6</v>
          </cell>
          <cell r="U1685">
            <v>12129.96</v>
          </cell>
          <cell r="V1685">
            <v>1101</v>
          </cell>
          <cell r="W1685">
            <v>11203.2</v>
          </cell>
          <cell r="X1685">
            <v>244.5</v>
          </cell>
          <cell r="Y1685">
            <v>15297.76</v>
          </cell>
          <cell r="Z1685">
            <v>8079.83</v>
          </cell>
          <cell r="AA1685">
            <v>5.63</v>
          </cell>
          <cell r="AB1685">
            <v>1952.3</v>
          </cell>
          <cell r="AC1685">
            <v>11008.1</v>
          </cell>
          <cell r="AD1685">
            <v>13.63</v>
          </cell>
          <cell r="AE1685">
            <v>19782</v>
          </cell>
          <cell r="AF1685">
            <v>17.71</v>
          </cell>
          <cell r="AG1685">
            <v>4475.6000000000004</v>
          </cell>
          <cell r="AH1685">
            <v>59904</v>
          </cell>
          <cell r="AI1685">
            <v>2124</v>
          </cell>
          <cell r="AJ1685">
            <v>164442.51999999999</v>
          </cell>
          <cell r="AK1685">
            <v>2397.19</v>
          </cell>
          <cell r="AL1685">
            <v>4211.54</v>
          </cell>
        </row>
        <row r="1686">
          <cell r="A1686">
            <v>38916</v>
          </cell>
          <cell r="B1686" t="str">
            <v>13:15</v>
          </cell>
          <cell r="C1686">
            <v>36549.199999999997</v>
          </cell>
          <cell r="D1686">
            <v>51888.31</v>
          </cell>
          <cell r="E1686">
            <v>167660.5</v>
          </cell>
          <cell r="F1686">
            <v>29980.799999999999</v>
          </cell>
          <cell r="G1686">
            <v>89278.3</v>
          </cell>
          <cell r="H1686">
            <v>11234.78</v>
          </cell>
          <cell r="I1686">
            <v>-147.35</v>
          </cell>
          <cell r="J1686">
            <v>15648</v>
          </cell>
          <cell r="K1686">
            <v>5698.34</v>
          </cell>
          <cell r="L1686">
            <v>12214.51</v>
          </cell>
          <cell r="M1686">
            <v>0</v>
          </cell>
          <cell r="N1686">
            <v>36432</v>
          </cell>
          <cell r="O1686">
            <v>7679.86</v>
          </cell>
          <cell r="P1686">
            <v>39761.39</v>
          </cell>
          <cell r="Q1686">
            <v>109715.35</v>
          </cell>
          <cell r="R1686">
            <v>47441.25</v>
          </cell>
          <cell r="S1686">
            <v>2376</v>
          </cell>
          <cell r="T1686">
            <v>8042.4</v>
          </cell>
          <cell r="U1686">
            <v>12214.51</v>
          </cell>
          <cell r="V1686">
            <v>1023</v>
          </cell>
          <cell r="W1686">
            <v>10828.8</v>
          </cell>
          <cell r="X1686">
            <v>224.25</v>
          </cell>
          <cell r="Y1686">
            <v>15131.48</v>
          </cell>
          <cell r="Z1686">
            <v>8549.94</v>
          </cell>
          <cell r="AA1686">
            <v>3.75</v>
          </cell>
          <cell r="AB1686">
            <v>1987.4</v>
          </cell>
          <cell r="AC1686">
            <v>10872.18</v>
          </cell>
          <cell r="AD1686">
            <v>3.59</v>
          </cell>
          <cell r="AE1686">
            <v>19908</v>
          </cell>
          <cell r="AF1686">
            <v>18.75</v>
          </cell>
          <cell r="AG1686">
            <v>4454.72</v>
          </cell>
          <cell r="AH1686">
            <v>60807</v>
          </cell>
          <cell r="AI1686">
            <v>2167.1999999999998</v>
          </cell>
          <cell r="AJ1686">
            <v>166170.23000000001</v>
          </cell>
          <cell r="AK1686">
            <v>2397.19</v>
          </cell>
          <cell r="AL1686">
            <v>4922.21</v>
          </cell>
        </row>
        <row r="1687">
          <cell r="A1687">
            <v>38916</v>
          </cell>
          <cell r="B1687" t="str">
            <v>13:30</v>
          </cell>
          <cell r="C1687">
            <v>31302.74</v>
          </cell>
          <cell r="D1687">
            <v>59929.21</v>
          </cell>
          <cell r="E1687">
            <v>167482.1</v>
          </cell>
          <cell r="F1687">
            <v>29980.799999999999</v>
          </cell>
          <cell r="G1687">
            <v>89316.64</v>
          </cell>
          <cell r="H1687">
            <v>11212.66</v>
          </cell>
          <cell r="I1687">
            <v>-130.82</v>
          </cell>
          <cell r="J1687">
            <v>15745.59</v>
          </cell>
          <cell r="K1687">
            <v>5666.89</v>
          </cell>
          <cell r="L1687">
            <v>12205.96</v>
          </cell>
          <cell r="M1687">
            <v>0</v>
          </cell>
          <cell r="N1687">
            <v>36432</v>
          </cell>
          <cell r="O1687">
            <v>7673.79</v>
          </cell>
          <cell r="P1687">
            <v>39723.5</v>
          </cell>
          <cell r="Q1687">
            <v>106722.82</v>
          </cell>
          <cell r="R1687">
            <v>47397.29</v>
          </cell>
          <cell r="S1687">
            <v>2376</v>
          </cell>
          <cell r="T1687">
            <v>8240.4</v>
          </cell>
          <cell r="U1687">
            <v>12205.96</v>
          </cell>
          <cell r="V1687">
            <v>1272</v>
          </cell>
          <cell r="W1687">
            <v>10915.2</v>
          </cell>
          <cell r="X1687">
            <v>213.75</v>
          </cell>
          <cell r="Y1687">
            <v>15048.34</v>
          </cell>
          <cell r="Z1687">
            <v>8619.77</v>
          </cell>
          <cell r="AA1687">
            <v>5.63</v>
          </cell>
          <cell r="AB1687">
            <v>1960.2</v>
          </cell>
          <cell r="AC1687">
            <v>11067.71</v>
          </cell>
          <cell r="AD1687">
            <v>0.92</v>
          </cell>
          <cell r="AE1687">
            <v>20160</v>
          </cell>
          <cell r="AF1687">
            <v>21.87</v>
          </cell>
          <cell r="AG1687">
            <v>4577.25</v>
          </cell>
          <cell r="AH1687">
            <v>61902</v>
          </cell>
          <cell r="AI1687">
            <v>2167.1999999999998</v>
          </cell>
          <cell r="AJ1687">
            <v>167866.11</v>
          </cell>
          <cell r="AK1687">
            <v>2397.19</v>
          </cell>
          <cell r="AL1687">
            <v>6209.17</v>
          </cell>
        </row>
        <row r="1688">
          <cell r="A1688">
            <v>38916</v>
          </cell>
          <cell r="B1688" t="str">
            <v>13:45</v>
          </cell>
          <cell r="C1688">
            <v>38712.92</v>
          </cell>
          <cell r="D1688">
            <v>55528.32</v>
          </cell>
          <cell r="E1688">
            <v>166924.46</v>
          </cell>
          <cell r="F1688">
            <v>30067.200000000001</v>
          </cell>
          <cell r="G1688">
            <v>89201.64</v>
          </cell>
          <cell r="H1688">
            <v>11236.65</v>
          </cell>
          <cell r="I1688">
            <v>-138.58000000000001</v>
          </cell>
          <cell r="J1688">
            <v>15038.05</v>
          </cell>
          <cell r="K1688">
            <v>5659.96</v>
          </cell>
          <cell r="L1688">
            <v>12112.73</v>
          </cell>
          <cell r="M1688">
            <v>0</v>
          </cell>
          <cell r="N1688">
            <v>35880</v>
          </cell>
          <cell r="O1688">
            <v>7667.73</v>
          </cell>
          <cell r="P1688">
            <v>39720.910000000003</v>
          </cell>
          <cell r="Q1688">
            <v>103626.58</v>
          </cell>
          <cell r="R1688">
            <v>47388.639999999999</v>
          </cell>
          <cell r="S1688">
            <v>2268</v>
          </cell>
          <cell r="T1688">
            <v>8658</v>
          </cell>
          <cell r="U1688">
            <v>12112.73</v>
          </cell>
          <cell r="V1688">
            <v>1113</v>
          </cell>
          <cell r="W1688">
            <v>10972.8</v>
          </cell>
          <cell r="X1688">
            <v>231</v>
          </cell>
          <cell r="Y1688">
            <v>15297.76</v>
          </cell>
          <cell r="Z1688">
            <v>8551.56</v>
          </cell>
          <cell r="AA1688">
            <v>5.63</v>
          </cell>
          <cell r="AB1688">
            <v>1957</v>
          </cell>
          <cell r="AC1688">
            <v>11525.42</v>
          </cell>
          <cell r="AD1688">
            <v>0.86</v>
          </cell>
          <cell r="AE1688">
            <v>20430</v>
          </cell>
          <cell r="AF1688">
            <v>21.87</v>
          </cell>
          <cell r="AG1688">
            <v>5059.5600000000004</v>
          </cell>
          <cell r="AH1688">
            <v>63297</v>
          </cell>
          <cell r="AI1688">
            <v>2253.6</v>
          </cell>
          <cell r="AJ1688">
            <v>168841.96</v>
          </cell>
          <cell r="AK1688">
            <v>2340.12</v>
          </cell>
          <cell r="AL1688">
            <v>7371.07</v>
          </cell>
        </row>
        <row r="1689">
          <cell r="A1689">
            <v>38916</v>
          </cell>
          <cell r="B1689" t="str">
            <v>14:00</v>
          </cell>
          <cell r="C1689">
            <v>40382.92</v>
          </cell>
          <cell r="D1689">
            <v>56608.54</v>
          </cell>
          <cell r="E1689">
            <v>167124.51</v>
          </cell>
          <cell r="F1689">
            <v>29635.200000000001</v>
          </cell>
          <cell r="G1689">
            <v>89316.64</v>
          </cell>
          <cell r="H1689">
            <v>11186.78</v>
          </cell>
          <cell r="I1689">
            <v>-146.19999999999999</v>
          </cell>
          <cell r="J1689">
            <v>15323.63</v>
          </cell>
          <cell r="K1689">
            <v>5655.23</v>
          </cell>
          <cell r="L1689">
            <v>12134.7</v>
          </cell>
          <cell r="M1689">
            <v>0</v>
          </cell>
          <cell r="N1689">
            <v>35880</v>
          </cell>
          <cell r="O1689">
            <v>7673.79</v>
          </cell>
          <cell r="P1689">
            <v>40412.43</v>
          </cell>
          <cell r="Q1689">
            <v>101106.2</v>
          </cell>
          <cell r="R1689">
            <v>48086.22</v>
          </cell>
          <cell r="S1689">
            <v>2376</v>
          </cell>
          <cell r="T1689">
            <v>8856</v>
          </cell>
          <cell r="U1689">
            <v>12134.7</v>
          </cell>
          <cell r="V1689">
            <v>1269</v>
          </cell>
          <cell r="W1689">
            <v>10857.6</v>
          </cell>
          <cell r="X1689">
            <v>213.75</v>
          </cell>
          <cell r="Y1689">
            <v>15380.9</v>
          </cell>
          <cell r="Z1689">
            <v>8284.5300000000007</v>
          </cell>
          <cell r="AA1689">
            <v>3.75</v>
          </cell>
          <cell r="AB1689">
            <v>1952.2</v>
          </cell>
          <cell r="AC1689">
            <v>13413.55</v>
          </cell>
          <cell r="AD1689">
            <v>1.62</v>
          </cell>
          <cell r="AE1689">
            <v>20952</v>
          </cell>
          <cell r="AF1689">
            <v>22.92</v>
          </cell>
          <cell r="AG1689">
            <v>5451.48</v>
          </cell>
          <cell r="AH1689">
            <v>64296</v>
          </cell>
          <cell r="AI1689">
            <v>2289.6</v>
          </cell>
          <cell r="AJ1689">
            <v>170073.86</v>
          </cell>
          <cell r="AK1689">
            <v>2340.12</v>
          </cell>
          <cell r="AL1689">
            <v>8719.9500000000007</v>
          </cell>
        </row>
        <row r="1690">
          <cell r="A1690">
            <v>38916</v>
          </cell>
          <cell r="B1690" t="str">
            <v>14:15</v>
          </cell>
          <cell r="C1690">
            <v>41631.22</v>
          </cell>
          <cell r="D1690">
            <v>66130.45</v>
          </cell>
          <cell r="E1690">
            <v>165202.03</v>
          </cell>
          <cell r="F1690">
            <v>29462.400000000001</v>
          </cell>
          <cell r="G1690">
            <v>89354.97</v>
          </cell>
          <cell r="H1690">
            <v>11214.53</v>
          </cell>
          <cell r="I1690">
            <v>-214.2</v>
          </cell>
          <cell r="J1690">
            <v>15083.25</v>
          </cell>
          <cell r="K1690">
            <v>5657.49</v>
          </cell>
          <cell r="L1690">
            <v>12190.72</v>
          </cell>
          <cell r="M1690">
            <v>0</v>
          </cell>
          <cell r="N1690">
            <v>36432</v>
          </cell>
          <cell r="O1690">
            <v>7667.73</v>
          </cell>
          <cell r="P1690">
            <v>40483.31</v>
          </cell>
          <cell r="Q1690">
            <v>103286.2</v>
          </cell>
          <cell r="R1690">
            <v>48151.040000000001</v>
          </cell>
          <cell r="S1690">
            <v>2268</v>
          </cell>
          <cell r="T1690">
            <v>9115.2000000000007</v>
          </cell>
          <cell r="U1690">
            <v>12190.72</v>
          </cell>
          <cell r="V1690">
            <v>1236</v>
          </cell>
          <cell r="W1690">
            <v>10771.2</v>
          </cell>
          <cell r="X1690">
            <v>216.75</v>
          </cell>
          <cell r="Y1690">
            <v>15962.88</v>
          </cell>
          <cell r="Z1690">
            <v>8604.74</v>
          </cell>
          <cell r="AA1690">
            <v>7.5</v>
          </cell>
          <cell r="AB1690">
            <v>2021</v>
          </cell>
          <cell r="AC1690">
            <v>13739.99</v>
          </cell>
          <cell r="AD1690">
            <v>0.76</v>
          </cell>
          <cell r="AE1690">
            <v>21186</v>
          </cell>
          <cell r="AF1690">
            <v>23.96</v>
          </cell>
          <cell r="AG1690">
            <v>5191</v>
          </cell>
          <cell r="AH1690">
            <v>65856</v>
          </cell>
          <cell r="AI1690">
            <v>2354.4</v>
          </cell>
          <cell r="AJ1690">
            <v>171113.87</v>
          </cell>
          <cell r="AK1690">
            <v>2340.12</v>
          </cell>
          <cell r="AL1690">
            <v>10345.94</v>
          </cell>
        </row>
        <row r="1691">
          <cell r="A1691">
            <v>38916</v>
          </cell>
          <cell r="B1691" t="str">
            <v>14:30</v>
          </cell>
          <cell r="C1691">
            <v>40794.620000000003</v>
          </cell>
          <cell r="D1691">
            <v>71011.42</v>
          </cell>
          <cell r="E1691">
            <v>171243.33</v>
          </cell>
          <cell r="F1691">
            <v>29462.400000000001</v>
          </cell>
          <cell r="G1691">
            <v>89316.64</v>
          </cell>
          <cell r="H1691">
            <v>11186.78</v>
          </cell>
          <cell r="I1691">
            <v>-214.77</v>
          </cell>
          <cell r="J1691">
            <v>14904.06</v>
          </cell>
          <cell r="K1691">
            <v>5622.08</v>
          </cell>
          <cell r="L1691">
            <v>12127.59</v>
          </cell>
          <cell r="M1691">
            <v>0</v>
          </cell>
          <cell r="N1691">
            <v>36432</v>
          </cell>
          <cell r="O1691">
            <v>7673.79</v>
          </cell>
          <cell r="P1691">
            <v>40391.360000000001</v>
          </cell>
          <cell r="Q1691">
            <v>105654.77</v>
          </cell>
          <cell r="R1691">
            <v>48065.15</v>
          </cell>
          <cell r="S1691">
            <v>2268</v>
          </cell>
          <cell r="T1691">
            <v>9630</v>
          </cell>
          <cell r="U1691">
            <v>12127.59</v>
          </cell>
          <cell r="V1691">
            <v>1209</v>
          </cell>
          <cell r="W1691">
            <v>10771.2</v>
          </cell>
          <cell r="X1691">
            <v>219.75</v>
          </cell>
          <cell r="Y1691">
            <v>16129.16</v>
          </cell>
          <cell r="Z1691">
            <v>8989.34</v>
          </cell>
          <cell r="AA1691">
            <v>3.75</v>
          </cell>
          <cell r="AB1691">
            <v>2094.6</v>
          </cell>
          <cell r="AC1691">
            <v>14137.36</v>
          </cell>
          <cell r="AD1691">
            <v>1.69</v>
          </cell>
          <cell r="AE1691">
            <v>21474</v>
          </cell>
          <cell r="AF1691">
            <v>17.71</v>
          </cell>
          <cell r="AG1691">
            <v>5138.1899999999996</v>
          </cell>
          <cell r="AH1691">
            <v>66315</v>
          </cell>
          <cell r="AI1691">
            <v>2397.6</v>
          </cell>
          <cell r="AJ1691">
            <v>175849.26</v>
          </cell>
          <cell r="AK1691">
            <v>2340.12</v>
          </cell>
          <cell r="AL1691">
            <v>8832.27</v>
          </cell>
        </row>
        <row r="1692">
          <cell r="A1692">
            <v>38916</v>
          </cell>
          <cell r="B1692" t="str">
            <v>14:45</v>
          </cell>
          <cell r="C1692">
            <v>40485.74</v>
          </cell>
          <cell r="D1692">
            <v>67330.679999999993</v>
          </cell>
          <cell r="E1692">
            <v>185287.63</v>
          </cell>
          <cell r="F1692">
            <v>29462.400000000001</v>
          </cell>
          <cell r="G1692">
            <v>89201.64</v>
          </cell>
          <cell r="H1692">
            <v>11162.78</v>
          </cell>
          <cell r="I1692">
            <v>-209.02</v>
          </cell>
          <cell r="J1692">
            <v>15023.65</v>
          </cell>
          <cell r="K1692">
            <v>5641.7</v>
          </cell>
          <cell r="L1692">
            <v>12079.85</v>
          </cell>
          <cell r="M1692">
            <v>0</v>
          </cell>
          <cell r="N1692">
            <v>36432</v>
          </cell>
          <cell r="O1692">
            <v>7679.86</v>
          </cell>
          <cell r="P1692">
            <v>40408.449999999997</v>
          </cell>
          <cell r="Q1692">
            <v>107985.02</v>
          </cell>
          <cell r="R1692">
            <v>48088.31</v>
          </cell>
          <cell r="S1692">
            <v>2268</v>
          </cell>
          <cell r="T1692">
            <v>9903.6</v>
          </cell>
          <cell r="U1692">
            <v>12079.85</v>
          </cell>
          <cell r="V1692">
            <v>1257</v>
          </cell>
          <cell r="W1692">
            <v>10713.6</v>
          </cell>
          <cell r="X1692">
            <v>225</v>
          </cell>
          <cell r="Y1692">
            <v>16046.02</v>
          </cell>
          <cell r="Z1692">
            <v>9329.98</v>
          </cell>
          <cell r="AA1692">
            <v>3.75</v>
          </cell>
          <cell r="AB1692">
            <v>2153.8000000000002</v>
          </cell>
          <cell r="AC1692">
            <v>14357.55</v>
          </cell>
          <cell r="AD1692">
            <v>0.77</v>
          </cell>
          <cell r="AE1692">
            <v>21708</v>
          </cell>
          <cell r="AF1692">
            <v>18.75</v>
          </cell>
          <cell r="AG1692">
            <v>5185.09</v>
          </cell>
          <cell r="AH1692">
            <v>66708</v>
          </cell>
          <cell r="AI1692">
            <v>2397.6</v>
          </cell>
          <cell r="AJ1692">
            <v>184312.07</v>
          </cell>
          <cell r="AK1692">
            <v>2340.12</v>
          </cell>
          <cell r="AL1692">
            <v>6230.25</v>
          </cell>
        </row>
        <row r="1693">
          <cell r="A1693">
            <v>38916</v>
          </cell>
          <cell r="B1693" t="str">
            <v>15:00</v>
          </cell>
          <cell r="C1693">
            <v>46186.71</v>
          </cell>
          <cell r="D1693">
            <v>62129.65</v>
          </cell>
          <cell r="E1693">
            <v>190320.03</v>
          </cell>
          <cell r="F1693">
            <v>29289.599999999999</v>
          </cell>
          <cell r="G1693">
            <v>89316.64</v>
          </cell>
          <cell r="H1693">
            <v>11138.79</v>
          </cell>
          <cell r="I1693">
            <v>-207.73</v>
          </cell>
          <cell r="J1693">
            <v>15278.03</v>
          </cell>
          <cell r="K1693">
            <v>5643.79</v>
          </cell>
          <cell r="L1693">
            <v>12061.76</v>
          </cell>
          <cell r="M1693">
            <v>0</v>
          </cell>
          <cell r="N1693">
            <v>36432</v>
          </cell>
          <cell r="O1693">
            <v>7685.93</v>
          </cell>
          <cell r="P1693">
            <v>40297.72</v>
          </cell>
          <cell r="Q1693">
            <v>109295.73</v>
          </cell>
          <cell r="R1693">
            <v>47983.65</v>
          </cell>
          <cell r="S1693">
            <v>2376</v>
          </cell>
          <cell r="T1693">
            <v>10087.200000000001</v>
          </cell>
          <cell r="U1693">
            <v>12061.76</v>
          </cell>
          <cell r="V1693">
            <v>1197</v>
          </cell>
          <cell r="W1693">
            <v>10972.8</v>
          </cell>
          <cell r="X1693">
            <v>231</v>
          </cell>
          <cell r="Y1693">
            <v>15713.46</v>
          </cell>
          <cell r="Z1693">
            <v>9173.76</v>
          </cell>
          <cell r="AA1693">
            <v>3.75</v>
          </cell>
          <cell r="AB1693">
            <v>2134.6</v>
          </cell>
          <cell r="AC1693">
            <v>14353.39</v>
          </cell>
          <cell r="AD1693">
            <v>0.82</v>
          </cell>
          <cell r="AE1693">
            <v>21870</v>
          </cell>
          <cell r="AF1693">
            <v>17.71</v>
          </cell>
          <cell r="AG1693">
            <v>5157.95</v>
          </cell>
          <cell r="AH1693">
            <v>67149</v>
          </cell>
          <cell r="AI1693">
            <v>2404.8000000000002</v>
          </cell>
          <cell r="AJ1693">
            <v>188759.55</v>
          </cell>
          <cell r="AK1693">
            <v>2283.04</v>
          </cell>
          <cell r="AL1693">
            <v>5779.01</v>
          </cell>
        </row>
        <row r="1694">
          <cell r="A1694">
            <v>38916</v>
          </cell>
          <cell r="B1694" t="str">
            <v>15:15</v>
          </cell>
          <cell r="C1694">
            <v>49228.24</v>
          </cell>
          <cell r="D1694">
            <v>62289.67</v>
          </cell>
          <cell r="E1694">
            <v>189964.83</v>
          </cell>
          <cell r="F1694">
            <v>29289.599999999999</v>
          </cell>
          <cell r="G1694">
            <v>89278.3</v>
          </cell>
          <cell r="H1694">
            <v>11186.78</v>
          </cell>
          <cell r="I1694">
            <v>-256.32</v>
          </cell>
          <cell r="J1694">
            <v>15300.43</v>
          </cell>
          <cell r="K1694">
            <v>5695.53</v>
          </cell>
          <cell r="L1694">
            <v>12082.6</v>
          </cell>
          <cell r="M1694">
            <v>0</v>
          </cell>
          <cell r="N1694">
            <v>36984</v>
          </cell>
          <cell r="O1694">
            <v>7673.79</v>
          </cell>
          <cell r="P1694">
            <v>40298.33</v>
          </cell>
          <cell r="Q1694">
            <v>110528.32000000001</v>
          </cell>
          <cell r="R1694">
            <v>47972.12</v>
          </cell>
          <cell r="S1694">
            <v>2268</v>
          </cell>
          <cell r="T1694">
            <v>10191.6</v>
          </cell>
          <cell r="U1694">
            <v>12082.6</v>
          </cell>
          <cell r="V1694">
            <v>1146</v>
          </cell>
          <cell r="W1694">
            <v>11347.2</v>
          </cell>
          <cell r="X1694">
            <v>231.75</v>
          </cell>
          <cell r="Y1694">
            <v>15380.9</v>
          </cell>
          <cell r="Z1694">
            <v>9327.1299999999992</v>
          </cell>
          <cell r="AA1694">
            <v>3.75</v>
          </cell>
          <cell r="AB1694">
            <v>2158.5</v>
          </cell>
          <cell r="AC1694">
            <v>14588.94</v>
          </cell>
          <cell r="AD1694">
            <v>1.57</v>
          </cell>
          <cell r="AE1694">
            <v>21744</v>
          </cell>
          <cell r="AF1694">
            <v>20.83</v>
          </cell>
          <cell r="AG1694">
            <v>5138.24</v>
          </cell>
          <cell r="AH1694">
            <v>67119</v>
          </cell>
          <cell r="AI1694">
            <v>2455.1999999999998</v>
          </cell>
          <cell r="AJ1694">
            <v>189783.44</v>
          </cell>
          <cell r="AK1694">
            <v>2397.19</v>
          </cell>
          <cell r="AL1694">
            <v>7085.84</v>
          </cell>
        </row>
        <row r="1695">
          <cell r="A1695">
            <v>38916</v>
          </cell>
          <cell r="B1695" t="str">
            <v>15:30</v>
          </cell>
          <cell r="C1695">
            <v>51126.3</v>
          </cell>
          <cell r="D1695">
            <v>67330.69</v>
          </cell>
          <cell r="E1695">
            <v>188600.31</v>
          </cell>
          <cell r="F1695">
            <v>29203.200000000001</v>
          </cell>
          <cell r="G1695">
            <v>89239.97</v>
          </cell>
          <cell r="H1695">
            <v>11136.91</v>
          </cell>
          <cell r="I1695">
            <v>-359.97</v>
          </cell>
          <cell r="J1695">
            <v>14856.47</v>
          </cell>
          <cell r="K1695">
            <v>5658.95</v>
          </cell>
          <cell r="L1695">
            <v>12023.36</v>
          </cell>
          <cell r="M1695">
            <v>0</v>
          </cell>
          <cell r="N1695">
            <v>36432</v>
          </cell>
          <cell r="O1695">
            <v>7679.86</v>
          </cell>
          <cell r="P1695">
            <v>40146.31</v>
          </cell>
          <cell r="Q1695">
            <v>112167.97</v>
          </cell>
          <cell r="R1695">
            <v>47826.17</v>
          </cell>
          <cell r="S1695">
            <v>2376</v>
          </cell>
          <cell r="T1695">
            <v>10612.8</v>
          </cell>
          <cell r="U1695">
            <v>12023.36</v>
          </cell>
          <cell r="V1695">
            <v>1110</v>
          </cell>
          <cell r="W1695">
            <v>11750.4</v>
          </cell>
          <cell r="X1695">
            <v>237.75</v>
          </cell>
          <cell r="Y1695">
            <v>15464.04</v>
          </cell>
          <cell r="Z1695">
            <v>9108.58</v>
          </cell>
          <cell r="AA1695">
            <v>1.88</v>
          </cell>
          <cell r="AB1695">
            <v>2102.5</v>
          </cell>
          <cell r="AC1695">
            <v>14694.89</v>
          </cell>
          <cell r="AD1695">
            <v>0.77</v>
          </cell>
          <cell r="AE1695">
            <v>21816</v>
          </cell>
          <cell r="AF1695">
            <v>22.92</v>
          </cell>
          <cell r="AG1695">
            <v>5238.46</v>
          </cell>
          <cell r="AH1695">
            <v>67407</v>
          </cell>
          <cell r="AI1695">
            <v>2412</v>
          </cell>
          <cell r="AJ1695">
            <v>190071.55</v>
          </cell>
          <cell r="AK1695">
            <v>2340.12</v>
          </cell>
          <cell r="AL1695">
            <v>8079.44</v>
          </cell>
        </row>
        <row r="1696">
          <cell r="A1696">
            <v>38916</v>
          </cell>
          <cell r="B1696" t="str">
            <v>15:45</v>
          </cell>
          <cell r="C1696">
            <v>52814.3</v>
          </cell>
          <cell r="D1696">
            <v>61769.57</v>
          </cell>
          <cell r="E1696">
            <v>189929.62</v>
          </cell>
          <cell r="F1696">
            <v>29203.200000000001</v>
          </cell>
          <cell r="G1696">
            <v>89278.3</v>
          </cell>
          <cell r="H1696">
            <v>11162.78</v>
          </cell>
          <cell r="I1696">
            <v>-330.64</v>
          </cell>
          <cell r="J1696">
            <v>14879.27</v>
          </cell>
          <cell r="K1696">
            <v>5660.32</v>
          </cell>
          <cell r="L1696">
            <v>12083.5</v>
          </cell>
          <cell r="M1696">
            <v>4732.25</v>
          </cell>
          <cell r="N1696">
            <v>36432</v>
          </cell>
          <cell r="O1696">
            <v>7673.79</v>
          </cell>
          <cell r="P1696">
            <v>41185.879999999997</v>
          </cell>
          <cell r="Q1696">
            <v>112298.64</v>
          </cell>
          <cell r="R1696">
            <v>48859.67</v>
          </cell>
          <cell r="S1696">
            <v>2268</v>
          </cell>
          <cell r="T1696">
            <v>10447.200000000001</v>
          </cell>
          <cell r="U1696">
            <v>12083.5</v>
          </cell>
          <cell r="V1696">
            <v>1071</v>
          </cell>
          <cell r="W1696">
            <v>11750.4</v>
          </cell>
          <cell r="X1696">
            <v>237.75</v>
          </cell>
          <cell r="Y1696">
            <v>15464.04</v>
          </cell>
          <cell r="Z1696">
            <v>8829.2800000000007</v>
          </cell>
          <cell r="AA1696">
            <v>3.75</v>
          </cell>
          <cell r="AB1696">
            <v>1977.8</v>
          </cell>
          <cell r="AC1696">
            <v>14810.8</v>
          </cell>
          <cell r="AD1696">
            <v>1.8</v>
          </cell>
          <cell r="AE1696">
            <v>21996</v>
          </cell>
          <cell r="AF1696">
            <v>21.87</v>
          </cell>
          <cell r="AG1696">
            <v>5267</v>
          </cell>
          <cell r="AH1696">
            <v>66847.25</v>
          </cell>
          <cell r="AI1696">
            <v>2484</v>
          </cell>
          <cell r="AJ1696">
            <v>191639.43</v>
          </cell>
          <cell r="AK1696">
            <v>2283.04</v>
          </cell>
          <cell r="AL1696">
            <v>8582.0499999999993</v>
          </cell>
        </row>
        <row r="1697">
          <cell r="A1697">
            <v>38916</v>
          </cell>
          <cell r="B1697" t="str">
            <v>16:00</v>
          </cell>
          <cell r="C1697">
            <v>53739.32</v>
          </cell>
          <cell r="D1697">
            <v>60249.27</v>
          </cell>
          <cell r="E1697">
            <v>188119.47</v>
          </cell>
          <cell r="F1697">
            <v>29116.799999999999</v>
          </cell>
          <cell r="G1697">
            <v>89354.97</v>
          </cell>
          <cell r="H1697">
            <v>11159.03</v>
          </cell>
          <cell r="I1697">
            <v>-336.82</v>
          </cell>
          <cell r="J1697">
            <v>15023.65</v>
          </cell>
          <cell r="K1697">
            <v>5571.6</v>
          </cell>
          <cell r="L1697">
            <v>12014.79</v>
          </cell>
          <cell r="M1697">
            <v>5733.23</v>
          </cell>
          <cell r="N1697">
            <v>36432</v>
          </cell>
          <cell r="O1697">
            <v>7673.79</v>
          </cell>
          <cell r="P1697">
            <v>41262.93</v>
          </cell>
          <cell r="Q1697">
            <v>111632.82</v>
          </cell>
          <cell r="R1697">
            <v>48936.72</v>
          </cell>
          <cell r="S1697">
            <v>2376</v>
          </cell>
          <cell r="T1697">
            <v>10695.6</v>
          </cell>
          <cell r="U1697">
            <v>12014.79</v>
          </cell>
          <cell r="V1697">
            <v>1017</v>
          </cell>
          <cell r="W1697">
            <v>12009.6</v>
          </cell>
          <cell r="X1697">
            <v>229.5</v>
          </cell>
          <cell r="Y1697">
            <v>15297.76</v>
          </cell>
          <cell r="Z1697">
            <v>8399.5400000000009</v>
          </cell>
          <cell r="AA1697">
            <v>0</v>
          </cell>
          <cell r="AB1697">
            <v>2040.1</v>
          </cell>
          <cell r="AC1697">
            <v>14621.24</v>
          </cell>
          <cell r="AD1697">
            <v>0.83</v>
          </cell>
          <cell r="AE1697">
            <v>22014</v>
          </cell>
          <cell r="AF1697">
            <v>29.17</v>
          </cell>
          <cell r="AG1697">
            <v>5296.15</v>
          </cell>
          <cell r="AH1697">
            <v>67497.23</v>
          </cell>
          <cell r="AI1697">
            <v>2440.8000000000002</v>
          </cell>
          <cell r="AJ1697">
            <v>190855.57</v>
          </cell>
          <cell r="AK1697">
            <v>2283.04</v>
          </cell>
          <cell r="AL1697">
            <v>8702.5</v>
          </cell>
        </row>
        <row r="1698">
          <cell r="A1698">
            <v>38916</v>
          </cell>
          <cell r="B1698" t="str">
            <v>16:15</v>
          </cell>
          <cell r="C1698">
            <v>52278.57</v>
          </cell>
          <cell r="D1698">
            <v>57088.63</v>
          </cell>
          <cell r="E1698">
            <v>189363.98</v>
          </cell>
          <cell r="F1698">
            <v>29030.400000000001</v>
          </cell>
          <cell r="G1698">
            <v>89354.97</v>
          </cell>
          <cell r="H1698">
            <v>11210.78</v>
          </cell>
          <cell r="I1698">
            <v>-360.69</v>
          </cell>
          <cell r="J1698">
            <v>15205.64</v>
          </cell>
          <cell r="K1698">
            <v>5564.12</v>
          </cell>
          <cell r="L1698">
            <v>12041.06</v>
          </cell>
          <cell r="M1698">
            <v>5740.7</v>
          </cell>
          <cell r="N1698">
            <v>36432</v>
          </cell>
          <cell r="O1698">
            <v>7679.86</v>
          </cell>
          <cell r="P1698">
            <v>41557.910000000003</v>
          </cell>
          <cell r="Q1698">
            <v>110984.69</v>
          </cell>
          <cell r="R1698">
            <v>49237.77</v>
          </cell>
          <cell r="S1698">
            <v>2268</v>
          </cell>
          <cell r="T1698">
            <v>10612.8</v>
          </cell>
          <cell r="U1698">
            <v>12041.06</v>
          </cell>
          <cell r="V1698">
            <v>828</v>
          </cell>
          <cell r="W1698">
            <v>12038.4</v>
          </cell>
          <cell r="X1698">
            <v>248.25</v>
          </cell>
          <cell r="Y1698">
            <v>15630.32</v>
          </cell>
          <cell r="Z1698">
            <v>7606.36</v>
          </cell>
          <cell r="AA1698">
            <v>3.75</v>
          </cell>
          <cell r="AB1698">
            <v>2080.1</v>
          </cell>
          <cell r="AC1698">
            <v>14856.52</v>
          </cell>
          <cell r="AD1698">
            <v>0.79</v>
          </cell>
          <cell r="AE1698">
            <v>21816</v>
          </cell>
          <cell r="AF1698">
            <v>30.21</v>
          </cell>
          <cell r="AG1698">
            <v>5254.22</v>
          </cell>
          <cell r="AH1698">
            <v>67126.7</v>
          </cell>
          <cell r="AI1698">
            <v>2448</v>
          </cell>
          <cell r="AJ1698">
            <v>190839.56</v>
          </cell>
          <cell r="AK1698">
            <v>2397.19</v>
          </cell>
          <cell r="AL1698">
            <v>7855.03</v>
          </cell>
        </row>
        <row r="1699">
          <cell r="A1699">
            <v>38916</v>
          </cell>
          <cell r="B1699" t="str">
            <v>16:30</v>
          </cell>
          <cell r="C1699">
            <v>52173.74</v>
          </cell>
          <cell r="D1699">
            <v>55528.33</v>
          </cell>
          <cell r="E1699">
            <v>190164.03</v>
          </cell>
          <cell r="F1699">
            <v>28944</v>
          </cell>
          <cell r="G1699">
            <v>89393.3</v>
          </cell>
          <cell r="H1699">
            <v>11258.78</v>
          </cell>
          <cell r="I1699">
            <v>-353.64</v>
          </cell>
          <cell r="J1699">
            <v>15192.84</v>
          </cell>
          <cell r="K1699">
            <v>5532.27</v>
          </cell>
          <cell r="L1699">
            <v>12058.9</v>
          </cell>
          <cell r="M1699">
            <v>5736.96</v>
          </cell>
          <cell r="N1699">
            <v>36432</v>
          </cell>
          <cell r="O1699">
            <v>7685.93</v>
          </cell>
          <cell r="P1699">
            <v>41374.01</v>
          </cell>
          <cell r="Q1699">
            <v>110689.64</v>
          </cell>
          <cell r="R1699">
            <v>49059.94</v>
          </cell>
          <cell r="S1699">
            <v>2268</v>
          </cell>
          <cell r="T1699">
            <v>11070</v>
          </cell>
          <cell r="U1699">
            <v>12058.9</v>
          </cell>
          <cell r="V1699">
            <v>795</v>
          </cell>
          <cell r="W1699">
            <v>12268.8</v>
          </cell>
          <cell r="X1699">
            <v>216</v>
          </cell>
          <cell r="Y1699">
            <v>15796.6</v>
          </cell>
          <cell r="Z1699">
            <v>7432.63</v>
          </cell>
          <cell r="AA1699">
            <v>3.75</v>
          </cell>
          <cell r="AB1699">
            <v>2116.8000000000002</v>
          </cell>
          <cell r="AC1699">
            <v>14601.51</v>
          </cell>
          <cell r="AD1699">
            <v>1.68</v>
          </cell>
          <cell r="AE1699">
            <v>21798</v>
          </cell>
          <cell r="AF1699">
            <v>26.04</v>
          </cell>
          <cell r="AG1699">
            <v>5415.75</v>
          </cell>
          <cell r="AH1699">
            <v>66504.960000000006</v>
          </cell>
          <cell r="AI1699">
            <v>2476.8000000000002</v>
          </cell>
          <cell r="AJ1699">
            <v>190647.53</v>
          </cell>
          <cell r="AK1699">
            <v>2397.19</v>
          </cell>
          <cell r="AL1699">
            <v>7097.59</v>
          </cell>
        </row>
        <row r="1700">
          <cell r="A1700">
            <v>38916</v>
          </cell>
          <cell r="B1700" t="str">
            <v>16:45</v>
          </cell>
          <cell r="C1700">
            <v>52411.4</v>
          </cell>
          <cell r="D1700">
            <v>53767.98</v>
          </cell>
          <cell r="E1700">
            <v>190531.26</v>
          </cell>
          <cell r="F1700">
            <v>29116.799999999999</v>
          </cell>
          <cell r="G1700">
            <v>89393.3</v>
          </cell>
          <cell r="H1700">
            <v>11256.9</v>
          </cell>
          <cell r="I1700">
            <v>-371.76</v>
          </cell>
          <cell r="J1700">
            <v>15300.43</v>
          </cell>
          <cell r="K1700">
            <v>5518.02</v>
          </cell>
          <cell r="L1700">
            <v>12028.16</v>
          </cell>
          <cell r="M1700">
            <v>5748.17</v>
          </cell>
          <cell r="N1700">
            <v>36432</v>
          </cell>
          <cell r="O1700">
            <v>7679.86</v>
          </cell>
          <cell r="P1700">
            <v>40797.29</v>
          </cell>
          <cell r="Q1700">
            <v>111283.76</v>
          </cell>
          <cell r="R1700">
            <v>48477.15</v>
          </cell>
          <cell r="S1700">
            <v>2268</v>
          </cell>
          <cell r="T1700">
            <v>11113.2</v>
          </cell>
          <cell r="U1700">
            <v>12028.16</v>
          </cell>
          <cell r="V1700">
            <v>810</v>
          </cell>
          <cell r="W1700">
            <v>12355.2</v>
          </cell>
          <cell r="X1700">
            <v>200.25</v>
          </cell>
          <cell r="Y1700">
            <v>16046.02</v>
          </cell>
          <cell r="Z1700">
            <v>7457.23</v>
          </cell>
          <cell r="AA1700">
            <v>1.88</v>
          </cell>
          <cell r="AB1700">
            <v>2107.1999999999998</v>
          </cell>
          <cell r="AC1700">
            <v>14465.27</v>
          </cell>
          <cell r="AD1700">
            <v>0.85</v>
          </cell>
          <cell r="AE1700">
            <v>21780</v>
          </cell>
          <cell r="AF1700">
            <v>21.87</v>
          </cell>
          <cell r="AG1700">
            <v>5354.39</v>
          </cell>
          <cell r="AH1700">
            <v>66123.17</v>
          </cell>
          <cell r="AI1700">
            <v>2527.1999999999998</v>
          </cell>
          <cell r="AJ1700">
            <v>189991.59</v>
          </cell>
          <cell r="AK1700">
            <v>2283.04</v>
          </cell>
          <cell r="AL1700">
            <v>6485.07</v>
          </cell>
        </row>
        <row r="1701">
          <cell r="A1701">
            <v>38916</v>
          </cell>
          <cell r="B1701" t="str">
            <v>17:00</v>
          </cell>
          <cell r="C1701">
            <v>52594.65</v>
          </cell>
          <cell r="D1701">
            <v>52127.64</v>
          </cell>
          <cell r="E1701">
            <v>189100.74</v>
          </cell>
          <cell r="F1701">
            <v>29030.400000000001</v>
          </cell>
          <cell r="G1701">
            <v>89469.97</v>
          </cell>
          <cell r="H1701">
            <v>11280.9</v>
          </cell>
          <cell r="I1701">
            <v>-374.2</v>
          </cell>
          <cell r="J1701">
            <v>15223.27</v>
          </cell>
          <cell r="K1701">
            <v>5504.6</v>
          </cell>
          <cell r="L1701">
            <v>12076.81</v>
          </cell>
          <cell r="M1701">
            <v>5736.96</v>
          </cell>
          <cell r="N1701">
            <v>36984</v>
          </cell>
          <cell r="O1701">
            <v>7691.99</v>
          </cell>
          <cell r="P1701">
            <v>41130.74</v>
          </cell>
          <cell r="Q1701">
            <v>110774.2</v>
          </cell>
          <cell r="R1701">
            <v>48822.73</v>
          </cell>
          <cell r="S1701">
            <v>2268</v>
          </cell>
          <cell r="T1701">
            <v>11250</v>
          </cell>
          <cell r="U1701">
            <v>12076.81</v>
          </cell>
          <cell r="V1701">
            <v>774</v>
          </cell>
          <cell r="W1701">
            <v>12326.4</v>
          </cell>
          <cell r="X1701">
            <v>215.25</v>
          </cell>
          <cell r="Y1701">
            <v>16212.3</v>
          </cell>
          <cell r="Z1701">
            <v>7402.65</v>
          </cell>
          <cell r="AA1701">
            <v>1.88</v>
          </cell>
          <cell r="AB1701">
            <v>2069</v>
          </cell>
          <cell r="AC1701">
            <v>14370.31</v>
          </cell>
          <cell r="AD1701">
            <v>1.79</v>
          </cell>
          <cell r="AE1701">
            <v>21618</v>
          </cell>
          <cell r="AF1701">
            <v>20.83</v>
          </cell>
          <cell r="AG1701">
            <v>5338.96</v>
          </cell>
          <cell r="AH1701">
            <v>65898.960000000006</v>
          </cell>
          <cell r="AI1701">
            <v>2512.8000000000002</v>
          </cell>
          <cell r="AJ1701">
            <v>188855.67999999999</v>
          </cell>
          <cell r="AK1701">
            <v>2340.12</v>
          </cell>
          <cell r="AL1701">
            <v>6910.5</v>
          </cell>
        </row>
        <row r="1702">
          <cell r="A1702">
            <v>38916</v>
          </cell>
          <cell r="B1702" t="str">
            <v>17:15</v>
          </cell>
          <cell r="C1702">
            <v>53919.77</v>
          </cell>
          <cell r="D1702">
            <v>54128.05</v>
          </cell>
          <cell r="E1702">
            <v>185179.2</v>
          </cell>
          <cell r="F1702">
            <v>29116.799999999999</v>
          </cell>
          <cell r="G1702">
            <v>89508.3</v>
          </cell>
          <cell r="H1702">
            <v>11306.77</v>
          </cell>
          <cell r="I1702">
            <v>-317.56</v>
          </cell>
          <cell r="J1702">
            <v>15156.91</v>
          </cell>
          <cell r="K1702">
            <v>5880.7</v>
          </cell>
          <cell r="L1702">
            <v>12126.25</v>
          </cell>
          <cell r="M1702">
            <v>6020.82</v>
          </cell>
          <cell r="N1702">
            <v>36432</v>
          </cell>
          <cell r="O1702">
            <v>7679.86</v>
          </cell>
          <cell r="P1702">
            <v>40624.22</v>
          </cell>
          <cell r="Q1702">
            <v>112669.56</v>
          </cell>
          <cell r="R1702">
            <v>48304.08</v>
          </cell>
          <cell r="S1702">
            <v>2268</v>
          </cell>
          <cell r="T1702">
            <v>11286</v>
          </cell>
          <cell r="U1702">
            <v>12126.25</v>
          </cell>
          <cell r="V1702">
            <v>780</v>
          </cell>
          <cell r="W1702">
            <v>12355.2</v>
          </cell>
          <cell r="X1702">
            <v>217.5</v>
          </cell>
          <cell r="Y1702">
            <v>16129.16</v>
          </cell>
          <cell r="Z1702">
            <v>7658.75</v>
          </cell>
          <cell r="AA1702">
            <v>3.75</v>
          </cell>
          <cell r="AB1702">
            <v>2104</v>
          </cell>
          <cell r="AC1702">
            <v>14521.36</v>
          </cell>
          <cell r="AD1702">
            <v>1.25</v>
          </cell>
          <cell r="AE1702">
            <v>21420</v>
          </cell>
          <cell r="AF1702">
            <v>19.79</v>
          </cell>
          <cell r="AG1702">
            <v>5320.56</v>
          </cell>
          <cell r="AH1702">
            <v>64430.82</v>
          </cell>
          <cell r="AI1702">
            <v>2498.4</v>
          </cell>
          <cell r="AJ1702">
            <v>186408.06</v>
          </cell>
          <cell r="AK1702">
            <v>2340.12</v>
          </cell>
          <cell r="AL1702">
            <v>7907.62</v>
          </cell>
        </row>
        <row r="1703">
          <cell r="A1703">
            <v>38916</v>
          </cell>
          <cell r="B1703" t="str">
            <v>17:30</v>
          </cell>
          <cell r="C1703">
            <v>53076.76</v>
          </cell>
          <cell r="D1703">
            <v>53928</v>
          </cell>
          <cell r="E1703">
            <v>184021.55</v>
          </cell>
          <cell r="F1703">
            <v>28944</v>
          </cell>
          <cell r="G1703">
            <v>89469.97</v>
          </cell>
          <cell r="H1703">
            <v>11330.77</v>
          </cell>
          <cell r="I1703">
            <v>-319.14</v>
          </cell>
          <cell r="J1703">
            <v>14982.89</v>
          </cell>
          <cell r="K1703">
            <v>10812.84</v>
          </cell>
          <cell r="L1703">
            <v>12049.84</v>
          </cell>
          <cell r="M1703">
            <v>6039.5</v>
          </cell>
          <cell r="N1703">
            <v>36432</v>
          </cell>
          <cell r="O1703">
            <v>7685.93</v>
          </cell>
          <cell r="P1703">
            <v>42721.48</v>
          </cell>
          <cell r="Q1703">
            <v>112383.14</v>
          </cell>
          <cell r="R1703">
            <v>50407.41</v>
          </cell>
          <cell r="S1703">
            <v>2268</v>
          </cell>
          <cell r="T1703">
            <v>11905.2</v>
          </cell>
          <cell r="U1703">
            <v>12049.84</v>
          </cell>
          <cell r="V1703">
            <v>807</v>
          </cell>
          <cell r="W1703">
            <v>12758.4</v>
          </cell>
          <cell r="X1703">
            <v>214.5</v>
          </cell>
          <cell r="Y1703">
            <v>16461.72</v>
          </cell>
          <cell r="Z1703">
            <v>8023.25</v>
          </cell>
          <cell r="AA1703">
            <v>3.75</v>
          </cell>
          <cell r="AB1703">
            <v>2158.3000000000002</v>
          </cell>
          <cell r="AC1703">
            <v>15012.74</v>
          </cell>
          <cell r="AD1703">
            <v>2</v>
          </cell>
          <cell r="AE1703">
            <v>21834</v>
          </cell>
          <cell r="AF1703">
            <v>20.83</v>
          </cell>
          <cell r="AG1703">
            <v>4668.2</v>
          </cell>
          <cell r="AH1703">
            <v>64932.5</v>
          </cell>
          <cell r="AI1703">
            <v>2570.4</v>
          </cell>
          <cell r="AJ1703">
            <v>185800.22</v>
          </cell>
          <cell r="AK1703">
            <v>2283.04</v>
          </cell>
          <cell r="AL1703">
            <v>8139.05</v>
          </cell>
        </row>
        <row r="1704">
          <cell r="A1704">
            <v>38916</v>
          </cell>
          <cell r="B1704" t="str">
            <v>17:45</v>
          </cell>
          <cell r="C1704">
            <v>52743.08</v>
          </cell>
          <cell r="D1704">
            <v>53288.32</v>
          </cell>
          <cell r="E1704">
            <v>184545.15</v>
          </cell>
          <cell r="F1704">
            <v>29116.799999999999</v>
          </cell>
          <cell r="G1704">
            <v>89469.97</v>
          </cell>
          <cell r="H1704">
            <v>11354.77</v>
          </cell>
          <cell r="I1704">
            <v>-317.99</v>
          </cell>
          <cell r="J1704">
            <v>15263.3</v>
          </cell>
          <cell r="K1704">
            <v>11894.19</v>
          </cell>
          <cell r="L1704">
            <v>12104.83</v>
          </cell>
          <cell r="M1704">
            <v>6035.76</v>
          </cell>
          <cell r="N1704">
            <v>36432</v>
          </cell>
          <cell r="O1704">
            <v>7679.86</v>
          </cell>
          <cell r="P1704">
            <v>47555.519999999997</v>
          </cell>
          <cell r="Q1704">
            <v>111069.99</v>
          </cell>
          <cell r="R1704">
            <v>55235.38</v>
          </cell>
          <cell r="S1704">
            <v>2268</v>
          </cell>
          <cell r="T1704">
            <v>12794.4</v>
          </cell>
          <cell r="U1704">
            <v>12104.83</v>
          </cell>
          <cell r="V1704">
            <v>810</v>
          </cell>
          <cell r="W1704">
            <v>13334.4</v>
          </cell>
          <cell r="X1704">
            <v>224.25</v>
          </cell>
          <cell r="Y1704">
            <v>16711.14</v>
          </cell>
          <cell r="Z1704">
            <v>8518.4500000000007</v>
          </cell>
          <cell r="AA1704">
            <v>3.75</v>
          </cell>
          <cell r="AB1704">
            <v>2201.3000000000002</v>
          </cell>
          <cell r="AC1704">
            <v>15303.5</v>
          </cell>
          <cell r="AD1704">
            <v>1.28</v>
          </cell>
          <cell r="AE1704">
            <v>22500</v>
          </cell>
          <cell r="AF1704">
            <v>27.08</v>
          </cell>
          <cell r="AG1704">
            <v>3762.04</v>
          </cell>
          <cell r="AH1704">
            <v>65120.76</v>
          </cell>
          <cell r="AI1704">
            <v>2635.2</v>
          </cell>
          <cell r="AJ1704">
            <v>186216.19</v>
          </cell>
          <cell r="AK1704">
            <v>2283.04</v>
          </cell>
          <cell r="AL1704">
            <v>8562.18</v>
          </cell>
        </row>
        <row r="1705">
          <cell r="A1705">
            <v>38916</v>
          </cell>
          <cell r="B1705" t="str">
            <v>18:00</v>
          </cell>
          <cell r="C1705">
            <v>53295.62</v>
          </cell>
          <cell r="D1705">
            <v>61329.86</v>
          </cell>
          <cell r="E1705">
            <v>187193.68</v>
          </cell>
          <cell r="F1705">
            <v>29462.400000000001</v>
          </cell>
          <cell r="G1705">
            <v>89584.97</v>
          </cell>
          <cell r="H1705">
            <v>11426.76</v>
          </cell>
          <cell r="I1705">
            <v>-317.13</v>
          </cell>
          <cell r="J1705">
            <v>15280.53</v>
          </cell>
          <cell r="K1705">
            <v>12224.92</v>
          </cell>
          <cell r="L1705">
            <v>12155.23</v>
          </cell>
          <cell r="M1705">
            <v>6043.23</v>
          </cell>
          <cell r="N1705">
            <v>36432</v>
          </cell>
          <cell r="O1705">
            <v>7685.93</v>
          </cell>
          <cell r="P1705">
            <v>51173.56</v>
          </cell>
          <cell r="Q1705">
            <v>111997.13</v>
          </cell>
          <cell r="R1705">
            <v>58859.49</v>
          </cell>
          <cell r="S1705">
            <v>2160</v>
          </cell>
          <cell r="T1705">
            <v>13903.2</v>
          </cell>
          <cell r="U1705">
            <v>12155.23</v>
          </cell>
          <cell r="V1705">
            <v>807</v>
          </cell>
          <cell r="W1705">
            <v>13593.6</v>
          </cell>
          <cell r="X1705">
            <v>210</v>
          </cell>
          <cell r="Y1705">
            <v>16960.560000000001</v>
          </cell>
          <cell r="Z1705">
            <v>9006.5499999999993</v>
          </cell>
          <cell r="AA1705">
            <v>3.75</v>
          </cell>
          <cell r="AB1705">
            <v>2301.8000000000002</v>
          </cell>
          <cell r="AC1705">
            <v>16540.5</v>
          </cell>
          <cell r="AD1705">
            <v>1.51</v>
          </cell>
          <cell r="AE1705">
            <v>23616</v>
          </cell>
          <cell r="AF1705">
            <v>35.409999999999997</v>
          </cell>
          <cell r="AG1705">
            <v>3664.99</v>
          </cell>
          <cell r="AH1705">
            <v>68308.23</v>
          </cell>
          <cell r="AI1705">
            <v>2851.2</v>
          </cell>
          <cell r="AJ1705">
            <v>189959.79</v>
          </cell>
          <cell r="AK1705">
            <v>2283.04</v>
          </cell>
          <cell r="AL1705">
            <v>9997.57</v>
          </cell>
        </row>
        <row r="1706">
          <cell r="A1706">
            <v>38916</v>
          </cell>
          <cell r="B1706" t="str">
            <v>18:15</v>
          </cell>
          <cell r="C1706">
            <v>52890.720000000001</v>
          </cell>
          <cell r="D1706">
            <v>67930.539999999994</v>
          </cell>
          <cell r="E1706">
            <v>198989</v>
          </cell>
          <cell r="F1706">
            <v>37152</v>
          </cell>
          <cell r="G1706">
            <v>92804.97</v>
          </cell>
          <cell r="H1706">
            <v>11786.73</v>
          </cell>
          <cell r="I1706">
            <v>-305.77</v>
          </cell>
          <cell r="J1706">
            <v>15844.88</v>
          </cell>
          <cell r="K1706">
            <v>12437.62</v>
          </cell>
          <cell r="L1706">
            <v>13128.7</v>
          </cell>
          <cell r="M1706">
            <v>6394.32</v>
          </cell>
          <cell r="N1706">
            <v>38640</v>
          </cell>
          <cell r="O1706">
            <v>7995.3</v>
          </cell>
          <cell r="P1706">
            <v>60114.6</v>
          </cell>
          <cell r="Q1706">
            <v>111473.77</v>
          </cell>
          <cell r="R1706">
            <v>68109.899999999994</v>
          </cell>
          <cell r="S1706">
            <v>2160</v>
          </cell>
          <cell r="T1706">
            <v>15210</v>
          </cell>
          <cell r="U1706">
            <v>13128.7</v>
          </cell>
          <cell r="V1706">
            <v>894</v>
          </cell>
          <cell r="W1706">
            <v>14169.6</v>
          </cell>
          <cell r="X1706">
            <v>210.75</v>
          </cell>
          <cell r="Y1706">
            <v>18207.66</v>
          </cell>
          <cell r="Z1706">
            <v>9611.6299999999992</v>
          </cell>
          <cell r="AA1706">
            <v>3.75</v>
          </cell>
          <cell r="AB1706">
            <v>2520.3000000000002</v>
          </cell>
          <cell r="AC1706">
            <v>18957.95</v>
          </cell>
          <cell r="AD1706">
            <v>6.23</v>
          </cell>
          <cell r="AE1706">
            <v>26496</v>
          </cell>
          <cell r="AF1706">
            <v>53.12</v>
          </cell>
          <cell r="AG1706">
            <v>3665.68</v>
          </cell>
          <cell r="AH1706">
            <v>73282.320000000007</v>
          </cell>
          <cell r="AI1706">
            <v>3355.2</v>
          </cell>
          <cell r="AJ1706">
            <v>203797.95</v>
          </cell>
          <cell r="AK1706">
            <v>2340.12</v>
          </cell>
          <cell r="AL1706">
            <v>14704.59</v>
          </cell>
        </row>
        <row r="1707">
          <cell r="A1707">
            <v>38916</v>
          </cell>
          <cell r="B1707" t="str">
            <v>18:30</v>
          </cell>
          <cell r="C1707">
            <v>54037</v>
          </cell>
          <cell r="D1707">
            <v>80052.710000000006</v>
          </cell>
          <cell r="E1707">
            <v>204191.44</v>
          </cell>
          <cell r="F1707">
            <v>47606.400000000001</v>
          </cell>
          <cell r="G1707">
            <v>95603.3</v>
          </cell>
          <cell r="H1707">
            <v>12194.7</v>
          </cell>
          <cell r="I1707">
            <v>8715.67</v>
          </cell>
          <cell r="J1707">
            <v>16337.63</v>
          </cell>
          <cell r="K1707">
            <v>15382.05</v>
          </cell>
          <cell r="L1707">
            <v>14111.4</v>
          </cell>
          <cell r="M1707">
            <v>6368.18</v>
          </cell>
          <cell r="N1707">
            <v>39192</v>
          </cell>
          <cell r="O1707">
            <v>8183.36</v>
          </cell>
          <cell r="P1707">
            <v>80749.14</v>
          </cell>
          <cell r="Q1707">
            <v>107204.58</v>
          </cell>
          <cell r="R1707">
            <v>88932.5</v>
          </cell>
          <cell r="S1707">
            <v>2376</v>
          </cell>
          <cell r="T1707">
            <v>17859.599999999999</v>
          </cell>
          <cell r="U1707">
            <v>14111.4</v>
          </cell>
          <cell r="V1707">
            <v>1191</v>
          </cell>
          <cell r="W1707">
            <v>14745.6</v>
          </cell>
          <cell r="X1707">
            <v>215.25</v>
          </cell>
          <cell r="Y1707">
            <v>19621.04</v>
          </cell>
          <cell r="Z1707">
            <v>10929.83</v>
          </cell>
          <cell r="AA1707">
            <v>3.75</v>
          </cell>
          <cell r="AB1707">
            <v>2904.3</v>
          </cell>
          <cell r="AC1707">
            <v>22018.560000000001</v>
          </cell>
          <cell r="AD1707">
            <v>10.57</v>
          </cell>
          <cell r="AE1707">
            <v>32508</v>
          </cell>
          <cell r="AF1707">
            <v>95.83</v>
          </cell>
          <cell r="AG1707">
            <v>3620.67</v>
          </cell>
          <cell r="AH1707">
            <v>84530.18</v>
          </cell>
          <cell r="AI1707">
            <v>4183.2</v>
          </cell>
          <cell r="AJ1707">
            <v>219891.93</v>
          </cell>
          <cell r="AK1707">
            <v>2397.19</v>
          </cell>
          <cell r="AL1707">
            <v>21113.8</v>
          </cell>
        </row>
        <row r="1708">
          <cell r="A1708">
            <v>38916</v>
          </cell>
          <cell r="B1708" t="str">
            <v>18:45</v>
          </cell>
          <cell r="C1708">
            <v>54180.63</v>
          </cell>
          <cell r="D1708">
            <v>88093.67</v>
          </cell>
          <cell r="E1708">
            <v>204876.97</v>
          </cell>
          <cell r="F1708">
            <v>57283.199999999997</v>
          </cell>
          <cell r="G1708">
            <v>95603.3</v>
          </cell>
          <cell r="H1708">
            <v>12207.83</v>
          </cell>
          <cell r="I1708">
            <v>31974.46</v>
          </cell>
          <cell r="J1708">
            <v>15940.87</v>
          </cell>
          <cell r="K1708">
            <v>15902.82</v>
          </cell>
          <cell r="L1708">
            <v>15062.24</v>
          </cell>
          <cell r="M1708">
            <v>6368.18</v>
          </cell>
          <cell r="N1708">
            <v>39192</v>
          </cell>
          <cell r="O1708">
            <v>8165.16</v>
          </cell>
          <cell r="P1708">
            <v>99236.23</v>
          </cell>
          <cell r="Q1708">
            <v>117449.25</v>
          </cell>
          <cell r="R1708">
            <v>107401.39</v>
          </cell>
          <cell r="S1708">
            <v>2376</v>
          </cell>
          <cell r="T1708">
            <v>20991.599999999999</v>
          </cell>
          <cell r="U1708">
            <v>15062.24</v>
          </cell>
          <cell r="V1708">
            <v>1455</v>
          </cell>
          <cell r="W1708">
            <v>15379.2</v>
          </cell>
          <cell r="X1708">
            <v>219.75</v>
          </cell>
          <cell r="Y1708">
            <v>21117.56</v>
          </cell>
          <cell r="Z1708">
            <v>11570.73</v>
          </cell>
          <cell r="AA1708">
            <v>16.88</v>
          </cell>
          <cell r="AB1708">
            <v>3194.4</v>
          </cell>
          <cell r="AC1708">
            <v>23566.71</v>
          </cell>
          <cell r="AD1708">
            <v>9.3000000000000007</v>
          </cell>
          <cell r="AE1708">
            <v>35910</v>
          </cell>
          <cell r="AF1708">
            <v>141.66</v>
          </cell>
          <cell r="AG1708">
            <v>3646.95</v>
          </cell>
          <cell r="AH1708">
            <v>93677.18</v>
          </cell>
          <cell r="AI1708">
            <v>4680</v>
          </cell>
          <cell r="AJ1708">
            <v>224307.34</v>
          </cell>
          <cell r="AK1708">
            <v>2397.19</v>
          </cell>
          <cell r="AL1708">
            <v>23473.84</v>
          </cell>
        </row>
        <row r="1709">
          <cell r="A1709">
            <v>38916</v>
          </cell>
          <cell r="B1709" t="str">
            <v>19:00</v>
          </cell>
          <cell r="C1709">
            <v>51295.54</v>
          </cell>
          <cell r="D1709">
            <v>78492.59</v>
          </cell>
          <cell r="E1709">
            <v>204081.44</v>
          </cell>
          <cell r="F1709">
            <v>63936</v>
          </cell>
          <cell r="G1709">
            <v>95411.63</v>
          </cell>
          <cell r="H1709">
            <v>12259.58</v>
          </cell>
          <cell r="I1709">
            <v>43368.92</v>
          </cell>
          <cell r="J1709">
            <v>16161.28</v>
          </cell>
          <cell r="K1709">
            <v>15926.22</v>
          </cell>
          <cell r="L1709">
            <v>15550.6</v>
          </cell>
          <cell r="M1709">
            <v>6368.18</v>
          </cell>
          <cell r="N1709">
            <v>38640</v>
          </cell>
          <cell r="O1709">
            <v>8183.36</v>
          </cell>
          <cell r="P1709">
            <v>118328.06</v>
          </cell>
          <cell r="Q1709">
            <v>115501.73</v>
          </cell>
          <cell r="R1709">
            <v>126511.42</v>
          </cell>
          <cell r="S1709">
            <v>2484</v>
          </cell>
          <cell r="T1709">
            <v>22089.599999999999</v>
          </cell>
          <cell r="U1709">
            <v>15550.6</v>
          </cell>
          <cell r="V1709">
            <v>1575</v>
          </cell>
          <cell r="W1709">
            <v>15552</v>
          </cell>
          <cell r="X1709">
            <v>231.75</v>
          </cell>
          <cell r="Y1709">
            <v>21782.68</v>
          </cell>
          <cell r="Z1709">
            <v>11870.66</v>
          </cell>
          <cell r="AA1709">
            <v>20.64</v>
          </cell>
          <cell r="AB1709">
            <v>3731.9</v>
          </cell>
          <cell r="AC1709">
            <v>24591.32</v>
          </cell>
          <cell r="AD1709">
            <v>11.45</v>
          </cell>
          <cell r="AE1709">
            <v>36918</v>
          </cell>
          <cell r="AF1709">
            <v>160.41</v>
          </cell>
          <cell r="AG1709">
            <v>3700.17</v>
          </cell>
          <cell r="AH1709">
            <v>96536.18</v>
          </cell>
          <cell r="AI1709">
            <v>4874.3999999999996</v>
          </cell>
          <cell r="AJ1709">
            <v>224467.26</v>
          </cell>
          <cell r="AK1709">
            <v>2340.12</v>
          </cell>
          <cell r="AL1709">
            <v>23964.83</v>
          </cell>
        </row>
        <row r="1710">
          <cell r="A1710">
            <v>38916</v>
          </cell>
          <cell r="B1710" t="str">
            <v>19:15</v>
          </cell>
          <cell r="C1710">
            <v>51624.82</v>
          </cell>
          <cell r="D1710">
            <v>77612.72</v>
          </cell>
          <cell r="E1710">
            <v>203922.65</v>
          </cell>
          <cell r="F1710">
            <v>64022.400000000001</v>
          </cell>
          <cell r="G1710">
            <v>96101.63</v>
          </cell>
          <cell r="H1710">
            <v>12331.57</v>
          </cell>
          <cell r="I1710">
            <v>43680.57</v>
          </cell>
          <cell r="J1710">
            <v>16652.84</v>
          </cell>
          <cell r="K1710">
            <v>16276.11</v>
          </cell>
          <cell r="L1710">
            <v>15536.83</v>
          </cell>
          <cell r="M1710">
            <v>6386.85</v>
          </cell>
          <cell r="N1710">
            <v>39192</v>
          </cell>
          <cell r="O1710">
            <v>8183.36</v>
          </cell>
          <cell r="P1710">
            <v>120599.93</v>
          </cell>
          <cell r="Q1710">
            <v>117051.17</v>
          </cell>
          <cell r="R1710">
            <v>128783.29</v>
          </cell>
          <cell r="S1710">
            <v>2376</v>
          </cell>
          <cell r="T1710">
            <v>22467.599999999999</v>
          </cell>
          <cell r="U1710">
            <v>15536.83</v>
          </cell>
          <cell r="V1710">
            <v>1629</v>
          </cell>
          <cell r="W1710">
            <v>15667.2</v>
          </cell>
          <cell r="X1710">
            <v>230.25</v>
          </cell>
          <cell r="Y1710">
            <v>21948.959999999999</v>
          </cell>
          <cell r="Z1710">
            <v>11933.48</v>
          </cell>
          <cell r="AA1710">
            <v>20.64</v>
          </cell>
          <cell r="AB1710">
            <v>4055.4</v>
          </cell>
          <cell r="AC1710">
            <v>24594.69</v>
          </cell>
          <cell r="AD1710">
            <v>9.4600000000000009</v>
          </cell>
          <cell r="AE1710">
            <v>37296</v>
          </cell>
          <cell r="AF1710">
            <v>164.57</v>
          </cell>
          <cell r="AG1710">
            <v>3662.31</v>
          </cell>
          <cell r="AH1710">
            <v>97469.85</v>
          </cell>
          <cell r="AI1710">
            <v>4917.6000000000004</v>
          </cell>
          <cell r="AJ1710">
            <v>223763.29</v>
          </cell>
          <cell r="AK1710">
            <v>2397.19</v>
          </cell>
          <cell r="AL1710">
            <v>23468.03</v>
          </cell>
        </row>
        <row r="1711">
          <cell r="A1711">
            <v>38916</v>
          </cell>
          <cell r="B1711" t="str">
            <v>19:30</v>
          </cell>
          <cell r="C1711">
            <v>51766.05</v>
          </cell>
          <cell r="D1711">
            <v>74452.100000000006</v>
          </cell>
          <cell r="E1711">
            <v>203327.39</v>
          </cell>
          <cell r="F1711">
            <v>64022.400000000001</v>
          </cell>
          <cell r="G1711">
            <v>96063.3</v>
          </cell>
          <cell r="H1711">
            <v>12353.69</v>
          </cell>
          <cell r="I1711">
            <v>47005.61</v>
          </cell>
          <cell r="J1711">
            <v>16335.3</v>
          </cell>
          <cell r="K1711">
            <v>16275.14</v>
          </cell>
          <cell r="L1711">
            <v>15541.25</v>
          </cell>
          <cell r="M1711">
            <v>6379.38</v>
          </cell>
          <cell r="N1711">
            <v>39192</v>
          </cell>
          <cell r="O1711">
            <v>8189.42</v>
          </cell>
          <cell r="P1711">
            <v>119780.87</v>
          </cell>
          <cell r="Q1711">
            <v>115910.67</v>
          </cell>
          <cell r="R1711">
            <v>127970.29</v>
          </cell>
          <cell r="S1711">
            <v>2376</v>
          </cell>
          <cell r="T1711">
            <v>22824</v>
          </cell>
          <cell r="U1711">
            <v>15541.25</v>
          </cell>
          <cell r="V1711">
            <v>1638</v>
          </cell>
          <cell r="W1711">
            <v>15523.2</v>
          </cell>
          <cell r="X1711">
            <v>249.75</v>
          </cell>
          <cell r="Y1711">
            <v>21948.959999999999</v>
          </cell>
          <cell r="Z1711">
            <v>12094.65</v>
          </cell>
          <cell r="AA1711">
            <v>18.760000000000002</v>
          </cell>
          <cell r="AB1711">
            <v>4176.5</v>
          </cell>
          <cell r="AC1711">
            <v>24704.34</v>
          </cell>
          <cell r="AD1711">
            <v>11.1</v>
          </cell>
          <cell r="AE1711">
            <v>37278</v>
          </cell>
          <cell r="AF1711">
            <v>165.61</v>
          </cell>
          <cell r="AG1711">
            <v>3714.5</v>
          </cell>
          <cell r="AH1711">
            <v>97834.38</v>
          </cell>
          <cell r="AI1711">
            <v>4946.3999999999996</v>
          </cell>
          <cell r="AJ1711">
            <v>222499.41</v>
          </cell>
          <cell r="AK1711">
            <v>2397.19</v>
          </cell>
          <cell r="AL1711">
            <v>22343.56</v>
          </cell>
        </row>
        <row r="1712">
          <cell r="A1712">
            <v>38916</v>
          </cell>
          <cell r="B1712" t="str">
            <v>19:45</v>
          </cell>
          <cell r="C1712">
            <v>52866.720000000001</v>
          </cell>
          <cell r="D1712">
            <v>65570.31</v>
          </cell>
          <cell r="E1712">
            <v>204449.08</v>
          </cell>
          <cell r="F1712">
            <v>64195.199999999997</v>
          </cell>
          <cell r="G1712">
            <v>96101.63</v>
          </cell>
          <cell r="H1712">
            <v>12355.57</v>
          </cell>
          <cell r="I1712">
            <v>47605.61</v>
          </cell>
          <cell r="J1712">
            <v>16306.07</v>
          </cell>
          <cell r="K1712">
            <v>16358</v>
          </cell>
          <cell r="L1712">
            <v>15523.79</v>
          </cell>
          <cell r="M1712">
            <v>6386.85</v>
          </cell>
          <cell r="N1712">
            <v>38640</v>
          </cell>
          <cell r="O1712">
            <v>8171.23</v>
          </cell>
          <cell r="P1712">
            <v>120021.4</v>
          </cell>
          <cell r="Q1712">
            <v>114076.94</v>
          </cell>
          <cell r="R1712">
            <v>128192.63</v>
          </cell>
          <cell r="S1712">
            <v>2268</v>
          </cell>
          <cell r="T1712">
            <v>22766.400000000001</v>
          </cell>
          <cell r="U1712">
            <v>15523.79</v>
          </cell>
          <cell r="V1712">
            <v>1647</v>
          </cell>
          <cell r="W1712">
            <v>15062.4</v>
          </cell>
          <cell r="X1712">
            <v>294.75</v>
          </cell>
          <cell r="Y1712">
            <v>21782.68</v>
          </cell>
          <cell r="Z1712">
            <v>12241.74</v>
          </cell>
          <cell r="AA1712">
            <v>20.64</v>
          </cell>
          <cell r="AB1712">
            <v>4170</v>
          </cell>
          <cell r="AC1712">
            <v>24679.53</v>
          </cell>
          <cell r="AD1712">
            <v>10.25</v>
          </cell>
          <cell r="AE1712">
            <v>37098</v>
          </cell>
          <cell r="AF1712">
            <v>167.7</v>
          </cell>
          <cell r="AG1712">
            <v>3669.11</v>
          </cell>
          <cell r="AH1712">
            <v>97808.85</v>
          </cell>
          <cell r="AI1712">
            <v>4917.6000000000004</v>
          </cell>
          <cell r="AJ1712">
            <v>221603.49</v>
          </cell>
          <cell r="AK1712">
            <v>2340.12</v>
          </cell>
          <cell r="AL1712">
            <v>20926.830000000002</v>
          </cell>
        </row>
        <row r="1713">
          <cell r="A1713">
            <v>38916</v>
          </cell>
          <cell r="B1713" t="str">
            <v>20:00</v>
          </cell>
          <cell r="C1713">
            <v>52795.9</v>
          </cell>
          <cell r="D1713">
            <v>60729.34</v>
          </cell>
          <cell r="E1713">
            <v>205169.03</v>
          </cell>
          <cell r="F1713">
            <v>64108.800000000003</v>
          </cell>
          <cell r="G1713">
            <v>96523.3</v>
          </cell>
          <cell r="H1713">
            <v>12403.56</v>
          </cell>
          <cell r="I1713">
            <v>47709.11</v>
          </cell>
          <cell r="J1713">
            <v>16258.87</v>
          </cell>
          <cell r="K1713">
            <v>16295.49</v>
          </cell>
          <cell r="L1713">
            <v>15466.19</v>
          </cell>
          <cell r="M1713">
            <v>6379.38</v>
          </cell>
          <cell r="N1713">
            <v>38640</v>
          </cell>
          <cell r="O1713">
            <v>8225.82</v>
          </cell>
          <cell r="P1713">
            <v>120204.1</v>
          </cell>
          <cell r="Q1713">
            <v>113996.58</v>
          </cell>
          <cell r="R1713">
            <v>128429.92</v>
          </cell>
          <cell r="S1713">
            <v>2484</v>
          </cell>
          <cell r="T1713">
            <v>22795.200000000001</v>
          </cell>
          <cell r="U1713">
            <v>15466.19</v>
          </cell>
          <cell r="V1713">
            <v>1635</v>
          </cell>
          <cell r="W1713">
            <v>15436.8</v>
          </cell>
          <cell r="X1713">
            <v>377.25</v>
          </cell>
          <cell r="Y1713">
            <v>21450.12</v>
          </cell>
          <cell r="Z1713">
            <v>11739.93</v>
          </cell>
          <cell r="AA1713">
            <v>20.64</v>
          </cell>
          <cell r="AB1713">
            <v>4035.9</v>
          </cell>
          <cell r="AC1713">
            <v>24643.63</v>
          </cell>
          <cell r="AD1713">
            <v>10.210000000000001</v>
          </cell>
          <cell r="AE1713">
            <v>36648</v>
          </cell>
          <cell r="AF1713">
            <v>169.78</v>
          </cell>
          <cell r="AG1713">
            <v>3654.55</v>
          </cell>
          <cell r="AH1713">
            <v>97429.38</v>
          </cell>
          <cell r="AI1713">
            <v>4881.6000000000004</v>
          </cell>
          <cell r="AJ1713">
            <v>220403.57</v>
          </cell>
          <cell r="AK1713">
            <v>2454.27</v>
          </cell>
          <cell r="AL1713">
            <v>19203.900000000001</v>
          </cell>
        </row>
        <row r="1714">
          <cell r="A1714">
            <v>38916</v>
          </cell>
          <cell r="B1714" t="str">
            <v>20:15</v>
          </cell>
          <cell r="C1714">
            <v>53837.75</v>
          </cell>
          <cell r="D1714">
            <v>58088.82</v>
          </cell>
          <cell r="E1714">
            <v>209611.19</v>
          </cell>
          <cell r="F1714">
            <v>64281.599999999999</v>
          </cell>
          <cell r="G1714">
            <v>97558.3</v>
          </cell>
          <cell r="H1714">
            <v>12497.68</v>
          </cell>
          <cell r="I1714">
            <v>47675.28</v>
          </cell>
          <cell r="J1714">
            <v>16472.849999999999</v>
          </cell>
          <cell r="K1714">
            <v>16527.93</v>
          </cell>
          <cell r="L1714">
            <v>15026.21</v>
          </cell>
          <cell r="M1714">
            <v>6390.59</v>
          </cell>
          <cell r="N1714">
            <v>39192</v>
          </cell>
          <cell r="O1714">
            <v>8268.2900000000009</v>
          </cell>
          <cell r="P1714">
            <v>114062.21</v>
          </cell>
          <cell r="Q1714">
            <v>124327.01</v>
          </cell>
          <cell r="R1714">
            <v>122330.5</v>
          </cell>
          <cell r="S1714">
            <v>2376</v>
          </cell>
          <cell r="T1714">
            <v>21862.799999999999</v>
          </cell>
          <cell r="U1714">
            <v>15026.21</v>
          </cell>
          <cell r="V1714">
            <v>1569</v>
          </cell>
          <cell r="W1714">
            <v>15436.8</v>
          </cell>
          <cell r="X1714">
            <v>451.5</v>
          </cell>
          <cell r="Y1714">
            <v>21117.56</v>
          </cell>
          <cell r="Z1714">
            <v>11430.96</v>
          </cell>
          <cell r="AA1714">
            <v>18.760000000000002</v>
          </cell>
          <cell r="AB1714">
            <v>3908.1</v>
          </cell>
          <cell r="AC1714">
            <v>24473</v>
          </cell>
          <cell r="AD1714">
            <v>10.97</v>
          </cell>
          <cell r="AE1714">
            <v>35982</v>
          </cell>
          <cell r="AF1714">
            <v>167.7</v>
          </cell>
          <cell r="AG1714">
            <v>3600.38</v>
          </cell>
          <cell r="AH1714">
            <v>96879.59</v>
          </cell>
          <cell r="AI1714">
            <v>4824</v>
          </cell>
          <cell r="AJ1714">
            <v>221587.32</v>
          </cell>
          <cell r="AK1714">
            <v>2454.27</v>
          </cell>
          <cell r="AL1714">
            <v>16896.439999999999</v>
          </cell>
        </row>
        <row r="1715">
          <cell r="A1715">
            <v>38916</v>
          </cell>
          <cell r="B1715" t="str">
            <v>20:30</v>
          </cell>
          <cell r="C1715">
            <v>54531.92</v>
          </cell>
          <cell r="D1715">
            <v>60209.24</v>
          </cell>
          <cell r="E1715">
            <v>209451.17</v>
          </cell>
          <cell r="F1715">
            <v>64195.199999999997</v>
          </cell>
          <cell r="G1715">
            <v>97558.3</v>
          </cell>
          <cell r="H1715">
            <v>12595.55</v>
          </cell>
          <cell r="I1715">
            <v>47617.27</v>
          </cell>
          <cell r="J1715">
            <v>16484.05</v>
          </cell>
          <cell r="K1715">
            <v>16576.52</v>
          </cell>
          <cell r="L1715">
            <v>14185.47</v>
          </cell>
          <cell r="M1715">
            <v>6379.38</v>
          </cell>
          <cell r="N1715">
            <v>38640</v>
          </cell>
          <cell r="O1715">
            <v>8280.42</v>
          </cell>
          <cell r="P1715">
            <v>105645.53</v>
          </cell>
          <cell r="Q1715">
            <v>130406.68</v>
          </cell>
          <cell r="R1715">
            <v>113925.95</v>
          </cell>
          <cell r="S1715">
            <v>2484</v>
          </cell>
          <cell r="T1715">
            <v>22035.599999999999</v>
          </cell>
          <cell r="U1715">
            <v>14185.47</v>
          </cell>
          <cell r="V1715">
            <v>1557</v>
          </cell>
          <cell r="W1715">
            <v>15436.8</v>
          </cell>
          <cell r="X1715">
            <v>499.5</v>
          </cell>
          <cell r="Y1715">
            <v>20951.28</v>
          </cell>
          <cell r="Z1715">
            <v>11098.15</v>
          </cell>
          <cell r="AA1715">
            <v>20.64</v>
          </cell>
          <cell r="AB1715">
            <v>3806.1</v>
          </cell>
          <cell r="AC1715">
            <v>24137.98</v>
          </cell>
          <cell r="AD1715">
            <v>9.91</v>
          </cell>
          <cell r="AE1715">
            <v>35658</v>
          </cell>
          <cell r="AF1715">
            <v>163.53</v>
          </cell>
          <cell r="AG1715">
            <v>3590.51</v>
          </cell>
          <cell r="AH1715">
            <v>95980.38</v>
          </cell>
          <cell r="AI1715">
            <v>4759.2</v>
          </cell>
          <cell r="AJ1715">
            <v>219811.45</v>
          </cell>
          <cell r="AK1715">
            <v>2340.12</v>
          </cell>
          <cell r="AL1715">
            <v>15681.95</v>
          </cell>
        </row>
        <row r="1716">
          <cell r="A1716">
            <v>38916</v>
          </cell>
          <cell r="B1716" t="str">
            <v>20:45</v>
          </cell>
          <cell r="C1716">
            <v>54964.82</v>
          </cell>
          <cell r="D1716">
            <v>62609.72</v>
          </cell>
          <cell r="E1716">
            <v>209810.38</v>
          </cell>
          <cell r="F1716">
            <v>64540.800000000003</v>
          </cell>
          <cell r="G1716">
            <v>97673.3</v>
          </cell>
          <cell r="H1716">
            <v>12641.67</v>
          </cell>
          <cell r="I1716">
            <v>47761.16</v>
          </cell>
          <cell r="J1716">
            <v>16820.02</v>
          </cell>
          <cell r="K1716">
            <v>16544.849999999999</v>
          </cell>
          <cell r="L1716">
            <v>13580.5</v>
          </cell>
          <cell r="M1716">
            <v>6383.12</v>
          </cell>
          <cell r="N1716">
            <v>39192</v>
          </cell>
          <cell r="O1716">
            <v>8274.35</v>
          </cell>
          <cell r="P1716">
            <v>91225.15</v>
          </cell>
          <cell r="Q1716">
            <v>141562.39000000001</v>
          </cell>
          <cell r="R1716">
            <v>99499.5</v>
          </cell>
          <cell r="S1716">
            <v>2376</v>
          </cell>
          <cell r="T1716">
            <v>21103.200000000001</v>
          </cell>
          <cell r="U1716">
            <v>13580.5</v>
          </cell>
          <cell r="V1716">
            <v>1506</v>
          </cell>
          <cell r="W1716">
            <v>15264</v>
          </cell>
          <cell r="X1716">
            <v>511.5</v>
          </cell>
          <cell r="Y1716">
            <v>20618.72</v>
          </cell>
          <cell r="Z1716">
            <v>10645.77</v>
          </cell>
          <cell r="AA1716">
            <v>18.760000000000002</v>
          </cell>
          <cell r="AB1716">
            <v>3688.1</v>
          </cell>
          <cell r="AC1716">
            <v>23868.61</v>
          </cell>
          <cell r="AD1716">
            <v>9.9499999999999993</v>
          </cell>
          <cell r="AE1716">
            <v>34740</v>
          </cell>
          <cell r="AF1716">
            <v>161.44999999999999</v>
          </cell>
          <cell r="AG1716">
            <v>3627.9</v>
          </cell>
          <cell r="AH1716">
            <v>94118.12</v>
          </cell>
          <cell r="AI1716">
            <v>4636.8</v>
          </cell>
          <cell r="AJ1716">
            <v>218691.57</v>
          </cell>
          <cell r="AK1716">
            <v>2340.12</v>
          </cell>
          <cell r="AL1716">
            <v>15147.71</v>
          </cell>
        </row>
        <row r="1717">
          <cell r="A1717">
            <v>38916</v>
          </cell>
          <cell r="B1717" t="str">
            <v>21:00</v>
          </cell>
          <cell r="C1717">
            <v>55397.73</v>
          </cell>
          <cell r="D1717">
            <v>71891.58</v>
          </cell>
          <cell r="E1717">
            <v>205449.2</v>
          </cell>
          <cell r="F1717">
            <v>64540.800000000003</v>
          </cell>
          <cell r="G1717">
            <v>97558.3</v>
          </cell>
          <cell r="H1717">
            <v>12595.55</v>
          </cell>
          <cell r="I1717">
            <v>47726.01</v>
          </cell>
          <cell r="J1717">
            <v>16461.25</v>
          </cell>
          <cell r="K1717">
            <v>16465.830000000002</v>
          </cell>
          <cell r="L1717">
            <v>11606.69</v>
          </cell>
          <cell r="M1717">
            <v>6386.85</v>
          </cell>
          <cell r="N1717">
            <v>38640</v>
          </cell>
          <cell r="O1717">
            <v>8262.2199999999993</v>
          </cell>
          <cell r="P1717">
            <v>81606.080000000002</v>
          </cell>
          <cell r="Q1717">
            <v>147140.47</v>
          </cell>
          <cell r="R1717">
            <v>89868.3</v>
          </cell>
          <cell r="S1717">
            <v>2484</v>
          </cell>
          <cell r="T1717">
            <v>22644</v>
          </cell>
          <cell r="U1717">
            <v>11606.69</v>
          </cell>
          <cell r="V1717">
            <v>1413</v>
          </cell>
          <cell r="W1717">
            <v>15379.2</v>
          </cell>
          <cell r="X1717">
            <v>518.25</v>
          </cell>
          <cell r="Y1717">
            <v>20452.439999999999</v>
          </cell>
          <cell r="Z1717">
            <v>10646.76</v>
          </cell>
          <cell r="AA1717">
            <v>20.64</v>
          </cell>
          <cell r="AB1717">
            <v>3547.9</v>
          </cell>
          <cell r="AC1717">
            <v>23503.43</v>
          </cell>
          <cell r="AD1717">
            <v>11.04</v>
          </cell>
          <cell r="AE1717">
            <v>33930</v>
          </cell>
          <cell r="AF1717">
            <v>159.37</v>
          </cell>
          <cell r="AG1717">
            <v>3653.61</v>
          </cell>
          <cell r="AH1717">
            <v>92531.85</v>
          </cell>
          <cell r="AI1717">
            <v>4528.8</v>
          </cell>
          <cell r="AJ1717">
            <v>215412.01</v>
          </cell>
          <cell r="AK1717">
            <v>2340.12</v>
          </cell>
          <cell r="AL1717">
            <v>14032.69</v>
          </cell>
        </row>
        <row r="1718">
          <cell r="A1718">
            <v>38916</v>
          </cell>
          <cell r="B1718" t="str">
            <v>21:15</v>
          </cell>
          <cell r="C1718">
            <v>53767.74</v>
          </cell>
          <cell r="D1718">
            <v>66810.559999999998</v>
          </cell>
          <cell r="E1718">
            <v>212331.18</v>
          </cell>
          <cell r="F1718">
            <v>56937.599999999999</v>
          </cell>
          <cell r="G1718">
            <v>97558.3</v>
          </cell>
          <cell r="H1718">
            <v>12643.54</v>
          </cell>
          <cell r="I1718">
            <v>47661.19</v>
          </cell>
          <cell r="J1718">
            <v>16779.599999999999</v>
          </cell>
          <cell r="K1718">
            <v>16193.65</v>
          </cell>
          <cell r="L1718">
            <v>11076.52</v>
          </cell>
          <cell r="M1718">
            <v>6386.85</v>
          </cell>
          <cell r="N1718">
            <v>38640</v>
          </cell>
          <cell r="O1718">
            <v>8280.42</v>
          </cell>
          <cell r="P1718">
            <v>73012.7</v>
          </cell>
          <cell r="Q1718">
            <v>150379.12</v>
          </cell>
          <cell r="R1718">
            <v>81293.119999999995</v>
          </cell>
          <cell r="S1718">
            <v>2484</v>
          </cell>
          <cell r="T1718">
            <v>21891.599999999999</v>
          </cell>
          <cell r="U1718">
            <v>11076.52</v>
          </cell>
          <cell r="V1718">
            <v>1365</v>
          </cell>
          <cell r="W1718">
            <v>15148.8</v>
          </cell>
          <cell r="X1718">
            <v>533.25</v>
          </cell>
          <cell r="Y1718">
            <v>20036.740000000002</v>
          </cell>
          <cell r="Z1718">
            <v>11067.01</v>
          </cell>
          <cell r="AA1718">
            <v>20.64</v>
          </cell>
          <cell r="AB1718">
            <v>3463.5</v>
          </cell>
          <cell r="AC1718">
            <v>22763.599999999999</v>
          </cell>
          <cell r="AD1718">
            <v>9.43</v>
          </cell>
          <cell r="AE1718">
            <v>32706</v>
          </cell>
          <cell r="AF1718">
            <v>149.99</v>
          </cell>
          <cell r="AG1718">
            <v>3741.19</v>
          </cell>
          <cell r="AH1718">
            <v>90158.85</v>
          </cell>
          <cell r="AI1718">
            <v>4399.2</v>
          </cell>
          <cell r="AJ1718">
            <v>216675.74</v>
          </cell>
          <cell r="AK1718">
            <v>2340.12</v>
          </cell>
          <cell r="AL1718">
            <v>10877.76</v>
          </cell>
        </row>
        <row r="1719">
          <cell r="A1719">
            <v>38916</v>
          </cell>
          <cell r="B1719" t="str">
            <v>21:30</v>
          </cell>
          <cell r="C1719">
            <v>54417.09</v>
          </cell>
          <cell r="D1719">
            <v>75932.39</v>
          </cell>
          <cell r="E1719">
            <v>210289.79</v>
          </cell>
          <cell r="F1719">
            <v>48556.800000000003</v>
          </cell>
          <cell r="G1719">
            <v>97558.3</v>
          </cell>
          <cell r="H1719">
            <v>12667.54</v>
          </cell>
          <cell r="I1719">
            <v>47734.14</v>
          </cell>
          <cell r="J1719">
            <v>16437.259999999998</v>
          </cell>
          <cell r="K1719">
            <v>16367.02</v>
          </cell>
          <cell r="L1719">
            <v>10638.47</v>
          </cell>
          <cell r="M1719">
            <v>6383.12</v>
          </cell>
          <cell r="N1719">
            <v>39192</v>
          </cell>
          <cell r="O1719">
            <v>8256.15</v>
          </cell>
          <cell r="P1719">
            <v>58058.59</v>
          </cell>
          <cell r="Q1719">
            <v>158685.35999999999</v>
          </cell>
          <cell r="R1719">
            <v>66314.740000000005</v>
          </cell>
          <cell r="S1719">
            <v>2376</v>
          </cell>
          <cell r="T1719">
            <v>21200.400000000001</v>
          </cell>
          <cell r="U1719">
            <v>10638.47</v>
          </cell>
          <cell r="V1719">
            <v>1314</v>
          </cell>
          <cell r="W1719">
            <v>14947.2</v>
          </cell>
          <cell r="X1719">
            <v>534.75</v>
          </cell>
          <cell r="Y1719">
            <v>19704.18</v>
          </cell>
          <cell r="Z1719">
            <v>10719.03</v>
          </cell>
          <cell r="AA1719">
            <v>20.64</v>
          </cell>
          <cell r="AB1719">
            <v>3364.9</v>
          </cell>
          <cell r="AC1719">
            <v>22263.69</v>
          </cell>
          <cell r="AD1719">
            <v>8.99</v>
          </cell>
          <cell r="AE1719">
            <v>31392</v>
          </cell>
          <cell r="AF1719">
            <v>135.41</v>
          </cell>
          <cell r="AG1719">
            <v>3670.46</v>
          </cell>
          <cell r="AH1719">
            <v>87800.12</v>
          </cell>
          <cell r="AI1719">
            <v>4255.2</v>
          </cell>
          <cell r="AJ1719">
            <v>212868.28</v>
          </cell>
          <cell r="AK1719">
            <v>2340.12</v>
          </cell>
          <cell r="AL1719">
            <v>9130.23</v>
          </cell>
        </row>
        <row r="1720">
          <cell r="A1720">
            <v>38916</v>
          </cell>
          <cell r="B1720" t="str">
            <v>21:45</v>
          </cell>
          <cell r="C1720">
            <v>53262.01</v>
          </cell>
          <cell r="D1720">
            <v>72291.66</v>
          </cell>
          <cell r="E1720">
            <v>208092.03</v>
          </cell>
          <cell r="F1720">
            <v>48556.800000000003</v>
          </cell>
          <cell r="G1720">
            <v>97519.97</v>
          </cell>
          <cell r="H1720">
            <v>12665.66</v>
          </cell>
          <cell r="I1720">
            <v>44847.09</v>
          </cell>
          <cell r="J1720">
            <v>16501.68</v>
          </cell>
          <cell r="K1720">
            <v>16331.06</v>
          </cell>
          <cell r="L1720">
            <v>9999.84</v>
          </cell>
          <cell r="M1720">
            <v>6379.38</v>
          </cell>
          <cell r="N1720">
            <v>38640</v>
          </cell>
          <cell r="O1720">
            <v>8268.2900000000009</v>
          </cell>
          <cell r="P1720">
            <v>51690.69</v>
          </cell>
          <cell r="Q1720">
            <v>158106.71</v>
          </cell>
          <cell r="R1720">
            <v>59958.98</v>
          </cell>
          <cell r="S1720">
            <v>2484</v>
          </cell>
          <cell r="T1720">
            <v>20610</v>
          </cell>
          <cell r="U1720">
            <v>9999.84</v>
          </cell>
          <cell r="V1720">
            <v>1179</v>
          </cell>
          <cell r="W1720">
            <v>14803.2</v>
          </cell>
          <cell r="X1720">
            <v>519.75</v>
          </cell>
          <cell r="Y1720">
            <v>19454.759999999998</v>
          </cell>
          <cell r="Z1720">
            <v>10585.77</v>
          </cell>
          <cell r="AA1720">
            <v>18.760000000000002</v>
          </cell>
          <cell r="AB1720">
            <v>3234.2</v>
          </cell>
          <cell r="AC1720">
            <v>21633.08</v>
          </cell>
          <cell r="AD1720">
            <v>9.01</v>
          </cell>
          <cell r="AE1720">
            <v>30492</v>
          </cell>
          <cell r="AF1720">
            <v>126.03</v>
          </cell>
          <cell r="AG1720">
            <v>3830.02</v>
          </cell>
          <cell r="AH1720">
            <v>85339.38</v>
          </cell>
          <cell r="AI1720">
            <v>4068</v>
          </cell>
          <cell r="AJ1720">
            <v>208804.73</v>
          </cell>
          <cell r="AK1720">
            <v>2397.19</v>
          </cell>
          <cell r="AL1720">
            <v>7984.69</v>
          </cell>
        </row>
        <row r="1721">
          <cell r="A1721">
            <v>38916</v>
          </cell>
          <cell r="B1721" t="str">
            <v>22:00</v>
          </cell>
          <cell r="C1721">
            <v>50696.2</v>
          </cell>
          <cell r="D1721">
            <v>58248.89</v>
          </cell>
          <cell r="E1721">
            <v>204809.72</v>
          </cell>
          <cell r="F1721">
            <v>51494.400000000001</v>
          </cell>
          <cell r="G1721">
            <v>97596.63</v>
          </cell>
          <cell r="H1721">
            <v>13099.5</v>
          </cell>
          <cell r="I1721">
            <v>43464.83</v>
          </cell>
          <cell r="J1721">
            <v>17323.580000000002</v>
          </cell>
          <cell r="K1721">
            <v>15978.75</v>
          </cell>
          <cell r="L1721">
            <v>9702.4500000000007</v>
          </cell>
          <cell r="M1721">
            <v>6386.85</v>
          </cell>
          <cell r="N1721">
            <v>37536</v>
          </cell>
          <cell r="O1721">
            <v>8971.9699999999993</v>
          </cell>
          <cell r="P1721">
            <v>49503.27</v>
          </cell>
          <cell r="Q1721">
            <v>152191.75</v>
          </cell>
          <cell r="R1721">
            <v>58475.24</v>
          </cell>
          <cell r="S1721">
            <v>2376</v>
          </cell>
          <cell r="T1721">
            <v>20354.400000000001</v>
          </cell>
          <cell r="U1721">
            <v>9702.4500000000007</v>
          </cell>
          <cell r="V1721">
            <v>1101</v>
          </cell>
          <cell r="W1721">
            <v>14371.2</v>
          </cell>
          <cell r="X1721">
            <v>510.75</v>
          </cell>
          <cell r="Y1721">
            <v>18872.78</v>
          </cell>
          <cell r="Z1721">
            <v>10328.43</v>
          </cell>
          <cell r="AA1721">
            <v>20.64</v>
          </cell>
          <cell r="AB1721">
            <v>3117.9</v>
          </cell>
          <cell r="AC1721">
            <v>20952.62</v>
          </cell>
          <cell r="AD1721">
            <v>9.3000000000000007</v>
          </cell>
          <cell r="AE1721">
            <v>29034</v>
          </cell>
          <cell r="AF1721">
            <v>120.83</v>
          </cell>
          <cell r="AG1721">
            <v>4087.69</v>
          </cell>
          <cell r="AH1721">
            <v>82187.850000000006</v>
          </cell>
          <cell r="AI1721">
            <v>3924</v>
          </cell>
          <cell r="AJ1721">
            <v>205141.12</v>
          </cell>
          <cell r="AK1721">
            <v>2454.27</v>
          </cell>
          <cell r="AL1721">
            <v>8013.89</v>
          </cell>
        </row>
        <row r="1722">
          <cell r="A1722">
            <v>38916</v>
          </cell>
          <cell r="B1722" t="str">
            <v>22:15</v>
          </cell>
          <cell r="C1722">
            <v>43208</v>
          </cell>
          <cell r="D1722">
            <v>52047.63</v>
          </cell>
          <cell r="E1722">
            <v>196570.19</v>
          </cell>
          <cell r="F1722">
            <v>53654.400000000001</v>
          </cell>
          <cell r="G1722">
            <v>98631.63</v>
          </cell>
          <cell r="H1722">
            <v>13555.46</v>
          </cell>
          <cell r="I1722">
            <v>24289.759999999998</v>
          </cell>
          <cell r="J1722">
            <v>23483.46</v>
          </cell>
          <cell r="K1722">
            <v>16449.64</v>
          </cell>
          <cell r="L1722">
            <v>9802.4599999999991</v>
          </cell>
          <cell r="M1722">
            <v>6390.59</v>
          </cell>
          <cell r="N1722">
            <v>39192</v>
          </cell>
          <cell r="O1722">
            <v>9226.75</v>
          </cell>
          <cell r="P1722">
            <v>53245.1</v>
          </cell>
          <cell r="Q1722">
            <v>137019.35</v>
          </cell>
          <cell r="R1722">
            <v>62471.85</v>
          </cell>
          <cell r="S1722">
            <v>2592</v>
          </cell>
          <cell r="T1722">
            <v>19252.8</v>
          </cell>
          <cell r="U1722">
            <v>9802.4599999999991</v>
          </cell>
          <cell r="V1722">
            <v>1023</v>
          </cell>
          <cell r="W1722">
            <v>14227.2</v>
          </cell>
          <cell r="X1722">
            <v>470.25</v>
          </cell>
          <cell r="Y1722">
            <v>18207.66</v>
          </cell>
          <cell r="Z1722">
            <v>10066.14</v>
          </cell>
          <cell r="AA1722">
            <v>20.64</v>
          </cell>
          <cell r="AB1722">
            <v>3027</v>
          </cell>
          <cell r="AC1722">
            <v>20131.36</v>
          </cell>
          <cell r="AD1722">
            <v>7.96</v>
          </cell>
          <cell r="AE1722">
            <v>27468</v>
          </cell>
          <cell r="AF1722">
            <v>110.41</v>
          </cell>
          <cell r="AG1722">
            <v>5049.2</v>
          </cell>
          <cell r="AH1722">
            <v>78162.59</v>
          </cell>
          <cell r="AI1722">
            <v>3722.4</v>
          </cell>
          <cell r="AJ1722">
            <v>198518.08</v>
          </cell>
          <cell r="AK1722">
            <v>2340.12</v>
          </cell>
          <cell r="AL1722">
            <v>8004.56</v>
          </cell>
        </row>
        <row r="1723">
          <cell r="A1723">
            <v>38916</v>
          </cell>
          <cell r="B1723" t="str">
            <v>22:30</v>
          </cell>
          <cell r="C1723">
            <v>38218</v>
          </cell>
          <cell r="D1723">
            <v>54448.09</v>
          </cell>
          <cell r="E1723">
            <v>190410.08</v>
          </cell>
          <cell r="F1723">
            <v>53654.400000000001</v>
          </cell>
          <cell r="G1723">
            <v>98784.97</v>
          </cell>
          <cell r="H1723">
            <v>13457.6</v>
          </cell>
          <cell r="I1723">
            <v>-151.94999999999999</v>
          </cell>
          <cell r="J1723">
            <v>25663.71</v>
          </cell>
          <cell r="K1723">
            <v>16745.38</v>
          </cell>
          <cell r="L1723">
            <v>9825.1299999999992</v>
          </cell>
          <cell r="M1723">
            <v>6383.12</v>
          </cell>
          <cell r="N1723">
            <v>39192</v>
          </cell>
          <cell r="O1723">
            <v>9172.16</v>
          </cell>
          <cell r="P1723">
            <v>52273.96</v>
          </cell>
          <cell r="Q1723">
            <v>122679.95</v>
          </cell>
          <cell r="R1723">
            <v>61446.12</v>
          </cell>
          <cell r="S1723">
            <v>2592</v>
          </cell>
          <cell r="T1723">
            <v>17614.8</v>
          </cell>
          <cell r="U1723">
            <v>9825.1299999999992</v>
          </cell>
          <cell r="V1723">
            <v>936</v>
          </cell>
          <cell r="W1723">
            <v>13507.2</v>
          </cell>
          <cell r="X1723">
            <v>453.75</v>
          </cell>
          <cell r="Y1723">
            <v>17293.12</v>
          </cell>
          <cell r="Z1723">
            <v>9767.2999999999993</v>
          </cell>
          <cell r="AA1723">
            <v>18.760000000000002</v>
          </cell>
          <cell r="AB1723">
            <v>2877</v>
          </cell>
          <cell r="AC1723">
            <v>19010.45</v>
          </cell>
          <cell r="AD1723">
            <v>7.42</v>
          </cell>
          <cell r="AE1723">
            <v>25974</v>
          </cell>
          <cell r="AF1723">
            <v>102.08</v>
          </cell>
          <cell r="AG1723">
            <v>5215.1099999999997</v>
          </cell>
          <cell r="AH1723">
            <v>74963.12</v>
          </cell>
          <cell r="AI1723">
            <v>3477.6</v>
          </cell>
          <cell r="AJ1723">
            <v>191990.96</v>
          </cell>
          <cell r="AK1723">
            <v>2340.12</v>
          </cell>
          <cell r="AL1723">
            <v>7279.83</v>
          </cell>
        </row>
        <row r="1724">
          <cell r="A1724">
            <v>38916</v>
          </cell>
          <cell r="B1724" t="str">
            <v>22:45</v>
          </cell>
          <cell r="C1724">
            <v>43592.09</v>
          </cell>
          <cell r="D1724">
            <v>50047.97</v>
          </cell>
          <cell r="E1724">
            <v>184405.25</v>
          </cell>
          <cell r="F1724">
            <v>49161.599999999999</v>
          </cell>
          <cell r="G1724">
            <v>98631.63</v>
          </cell>
          <cell r="H1724">
            <v>13435.47</v>
          </cell>
          <cell r="I1724">
            <v>-144.62</v>
          </cell>
          <cell r="J1724">
            <v>17530.169999999998</v>
          </cell>
          <cell r="K1724">
            <v>15888.91</v>
          </cell>
          <cell r="L1724">
            <v>9881.32</v>
          </cell>
          <cell r="M1724">
            <v>6390.59</v>
          </cell>
          <cell r="N1724">
            <v>38088</v>
          </cell>
          <cell r="O1724">
            <v>9166.09</v>
          </cell>
          <cell r="P1724">
            <v>44317.34</v>
          </cell>
          <cell r="Q1724">
            <v>119568.62</v>
          </cell>
          <cell r="R1724">
            <v>53483.43</v>
          </cell>
          <cell r="S1724">
            <v>2592</v>
          </cell>
          <cell r="T1724">
            <v>16387.2</v>
          </cell>
          <cell r="U1724">
            <v>9881.32</v>
          </cell>
          <cell r="V1724">
            <v>876</v>
          </cell>
          <cell r="W1724">
            <v>12816</v>
          </cell>
          <cell r="X1724">
            <v>430.5</v>
          </cell>
          <cell r="Y1724">
            <v>16461.72</v>
          </cell>
          <cell r="Z1724">
            <v>9320.68</v>
          </cell>
          <cell r="AA1724">
            <v>20.64</v>
          </cell>
          <cell r="AB1724">
            <v>2763.7</v>
          </cell>
          <cell r="AC1724">
            <v>17798.93</v>
          </cell>
          <cell r="AD1724">
            <v>7.8</v>
          </cell>
          <cell r="AE1724">
            <v>24516</v>
          </cell>
          <cell r="AF1724">
            <v>95.83</v>
          </cell>
          <cell r="AG1724">
            <v>5233.43</v>
          </cell>
          <cell r="AH1724">
            <v>72264.59</v>
          </cell>
          <cell r="AI1724">
            <v>3240</v>
          </cell>
          <cell r="AJ1724">
            <v>185255.86</v>
          </cell>
          <cell r="AK1724">
            <v>2283.04</v>
          </cell>
          <cell r="AL1724">
            <v>6945.52</v>
          </cell>
        </row>
        <row r="1725">
          <cell r="A1725">
            <v>38916</v>
          </cell>
          <cell r="B1725" t="str">
            <v>23:00</v>
          </cell>
          <cell r="C1725">
            <v>43090.77</v>
          </cell>
          <cell r="D1725">
            <v>50328.06</v>
          </cell>
          <cell r="E1725">
            <v>176356.53</v>
          </cell>
          <cell r="F1725">
            <v>43200</v>
          </cell>
          <cell r="G1725">
            <v>98631.63</v>
          </cell>
          <cell r="H1725">
            <v>13339.48</v>
          </cell>
          <cell r="I1725">
            <v>-132.69</v>
          </cell>
          <cell r="J1725">
            <v>17287.18</v>
          </cell>
          <cell r="K1725">
            <v>15725.75</v>
          </cell>
          <cell r="L1725">
            <v>9862.2099999999991</v>
          </cell>
          <cell r="M1725">
            <v>1303.52</v>
          </cell>
          <cell r="N1725">
            <v>38640</v>
          </cell>
          <cell r="O1725">
            <v>8887.0400000000009</v>
          </cell>
          <cell r="P1725">
            <v>34092.76</v>
          </cell>
          <cell r="Q1725">
            <v>118180.69</v>
          </cell>
          <cell r="R1725">
            <v>42979.8</v>
          </cell>
          <cell r="S1725">
            <v>2700</v>
          </cell>
          <cell r="T1725">
            <v>15440.4</v>
          </cell>
          <cell r="U1725">
            <v>9862.2099999999991</v>
          </cell>
          <cell r="V1725">
            <v>852</v>
          </cell>
          <cell r="W1725">
            <v>12614.4</v>
          </cell>
          <cell r="X1725">
            <v>423</v>
          </cell>
          <cell r="Y1725">
            <v>15214.62</v>
          </cell>
          <cell r="Z1725">
            <v>8968.44</v>
          </cell>
          <cell r="AA1725">
            <v>20.64</v>
          </cell>
          <cell r="AB1725">
            <v>2695.2</v>
          </cell>
          <cell r="AC1725">
            <v>16697.47</v>
          </cell>
          <cell r="AD1725">
            <v>6.47</v>
          </cell>
          <cell r="AE1725">
            <v>23076</v>
          </cell>
          <cell r="AF1725">
            <v>92.7</v>
          </cell>
          <cell r="AG1725">
            <v>5242.84</v>
          </cell>
          <cell r="AH1725">
            <v>68818.52</v>
          </cell>
          <cell r="AI1725">
            <v>3045.6</v>
          </cell>
          <cell r="AJ1725">
            <v>177688.85</v>
          </cell>
          <cell r="AK1725">
            <v>2397.19</v>
          </cell>
          <cell r="AL1725">
            <v>6766.68</v>
          </cell>
        </row>
        <row r="1726">
          <cell r="A1726">
            <v>38916</v>
          </cell>
          <cell r="B1726" t="str">
            <v>23:15</v>
          </cell>
          <cell r="C1726">
            <v>44004.19</v>
          </cell>
          <cell r="D1726">
            <v>59729.7</v>
          </cell>
          <cell r="E1726">
            <v>168196.85</v>
          </cell>
          <cell r="F1726">
            <v>22982.400000000001</v>
          </cell>
          <cell r="G1726">
            <v>96484.97</v>
          </cell>
          <cell r="H1726">
            <v>12931.52</v>
          </cell>
          <cell r="I1726">
            <v>-130.38999999999999</v>
          </cell>
          <cell r="J1726">
            <v>16153.25</v>
          </cell>
          <cell r="K1726">
            <v>15519.81</v>
          </cell>
          <cell r="L1726">
            <v>10028.11</v>
          </cell>
          <cell r="M1726">
            <v>0</v>
          </cell>
          <cell r="N1726">
            <v>37536</v>
          </cell>
          <cell r="O1726">
            <v>8159.09</v>
          </cell>
          <cell r="P1726">
            <v>30088.21</v>
          </cell>
          <cell r="Q1726">
            <v>111682.39</v>
          </cell>
          <cell r="R1726">
            <v>38247.300000000003</v>
          </cell>
          <cell r="S1726">
            <v>2484</v>
          </cell>
          <cell r="T1726">
            <v>14698.8</v>
          </cell>
          <cell r="U1726">
            <v>10028.11</v>
          </cell>
          <cell r="V1726">
            <v>831</v>
          </cell>
          <cell r="W1726">
            <v>12182.4</v>
          </cell>
          <cell r="X1726">
            <v>390.75</v>
          </cell>
          <cell r="Y1726">
            <v>14050.66</v>
          </cell>
          <cell r="Z1726">
            <v>8366.67</v>
          </cell>
          <cell r="AA1726">
            <v>20.64</v>
          </cell>
          <cell r="AB1726">
            <v>2669.7</v>
          </cell>
          <cell r="AC1726">
            <v>15555.09</v>
          </cell>
          <cell r="AD1726">
            <v>6.2</v>
          </cell>
          <cell r="AE1726">
            <v>21708</v>
          </cell>
          <cell r="AF1726">
            <v>87.49</v>
          </cell>
          <cell r="AG1726">
            <v>5255.41</v>
          </cell>
          <cell r="AH1726">
            <v>64692</v>
          </cell>
          <cell r="AI1726">
            <v>2844</v>
          </cell>
          <cell r="AJ1726">
            <v>170249.84</v>
          </cell>
          <cell r="AK1726">
            <v>2340.12</v>
          </cell>
          <cell r="AL1726">
            <v>7251.73</v>
          </cell>
        </row>
        <row r="1727">
          <cell r="A1727">
            <v>38916</v>
          </cell>
          <cell r="B1727" t="str">
            <v>23:30</v>
          </cell>
          <cell r="C1727">
            <v>44553.120000000003</v>
          </cell>
          <cell r="D1727">
            <v>75052.22</v>
          </cell>
          <cell r="E1727">
            <v>159115.37</v>
          </cell>
          <cell r="F1727">
            <v>2678.4</v>
          </cell>
          <cell r="G1727">
            <v>93494.97</v>
          </cell>
          <cell r="H1727">
            <v>12329.69</v>
          </cell>
          <cell r="I1727">
            <v>-123.78</v>
          </cell>
          <cell r="J1727">
            <v>15043.78</v>
          </cell>
          <cell r="K1727">
            <v>12687.76</v>
          </cell>
          <cell r="L1727">
            <v>9920.42</v>
          </cell>
          <cell r="M1727">
            <v>0</v>
          </cell>
          <cell r="N1727">
            <v>36432</v>
          </cell>
          <cell r="O1727">
            <v>7776.92</v>
          </cell>
          <cell r="P1727">
            <v>27441.22</v>
          </cell>
          <cell r="Q1727">
            <v>103067.78</v>
          </cell>
          <cell r="R1727">
            <v>35218.14</v>
          </cell>
          <cell r="S1727">
            <v>2592</v>
          </cell>
          <cell r="T1727">
            <v>13924.8</v>
          </cell>
          <cell r="U1727">
            <v>9920.42</v>
          </cell>
          <cell r="V1727">
            <v>792</v>
          </cell>
          <cell r="W1727">
            <v>11779.2</v>
          </cell>
          <cell r="X1727">
            <v>357.75</v>
          </cell>
          <cell r="Y1727">
            <v>13634.96</v>
          </cell>
          <cell r="Z1727">
            <v>8311.5</v>
          </cell>
          <cell r="AA1727">
            <v>18.760000000000002</v>
          </cell>
          <cell r="AB1727">
            <v>2631.4</v>
          </cell>
          <cell r="AC1727">
            <v>14597.95</v>
          </cell>
          <cell r="AD1727">
            <v>7.33</v>
          </cell>
          <cell r="AE1727">
            <v>20394</v>
          </cell>
          <cell r="AF1727">
            <v>83.33</v>
          </cell>
          <cell r="AG1727">
            <v>5214.66</v>
          </cell>
          <cell r="AH1727">
            <v>60870</v>
          </cell>
          <cell r="AI1727">
            <v>2678.4</v>
          </cell>
          <cell r="AJ1727">
            <v>163082.88</v>
          </cell>
          <cell r="AK1727">
            <v>2397.19</v>
          </cell>
          <cell r="AL1727">
            <v>7588.45</v>
          </cell>
        </row>
        <row r="1728">
          <cell r="A1728">
            <v>38916</v>
          </cell>
          <cell r="B1728" t="str">
            <v>23:45</v>
          </cell>
          <cell r="C1728">
            <v>43366.44</v>
          </cell>
          <cell r="D1728">
            <v>67930.8</v>
          </cell>
          <cell r="E1728">
            <v>156117.51999999999</v>
          </cell>
          <cell r="F1728">
            <v>-259.2</v>
          </cell>
          <cell r="G1728">
            <v>93188.3</v>
          </cell>
          <cell r="H1728">
            <v>12355.57</v>
          </cell>
          <cell r="I1728">
            <v>-108.97</v>
          </cell>
          <cell r="J1728">
            <v>15416.54</v>
          </cell>
          <cell r="K1728">
            <v>7478.94</v>
          </cell>
          <cell r="L1728">
            <v>10010.959999999999</v>
          </cell>
          <cell r="M1728">
            <v>0</v>
          </cell>
          <cell r="N1728">
            <v>36984</v>
          </cell>
          <cell r="O1728">
            <v>7770.85</v>
          </cell>
          <cell r="P1728">
            <v>21826.14</v>
          </cell>
          <cell r="Q1728">
            <v>99180.97</v>
          </cell>
          <cell r="R1728">
            <v>29596.99</v>
          </cell>
          <cell r="S1728">
            <v>2592</v>
          </cell>
          <cell r="T1728">
            <v>12542.4</v>
          </cell>
          <cell r="U1728">
            <v>10010.959999999999</v>
          </cell>
          <cell r="V1728">
            <v>765</v>
          </cell>
          <cell r="W1728">
            <v>11260.8</v>
          </cell>
          <cell r="X1728">
            <v>330.75</v>
          </cell>
          <cell r="Y1728">
            <v>13136.12</v>
          </cell>
          <cell r="Z1728">
            <v>7630.86</v>
          </cell>
          <cell r="AA1728">
            <v>20.64</v>
          </cell>
          <cell r="AB1728">
            <v>2532.4</v>
          </cell>
          <cell r="AC1728">
            <v>13635.65</v>
          </cell>
          <cell r="AD1728">
            <v>6.01</v>
          </cell>
          <cell r="AE1728">
            <v>19458</v>
          </cell>
          <cell r="AF1728">
            <v>73.95</v>
          </cell>
          <cell r="AG1728">
            <v>5274.61</v>
          </cell>
          <cell r="AH1728">
            <v>58287</v>
          </cell>
          <cell r="AI1728">
            <v>2534.4</v>
          </cell>
          <cell r="AJ1728">
            <v>158203.4</v>
          </cell>
          <cell r="AK1728">
            <v>2397.19</v>
          </cell>
          <cell r="AL1728">
            <v>8044.19</v>
          </cell>
        </row>
        <row r="1729">
          <cell r="A1729">
            <v>38916</v>
          </cell>
          <cell r="B1729" t="str">
            <v>24:00</v>
          </cell>
          <cell r="C1729">
            <v>44099.02</v>
          </cell>
          <cell r="D1729">
            <v>62569.73</v>
          </cell>
          <cell r="E1729">
            <v>138794.16</v>
          </cell>
          <cell r="F1729">
            <v>-259.2</v>
          </cell>
          <cell r="G1729">
            <v>93379.97</v>
          </cell>
          <cell r="H1729">
            <v>12427.56</v>
          </cell>
          <cell r="I1729">
            <v>-103.51</v>
          </cell>
          <cell r="J1729">
            <v>15536.93</v>
          </cell>
          <cell r="K1729">
            <v>7520.54</v>
          </cell>
          <cell r="L1729">
            <v>10020.4</v>
          </cell>
          <cell r="M1729">
            <v>0</v>
          </cell>
          <cell r="N1729">
            <v>36432</v>
          </cell>
          <cell r="O1729">
            <v>7776.92</v>
          </cell>
          <cell r="P1729">
            <v>20733.259999999998</v>
          </cell>
          <cell r="Q1729">
            <v>91879.51</v>
          </cell>
          <cell r="R1729">
            <v>28510.18</v>
          </cell>
          <cell r="S1729">
            <v>2592</v>
          </cell>
          <cell r="T1729">
            <v>11739.6</v>
          </cell>
          <cell r="U1729">
            <v>10020.4</v>
          </cell>
          <cell r="V1729">
            <v>759</v>
          </cell>
          <cell r="W1729">
            <v>10944</v>
          </cell>
          <cell r="X1729">
            <v>305.25</v>
          </cell>
          <cell r="Y1729">
            <v>12803.56</v>
          </cell>
          <cell r="Z1729">
            <v>7054.66</v>
          </cell>
          <cell r="AA1729">
            <v>20.64</v>
          </cell>
          <cell r="AB1729">
            <v>2527.8000000000002</v>
          </cell>
          <cell r="AC1729">
            <v>12883.85</v>
          </cell>
          <cell r="AD1729">
            <v>5.98</v>
          </cell>
          <cell r="AE1729">
            <v>18720</v>
          </cell>
          <cell r="AF1729">
            <v>72.91</v>
          </cell>
          <cell r="AG1729">
            <v>5214.3500000000004</v>
          </cell>
          <cell r="AH1729">
            <v>55611</v>
          </cell>
          <cell r="AI1729">
            <v>2397.6</v>
          </cell>
          <cell r="AJ1729">
            <v>147036.91</v>
          </cell>
          <cell r="AK1729">
            <v>2511.34</v>
          </cell>
          <cell r="AL1729">
            <v>12681.16</v>
          </cell>
        </row>
        <row r="1730">
          <cell r="A1730">
            <v>38917</v>
          </cell>
          <cell r="B1730" t="str">
            <v>00:15</v>
          </cell>
          <cell r="C1730">
            <v>44877.599999999999</v>
          </cell>
          <cell r="D1730">
            <v>65290.27</v>
          </cell>
          <cell r="E1730">
            <v>118554.64</v>
          </cell>
          <cell r="F1730">
            <v>-172.8</v>
          </cell>
          <cell r="G1730">
            <v>92268.3</v>
          </cell>
          <cell r="H1730">
            <v>12427.56</v>
          </cell>
          <cell r="I1730">
            <v>-101.49</v>
          </cell>
          <cell r="J1730">
            <v>14751.37</v>
          </cell>
          <cell r="K1730">
            <v>7921.44</v>
          </cell>
          <cell r="L1730">
            <v>9036.73</v>
          </cell>
          <cell r="M1730">
            <v>0</v>
          </cell>
          <cell r="N1730">
            <v>35880</v>
          </cell>
          <cell r="O1730">
            <v>7637.4</v>
          </cell>
          <cell r="P1730">
            <v>20034.3</v>
          </cell>
          <cell r="Q1730">
            <v>85477.49</v>
          </cell>
          <cell r="R1730">
            <v>27671.7</v>
          </cell>
          <cell r="S1730">
            <v>2592</v>
          </cell>
          <cell r="T1730">
            <v>11581.2</v>
          </cell>
          <cell r="U1730">
            <v>9036.73</v>
          </cell>
          <cell r="V1730">
            <v>786</v>
          </cell>
          <cell r="W1730">
            <v>10540.8</v>
          </cell>
          <cell r="X1730">
            <v>288.75</v>
          </cell>
          <cell r="Y1730">
            <v>11972.16</v>
          </cell>
          <cell r="Z1730">
            <v>6778.26</v>
          </cell>
          <cell r="AA1730">
            <v>20.64</v>
          </cell>
          <cell r="AB1730">
            <v>2359.8000000000002</v>
          </cell>
          <cell r="AC1730">
            <v>12201.93</v>
          </cell>
          <cell r="AD1730">
            <v>7.26</v>
          </cell>
          <cell r="AE1730">
            <v>17892</v>
          </cell>
          <cell r="AF1730">
            <v>69.790000000000006</v>
          </cell>
          <cell r="AG1730">
            <v>5226.8999999999996</v>
          </cell>
          <cell r="AH1730">
            <v>53151</v>
          </cell>
          <cell r="AI1730">
            <v>2318.4</v>
          </cell>
          <cell r="AJ1730">
            <v>135966.5</v>
          </cell>
          <cell r="AK1730">
            <v>2397.19</v>
          </cell>
          <cell r="AL1730">
            <v>17016.77</v>
          </cell>
        </row>
        <row r="1731">
          <cell r="A1731">
            <v>38917</v>
          </cell>
          <cell r="B1731" t="str">
            <v>00:30</v>
          </cell>
          <cell r="C1731">
            <v>43736.93</v>
          </cell>
          <cell r="D1731">
            <v>63369.89</v>
          </cell>
          <cell r="E1731">
            <v>115792.01</v>
          </cell>
          <cell r="F1731">
            <v>-259.2</v>
          </cell>
          <cell r="G1731">
            <v>89738.3</v>
          </cell>
          <cell r="H1731">
            <v>11971.6</v>
          </cell>
          <cell r="I1731">
            <v>-104.94</v>
          </cell>
          <cell r="J1731">
            <v>13946.7</v>
          </cell>
          <cell r="K1731">
            <v>5953.52</v>
          </cell>
          <cell r="L1731">
            <v>7795.04</v>
          </cell>
          <cell r="M1731">
            <v>0</v>
          </cell>
          <cell r="N1731">
            <v>34776</v>
          </cell>
          <cell r="O1731">
            <v>7473.61</v>
          </cell>
          <cell r="P1731">
            <v>19965.95</v>
          </cell>
          <cell r="Q1731">
            <v>79400.94</v>
          </cell>
          <cell r="R1731">
            <v>27439.56</v>
          </cell>
          <cell r="S1731">
            <v>2592</v>
          </cell>
          <cell r="T1731">
            <v>12924</v>
          </cell>
          <cell r="U1731">
            <v>7795.04</v>
          </cell>
          <cell r="V1731">
            <v>786</v>
          </cell>
          <cell r="W1731">
            <v>10800</v>
          </cell>
          <cell r="X1731">
            <v>274.5</v>
          </cell>
          <cell r="Y1731">
            <v>11639.6</v>
          </cell>
          <cell r="Z1731">
            <v>6716.58</v>
          </cell>
          <cell r="AA1731">
            <v>20.64</v>
          </cell>
          <cell r="AB1731">
            <v>2468.6999999999998</v>
          </cell>
          <cell r="AC1731">
            <v>11560.49</v>
          </cell>
          <cell r="AD1731">
            <v>5.95</v>
          </cell>
          <cell r="AE1731">
            <v>17244</v>
          </cell>
          <cell r="AF1731">
            <v>67.7</v>
          </cell>
          <cell r="AG1731">
            <v>5231.46</v>
          </cell>
          <cell r="AH1731">
            <v>51090</v>
          </cell>
          <cell r="AI1731">
            <v>2224.8000000000002</v>
          </cell>
          <cell r="AJ1731">
            <v>132510.93</v>
          </cell>
          <cell r="AK1731">
            <v>2397.19</v>
          </cell>
          <cell r="AL1731">
            <v>17570.77</v>
          </cell>
        </row>
        <row r="1732">
          <cell r="A1732">
            <v>38917</v>
          </cell>
          <cell r="B1732" t="str">
            <v>00:45</v>
          </cell>
          <cell r="C1732">
            <v>44087.01</v>
          </cell>
          <cell r="D1732">
            <v>57368.69</v>
          </cell>
          <cell r="E1732">
            <v>105673.61</v>
          </cell>
          <cell r="F1732">
            <v>-172.8</v>
          </cell>
          <cell r="G1732">
            <v>89431.64</v>
          </cell>
          <cell r="H1732">
            <v>11995.6</v>
          </cell>
          <cell r="I1732">
            <v>-105.37</v>
          </cell>
          <cell r="J1732">
            <v>15949.27</v>
          </cell>
          <cell r="K1732">
            <v>4861.46</v>
          </cell>
          <cell r="L1732">
            <v>7030.67</v>
          </cell>
          <cell r="M1732">
            <v>0</v>
          </cell>
          <cell r="N1732">
            <v>35328</v>
          </cell>
          <cell r="O1732">
            <v>7467.54</v>
          </cell>
          <cell r="P1732">
            <v>19564.189999999999</v>
          </cell>
          <cell r="Q1732">
            <v>73801.37</v>
          </cell>
          <cell r="R1732">
            <v>27031.73</v>
          </cell>
          <cell r="S1732">
            <v>2484</v>
          </cell>
          <cell r="T1732">
            <v>12895.2</v>
          </cell>
          <cell r="U1732">
            <v>7030.67</v>
          </cell>
          <cell r="V1732">
            <v>771</v>
          </cell>
          <cell r="W1732">
            <v>10656</v>
          </cell>
          <cell r="X1732">
            <v>275.25</v>
          </cell>
          <cell r="Y1732">
            <v>11057.62</v>
          </cell>
          <cell r="Z1732">
            <v>6391.44</v>
          </cell>
          <cell r="AA1732">
            <v>20.64</v>
          </cell>
          <cell r="AB1732">
            <v>2591.9</v>
          </cell>
          <cell r="AC1732">
            <v>10968.77</v>
          </cell>
          <cell r="AD1732">
            <v>5.87</v>
          </cell>
          <cell r="AE1732">
            <v>16578</v>
          </cell>
          <cell r="AF1732">
            <v>69.790000000000006</v>
          </cell>
          <cell r="AG1732">
            <v>5198.43</v>
          </cell>
          <cell r="AH1732">
            <v>49254</v>
          </cell>
          <cell r="AI1732">
            <v>2160</v>
          </cell>
          <cell r="AJ1732">
            <v>126143.76</v>
          </cell>
          <cell r="AK1732">
            <v>2454.27</v>
          </cell>
          <cell r="AL1732">
            <v>18849.599999999999</v>
          </cell>
        </row>
        <row r="1733">
          <cell r="A1733">
            <v>38917</v>
          </cell>
          <cell r="B1733" t="str">
            <v>01:00</v>
          </cell>
          <cell r="C1733">
            <v>43655.31</v>
          </cell>
          <cell r="D1733">
            <v>55448.39</v>
          </cell>
          <cell r="E1733">
            <v>103233.8</v>
          </cell>
          <cell r="F1733">
            <v>-259.2</v>
          </cell>
          <cell r="G1733">
            <v>89508.3</v>
          </cell>
          <cell r="H1733">
            <v>8250.0499999999993</v>
          </cell>
          <cell r="I1733">
            <v>-103.07</v>
          </cell>
          <cell r="J1733">
            <v>14995.38</v>
          </cell>
          <cell r="K1733">
            <v>4870.47</v>
          </cell>
          <cell r="L1733">
            <v>5900.38</v>
          </cell>
          <cell r="M1733">
            <v>0</v>
          </cell>
          <cell r="N1733">
            <v>34776</v>
          </cell>
          <cell r="O1733">
            <v>7479.67</v>
          </cell>
          <cell r="P1733">
            <v>19113.52</v>
          </cell>
          <cell r="Q1733">
            <v>68391.070000000007</v>
          </cell>
          <cell r="R1733">
            <v>26593.19</v>
          </cell>
          <cell r="S1733">
            <v>2376</v>
          </cell>
          <cell r="T1733">
            <v>14140.8</v>
          </cell>
          <cell r="U1733">
            <v>5900.38</v>
          </cell>
          <cell r="V1733">
            <v>747</v>
          </cell>
          <cell r="W1733">
            <v>10425.6</v>
          </cell>
          <cell r="X1733">
            <v>261.75</v>
          </cell>
          <cell r="Y1733">
            <v>10891.34</v>
          </cell>
          <cell r="Z1733">
            <v>6625.2</v>
          </cell>
          <cell r="AA1733">
            <v>18.760000000000002</v>
          </cell>
          <cell r="AB1733">
            <v>2457.6</v>
          </cell>
          <cell r="AC1733">
            <v>10543.04</v>
          </cell>
          <cell r="AD1733">
            <v>6.47</v>
          </cell>
          <cell r="AE1733">
            <v>16074</v>
          </cell>
          <cell r="AF1733">
            <v>65.62</v>
          </cell>
          <cell r="AG1733">
            <v>5177.49</v>
          </cell>
          <cell r="AH1733">
            <v>47886</v>
          </cell>
          <cell r="AI1733">
            <v>2095.1999999999998</v>
          </cell>
          <cell r="AJ1733">
            <v>123184.12</v>
          </cell>
          <cell r="AK1733">
            <v>2511.34</v>
          </cell>
          <cell r="AL1733">
            <v>18086.34</v>
          </cell>
        </row>
        <row r="1734">
          <cell r="A1734">
            <v>38917</v>
          </cell>
          <cell r="B1734" t="str">
            <v>01:15</v>
          </cell>
          <cell r="C1734">
            <v>42947.14</v>
          </cell>
          <cell r="D1734">
            <v>53928</v>
          </cell>
          <cell r="E1734">
            <v>103953.34</v>
          </cell>
          <cell r="F1734">
            <v>-259.2</v>
          </cell>
          <cell r="G1734">
            <v>90121.64</v>
          </cell>
          <cell r="H1734">
            <v>-29.24</v>
          </cell>
          <cell r="I1734">
            <v>-98.91</v>
          </cell>
          <cell r="J1734">
            <v>15008.58</v>
          </cell>
          <cell r="K1734">
            <v>4894.0200000000004</v>
          </cell>
          <cell r="L1734">
            <v>5832.18</v>
          </cell>
          <cell r="M1734">
            <v>0</v>
          </cell>
          <cell r="N1734">
            <v>34224</v>
          </cell>
          <cell r="O1734">
            <v>7467.54</v>
          </cell>
          <cell r="P1734">
            <v>18695.12</v>
          </cell>
          <cell r="Q1734">
            <v>65826.91</v>
          </cell>
          <cell r="R1734">
            <v>26162.66</v>
          </cell>
          <cell r="S1734">
            <v>2484</v>
          </cell>
          <cell r="T1734">
            <v>14094</v>
          </cell>
          <cell r="U1734">
            <v>5832.18</v>
          </cell>
          <cell r="V1734">
            <v>750</v>
          </cell>
          <cell r="W1734">
            <v>9763.2000000000007</v>
          </cell>
          <cell r="X1734">
            <v>234.75</v>
          </cell>
          <cell r="Y1734">
            <v>11140.76</v>
          </cell>
          <cell r="Z1734">
            <v>6830.32</v>
          </cell>
          <cell r="AA1734">
            <v>18.760000000000002</v>
          </cell>
          <cell r="AB1734">
            <v>2419.4</v>
          </cell>
          <cell r="AC1734">
            <v>10166.75</v>
          </cell>
          <cell r="AD1734">
            <v>6.26</v>
          </cell>
          <cell r="AE1734">
            <v>15768</v>
          </cell>
          <cell r="AF1734">
            <v>65.62</v>
          </cell>
          <cell r="AG1734">
            <v>5132.55</v>
          </cell>
          <cell r="AH1734">
            <v>46836</v>
          </cell>
          <cell r="AI1734">
            <v>2052</v>
          </cell>
          <cell r="AJ1734">
            <v>121872.23</v>
          </cell>
          <cell r="AK1734">
            <v>2397.19</v>
          </cell>
          <cell r="AL1734">
            <v>16553.89</v>
          </cell>
        </row>
        <row r="1735">
          <cell r="A1735">
            <v>38917</v>
          </cell>
          <cell r="B1735" t="str">
            <v>01:30</v>
          </cell>
          <cell r="C1735">
            <v>41003.870000000003</v>
          </cell>
          <cell r="D1735">
            <v>48727.58</v>
          </cell>
          <cell r="E1735">
            <v>104073.34</v>
          </cell>
          <cell r="F1735">
            <v>-172.8</v>
          </cell>
          <cell r="G1735">
            <v>90121.64</v>
          </cell>
          <cell r="H1735">
            <v>-29.24</v>
          </cell>
          <cell r="I1735">
            <v>-98.47</v>
          </cell>
          <cell r="J1735">
            <v>15092.57</v>
          </cell>
          <cell r="K1735">
            <v>4882.58</v>
          </cell>
          <cell r="L1735">
            <v>5775.21</v>
          </cell>
          <cell r="M1735">
            <v>0</v>
          </cell>
          <cell r="N1735">
            <v>34776</v>
          </cell>
          <cell r="O1735">
            <v>7467.54</v>
          </cell>
          <cell r="P1735">
            <v>18703.490000000002</v>
          </cell>
          <cell r="Q1735">
            <v>62850.47</v>
          </cell>
          <cell r="R1735">
            <v>26171.03</v>
          </cell>
          <cell r="S1735">
            <v>2484</v>
          </cell>
          <cell r="T1735">
            <v>13885.2</v>
          </cell>
          <cell r="U1735">
            <v>5775.21</v>
          </cell>
          <cell r="V1735">
            <v>729</v>
          </cell>
          <cell r="W1735">
            <v>9648</v>
          </cell>
          <cell r="X1735">
            <v>229.5</v>
          </cell>
          <cell r="Y1735">
            <v>10974.48</v>
          </cell>
          <cell r="Z1735">
            <v>6941.26</v>
          </cell>
          <cell r="AA1735">
            <v>18.760000000000002</v>
          </cell>
          <cell r="AB1735">
            <v>2409.8000000000002</v>
          </cell>
          <cell r="AC1735">
            <v>9916.1200000000008</v>
          </cell>
          <cell r="AD1735">
            <v>5.65</v>
          </cell>
          <cell r="AE1735">
            <v>15480</v>
          </cell>
          <cell r="AF1735">
            <v>67.7</v>
          </cell>
          <cell r="AG1735">
            <v>5242.1000000000004</v>
          </cell>
          <cell r="AH1735">
            <v>46050</v>
          </cell>
          <cell r="AI1735">
            <v>2001.6</v>
          </cell>
          <cell r="AJ1735">
            <v>120480.36</v>
          </cell>
          <cell r="AK1735">
            <v>2397.19</v>
          </cell>
          <cell r="AL1735">
            <v>15494.86</v>
          </cell>
        </row>
        <row r="1736">
          <cell r="A1736">
            <v>38917</v>
          </cell>
          <cell r="B1736" t="str">
            <v>01:45</v>
          </cell>
          <cell r="C1736">
            <v>36765.26</v>
          </cell>
          <cell r="D1736">
            <v>46167.23</v>
          </cell>
          <cell r="E1736">
            <v>103914.55</v>
          </cell>
          <cell r="F1736">
            <v>-259.2</v>
          </cell>
          <cell r="G1736">
            <v>90274.97</v>
          </cell>
          <cell r="H1736">
            <v>-53.23</v>
          </cell>
          <cell r="I1736">
            <v>-99.77</v>
          </cell>
          <cell r="J1736">
            <v>15853.68</v>
          </cell>
          <cell r="K1736">
            <v>5000.93</v>
          </cell>
          <cell r="L1736">
            <v>5778.75</v>
          </cell>
          <cell r="M1736">
            <v>0</v>
          </cell>
          <cell r="N1736">
            <v>34224</v>
          </cell>
          <cell r="O1736">
            <v>7473.61</v>
          </cell>
          <cell r="P1736">
            <v>18543.310000000001</v>
          </cell>
          <cell r="Q1736">
            <v>60739.77</v>
          </cell>
          <cell r="R1736">
            <v>26016.92</v>
          </cell>
          <cell r="S1736">
            <v>2484</v>
          </cell>
          <cell r="T1736">
            <v>13777.2</v>
          </cell>
          <cell r="U1736">
            <v>5778.75</v>
          </cell>
          <cell r="V1736">
            <v>723</v>
          </cell>
          <cell r="W1736">
            <v>9648</v>
          </cell>
          <cell r="X1736">
            <v>228</v>
          </cell>
          <cell r="Y1736">
            <v>11223.9</v>
          </cell>
          <cell r="Z1736">
            <v>7180.08</v>
          </cell>
          <cell r="AA1736">
            <v>18.760000000000002</v>
          </cell>
          <cell r="AB1736">
            <v>2390.6</v>
          </cell>
          <cell r="AC1736">
            <v>9755.35</v>
          </cell>
          <cell r="AD1736">
            <v>9.6199999999999992</v>
          </cell>
          <cell r="AE1736">
            <v>15264</v>
          </cell>
          <cell r="AF1736">
            <v>64.58</v>
          </cell>
          <cell r="AG1736">
            <v>5212.57</v>
          </cell>
          <cell r="AH1736">
            <v>45855</v>
          </cell>
          <cell r="AI1736">
            <v>1972.8</v>
          </cell>
          <cell r="AJ1736">
            <v>119120.52</v>
          </cell>
          <cell r="AK1736">
            <v>2397.19</v>
          </cell>
          <cell r="AL1736">
            <v>14518.83</v>
          </cell>
        </row>
        <row r="1737">
          <cell r="A1737">
            <v>38917</v>
          </cell>
          <cell r="B1737" t="str">
            <v>02:00</v>
          </cell>
          <cell r="C1737">
            <v>34561.120000000003</v>
          </cell>
          <cell r="D1737">
            <v>46047.21</v>
          </cell>
          <cell r="E1737">
            <v>104198.93</v>
          </cell>
          <cell r="F1737">
            <v>-172.8</v>
          </cell>
          <cell r="G1737">
            <v>90198.3</v>
          </cell>
          <cell r="H1737">
            <v>-29.24</v>
          </cell>
          <cell r="I1737">
            <v>-96.46</v>
          </cell>
          <cell r="J1737">
            <v>15560.53</v>
          </cell>
          <cell r="K1737">
            <v>5122.17</v>
          </cell>
          <cell r="L1737">
            <v>5832.07</v>
          </cell>
          <cell r="M1737">
            <v>0</v>
          </cell>
          <cell r="N1737">
            <v>34776</v>
          </cell>
          <cell r="O1737">
            <v>7467.54</v>
          </cell>
          <cell r="P1737">
            <v>17571.25</v>
          </cell>
          <cell r="Q1737">
            <v>61152.46</v>
          </cell>
          <cell r="R1737">
            <v>25038.79</v>
          </cell>
          <cell r="S1737">
            <v>2376</v>
          </cell>
          <cell r="T1737">
            <v>13460.4</v>
          </cell>
          <cell r="U1737">
            <v>5832.07</v>
          </cell>
          <cell r="V1737">
            <v>732</v>
          </cell>
          <cell r="W1737">
            <v>9590.4</v>
          </cell>
          <cell r="X1737">
            <v>226.5</v>
          </cell>
          <cell r="Y1737">
            <v>10808.2</v>
          </cell>
          <cell r="Z1737">
            <v>7182.71</v>
          </cell>
          <cell r="AA1737">
            <v>18.760000000000002</v>
          </cell>
          <cell r="AB1737">
            <v>2361.9</v>
          </cell>
          <cell r="AC1737">
            <v>9599.4500000000007</v>
          </cell>
          <cell r="AD1737">
            <v>18.48</v>
          </cell>
          <cell r="AE1737">
            <v>15138</v>
          </cell>
          <cell r="AF1737">
            <v>64.58</v>
          </cell>
          <cell r="AG1737">
            <v>5164.3900000000003</v>
          </cell>
          <cell r="AH1737">
            <v>45156</v>
          </cell>
          <cell r="AI1737">
            <v>1944</v>
          </cell>
          <cell r="AJ1737">
            <v>118464.53</v>
          </cell>
          <cell r="AK1737">
            <v>2397.19</v>
          </cell>
          <cell r="AL1737">
            <v>13734.49</v>
          </cell>
        </row>
        <row r="1738">
          <cell r="A1738">
            <v>38917</v>
          </cell>
          <cell r="B1738" t="str">
            <v>02:15</v>
          </cell>
          <cell r="C1738">
            <v>29486.31</v>
          </cell>
          <cell r="D1738">
            <v>46447.28</v>
          </cell>
          <cell r="E1738">
            <v>104567.28</v>
          </cell>
          <cell r="F1738">
            <v>-259.2</v>
          </cell>
          <cell r="G1738">
            <v>90274.97</v>
          </cell>
          <cell r="H1738">
            <v>-53.23</v>
          </cell>
          <cell r="I1738">
            <v>-96.61</v>
          </cell>
          <cell r="J1738">
            <v>15091.37</v>
          </cell>
          <cell r="K1738">
            <v>5166.25</v>
          </cell>
          <cell r="L1738">
            <v>5791.5</v>
          </cell>
          <cell r="M1738">
            <v>0</v>
          </cell>
          <cell r="N1738">
            <v>34776</v>
          </cell>
          <cell r="O1738">
            <v>7461.48</v>
          </cell>
          <cell r="P1738">
            <v>17824.91</v>
          </cell>
          <cell r="Q1738">
            <v>59712.61</v>
          </cell>
          <cell r="R1738">
            <v>25286.39</v>
          </cell>
          <cell r="S1738">
            <v>2484</v>
          </cell>
          <cell r="T1738">
            <v>13489.2</v>
          </cell>
          <cell r="U1738">
            <v>5791.5</v>
          </cell>
          <cell r="V1738">
            <v>723</v>
          </cell>
          <cell r="W1738">
            <v>9532.7999999999993</v>
          </cell>
          <cell r="X1738">
            <v>234.75</v>
          </cell>
          <cell r="Y1738">
            <v>10641.92</v>
          </cell>
          <cell r="Z1738">
            <v>7187.72</v>
          </cell>
          <cell r="AA1738">
            <v>18.760000000000002</v>
          </cell>
          <cell r="AB1738">
            <v>2374.6</v>
          </cell>
          <cell r="AC1738">
            <v>9454.1</v>
          </cell>
          <cell r="AD1738">
            <v>31.78</v>
          </cell>
          <cell r="AE1738">
            <v>14904</v>
          </cell>
          <cell r="AF1738">
            <v>63.54</v>
          </cell>
          <cell r="AG1738">
            <v>5188.6099999999997</v>
          </cell>
          <cell r="AH1738">
            <v>44574</v>
          </cell>
          <cell r="AI1738">
            <v>1936.8</v>
          </cell>
          <cell r="AJ1738">
            <v>117856.58</v>
          </cell>
          <cell r="AK1738">
            <v>2397.19</v>
          </cell>
          <cell r="AL1738">
            <v>12805.23</v>
          </cell>
        </row>
        <row r="1739">
          <cell r="A1739">
            <v>38917</v>
          </cell>
          <cell r="B1739" t="str">
            <v>02:30</v>
          </cell>
          <cell r="C1739">
            <v>28874.560000000001</v>
          </cell>
          <cell r="D1739">
            <v>41966.39</v>
          </cell>
          <cell r="E1739">
            <v>104725.28</v>
          </cell>
          <cell r="F1739">
            <v>-172.8</v>
          </cell>
          <cell r="G1739">
            <v>90274.97</v>
          </cell>
          <cell r="H1739">
            <v>-29.24</v>
          </cell>
          <cell r="I1739">
            <v>-96.03</v>
          </cell>
          <cell r="J1739">
            <v>15348.92</v>
          </cell>
          <cell r="K1739">
            <v>5221.59</v>
          </cell>
          <cell r="L1739">
            <v>5817.27</v>
          </cell>
          <cell r="M1739">
            <v>0</v>
          </cell>
          <cell r="N1739">
            <v>35328</v>
          </cell>
          <cell r="O1739">
            <v>7479.67</v>
          </cell>
          <cell r="P1739">
            <v>18116.900000000001</v>
          </cell>
          <cell r="Q1739">
            <v>58432.03</v>
          </cell>
          <cell r="R1739">
            <v>25596.57</v>
          </cell>
          <cell r="S1739">
            <v>2376</v>
          </cell>
          <cell r="T1739">
            <v>13255.2</v>
          </cell>
          <cell r="U1739">
            <v>5817.27</v>
          </cell>
          <cell r="V1739">
            <v>714</v>
          </cell>
          <cell r="W1739">
            <v>9216</v>
          </cell>
          <cell r="X1739">
            <v>228.75</v>
          </cell>
          <cell r="Y1739">
            <v>10725.06</v>
          </cell>
          <cell r="Z1739">
            <v>7384.89</v>
          </cell>
          <cell r="AA1739">
            <v>18.760000000000002</v>
          </cell>
          <cell r="AB1739">
            <v>2371.5</v>
          </cell>
          <cell r="AC1739">
            <v>9264.02</v>
          </cell>
          <cell r="AD1739">
            <v>45.72</v>
          </cell>
          <cell r="AE1739">
            <v>14778</v>
          </cell>
          <cell r="AF1739">
            <v>64.58</v>
          </cell>
          <cell r="AG1739">
            <v>5137.4399999999996</v>
          </cell>
          <cell r="AH1739">
            <v>44145</v>
          </cell>
          <cell r="AI1739">
            <v>1908</v>
          </cell>
          <cell r="AJ1739">
            <v>116848.72</v>
          </cell>
          <cell r="AK1739">
            <v>2454.27</v>
          </cell>
          <cell r="AL1739">
            <v>12152.97</v>
          </cell>
        </row>
        <row r="1740">
          <cell r="A1740">
            <v>38917</v>
          </cell>
          <cell r="B1740" t="str">
            <v>02:45</v>
          </cell>
          <cell r="C1740">
            <v>29269.05</v>
          </cell>
          <cell r="D1740">
            <v>38525.699999999997</v>
          </cell>
          <cell r="E1740">
            <v>104567.29</v>
          </cell>
          <cell r="F1740">
            <v>-172.8</v>
          </cell>
          <cell r="G1740">
            <v>90274.97</v>
          </cell>
          <cell r="H1740">
            <v>-53.23</v>
          </cell>
          <cell r="I1740">
            <v>-96.32</v>
          </cell>
          <cell r="J1740">
            <v>15535.33</v>
          </cell>
          <cell r="K1740">
            <v>5190.7</v>
          </cell>
          <cell r="L1740">
            <v>5858.2</v>
          </cell>
          <cell r="M1740">
            <v>0</v>
          </cell>
          <cell r="N1740">
            <v>34776</v>
          </cell>
          <cell r="O1740">
            <v>7473.61</v>
          </cell>
          <cell r="P1740">
            <v>18313.740000000002</v>
          </cell>
          <cell r="Q1740">
            <v>57376.32</v>
          </cell>
          <cell r="R1740">
            <v>25787.35</v>
          </cell>
          <cell r="S1740">
            <v>2484</v>
          </cell>
          <cell r="T1740">
            <v>13172.4</v>
          </cell>
          <cell r="U1740">
            <v>5858.2</v>
          </cell>
          <cell r="V1740">
            <v>708</v>
          </cell>
          <cell r="W1740">
            <v>9273.6</v>
          </cell>
          <cell r="X1740">
            <v>225</v>
          </cell>
          <cell r="Y1740">
            <v>10558.78</v>
          </cell>
          <cell r="Z1740">
            <v>7636.23</v>
          </cell>
          <cell r="AA1740">
            <v>18.760000000000002</v>
          </cell>
          <cell r="AB1740">
            <v>2365.1</v>
          </cell>
          <cell r="AC1740">
            <v>9218.68</v>
          </cell>
          <cell r="AD1740">
            <v>52.13</v>
          </cell>
          <cell r="AE1740">
            <v>14670</v>
          </cell>
          <cell r="AF1740">
            <v>63.54</v>
          </cell>
          <cell r="AG1740">
            <v>5201.91</v>
          </cell>
          <cell r="AH1740">
            <v>43767</v>
          </cell>
          <cell r="AI1740">
            <v>1900.8</v>
          </cell>
          <cell r="AJ1740">
            <v>116176.76</v>
          </cell>
          <cell r="AK1740">
            <v>2397.19</v>
          </cell>
          <cell r="AL1740">
            <v>11778.91</v>
          </cell>
        </row>
        <row r="1741">
          <cell r="A1741">
            <v>38917</v>
          </cell>
          <cell r="B1741" t="str">
            <v>03:00</v>
          </cell>
          <cell r="C1741">
            <v>29387.48</v>
          </cell>
          <cell r="D1741">
            <v>38005.589999999997</v>
          </cell>
          <cell r="E1741">
            <v>104646.88</v>
          </cell>
          <cell r="F1741">
            <v>-172.8</v>
          </cell>
          <cell r="G1741">
            <v>90351.64</v>
          </cell>
          <cell r="H1741">
            <v>-31.11</v>
          </cell>
          <cell r="I1741">
            <v>-96.17</v>
          </cell>
          <cell r="J1741">
            <v>15320.55</v>
          </cell>
          <cell r="K1741">
            <v>5178.13</v>
          </cell>
          <cell r="L1741">
            <v>5802.47</v>
          </cell>
          <cell r="M1741">
            <v>0</v>
          </cell>
          <cell r="N1741">
            <v>35328</v>
          </cell>
          <cell r="O1741">
            <v>7467.54</v>
          </cell>
          <cell r="P1741">
            <v>18391.28</v>
          </cell>
          <cell r="Q1741">
            <v>57312.17</v>
          </cell>
          <cell r="R1741">
            <v>25858.82</v>
          </cell>
          <cell r="S1741">
            <v>2376</v>
          </cell>
          <cell r="T1741">
            <v>13114.8</v>
          </cell>
          <cell r="U1741">
            <v>5802.47</v>
          </cell>
          <cell r="V1741">
            <v>711</v>
          </cell>
          <cell r="W1741">
            <v>9302.4</v>
          </cell>
          <cell r="X1741">
            <v>218.25</v>
          </cell>
          <cell r="Y1741">
            <v>10641.92</v>
          </cell>
          <cell r="Z1741">
            <v>7704.99</v>
          </cell>
          <cell r="AA1741">
            <v>16.88</v>
          </cell>
          <cell r="AB1741">
            <v>2352.4</v>
          </cell>
          <cell r="AC1741">
            <v>9133.17</v>
          </cell>
          <cell r="AD1741">
            <v>55.69</v>
          </cell>
          <cell r="AE1741">
            <v>14652</v>
          </cell>
          <cell r="AF1741">
            <v>63.54</v>
          </cell>
          <cell r="AG1741">
            <v>5150.34</v>
          </cell>
          <cell r="AH1741">
            <v>43815</v>
          </cell>
          <cell r="AI1741">
            <v>1872</v>
          </cell>
          <cell r="AJ1741">
            <v>115968.75</v>
          </cell>
          <cell r="AK1741">
            <v>2340.12</v>
          </cell>
          <cell r="AL1741">
            <v>11619.94</v>
          </cell>
        </row>
        <row r="1742">
          <cell r="A1742">
            <v>38917</v>
          </cell>
          <cell r="B1742" t="str">
            <v>03:15</v>
          </cell>
          <cell r="C1742">
            <v>28382.04</v>
          </cell>
          <cell r="D1742">
            <v>36045.21</v>
          </cell>
          <cell r="E1742">
            <v>104727.67999999999</v>
          </cell>
          <cell r="F1742">
            <v>-172.8</v>
          </cell>
          <cell r="G1742">
            <v>90198.3</v>
          </cell>
          <cell r="H1742">
            <v>-29.24</v>
          </cell>
          <cell r="I1742">
            <v>-91.43</v>
          </cell>
          <cell r="J1742">
            <v>15224.16</v>
          </cell>
          <cell r="K1742">
            <v>5186.92</v>
          </cell>
          <cell r="L1742">
            <v>5795.53</v>
          </cell>
          <cell r="M1742">
            <v>0</v>
          </cell>
          <cell r="N1742">
            <v>34776</v>
          </cell>
          <cell r="O1742">
            <v>7467.54</v>
          </cell>
          <cell r="P1742">
            <v>18195.669999999998</v>
          </cell>
          <cell r="Q1742">
            <v>56571.43</v>
          </cell>
          <cell r="R1742">
            <v>25663.21</v>
          </cell>
          <cell r="S1742">
            <v>2484</v>
          </cell>
          <cell r="T1742">
            <v>12661.2</v>
          </cell>
          <cell r="U1742">
            <v>5795.53</v>
          </cell>
          <cell r="V1742">
            <v>744</v>
          </cell>
          <cell r="W1742">
            <v>9072</v>
          </cell>
          <cell r="X1742">
            <v>205.5</v>
          </cell>
          <cell r="Y1742">
            <v>10309.36</v>
          </cell>
          <cell r="Z1742">
            <v>7635.09</v>
          </cell>
          <cell r="AA1742">
            <v>18.760000000000002</v>
          </cell>
          <cell r="AB1742">
            <v>2368.3000000000002</v>
          </cell>
          <cell r="AC1742">
            <v>8998.0499999999993</v>
          </cell>
          <cell r="AD1742">
            <v>55.42</v>
          </cell>
          <cell r="AE1742">
            <v>14490</v>
          </cell>
          <cell r="AF1742">
            <v>60.41</v>
          </cell>
          <cell r="AG1742">
            <v>5157.0600000000004</v>
          </cell>
          <cell r="AH1742">
            <v>43149</v>
          </cell>
          <cell r="AI1742">
            <v>1864.8</v>
          </cell>
          <cell r="AJ1742">
            <v>115760.79</v>
          </cell>
          <cell r="AK1742">
            <v>2283.04</v>
          </cell>
          <cell r="AL1742">
            <v>11289.14</v>
          </cell>
        </row>
        <row r="1743">
          <cell r="A1743">
            <v>38917</v>
          </cell>
          <cell r="B1743" t="str">
            <v>03:30</v>
          </cell>
          <cell r="C1743">
            <v>28752.53</v>
          </cell>
          <cell r="D1743">
            <v>34165.040000000001</v>
          </cell>
          <cell r="E1743">
            <v>104651.68</v>
          </cell>
          <cell r="F1743">
            <v>-172.8</v>
          </cell>
          <cell r="G1743">
            <v>90274.97</v>
          </cell>
          <cell r="H1743">
            <v>-29.24</v>
          </cell>
          <cell r="I1743">
            <v>-92.29</v>
          </cell>
          <cell r="J1743">
            <v>15528.9</v>
          </cell>
          <cell r="K1743">
            <v>5150.46</v>
          </cell>
          <cell r="L1743">
            <v>5858.06</v>
          </cell>
          <cell r="M1743">
            <v>0</v>
          </cell>
          <cell r="N1743">
            <v>35328</v>
          </cell>
          <cell r="O1743">
            <v>7467.54</v>
          </cell>
          <cell r="P1743">
            <v>18149.55</v>
          </cell>
          <cell r="Q1743">
            <v>55900.29</v>
          </cell>
          <cell r="R1743">
            <v>25617.09</v>
          </cell>
          <cell r="S1743">
            <v>2484</v>
          </cell>
          <cell r="T1743">
            <v>12751.2</v>
          </cell>
          <cell r="U1743">
            <v>5858.06</v>
          </cell>
          <cell r="V1743">
            <v>729</v>
          </cell>
          <cell r="W1743">
            <v>9273.6</v>
          </cell>
          <cell r="X1743">
            <v>205.5</v>
          </cell>
          <cell r="Y1743">
            <v>10558.78</v>
          </cell>
          <cell r="Z1743">
            <v>7536.88</v>
          </cell>
          <cell r="AA1743">
            <v>18.760000000000002</v>
          </cell>
          <cell r="AB1743">
            <v>2360.3000000000002</v>
          </cell>
          <cell r="AC1743">
            <v>8933.08</v>
          </cell>
          <cell r="AD1743">
            <v>55.93</v>
          </cell>
          <cell r="AE1743">
            <v>14418</v>
          </cell>
          <cell r="AF1743">
            <v>58.33</v>
          </cell>
          <cell r="AG1743">
            <v>5160.2299999999996</v>
          </cell>
          <cell r="AH1743">
            <v>42912</v>
          </cell>
          <cell r="AI1743">
            <v>1850.4</v>
          </cell>
          <cell r="AJ1743">
            <v>115648.8</v>
          </cell>
          <cell r="AK1743">
            <v>2283.04</v>
          </cell>
          <cell r="AL1743">
            <v>11229.52</v>
          </cell>
        </row>
        <row r="1744">
          <cell r="A1744">
            <v>38917</v>
          </cell>
          <cell r="B1744" t="str">
            <v>03:45</v>
          </cell>
          <cell r="C1744">
            <v>28969.78</v>
          </cell>
          <cell r="D1744">
            <v>33125.019999999997</v>
          </cell>
          <cell r="E1744">
            <v>104769.28</v>
          </cell>
          <cell r="F1744">
            <v>-172.8</v>
          </cell>
          <cell r="G1744">
            <v>90236.64</v>
          </cell>
          <cell r="H1744">
            <v>-29.24</v>
          </cell>
          <cell r="I1744">
            <v>-90.14</v>
          </cell>
          <cell r="J1744">
            <v>15546.93</v>
          </cell>
          <cell r="K1744">
            <v>5140.08</v>
          </cell>
          <cell r="L1744">
            <v>5817.12</v>
          </cell>
          <cell r="M1744">
            <v>0</v>
          </cell>
          <cell r="N1744">
            <v>35328</v>
          </cell>
          <cell r="O1744">
            <v>7473.61</v>
          </cell>
          <cell r="P1744">
            <v>18163.830000000002</v>
          </cell>
          <cell r="Q1744">
            <v>55770.14</v>
          </cell>
          <cell r="R1744">
            <v>25637.439999999999</v>
          </cell>
          <cell r="S1744">
            <v>2268</v>
          </cell>
          <cell r="T1744">
            <v>12758.4</v>
          </cell>
          <cell r="U1744">
            <v>5817.12</v>
          </cell>
          <cell r="V1744">
            <v>717</v>
          </cell>
          <cell r="W1744">
            <v>9417.6</v>
          </cell>
          <cell r="X1744">
            <v>216</v>
          </cell>
          <cell r="Y1744">
            <v>10808.2</v>
          </cell>
          <cell r="Z1744">
            <v>7423.83</v>
          </cell>
          <cell r="AA1744">
            <v>18.760000000000002</v>
          </cell>
          <cell r="AB1744">
            <v>2361.9</v>
          </cell>
          <cell r="AC1744">
            <v>8927.86</v>
          </cell>
          <cell r="AD1744">
            <v>57.94</v>
          </cell>
          <cell r="AE1744">
            <v>14328</v>
          </cell>
          <cell r="AF1744">
            <v>57.29</v>
          </cell>
          <cell r="AG1744">
            <v>5145.9399999999996</v>
          </cell>
          <cell r="AH1744">
            <v>42819</v>
          </cell>
          <cell r="AI1744">
            <v>1850.4</v>
          </cell>
          <cell r="AJ1744">
            <v>115216.86</v>
          </cell>
          <cell r="AK1744">
            <v>2340.12</v>
          </cell>
          <cell r="AL1744">
            <v>10994.57</v>
          </cell>
        </row>
        <row r="1745">
          <cell r="A1745">
            <v>38917</v>
          </cell>
          <cell r="B1745" t="str">
            <v>04:00</v>
          </cell>
          <cell r="C1745">
            <v>28594.49</v>
          </cell>
          <cell r="D1745">
            <v>32604.91</v>
          </cell>
          <cell r="E1745">
            <v>104531.29</v>
          </cell>
          <cell r="F1745">
            <v>-259.2</v>
          </cell>
          <cell r="G1745">
            <v>90236.64</v>
          </cell>
          <cell r="H1745">
            <v>-31.11</v>
          </cell>
          <cell r="I1745">
            <v>-93.73</v>
          </cell>
          <cell r="J1745">
            <v>15361.72</v>
          </cell>
          <cell r="K1745">
            <v>5158.91</v>
          </cell>
          <cell r="L1745">
            <v>5822.05</v>
          </cell>
          <cell r="M1745">
            <v>0</v>
          </cell>
          <cell r="N1745">
            <v>35328</v>
          </cell>
          <cell r="O1745">
            <v>7485.74</v>
          </cell>
          <cell r="P1745">
            <v>18194.810000000001</v>
          </cell>
          <cell r="Q1745">
            <v>55133.73</v>
          </cell>
          <cell r="R1745">
            <v>25680.55</v>
          </cell>
          <cell r="S1745">
            <v>2484</v>
          </cell>
          <cell r="T1745">
            <v>12679.2</v>
          </cell>
          <cell r="U1745">
            <v>5822.05</v>
          </cell>
          <cell r="V1745">
            <v>711</v>
          </cell>
          <cell r="W1745">
            <v>9331.2000000000007</v>
          </cell>
          <cell r="X1745">
            <v>214.5</v>
          </cell>
          <cell r="Y1745">
            <v>10891.34</v>
          </cell>
          <cell r="Z1745">
            <v>7241.29</v>
          </cell>
          <cell r="AA1745">
            <v>16.88</v>
          </cell>
          <cell r="AB1745">
            <v>2366.6999999999998</v>
          </cell>
          <cell r="AC1745">
            <v>8962.5400000000009</v>
          </cell>
          <cell r="AD1745">
            <v>56.76</v>
          </cell>
          <cell r="AE1745">
            <v>14382</v>
          </cell>
          <cell r="AF1745">
            <v>57.29</v>
          </cell>
          <cell r="AG1745">
            <v>5212.6400000000003</v>
          </cell>
          <cell r="AH1745">
            <v>43047</v>
          </cell>
          <cell r="AI1745">
            <v>1843.2</v>
          </cell>
          <cell r="AJ1745">
            <v>115200.83</v>
          </cell>
          <cell r="AK1745">
            <v>2283.04</v>
          </cell>
          <cell r="AL1745">
            <v>10915.09</v>
          </cell>
        </row>
        <row r="1746">
          <cell r="A1746">
            <v>38917</v>
          </cell>
          <cell r="B1746" t="str">
            <v>04:15</v>
          </cell>
          <cell r="C1746">
            <v>28666.91</v>
          </cell>
          <cell r="D1746">
            <v>32684.94</v>
          </cell>
          <cell r="E1746">
            <v>104810.87</v>
          </cell>
          <cell r="F1746">
            <v>-172.8</v>
          </cell>
          <cell r="G1746">
            <v>90274.97</v>
          </cell>
          <cell r="H1746">
            <v>-29.24</v>
          </cell>
          <cell r="I1746">
            <v>-97.9</v>
          </cell>
          <cell r="J1746">
            <v>15438.54</v>
          </cell>
          <cell r="K1746">
            <v>5074.92</v>
          </cell>
          <cell r="L1746">
            <v>5722.08</v>
          </cell>
          <cell r="M1746">
            <v>0</v>
          </cell>
          <cell r="N1746">
            <v>34776</v>
          </cell>
          <cell r="O1746">
            <v>7479.67</v>
          </cell>
          <cell r="P1746">
            <v>18164.63</v>
          </cell>
          <cell r="Q1746">
            <v>55393.9</v>
          </cell>
          <cell r="R1746">
            <v>25644.3</v>
          </cell>
          <cell r="S1746">
            <v>2376</v>
          </cell>
          <cell r="T1746">
            <v>12546</v>
          </cell>
          <cell r="U1746">
            <v>5722.08</v>
          </cell>
          <cell r="V1746">
            <v>705</v>
          </cell>
          <cell r="W1746">
            <v>9129.6</v>
          </cell>
          <cell r="X1746">
            <v>198</v>
          </cell>
          <cell r="Y1746">
            <v>10891.34</v>
          </cell>
          <cell r="Z1746">
            <v>7076.85</v>
          </cell>
          <cell r="AA1746">
            <v>18.760000000000002</v>
          </cell>
          <cell r="AB1746">
            <v>2387.4</v>
          </cell>
          <cell r="AC1746">
            <v>8987.58</v>
          </cell>
          <cell r="AD1746">
            <v>56.94</v>
          </cell>
          <cell r="AE1746">
            <v>14652</v>
          </cell>
          <cell r="AF1746">
            <v>58.33</v>
          </cell>
          <cell r="AG1746">
            <v>5225.99</v>
          </cell>
          <cell r="AH1746">
            <v>43341</v>
          </cell>
          <cell r="AI1746">
            <v>1857.6</v>
          </cell>
          <cell r="AJ1746">
            <v>115216.8</v>
          </cell>
          <cell r="AK1746">
            <v>2397.19</v>
          </cell>
          <cell r="AL1746">
            <v>10815.73</v>
          </cell>
        </row>
        <row r="1747">
          <cell r="A1747">
            <v>38917</v>
          </cell>
          <cell r="B1747" t="str">
            <v>04:30</v>
          </cell>
          <cell r="C1747">
            <v>29155.03</v>
          </cell>
          <cell r="D1747">
            <v>33405.08</v>
          </cell>
          <cell r="E1747">
            <v>104610.09</v>
          </cell>
          <cell r="F1747">
            <v>-172.8</v>
          </cell>
          <cell r="G1747">
            <v>90236.64</v>
          </cell>
          <cell r="H1747">
            <v>-29.24</v>
          </cell>
          <cell r="I1747">
            <v>-96.61</v>
          </cell>
          <cell r="J1747">
            <v>15678.92</v>
          </cell>
          <cell r="K1747">
            <v>5079.1000000000004</v>
          </cell>
          <cell r="L1747">
            <v>5830.06</v>
          </cell>
          <cell r="M1747">
            <v>0</v>
          </cell>
          <cell r="N1747">
            <v>35328</v>
          </cell>
          <cell r="O1747">
            <v>7479.67</v>
          </cell>
          <cell r="P1747">
            <v>17518.03</v>
          </cell>
          <cell r="Q1747">
            <v>56224.61</v>
          </cell>
          <cell r="R1747">
            <v>24997.7</v>
          </cell>
          <cell r="S1747">
            <v>2376</v>
          </cell>
          <cell r="T1747">
            <v>12045.6</v>
          </cell>
          <cell r="U1747">
            <v>5830.06</v>
          </cell>
          <cell r="V1747">
            <v>717</v>
          </cell>
          <cell r="W1747">
            <v>9072</v>
          </cell>
          <cell r="X1747">
            <v>198.75</v>
          </cell>
          <cell r="Y1747">
            <v>10891.34</v>
          </cell>
          <cell r="Z1747">
            <v>7019.64</v>
          </cell>
          <cell r="AA1747">
            <v>18.760000000000002</v>
          </cell>
          <cell r="AB1747">
            <v>2414.5</v>
          </cell>
          <cell r="AC1747">
            <v>9017.31</v>
          </cell>
          <cell r="AD1747">
            <v>57.36</v>
          </cell>
          <cell r="AE1747">
            <v>14832</v>
          </cell>
          <cell r="AF1747">
            <v>58.33</v>
          </cell>
          <cell r="AG1747">
            <v>5362.68</v>
          </cell>
          <cell r="AH1747">
            <v>43566</v>
          </cell>
          <cell r="AI1747">
            <v>1879.2</v>
          </cell>
          <cell r="AJ1747">
            <v>115296.82</v>
          </cell>
          <cell r="AK1747">
            <v>2340.12</v>
          </cell>
          <cell r="AL1747">
            <v>10954.83</v>
          </cell>
        </row>
        <row r="1748">
          <cell r="A1748">
            <v>38917</v>
          </cell>
          <cell r="B1748" t="str">
            <v>04:45</v>
          </cell>
          <cell r="C1748">
            <v>29229.439999999999</v>
          </cell>
          <cell r="D1748">
            <v>33565.1</v>
          </cell>
          <cell r="E1748">
            <v>104734.07</v>
          </cell>
          <cell r="F1748">
            <v>-172.8</v>
          </cell>
          <cell r="G1748">
            <v>90274.97</v>
          </cell>
          <cell r="H1748">
            <v>-7.11</v>
          </cell>
          <cell r="I1748">
            <v>-99.91</v>
          </cell>
          <cell r="J1748">
            <v>15780.48</v>
          </cell>
          <cell r="K1748">
            <v>5090.9399999999996</v>
          </cell>
          <cell r="L1748">
            <v>5799.84</v>
          </cell>
          <cell r="M1748">
            <v>0</v>
          </cell>
          <cell r="N1748">
            <v>35328</v>
          </cell>
          <cell r="O1748">
            <v>7479.67</v>
          </cell>
          <cell r="P1748">
            <v>17534.71</v>
          </cell>
          <cell r="Q1748">
            <v>56963.91</v>
          </cell>
          <cell r="R1748">
            <v>25014.38</v>
          </cell>
          <cell r="S1748">
            <v>2376</v>
          </cell>
          <cell r="T1748">
            <v>11793.6</v>
          </cell>
          <cell r="U1748">
            <v>5799.84</v>
          </cell>
          <cell r="V1748">
            <v>732</v>
          </cell>
          <cell r="W1748">
            <v>8784</v>
          </cell>
          <cell r="X1748">
            <v>200.25</v>
          </cell>
          <cell r="Y1748">
            <v>11057.62</v>
          </cell>
          <cell r="Z1748">
            <v>6971.02</v>
          </cell>
          <cell r="AA1748">
            <v>16.88</v>
          </cell>
          <cell r="AB1748">
            <v>2457.6999999999998</v>
          </cell>
          <cell r="AC1748">
            <v>9112.16</v>
          </cell>
          <cell r="AD1748">
            <v>61.03</v>
          </cell>
          <cell r="AE1748">
            <v>14832</v>
          </cell>
          <cell r="AF1748">
            <v>58.33</v>
          </cell>
          <cell r="AG1748">
            <v>5378.93</v>
          </cell>
          <cell r="AH1748">
            <v>43863</v>
          </cell>
          <cell r="AI1748">
            <v>1900.8</v>
          </cell>
          <cell r="AJ1748">
            <v>115200.83</v>
          </cell>
          <cell r="AK1748">
            <v>2340.12</v>
          </cell>
          <cell r="AL1748">
            <v>10971.19</v>
          </cell>
        </row>
        <row r="1749">
          <cell r="A1749">
            <v>38917</v>
          </cell>
          <cell r="B1749" t="str">
            <v>05:00</v>
          </cell>
          <cell r="C1749">
            <v>29577.93</v>
          </cell>
          <cell r="D1749">
            <v>34085.22</v>
          </cell>
          <cell r="E1749">
            <v>104847.66</v>
          </cell>
          <cell r="F1749">
            <v>-172.8</v>
          </cell>
          <cell r="G1749">
            <v>90274.97</v>
          </cell>
          <cell r="H1749">
            <v>-29.24</v>
          </cell>
          <cell r="I1749">
            <v>-103.36</v>
          </cell>
          <cell r="J1749">
            <v>15918.9</v>
          </cell>
          <cell r="K1749">
            <v>5091.2700000000004</v>
          </cell>
          <cell r="L1749">
            <v>5857.83</v>
          </cell>
          <cell r="M1749">
            <v>0</v>
          </cell>
          <cell r="N1749">
            <v>35328</v>
          </cell>
          <cell r="O1749">
            <v>7467.54</v>
          </cell>
          <cell r="P1749">
            <v>18639.89</v>
          </cell>
          <cell r="Q1749">
            <v>56807.360000000001</v>
          </cell>
          <cell r="R1749">
            <v>26107.43</v>
          </cell>
          <cell r="S1749">
            <v>2376</v>
          </cell>
          <cell r="T1749">
            <v>11718</v>
          </cell>
          <cell r="U1749">
            <v>5857.83</v>
          </cell>
          <cell r="V1749">
            <v>849</v>
          </cell>
          <cell r="W1749">
            <v>8755.2000000000007</v>
          </cell>
          <cell r="X1749">
            <v>196.5</v>
          </cell>
          <cell r="Y1749">
            <v>11057.62</v>
          </cell>
          <cell r="Z1749">
            <v>6970.42</v>
          </cell>
          <cell r="AA1749">
            <v>18.760000000000002</v>
          </cell>
          <cell r="AB1749">
            <v>2512.1</v>
          </cell>
          <cell r="AC1749">
            <v>9216.9599999999991</v>
          </cell>
          <cell r="AD1749">
            <v>62.84</v>
          </cell>
          <cell r="AE1749">
            <v>15084</v>
          </cell>
          <cell r="AF1749">
            <v>59.37</v>
          </cell>
          <cell r="AG1749">
            <v>5426.37</v>
          </cell>
          <cell r="AH1749">
            <v>44391</v>
          </cell>
          <cell r="AI1749">
            <v>1951.2</v>
          </cell>
          <cell r="AJ1749">
            <v>115600.73</v>
          </cell>
          <cell r="AK1749">
            <v>2283.04</v>
          </cell>
          <cell r="AL1749">
            <v>11086.91</v>
          </cell>
        </row>
        <row r="1750">
          <cell r="A1750">
            <v>38917</v>
          </cell>
          <cell r="B1750" t="str">
            <v>05:15</v>
          </cell>
          <cell r="C1750">
            <v>30088.85</v>
          </cell>
          <cell r="D1750">
            <v>37765.81</v>
          </cell>
          <cell r="E1750">
            <v>105333.21</v>
          </cell>
          <cell r="F1750">
            <v>-172.8</v>
          </cell>
          <cell r="G1750">
            <v>90351.64</v>
          </cell>
          <cell r="H1750">
            <v>-31.11</v>
          </cell>
          <cell r="I1750">
            <v>-110.55</v>
          </cell>
          <cell r="J1750">
            <v>16322.43</v>
          </cell>
          <cell r="K1750">
            <v>5142.34</v>
          </cell>
          <cell r="L1750">
            <v>5829.65</v>
          </cell>
          <cell r="M1750">
            <v>0</v>
          </cell>
          <cell r="N1750">
            <v>35328</v>
          </cell>
          <cell r="O1750">
            <v>7479.67</v>
          </cell>
          <cell r="P1750">
            <v>18240.87</v>
          </cell>
          <cell r="Q1750">
            <v>58926.55</v>
          </cell>
          <cell r="R1750">
            <v>25720.54</v>
          </cell>
          <cell r="S1750">
            <v>2376</v>
          </cell>
          <cell r="T1750">
            <v>11624.4</v>
          </cell>
          <cell r="U1750">
            <v>5829.65</v>
          </cell>
          <cell r="V1750">
            <v>867</v>
          </cell>
          <cell r="W1750">
            <v>8640</v>
          </cell>
          <cell r="X1750">
            <v>194.25</v>
          </cell>
          <cell r="Y1750">
            <v>11390.18</v>
          </cell>
          <cell r="Z1750">
            <v>7381.02</v>
          </cell>
          <cell r="AA1750">
            <v>16.88</v>
          </cell>
          <cell r="AB1750">
            <v>2580.6999999999998</v>
          </cell>
          <cell r="AC1750">
            <v>9341.7000000000007</v>
          </cell>
          <cell r="AD1750">
            <v>63</v>
          </cell>
          <cell r="AE1750">
            <v>15480</v>
          </cell>
          <cell r="AF1750">
            <v>59.37</v>
          </cell>
          <cell r="AG1750">
            <v>5481.35</v>
          </cell>
          <cell r="AH1750">
            <v>45132</v>
          </cell>
          <cell r="AI1750">
            <v>2023.2</v>
          </cell>
          <cell r="AJ1750">
            <v>116512.63</v>
          </cell>
          <cell r="AK1750">
            <v>2283.04</v>
          </cell>
          <cell r="AL1750">
            <v>11533.42</v>
          </cell>
        </row>
        <row r="1751">
          <cell r="A1751">
            <v>38917</v>
          </cell>
          <cell r="B1751" t="str">
            <v>05:30</v>
          </cell>
          <cell r="C1751">
            <v>30741.41</v>
          </cell>
          <cell r="D1751">
            <v>40206.050000000003</v>
          </cell>
          <cell r="E1751">
            <v>105210.43</v>
          </cell>
          <cell r="F1751">
            <v>-172.8</v>
          </cell>
          <cell r="G1751">
            <v>90428.3</v>
          </cell>
          <cell r="H1751">
            <v>-31.11</v>
          </cell>
          <cell r="I1751">
            <v>-115.44</v>
          </cell>
          <cell r="J1751">
            <v>16614.04</v>
          </cell>
          <cell r="K1751">
            <v>5088.6400000000003</v>
          </cell>
          <cell r="L1751">
            <v>5840.37</v>
          </cell>
          <cell r="M1751">
            <v>0</v>
          </cell>
          <cell r="N1751">
            <v>35880</v>
          </cell>
          <cell r="O1751">
            <v>7473.61</v>
          </cell>
          <cell r="P1751">
            <v>19485.09</v>
          </cell>
          <cell r="Q1751">
            <v>60051.44</v>
          </cell>
          <cell r="R1751">
            <v>26958.7</v>
          </cell>
          <cell r="S1751">
            <v>2484</v>
          </cell>
          <cell r="T1751">
            <v>11728.8</v>
          </cell>
          <cell r="U1751">
            <v>5840.37</v>
          </cell>
          <cell r="V1751">
            <v>825</v>
          </cell>
          <cell r="W1751">
            <v>8668.7999999999993</v>
          </cell>
          <cell r="X1751">
            <v>197.25</v>
          </cell>
          <cell r="Y1751">
            <v>11390.18</v>
          </cell>
          <cell r="Z1751">
            <v>6823.49</v>
          </cell>
          <cell r="AA1751">
            <v>16.88</v>
          </cell>
          <cell r="AB1751">
            <v>2623.7</v>
          </cell>
          <cell r="AC1751">
            <v>9496.82</v>
          </cell>
          <cell r="AD1751">
            <v>63.13</v>
          </cell>
          <cell r="AE1751">
            <v>15894</v>
          </cell>
          <cell r="AF1751">
            <v>59.37</v>
          </cell>
          <cell r="AG1751">
            <v>5396.44</v>
          </cell>
          <cell r="AH1751">
            <v>45981</v>
          </cell>
          <cell r="AI1751">
            <v>2109.6</v>
          </cell>
          <cell r="AJ1751">
            <v>116752.68</v>
          </cell>
          <cell r="AK1751">
            <v>2283.04</v>
          </cell>
          <cell r="AL1751">
            <v>12227.73</v>
          </cell>
        </row>
        <row r="1752">
          <cell r="A1752">
            <v>38917</v>
          </cell>
          <cell r="B1752" t="str">
            <v>05:45</v>
          </cell>
          <cell r="C1752">
            <v>30524.959999999999</v>
          </cell>
          <cell r="D1752">
            <v>48087</v>
          </cell>
          <cell r="E1752">
            <v>105455.62</v>
          </cell>
          <cell r="F1752">
            <v>-172.8</v>
          </cell>
          <cell r="G1752">
            <v>90351.64</v>
          </cell>
          <cell r="H1752">
            <v>-5.24</v>
          </cell>
          <cell r="I1752">
            <v>-126.08</v>
          </cell>
          <cell r="J1752">
            <v>16410.46</v>
          </cell>
          <cell r="K1752">
            <v>5186.38</v>
          </cell>
          <cell r="L1752">
            <v>5843.41</v>
          </cell>
          <cell r="M1752">
            <v>0</v>
          </cell>
          <cell r="N1752">
            <v>35328</v>
          </cell>
          <cell r="O1752">
            <v>7467.54</v>
          </cell>
          <cell r="P1752">
            <v>18627.09</v>
          </cell>
          <cell r="Q1752">
            <v>63902.080000000002</v>
          </cell>
          <cell r="R1752">
            <v>26094.63</v>
          </cell>
          <cell r="S1752">
            <v>2376</v>
          </cell>
          <cell r="T1752">
            <v>11797.2</v>
          </cell>
          <cell r="U1752">
            <v>5843.41</v>
          </cell>
          <cell r="V1752">
            <v>822</v>
          </cell>
          <cell r="W1752">
            <v>8870.4</v>
          </cell>
          <cell r="X1752">
            <v>200.25</v>
          </cell>
          <cell r="Y1752">
            <v>11390.18</v>
          </cell>
          <cell r="Z1752">
            <v>6898.78</v>
          </cell>
          <cell r="AA1752">
            <v>18.760000000000002</v>
          </cell>
          <cell r="AB1752">
            <v>2690.7</v>
          </cell>
          <cell r="AC1752">
            <v>9686.61</v>
          </cell>
          <cell r="AD1752">
            <v>61.94</v>
          </cell>
          <cell r="AE1752">
            <v>16146</v>
          </cell>
          <cell r="AF1752">
            <v>62.5</v>
          </cell>
          <cell r="AG1752">
            <v>5516.11</v>
          </cell>
          <cell r="AH1752">
            <v>47772</v>
          </cell>
          <cell r="AI1752">
            <v>2203.1999999999998</v>
          </cell>
          <cell r="AJ1752">
            <v>117792.65</v>
          </cell>
          <cell r="AK1752">
            <v>2340.12</v>
          </cell>
          <cell r="AL1752">
            <v>12495.4</v>
          </cell>
        </row>
        <row r="1753">
          <cell r="A1753">
            <v>38917</v>
          </cell>
          <cell r="B1753" t="str">
            <v>06:00</v>
          </cell>
          <cell r="C1753">
            <v>33129.980000000003</v>
          </cell>
          <cell r="D1753">
            <v>56327.82</v>
          </cell>
          <cell r="E1753">
            <v>105251.22</v>
          </cell>
          <cell r="F1753">
            <v>-172.8</v>
          </cell>
          <cell r="G1753">
            <v>90313.3</v>
          </cell>
          <cell r="H1753">
            <v>-31.11</v>
          </cell>
          <cell r="I1753">
            <v>-124.64</v>
          </cell>
          <cell r="J1753">
            <v>15504.91</v>
          </cell>
          <cell r="K1753">
            <v>5060.42</v>
          </cell>
          <cell r="L1753">
            <v>5864.12</v>
          </cell>
          <cell r="M1753">
            <v>0</v>
          </cell>
          <cell r="N1753">
            <v>35328</v>
          </cell>
          <cell r="O1753">
            <v>7473.61</v>
          </cell>
          <cell r="P1753">
            <v>18537.41</v>
          </cell>
          <cell r="Q1753">
            <v>68060.639999999999</v>
          </cell>
          <cell r="R1753">
            <v>26011.02</v>
          </cell>
          <cell r="S1753">
            <v>2484</v>
          </cell>
          <cell r="T1753">
            <v>11966.4</v>
          </cell>
          <cell r="U1753">
            <v>5864.12</v>
          </cell>
          <cell r="V1753">
            <v>882</v>
          </cell>
          <cell r="W1753">
            <v>9014.4</v>
          </cell>
          <cell r="X1753">
            <v>203.25</v>
          </cell>
          <cell r="Y1753">
            <v>11639.6</v>
          </cell>
          <cell r="Z1753">
            <v>6406.77</v>
          </cell>
          <cell r="AA1753">
            <v>16.88</v>
          </cell>
          <cell r="AB1753">
            <v>2824.9</v>
          </cell>
          <cell r="AC1753">
            <v>10116.67</v>
          </cell>
          <cell r="AD1753">
            <v>9.41</v>
          </cell>
          <cell r="AE1753">
            <v>17172</v>
          </cell>
          <cell r="AF1753">
            <v>63.54</v>
          </cell>
          <cell r="AG1753">
            <v>5515.46</v>
          </cell>
          <cell r="AH1753">
            <v>49566</v>
          </cell>
          <cell r="AI1753">
            <v>2325.6</v>
          </cell>
          <cell r="AJ1753">
            <v>118784.59</v>
          </cell>
          <cell r="AK1753">
            <v>2340.12</v>
          </cell>
          <cell r="AL1753">
            <v>13484.28</v>
          </cell>
        </row>
        <row r="1754">
          <cell r="A1754">
            <v>38917</v>
          </cell>
          <cell r="B1754" t="str">
            <v>06:15</v>
          </cell>
          <cell r="C1754">
            <v>38489.269999999997</v>
          </cell>
          <cell r="D1754">
            <v>63569.13</v>
          </cell>
          <cell r="E1754">
            <v>105172.03</v>
          </cell>
          <cell r="F1754">
            <v>-172.8</v>
          </cell>
          <cell r="G1754">
            <v>90428.3</v>
          </cell>
          <cell r="H1754">
            <v>1283.1500000000001</v>
          </cell>
          <cell r="I1754">
            <v>-142.61000000000001</v>
          </cell>
          <cell r="J1754">
            <v>15739.32</v>
          </cell>
          <cell r="K1754">
            <v>5042.1000000000004</v>
          </cell>
          <cell r="L1754">
            <v>5821.56</v>
          </cell>
          <cell r="M1754">
            <v>0</v>
          </cell>
          <cell r="N1754">
            <v>35328</v>
          </cell>
          <cell r="O1754">
            <v>7473.61</v>
          </cell>
          <cell r="P1754">
            <v>18755.849999999999</v>
          </cell>
          <cell r="Q1754">
            <v>73198.61</v>
          </cell>
          <cell r="R1754">
            <v>26229.46</v>
          </cell>
          <cell r="S1754">
            <v>2376</v>
          </cell>
          <cell r="T1754">
            <v>12391.2</v>
          </cell>
          <cell r="U1754">
            <v>5821.56</v>
          </cell>
          <cell r="V1754">
            <v>999</v>
          </cell>
          <cell r="W1754">
            <v>9504</v>
          </cell>
          <cell r="X1754">
            <v>216</v>
          </cell>
          <cell r="Y1754">
            <v>11805.88</v>
          </cell>
          <cell r="Z1754">
            <v>6439.35</v>
          </cell>
          <cell r="AA1754">
            <v>11.26</v>
          </cell>
          <cell r="AB1754">
            <v>2907.8</v>
          </cell>
          <cell r="AC1754">
            <v>10857.22</v>
          </cell>
          <cell r="AD1754">
            <v>8.1199999999999992</v>
          </cell>
          <cell r="AE1754">
            <v>18054</v>
          </cell>
          <cell r="AF1754">
            <v>64.58</v>
          </cell>
          <cell r="AG1754">
            <v>5482.53</v>
          </cell>
          <cell r="AH1754">
            <v>52299</v>
          </cell>
          <cell r="AI1754">
            <v>2476.8000000000002</v>
          </cell>
          <cell r="AJ1754">
            <v>120096.6</v>
          </cell>
          <cell r="AK1754">
            <v>2283.04</v>
          </cell>
          <cell r="AL1754">
            <v>14979.28</v>
          </cell>
        </row>
        <row r="1755">
          <cell r="A1755">
            <v>38917</v>
          </cell>
          <cell r="B1755" t="str">
            <v>06:30</v>
          </cell>
          <cell r="C1755">
            <v>39846.400000000001</v>
          </cell>
          <cell r="D1755">
            <v>68290.06</v>
          </cell>
          <cell r="E1755">
            <v>105651.64</v>
          </cell>
          <cell r="F1755">
            <v>-172.8</v>
          </cell>
          <cell r="G1755">
            <v>90428.3</v>
          </cell>
          <cell r="H1755">
            <v>11642.74</v>
          </cell>
          <cell r="I1755">
            <v>-147.78</v>
          </cell>
          <cell r="J1755">
            <v>15648.09</v>
          </cell>
          <cell r="K1755">
            <v>5109.51</v>
          </cell>
          <cell r="L1755">
            <v>5948.78</v>
          </cell>
          <cell r="M1755">
            <v>0</v>
          </cell>
          <cell r="N1755">
            <v>35328</v>
          </cell>
          <cell r="O1755">
            <v>7473.61</v>
          </cell>
          <cell r="P1755">
            <v>19157.099999999999</v>
          </cell>
          <cell r="Q1755">
            <v>79763.78</v>
          </cell>
          <cell r="R1755">
            <v>26630.71</v>
          </cell>
          <cell r="S1755">
            <v>2268</v>
          </cell>
          <cell r="T1755">
            <v>12286.8</v>
          </cell>
          <cell r="U1755">
            <v>5948.78</v>
          </cell>
          <cell r="V1755">
            <v>990</v>
          </cell>
          <cell r="W1755">
            <v>10108.799999999999</v>
          </cell>
          <cell r="X1755">
            <v>229.5</v>
          </cell>
          <cell r="Y1755">
            <v>12221.58</v>
          </cell>
          <cell r="Z1755">
            <v>6614.53</v>
          </cell>
          <cell r="AA1755">
            <v>3.75</v>
          </cell>
          <cell r="AB1755">
            <v>3025.7</v>
          </cell>
          <cell r="AC1755">
            <v>11593.03</v>
          </cell>
          <cell r="AD1755">
            <v>7.6</v>
          </cell>
          <cell r="AE1755">
            <v>19170</v>
          </cell>
          <cell r="AF1755">
            <v>68.75</v>
          </cell>
          <cell r="AG1755">
            <v>5532.92</v>
          </cell>
          <cell r="AH1755">
            <v>55260</v>
          </cell>
          <cell r="AI1755">
            <v>2592</v>
          </cell>
          <cell r="AJ1755">
            <v>122848.54</v>
          </cell>
          <cell r="AK1755">
            <v>2283.04</v>
          </cell>
          <cell r="AL1755">
            <v>14272.24</v>
          </cell>
        </row>
        <row r="1756">
          <cell r="A1756">
            <v>38917</v>
          </cell>
          <cell r="B1756" t="str">
            <v>06:45</v>
          </cell>
          <cell r="C1756">
            <v>47298.19</v>
          </cell>
          <cell r="D1756">
            <v>69250.259999999995</v>
          </cell>
          <cell r="E1756">
            <v>115302</v>
          </cell>
          <cell r="F1756">
            <v>-172.8</v>
          </cell>
          <cell r="G1756">
            <v>90351.64</v>
          </cell>
          <cell r="H1756">
            <v>12290.69</v>
          </cell>
          <cell r="I1756">
            <v>-158.13</v>
          </cell>
          <cell r="J1756">
            <v>15354.95</v>
          </cell>
          <cell r="K1756">
            <v>5051.3599999999997</v>
          </cell>
          <cell r="L1756">
            <v>5760.9</v>
          </cell>
          <cell r="M1756">
            <v>0</v>
          </cell>
          <cell r="N1756">
            <v>34776</v>
          </cell>
          <cell r="O1756">
            <v>7473.61</v>
          </cell>
          <cell r="P1756">
            <v>18766.53</v>
          </cell>
          <cell r="Q1756">
            <v>91198.13</v>
          </cell>
          <cell r="R1756">
            <v>26240.14</v>
          </cell>
          <cell r="S1756">
            <v>2376</v>
          </cell>
          <cell r="T1756">
            <v>12754.8</v>
          </cell>
          <cell r="U1756">
            <v>5760.9</v>
          </cell>
          <cell r="V1756">
            <v>999</v>
          </cell>
          <cell r="W1756">
            <v>10656</v>
          </cell>
          <cell r="X1756">
            <v>237</v>
          </cell>
          <cell r="Y1756">
            <v>12554.14</v>
          </cell>
          <cell r="Z1756">
            <v>6653.66</v>
          </cell>
          <cell r="AA1756">
            <v>3.75</v>
          </cell>
          <cell r="AB1756">
            <v>3065.5</v>
          </cell>
          <cell r="AC1756">
            <v>12489.03</v>
          </cell>
          <cell r="AD1756">
            <v>7.8</v>
          </cell>
          <cell r="AE1756">
            <v>19764</v>
          </cell>
          <cell r="AF1756">
            <v>70.83</v>
          </cell>
          <cell r="AG1756">
            <v>5557.57</v>
          </cell>
          <cell r="AH1756">
            <v>58590</v>
          </cell>
          <cell r="AI1756">
            <v>2541.6</v>
          </cell>
          <cell r="AJ1756">
            <v>125936.15</v>
          </cell>
          <cell r="AK1756">
            <v>2225.96</v>
          </cell>
          <cell r="AL1756">
            <v>9541.73</v>
          </cell>
        </row>
        <row r="1757">
          <cell r="A1757">
            <v>38917</v>
          </cell>
          <cell r="B1757" t="str">
            <v>07:00</v>
          </cell>
          <cell r="C1757">
            <v>45047.25</v>
          </cell>
          <cell r="D1757">
            <v>66089.63</v>
          </cell>
          <cell r="E1757">
            <v>131382.5</v>
          </cell>
          <cell r="F1757">
            <v>-172.8</v>
          </cell>
          <cell r="G1757">
            <v>90236.64</v>
          </cell>
          <cell r="H1757">
            <v>12218.69</v>
          </cell>
          <cell r="I1757">
            <v>-170.64</v>
          </cell>
          <cell r="J1757">
            <v>15474.48</v>
          </cell>
          <cell r="K1757">
            <v>4931.58</v>
          </cell>
          <cell r="L1757">
            <v>6123.62</v>
          </cell>
          <cell r="M1757">
            <v>0</v>
          </cell>
          <cell r="N1757">
            <v>34776</v>
          </cell>
          <cell r="O1757">
            <v>7479.67</v>
          </cell>
          <cell r="P1757">
            <v>19705.310000000001</v>
          </cell>
          <cell r="Q1757">
            <v>98794.64</v>
          </cell>
          <cell r="R1757">
            <v>27184.98</v>
          </cell>
          <cell r="S1757">
            <v>2376</v>
          </cell>
          <cell r="T1757">
            <v>11772</v>
          </cell>
          <cell r="U1757">
            <v>6123.62</v>
          </cell>
          <cell r="V1757">
            <v>879</v>
          </cell>
          <cell r="W1757">
            <v>10656</v>
          </cell>
          <cell r="X1757">
            <v>245.25</v>
          </cell>
          <cell r="Y1757">
            <v>12221.58</v>
          </cell>
          <cell r="Z1757">
            <v>6434.4</v>
          </cell>
          <cell r="AA1757">
            <v>3.75</v>
          </cell>
          <cell r="AB1757">
            <v>2866.3</v>
          </cell>
          <cell r="AC1757">
            <v>12866.78</v>
          </cell>
          <cell r="AD1757">
            <v>7.73</v>
          </cell>
          <cell r="AE1757">
            <v>19296</v>
          </cell>
          <cell r="AF1757">
            <v>52.08</v>
          </cell>
          <cell r="AG1757">
            <v>5645.99</v>
          </cell>
          <cell r="AH1757">
            <v>58968</v>
          </cell>
          <cell r="AI1757">
            <v>2340</v>
          </cell>
          <cell r="AJ1757">
            <v>133327.15</v>
          </cell>
          <cell r="AK1757">
            <v>2225.96</v>
          </cell>
          <cell r="AL1757">
            <v>5089.3100000000004</v>
          </cell>
        </row>
        <row r="1758">
          <cell r="A1758">
            <v>38917</v>
          </cell>
          <cell r="B1758" t="str">
            <v>07:15</v>
          </cell>
          <cell r="C1758">
            <v>47371.81</v>
          </cell>
          <cell r="D1758">
            <v>67129.84</v>
          </cell>
          <cell r="E1758">
            <v>142408.31</v>
          </cell>
          <cell r="F1758">
            <v>-172.8</v>
          </cell>
          <cell r="G1758">
            <v>94223.3</v>
          </cell>
          <cell r="H1758">
            <v>12674.65</v>
          </cell>
          <cell r="I1758">
            <v>-184.01</v>
          </cell>
          <cell r="J1758">
            <v>16421.990000000002</v>
          </cell>
          <cell r="K1758">
            <v>5266.27</v>
          </cell>
          <cell r="L1758">
            <v>8650.6200000000008</v>
          </cell>
          <cell r="M1758">
            <v>0</v>
          </cell>
          <cell r="N1758">
            <v>36984</v>
          </cell>
          <cell r="O1758">
            <v>7928.58</v>
          </cell>
          <cell r="P1758">
            <v>23228.7</v>
          </cell>
          <cell r="Q1758">
            <v>108696.01</v>
          </cell>
          <cell r="R1758">
            <v>31157.279999999999</v>
          </cell>
          <cell r="S1758">
            <v>2376</v>
          </cell>
          <cell r="T1758">
            <v>10454.4</v>
          </cell>
          <cell r="U1758">
            <v>8650.6200000000008</v>
          </cell>
          <cell r="V1758">
            <v>813</v>
          </cell>
          <cell r="W1758">
            <v>10944</v>
          </cell>
          <cell r="X1758">
            <v>245.25</v>
          </cell>
          <cell r="Y1758">
            <v>11972.16</v>
          </cell>
          <cell r="Z1758">
            <v>6129.34</v>
          </cell>
          <cell r="AA1758">
            <v>3.75</v>
          </cell>
          <cell r="AB1758">
            <v>2721.1</v>
          </cell>
          <cell r="AC1758">
            <v>13660.59</v>
          </cell>
          <cell r="AD1758">
            <v>8.66</v>
          </cell>
          <cell r="AE1758">
            <v>20322</v>
          </cell>
          <cell r="AF1758">
            <v>40.619999999999997</v>
          </cell>
          <cell r="AG1758">
            <v>5677.85</v>
          </cell>
          <cell r="AH1758">
            <v>63804</v>
          </cell>
          <cell r="AI1758">
            <v>2239.1999999999998</v>
          </cell>
          <cell r="AJ1758">
            <v>141502.07999999999</v>
          </cell>
          <cell r="AK1758">
            <v>2225.96</v>
          </cell>
          <cell r="AL1758">
            <v>3430.6</v>
          </cell>
        </row>
        <row r="1759">
          <cell r="A1759">
            <v>38917</v>
          </cell>
          <cell r="B1759" t="str">
            <v>07:30</v>
          </cell>
          <cell r="C1759">
            <v>52779.1</v>
          </cell>
          <cell r="D1759">
            <v>70810.52</v>
          </cell>
          <cell r="E1759">
            <v>147450.12</v>
          </cell>
          <cell r="F1759">
            <v>-172.8</v>
          </cell>
          <cell r="G1759">
            <v>95449.97</v>
          </cell>
          <cell r="H1759">
            <v>12960.75</v>
          </cell>
          <cell r="I1759">
            <v>-191.34</v>
          </cell>
          <cell r="J1759">
            <v>16992.310000000001</v>
          </cell>
          <cell r="K1759">
            <v>5987.93</v>
          </cell>
          <cell r="L1759">
            <v>10366.08</v>
          </cell>
          <cell r="M1759">
            <v>0</v>
          </cell>
          <cell r="N1759">
            <v>37536</v>
          </cell>
          <cell r="O1759">
            <v>7964.97</v>
          </cell>
          <cell r="P1759">
            <v>33604.68</v>
          </cell>
          <cell r="Q1759">
            <v>115295.34</v>
          </cell>
          <cell r="R1759">
            <v>41569.65</v>
          </cell>
          <cell r="S1759">
            <v>2268</v>
          </cell>
          <cell r="T1759">
            <v>9410.4</v>
          </cell>
          <cell r="U1759">
            <v>10366.08</v>
          </cell>
          <cell r="V1759">
            <v>780</v>
          </cell>
          <cell r="W1759">
            <v>11318.4</v>
          </cell>
          <cell r="X1759">
            <v>252.75</v>
          </cell>
          <cell r="Y1759">
            <v>12055.3</v>
          </cell>
          <cell r="Z1759">
            <v>6208.12</v>
          </cell>
          <cell r="AA1759">
            <v>1.88</v>
          </cell>
          <cell r="AB1759">
            <v>2547.1</v>
          </cell>
          <cell r="AC1759">
            <v>14614.97</v>
          </cell>
          <cell r="AD1759">
            <v>6.14</v>
          </cell>
          <cell r="AE1759">
            <v>21060</v>
          </cell>
          <cell r="AF1759">
            <v>38.54</v>
          </cell>
          <cell r="AG1759">
            <v>5597.4</v>
          </cell>
          <cell r="AH1759">
            <v>67197</v>
          </cell>
          <cell r="AI1759">
            <v>2160</v>
          </cell>
          <cell r="AJ1759">
            <v>146461.63</v>
          </cell>
          <cell r="AK1759">
            <v>2168.89</v>
          </cell>
          <cell r="AL1759">
            <v>2967.73</v>
          </cell>
        </row>
        <row r="1760">
          <cell r="A1760">
            <v>38917</v>
          </cell>
          <cell r="B1760" t="str">
            <v>07:45</v>
          </cell>
          <cell r="C1760">
            <v>53197.2</v>
          </cell>
          <cell r="D1760">
            <v>70850.58</v>
          </cell>
          <cell r="E1760">
            <v>149334.26</v>
          </cell>
          <cell r="F1760">
            <v>-172.8</v>
          </cell>
          <cell r="G1760">
            <v>95334.97</v>
          </cell>
          <cell r="H1760">
            <v>12866.64</v>
          </cell>
          <cell r="I1760">
            <v>-194.93</v>
          </cell>
          <cell r="J1760">
            <v>16038.83</v>
          </cell>
          <cell r="K1760">
            <v>5912.3</v>
          </cell>
          <cell r="L1760">
            <v>11586.06</v>
          </cell>
          <cell r="M1760">
            <v>0</v>
          </cell>
          <cell r="N1760">
            <v>36984</v>
          </cell>
          <cell r="O1760">
            <v>7971.04</v>
          </cell>
          <cell r="P1760">
            <v>44608.35</v>
          </cell>
          <cell r="Q1760">
            <v>113218.93</v>
          </cell>
          <cell r="R1760">
            <v>52579.39</v>
          </cell>
          <cell r="S1760">
            <v>2484</v>
          </cell>
          <cell r="T1760">
            <v>8812.7999999999993</v>
          </cell>
          <cell r="U1760">
            <v>11586.06</v>
          </cell>
          <cell r="V1760">
            <v>786</v>
          </cell>
          <cell r="W1760">
            <v>11347.2</v>
          </cell>
          <cell r="X1760">
            <v>268.5</v>
          </cell>
          <cell r="Y1760">
            <v>12803.56</v>
          </cell>
          <cell r="Z1760">
            <v>6408.23</v>
          </cell>
          <cell r="AA1760">
            <v>3.75</v>
          </cell>
          <cell r="AB1760">
            <v>2414.6</v>
          </cell>
          <cell r="AC1760">
            <v>15284.05</v>
          </cell>
          <cell r="AD1760">
            <v>5.32</v>
          </cell>
          <cell r="AE1760">
            <v>20898</v>
          </cell>
          <cell r="AF1760">
            <v>39.58</v>
          </cell>
          <cell r="AG1760">
            <v>5640.92</v>
          </cell>
          <cell r="AH1760">
            <v>67203</v>
          </cell>
          <cell r="AI1760">
            <v>2023.2</v>
          </cell>
          <cell r="AJ1760">
            <v>147165.51</v>
          </cell>
          <cell r="AK1760">
            <v>2283.04</v>
          </cell>
          <cell r="AL1760">
            <v>2550.41</v>
          </cell>
        </row>
        <row r="1761">
          <cell r="A1761">
            <v>38917</v>
          </cell>
          <cell r="B1761" t="str">
            <v>08:00</v>
          </cell>
          <cell r="C1761">
            <v>50608.98</v>
          </cell>
          <cell r="D1761">
            <v>67689.94</v>
          </cell>
          <cell r="E1761">
            <v>148769.84</v>
          </cell>
          <cell r="F1761">
            <v>-172.8</v>
          </cell>
          <cell r="G1761">
            <v>95219.97</v>
          </cell>
          <cell r="H1761">
            <v>12698.65</v>
          </cell>
          <cell r="I1761">
            <v>-214.49</v>
          </cell>
          <cell r="J1761">
            <v>16620.75</v>
          </cell>
          <cell r="K1761">
            <v>5855.41</v>
          </cell>
          <cell r="L1761">
            <v>11552.72</v>
          </cell>
          <cell r="M1761">
            <v>0</v>
          </cell>
          <cell r="N1761">
            <v>37536</v>
          </cell>
          <cell r="O1761">
            <v>7971.04</v>
          </cell>
          <cell r="P1761">
            <v>52716.22</v>
          </cell>
          <cell r="Q1761">
            <v>108182.49</v>
          </cell>
          <cell r="R1761">
            <v>60687.26</v>
          </cell>
          <cell r="S1761">
            <v>2376</v>
          </cell>
          <cell r="T1761">
            <v>9752.4</v>
          </cell>
          <cell r="U1761">
            <v>11552.72</v>
          </cell>
          <cell r="V1761">
            <v>699</v>
          </cell>
          <cell r="W1761">
            <v>11376</v>
          </cell>
          <cell r="X1761">
            <v>282.75</v>
          </cell>
          <cell r="Y1761">
            <v>13219.26</v>
          </cell>
          <cell r="Z1761">
            <v>6690.15</v>
          </cell>
          <cell r="AA1761">
            <v>3.75</v>
          </cell>
          <cell r="AB1761">
            <v>2392.4</v>
          </cell>
          <cell r="AC1761">
            <v>15088.28</v>
          </cell>
          <cell r="AD1761">
            <v>9.3699999999999992</v>
          </cell>
          <cell r="AE1761">
            <v>20646</v>
          </cell>
          <cell r="AF1761">
            <v>33.33</v>
          </cell>
          <cell r="AG1761">
            <v>5635.72</v>
          </cell>
          <cell r="AH1761">
            <v>66270</v>
          </cell>
          <cell r="AI1761">
            <v>1994.4</v>
          </cell>
          <cell r="AJ1761">
            <v>147021.54</v>
          </cell>
          <cell r="AK1761">
            <v>2225.96</v>
          </cell>
          <cell r="AL1761">
            <v>3713.41</v>
          </cell>
        </row>
        <row r="1762">
          <cell r="A1762">
            <v>38917</v>
          </cell>
          <cell r="B1762" t="str">
            <v>08:15</v>
          </cell>
          <cell r="C1762">
            <v>49544.32</v>
          </cell>
          <cell r="D1762">
            <v>62488.92</v>
          </cell>
          <cell r="E1762">
            <v>147758.72</v>
          </cell>
          <cell r="F1762">
            <v>-172.8</v>
          </cell>
          <cell r="G1762">
            <v>95143.3</v>
          </cell>
          <cell r="H1762">
            <v>12508.54</v>
          </cell>
          <cell r="I1762">
            <v>-216.21</v>
          </cell>
          <cell r="J1762">
            <v>17089.91</v>
          </cell>
          <cell r="K1762">
            <v>5979.9</v>
          </cell>
          <cell r="L1762">
            <v>11777.25</v>
          </cell>
          <cell r="M1762">
            <v>0</v>
          </cell>
          <cell r="N1762">
            <v>36984</v>
          </cell>
          <cell r="O1762">
            <v>7977.11</v>
          </cell>
          <cell r="P1762">
            <v>63995.18</v>
          </cell>
          <cell r="Q1762">
            <v>97624.21</v>
          </cell>
          <cell r="R1762">
            <v>71972.289999999994</v>
          </cell>
          <cell r="S1762">
            <v>2376</v>
          </cell>
          <cell r="T1762">
            <v>10382.4</v>
          </cell>
          <cell r="U1762">
            <v>11777.25</v>
          </cell>
          <cell r="V1762">
            <v>882</v>
          </cell>
          <cell r="W1762">
            <v>11088</v>
          </cell>
          <cell r="X1762">
            <v>288</v>
          </cell>
          <cell r="Y1762">
            <v>13468.68</v>
          </cell>
          <cell r="Z1762">
            <v>7236.72</v>
          </cell>
          <cell r="AA1762">
            <v>5.63</v>
          </cell>
          <cell r="AB1762">
            <v>2387.6</v>
          </cell>
          <cell r="AC1762">
            <v>14542.65</v>
          </cell>
          <cell r="AD1762">
            <v>17.5</v>
          </cell>
          <cell r="AE1762">
            <v>20538</v>
          </cell>
          <cell r="AF1762">
            <v>30.21</v>
          </cell>
          <cell r="AG1762">
            <v>5624.13</v>
          </cell>
          <cell r="AH1762">
            <v>65817</v>
          </cell>
          <cell r="AI1762">
            <v>1958.4</v>
          </cell>
          <cell r="AJ1762">
            <v>149341.4</v>
          </cell>
          <cell r="AK1762">
            <v>2340.12</v>
          </cell>
          <cell r="AL1762">
            <v>6459.15</v>
          </cell>
        </row>
        <row r="1763">
          <cell r="A1763">
            <v>38917</v>
          </cell>
          <cell r="B1763" t="str">
            <v>08:30</v>
          </cell>
          <cell r="C1763">
            <v>51692.84</v>
          </cell>
          <cell r="D1763">
            <v>65809.58</v>
          </cell>
          <cell r="E1763">
            <v>148072.35999999999</v>
          </cell>
          <cell r="F1763">
            <v>-172.8</v>
          </cell>
          <cell r="G1763">
            <v>95334.97</v>
          </cell>
          <cell r="H1763">
            <v>12488.3</v>
          </cell>
          <cell r="I1763">
            <v>-205.29</v>
          </cell>
          <cell r="J1763">
            <v>17241.12</v>
          </cell>
          <cell r="K1763">
            <v>6000.98</v>
          </cell>
          <cell r="L1763">
            <v>11577.05</v>
          </cell>
          <cell r="M1763">
            <v>0</v>
          </cell>
          <cell r="N1763">
            <v>37536</v>
          </cell>
          <cell r="O1763">
            <v>7964.97</v>
          </cell>
          <cell r="P1763">
            <v>64991.55</v>
          </cell>
          <cell r="Q1763">
            <v>96461.29</v>
          </cell>
          <cell r="R1763">
            <v>72956.52</v>
          </cell>
          <cell r="S1763">
            <v>2484</v>
          </cell>
          <cell r="T1763">
            <v>11041.2</v>
          </cell>
          <cell r="U1763">
            <v>11577.05</v>
          </cell>
          <cell r="V1763">
            <v>1323</v>
          </cell>
          <cell r="W1763">
            <v>11289.6</v>
          </cell>
          <cell r="X1763">
            <v>267</v>
          </cell>
          <cell r="Y1763">
            <v>13718.1</v>
          </cell>
          <cell r="Z1763">
            <v>7196.02</v>
          </cell>
          <cell r="AA1763">
            <v>9.3800000000000008</v>
          </cell>
          <cell r="AB1763">
            <v>2317.4</v>
          </cell>
          <cell r="AC1763">
            <v>14568.4</v>
          </cell>
          <cell r="AD1763">
            <v>15.7</v>
          </cell>
          <cell r="AE1763">
            <v>20664</v>
          </cell>
          <cell r="AF1763">
            <v>29.17</v>
          </cell>
          <cell r="AG1763">
            <v>5704.03</v>
          </cell>
          <cell r="AH1763">
            <v>65943</v>
          </cell>
          <cell r="AI1763">
            <v>1958.4</v>
          </cell>
          <cell r="AJ1763">
            <v>153437.07</v>
          </cell>
          <cell r="AK1763">
            <v>2454.27</v>
          </cell>
          <cell r="AL1763">
            <v>8498.94</v>
          </cell>
        </row>
        <row r="1764">
          <cell r="A1764">
            <v>38917</v>
          </cell>
          <cell r="B1764" t="str">
            <v>08:45</v>
          </cell>
          <cell r="C1764">
            <v>51421.57</v>
          </cell>
          <cell r="D1764">
            <v>65609.539999999994</v>
          </cell>
          <cell r="E1764">
            <v>153031.18</v>
          </cell>
          <cell r="F1764">
            <v>-172.8</v>
          </cell>
          <cell r="G1764">
            <v>95181.63</v>
          </cell>
          <cell r="H1764">
            <v>12412.55</v>
          </cell>
          <cell r="I1764">
            <v>-195.65</v>
          </cell>
          <cell r="J1764">
            <v>16280.74</v>
          </cell>
          <cell r="K1764">
            <v>5999.06</v>
          </cell>
          <cell r="L1764">
            <v>11628.35</v>
          </cell>
          <cell r="M1764">
            <v>0</v>
          </cell>
          <cell r="N1764">
            <v>36984</v>
          </cell>
          <cell r="O1764">
            <v>7971.04</v>
          </cell>
          <cell r="P1764">
            <v>73109.39</v>
          </cell>
          <cell r="Q1764">
            <v>89987.65</v>
          </cell>
          <cell r="R1764">
            <v>81080.429999999993</v>
          </cell>
          <cell r="S1764">
            <v>2376</v>
          </cell>
          <cell r="T1764">
            <v>11743.2</v>
          </cell>
          <cell r="U1764">
            <v>11628.35</v>
          </cell>
          <cell r="V1764">
            <v>1281</v>
          </cell>
          <cell r="W1764">
            <v>11376</v>
          </cell>
          <cell r="X1764">
            <v>249.75</v>
          </cell>
          <cell r="Y1764">
            <v>14383.22</v>
          </cell>
          <cell r="Z1764">
            <v>7370.98</v>
          </cell>
          <cell r="AA1764">
            <v>5.63</v>
          </cell>
          <cell r="AB1764">
            <v>2269.6</v>
          </cell>
          <cell r="AC1764">
            <v>14685.49</v>
          </cell>
          <cell r="AD1764">
            <v>14.71</v>
          </cell>
          <cell r="AE1764">
            <v>21078</v>
          </cell>
          <cell r="AF1764">
            <v>21.87</v>
          </cell>
          <cell r="AG1764">
            <v>5635.64</v>
          </cell>
          <cell r="AH1764">
            <v>66852</v>
          </cell>
          <cell r="AI1764">
            <v>2023.2</v>
          </cell>
          <cell r="AJ1764">
            <v>159180.35</v>
          </cell>
          <cell r="AK1764">
            <v>2454.27</v>
          </cell>
          <cell r="AL1764">
            <v>8319</v>
          </cell>
        </row>
        <row r="1765">
          <cell r="A1765">
            <v>38917</v>
          </cell>
          <cell r="B1765" t="str">
            <v>09:00</v>
          </cell>
          <cell r="C1765">
            <v>48267.61</v>
          </cell>
          <cell r="D1765">
            <v>60688.55</v>
          </cell>
          <cell r="E1765">
            <v>158072.04999999999</v>
          </cell>
          <cell r="F1765">
            <v>-259.2</v>
          </cell>
          <cell r="G1765">
            <v>94184.97</v>
          </cell>
          <cell r="H1765">
            <v>12288.81</v>
          </cell>
          <cell r="I1765">
            <v>-215.06</v>
          </cell>
          <cell r="J1765">
            <v>16518.72</v>
          </cell>
          <cell r="K1765">
            <v>6436.94</v>
          </cell>
          <cell r="L1765">
            <v>11652.5</v>
          </cell>
          <cell r="M1765">
            <v>0</v>
          </cell>
          <cell r="N1765">
            <v>36984</v>
          </cell>
          <cell r="O1765">
            <v>7922.51</v>
          </cell>
          <cell r="P1765">
            <v>82538.080000000002</v>
          </cell>
          <cell r="Q1765">
            <v>81623.06</v>
          </cell>
          <cell r="R1765">
            <v>90460.59</v>
          </cell>
          <cell r="S1765">
            <v>2376</v>
          </cell>
          <cell r="T1765">
            <v>12056.4</v>
          </cell>
          <cell r="U1765">
            <v>11652.5</v>
          </cell>
          <cell r="V1765">
            <v>1287</v>
          </cell>
          <cell r="W1765">
            <v>11347.2</v>
          </cell>
          <cell r="X1765">
            <v>238.5</v>
          </cell>
          <cell r="Y1765">
            <v>14715.78</v>
          </cell>
          <cell r="Z1765">
            <v>7627.56</v>
          </cell>
          <cell r="AA1765">
            <v>1.88</v>
          </cell>
          <cell r="AB1765">
            <v>2226.6</v>
          </cell>
          <cell r="AC1765">
            <v>14791.45</v>
          </cell>
          <cell r="AD1765">
            <v>14.38</v>
          </cell>
          <cell r="AE1765">
            <v>21564</v>
          </cell>
          <cell r="AF1765">
            <v>23.96</v>
          </cell>
          <cell r="AG1765">
            <v>5571.53</v>
          </cell>
          <cell r="AH1765">
            <v>68079</v>
          </cell>
          <cell r="AI1765">
            <v>2059.1999999999998</v>
          </cell>
          <cell r="AJ1765">
            <v>162667.20000000001</v>
          </cell>
          <cell r="AK1765">
            <v>2454.27</v>
          </cell>
          <cell r="AL1765">
            <v>8781.8700000000008</v>
          </cell>
        </row>
        <row r="1766">
          <cell r="A1766">
            <v>38917</v>
          </cell>
          <cell r="B1766" t="str">
            <v>09:15</v>
          </cell>
          <cell r="C1766">
            <v>48257.61</v>
          </cell>
          <cell r="D1766">
            <v>63409.1</v>
          </cell>
          <cell r="E1766">
            <v>158669.03</v>
          </cell>
          <cell r="F1766">
            <v>-86.4</v>
          </cell>
          <cell r="G1766">
            <v>93303.3</v>
          </cell>
          <cell r="H1766">
            <v>12102.46</v>
          </cell>
          <cell r="I1766">
            <v>-333.66</v>
          </cell>
          <cell r="J1766">
            <v>17508.080000000002</v>
          </cell>
          <cell r="K1766">
            <v>6503.94</v>
          </cell>
          <cell r="L1766">
            <v>11669.45</v>
          </cell>
          <cell r="M1766">
            <v>0</v>
          </cell>
          <cell r="N1766">
            <v>36984</v>
          </cell>
          <cell r="O1766">
            <v>7886.11</v>
          </cell>
          <cell r="P1766">
            <v>84680.99</v>
          </cell>
          <cell r="Q1766">
            <v>81421.66</v>
          </cell>
          <cell r="R1766">
            <v>92567.1</v>
          </cell>
          <cell r="S1766">
            <v>2592</v>
          </cell>
          <cell r="T1766">
            <v>12553.2</v>
          </cell>
          <cell r="U1766">
            <v>11669.45</v>
          </cell>
          <cell r="V1766">
            <v>1338</v>
          </cell>
          <cell r="W1766">
            <v>11404.8</v>
          </cell>
          <cell r="X1766">
            <v>233.25</v>
          </cell>
          <cell r="Y1766">
            <v>14798.92</v>
          </cell>
          <cell r="Z1766">
            <v>8456.81</v>
          </cell>
          <cell r="AA1766">
            <v>7.5</v>
          </cell>
          <cell r="AB1766">
            <v>2258.4</v>
          </cell>
          <cell r="AC1766">
            <v>15041.81</v>
          </cell>
          <cell r="AD1766">
            <v>15.1</v>
          </cell>
          <cell r="AE1766">
            <v>21528</v>
          </cell>
          <cell r="AF1766">
            <v>23.96</v>
          </cell>
          <cell r="AG1766">
            <v>5547.65</v>
          </cell>
          <cell r="AH1766">
            <v>67923</v>
          </cell>
          <cell r="AI1766">
            <v>2059.1999999999998</v>
          </cell>
          <cell r="AJ1766">
            <v>164266.97</v>
          </cell>
          <cell r="AK1766">
            <v>2397.19</v>
          </cell>
          <cell r="AL1766">
            <v>9861.98</v>
          </cell>
        </row>
        <row r="1767">
          <cell r="A1767">
            <v>38917</v>
          </cell>
          <cell r="B1767" t="str">
            <v>09:30</v>
          </cell>
          <cell r="C1767">
            <v>49029.79</v>
          </cell>
          <cell r="D1767">
            <v>66689.75</v>
          </cell>
          <cell r="E1767">
            <v>161544.1</v>
          </cell>
          <cell r="F1767">
            <v>-259.2</v>
          </cell>
          <cell r="G1767">
            <v>93379.97</v>
          </cell>
          <cell r="H1767">
            <v>12052.58</v>
          </cell>
          <cell r="I1767">
            <v>-316.98</v>
          </cell>
          <cell r="J1767">
            <v>16725.11</v>
          </cell>
          <cell r="K1767">
            <v>6508.22</v>
          </cell>
          <cell r="L1767">
            <v>11696.64</v>
          </cell>
          <cell r="M1767">
            <v>0</v>
          </cell>
          <cell r="N1767">
            <v>36984</v>
          </cell>
          <cell r="O1767">
            <v>7867.91</v>
          </cell>
          <cell r="P1767">
            <v>83827.839999999997</v>
          </cell>
          <cell r="Q1767">
            <v>83196.98</v>
          </cell>
          <cell r="R1767">
            <v>91695.75</v>
          </cell>
          <cell r="S1767">
            <v>2484</v>
          </cell>
          <cell r="T1767">
            <v>12675.6</v>
          </cell>
          <cell r="U1767">
            <v>11696.64</v>
          </cell>
          <cell r="V1767">
            <v>1338</v>
          </cell>
          <cell r="W1767">
            <v>11376</v>
          </cell>
          <cell r="X1767">
            <v>232.5</v>
          </cell>
          <cell r="Y1767">
            <v>14965.2</v>
          </cell>
          <cell r="Z1767">
            <v>8620.77</v>
          </cell>
          <cell r="AA1767">
            <v>5.63</v>
          </cell>
          <cell r="AB1767">
            <v>2291.9</v>
          </cell>
          <cell r="AC1767">
            <v>15286.28</v>
          </cell>
          <cell r="AD1767">
            <v>13.72</v>
          </cell>
          <cell r="AE1767">
            <v>21870</v>
          </cell>
          <cell r="AF1767">
            <v>25</v>
          </cell>
          <cell r="AG1767">
            <v>5504.72</v>
          </cell>
          <cell r="AH1767">
            <v>68307</v>
          </cell>
          <cell r="AI1767">
            <v>2131.1999999999998</v>
          </cell>
          <cell r="AJ1767">
            <v>167066.60999999999</v>
          </cell>
          <cell r="AK1767">
            <v>2340.12</v>
          </cell>
          <cell r="AL1767">
            <v>9663.26</v>
          </cell>
        </row>
        <row r="1768">
          <cell r="A1768">
            <v>38917</v>
          </cell>
          <cell r="B1768" t="str">
            <v>09:45</v>
          </cell>
          <cell r="C1768">
            <v>49448.3</v>
          </cell>
          <cell r="D1768">
            <v>69730.36</v>
          </cell>
          <cell r="E1768">
            <v>162149.32</v>
          </cell>
          <cell r="F1768">
            <v>-345.6</v>
          </cell>
          <cell r="G1768">
            <v>93341.63</v>
          </cell>
          <cell r="H1768">
            <v>12054.46</v>
          </cell>
          <cell r="I1768">
            <v>-335.53</v>
          </cell>
          <cell r="J1768">
            <v>16522.32</v>
          </cell>
          <cell r="K1768">
            <v>6490.98</v>
          </cell>
          <cell r="L1768">
            <v>11658.33</v>
          </cell>
          <cell r="M1768">
            <v>0</v>
          </cell>
          <cell r="N1768">
            <v>36984</v>
          </cell>
          <cell r="O1768">
            <v>7861.85</v>
          </cell>
          <cell r="P1768">
            <v>83605.509999999995</v>
          </cell>
          <cell r="Q1768">
            <v>84239.53</v>
          </cell>
          <cell r="R1768">
            <v>91467.36</v>
          </cell>
          <cell r="S1768">
            <v>2592</v>
          </cell>
          <cell r="T1768">
            <v>13212</v>
          </cell>
          <cell r="U1768">
            <v>11658.33</v>
          </cell>
          <cell r="V1768">
            <v>1200</v>
          </cell>
          <cell r="W1768">
            <v>11318.4</v>
          </cell>
          <cell r="X1768">
            <v>228</v>
          </cell>
          <cell r="Y1768">
            <v>15297.76</v>
          </cell>
          <cell r="Z1768">
            <v>8802.58</v>
          </cell>
          <cell r="AA1768">
            <v>7.5</v>
          </cell>
          <cell r="AB1768">
            <v>2252.1</v>
          </cell>
          <cell r="AC1768">
            <v>14962.04</v>
          </cell>
          <cell r="AD1768">
            <v>13.03</v>
          </cell>
          <cell r="AE1768">
            <v>21816</v>
          </cell>
          <cell r="AF1768">
            <v>20.83</v>
          </cell>
          <cell r="AG1768">
            <v>5583.64</v>
          </cell>
          <cell r="AH1768">
            <v>68778</v>
          </cell>
          <cell r="AI1768">
            <v>2145.6</v>
          </cell>
          <cell r="AJ1768">
            <v>168058.52</v>
          </cell>
          <cell r="AK1768">
            <v>2340.12</v>
          </cell>
          <cell r="AL1768">
            <v>10612.4</v>
          </cell>
        </row>
        <row r="1769">
          <cell r="A1769">
            <v>38917</v>
          </cell>
          <cell r="B1769" t="str">
            <v>10:00</v>
          </cell>
          <cell r="C1769">
            <v>47166.95</v>
          </cell>
          <cell r="D1769">
            <v>62688.98</v>
          </cell>
          <cell r="E1769">
            <v>160544.5</v>
          </cell>
          <cell r="F1769">
            <v>23500.799999999999</v>
          </cell>
          <cell r="G1769">
            <v>92651.63</v>
          </cell>
          <cell r="H1769">
            <v>12006.46</v>
          </cell>
          <cell r="I1769">
            <v>-352.49</v>
          </cell>
          <cell r="J1769">
            <v>15467.22</v>
          </cell>
          <cell r="K1769">
            <v>6513.74</v>
          </cell>
          <cell r="L1769">
            <v>11639.99</v>
          </cell>
          <cell r="M1769">
            <v>0</v>
          </cell>
          <cell r="N1769">
            <v>36984</v>
          </cell>
          <cell r="O1769">
            <v>7819.38</v>
          </cell>
          <cell r="P1769">
            <v>76202.990000000005</v>
          </cell>
          <cell r="Q1769">
            <v>91808.49</v>
          </cell>
          <cell r="R1769">
            <v>84022.37</v>
          </cell>
          <cell r="S1769">
            <v>2484</v>
          </cell>
          <cell r="T1769">
            <v>12945.6</v>
          </cell>
          <cell r="U1769">
            <v>11639.99</v>
          </cell>
          <cell r="V1769">
            <v>1281</v>
          </cell>
          <cell r="W1769">
            <v>11376</v>
          </cell>
          <cell r="X1769">
            <v>216</v>
          </cell>
          <cell r="Y1769">
            <v>15630.32</v>
          </cell>
          <cell r="Z1769">
            <v>8803.7000000000007</v>
          </cell>
          <cell r="AA1769">
            <v>7.5</v>
          </cell>
          <cell r="AB1769">
            <v>2221.8000000000002</v>
          </cell>
          <cell r="AC1769">
            <v>14916.46</v>
          </cell>
          <cell r="AD1769">
            <v>13.73</v>
          </cell>
          <cell r="AE1769">
            <v>21978</v>
          </cell>
          <cell r="AF1769">
            <v>21.87</v>
          </cell>
          <cell r="AG1769">
            <v>5608.06</v>
          </cell>
          <cell r="AH1769">
            <v>68793</v>
          </cell>
          <cell r="AI1769">
            <v>2167.1999999999998</v>
          </cell>
          <cell r="AJ1769">
            <v>168522.41</v>
          </cell>
          <cell r="AK1769">
            <v>2397.19</v>
          </cell>
          <cell r="AL1769">
            <v>11731.05</v>
          </cell>
        </row>
        <row r="1770">
          <cell r="A1770">
            <v>38917</v>
          </cell>
          <cell r="B1770" t="str">
            <v>10:15</v>
          </cell>
          <cell r="C1770">
            <v>43960.18</v>
          </cell>
          <cell r="D1770">
            <v>59088.23</v>
          </cell>
          <cell r="E1770">
            <v>159661.79</v>
          </cell>
          <cell r="F1770">
            <v>31708.799999999999</v>
          </cell>
          <cell r="G1770">
            <v>92229.97</v>
          </cell>
          <cell r="H1770">
            <v>11836.6</v>
          </cell>
          <cell r="I1770">
            <v>-375.49</v>
          </cell>
          <cell r="J1770">
            <v>16360.77</v>
          </cell>
          <cell r="K1770">
            <v>6150.09</v>
          </cell>
          <cell r="L1770">
            <v>11663.49</v>
          </cell>
          <cell r="M1770">
            <v>0</v>
          </cell>
          <cell r="N1770">
            <v>37536</v>
          </cell>
          <cell r="O1770">
            <v>7758.72</v>
          </cell>
          <cell r="P1770">
            <v>74591.98</v>
          </cell>
          <cell r="Q1770">
            <v>93591.49</v>
          </cell>
          <cell r="R1770">
            <v>82350.7</v>
          </cell>
          <cell r="S1770">
            <v>2700</v>
          </cell>
          <cell r="T1770">
            <v>12693.6</v>
          </cell>
          <cell r="U1770">
            <v>11663.49</v>
          </cell>
          <cell r="V1770">
            <v>1215</v>
          </cell>
          <cell r="W1770">
            <v>11520</v>
          </cell>
          <cell r="X1770">
            <v>224.25</v>
          </cell>
          <cell r="Y1770">
            <v>15630.32</v>
          </cell>
          <cell r="Z1770">
            <v>8800.7199999999993</v>
          </cell>
          <cell r="AA1770">
            <v>5.63</v>
          </cell>
          <cell r="AB1770">
            <v>2233</v>
          </cell>
          <cell r="AC1770">
            <v>14857.13</v>
          </cell>
          <cell r="AD1770">
            <v>12.95</v>
          </cell>
          <cell r="AE1770">
            <v>22032</v>
          </cell>
          <cell r="AF1770">
            <v>22.92</v>
          </cell>
          <cell r="AG1770">
            <v>5585.77</v>
          </cell>
          <cell r="AH1770">
            <v>68457</v>
          </cell>
          <cell r="AI1770">
            <v>2167.1999999999998</v>
          </cell>
          <cell r="AJ1770">
            <v>168650.41</v>
          </cell>
          <cell r="AK1770">
            <v>2454.27</v>
          </cell>
          <cell r="AL1770">
            <v>13278.64</v>
          </cell>
        </row>
        <row r="1771">
          <cell r="A1771">
            <v>38917</v>
          </cell>
          <cell r="B1771" t="str">
            <v>10:30</v>
          </cell>
          <cell r="C1771">
            <v>46224.72</v>
          </cell>
          <cell r="D1771">
            <v>61408.7</v>
          </cell>
          <cell r="E1771">
            <v>155660.29999999999</v>
          </cell>
          <cell r="F1771">
            <v>31881.599999999999</v>
          </cell>
          <cell r="G1771">
            <v>92344.97</v>
          </cell>
          <cell r="H1771">
            <v>11796.11</v>
          </cell>
          <cell r="I1771">
            <v>-415.89</v>
          </cell>
          <cell r="J1771">
            <v>16991.080000000002</v>
          </cell>
          <cell r="K1771">
            <v>5970.74</v>
          </cell>
          <cell r="L1771">
            <v>11607.76</v>
          </cell>
          <cell r="M1771">
            <v>0</v>
          </cell>
          <cell r="N1771">
            <v>36984</v>
          </cell>
          <cell r="O1771">
            <v>7764.79</v>
          </cell>
          <cell r="P1771">
            <v>74835.649999999994</v>
          </cell>
          <cell r="Q1771">
            <v>93375.89</v>
          </cell>
          <cell r="R1771">
            <v>82600.44</v>
          </cell>
          <cell r="S1771">
            <v>2376</v>
          </cell>
          <cell r="T1771">
            <v>12247.2</v>
          </cell>
          <cell r="U1771">
            <v>11607.76</v>
          </cell>
          <cell r="V1771">
            <v>1152</v>
          </cell>
          <cell r="W1771">
            <v>11145.6</v>
          </cell>
          <cell r="X1771">
            <v>223.5</v>
          </cell>
          <cell r="Y1771">
            <v>15796.6</v>
          </cell>
          <cell r="Z1771">
            <v>9022.98</v>
          </cell>
          <cell r="AA1771">
            <v>13.13</v>
          </cell>
          <cell r="AB1771">
            <v>2319.4</v>
          </cell>
          <cell r="AC1771">
            <v>14762.47</v>
          </cell>
          <cell r="AD1771">
            <v>13.04</v>
          </cell>
          <cell r="AE1771">
            <v>22140</v>
          </cell>
          <cell r="AF1771">
            <v>20.83</v>
          </cell>
          <cell r="AG1771">
            <v>5604.37</v>
          </cell>
          <cell r="AH1771">
            <v>68142</v>
          </cell>
          <cell r="AI1771">
            <v>2224.8000000000002</v>
          </cell>
          <cell r="AJ1771">
            <v>168170.63</v>
          </cell>
          <cell r="AK1771">
            <v>2454.27</v>
          </cell>
          <cell r="AL1771">
            <v>15221.38</v>
          </cell>
        </row>
        <row r="1772">
          <cell r="A1772">
            <v>38917</v>
          </cell>
          <cell r="B1772" t="str">
            <v>10:45</v>
          </cell>
          <cell r="C1772">
            <v>47399.41</v>
          </cell>
          <cell r="D1772">
            <v>64409.3</v>
          </cell>
          <cell r="E1772">
            <v>153980.54</v>
          </cell>
          <cell r="F1772">
            <v>31881.599999999999</v>
          </cell>
          <cell r="G1772">
            <v>92268.3</v>
          </cell>
          <cell r="H1772">
            <v>11893.98</v>
          </cell>
          <cell r="I1772">
            <v>-416.61</v>
          </cell>
          <cell r="J1772">
            <v>16499.13</v>
          </cell>
          <cell r="K1772">
            <v>5942.44</v>
          </cell>
          <cell r="L1772">
            <v>11645.91</v>
          </cell>
          <cell r="M1772">
            <v>0</v>
          </cell>
          <cell r="N1772">
            <v>36984</v>
          </cell>
          <cell r="O1772">
            <v>7764.79</v>
          </cell>
          <cell r="P1772">
            <v>75378.600000000006</v>
          </cell>
          <cell r="Q1772">
            <v>92192.61</v>
          </cell>
          <cell r="R1772">
            <v>83143.39</v>
          </cell>
          <cell r="S1772">
            <v>2592</v>
          </cell>
          <cell r="T1772">
            <v>12513.6</v>
          </cell>
          <cell r="U1772">
            <v>11645.91</v>
          </cell>
          <cell r="V1772">
            <v>1272</v>
          </cell>
          <cell r="W1772">
            <v>11520</v>
          </cell>
          <cell r="X1772">
            <v>211.5</v>
          </cell>
          <cell r="Y1772">
            <v>15879.74</v>
          </cell>
          <cell r="Z1772">
            <v>9175</v>
          </cell>
          <cell r="AA1772">
            <v>15.01</v>
          </cell>
          <cell r="AB1772">
            <v>2332.1999999999998</v>
          </cell>
          <cell r="AC1772">
            <v>14807.47</v>
          </cell>
          <cell r="AD1772">
            <v>13.9</v>
          </cell>
          <cell r="AE1772">
            <v>22104</v>
          </cell>
          <cell r="AF1772">
            <v>19.79</v>
          </cell>
          <cell r="AG1772">
            <v>5554.3</v>
          </cell>
          <cell r="AH1772">
            <v>68229</v>
          </cell>
          <cell r="AI1772">
            <v>2253.6</v>
          </cell>
          <cell r="AJ1772">
            <v>168394.65</v>
          </cell>
          <cell r="AK1772">
            <v>2454.27</v>
          </cell>
          <cell r="AL1772">
            <v>16509.54</v>
          </cell>
        </row>
        <row r="1773">
          <cell r="A1773">
            <v>38917</v>
          </cell>
          <cell r="B1773" t="str">
            <v>11:00</v>
          </cell>
          <cell r="C1773">
            <v>46455.18</v>
          </cell>
          <cell r="D1773">
            <v>68290.070000000007</v>
          </cell>
          <cell r="E1773">
            <v>156143.91</v>
          </cell>
          <cell r="F1773">
            <v>31708.799999999999</v>
          </cell>
          <cell r="G1773">
            <v>92229.97</v>
          </cell>
          <cell r="H1773">
            <v>11940.1</v>
          </cell>
          <cell r="I1773">
            <v>-411.15</v>
          </cell>
          <cell r="J1773">
            <v>16013.6</v>
          </cell>
          <cell r="K1773">
            <v>5965.6</v>
          </cell>
          <cell r="L1773">
            <v>11643.37</v>
          </cell>
          <cell r="M1773">
            <v>0</v>
          </cell>
          <cell r="N1773">
            <v>36432</v>
          </cell>
          <cell r="O1773">
            <v>7764.79</v>
          </cell>
          <cell r="P1773">
            <v>74445.88</v>
          </cell>
          <cell r="Q1773">
            <v>93243.15</v>
          </cell>
          <cell r="R1773">
            <v>82210.67</v>
          </cell>
          <cell r="S1773">
            <v>2484</v>
          </cell>
          <cell r="T1773">
            <v>12456</v>
          </cell>
          <cell r="U1773">
            <v>11643.37</v>
          </cell>
          <cell r="V1773">
            <v>1242</v>
          </cell>
          <cell r="W1773">
            <v>11692.8</v>
          </cell>
          <cell r="X1773">
            <v>219.75</v>
          </cell>
          <cell r="Y1773">
            <v>15962.88</v>
          </cell>
          <cell r="Z1773">
            <v>9820.0300000000007</v>
          </cell>
          <cell r="AA1773">
            <v>13.13</v>
          </cell>
          <cell r="AB1773">
            <v>2330.6</v>
          </cell>
          <cell r="AC1773">
            <v>14836.5</v>
          </cell>
          <cell r="AD1773">
            <v>12.88</v>
          </cell>
          <cell r="AE1773">
            <v>22230</v>
          </cell>
          <cell r="AF1773">
            <v>19.79</v>
          </cell>
          <cell r="AG1773">
            <v>5673.74</v>
          </cell>
          <cell r="AH1773">
            <v>68700</v>
          </cell>
          <cell r="AI1773">
            <v>2325.6</v>
          </cell>
          <cell r="AJ1773">
            <v>169962.44</v>
          </cell>
          <cell r="AK1773">
            <v>2340.12</v>
          </cell>
          <cell r="AL1773">
            <v>16344.75</v>
          </cell>
        </row>
        <row r="1774">
          <cell r="A1774">
            <v>38917</v>
          </cell>
          <cell r="B1774" t="str">
            <v>11:15</v>
          </cell>
          <cell r="C1774">
            <v>49865.599999999999</v>
          </cell>
          <cell r="D1774">
            <v>67689.960000000006</v>
          </cell>
          <cell r="E1774">
            <v>157501.04</v>
          </cell>
          <cell r="F1774">
            <v>31190.400000000001</v>
          </cell>
          <cell r="G1774">
            <v>91003.3</v>
          </cell>
          <cell r="H1774">
            <v>11578.25</v>
          </cell>
          <cell r="I1774">
            <v>-400.22</v>
          </cell>
          <cell r="J1774">
            <v>16487.13</v>
          </cell>
          <cell r="K1774">
            <v>5951.51</v>
          </cell>
          <cell r="L1774">
            <v>11719.45</v>
          </cell>
          <cell r="M1774">
            <v>0</v>
          </cell>
          <cell r="N1774">
            <v>36984</v>
          </cell>
          <cell r="O1774">
            <v>7758.72</v>
          </cell>
          <cell r="P1774">
            <v>74485.179999999993</v>
          </cell>
          <cell r="Q1774">
            <v>93936.22</v>
          </cell>
          <cell r="R1774">
            <v>82243.899999999994</v>
          </cell>
          <cell r="S1774">
            <v>2592</v>
          </cell>
          <cell r="T1774">
            <v>12632.4</v>
          </cell>
          <cell r="U1774">
            <v>11719.45</v>
          </cell>
          <cell r="V1774">
            <v>1164</v>
          </cell>
          <cell r="W1774">
            <v>11721.6</v>
          </cell>
          <cell r="X1774">
            <v>231</v>
          </cell>
          <cell r="Y1774">
            <v>16129.16</v>
          </cell>
          <cell r="Z1774">
            <v>10345.629999999999</v>
          </cell>
          <cell r="AA1774">
            <v>11.26</v>
          </cell>
          <cell r="AB1774">
            <v>2344.9</v>
          </cell>
          <cell r="AC1774">
            <v>15000.55</v>
          </cell>
          <cell r="AD1774">
            <v>11.69</v>
          </cell>
          <cell r="AE1774">
            <v>22302</v>
          </cell>
          <cell r="AF1774">
            <v>19.79</v>
          </cell>
          <cell r="AG1774">
            <v>5612.16</v>
          </cell>
          <cell r="AH1774">
            <v>68715</v>
          </cell>
          <cell r="AI1774">
            <v>2347.1999999999998</v>
          </cell>
          <cell r="AJ1774">
            <v>171322.25</v>
          </cell>
          <cell r="AK1774">
            <v>2397.19</v>
          </cell>
          <cell r="AL1774">
            <v>16327.18</v>
          </cell>
        </row>
        <row r="1775">
          <cell r="A1775">
            <v>38917</v>
          </cell>
          <cell r="B1775" t="str">
            <v>11:30</v>
          </cell>
          <cell r="C1775">
            <v>53077.97</v>
          </cell>
          <cell r="D1775">
            <v>69090.240000000005</v>
          </cell>
          <cell r="E1775">
            <v>157423.45000000001</v>
          </cell>
          <cell r="F1775">
            <v>31190.400000000001</v>
          </cell>
          <cell r="G1775">
            <v>90734.97</v>
          </cell>
          <cell r="H1775">
            <v>11508.14</v>
          </cell>
          <cell r="I1775">
            <v>-389.44</v>
          </cell>
          <cell r="J1775">
            <v>16121.19</v>
          </cell>
          <cell r="K1775">
            <v>5886.74</v>
          </cell>
          <cell r="L1775">
            <v>11774.78</v>
          </cell>
          <cell r="M1775">
            <v>0</v>
          </cell>
          <cell r="N1775">
            <v>36984</v>
          </cell>
          <cell r="O1775">
            <v>7764.79</v>
          </cell>
          <cell r="P1775">
            <v>74502.16</v>
          </cell>
          <cell r="Q1775">
            <v>94661.440000000002</v>
          </cell>
          <cell r="R1775">
            <v>82266.95</v>
          </cell>
          <cell r="S1775">
            <v>2592</v>
          </cell>
          <cell r="T1775">
            <v>12837.6</v>
          </cell>
          <cell r="U1775">
            <v>11774.78</v>
          </cell>
          <cell r="V1775">
            <v>1266</v>
          </cell>
          <cell r="W1775">
            <v>11692.8</v>
          </cell>
          <cell r="X1775">
            <v>224.25</v>
          </cell>
          <cell r="Y1775">
            <v>16378.58</v>
          </cell>
          <cell r="Z1775">
            <v>10620.56</v>
          </cell>
          <cell r="AA1775">
            <v>13.13</v>
          </cell>
          <cell r="AB1775">
            <v>2356</v>
          </cell>
          <cell r="AC1775">
            <v>15085.43</v>
          </cell>
          <cell r="AD1775">
            <v>12.73</v>
          </cell>
          <cell r="AE1775">
            <v>22320</v>
          </cell>
          <cell r="AF1775">
            <v>18.75</v>
          </cell>
          <cell r="AG1775">
            <v>5627.38</v>
          </cell>
          <cell r="AH1775">
            <v>69153</v>
          </cell>
          <cell r="AI1775">
            <v>2361.6</v>
          </cell>
          <cell r="AJ1775">
            <v>171978.18</v>
          </cell>
          <cell r="AK1775">
            <v>2397.19</v>
          </cell>
          <cell r="AL1775">
            <v>16860.21</v>
          </cell>
        </row>
        <row r="1776">
          <cell r="A1776">
            <v>38917</v>
          </cell>
          <cell r="B1776" t="str">
            <v>11:45</v>
          </cell>
          <cell r="C1776">
            <v>52272.97</v>
          </cell>
          <cell r="D1776">
            <v>69050.23</v>
          </cell>
          <cell r="E1776">
            <v>157137.03</v>
          </cell>
          <cell r="F1776">
            <v>31190.400000000001</v>
          </cell>
          <cell r="G1776">
            <v>90734.97</v>
          </cell>
          <cell r="H1776">
            <v>11456.39</v>
          </cell>
          <cell r="I1776">
            <v>-404.25</v>
          </cell>
          <cell r="J1776">
            <v>15755.59</v>
          </cell>
          <cell r="K1776">
            <v>5678.38</v>
          </cell>
          <cell r="L1776">
            <v>11935.33</v>
          </cell>
          <cell r="M1776">
            <v>0</v>
          </cell>
          <cell r="N1776">
            <v>40848</v>
          </cell>
          <cell r="O1776">
            <v>7764.79</v>
          </cell>
          <cell r="P1776">
            <v>74363.14</v>
          </cell>
          <cell r="Q1776">
            <v>95412.25</v>
          </cell>
          <cell r="R1776">
            <v>82127.929999999993</v>
          </cell>
          <cell r="S1776">
            <v>2700</v>
          </cell>
          <cell r="T1776">
            <v>12538.8</v>
          </cell>
          <cell r="U1776">
            <v>11935.33</v>
          </cell>
          <cell r="V1776">
            <v>1191</v>
          </cell>
          <cell r="W1776">
            <v>11664</v>
          </cell>
          <cell r="X1776">
            <v>223.5</v>
          </cell>
          <cell r="Y1776">
            <v>16378.58</v>
          </cell>
          <cell r="Z1776">
            <v>10572.5</v>
          </cell>
          <cell r="AA1776">
            <v>9.3800000000000008</v>
          </cell>
          <cell r="AB1776">
            <v>2328.9</v>
          </cell>
          <cell r="AC1776">
            <v>14956.21</v>
          </cell>
          <cell r="AD1776">
            <v>11.82</v>
          </cell>
          <cell r="AE1776">
            <v>22482</v>
          </cell>
          <cell r="AF1776">
            <v>20.83</v>
          </cell>
          <cell r="AG1776">
            <v>5569.18</v>
          </cell>
          <cell r="AH1776">
            <v>69285</v>
          </cell>
          <cell r="AI1776">
            <v>2383.1999999999998</v>
          </cell>
          <cell r="AJ1776">
            <v>172154.13</v>
          </cell>
          <cell r="AK1776">
            <v>2340.12</v>
          </cell>
          <cell r="AL1776">
            <v>17006.34</v>
          </cell>
        </row>
        <row r="1777">
          <cell r="A1777">
            <v>38917</v>
          </cell>
          <cell r="B1777" t="str">
            <v>12:00</v>
          </cell>
          <cell r="C1777">
            <v>49016.99</v>
          </cell>
          <cell r="D1777">
            <v>67329.88</v>
          </cell>
          <cell r="E1777">
            <v>155938.99</v>
          </cell>
          <cell r="F1777">
            <v>30585.599999999999</v>
          </cell>
          <cell r="G1777">
            <v>90543.3</v>
          </cell>
          <cell r="H1777">
            <v>11482.26</v>
          </cell>
          <cell r="I1777">
            <v>-398.21</v>
          </cell>
          <cell r="J1777">
            <v>15707.6</v>
          </cell>
          <cell r="K1777">
            <v>5685.54</v>
          </cell>
          <cell r="L1777">
            <v>11883.27</v>
          </cell>
          <cell r="M1777">
            <v>0</v>
          </cell>
          <cell r="N1777">
            <v>43056</v>
          </cell>
          <cell r="O1777">
            <v>7764.79</v>
          </cell>
          <cell r="P1777">
            <v>73553.350000000006</v>
          </cell>
          <cell r="Q1777">
            <v>94286.21</v>
          </cell>
          <cell r="R1777">
            <v>81318.14</v>
          </cell>
          <cell r="S1777">
            <v>2592</v>
          </cell>
          <cell r="T1777">
            <v>12625.2</v>
          </cell>
          <cell r="U1777">
            <v>11883.27</v>
          </cell>
          <cell r="V1777">
            <v>1200</v>
          </cell>
          <cell r="W1777">
            <v>11980.8</v>
          </cell>
          <cell r="X1777">
            <v>224.25</v>
          </cell>
          <cell r="Y1777">
            <v>16295.44</v>
          </cell>
          <cell r="Z1777">
            <v>9797.4599999999991</v>
          </cell>
          <cell r="AA1777">
            <v>11.26</v>
          </cell>
          <cell r="AB1777">
            <v>2258.8000000000002</v>
          </cell>
          <cell r="AC1777">
            <v>14900.61</v>
          </cell>
          <cell r="AD1777">
            <v>11.68</v>
          </cell>
          <cell r="AE1777">
            <v>22068</v>
          </cell>
          <cell r="AF1777">
            <v>22.92</v>
          </cell>
          <cell r="AG1777">
            <v>5478.12</v>
          </cell>
          <cell r="AH1777">
            <v>68043</v>
          </cell>
          <cell r="AI1777">
            <v>2325.6</v>
          </cell>
          <cell r="AJ1777">
            <v>170666.35</v>
          </cell>
          <cell r="AK1777">
            <v>2340.12</v>
          </cell>
          <cell r="AL1777">
            <v>15734.65</v>
          </cell>
        </row>
        <row r="1778">
          <cell r="A1778">
            <v>38917</v>
          </cell>
          <cell r="B1778" t="str">
            <v>12:15</v>
          </cell>
          <cell r="C1778">
            <v>46232.72</v>
          </cell>
          <cell r="D1778">
            <v>61688.76</v>
          </cell>
          <cell r="E1778">
            <v>155336.60999999999</v>
          </cell>
          <cell r="F1778">
            <v>30499.200000000001</v>
          </cell>
          <cell r="G1778">
            <v>90274.97</v>
          </cell>
          <cell r="H1778">
            <v>11400.89</v>
          </cell>
          <cell r="I1778">
            <v>-357.96</v>
          </cell>
          <cell r="J1778">
            <v>15529.21</v>
          </cell>
          <cell r="K1778">
            <v>5700.2</v>
          </cell>
          <cell r="L1778">
            <v>11795.64</v>
          </cell>
          <cell r="M1778">
            <v>0</v>
          </cell>
          <cell r="N1778">
            <v>40296</v>
          </cell>
          <cell r="O1778">
            <v>7770.85</v>
          </cell>
          <cell r="P1778">
            <v>62692.99</v>
          </cell>
          <cell r="Q1778">
            <v>100613.96</v>
          </cell>
          <cell r="R1778">
            <v>70463.839999999997</v>
          </cell>
          <cell r="S1778">
            <v>2592</v>
          </cell>
          <cell r="T1778">
            <v>11289.6</v>
          </cell>
          <cell r="U1778">
            <v>11795.64</v>
          </cell>
          <cell r="V1778">
            <v>1023</v>
          </cell>
          <cell r="W1778">
            <v>11779.2</v>
          </cell>
          <cell r="X1778">
            <v>214.5</v>
          </cell>
          <cell r="Y1778">
            <v>16046.02</v>
          </cell>
          <cell r="Z1778">
            <v>8847.81</v>
          </cell>
          <cell r="AA1778">
            <v>1.88</v>
          </cell>
          <cell r="AB1778">
            <v>2247.5</v>
          </cell>
          <cell r="AC1778">
            <v>14334.13</v>
          </cell>
          <cell r="AD1778">
            <v>12.65</v>
          </cell>
          <cell r="AE1778">
            <v>21564</v>
          </cell>
          <cell r="AF1778">
            <v>21.87</v>
          </cell>
          <cell r="AG1778">
            <v>5558.82</v>
          </cell>
          <cell r="AH1778">
            <v>63699</v>
          </cell>
          <cell r="AI1778">
            <v>2275.1999999999998</v>
          </cell>
          <cell r="AJ1778">
            <v>165802.96</v>
          </cell>
          <cell r="AK1778">
            <v>2340.12</v>
          </cell>
          <cell r="AL1778">
            <v>13199.27</v>
          </cell>
        </row>
        <row r="1779">
          <cell r="A1779">
            <v>38917</v>
          </cell>
          <cell r="B1779" t="str">
            <v>12:30</v>
          </cell>
          <cell r="C1779">
            <v>45680.59</v>
          </cell>
          <cell r="D1779">
            <v>65209.46</v>
          </cell>
          <cell r="E1779">
            <v>155295.79999999999</v>
          </cell>
          <cell r="F1779">
            <v>30412.799999999999</v>
          </cell>
          <cell r="G1779">
            <v>90274.97</v>
          </cell>
          <cell r="H1779">
            <v>11380.64</v>
          </cell>
          <cell r="I1779">
            <v>-345.74</v>
          </cell>
          <cell r="J1779">
            <v>15204.84</v>
          </cell>
          <cell r="K1779">
            <v>5692.26</v>
          </cell>
          <cell r="L1779">
            <v>11938.6</v>
          </cell>
          <cell r="M1779">
            <v>0</v>
          </cell>
          <cell r="N1779">
            <v>36984</v>
          </cell>
          <cell r="O1779">
            <v>7764.79</v>
          </cell>
          <cell r="P1779">
            <v>51248.85</v>
          </cell>
          <cell r="Q1779">
            <v>107545.74</v>
          </cell>
          <cell r="R1779">
            <v>59013.64</v>
          </cell>
          <cell r="S1779">
            <v>2592</v>
          </cell>
          <cell r="T1779">
            <v>10173.6</v>
          </cell>
          <cell r="U1779">
            <v>11938.6</v>
          </cell>
          <cell r="V1779">
            <v>1065</v>
          </cell>
          <cell r="W1779">
            <v>11577.6</v>
          </cell>
          <cell r="X1779">
            <v>255</v>
          </cell>
          <cell r="Y1779">
            <v>15630.32</v>
          </cell>
          <cell r="Z1779">
            <v>7917.77</v>
          </cell>
          <cell r="AA1779">
            <v>5.63</v>
          </cell>
          <cell r="AB1779">
            <v>2202.6999999999998</v>
          </cell>
          <cell r="AC1779">
            <v>13916.68</v>
          </cell>
          <cell r="AD1779">
            <v>12.25</v>
          </cell>
          <cell r="AE1779">
            <v>20826</v>
          </cell>
          <cell r="AF1779">
            <v>15.62</v>
          </cell>
          <cell r="AG1779">
            <v>5558.39</v>
          </cell>
          <cell r="AH1779">
            <v>61767</v>
          </cell>
          <cell r="AI1779">
            <v>2203.1999999999998</v>
          </cell>
          <cell r="AJ1779">
            <v>163931.14000000001</v>
          </cell>
          <cell r="AK1779">
            <v>2340.12</v>
          </cell>
          <cell r="AL1779">
            <v>11495</v>
          </cell>
        </row>
        <row r="1780">
          <cell r="A1780">
            <v>38917</v>
          </cell>
          <cell r="B1780" t="str">
            <v>12:45</v>
          </cell>
          <cell r="C1780">
            <v>45260.89</v>
          </cell>
          <cell r="D1780">
            <v>65609.539999999994</v>
          </cell>
          <cell r="E1780">
            <v>156573.09</v>
          </cell>
          <cell r="F1780">
            <v>30412.799999999999</v>
          </cell>
          <cell r="G1780">
            <v>90313.3</v>
          </cell>
          <cell r="H1780">
            <v>11404.64</v>
          </cell>
          <cell r="I1780">
            <v>-328.63</v>
          </cell>
          <cell r="J1780">
            <v>15305.66</v>
          </cell>
          <cell r="K1780">
            <v>5708.34</v>
          </cell>
          <cell r="L1780">
            <v>12016.75</v>
          </cell>
          <cell r="M1780">
            <v>0</v>
          </cell>
          <cell r="N1780">
            <v>36432</v>
          </cell>
          <cell r="O1780">
            <v>7776.92</v>
          </cell>
          <cell r="P1780">
            <v>38394.29</v>
          </cell>
          <cell r="Q1780">
            <v>113800.63</v>
          </cell>
          <cell r="R1780">
            <v>46171.21</v>
          </cell>
          <cell r="S1780">
            <v>2592</v>
          </cell>
          <cell r="T1780">
            <v>9133.2000000000007</v>
          </cell>
          <cell r="U1780">
            <v>12016.75</v>
          </cell>
          <cell r="V1780">
            <v>1107</v>
          </cell>
          <cell r="W1780">
            <v>10742.4</v>
          </cell>
          <cell r="X1780">
            <v>255</v>
          </cell>
          <cell r="Y1780">
            <v>15464.04</v>
          </cell>
          <cell r="Z1780">
            <v>7874.9</v>
          </cell>
          <cell r="AA1780">
            <v>5.63</v>
          </cell>
          <cell r="AB1780">
            <v>2150.1</v>
          </cell>
          <cell r="AC1780">
            <v>13896.24</v>
          </cell>
          <cell r="AD1780">
            <v>10.98</v>
          </cell>
          <cell r="AE1780">
            <v>20376</v>
          </cell>
          <cell r="AF1780">
            <v>15.62</v>
          </cell>
          <cell r="AG1780">
            <v>5584.24</v>
          </cell>
          <cell r="AH1780">
            <v>61557</v>
          </cell>
          <cell r="AI1780">
            <v>2196</v>
          </cell>
          <cell r="AJ1780">
            <v>162987.15</v>
          </cell>
          <cell r="AK1780">
            <v>2283.04</v>
          </cell>
          <cell r="AL1780">
            <v>10573.86</v>
          </cell>
        </row>
        <row r="1781">
          <cell r="A1781">
            <v>38917</v>
          </cell>
          <cell r="B1781" t="str">
            <v>13:00</v>
          </cell>
          <cell r="C1781">
            <v>45705.4</v>
          </cell>
          <cell r="D1781">
            <v>66929.81</v>
          </cell>
          <cell r="E1781">
            <v>155936.67000000001</v>
          </cell>
          <cell r="F1781">
            <v>30153.599999999999</v>
          </cell>
          <cell r="G1781">
            <v>89853.3</v>
          </cell>
          <cell r="H1781">
            <v>11378.77</v>
          </cell>
          <cell r="I1781">
            <v>-305.77</v>
          </cell>
          <cell r="J1781">
            <v>15190.84</v>
          </cell>
          <cell r="K1781">
            <v>5912.92</v>
          </cell>
          <cell r="L1781">
            <v>11965.58</v>
          </cell>
          <cell r="M1781">
            <v>0</v>
          </cell>
          <cell r="N1781">
            <v>36984</v>
          </cell>
          <cell r="O1781">
            <v>7782.99</v>
          </cell>
          <cell r="P1781">
            <v>34306.81</v>
          </cell>
          <cell r="Q1781">
            <v>114161.77</v>
          </cell>
          <cell r="R1781">
            <v>42089.8</v>
          </cell>
          <cell r="S1781">
            <v>2484</v>
          </cell>
          <cell r="T1781">
            <v>9212.4</v>
          </cell>
          <cell r="U1781">
            <v>11965.58</v>
          </cell>
          <cell r="V1781">
            <v>1020</v>
          </cell>
          <cell r="W1781">
            <v>10857.6</v>
          </cell>
          <cell r="X1781">
            <v>237.75</v>
          </cell>
          <cell r="Y1781">
            <v>15547.18</v>
          </cell>
          <cell r="Z1781">
            <v>7998.43</v>
          </cell>
          <cell r="AA1781">
            <v>3.75</v>
          </cell>
          <cell r="AB1781">
            <v>2156.5</v>
          </cell>
          <cell r="AC1781">
            <v>13775.68</v>
          </cell>
          <cell r="AD1781">
            <v>15.66</v>
          </cell>
          <cell r="AE1781">
            <v>20034</v>
          </cell>
          <cell r="AF1781">
            <v>16.670000000000002</v>
          </cell>
          <cell r="AG1781">
            <v>5598.8</v>
          </cell>
          <cell r="AH1781">
            <v>61203</v>
          </cell>
          <cell r="AI1781">
            <v>2203.1999999999998</v>
          </cell>
          <cell r="AJ1781">
            <v>162859.15</v>
          </cell>
          <cell r="AK1781">
            <v>2225.96</v>
          </cell>
          <cell r="AL1781">
            <v>10827.48</v>
          </cell>
        </row>
        <row r="1782">
          <cell r="A1782">
            <v>38917</v>
          </cell>
          <cell r="B1782" t="str">
            <v>13:15</v>
          </cell>
          <cell r="C1782">
            <v>46581.21</v>
          </cell>
          <cell r="D1782">
            <v>71210.66</v>
          </cell>
          <cell r="E1782">
            <v>155374.32999999999</v>
          </cell>
          <cell r="F1782">
            <v>29980.799999999999</v>
          </cell>
          <cell r="G1782">
            <v>89316.64</v>
          </cell>
          <cell r="H1782">
            <v>11330.77</v>
          </cell>
          <cell r="I1782">
            <v>-223.11</v>
          </cell>
          <cell r="J1782">
            <v>15755.99</v>
          </cell>
          <cell r="K1782">
            <v>5727.16</v>
          </cell>
          <cell r="L1782">
            <v>12070.86</v>
          </cell>
          <cell r="M1782">
            <v>0</v>
          </cell>
          <cell r="N1782">
            <v>36432</v>
          </cell>
          <cell r="O1782">
            <v>7776.92</v>
          </cell>
          <cell r="P1782">
            <v>31203.26</v>
          </cell>
          <cell r="Q1782">
            <v>114175.11</v>
          </cell>
          <cell r="R1782">
            <v>38980.18</v>
          </cell>
          <cell r="S1782">
            <v>2484</v>
          </cell>
          <cell r="T1782">
            <v>9396</v>
          </cell>
          <cell r="U1782">
            <v>12070.86</v>
          </cell>
          <cell r="V1782">
            <v>996</v>
          </cell>
          <cell r="W1782">
            <v>10915.2</v>
          </cell>
          <cell r="X1782">
            <v>210.75</v>
          </cell>
          <cell r="Y1782">
            <v>15630.32</v>
          </cell>
          <cell r="Z1782">
            <v>8033.02</v>
          </cell>
          <cell r="AA1782">
            <v>3.75</v>
          </cell>
          <cell r="AB1782">
            <v>2142</v>
          </cell>
          <cell r="AC1782">
            <v>13845.36</v>
          </cell>
          <cell r="AD1782">
            <v>11.62</v>
          </cell>
          <cell r="AE1782">
            <v>19926</v>
          </cell>
          <cell r="AF1782">
            <v>16.670000000000002</v>
          </cell>
          <cell r="AG1782">
            <v>5575.03</v>
          </cell>
          <cell r="AH1782">
            <v>62079</v>
          </cell>
          <cell r="AI1782">
            <v>2232</v>
          </cell>
          <cell r="AJ1782">
            <v>164043.04</v>
          </cell>
          <cell r="AK1782">
            <v>2168.89</v>
          </cell>
          <cell r="AL1782">
            <v>12329.51</v>
          </cell>
        </row>
        <row r="1783">
          <cell r="A1783">
            <v>38917</v>
          </cell>
          <cell r="B1783" t="str">
            <v>13:30</v>
          </cell>
          <cell r="C1783">
            <v>46452.77</v>
          </cell>
          <cell r="D1783">
            <v>72490.92</v>
          </cell>
          <cell r="E1783">
            <v>154851.1</v>
          </cell>
          <cell r="F1783">
            <v>30067.200000000001</v>
          </cell>
          <cell r="G1783">
            <v>89354.97</v>
          </cell>
          <cell r="H1783">
            <v>11328.89</v>
          </cell>
          <cell r="I1783">
            <v>-218.22</v>
          </cell>
          <cell r="J1783">
            <v>15697.6</v>
          </cell>
          <cell r="K1783">
            <v>5670.69</v>
          </cell>
          <cell r="L1783">
            <v>12007.56</v>
          </cell>
          <cell r="M1783">
            <v>0</v>
          </cell>
          <cell r="N1783">
            <v>36432</v>
          </cell>
          <cell r="O1783">
            <v>7770.85</v>
          </cell>
          <cell r="P1783">
            <v>31830.46</v>
          </cell>
          <cell r="Q1783">
            <v>111834.22</v>
          </cell>
          <cell r="R1783">
            <v>39601.31</v>
          </cell>
          <cell r="S1783">
            <v>2592</v>
          </cell>
          <cell r="T1783">
            <v>9532.7999999999993</v>
          </cell>
          <cell r="U1783">
            <v>12007.56</v>
          </cell>
          <cell r="V1783">
            <v>1104</v>
          </cell>
          <cell r="W1783">
            <v>10598.4</v>
          </cell>
          <cell r="X1783">
            <v>222.75</v>
          </cell>
          <cell r="Y1783">
            <v>15380.9</v>
          </cell>
          <cell r="Z1783">
            <v>8138.97</v>
          </cell>
          <cell r="AA1783">
            <v>1.88</v>
          </cell>
          <cell r="AB1783">
            <v>2150.1</v>
          </cell>
          <cell r="AC1783">
            <v>13980.7</v>
          </cell>
          <cell r="AD1783">
            <v>1.07</v>
          </cell>
          <cell r="AE1783">
            <v>20538</v>
          </cell>
          <cell r="AF1783">
            <v>22.92</v>
          </cell>
          <cell r="AG1783">
            <v>5592.97</v>
          </cell>
          <cell r="AH1783">
            <v>63276</v>
          </cell>
          <cell r="AI1783">
            <v>2304</v>
          </cell>
          <cell r="AJ1783">
            <v>164954.85</v>
          </cell>
          <cell r="AK1783">
            <v>2225.96</v>
          </cell>
          <cell r="AL1783">
            <v>13101.01</v>
          </cell>
        </row>
        <row r="1784">
          <cell r="A1784">
            <v>38917</v>
          </cell>
          <cell r="B1784" t="str">
            <v>13:45</v>
          </cell>
          <cell r="C1784">
            <v>46991.7</v>
          </cell>
          <cell r="D1784">
            <v>74211.259999999995</v>
          </cell>
          <cell r="E1784">
            <v>156844.88</v>
          </cell>
          <cell r="F1784">
            <v>29980.799999999999</v>
          </cell>
          <cell r="G1784">
            <v>89316.64</v>
          </cell>
          <cell r="H1784">
            <v>11352.89</v>
          </cell>
          <cell r="I1784">
            <v>-219.66</v>
          </cell>
          <cell r="J1784">
            <v>15493.21</v>
          </cell>
          <cell r="K1784">
            <v>5693.45</v>
          </cell>
          <cell r="L1784">
            <v>11998.77</v>
          </cell>
          <cell r="M1784">
            <v>0</v>
          </cell>
          <cell r="N1784">
            <v>36984</v>
          </cell>
          <cell r="O1784">
            <v>7770.85</v>
          </cell>
          <cell r="P1784">
            <v>31821.68</v>
          </cell>
          <cell r="Q1784">
            <v>111579.66</v>
          </cell>
          <cell r="R1784">
            <v>39592.53</v>
          </cell>
          <cell r="S1784">
            <v>2484</v>
          </cell>
          <cell r="T1784">
            <v>9622.7999999999993</v>
          </cell>
          <cell r="U1784">
            <v>11998.77</v>
          </cell>
          <cell r="V1784">
            <v>1230</v>
          </cell>
          <cell r="W1784">
            <v>10540.8</v>
          </cell>
          <cell r="X1784">
            <v>204</v>
          </cell>
          <cell r="Y1784">
            <v>15547.18</v>
          </cell>
          <cell r="Z1784">
            <v>8322.41</v>
          </cell>
          <cell r="AA1784">
            <v>1.88</v>
          </cell>
          <cell r="AB1784">
            <v>2142</v>
          </cell>
          <cell r="AC1784">
            <v>13890.89</v>
          </cell>
          <cell r="AD1784">
            <v>2.12</v>
          </cell>
          <cell r="AE1784">
            <v>20790</v>
          </cell>
          <cell r="AF1784">
            <v>21.87</v>
          </cell>
          <cell r="AG1784">
            <v>5533.32</v>
          </cell>
          <cell r="AH1784">
            <v>64485</v>
          </cell>
          <cell r="AI1784">
            <v>2412</v>
          </cell>
          <cell r="AJ1784">
            <v>166858.6</v>
          </cell>
          <cell r="AK1784">
            <v>2283.04</v>
          </cell>
          <cell r="AL1784">
            <v>12579.73</v>
          </cell>
        </row>
        <row r="1785">
          <cell r="A1785">
            <v>38917</v>
          </cell>
          <cell r="B1785" t="str">
            <v>14:00</v>
          </cell>
          <cell r="C1785">
            <v>45539.76</v>
          </cell>
          <cell r="D1785">
            <v>68170.17</v>
          </cell>
          <cell r="E1785">
            <v>165086.29999999999</v>
          </cell>
          <cell r="F1785">
            <v>29808</v>
          </cell>
          <cell r="G1785">
            <v>89201.64</v>
          </cell>
          <cell r="H1785">
            <v>11354.77</v>
          </cell>
          <cell r="I1785">
            <v>-220.67</v>
          </cell>
          <cell r="J1785">
            <v>15312.43</v>
          </cell>
          <cell r="K1785">
            <v>5672.93</v>
          </cell>
          <cell r="L1785">
            <v>11988.17</v>
          </cell>
          <cell r="M1785">
            <v>0</v>
          </cell>
          <cell r="N1785">
            <v>36984</v>
          </cell>
          <cell r="O1785">
            <v>7776.92</v>
          </cell>
          <cell r="P1785">
            <v>38880.269999999997</v>
          </cell>
          <cell r="Q1785">
            <v>104764.67</v>
          </cell>
          <cell r="R1785">
            <v>46657.19</v>
          </cell>
          <cell r="S1785">
            <v>2592</v>
          </cell>
          <cell r="T1785">
            <v>9370.7999999999993</v>
          </cell>
          <cell r="U1785">
            <v>11988.17</v>
          </cell>
          <cell r="V1785">
            <v>1212</v>
          </cell>
          <cell r="W1785">
            <v>10396.799999999999</v>
          </cell>
          <cell r="X1785">
            <v>205.5</v>
          </cell>
          <cell r="Y1785">
            <v>15879.74</v>
          </cell>
          <cell r="Z1785">
            <v>8621.89</v>
          </cell>
          <cell r="AA1785">
            <v>3.75</v>
          </cell>
          <cell r="AB1785">
            <v>2140.4</v>
          </cell>
          <cell r="AC1785">
            <v>14161.88</v>
          </cell>
          <cell r="AD1785">
            <v>1.37</v>
          </cell>
          <cell r="AE1785">
            <v>21078</v>
          </cell>
          <cell r="AF1785">
            <v>17.71</v>
          </cell>
          <cell r="AG1785">
            <v>5478.08</v>
          </cell>
          <cell r="AH1785">
            <v>66294</v>
          </cell>
          <cell r="AI1785">
            <v>2469.6</v>
          </cell>
          <cell r="AJ1785">
            <v>171705.98</v>
          </cell>
          <cell r="AK1785">
            <v>2225.96</v>
          </cell>
          <cell r="AL1785">
            <v>11228.43</v>
          </cell>
        </row>
        <row r="1786">
          <cell r="A1786">
            <v>38917</v>
          </cell>
          <cell r="B1786" t="str">
            <v>14:15</v>
          </cell>
          <cell r="C1786">
            <v>47771.49</v>
          </cell>
          <cell r="D1786">
            <v>65290.26</v>
          </cell>
          <cell r="E1786">
            <v>167083.70000000001</v>
          </cell>
          <cell r="F1786">
            <v>29548.799999999999</v>
          </cell>
          <cell r="G1786">
            <v>89354.97</v>
          </cell>
          <cell r="H1786">
            <v>11327.02</v>
          </cell>
          <cell r="I1786">
            <v>-213.34</v>
          </cell>
          <cell r="J1786">
            <v>14430.54</v>
          </cell>
          <cell r="K1786">
            <v>5687.24</v>
          </cell>
          <cell r="L1786">
            <v>12003.62</v>
          </cell>
          <cell r="M1786">
            <v>0</v>
          </cell>
          <cell r="N1786">
            <v>36432</v>
          </cell>
          <cell r="O1786">
            <v>7770.85</v>
          </cell>
          <cell r="P1786">
            <v>43079.1</v>
          </cell>
          <cell r="Q1786">
            <v>103125.34</v>
          </cell>
          <cell r="R1786">
            <v>50849.95</v>
          </cell>
          <cell r="S1786">
            <v>2700</v>
          </cell>
          <cell r="T1786">
            <v>10134</v>
          </cell>
          <cell r="U1786">
            <v>12003.62</v>
          </cell>
          <cell r="V1786">
            <v>1044</v>
          </cell>
          <cell r="W1786">
            <v>10483.200000000001</v>
          </cell>
          <cell r="X1786">
            <v>199.5</v>
          </cell>
          <cell r="Y1786">
            <v>16046.02</v>
          </cell>
          <cell r="Z1786">
            <v>8795.86</v>
          </cell>
          <cell r="AA1786">
            <v>0</v>
          </cell>
          <cell r="AB1786">
            <v>2140.4</v>
          </cell>
          <cell r="AC1786">
            <v>14453.16</v>
          </cell>
          <cell r="AD1786">
            <v>1.0900000000000001</v>
          </cell>
          <cell r="AE1786">
            <v>21492</v>
          </cell>
          <cell r="AF1786">
            <v>16.670000000000002</v>
          </cell>
          <cell r="AG1786">
            <v>5285.46</v>
          </cell>
          <cell r="AH1786">
            <v>67554</v>
          </cell>
          <cell r="AI1786">
            <v>2527.1999999999998</v>
          </cell>
          <cell r="AJ1786">
            <v>174313.64</v>
          </cell>
          <cell r="AK1786">
            <v>2283.04</v>
          </cell>
          <cell r="AL1786">
            <v>11641.02</v>
          </cell>
        </row>
        <row r="1787">
          <cell r="A1787">
            <v>38917</v>
          </cell>
          <cell r="B1787" t="str">
            <v>14:30</v>
          </cell>
          <cell r="C1787">
            <v>48456.46</v>
          </cell>
          <cell r="D1787">
            <v>74932.19</v>
          </cell>
          <cell r="E1787">
            <v>167560.51999999999</v>
          </cell>
          <cell r="F1787">
            <v>29462.400000000001</v>
          </cell>
          <cell r="G1787">
            <v>89354.97</v>
          </cell>
          <cell r="H1787">
            <v>11354.77</v>
          </cell>
          <cell r="I1787">
            <v>-207.87</v>
          </cell>
          <cell r="J1787">
            <v>15012.86</v>
          </cell>
          <cell r="K1787">
            <v>5694.23</v>
          </cell>
          <cell r="L1787">
            <v>11983.53</v>
          </cell>
          <cell r="M1787">
            <v>0</v>
          </cell>
          <cell r="N1787">
            <v>36984</v>
          </cell>
          <cell r="O1787">
            <v>7770.85</v>
          </cell>
          <cell r="P1787">
            <v>43374.94</v>
          </cell>
          <cell r="Q1787">
            <v>104143.87</v>
          </cell>
          <cell r="R1787">
            <v>51145.79</v>
          </cell>
          <cell r="S1787">
            <v>2484</v>
          </cell>
          <cell r="T1787">
            <v>10965.6</v>
          </cell>
          <cell r="U1787">
            <v>11983.53</v>
          </cell>
          <cell r="V1787">
            <v>1113</v>
          </cell>
          <cell r="W1787">
            <v>10944</v>
          </cell>
          <cell r="X1787">
            <v>205.5</v>
          </cell>
          <cell r="Y1787">
            <v>16295.44</v>
          </cell>
          <cell r="Z1787">
            <v>8982.17</v>
          </cell>
          <cell r="AA1787">
            <v>3.75</v>
          </cell>
          <cell r="AB1787">
            <v>2156.4</v>
          </cell>
          <cell r="AC1787">
            <v>14900.47</v>
          </cell>
          <cell r="AD1787">
            <v>1.1200000000000001</v>
          </cell>
          <cell r="AE1787">
            <v>22212</v>
          </cell>
          <cell r="AF1787">
            <v>25</v>
          </cell>
          <cell r="AG1787">
            <v>5243.68</v>
          </cell>
          <cell r="AH1787">
            <v>68628</v>
          </cell>
          <cell r="AI1787">
            <v>2628</v>
          </cell>
          <cell r="AJ1787">
            <v>176889.38</v>
          </cell>
          <cell r="AK1787">
            <v>2340.12</v>
          </cell>
          <cell r="AL1787">
            <v>13745.03</v>
          </cell>
        </row>
        <row r="1788">
          <cell r="A1788">
            <v>38917</v>
          </cell>
          <cell r="B1788" t="str">
            <v>14:45</v>
          </cell>
          <cell r="C1788">
            <v>49057</v>
          </cell>
          <cell r="D1788">
            <v>78492.27</v>
          </cell>
          <cell r="E1788">
            <v>167083.29</v>
          </cell>
          <cell r="F1788">
            <v>29462.400000000001</v>
          </cell>
          <cell r="G1788">
            <v>89278.3</v>
          </cell>
          <cell r="H1788">
            <v>11354.77</v>
          </cell>
          <cell r="I1788">
            <v>-208.3</v>
          </cell>
          <cell r="J1788">
            <v>14522.9</v>
          </cell>
          <cell r="K1788">
            <v>5668.08</v>
          </cell>
          <cell r="L1788">
            <v>11928.47</v>
          </cell>
          <cell r="M1788">
            <v>0</v>
          </cell>
          <cell r="N1788">
            <v>36432</v>
          </cell>
          <cell r="O1788">
            <v>7770.85</v>
          </cell>
          <cell r="P1788">
            <v>48603.42</v>
          </cell>
          <cell r="Q1788">
            <v>101104.3</v>
          </cell>
          <cell r="R1788">
            <v>56374.27</v>
          </cell>
          <cell r="S1788">
            <v>2484</v>
          </cell>
          <cell r="T1788">
            <v>11170.8</v>
          </cell>
          <cell r="U1788">
            <v>11928.47</v>
          </cell>
          <cell r="V1788">
            <v>1065</v>
          </cell>
          <cell r="W1788">
            <v>10915.2</v>
          </cell>
          <cell r="X1788">
            <v>201.75</v>
          </cell>
          <cell r="Y1788">
            <v>16628</v>
          </cell>
          <cell r="Z1788">
            <v>9175.34</v>
          </cell>
          <cell r="AA1788">
            <v>3.75</v>
          </cell>
          <cell r="AB1788">
            <v>2159.6</v>
          </cell>
          <cell r="AC1788">
            <v>15121.3</v>
          </cell>
          <cell r="AD1788">
            <v>2.1</v>
          </cell>
          <cell r="AE1788">
            <v>22338</v>
          </cell>
          <cell r="AF1788">
            <v>26.04</v>
          </cell>
          <cell r="AG1788">
            <v>5227.16</v>
          </cell>
          <cell r="AH1788">
            <v>69495</v>
          </cell>
          <cell r="AI1788">
            <v>2570.4</v>
          </cell>
          <cell r="AJ1788">
            <v>179177.23</v>
          </cell>
          <cell r="AK1788">
            <v>2340.12</v>
          </cell>
          <cell r="AL1788">
            <v>14974.79</v>
          </cell>
        </row>
        <row r="1789">
          <cell r="A1789">
            <v>38917</v>
          </cell>
          <cell r="B1789" t="str">
            <v>15:00</v>
          </cell>
          <cell r="C1789">
            <v>47930.73</v>
          </cell>
          <cell r="D1789">
            <v>76171.66</v>
          </cell>
          <cell r="E1789">
            <v>173478.18</v>
          </cell>
          <cell r="F1789">
            <v>29462.400000000001</v>
          </cell>
          <cell r="G1789">
            <v>89239.97</v>
          </cell>
          <cell r="H1789">
            <v>11327.02</v>
          </cell>
          <cell r="I1789">
            <v>-201.12</v>
          </cell>
          <cell r="J1789">
            <v>14714.08</v>
          </cell>
          <cell r="K1789">
            <v>5664.64</v>
          </cell>
          <cell r="L1789">
            <v>11836.17</v>
          </cell>
          <cell r="M1789">
            <v>0</v>
          </cell>
          <cell r="N1789">
            <v>36984</v>
          </cell>
          <cell r="O1789">
            <v>7734.46</v>
          </cell>
          <cell r="P1789">
            <v>52599.41</v>
          </cell>
          <cell r="Q1789">
            <v>99177.12</v>
          </cell>
          <cell r="R1789">
            <v>60333.87</v>
          </cell>
          <cell r="S1789">
            <v>2592</v>
          </cell>
          <cell r="T1789">
            <v>11646</v>
          </cell>
          <cell r="U1789">
            <v>11836.17</v>
          </cell>
          <cell r="V1789">
            <v>1026</v>
          </cell>
          <cell r="W1789">
            <v>10886.4</v>
          </cell>
          <cell r="X1789">
            <v>218.25</v>
          </cell>
          <cell r="Y1789">
            <v>16544.86</v>
          </cell>
          <cell r="Z1789">
            <v>9151.89</v>
          </cell>
          <cell r="AA1789">
            <v>0</v>
          </cell>
          <cell r="AB1789">
            <v>2178.9</v>
          </cell>
          <cell r="AC1789">
            <v>15242.75</v>
          </cell>
          <cell r="AD1789">
            <v>1.08</v>
          </cell>
          <cell r="AE1789">
            <v>22284</v>
          </cell>
          <cell r="AF1789">
            <v>38.54</v>
          </cell>
          <cell r="AG1789">
            <v>5220.1000000000004</v>
          </cell>
          <cell r="AH1789">
            <v>69990</v>
          </cell>
          <cell r="AI1789">
            <v>2577.6</v>
          </cell>
          <cell r="AJ1789">
            <v>183928.66</v>
          </cell>
          <cell r="AK1789">
            <v>2283.04</v>
          </cell>
          <cell r="AL1789">
            <v>14452.3</v>
          </cell>
        </row>
        <row r="1790">
          <cell r="A1790">
            <v>38917</v>
          </cell>
          <cell r="B1790" t="str">
            <v>15:15</v>
          </cell>
          <cell r="C1790">
            <v>47871.51</v>
          </cell>
          <cell r="D1790">
            <v>76131.649999999994</v>
          </cell>
          <cell r="E1790">
            <v>177201.7</v>
          </cell>
          <cell r="F1790">
            <v>29289.599999999999</v>
          </cell>
          <cell r="G1790">
            <v>89201.64</v>
          </cell>
          <cell r="H1790">
            <v>11354.77</v>
          </cell>
          <cell r="I1790">
            <v>-196.66</v>
          </cell>
          <cell r="J1790">
            <v>15096.45</v>
          </cell>
          <cell r="K1790">
            <v>5703.65</v>
          </cell>
          <cell r="L1790">
            <v>11724.01</v>
          </cell>
          <cell r="M1790">
            <v>0</v>
          </cell>
          <cell r="N1790">
            <v>36432</v>
          </cell>
          <cell r="O1790">
            <v>7679.86</v>
          </cell>
          <cell r="P1790">
            <v>52709.47</v>
          </cell>
          <cell r="Q1790">
            <v>100612.66</v>
          </cell>
          <cell r="R1790">
            <v>60389.33</v>
          </cell>
          <cell r="S1790">
            <v>2376</v>
          </cell>
          <cell r="T1790">
            <v>12261.6</v>
          </cell>
          <cell r="U1790">
            <v>11724.01</v>
          </cell>
          <cell r="V1790">
            <v>1026</v>
          </cell>
          <cell r="W1790">
            <v>10684.8</v>
          </cell>
          <cell r="X1790">
            <v>217.5</v>
          </cell>
          <cell r="Y1790">
            <v>16212.3</v>
          </cell>
          <cell r="Z1790">
            <v>9212.27</v>
          </cell>
          <cell r="AA1790">
            <v>3.75</v>
          </cell>
          <cell r="AB1790">
            <v>2239.5</v>
          </cell>
          <cell r="AC1790">
            <v>15298.38</v>
          </cell>
          <cell r="AD1790">
            <v>1.82</v>
          </cell>
          <cell r="AE1790">
            <v>22410</v>
          </cell>
          <cell r="AF1790">
            <v>28.12</v>
          </cell>
          <cell r="AG1790">
            <v>5178.9399999999996</v>
          </cell>
          <cell r="AH1790">
            <v>70155</v>
          </cell>
          <cell r="AI1790">
            <v>2556</v>
          </cell>
          <cell r="AJ1790">
            <v>186936.22</v>
          </cell>
          <cell r="AK1790">
            <v>2340.12</v>
          </cell>
          <cell r="AL1790">
            <v>12618.37</v>
          </cell>
        </row>
        <row r="1791">
          <cell r="A1791">
            <v>38917</v>
          </cell>
          <cell r="B1791" t="str">
            <v>15:30</v>
          </cell>
          <cell r="C1791">
            <v>48363.63</v>
          </cell>
          <cell r="D1791">
            <v>70090.44</v>
          </cell>
          <cell r="E1791">
            <v>188204.16</v>
          </cell>
          <cell r="F1791">
            <v>29289.599999999999</v>
          </cell>
          <cell r="G1791">
            <v>89316.64</v>
          </cell>
          <cell r="H1791">
            <v>11327.02</v>
          </cell>
          <cell r="I1791">
            <v>-195.8</v>
          </cell>
          <cell r="J1791">
            <v>15300.83</v>
          </cell>
          <cell r="K1791">
            <v>5715.09</v>
          </cell>
          <cell r="L1791">
            <v>11869.8</v>
          </cell>
          <cell r="M1791">
            <v>0</v>
          </cell>
          <cell r="N1791">
            <v>36432</v>
          </cell>
          <cell r="O1791">
            <v>7673.79</v>
          </cell>
          <cell r="P1791">
            <v>52508.57</v>
          </cell>
          <cell r="Q1791">
            <v>102115.8</v>
          </cell>
          <cell r="R1791">
            <v>60182.36</v>
          </cell>
          <cell r="S1791">
            <v>2484</v>
          </cell>
          <cell r="T1791">
            <v>12643.2</v>
          </cell>
          <cell r="U1791">
            <v>11869.8</v>
          </cell>
          <cell r="V1791">
            <v>1182</v>
          </cell>
          <cell r="W1791">
            <v>11376</v>
          </cell>
          <cell r="X1791">
            <v>223.5</v>
          </cell>
          <cell r="Y1791">
            <v>15879.74</v>
          </cell>
          <cell r="Z1791">
            <v>9324.39</v>
          </cell>
          <cell r="AA1791">
            <v>0</v>
          </cell>
          <cell r="AB1791">
            <v>2249.1999999999998</v>
          </cell>
          <cell r="AC1791">
            <v>15473.32</v>
          </cell>
          <cell r="AD1791">
            <v>1.27</v>
          </cell>
          <cell r="AE1791">
            <v>22770</v>
          </cell>
          <cell r="AF1791">
            <v>20.83</v>
          </cell>
          <cell r="AG1791">
            <v>5156.45</v>
          </cell>
          <cell r="AH1791">
            <v>69831</v>
          </cell>
          <cell r="AI1791">
            <v>2541.6</v>
          </cell>
          <cell r="AJ1791">
            <v>192279.48</v>
          </cell>
          <cell r="AK1791">
            <v>2454.27</v>
          </cell>
          <cell r="AL1791">
            <v>10184.66</v>
          </cell>
        </row>
        <row r="1792">
          <cell r="A1792">
            <v>38917</v>
          </cell>
          <cell r="B1792" t="str">
            <v>15:45</v>
          </cell>
          <cell r="C1792">
            <v>49898.400000000001</v>
          </cell>
          <cell r="D1792">
            <v>66849.8</v>
          </cell>
          <cell r="E1792">
            <v>187715.73</v>
          </cell>
          <cell r="F1792">
            <v>29203.200000000001</v>
          </cell>
          <cell r="G1792">
            <v>89124.97</v>
          </cell>
          <cell r="H1792">
            <v>11356.64</v>
          </cell>
          <cell r="I1792">
            <v>-197.95</v>
          </cell>
          <cell r="J1792">
            <v>14316.52</v>
          </cell>
          <cell r="K1792">
            <v>5702.3</v>
          </cell>
          <cell r="L1792">
            <v>11932.54</v>
          </cell>
          <cell r="M1792">
            <v>3757.41</v>
          </cell>
          <cell r="N1792">
            <v>35880</v>
          </cell>
          <cell r="O1792">
            <v>7673.79</v>
          </cell>
          <cell r="P1792">
            <v>52063.199999999997</v>
          </cell>
          <cell r="Q1792">
            <v>102725.95</v>
          </cell>
          <cell r="R1792">
            <v>59736.99</v>
          </cell>
          <cell r="S1792">
            <v>2484</v>
          </cell>
          <cell r="T1792">
            <v>12355.2</v>
          </cell>
          <cell r="U1792">
            <v>11932.54</v>
          </cell>
          <cell r="V1792">
            <v>1035</v>
          </cell>
          <cell r="W1792">
            <v>11491.2</v>
          </cell>
          <cell r="X1792">
            <v>220.5</v>
          </cell>
          <cell r="Y1792">
            <v>16046.02</v>
          </cell>
          <cell r="Z1792">
            <v>9230.92</v>
          </cell>
          <cell r="AA1792">
            <v>5.63</v>
          </cell>
          <cell r="AB1792">
            <v>2189.9</v>
          </cell>
          <cell r="AC1792">
            <v>15514.02</v>
          </cell>
          <cell r="AD1792">
            <v>1.06</v>
          </cell>
          <cell r="AE1792">
            <v>22842</v>
          </cell>
          <cell r="AF1792">
            <v>18.75</v>
          </cell>
          <cell r="AG1792">
            <v>4791.8500000000004</v>
          </cell>
          <cell r="AH1792">
            <v>69478.41</v>
          </cell>
          <cell r="AI1792">
            <v>2556</v>
          </cell>
          <cell r="AJ1792">
            <v>191959.56</v>
          </cell>
          <cell r="AK1792">
            <v>2796.72</v>
          </cell>
          <cell r="AL1792">
            <v>9721.7900000000009</v>
          </cell>
        </row>
        <row r="1793">
          <cell r="A1793">
            <v>38917</v>
          </cell>
          <cell r="B1793" t="str">
            <v>16:00</v>
          </cell>
          <cell r="C1793">
            <v>49992.02</v>
          </cell>
          <cell r="D1793">
            <v>57848</v>
          </cell>
          <cell r="E1793">
            <v>189319.46</v>
          </cell>
          <cell r="F1793">
            <v>29203.200000000001</v>
          </cell>
          <cell r="G1793">
            <v>89124.97</v>
          </cell>
          <cell r="H1793">
            <v>11328.89</v>
          </cell>
          <cell r="I1793">
            <v>-200.4</v>
          </cell>
          <cell r="J1793">
            <v>14865.3</v>
          </cell>
          <cell r="K1793">
            <v>5650.34</v>
          </cell>
          <cell r="L1793">
            <v>11947.15</v>
          </cell>
          <cell r="M1793">
            <v>5722.02</v>
          </cell>
          <cell r="N1793">
            <v>36432</v>
          </cell>
          <cell r="O1793">
            <v>7679.86</v>
          </cell>
          <cell r="P1793">
            <v>52420.47</v>
          </cell>
          <cell r="Q1793">
            <v>101576.4</v>
          </cell>
          <cell r="R1793">
            <v>60100.33</v>
          </cell>
          <cell r="S1793">
            <v>2376</v>
          </cell>
          <cell r="T1793">
            <v>11944.8</v>
          </cell>
          <cell r="U1793">
            <v>11947.15</v>
          </cell>
          <cell r="V1793">
            <v>1020</v>
          </cell>
          <cell r="W1793">
            <v>11520</v>
          </cell>
          <cell r="X1793">
            <v>219</v>
          </cell>
          <cell r="Y1793">
            <v>15713.46</v>
          </cell>
          <cell r="Z1793">
            <v>8597.94</v>
          </cell>
          <cell r="AA1793">
            <v>1.88</v>
          </cell>
          <cell r="AB1793">
            <v>2204.4</v>
          </cell>
          <cell r="AC1793">
            <v>15513.59</v>
          </cell>
          <cell r="AD1793">
            <v>2.1</v>
          </cell>
          <cell r="AE1793">
            <v>22572</v>
          </cell>
          <cell r="AF1793">
            <v>20.83</v>
          </cell>
          <cell r="AG1793">
            <v>3880.52</v>
          </cell>
          <cell r="AH1793">
            <v>69040.02</v>
          </cell>
          <cell r="AI1793">
            <v>2548.8000000000002</v>
          </cell>
          <cell r="AJ1793">
            <v>192551.44</v>
          </cell>
          <cell r="AK1793">
            <v>2967.95</v>
          </cell>
          <cell r="AL1793">
            <v>9311.5</v>
          </cell>
        </row>
        <row r="1794">
          <cell r="A1794">
            <v>38917</v>
          </cell>
          <cell r="B1794" t="str">
            <v>16:15</v>
          </cell>
          <cell r="C1794">
            <v>49413.49</v>
          </cell>
          <cell r="D1794">
            <v>55207.46</v>
          </cell>
          <cell r="E1794">
            <v>189674.36</v>
          </cell>
          <cell r="F1794">
            <v>29116.799999999999</v>
          </cell>
          <cell r="G1794">
            <v>89124.97</v>
          </cell>
          <cell r="H1794">
            <v>11352.89</v>
          </cell>
          <cell r="I1794">
            <v>-204.28</v>
          </cell>
          <cell r="J1794">
            <v>15241.64</v>
          </cell>
          <cell r="K1794">
            <v>5605.7</v>
          </cell>
          <cell r="L1794">
            <v>11804.34</v>
          </cell>
          <cell r="M1794">
            <v>5722.02</v>
          </cell>
          <cell r="N1794">
            <v>36432</v>
          </cell>
          <cell r="O1794">
            <v>7698.06</v>
          </cell>
          <cell r="P1794">
            <v>52703.32</v>
          </cell>
          <cell r="Q1794">
            <v>100940.28</v>
          </cell>
          <cell r="R1794">
            <v>60401.38</v>
          </cell>
          <cell r="S1794">
            <v>2592</v>
          </cell>
          <cell r="T1794">
            <v>8920.7999999999993</v>
          </cell>
          <cell r="U1794">
            <v>11804.34</v>
          </cell>
          <cell r="V1794">
            <v>945</v>
          </cell>
          <cell r="W1794">
            <v>11808</v>
          </cell>
          <cell r="X1794">
            <v>224.25</v>
          </cell>
          <cell r="Y1794">
            <v>15879.74</v>
          </cell>
          <cell r="Z1794">
            <v>8233.8700000000008</v>
          </cell>
          <cell r="AA1794">
            <v>1.88</v>
          </cell>
          <cell r="AB1794">
            <v>2375.4</v>
          </cell>
          <cell r="AC1794">
            <v>15293.91</v>
          </cell>
          <cell r="AD1794">
            <v>1.25</v>
          </cell>
          <cell r="AE1794">
            <v>22320</v>
          </cell>
          <cell r="AF1794">
            <v>23.96</v>
          </cell>
          <cell r="AG1794">
            <v>3806.87</v>
          </cell>
          <cell r="AH1794">
            <v>68791.02</v>
          </cell>
          <cell r="AI1794">
            <v>2534.4</v>
          </cell>
          <cell r="AJ1794">
            <v>191639.61</v>
          </cell>
          <cell r="AK1794">
            <v>3025.03</v>
          </cell>
          <cell r="AL1794">
            <v>8653.42</v>
          </cell>
        </row>
        <row r="1795">
          <cell r="A1795">
            <v>38917</v>
          </cell>
          <cell r="B1795" t="str">
            <v>16:30</v>
          </cell>
          <cell r="C1795">
            <v>45826.23</v>
          </cell>
          <cell r="D1795">
            <v>59728.5</v>
          </cell>
          <cell r="E1795">
            <v>190674.9</v>
          </cell>
          <cell r="F1795">
            <v>29030.400000000001</v>
          </cell>
          <cell r="G1795">
            <v>89201.64</v>
          </cell>
          <cell r="H1795">
            <v>11352.89</v>
          </cell>
          <cell r="I1795">
            <v>-207.3</v>
          </cell>
          <cell r="J1795">
            <v>15072.45</v>
          </cell>
          <cell r="K1795">
            <v>5574.49</v>
          </cell>
          <cell r="L1795">
            <v>12098.41</v>
          </cell>
          <cell r="M1795">
            <v>5710.82</v>
          </cell>
          <cell r="N1795">
            <v>36432</v>
          </cell>
          <cell r="O1795">
            <v>7673.79</v>
          </cell>
          <cell r="P1795">
            <v>60727.87</v>
          </cell>
          <cell r="Q1795">
            <v>93967.3</v>
          </cell>
          <cell r="R1795">
            <v>68401.66</v>
          </cell>
          <cell r="S1795">
            <v>2484</v>
          </cell>
          <cell r="T1795">
            <v>5965.2</v>
          </cell>
          <cell r="U1795">
            <v>12098.41</v>
          </cell>
          <cell r="V1795">
            <v>951</v>
          </cell>
          <cell r="W1795">
            <v>17280</v>
          </cell>
          <cell r="X1795">
            <v>220.5</v>
          </cell>
          <cell r="Y1795">
            <v>16129.16</v>
          </cell>
          <cell r="Z1795">
            <v>7631.39</v>
          </cell>
          <cell r="AA1795">
            <v>1.88</v>
          </cell>
          <cell r="AB1795">
            <v>2419.9</v>
          </cell>
          <cell r="AC1795">
            <v>15349.45</v>
          </cell>
          <cell r="AD1795">
            <v>1.98</v>
          </cell>
          <cell r="AE1795">
            <v>22464</v>
          </cell>
          <cell r="AF1795">
            <v>20.83</v>
          </cell>
          <cell r="AG1795">
            <v>3803.57</v>
          </cell>
          <cell r="AH1795">
            <v>68452.820000000007</v>
          </cell>
          <cell r="AI1795">
            <v>2599.1999999999998</v>
          </cell>
          <cell r="AJ1795">
            <v>192135.48</v>
          </cell>
          <cell r="AK1795">
            <v>2910.88</v>
          </cell>
          <cell r="AL1795">
            <v>7507.87</v>
          </cell>
        </row>
        <row r="1796">
          <cell r="A1796">
            <v>38917</v>
          </cell>
          <cell r="B1796" t="str">
            <v>16:45</v>
          </cell>
          <cell r="C1796">
            <v>39117.42</v>
          </cell>
          <cell r="D1796">
            <v>52447.62</v>
          </cell>
          <cell r="E1796">
            <v>192164.17</v>
          </cell>
          <cell r="F1796">
            <v>29116.799999999999</v>
          </cell>
          <cell r="G1796">
            <v>89278.3</v>
          </cell>
          <cell r="H1796">
            <v>11376.89</v>
          </cell>
          <cell r="I1796">
            <v>-221.24</v>
          </cell>
          <cell r="J1796">
            <v>15198.47</v>
          </cell>
          <cell r="K1796">
            <v>5547.31</v>
          </cell>
          <cell r="L1796">
            <v>12020.97</v>
          </cell>
          <cell r="M1796">
            <v>5692.14</v>
          </cell>
          <cell r="N1796">
            <v>36432</v>
          </cell>
          <cell r="O1796">
            <v>7679.86</v>
          </cell>
          <cell r="P1796">
            <v>58623.99</v>
          </cell>
          <cell r="Q1796">
            <v>95709.24</v>
          </cell>
          <cell r="R1796">
            <v>66303.850000000006</v>
          </cell>
          <cell r="S1796">
            <v>2484</v>
          </cell>
          <cell r="T1796">
            <v>11120.4</v>
          </cell>
          <cell r="U1796">
            <v>12020.97</v>
          </cell>
          <cell r="V1796">
            <v>876</v>
          </cell>
          <cell r="W1796">
            <v>11318.4</v>
          </cell>
          <cell r="X1796">
            <v>210</v>
          </cell>
          <cell r="Y1796">
            <v>16295.44</v>
          </cell>
          <cell r="Z1796">
            <v>7928.81</v>
          </cell>
          <cell r="AA1796">
            <v>1.88</v>
          </cell>
          <cell r="AB1796">
            <v>2451.9</v>
          </cell>
          <cell r="AC1796">
            <v>15535.17</v>
          </cell>
          <cell r="AD1796">
            <v>1.21</v>
          </cell>
          <cell r="AE1796">
            <v>22680</v>
          </cell>
          <cell r="AF1796">
            <v>22.92</v>
          </cell>
          <cell r="AG1796">
            <v>3816.43</v>
          </cell>
          <cell r="AH1796">
            <v>68533.14</v>
          </cell>
          <cell r="AI1796">
            <v>2606.4</v>
          </cell>
          <cell r="AJ1796">
            <v>192471.46</v>
          </cell>
          <cell r="AK1796">
            <v>3196.26</v>
          </cell>
          <cell r="AL1796">
            <v>7187.62</v>
          </cell>
        </row>
        <row r="1797">
          <cell r="A1797">
            <v>38917</v>
          </cell>
          <cell r="B1797" t="str">
            <v>17:00</v>
          </cell>
          <cell r="C1797">
            <v>41949.3</v>
          </cell>
          <cell r="D1797">
            <v>57367.94</v>
          </cell>
          <cell r="E1797">
            <v>192807.42</v>
          </cell>
          <cell r="F1797">
            <v>29203.200000000001</v>
          </cell>
          <cell r="G1797">
            <v>89316.64</v>
          </cell>
          <cell r="H1797">
            <v>11304.9</v>
          </cell>
          <cell r="I1797">
            <v>-198.1</v>
          </cell>
          <cell r="J1797">
            <v>14930.93</v>
          </cell>
          <cell r="K1797">
            <v>5535.71</v>
          </cell>
          <cell r="L1797">
            <v>12007.37</v>
          </cell>
          <cell r="M1797">
            <v>5695.88</v>
          </cell>
          <cell r="N1797">
            <v>36432</v>
          </cell>
          <cell r="O1797">
            <v>7685.93</v>
          </cell>
          <cell r="P1797">
            <v>50570.7</v>
          </cell>
          <cell r="Q1797">
            <v>103718.1</v>
          </cell>
          <cell r="R1797">
            <v>58256.63</v>
          </cell>
          <cell r="S1797">
            <v>2376</v>
          </cell>
          <cell r="T1797">
            <v>11185.2</v>
          </cell>
          <cell r="U1797">
            <v>12007.37</v>
          </cell>
          <cell r="V1797">
            <v>705</v>
          </cell>
          <cell r="W1797">
            <v>11865.6</v>
          </cell>
          <cell r="X1797">
            <v>213.75</v>
          </cell>
          <cell r="Y1797">
            <v>16212.3</v>
          </cell>
          <cell r="Z1797">
            <v>7796.46</v>
          </cell>
          <cell r="AA1797">
            <v>1.88</v>
          </cell>
          <cell r="AB1797">
            <v>2408.8000000000002</v>
          </cell>
          <cell r="AC1797">
            <v>15554.67</v>
          </cell>
          <cell r="AD1797">
            <v>1.92</v>
          </cell>
          <cell r="AE1797">
            <v>22248</v>
          </cell>
          <cell r="AF1797">
            <v>23.96</v>
          </cell>
          <cell r="AG1797">
            <v>3857.4</v>
          </cell>
          <cell r="AH1797">
            <v>67162.880000000005</v>
          </cell>
          <cell r="AI1797">
            <v>2534.4</v>
          </cell>
          <cell r="AJ1797">
            <v>191959.41</v>
          </cell>
          <cell r="AK1797">
            <v>3253.33</v>
          </cell>
          <cell r="AL1797">
            <v>7040.28</v>
          </cell>
        </row>
        <row r="1798">
          <cell r="A1798">
            <v>38917</v>
          </cell>
          <cell r="B1798" t="str">
            <v>17:15</v>
          </cell>
          <cell r="C1798">
            <v>45390.53</v>
          </cell>
          <cell r="D1798">
            <v>61248.68</v>
          </cell>
          <cell r="E1798">
            <v>186728.05</v>
          </cell>
          <cell r="F1798">
            <v>29376</v>
          </cell>
          <cell r="G1798">
            <v>89354.97</v>
          </cell>
          <cell r="H1798">
            <v>11328.89</v>
          </cell>
          <cell r="I1798">
            <v>-169.2</v>
          </cell>
          <cell r="J1798">
            <v>15110.85</v>
          </cell>
          <cell r="K1798">
            <v>6125.25</v>
          </cell>
          <cell r="L1798">
            <v>12325.99</v>
          </cell>
          <cell r="M1798">
            <v>5961.06</v>
          </cell>
          <cell r="N1798">
            <v>36984</v>
          </cell>
          <cell r="O1798">
            <v>7673.79</v>
          </cell>
          <cell r="P1798">
            <v>47725.17</v>
          </cell>
          <cell r="Q1798">
            <v>107433.2</v>
          </cell>
          <cell r="R1798">
            <v>55398.96</v>
          </cell>
          <cell r="S1798">
            <v>2268</v>
          </cell>
          <cell r="T1798">
            <v>11476.8</v>
          </cell>
          <cell r="U1798">
            <v>12325.99</v>
          </cell>
          <cell r="V1798">
            <v>672</v>
          </cell>
          <cell r="W1798">
            <v>12268.8</v>
          </cell>
          <cell r="X1798">
            <v>212.25</v>
          </cell>
          <cell r="Y1798">
            <v>16295.44</v>
          </cell>
          <cell r="Z1798">
            <v>8103.3</v>
          </cell>
          <cell r="AA1798">
            <v>1.88</v>
          </cell>
          <cell r="AB1798">
            <v>2435.8000000000002</v>
          </cell>
          <cell r="AC1798">
            <v>15643.97</v>
          </cell>
          <cell r="AD1798">
            <v>1.6</v>
          </cell>
          <cell r="AE1798">
            <v>22302</v>
          </cell>
          <cell r="AF1798">
            <v>25</v>
          </cell>
          <cell r="AG1798">
            <v>3856.57</v>
          </cell>
          <cell r="AH1798">
            <v>66495.06</v>
          </cell>
          <cell r="AI1798">
            <v>2563.1999999999998</v>
          </cell>
          <cell r="AJ1798">
            <v>188408</v>
          </cell>
          <cell r="AK1798">
            <v>3196.26</v>
          </cell>
          <cell r="AL1798">
            <v>8271.1299999999992</v>
          </cell>
        </row>
        <row r="1799">
          <cell r="A1799">
            <v>38917</v>
          </cell>
          <cell r="B1799" t="str">
            <v>17:30</v>
          </cell>
          <cell r="C1799">
            <v>45018.84</v>
          </cell>
          <cell r="D1799">
            <v>59608.67</v>
          </cell>
          <cell r="E1799">
            <v>184819.88</v>
          </cell>
          <cell r="F1799">
            <v>29376</v>
          </cell>
          <cell r="G1799">
            <v>89201.64</v>
          </cell>
          <cell r="H1799">
            <v>11330.77</v>
          </cell>
          <cell r="I1799">
            <v>-179.55</v>
          </cell>
          <cell r="J1799">
            <v>15168.1</v>
          </cell>
          <cell r="K1799">
            <v>11716.48</v>
          </cell>
          <cell r="L1799">
            <v>13209.04</v>
          </cell>
          <cell r="M1799">
            <v>6043.23</v>
          </cell>
          <cell r="N1799">
            <v>36432</v>
          </cell>
          <cell r="O1799">
            <v>7685.93</v>
          </cell>
          <cell r="P1799">
            <v>49436.92</v>
          </cell>
          <cell r="Q1799">
            <v>107635.55</v>
          </cell>
          <cell r="R1799">
            <v>57122.85</v>
          </cell>
          <cell r="S1799">
            <v>2268</v>
          </cell>
          <cell r="T1799">
            <v>10796.4</v>
          </cell>
          <cell r="U1799">
            <v>13209.04</v>
          </cell>
          <cell r="V1799">
            <v>687</v>
          </cell>
          <cell r="W1799">
            <v>12758.4</v>
          </cell>
          <cell r="X1799">
            <v>223.5</v>
          </cell>
          <cell r="Y1799">
            <v>16295.44</v>
          </cell>
          <cell r="Z1799">
            <v>8342.82</v>
          </cell>
          <cell r="AA1799">
            <v>3.75</v>
          </cell>
          <cell r="AB1799">
            <v>2442</v>
          </cell>
          <cell r="AC1799">
            <v>16020.05</v>
          </cell>
          <cell r="AD1799">
            <v>1.58</v>
          </cell>
          <cell r="AE1799">
            <v>22518</v>
          </cell>
          <cell r="AF1799">
            <v>25</v>
          </cell>
          <cell r="AG1799">
            <v>3113.85</v>
          </cell>
          <cell r="AH1799">
            <v>66868.23</v>
          </cell>
          <cell r="AI1799">
            <v>2577.6</v>
          </cell>
          <cell r="AJ1799">
            <v>187448.18</v>
          </cell>
          <cell r="AK1799">
            <v>3196.26</v>
          </cell>
          <cell r="AL1799">
            <v>8877.83</v>
          </cell>
        </row>
        <row r="1800">
          <cell r="A1800">
            <v>38917</v>
          </cell>
          <cell r="B1800" t="str">
            <v>17:45</v>
          </cell>
          <cell r="C1800">
            <v>45103.26</v>
          </cell>
          <cell r="D1800">
            <v>57368.68</v>
          </cell>
          <cell r="E1800">
            <v>186541.19</v>
          </cell>
          <cell r="F1800">
            <v>29462.400000000001</v>
          </cell>
          <cell r="G1800">
            <v>89278.3</v>
          </cell>
          <cell r="H1800">
            <v>11376.89</v>
          </cell>
          <cell r="I1800">
            <v>-179.98</v>
          </cell>
          <cell r="J1800">
            <v>15407.28</v>
          </cell>
          <cell r="K1800">
            <v>11992.42</v>
          </cell>
          <cell r="L1800">
            <v>13733.2</v>
          </cell>
          <cell r="M1800">
            <v>6028.29</v>
          </cell>
          <cell r="N1800">
            <v>36432</v>
          </cell>
          <cell r="O1800">
            <v>7679.86</v>
          </cell>
          <cell r="P1800">
            <v>51682</v>
          </cell>
          <cell r="Q1800">
            <v>107027.98</v>
          </cell>
          <cell r="R1800">
            <v>59361.86</v>
          </cell>
          <cell r="S1800">
            <v>2268</v>
          </cell>
          <cell r="T1800">
            <v>11426.4</v>
          </cell>
          <cell r="U1800">
            <v>13733.2</v>
          </cell>
          <cell r="V1800">
            <v>756</v>
          </cell>
          <cell r="W1800">
            <v>13046.4</v>
          </cell>
          <cell r="X1800">
            <v>231.75</v>
          </cell>
          <cell r="Y1800">
            <v>16628</v>
          </cell>
          <cell r="Z1800">
            <v>8596.69</v>
          </cell>
          <cell r="AA1800">
            <v>1.88</v>
          </cell>
          <cell r="AB1800">
            <v>2521.6999999999998</v>
          </cell>
          <cell r="AC1800">
            <v>16557.240000000002</v>
          </cell>
          <cell r="AD1800">
            <v>3.55</v>
          </cell>
          <cell r="AE1800">
            <v>22878</v>
          </cell>
          <cell r="AF1800">
            <v>31.25</v>
          </cell>
          <cell r="AG1800">
            <v>2823.13</v>
          </cell>
          <cell r="AH1800">
            <v>66817.289999999994</v>
          </cell>
          <cell r="AI1800">
            <v>2584.8000000000002</v>
          </cell>
          <cell r="AJ1800">
            <v>188552.05</v>
          </cell>
          <cell r="AK1800">
            <v>3139.18</v>
          </cell>
          <cell r="AL1800">
            <v>8407.93</v>
          </cell>
        </row>
        <row r="1801">
          <cell r="A1801">
            <v>38917</v>
          </cell>
          <cell r="B1801" t="str">
            <v>18:00</v>
          </cell>
          <cell r="C1801">
            <v>48697.32</v>
          </cell>
          <cell r="D1801">
            <v>61289.13</v>
          </cell>
          <cell r="E1801">
            <v>192183.17</v>
          </cell>
          <cell r="F1801">
            <v>29635.200000000001</v>
          </cell>
          <cell r="G1801">
            <v>89354.97</v>
          </cell>
          <cell r="H1801">
            <v>11424.89</v>
          </cell>
          <cell r="I1801">
            <v>-175.1</v>
          </cell>
          <cell r="J1801">
            <v>15382.49</v>
          </cell>
          <cell r="K1801">
            <v>12211.38</v>
          </cell>
          <cell r="L1801">
            <v>14768.94</v>
          </cell>
          <cell r="M1801">
            <v>6035.76</v>
          </cell>
          <cell r="N1801">
            <v>36984</v>
          </cell>
          <cell r="O1801">
            <v>7728.39</v>
          </cell>
          <cell r="P1801">
            <v>51932.38</v>
          </cell>
          <cell r="Q1801">
            <v>110063.1</v>
          </cell>
          <cell r="R1801">
            <v>59660.77</v>
          </cell>
          <cell r="S1801">
            <v>2376</v>
          </cell>
          <cell r="T1801">
            <v>11325.6</v>
          </cell>
          <cell r="U1801">
            <v>14768.94</v>
          </cell>
          <cell r="V1801">
            <v>756</v>
          </cell>
          <cell r="W1801">
            <v>13392</v>
          </cell>
          <cell r="X1801">
            <v>228.75</v>
          </cell>
          <cell r="Y1801">
            <v>17376.259999999998</v>
          </cell>
          <cell r="Z1801">
            <v>9552.48</v>
          </cell>
          <cell r="AA1801">
            <v>1.88</v>
          </cell>
          <cell r="AB1801">
            <v>2586.9</v>
          </cell>
          <cell r="AC1801">
            <v>17403.580000000002</v>
          </cell>
          <cell r="AD1801">
            <v>15.96</v>
          </cell>
          <cell r="AE1801">
            <v>24300</v>
          </cell>
          <cell r="AF1801">
            <v>43.75</v>
          </cell>
          <cell r="AG1801">
            <v>2699.06</v>
          </cell>
          <cell r="AH1801">
            <v>69380.759999999995</v>
          </cell>
          <cell r="AI1801">
            <v>2728.8</v>
          </cell>
          <cell r="AJ1801">
            <v>192807.49</v>
          </cell>
          <cell r="AK1801">
            <v>3253.33</v>
          </cell>
          <cell r="AL1801">
            <v>9397.9</v>
          </cell>
        </row>
        <row r="1802">
          <cell r="A1802">
            <v>38917</v>
          </cell>
          <cell r="B1802" t="str">
            <v>18:15</v>
          </cell>
          <cell r="C1802">
            <v>52513.43</v>
          </cell>
          <cell r="D1802">
            <v>71450.7</v>
          </cell>
          <cell r="E1802">
            <v>200653.96</v>
          </cell>
          <cell r="F1802">
            <v>38880</v>
          </cell>
          <cell r="G1802">
            <v>92804.97</v>
          </cell>
          <cell r="H1802">
            <v>11768.36</v>
          </cell>
          <cell r="I1802">
            <v>-182.86</v>
          </cell>
          <cell r="J1802">
            <v>16015.26</v>
          </cell>
          <cell r="K1802">
            <v>12467.87</v>
          </cell>
          <cell r="L1802">
            <v>15214.73</v>
          </cell>
          <cell r="M1802">
            <v>6416.73</v>
          </cell>
          <cell r="N1802">
            <v>38640</v>
          </cell>
          <cell r="O1802">
            <v>8013.5</v>
          </cell>
          <cell r="P1802">
            <v>58598.31</v>
          </cell>
          <cell r="Q1802">
            <v>115190.86</v>
          </cell>
          <cell r="R1802">
            <v>66611.81</v>
          </cell>
          <cell r="S1802">
            <v>2484</v>
          </cell>
          <cell r="T1802">
            <v>12524.4</v>
          </cell>
          <cell r="U1802">
            <v>15214.73</v>
          </cell>
          <cell r="V1802">
            <v>876</v>
          </cell>
          <cell r="W1802">
            <v>13737.6</v>
          </cell>
          <cell r="X1802">
            <v>237</v>
          </cell>
          <cell r="Y1802">
            <v>18540.22</v>
          </cell>
          <cell r="Z1802">
            <v>10160.200000000001</v>
          </cell>
          <cell r="AA1802">
            <v>9.3800000000000008</v>
          </cell>
          <cell r="AB1802">
            <v>2845.1</v>
          </cell>
          <cell r="AC1802">
            <v>19635.14</v>
          </cell>
          <cell r="AD1802">
            <v>18.13</v>
          </cell>
          <cell r="AE1802">
            <v>27144</v>
          </cell>
          <cell r="AF1802">
            <v>62.5</v>
          </cell>
          <cell r="AG1802">
            <v>2704.76</v>
          </cell>
          <cell r="AH1802">
            <v>74273.73</v>
          </cell>
          <cell r="AI1802">
            <v>3146.4</v>
          </cell>
          <cell r="AJ1802">
            <v>205861.84</v>
          </cell>
          <cell r="AK1802">
            <v>3253.33</v>
          </cell>
          <cell r="AL1802">
            <v>14487.21</v>
          </cell>
        </row>
        <row r="1803">
          <cell r="A1803">
            <v>38917</v>
          </cell>
          <cell r="B1803" t="str">
            <v>18:30</v>
          </cell>
          <cell r="C1803">
            <v>53105.57</v>
          </cell>
          <cell r="D1803">
            <v>82092.83</v>
          </cell>
          <cell r="E1803">
            <v>209954.9</v>
          </cell>
          <cell r="F1803">
            <v>47692.800000000003</v>
          </cell>
          <cell r="G1803">
            <v>94721.63</v>
          </cell>
          <cell r="H1803">
            <v>12133.96</v>
          </cell>
          <cell r="I1803">
            <v>5631.19</v>
          </cell>
          <cell r="J1803">
            <v>16361.63</v>
          </cell>
          <cell r="K1803">
            <v>15081.41</v>
          </cell>
          <cell r="L1803">
            <v>15830.14</v>
          </cell>
          <cell r="M1803">
            <v>6409.26</v>
          </cell>
          <cell r="N1803">
            <v>39192</v>
          </cell>
          <cell r="O1803">
            <v>8189.42</v>
          </cell>
          <cell r="P1803">
            <v>86581.48</v>
          </cell>
          <cell r="Q1803">
            <v>105566.74</v>
          </cell>
          <cell r="R1803">
            <v>94770.9</v>
          </cell>
          <cell r="S1803">
            <v>2484</v>
          </cell>
          <cell r="T1803">
            <v>15674.4</v>
          </cell>
          <cell r="U1803">
            <v>15830.14</v>
          </cell>
          <cell r="V1803">
            <v>1149</v>
          </cell>
          <cell r="W1803">
            <v>14256</v>
          </cell>
          <cell r="X1803">
            <v>243</v>
          </cell>
          <cell r="Y1803">
            <v>20286.16</v>
          </cell>
          <cell r="Z1803">
            <v>11304.69</v>
          </cell>
          <cell r="AA1803">
            <v>15.01</v>
          </cell>
          <cell r="AB1803">
            <v>3409.3</v>
          </cell>
          <cell r="AC1803">
            <v>22590.21</v>
          </cell>
          <cell r="AD1803">
            <v>29.38</v>
          </cell>
          <cell r="AE1803">
            <v>32454</v>
          </cell>
          <cell r="AF1803">
            <v>96.87</v>
          </cell>
          <cell r="AG1803">
            <v>2663.41</v>
          </cell>
          <cell r="AH1803">
            <v>86968.26</v>
          </cell>
          <cell r="AI1803">
            <v>4096.8</v>
          </cell>
          <cell r="AJ1803">
            <v>223539.62</v>
          </cell>
          <cell r="AK1803">
            <v>3424.56</v>
          </cell>
          <cell r="AL1803">
            <v>18301.54</v>
          </cell>
        </row>
        <row r="1804">
          <cell r="A1804">
            <v>38917</v>
          </cell>
          <cell r="B1804" t="str">
            <v>18:45</v>
          </cell>
          <cell r="C1804">
            <v>53981.78</v>
          </cell>
          <cell r="D1804">
            <v>86133.61</v>
          </cell>
          <cell r="E1804">
            <v>223969.21</v>
          </cell>
          <cell r="F1804">
            <v>56505.599999999999</v>
          </cell>
          <cell r="G1804">
            <v>98861.63</v>
          </cell>
          <cell r="H1804">
            <v>12187.58</v>
          </cell>
          <cell r="I1804">
            <v>18060.16</v>
          </cell>
          <cell r="J1804">
            <v>16281.67</v>
          </cell>
          <cell r="K1804">
            <v>16004.17</v>
          </cell>
          <cell r="L1804">
            <v>15682.21</v>
          </cell>
          <cell r="M1804">
            <v>6390.59</v>
          </cell>
          <cell r="N1804">
            <v>40296</v>
          </cell>
          <cell r="O1804">
            <v>8177.29</v>
          </cell>
          <cell r="P1804">
            <v>101813.23</v>
          </cell>
          <cell r="Q1804">
            <v>120505.99</v>
          </cell>
          <cell r="R1804">
            <v>109990.52</v>
          </cell>
          <cell r="S1804">
            <v>2376</v>
          </cell>
          <cell r="T1804">
            <v>18961.2</v>
          </cell>
          <cell r="U1804">
            <v>15682.21</v>
          </cell>
          <cell r="V1804">
            <v>1398</v>
          </cell>
          <cell r="W1804">
            <v>15350.4</v>
          </cell>
          <cell r="X1804">
            <v>237.75</v>
          </cell>
          <cell r="Y1804">
            <v>21283.84</v>
          </cell>
          <cell r="Z1804">
            <v>11843.67</v>
          </cell>
          <cell r="AA1804">
            <v>20.64</v>
          </cell>
          <cell r="AB1804">
            <v>3861.9</v>
          </cell>
          <cell r="AC1804">
            <v>24110.34</v>
          </cell>
          <cell r="AD1804">
            <v>33.380000000000003</v>
          </cell>
          <cell r="AE1804">
            <v>35784</v>
          </cell>
          <cell r="AF1804">
            <v>142.69999999999999</v>
          </cell>
          <cell r="AG1804">
            <v>2744.99</v>
          </cell>
          <cell r="AH1804">
            <v>95112.59</v>
          </cell>
          <cell r="AI1804">
            <v>4658.3999999999996</v>
          </cell>
          <cell r="AJ1804">
            <v>233986.14</v>
          </cell>
          <cell r="AK1804">
            <v>3424.56</v>
          </cell>
          <cell r="AL1804">
            <v>17610.62</v>
          </cell>
        </row>
        <row r="1805">
          <cell r="A1805">
            <v>38917</v>
          </cell>
          <cell r="B1805" t="str">
            <v>19:00</v>
          </cell>
          <cell r="C1805">
            <v>51919.69</v>
          </cell>
          <cell r="D1805">
            <v>81852.800000000003</v>
          </cell>
          <cell r="E1805">
            <v>220260.44</v>
          </cell>
          <cell r="F1805">
            <v>62121.599999999999</v>
          </cell>
          <cell r="G1805">
            <v>104266.63</v>
          </cell>
          <cell r="H1805">
            <v>12235.58</v>
          </cell>
          <cell r="I1805">
            <v>40219.96</v>
          </cell>
          <cell r="J1805">
            <v>16473.25</v>
          </cell>
          <cell r="K1805">
            <v>15949.32</v>
          </cell>
          <cell r="L1805">
            <v>15494.9</v>
          </cell>
          <cell r="M1805">
            <v>6390.59</v>
          </cell>
          <cell r="N1805">
            <v>43056</v>
          </cell>
          <cell r="O1805">
            <v>8183.36</v>
          </cell>
          <cell r="P1805">
            <v>99160.79</v>
          </cell>
          <cell r="Q1805">
            <v>136915.19</v>
          </cell>
          <cell r="R1805">
            <v>107344.15</v>
          </cell>
          <cell r="S1805">
            <v>2592</v>
          </cell>
          <cell r="T1805">
            <v>20682</v>
          </cell>
          <cell r="U1805">
            <v>15494.9</v>
          </cell>
          <cell r="V1805">
            <v>1512</v>
          </cell>
          <cell r="W1805">
            <v>15667.2</v>
          </cell>
          <cell r="X1805">
            <v>240</v>
          </cell>
          <cell r="Y1805">
            <v>22281.52</v>
          </cell>
          <cell r="Z1805">
            <v>12037.96</v>
          </cell>
          <cell r="AA1805">
            <v>20.64</v>
          </cell>
          <cell r="AB1805">
            <v>4072.3</v>
          </cell>
          <cell r="AC1805">
            <v>24780.22</v>
          </cell>
          <cell r="AD1805">
            <v>32.28</v>
          </cell>
          <cell r="AE1805">
            <v>36882</v>
          </cell>
          <cell r="AF1805">
            <v>157.28</v>
          </cell>
          <cell r="AG1805">
            <v>2711.83</v>
          </cell>
          <cell r="AH1805">
            <v>97368.59</v>
          </cell>
          <cell r="AI1805">
            <v>4852.8</v>
          </cell>
          <cell r="AJ1805">
            <v>232450.29</v>
          </cell>
          <cell r="AK1805">
            <v>3424.56</v>
          </cell>
          <cell r="AL1805">
            <v>17553.43</v>
          </cell>
        </row>
        <row r="1806">
          <cell r="A1806">
            <v>38917</v>
          </cell>
          <cell r="B1806" t="str">
            <v>19:15</v>
          </cell>
          <cell r="C1806">
            <v>51052.29</v>
          </cell>
          <cell r="D1806">
            <v>75211.460000000006</v>
          </cell>
          <cell r="E1806">
            <v>224345.38</v>
          </cell>
          <cell r="F1806">
            <v>63590.400000000001</v>
          </cell>
          <cell r="G1806">
            <v>104841.63</v>
          </cell>
          <cell r="H1806">
            <v>13003.51</v>
          </cell>
          <cell r="I1806">
            <v>45573.78</v>
          </cell>
          <cell r="J1806">
            <v>16939.68</v>
          </cell>
          <cell r="K1806">
            <v>16213.03</v>
          </cell>
          <cell r="L1806">
            <v>15513.86</v>
          </cell>
          <cell r="M1806">
            <v>6398.06</v>
          </cell>
          <cell r="N1806">
            <v>43056</v>
          </cell>
          <cell r="O1806">
            <v>8280.42</v>
          </cell>
          <cell r="P1806">
            <v>93667.87</v>
          </cell>
          <cell r="Q1806">
            <v>141940.68</v>
          </cell>
          <cell r="R1806">
            <v>101948.29</v>
          </cell>
          <cell r="S1806">
            <v>2484</v>
          </cell>
          <cell r="T1806">
            <v>21258</v>
          </cell>
          <cell r="U1806">
            <v>15513.86</v>
          </cell>
          <cell r="V1806">
            <v>1581</v>
          </cell>
          <cell r="W1806">
            <v>15868.8</v>
          </cell>
          <cell r="X1806">
            <v>250.5</v>
          </cell>
          <cell r="Y1806">
            <v>22364.66</v>
          </cell>
          <cell r="Z1806">
            <v>12164.61</v>
          </cell>
          <cell r="AA1806">
            <v>20.64</v>
          </cell>
          <cell r="AB1806">
            <v>4204.6000000000004</v>
          </cell>
          <cell r="AC1806">
            <v>25097.919999999998</v>
          </cell>
          <cell r="AD1806">
            <v>33.17</v>
          </cell>
          <cell r="AE1806">
            <v>37116</v>
          </cell>
          <cell r="AF1806">
            <v>165.61</v>
          </cell>
          <cell r="AG1806">
            <v>2743.27</v>
          </cell>
          <cell r="AH1806">
            <v>98261.06</v>
          </cell>
          <cell r="AI1806">
            <v>4888.8</v>
          </cell>
          <cell r="AJ1806">
            <v>233234.07</v>
          </cell>
          <cell r="AK1806">
            <v>3367.48</v>
          </cell>
          <cell r="AL1806">
            <v>15534.72</v>
          </cell>
        </row>
        <row r="1807">
          <cell r="A1807">
            <v>38917</v>
          </cell>
          <cell r="B1807" t="str">
            <v>19:30</v>
          </cell>
          <cell r="C1807">
            <v>52710.28</v>
          </cell>
          <cell r="D1807">
            <v>80812.59</v>
          </cell>
          <cell r="E1807">
            <v>225865.96</v>
          </cell>
          <cell r="F1807">
            <v>63504</v>
          </cell>
          <cell r="G1807">
            <v>96638.3</v>
          </cell>
          <cell r="H1807">
            <v>12067.59</v>
          </cell>
          <cell r="I1807">
            <v>45703.519999999997</v>
          </cell>
          <cell r="J1807">
            <v>16222.88</v>
          </cell>
          <cell r="K1807">
            <v>16771.189999999999</v>
          </cell>
          <cell r="L1807">
            <v>15504.39</v>
          </cell>
          <cell r="M1807">
            <v>6401.79</v>
          </cell>
          <cell r="N1807">
            <v>43056</v>
          </cell>
          <cell r="O1807">
            <v>8280.42</v>
          </cell>
          <cell r="P1807">
            <v>90496.81</v>
          </cell>
          <cell r="Q1807">
            <v>144329.48000000001</v>
          </cell>
          <cell r="R1807">
            <v>98777.23</v>
          </cell>
          <cell r="S1807">
            <v>2592</v>
          </cell>
          <cell r="T1807">
            <v>21430.799999999999</v>
          </cell>
          <cell r="U1807">
            <v>15504.39</v>
          </cell>
          <cell r="V1807">
            <v>1593</v>
          </cell>
          <cell r="W1807">
            <v>16041.6</v>
          </cell>
          <cell r="X1807">
            <v>273.75</v>
          </cell>
          <cell r="Y1807">
            <v>22115.24</v>
          </cell>
          <cell r="Z1807">
            <v>12170.86</v>
          </cell>
          <cell r="AA1807">
            <v>20.64</v>
          </cell>
          <cell r="AB1807">
            <v>4203</v>
          </cell>
          <cell r="AC1807">
            <v>25036.93</v>
          </cell>
          <cell r="AD1807">
            <v>40.909999999999997</v>
          </cell>
          <cell r="AE1807">
            <v>37062</v>
          </cell>
          <cell r="AF1807">
            <v>167.7</v>
          </cell>
          <cell r="AG1807">
            <v>2700.9</v>
          </cell>
          <cell r="AH1807">
            <v>98273.79</v>
          </cell>
          <cell r="AI1807">
            <v>4924.8</v>
          </cell>
          <cell r="AJ1807">
            <v>232546.08</v>
          </cell>
          <cell r="AK1807">
            <v>3367.48</v>
          </cell>
          <cell r="AL1807">
            <v>14431.22</v>
          </cell>
        </row>
        <row r="1808">
          <cell r="A1808">
            <v>38917</v>
          </cell>
          <cell r="B1808" t="str">
            <v>19:45</v>
          </cell>
          <cell r="C1808">
            <v>52072.53</v>
          </cell>
          <cell r="D1808">
            <v>81892.800000000003</v>
          </cell>
          <cell r="E1808">
            <v>223789</v>
          </cell>
          <cell r="F1808">
            <v>63504</v>
          </cell>
          <cell r="G1808">
            <v>95066.63</v>
          </cell>
          <cell r="H1808">
            <v>12283.57</v>
          </cell>
          <cell r="I1808">
            <v>46287.17</v>
          </cell>
          <cell r="J1808">
            <v>16259.67</v>
          </cell>
          <cell r="K1808">
            <v>16457.36</v>
          </cell>
          <cell r="L1808">
            <v>15462.67</v>
          </cell>
          <cell r="M1808">
            <v>6405.53</v>
          </cell>
          <cell r="N1808">
            <v>43056</v>
          </cell>
          <cell r="O1808">
            <v>8286.48</v>
          </cell>
          <cell r="P1808">
            <v>91199.01</v>
          </cell>
          <cell r="Q1808">
            <v>142827.37</v>
          </cell>
          <cell r="R1808">
            <v>99485.49</v>
          </cell>
          <cell r="S1808">
            <v>2484</v>
          </cell>
          <cell r="T1808">
            <v>21672</v>
          </cell>
          <cell r="U1808">
            <v>15462.67</v>
          </cell>
          <cell r="V1808">
            <v>1581</v>
          </cell>
          <cell r="W1808">
            <v>16128</v>
          </cell>
          <cell r="X1808">
            <v>300</v>
          </cell>
          <cell r="Y1808">
            <v>22032.1</v>
          </cell>
          <cell r="Z1808">
            <v>12102.3</v>
          </cell>
          <cell r="AA1808">
            <v>20.64</v>
          </cell>
          <cell r="AB1808">
            <v>4204.5</v>
          </cell>
          <cell r="AC1808">
            <v>25062.17</v>
          </cell>
          <cell r="AD1808">
            <v>41.62</v>
          </cell>
          <cell r="AE1808">
            <v>36954</v>
          </cell>
          <cell r="AF1808">
            <v>168.74</v>
          </cell>
          <cell r="AG1808">
            <v>2641.13</v>
          </cell>
          <cell r="AH1808">
            <v>98100.53</v>
          </cell>
          <cell r="AI1808">
            <v>4881.6000000000004</v>
          </cell>
          <cell r="AJ1808">
            <v>231282.2</v>
          </cell>
          <cell r="AK1808">
            <v>3367.48</v>
          </cell>
          <cell r="AL1808">
            <v>14094.61</v>
          </cell>
        </row>
        <row r="1809">
          <cell r="A1809">
            <v>38917</v>
          </cell>
          <cell r="B1809" t="str">
            <v>20:00</v>
          </cell>
          <cell r="C1809">
            <v>52401.01</v>
          </cell>
          <cell r="D1809">
            <v>81012.62</v>
          </cell>
          <cell r="E1809">
            <v>225629.07</v>
          </cell>
          <cell r="F1809">
            <v>64022.400000000001</v>
          </cell>
          <cell r="G1809">
            <v>95181.63</v>
          </cell>
          <cell r="H1809">
            <v>12377.69</v>
          </cell>
          <cell r="I1809">
            <v>46699.07</v>
          </cell>
          <cell r="J1809">
            <v>16550.82</v>
          </cell>
          <cell r="K1809">
            <v>16510.29</v>
          </cell>
          <cell r="L1809">
            <v>15319.97</v>
          </cell>
          <cell r="M1809">
            <v>6398.06</v>
          </cell>
          <cell r="N1809">
            <v>43056</v>
          </cell>
          <cell r="O1809">
            <v>8262.2199999999993</v>
          </cell>
          <cell r="P1809">
            <v>91047.38</v>
          </cell>
          <cell r="Q1809">
            <v>149871.9</v>
          </cell>
          <cell r="R1809">
            <v>99309.6</v>
          </cell>
          <cell r="S1809">
            <v>2592</v>
          </cell>
          <cell r="T1809">
            <v>20836.8</v>
          </cell>
          <cell r="U1809">
            <v>15319.97</v>
          </cell>
          <cell r="V1809">
            <v>1590</v>
          </cell>
          <cell r="W1809">
            <v>16012.8</v>
          </cell>
          <cell r="X1809">
            <v>393.75</v>
          </cell>
          <cell r="Y1809">
            <v>21699.54</v>
          </cell>
          <cell r="Z1809">
            <v>11655.23</v>
          </cell>
          <cell r="AA1809">
            <v>18.760000000000002</v>
          </cell>
          <cell r="AB1809">
            <v>4169.5</v>
          </cell>
          <cell r="AC1809">
            <v>24976.89</v>
          </cell>
          <cell r="AD1809">
            <v>40.880000000000003</v>
          </cell>
          <cell r="AE1809">
            <v>36612</v>
          </cell>
          <cell r="AF1809">
            <v>168.74</v>
          </cell>
          <cell r="AG1809">
            <v>2625.36</v>
          </cell>
          <cell r="AH1809">
            <v>97427.06</v>
          </cell>
          <cell r="AI1809">
            <v>4845.6000000000004</v>
          </cell>
          <cell r="AJ1809">
            <v>231138.17</v>
          </cell>
          <cell r="AK1809">
            <v>3538.71</v>
          </cell>
          <cell r="AL1809">
            <v>13124.39</v>
          </cell>
        </row>
        <row r="1810">
          <cell r="A1810">
            <v>38917</v>
          </cell>
          <cell r="B1810" t="str">
            <v>20:15</v>
          </cell>
          <cell r="C1810">
            <v>53367.64</v>
          </cell>
          <cell r="D1810">
            <v>82052.83</v>
          </cell>
          <cell r="E1810">
            <v>223589.67</v>
          </cell>
          <cell r="F1810">
            <v>64195.199999999997</v>
          </cell>
          <cell r="G1810">
            <v>96024.97</v>
          </cell>
          <cell r="H1810">
            <v>12667.54</v>
          </cell>
          <cell r="I1810">
            <v>46671.64</v>
          </cell>
          <cell r="J1810">
            <v>16472.05</v>
          </cell>
          <cell r="K1810">
            <v>16540.400000000001</v>
          </cell>
          <cell r="L1810">
            <v>15392.93</v>
          </cell>
          <cell r="M1810">
            <v>6405.53</v>
          </cell>
          <cell r="N1810">
            <v>41400</v>
          </cell>
          <cell r="O1810">
            <v>8274.35</v>
          </cell>
          <cell r="P1810">
            <v>90549.46</v>
          </cell>
          <cell r="Q1810">
            <v>153410.57</v>
          </cell>
          <cell r="R1810">
            <v>98823.81</v>
          </cell>
          <cell r="S1810">
            <v>2592</v>
          </cell>
          <cell r="T1810">
            <v>19821.599999999999</v>
          </cell>
          <cell r="U1810">
            <v>15392.93</v>
          </cell>
          <cell r="V1810">
            <v>1542</v>
          </cell>
          <cell r="W1810">
            <v>15523.2</v>
          </cell>
          <cell r="X1810">
            <v>464.25</v>
          </cell>
          <cell r="Y1810">
            <v>21366.98</v>
          </cell>
          <cell r="Z1810">
            <v>11187.56</v>
          </cell>
          <cell r="AA1810">
            <v>20.64</v>
          </cell>
          <cell r="AB1810">
            <v>4101</v>
          </cell>
          <cell r="AC1810">
            <v>24816.03</v>
          </cell>
          <cell r="AD1810">
            <v>40.64</v>
          </cell>
          <cell r="AE1810">
            <v>36036</v>
          </cell>
          <cell r="AF1810">
            <v>168.74</v>
          </cell>
          <cell r="AG1810">
            <v>2545.42</v>
          </cell>
          <cell r="AH1810">
            <v>97314.53</v>
          </cell>
          <cell r="AI1810">
            <v>4831.2</v>
          </cell>
          <cell r="AJ1810">
            <v>228930.48</v>
          </cell>
          <cell r="AK1810">
            <v>3538.71</v>
          </cell>
          <cell r="AL1810">
            <v>12750.34</v>
          </cell>
        </row>
        <row r="1811">
          <cell r="A1811">
            <v>38917</v>
          </cell>
          <cell r="B1811" t="str">
            <v>20:30</v>
          </cell>
          <cell r="C1811">
            <v>52565.85</v>
          </cell>
          <cell r="D1811">
            <v>79092.240000000005</v>
          </cell>
          <cell r="E1811">
            <v>222111.17</v>
          </cell>
          <cell r="F1811">
            <v>64713.599999999999</v>
          </cell>
          <cell r="G1811">
            <v>96714.97</v>
          </cell>
          <cell r="H1811">
            <v>12715.54</v>
          </cell>
          <cell r="I1811">
            <v>46672.800000000003</v>
          </cell>
          <cell r="J1811">
            <v>16328.47</v>
          </cell>
          <cell r="K1811">
            <v>16203.64</v>
          </cell>
          <cell r="L1811">
            <v>14848.14</v>
          </cell>
          <cell r="M1811">
            <v>6409.26</v>
          </cell>
          <cell r="N1811">
            <v>38088</v>
          </cell>
          <cell r="O1811">
            <v>8280.42</v>
          </cell>
          <cell r="P1811">
            <v>90466.36</v>
          </cell>
          <cell r="Q1811">
            <v>150845.10999999999</v>
          </cell>
          <cell r="R1811">
            <v>98746.78</v>
          </cell>
          <cell r="S1811">
            <v>2484</v>
          </cell>
          <cell r="T1811">
            <v>19850.400000000001</v>
          </cell>
          <cell r="U1811">
            <v>14848.14</v>
          </cell>
          <cell r="V1811">
            <v>1506</v>
          </cell>
          <cell r="W1811">
            <v>15609.6</v>
          </cell>
          <cell r="X1811">
            <v>500.25</v>
          </cell>
          <cell r="Y1811">
            <v>21283.84</v>
          </cell>
          <cell r="Z1811">
            <v>10894.49</v>
          </cell>
          <cell r="AA1811">
            <v>20.64</v>
          </cell>
          <cell r="AB1811">
            <v>4007</v>
          </cell>
          <cell r="AC1811">
            <v>24475.9</v>
          </cell>
          <cell r="AD1811">
            <v>46.98</v>
          </cell>
          <cell r="AE1811">
            <v>35496</v>
          </cell>
          <cell r="AF1811">
            <v>166.66</v>
          </cell>
          <cell r="AG1811">
            <v>2582.91</v>
          </cell>
          <cell r="AH1811">
            <v>96601.26</v>
          </cell>
          <cell r="AI1811">
            <v>4716</v>
          </cell>
          <cell r="AJ1811">
            <v>226930.66</v>
          </cell>
          <cell r="AK1811">
            <v>3595.79</v>
          </cell>
          <cell r="AL1811">
            <v>12276.92</v>
          </cell>
        </row>
        <row r="1812">
          <cell r="A1812">
            <v>38917</v>
          </cell>
          <cell r="B1812" t="str">
            <v>20:45</v>
          </cell>
          <cell r="C1812">
            <v>52626.26</v>
          </cell>
          <cell r="D1812">
            <v>73451.11</v>
          </cell>
          <cell r="E1812">
            <v>221508.73</v>
          </cell>
          <cell r="F1812">
            <v>60739.199999999997</v>
          </cell>
          <cell r="G1812">
            <v>96753.3</v>
          </cell>
          <cell r="H1812">
            <v>12593.67</v>
          </cell>
          <cell r="I1812">
            <v>46766.06</v>
          </cell>
          <cell r="J1812">
            <v>16592.439999999999</v>
          </cell>
          <cell r="K1812">
            <v>16056.02</v>
          </cell>
          <cell r="L1812">
            <v>14272.09</v>
          </cell>
          <cell r="M1812">
            <v>6401.79</v>
          </cell>
          <cell r="N1812">
            <v>39192</v>
          </cell>
          <cell r="O1812">
            <v>8274.35</v>
          </cell>
          <cell r="P1812">
            <v>91159.31</v>
          </cell>
          <cell r="Q1812">
            <v>146437.38</v>
          </cell>
          <cell r="R1812">
            <v>99433.66</v>
          </cell>
          <cell r="S1812">
            <v>2592</v>
          </cell>
          <cell r="T1812">
            <v>20199.599999999999</v>
          </cell>
          <cell r="U1812">
            <v>14272.09</v>
          </cell>
          <cell r="V1812">
            <v>1455</v>
          </cell>
          <cell r="W1812">
            <v>15264</v>
          </cell>
          <cell r="X1812">
            <v>516.75</v>
          </cell>
          <cell r="Y1812">
            <v>21200.7</v>
          </cell>
          <cell r="Z1812">
            <v>10789.06</v>
          </cell>
          <cell r="AA1812">
            <v>18.760000000000002</v>
          </cell>
          <cell r="AB1812">
            <v>3887.5</v>
          </cell>
          <cell r="AC1812">
            <v>24236.67</v>
          </cell>
          <cell r="AD1812">
            <v>43.82</v>
          </cell>
          <cell r="AE1812">
            <v>34884</v>
          </cell>
          <cell r="AF1812">
            <v>159.37</v>
          </cell>
          <cell r="AG1812">
            <v>2498.62</v>
          </cell>
          <cell r="AH1812">
            <v>95624.79</v>
          </cell>
          <cell r="AI1812">
            <v>4629.6000000000004</v>
          </cell>
          <cell r="AJ1812">
            <v>225794.75</v>
          </cell>
          <cell r="AK1812">
            <v>3595.79</v>
          </cell>
          <cell r="AL1812">
            <v>11926.25</v>
          </cell>
        </row>
        <row r="1813">
          <cell r="A1813">
            <v>38917</v>
          </cell>
          <cell r="B1813" t="str">
            <v>21:00</v>
          </cell>
          <cell r="C1813">
            <v>54521.919999999998</v>
          </cell>
          <cell r="D1813">
            <v>75571.53</v>
          </cell>
          <cell r="E1813">
            <v>219711.22</v>
          </cell>
          <cell r="F1813">
            <v>49334.400000000001</v>
          </cell>
          <cell r="G1813">
            <v>96791.63</v>
          </cell>
          <cell r="H1813">
            <v>12569.67</v>
          </cell>
          <cell r="I1813">
            <v>46750.34</v>
          </cell>
          <cell r="J1813">
            <v>16385.63</v>
          </cell>
          <cell r="K1813">
            <v>16372.84</v>
          </cell>
          <cell r="L1813">
            <v>13792.09</v>
          </cell>
          <cell r="M1813">
            <v>6405.53</v>
          </cell>
          <cell r="N1813">
            <v>38088</v>
          </cell>
          <cell r="O1813">
            <v>8268.2900000000009</v>
          </cell>
          <cell r="P1813">
            <v>90989.13</v>
          </cell>
          <cell r="Q1813">
            <v>142889.87</v>
          </cell>
          <cell r="R1813">
            <v>99257.42</v>
          </cell>
          <cell r="S1813">
            <v>2484</v>
          </cell>
          <cell r="T1813">
            <v>20030.400000000001</v>
          </cell>
          <cell r="U1813">
            <v>13792.09</v>
          </cell>
          <cell r="V1813">
            <v>1401</v>
          </cell>
          <cell r="W1813">
            <v>14832</v>
          </cell>
          <cell r="X1813">
            <v>520.5</v>
          </cell>
          <cell r="Y1813">
            <v>21283.84</v>
          </cell>
          <cell r="Z1813">
            <v>10603.69</v>
          </cell>
          <cell r="AA1813">
            <v>18.760000000000002</v>
          </cell>
          <cell r="AB1813">
            <v>3737.6</v>
          </cell>
          <cell r="AC1813">
            <v>23921.77</v>
          </cell>
          <cell r="AD1813">
            <v>43.2</v>
          </cell>
          <cell r="AE1813">
            <v>34074</v>
          </cell>
          <cell r="AF1813">
            <v>153.12</v>
          </cell>
          <cell r="AG1813">
            <v>2546.38</v>
          </cell>
          <cell r="AH1813">
            <v>93717.53</v>
          </cell>
          <cell r="AI1813">
            <v>4536</v>
          </cell>
          <cell r="AJ1813">
            <v>223986.93</v>
          </cell>
          <cell r="AK1813">
            <v>3595.79</v>
          </cell>
          <cell r="AL1813">
            <v>10857.89</v>
          </cell>
        </row>
        <row r="1814">
          <cell r="A1814">
            <v>38917</v>
          </cell>
          <cell r="B1814" t="str">
            <v>21:15</v>
          </cell>
          <cell r="C1814">
            <v>52345.8</v>
          </cell>
          <cell r="D1814">
            <v>66809.78</v>
          </cell>
          <cell r="E1814">
            <v>219991.54</v>
          </cell>
          <cell r="F1814">
            <v>49766.400000000001</v>
          </cell>
          <cell r="G1814">
            <v>96638.3</v>
          </cell>
          <cell r="H1814">
            <v>12785.65</v>
          </cell>
          <cell r="I1814">
            <v>46754.559999999998</v>
          </cell>
          <cell r="J1814">
            <v>16508.45</v>
          </cell>
          <cell r="K1814">
            <v>16027.28</v>
          </cell>
          <cell r="L1814">
            <v>11294.89</v>
          </cell>
          <cell r="M1814">
            <v>6409.26</v>
          </cell>
          <cell r="N1814">
            <v>39192</v>
          </cell>
          <cell r="O1814">
            <v>8274.35</v>
          </cell>
          <cell r="P1814">
            <v>87710.88</v>
          </cell>
          <cell r="Q1814">
            <v>140259.74</v>
          </cell>
          <cell r="R1814">
            <v>95985.23</v>
          </cell>
          <cell r="S1814">
            <v>2484</v>
          </cell>
          <cell r="T1814">
            <v>21628.799999999999</v>
          </cell>
          <cell r="U1814">
            <v>11294.89</v>
          </cell>
          <cell r="V1814">
            <v>1320</v>
          </cell>
          <cell r="W1814">
            <v>14716.8</v>
          </cell>
          <cell r="X1814">
            <v>523.5</v>
          </cell>
          <cell r="Y1814">
            <v>21034.42</v>
          </cell>
          <cell r="Z1814">
            <v>10871.02</v>
          </cell>
          <cell r="AA1814">
            <v>18.760000000000002</v>
          </cell>
          <cell r="AB1814">
            <v>3621.4</v>
          </cell>
          <cell r="AC1814">
            <v>23471.57</v>
          </cell>
          <cell r="AD1814">
            <v>43.36</v>
          </cell>
          <cell r="AE1814">
            <v>32814</v>
          </cell>
          <cell r="AF1814">
            <v>147.91</v>
          </cell>
          <cell r="AG1814">
            <v>2549.13</v>
          </cell>
          <cell r="AH1814">
            <v>91906.26</v>
          </cell>
          <cell r="AI1814">
            <v>4413.6000000000004</v>
          </cell>
          <cell r="AJ1814">
            <v>221891.09</v>
          </cell>
          <cell r="AK1814">
            <v>3481.64</v>
          </cell>
          <cell r="AL1814">
            <v>10878.85</v>
          </cell>
        </row>
        <row r="1815">
          <cell r="A1815">
            <v>38917</v>
          </cell>
          <cell r="B1815" t="str">
            <v>21:30</v>
          </cell>
          <cell r="C1815">
            <v>53161.99</v>
          </cell>
          <cell r="D1815">
            <v>65449.51</v>
          </cell>
          <cell r="E1815">
            <v>209065.36</v>
          </cell>
          <cell r="F1815">
            <v>49680</v>
          </cell>
          <cell r="G1815">
            <v>96753.3</v>
          </cell>
          <cell r="H1815">
            <v>12787.53</v>
          </cell>
          <cell r="I1815">
            <v>46849.74</v>
          </cell>
          <cell r="J1815">
            <v>16603.64</v>
          </cell>
          <cell r="K1815">
            <v>16344.66</v>
          </cell>
          <cell r="L1815">
            <v>10497.58</v>
          </cell>
          <cell r="M1815">
            <v>6405.53</v>
          </cell>
          <cell r="N1815">
            <v>39192</v>
          </cell>
          <cell r="O1815">
            <v>8268.2900000000009</v>
          </cell>
          <cell r="P1815">
            <v>81445.070000000007</v>
          </cell>
          <cell r="Q1815">
            <v>139445.12</v>
          </cell>
          <cell r="R1815">
            <v>89713.36</v>
          </cell>
          <cell r="S1815">
            <v>2484</v>
          </cell>
          <cell r="T1815">
            <v>21880.799999999999</v>
          </cell>
          <cell r="U1815">
            <v>10497.58</v>
          </cell>
          <cell r="V1815">
            <v>1296</v>
          </cell>
          <cell r="W1815">
            <v>14601.6</v>
          </cell>
          <cell r="X1815">
            <v>517.5</v>
          </cell>
          <cell r="Y1815">
            <v>20452.439999999999</v>
          </cell>
          <cell r="Z1815">
            <v>10733.25</v>
          </cell>
          <cell r="AA1815">
            <v>20.64</v>
          </cell>
          <cell r="AB1815">
            <v>3458.8</v>
          </cell>
          <cell r="AC1815">
            <v>23036.44</v>
          </cell>
          <cell r="AD1815">
            <v>44.29</v>
          </cell>
          <cell r="AE1815">
            <v>31788</v>
          </cell>
          <cell r="AF1815">
            <v>141.66</v>
          </cell>
          <cell r="AG1815">
            <v>2630.38</v>
          </cell>
          <cell r="AH1815">
            <v>88980.53</v>
          </cell>
          <cell r="AI1815">
            <v>4262.3999999999996</v>
          </cell>
          <cell r="AJ1815">
            <v>215028.02</v>
          </cell>
          <cell r="AK1815">
            <v>3082.1</v>
          </cell>
          <cell r="AL1815">
            <v>13077.5</v>
          </cell>
        </row>
        <row r="1816">
          <cell r="A1816">
            <v>38917</v>
          </cell>
          <cell r="B1816" t="str">
            <v>21:45</v>
          </cell>
          <cell r="C1816">
            <v>53187.199999999997</v>
          </cell>
          <cell r="D1816">
            <v>61448.71</v>
          </cell>
          <cell r="E1816">
            <v>196434.04</v>
          </cell>
          <cell r="F1816">
            <v>49680</v>
          </cell>
          <cell r="G1816">
            <v>96714.97</v>
          </cell>
          <cell r="H1816">
            <v>12763.53</v>
          </cell>
          <cell r="I1816">
            <v>46790.07</v>
          </cell>
          <cell r="J1816">
            <v>16663.64</v>
          </cell>
          <cell r="K1816">
            <v>16443.29</v>
          </cell>
          <cell r="L1816">
            <v>9217.51</v>
          </cell>
          <cell r="M1816">
            <v>6405.53</v>
          </cell>
          <cell r="N1816">
            <v>38640</v>
          </cell>
          <cell r="O1816">
            <v>8268.2900000000009</v>
          </cell>
          <cell r="P1816">
            <v>79607.41</v>
          </cell>
          <cell r="Q1816">
            <v>134028.79999999999</v>
          </cell>
          <cell r="R1816">
            <v>87875.7</v>
          </cell>
          <cell r="S1816">
            <v>2592</v>
          </cell>
          <cell r="T1816">
            <v>22384.799999999999</v>
          </cell>
          <cell r="U1816">
            <v>9217.51</v>
          </cell>
          <cell r="V1816">
            <v>1215</v>
          </cell>
          <cell r="W1816">
            <v>14572.8</v>
          </cell>
          <cell r="X1816">
            <v>513.75</v>
          </cell>
          <cell r="Y1816">
            <v>19704.18</v>
          </cell>
          <cell r="Z1816">
            <v>10580.67</v>
          </cell>
          <cell r="AA1816">
            <v>20.64</v>
          </cell>
          <cell r="AB1816">
            <v>3345.8</v>
          </cell>
          <cell r="AC1816">
            <v>22356.400000000001</v>
          </cell>
          <cell r="AD1816">
            <v>53.11</v>
          </cell>
          <cell r="AE1816">
            <v>30780</v>
          </cell>
          <cell r="AF1816">
            <v>142.69999999999999</v>
          </cell>
          <cell r="AG1816">
            <v>2723.3</v>
          </cell>
          <cell r="AH1816">
            <v>86100.53</v>
          </cell>
          <cell r="AI1816">
            <v>4104</v>
          </cell>
          <cell r="AJ1816">
            <v>207541</v>
          </cell>
          <cell r="AK1816">
            <v>3196.26</v>
          </cell>
          <cell r="AL1816">
            <v>16739.650000000001</v>
          </cell>
        </row>
        <row r="1817">
          <cell r="A1817">
            <v>38917</v>
          </cell>
          <cell r="B1817" t="str">
            <v>22:00</v>
          </cell>
          <cell r="C1817">
            <v>52909.53</v>
          </cell>
          <cell r="D1817">
            <v>59248.28</v>
          </cell>
          <cell r="E1817">
            <v>181564.05</v>
          </cell>
          <cell r="F1817">
            <v>49939.199999999997</v>
          </cell>
          <cell r="G1817">
            <v>97098.3</v>
          </cell>
          <cell r="H1817">
            <v>12689.66</v>
          </cell>
          <cell r="I1817">
            <v>46390.06</v>
          </cell>
          <cell r="J1817">
            <v>15955.7</v>
          </cell>
          <cell r="K1817">
            <v>16366.29</v>
          </cell>
          <cell r="L1817">
            <v>9253.59</v>
          </cell>
          <cell r="M1817">
            <v>6405.53</v>
          </cell>
          <cell r="N1817">
            <v>38640</v>
          </cell>
          <cell r="O1817">
            <v>8262.2199999999993</v>
          </cell>
          <cell r="P1817">
            <v>77887.960000000006</v>
          </cell>
          <cell r="Q1817">
            <v>127472.72</v>
          </cell>
          <cell r="R1817">
            <v>86150.18</v>
          </cell>
          <cell r="S1817">
            <v>2484</v>
          </cell>
          <cell r="T1817">
            <v>22053.599999999999</v>
          </cell>
          <cell r="U1817">
            <v>9253.59</v>
          </cell>
          <cell r="V1817">
            <v>1155</v>
          </cell>
          <cell r="W1817">
            <v>14227.2</v>
          </cell>
          <cell r="X1817">
            <v>510.75</v>
          </cell>
          <cell r="Y1817">
            <v>19288.48</v>
          </cell>
          <cell r="Z1817">
            <v>10450.219999999999</v>
          </cell>
          <cell r="AA1817">
            <v>18.760000000000002</v>
          </cell>
          <cell r="AB1817">
            <v>3187.9</v>
          </cell>
          <cell r="AC1817">
            <v>21580.86</v>
          </cell>
          <cell r="AD1817">
            <v>49.62</v>
          </cell>
          <cell r="AE1817">
            <v>29430</v>
          </cell>
          <cell r="AF1817">
            <v>138.53</v>
          </cell>
          <cell r="AG1817">
            <v>2635.44</v>
          </cell>
          <cell r="AH1817">
            <v>83211.53</v>
          </cell>
          <cell r="AI1817">
            <v>3952.8</v>
          </cell>
          <cell r="AJ1817">
            <v>198662.3</v>
          </cell>
          <cell r="AK1817">
            <v>3139.18</v>
          </cell>
          <cell r="AL1817">
            <v>19617.580000000002</v>
          </cell>
        </row>
        <row r="1818">
          <cell r="A1818">
            <v>38917</v>
          </cell>
          <cell r="B1818" t="str">
            <v>22:15</v>
          </cell>
          <cell r="C1818">
            <v>52105.34</v>
          </cell>
          <cell r="D1818">
            <v>56568.42</v>
          </cell>
          <cell r="E1818">
            <v>174723.79</v>
          </cell>
          <cell r="F1818">
            <v>50630.400000000001</v>
          </cell>
          <cell r="G1818">
            <v>98708.3</v>
          </cell>
          <cell r="H1818">
            <v>12905.64</v>
          </cell>
          <cell r="I1818">
            <v>29884.61</v>
          </cell>
          <cell r="J1818">
            <v>16629.64</v>
          </cell>
          <cell r="K1818">
            <v>16431.22</v>
          </cell>
          <cell r="L1818">
            <v>8690.2199999999993</v>
          </cell>
          <cell r="M1818">
            <v>6405.53</v>
          </cell>
          <cell r="N1818">
            <v>38640</v>
          </cell>
          <cell r="O1818">
            <v>8280.42</v>
          </cell>
          <cell r="P1818">
            <v>74885.22</v>
          </cell>
          <cell r="Q1818">
            <v>122855.74</v>
          </cell>
          <cell r="R1818">
            <v>83165.64</v>
          </cell>
          <cell r="S1818">
            <v>2484</v>
          </cell>
          <cell r="T1818">
            <v>20955.599999999999</v>
          </cell>
          <cell r="U1818">
            <v>8690.2199999999993</v>
          </cell>
          <cell r="V1818">
            <v>1062</v>
          </cell>
          <cell r="W1818">
            <v>13795.2</v>
          </cell>
          <cell r="X1818">
            <v>490.5</v>
          </cell>
          <cell r="Y1818">
            <v>18706.5</v>
          </cell>
          <cell r="Z1818">
            <v>10284.64</v>
          </cell>
          <cell r="AA1818">
            <v>18.760000000000002</v>
          </cell>
          <cell r="AB1818">
            <v>3026.7</v>
          </cell>
          <cell r="AC1818">
            <v>20729.72</v>
          </cell>
          <cell r="AD1818">
            <v>50.15</v>
          </cell>
          <cell r="AE1818">
            <v>28044</v>
          </cell>
          <cell r="AF1818">
            <v>120.83</v>
          </cell>
          <cell r="AG1818">
            <v>2663.38</v>
          </cell>
          <cell r="AH1818">
            <v>78600.53</v>
          </cell>
          <cell r="AI1818">
            <v>3729.6</v>
          </cell>
          <cell r="AJ1818">
            <v>192151.31</v>
          </cell>
          <cell r="AK1818">
            <v>3082.1</v>
          </cell>
          <cell r="AL1818">
            <v>18986.400000000001</v>
          </cell>
        </row>
        <row r="1819">
          <cell r="A1819">
            <v>38917</v>
          </cell>
          <cell r="B1819" t="str">
            <v>22:30</v>
          </cell>
          <cell r="C1819">
            <v>53128.38</v>
          </cell>
          <cell r="D1819">
            <v>62289.78</v>
          </cell>
          <cell r="E1819">
            <v>172962.46</v>
          </cell>
          <cell r="F1819">
            <v>50544</v>
          </cell>
          <cell r="G1819">
            <v>98708.3</v>
          </cell>
          <cell r="H1819">
            <v>12927.76</v>
          </cell>
          <cell r="I1819">
            <v>7703.63</v>
          </cell>
          <cell r="J1819">
            <v>16456.02</v>
          </cell>
          <cell r="K1819">
            <v>16557.12</v>
          </cell>
          <cell r="L1819">
            <v>7972.03</v>
          </cell>
          <cell r="M1819">
            <v>6401.79</v>
          </cell>
          <cell r="N1819">
            <v>39192</v>
          </cell>
          <cell r="O1819">
            <v>8268.2900000000009</v>
          </cell>
          <cell r="P1819">
            <v>69499.570000000007</v>
          </cell>
          <cell r="Q1819">
            <v>117284</v>
          </cell>
          <cell r="R1819">
            <v>77767.86</v>
          </cell>
          <cell r="S1819">
            <v>2592</v>
          </cell>
          <cell r="T1819">
            <v>19900.8</v>
          </cell>
          <cell r="U1819">
            <v>7972.03</v>
          </cell>
          <cell r="V1819">
            <v>996</v>
          </cell>
          <cell r="W1819">
            <v>13766.4</v>
          </cell>
          <cell r="X1819">
            <v>462.75</v>
          </cell>
          <cell r="Y1819">
            <v>17875.099999999999</v>
          </cell>
          <cell r="Z1819">
            <v>10073.01</v>
          </cell>
          <cell r="AA1819">
            <v>16.88</v>
          </cell>
          <cell r="AB1819">
            <v>2918.3</v>
          </cell>
          <cell r="AC1819">
            <v>19618.3</v>
          </cell>
          <cell r="AD1819">
            <v>52.9</v>
          </cell>
          <cell r="AE1819">
            <v>26280</v>
          </cell>
          <cell r="AF1819">
            <v>110.41</v>
          </cell>
          <cell r="AG1819">
            <v>2654.12</v>
          </cell>
          <cell r="AH1819">
            <v>75830.789999999994</v>
          </cell>
          <cell r="AI1819">
            <v>3484.8</v>
          </cell>
          <cell r="AJ1819">
            <v>188167.81</v>
          </cell>
          <cell r="AK1819">
            <v>3139.18</v>
          </cell>
          <cell r="AL1819">
            <v>17075.29</v>
          </cell>
        </row>
        <row r="1820">
          <cell r="A1820">
            <v>38917</v>
          </cell>
          <cell r="B1820" t="str">
            <v>22:45</v>
          </cell>
          <cell r="C1820">
            <v>50551.360000000001</v>
          </cell>
          <cell r="D1820">
            <v>60169.25</v>
          </cell>
          <cell r="E1820">
            <v>172920.05</v>
          </cell>
          <cell r="F1820">
            <v>36028.800000000003</v>
          </cell>
          <cell r="G1820">
            <v>98708.3</v>
          </cell>
          <cell r="H1820">
            <v>12881.65</v>
          </cell>
          <cell r="I1820">
            <v>-156.26</v>
          </cell>
          <cell r="J1820">
            <v>16483.25</v>
          </cell>
          <cell r="K1820">
            <v>16022.54</v>
          </cell>
          <cell r="L1820">
            <v>7120.38</v>
          </cell>
          <cell r="M1820">
            <v>6401.79</v>
          </cell>
          <cell r="N1820">
            <v>39744</v>
          </cell>
          <cell r="O1820">
            <v>8274.35</v>
          </cell>
          <cell r="P1820">
            <v>66777.59</v>
          </cell>
          <cell r="Q1820">
            <v>104316.26</v>
          </cell>
          <cell r="R1820">
            <v>75051.94</v>
          </cell>
          <cell r="S1820">
            <v>2592</v>
          </cell>
          <cell r="T1820">
            <v>19450.8</v>
          </cell>
          <cell r="U1820">
            <v>7120.38</v>
          </cell>
          <cell r="V1820">
            <v>915</v>
          </cell>
          <cell r="W1820">
            <v>13420.8</v>
          </cell>
          <cell r="X1820">
            <v>428.25</v>
          </cell>
          <cell r="Y1820">
            <v>17126.84</v>
          </cell>
          <cell r="Z1820">
            <v>9586.82</v>
          </cell>
          <cell r="AA1820">
            <v>18.760000000000002</v>
          </cell>
          <cell r="AB1820">
            <v>2819.5</v>
          </cell>
          <cell r="AC1820">
            <v>18557.21</v>
          </cell>
          <cell r="AD1820">
            <v>53.21</v>
          </cell>
          <cell r="AE1820">
            <v>24768</v>
          </cell>
          <cell r="AF1820">
            <v>106.24</v>
          </cell>
          <cell r="AG1820">
            <v>2624.88</v>
          </cell>
          <cell r="AH1820">
            <v>72686.789999999994</v>
          </cell>
          <cell r="AI1820">
            <v>3218.4</v>
          </cell>
          <cell r="AJ1820">
            <v>183976.32000000001</v>
          </cell>
          <cell r="AK1820">
            <v>3139.18</v>
          </cell>
          <cell r="AL1820">
            <v>13680.81</v>
          </cell>
        </row>
        <row r="1821">
          <cell r="A1821">
            <v>38917</v>
          </cell>
          <cell r="B1821" t="str">
            <v>23:00</v>
          </cell>
          <cell r="C1821">
            <v>50662.19</v>
          </cell>
          <cell r="D1821">
            <v>70291.27</v>
          </cell>
          <cell r="E1821">
            <v>172552.79</v>
          </cell>
          <cell r="F1821">
            <v>4320</v>
          </cell>
          <cell r="G1821">
            <v>99168.3</v>
          </cell>
          <cell r="H1821">
            <v>12905.64</v>
          </cell>
          <cell r="I1821">
            <v>-151.52000000000001</v>
          </cell>
          <cell r="J1821">
            <v>16627.240000000002</v>
          </cell>
          <cell r="K1821">
            <v>15621.08</v>
          </cell>
          <cell r="L1821">
            <v>6499.33</v>
          </cell>
          <cell r="M1821">
            <v>1882.44</v>
          </cell>
          <cell r="N1821">
            <v>39192</v>
          </cell>
          <cell r="O1821">
            <v>8347.15</v>
          </cell>
          <cell r="P1821">
            <v>62883.8</v>
          </cell>
          <cell r="Q1821">
            <v>96183.52</v>
          </cell>
          <cell r="R1821">
            <v>71230.95</v>
          </cell>
          <cell r="S1821">
            <v>2700</v>
          </cell>
          <cell r="T1821">
            <v>19245.599999999999</v>
          </cell>
          <cell r="U1821">
            <v>6499.33</v>
          </cell>
          <cell r="V1821">
            <v>864</v>
          </cell>
          <cell r="W1821">
            <v>12816</v>
          </cell>
          <cell r="X1821">
            <v>402</v>
          </cell>
          <cell r="Y1821">
            <v>16129.16</v>
          </cell>
          <cell r="Z1821">
            <v>9216.75</v>
          </cell>
          <cell r="AA1821">
            <v>18.760000000000002</v>
          </cell>
          <cell r="AB1821">
            <v>2733.5</v>
          </cell>
          <cell r="AC1821">
            <v>17505.740000000002</v>
          </cell>
          <cell r="AD1821">
            <v>51.16</v>
          </cell>
          <cell r="AE1821">
            <v>23310</v>
          </cell>
          <cell r="AF1821">
            <v>101.04</v>
          </cell>
          <cell r="AG1821">
            <v>2661.9</v>
          </cell>
          <cell r="AH1821">
            <v>68803.44</v>
          </cell>
          <cell r="AI1821">
            <v>3002.4</v>
          </cell>
          <cell r="AJ1821">
            <v>179656.78</v>
          </cell>
          <cell r="AK1821">
            <v>3424.56</v>
          </cell>
          <cell r="AL1821">
            <v>12112.01</v>
          </cell>
        </row>
        <row r="1822">
          <cell r="A1822">
            <v>38917</v>
          </cell>
          <cell r="B1822" t="str">
            <v>23:15</v>
          </cell>
          <cell r="C1822">
            <v>50578.57</v>
          </cell>
          <cell r="D1822">
            <v>79612.740000000005</v>
          </cell>
          <cell r="E1822">
            <v>159549.59</v>
          </cell>
          <cell r="F1822">
            <v>-172.8</v>
          </cell>
          <cell r="G1822">
            <v>97098.3</v>
          </cell>
          <cell r="H1822">
            <v>12665.66</v>
          </cell>
          <cell r="I1822">
            <v>-138.87</v>
          </cell>
          <cell r="J1822">
            <v>15847.71</v>
          </cell>
          <cell r="K1822">
            <v>15279.66</v>
          </cell>
          <cell r="L1822">
            <v>6015.38</v>
          </cell>
          <cell r="M1822">
            <v>0</v>
          </cell>
          <cell r="N1822">
            <v>37536</v>
          </cell>
          <cell r="O1822">
            <v>8001.37</v>
          </cell>
          <cell r="P1822">
            <v>53015.99</v>
          </cell>
          <cell r="Q1822">
            <v>94570.87</v>
          </cell>
          <cell r="R1822">
            <v>61017.36</v>
          </cell>
          <cell r="S1822">
            <v>2484</v>
          </cell>
          <cell r="T1822">
            <v>19040.400000000001</v>
          </cell>
          <cell r="U1822">
            <v>6015.38</v>
          </cell>
          <cell r="V1822">
            <v>843</v>
          </cell>
          <cell r="W1822">
            <v>12643.2</v>
          </cell>
          <cell r="X1822">
            <v>378.75</v>
          </cell>
          <cell r="Y1822">
            <v>15048.34</v>
          </cell>
          <cell r="Z1822">
            <v>8600.2199999999993</v>
          </cell>
          <cell r="AA1822">
            <v>18.760000000000002</v>
          </cell>
          <cell r="AB1822">
            <v>2693.6</v>
          </cell>
          <cell r="AC1822">
            <v>16488.37</v>
          </cell>
          <cell r="AD1822">
            <v>48.19</v>
          </cell>
          <cell r="AE1822">
            <v>22086</v>
          </cell>
          <cell r="AF1822">
            <v>95.83</v>
          </cell>
          <cell r="AG1822">
            <v>2624.01</v>
          </cell>
          <cell r="AH1822">
            <v>65322</v>
          </cell>
          <cell r="AI1822">
            <v>2808</v>
          </cell>
          <cell r="AJ1822">
            <v>170297.99</v>
          </cell>
          <cell r="AK1822">
            <v>3595.79</v>
          </cell>
          <cell r="AL1822">
            <v>12696.54</v>
          </cell>
        </row>
        <row r="1823">
          <cell r="A1823">
            <v>38917</v>
          </cell>
          <cell r="B1823" t="str">
            <v>23:30</v>
          </cell>
          <cell r="C1823">
            <v>49299.46</v>
          </cell>
          <cell r="D1823">
            <v>75251.460000000006</v>
          </cell>
          <cell r="E1823">
            <v>157073.70000000001</v>
          </cell>
          <cell r="F1823">
            <v>-259.2</v>
          </cell>
          <cell r="G1823">
            <v>95449.97</v>
          </cell>
          <cell r="H1823">
            <v>12497.68</v>
          </cell>
          <cell r="I1823">
            <v>-128.22999999999999</v>
          </cell>
          <cell r="J1823">
            <v>15811.31</v>
          </cell>
          <cell r="K1823">
            <v>12078.82</v>
          </cell>
          <cell r="L1823">
            <v>5757.94</v>
          </cell>
          <cell r="M1823">
            <v>0</v>
          </cell>
          <cell r="N1823">
            <v>36984</v>
          </cell>
          <cell r="O1823">
            <v>7873.98</v>
          </cell>
          <cell r="P1823">
            <v>40610.449999999997</v>
          </cell>
          <cell r="Q1823">
            <v>95552.23</v>
          </cell>
          <cell r="R1823">
            <v>48484.43</v>
          </cell>
          <cell r="S1823">
            <v>2376</v>
          </cell>
          <cell r="T1823">
            <v>18579.599999999999</v>
          </cell>
          <cell r="U1823">
            <v>5757.94</v>
          </cell>
          <cell r="V1823">
            <v>825</v>
          </cell>
          <cell r="W1823">
            <v>12700.8</v>
          </cell>
          <cell r="X1823">
            <v>360</v>
          </cell>
          <cell r="Y1823">
            <v>14300.08</v>
          </cell>
          <cell r="Z1823">
            <v>8382.1200000000008</v>
          </cell>
          <cell r="AA1823">
            <v>18.760000000000002</v>
          </cell>
          <cell r="AB1823">
            <v>2649</v>
          </cell>
          <cell r="AC1823">
            <v>15335.8</v>
          </cell>
          <cell r="AD1823">
            <v>48.98</v>
          </cell>
          <cell r="AE1823">
            <v>20988</v>
          </cell>
          <cell r="AF1823">
            <v>83.33</v>
          </cell>
          <cell r="AG1823">
            <v>2646.15</v>
          </cell>
          <cell r="AH1823">
            <v>62181</v>
          </cell>
          <cell r="AI1823">
            <v>2635.2</v>
          </cell>
          <cell r="AJ1823">
            <v>164970.68</v>
          </cell>
          <cell r="AK1823">
            <v>3709.94</v>
          </cell>
          <cell r="AL1823">
            <v>10966.58</v>
          </cell>
        </row>
        <row r="1824">
          <cell r="A1824">
            <v>38917</v>
          </cell>
          <cell r="B1824" t="str">
            <v>23:45</v>
          </cell>
          <cell r="C1824">
            <v>49884.800000000003</v>
          </cell>
          <cell r="D1824">
            <v>68930.210000000006</v>
          </cell>
          <cell r="E1824">
            <v>152712.17000000001</v>
          </cell>
          <cell r="F1824">
            <v>-259.2</v>
          </cell>
          <cell r="G1824">
            <v>94568.3</v>
          </cell>
          <cell r="H1824">
            <v>12521.68</v>
          </cell>
          <cell r="I1824">
            <v>-119.18</v>
          </cell>
          <cell r="J1824">
            <v>15939.27</v>
          </cell>
          <cell r="K1824">
            <v>7449.17</v>
          </cell>
          <cell r="L1824">
            <v>5829.04</v>
          </cell>
          <cell r="M1824">
            <v>0</v>
          </cell>
          <cell r="N1824">
            <v>36984</v>
          </cell>
          <cell r="O1824">
            <v>7873.98</v>
          </cell>
          <cell r="P1824">
            <v>31174.98</v>
          </cell>
          <cell r="Q1824">
            <v>95095.18</v>
          </cell>
          <cell r="R1824">
            <v>39048.959999999999</v>
          </cell>
          <cell r="S1824">
            <v>2484</v>
          </cell>
          <cell r="T1824">
            <v>17413.2</v>
          </cell>
          <cell r="U1824">
            <v>5829.04</v>
          </cell>
          <cell r="V1824">
            <v>801</v>
          </cell>
          <cell r="W1824">
            <v>12182.4</v>
          </cell>
          <cell r="X1824">
            <v>339.75</v>
          </cell>
          <cell r="Y1824">
            <v>13884.38</v>
          </cell>
          <cell r="Z1824">
            <v>7858.47</v>
          </cell>
          <cell r="AA1824">
            <v>18.760000000000002</v>
          </cell>
          <cell r="AB1824">
            <v>2558</v>
          </cell>
          <cell r="AC1824">
            <v>14398.53</v>
          </cell>
          <cell r="AD1824">
            <v>48.34</v>
          </cell>
          <cell r="AE1824">
            <v>19854</v>
          </cell>
          <cell r="AF1824">
            <v>79.16</v>
          </cell>
          <cell r="AG1824">
            <v>2680.12</v>
          </cell>
          <cell r="AH1824">
            <v>59280</v>
          </cell>
          <cell r="AI1824">
            <v>2484</v>
          </cell>
          <cell r="AJ1824">
            <v>159451.39000000001</v>
          </cell>
          <cell r="AK1824">
            <v>3709.94</v>
          </cell>
          <cell r="AL1824">
            <v>10959.44</v>
          </cell>
        </row>
        <row r="1825">
          <cell r="A1825">
            <v>38917</v>
          </cell>
          <cell r="B1825" t="str">
            <v>24:00</v>
          </cell>
          <cell r="C1825">
            <v>49838.39</v>
          </cell>
          <cell r="D1825">
            <v>66209.66</v>
          </cell>
          <cell r="E1825">
            <v>138156.6</v>
          </cell>
          <cell r="F1825">
            <v>-172.8</v>
          </cell>
          <cell r="G1825">
            <v>94606.63</v>
          </cell>
          <cell r="H1825">
            <v>12545.67</v>
          </cell>
          <cell r="I1825">
            <v>-115.29</v>
          </cell>
          <cell r="J1825">
            <v>15681.32</v>
          </cell>
          <cell r="K1825">
            <v>7339.61</v>
          </cell>
          <cell r="L1825">
            <v>6019.95</v>
          </cell>
          <cell r="M1825">
            <v>0</v>
          </cell>
          <cell r="N1825">
            <v>36984</v>
          </cell>
          <cell r="O1825">
            <v>7873.98</v>
          </cell>
          <cell r="P1825">
            <v>28361.95</v>
          </cell>
          <cell r="Q1825">
            <v>89331.29</v>
          </cell>
          <cell r="R1825">
            <v>36235.93</v>
          </cell>
          <cell r="S1825">
            <v>2376</v>
          </cell>
          <cell r="T1825">
            <v>16776</v>
          </cell>
          <cell r="U1825">
            <v>6019.95</v>
          </cell>
          <cell r="V1825">
            <v>768</v>
          </cell>
          <cell r="W1825">
            <v>12067.2</v>
          </cell>
          <cell r="X1825">
            <v>315.75</v>
          </cell>
          <cell r="Y1825">
            <v>13385.54</v>
          </cell>
          <cell r="Z1825">
            <v>7230.23</v>
          </cell>
          <cell r="AA1825">
            <v>18.760000000000002</v>
          </cell>
          <cell r="AB1825">
            <v>2585.3000000000002</v>
          </cell>
          <cell r="AC1825">
            <v>13616.62</v>
          </cell>
          <cell r="AD1825">
            <v>46.12</v>
          </cell>
          <cell r="AE1825">
            <v>18972</v>
          </cell>
          <cell r="AF1825">
            <v>75</v>
          </cell>
          <cell r="AG1825">
            <v>2656.36</v>
          </cell>
          <cell r="AH1825">
            <v>56586</v>
          </cell>
          <cell r="AI1825">
            <v>2368.8000000000002</v>
          </cell>
          <cell r="AJ1825">
            <v>149372.75</v>
          </cell>
          <cell r="AK1825">
            <v>3595.79</v>
          </cell>
          <cell r="AL1825">
            <v>14561.97</v>
          </cell>
        </row>
        <row r="1826">
          <cell r="A1826">
            <v>38918</v>
          </cell>
          <cell r="B1826" t="str">
            <v>00:15</v>
          </cell>
          <cell r="C1826">
            <v>49874</v>
          </cell>
          <cell r="D1826">
            <v>67569.94</v>
          </cell>
          <cell r="E1826">
            <v>122154.32</v>
          </cell>
          <cell r="F1826">
            <v>-259.2</v>
          </cell>
          <cell r="G1826">
            <v>92344.97</v>
          </cell>
          <cell r="H1826">
            <v>12233.7</v>
          </cell>
          <cell r="I1826">
            <v>-113.86</v>
          </cell>
          <cell r="J1826">
            <v>15536.13</v>
          </cell>
          <cell r="K1826">
            <v>6315.86</v>
          </cell>
          <cell r="L1826">
            <v>6730.4</v>
          </cell>
          <cell r="M1826">
            <v>0</v>
          </cell>
          <cell r="N1826">
            <v>35328</v>
          </cell>
          <cell r="O1826">
            <v>7546.4</v>
          </cell>
          <cell r="P1826">
            <v>23001.67</v>
          </cell>
          <cell r="Q1826">
            <v>86033.86</v>
          </cell>
          <cell r="R1826">
            <v>30548.07</v>
          </cell>
          <cell r="S1826">
            <v>2268</v>
          </cell>
          <cell r="T1826">
            <v>14940</v>
          </cell>
          <cell r="U1826">
            <v>6730.4</v>
          </cell>
          <cell r="V1826">
            <v>744</v>
          </cell>
          <cell r="W1826">
            <v>11664</v>
          </cell>
          <cell r="X1826">
            <v>293.25</v>
          </cell>
          <cell r="Y1826">
            <v>12886.7</v>
          </cell>
          <cell r="Z1826">
            <v>7112.39</v>
          </cell>
          <cell r="AA1826">
            <v>18.760000000000002</v>
          </cell>
          <cell r="AB1826">
            <v>2667</v>
          </cell>
          <cell r="AC1826">
            <v>13009.72</v>
          </cell>
          <cell r="AD1826">
            <v>47.87</v>
          </cell>
          <cell r="AE1826">
            <v>18018</v>
          </cell>
          <cell r="AF1826">
            <v>73.95</v>
          </cell>
          <cell r="AG1826">
            <v>2696.89</v>
          </cell>
          <cell r="AH1826">
            <v>54213</v>
          </cell>
          <cell r="AI1826">
            <v>2289.6</v>
          </cell>
          <cell r="AJ1826">
            <v>139758.10999999999</v>
          </cell>
          <cell r="AK1826">
            <v>3652.86</v>
          </cell>
          <cell r="AL1826">
            <v>17040.150000000001</v>
          </cell>
        </row>
        <row r="1827">
          <cell r="A1827">
            <v>38918</v>
          </cell>
          <cell r="B1827" t="str">
            <v>00:30</v>
          </cell>
          <cell r="C1827">
            <v>49463.9</v>
          </cell>
          <cell r="D1827">
            <v>64249.38</v>
          </cell>
          <cell r="E1827">
            <v>119591.22</v>
          </cell>
          <cell r="F1827">
            <v>-172.8</v>
          </cell>
          <cell r="G1827">
            <v>90619.97</v>
          </cell>
          <cell r="H1827">
            <v>11971.6</v>
          </cell>
          <cell r="I1827">
            <v>-108.25</v>
          </cell>
          <cell r="J1827">
            <v>14683.81</v>
          </cell>
          <cell r="K1827">
            <v>4458.8</v>
          </cell>
          <cell r="L1827">
            <v>6279.61</v>
          </cell>
          <cell r="M1827">
            <v>0</v>
          </cell>
          <cell r="N1827">
            <v>35328</v>
          </cell>
          <cell r="O1827">
            <v>7479.67</v>
          </cell>
          <cell r="P1827">
            <v>19617.04</v>
          </cell>
          <cell r="Q1827">
            <v>81868.25</v>
          </cell>
          <cell r="R1827">
            <v>27096.71</v>
          </cell>
          <cell r="S1827">
            <v>2484</v>
          </cell>
          <cell r="T1827">
            <v>14896.8</v>
          </cell>
          <cell r="U1827">
            <v>6279.61</v>
          </cell>
          <cell r="V1827">
            <v>792</v>
          </cell>
          <cell r="W1827">
            <v>11577.6</v>
          </cell>
          <cell r="X1827">
            <v>272.25</v>
          </cell>
          <cell r="Y1827">
            <v>12554.14</v>
          </cell>
          <cell r="Z1827">
            <v>6883.1</v>
          </cell>
          <cell r="AA1827">
            <v>20.64</v>
          </cell>
          <cell r="AB1827">
            <v>2628.6</v>
          </cell>
          <cell r="AC1827">
            <v>12293.73</v>
          </cell>
          <cell r="AD1827">
            <v>50.27</v>
          </cell>
          <cell r="AE1827">
            <v>17334</v>
          </cell>
          <cell r="AF1827">
            <v>73.95</v>
          </cell>
          <cell r="AG1827">
            <v>2656.13</v>
          </cell>
          <cell r="AH1827">
            <v>51942</v>
          </cell>
          <cell r="AI1827">
            <v>2210.4</v>
          </cell>
          <cell r="AJ1827">
            <v>136206.51999999999</v>
          </cell>
          <cell r="AK1827">
            <v>3938.24</v>
          </cell>
          <cell r="AL1827">
            <v>17841.95</v>
          </cell>
        </row>
        <row r="1828">
          <cell r="A1828">
            <v>38918</v>
          </cell>
          <cell r="B1828" t="str">
            <v>00:45</v>
          </cell>
          <cell r="C1828">
            <v>50019.63</v>
          </cell>
          <cell r="D1828">
            <v>60769.35</v>
          </cell>
          <cell r="E1828">
            <v>107751.48</v>
          </cell>
          <cell r="F1828">
            <v>-259.2</v>
          </cell>
          <cell r="G1828">
            <v>90313.3</v>
          </cell>
          <cell r="H1828">
            <v>12017.72</v>
          </cell>
          <cell r="I1828">
            <v>-108.97</v>
          </cell>
          <cell r="J1828">
            <v>15235.36</v>
          </cell>
          <cell r="K1828">
            <v>4974.01</v>
          </cell>
          <cell r="L1828">
            <v>5975.33</v>
          </cell>
          <cell r="M1828">
            <v>0</v>
          </cell>
          <cell r="N1828">
            <v>34776</v>
          </cell>
          <cell r="O1828">
            <v>7479.67</v>
          </cell>
          <cell r="P1828">
            <v>18504.509999999998</v>
          </cell>
          <cell r="Q1828">
            <v>76812.97</v>
          </cell>
          <cell r="R1828">
            <v>25984.18</v>
          </cell>
          <cell r="S1828">
            <v>2376</v>
          </cell>
          <cell r="T1828">
            <v>14526</v>
          </cell>
          <cell r="U1828">
            <v>5975.33</v>
          </cell>
          <cell r="V1828">
            <v>780</v>
          </cell>
          <cell r="W1828">
            <v>11404.8</v>
          </cell>
          <cell r="X1828">
            <v>263.25</v>
          </cell>
          <cell r="Y1828">
            <v>12221.58</v>
          </cell>
          <cell r="Z1828">
            <v>6720.18</v>
          </cell>
          <cell r="AA1828">
            <v>18.760000000000002</v>
          </cell>
          <cell r="AB1828">
            <v>2588.6999999999998</v>
          </cell>
          <cell r="AC1828">
            <v>11762.19</v>
          </cell>
          <cell r="AD1828">
            <v>50.04</v>
          </cell>
          <cell r="AE1828">
            <v>16848</v>
          </cell>
          <cell r="AF1828">
            <v>67.7</v>
          </cell>
          <cell r="AG1828">
            <v>2743.48</v>
          </cell>
          <cell r="AH1828">
            <v>50592</v>
          </cell>
          <cell r="AI1828">
            <v>2138.4</v>
          </cell>
          <cell r="AJ1828">
            <v>128639.54</v>
          </cell>
          <cell r="AK1828">
            <v>3881.17</v>
          </cell>
          <cell r="AL1828">
            <v>19695.86</v>
          </cell>
        </row>
        <row r="1829">
          <cell r="A1829">
            <v>38918</v>
          </cell>
          <cell r="B1829" t="str">
            <v>01:00</v>
          </cell>
          <cell r="C1829">
            <v>50266.9</v>
          </cell>
          <cell r="D1829">
            <v>57648.73</v>
          </cell>
          <cell r="E1829">
            <v>102630.65</v>
          </cell>
          <cell r="F1829">
            <v>-259.2</v>
          </cell>
          <cell r="G1829">
            <v>90313.3</v>
          </cell>
          <cell r="H1829">
            <v>5896.37</v>
          </cell>
          <cell r="I1829">
            <v>-105.66</v>
          </cell>
          <cell r="J1829">
            <v>15025.35</v>
          </cell>
          <cell r="K1829">
            <v>4978.12</v>
          </cell>
          <cell r="L1829">
            <v>5818.95</v>
          </cell>
          <cell r="M1829">
            <v>0</v>
          </cell>
          <cell r="N1829">
            <v>35328</v>
          </cell>
          <cell r="O1829">
            <v>7534.27</v>
          </cell>
          <cell r="P1829">
            <v>18650.7</v>
          </cell>
          <cell r="Q1829">
            <v>70217.66</v>
          </cell>
          <cell r="R1829">
            <v>26184.97</v>
          </cell>
          <cell r="S1829">
            <v>2484</v>
          </cell>
          <cell r="T1829">
            <v>14547.6</v>
          </cell>
          <cell r="U1829">
            <v>5818.95</v>
          </cell>
          <cell r="V1829">
            <v>747</v>
          </cell>
          <cell r="W1829">
            <v>10857.6</v>
          </cell>
          <cell r="X1829">
            <v>255</v>
          </cell>
          <cell r="Y1829">
            <v>11805.88</v>
          </cell>
          <cell r="Z1829">
            <v>6432.19</v>
          </cell>
          <cell r="AA1829">
            <v>16.88</v>
          </cell>
          <cell r="AB1829">
            <v>2512</v>
          </cell>
          <cell r="AC1829">
            <v>11165.91</v>
          </cell>
          <cell r="AD1829">
            <v>50.87</v>
          </cell>
          <cell r="AE1829">
            <v>16200</v>
          </cell>
          <cell r="AF1829">
            <v>65.62</v>
          </cell>
          <cell r="AG1829">
            <v>2788.95</v>
          </cell>
          <cell r="AH1829">
            <v>48789</v>
          </cell>
          <cell r="AI1829">
            <v>2037.6</v>
          </cell>
          <cell r="AJ1829">
            <v>124719.99</v>
          </cell>
          <cell r="AK1829">
            <v>3652.86</v>
          </cell>
          <cell r="AL1829">
            <v>19799.939999999999</v>
          </cell>
        </row>
        <row r="1830">
          <cell r="A1830">
            <v>38918</v>
          </cell>
          <cell r="B1830" t="str">
            <v>01:15</v>
          </cell>
          <cell r="C1830">
            <v>49559.93</v>
          </cell>
          <cell r="D1830">
            <v>55928.47</v>
          </cell>
          <cell r="E1830">
            <v>103190.61</v>
          </cell>
          <cell r="F1830">
            <v>-172.8</v>
          </cell>
          <cell r="G1830">
            <v>90236.64</v>
          </cell>
          <cell r="H1830">
            <v>-31.11</v>
          </cell>
          <cell r="I1830">
            <v>-99.91</v>
          </cell>
          <cell r="J1830">
            <v>10905.74</v>
          </cell>
          <cell r="K1830">
            <v>4986.0600000000004</v>
          </cell>
          <cell r="L1830">
            <v>5861.89</v>
          </cell>
          <cell r="M1830">
            <v>0</v>
          </cell>
          <cell r="N1830">
            <v>35328</v>
          </cell>
          <cell r="O1830">
            <v>7576.73</v>
          </cell>
          <cell r="P1830">
            <v>18753.580000000002</v>
          </cell>
          <cell r="Q1830">
            <v>66211.91</v>
          </cell>
          <cell r="R1830">
            <v>26330.31</v>
          </cell>
          <cell r="S1830">
            <v>2592</v>
          </cell>
          <cell r="T1830">
            <v>14022</v>
          </cell>
          <cell r="U1830">
            <v>5861.89</v>
          </cell>
          <cell r="V1830">
            <v>735</v>
          </cell>
          <cell r="W1830">
            <v>10080</v>
          </cell>
          <cell r="X1830">
            <v>249</v>
          </cell>
          <cell r="Y1830">
            <v>11223.9</v>
          </cell>
          <cell r="Z1830">
            <v>6838.96</v>
          </cell>
          <cell r="AA1830">
            <v>16.88</v>
          </cell>
          <cell r="AB1830">
            <v>2451.3000000000002</v>
          </cell>
          <cell r="AC1830">
            <v>10694.79</v>
          </cell>
          <cell r="AD1830">
            <v>49.15</v>
          </cell>
          <cell r="AE1830">
            <v>15786</v>
          </cell>
          <cell r="AF1830">
            <v>61.45</v>
          </cell>
          <cell r="AG1830">
            <v>3042.29</v>
          </cell>
          <cell r="AH1830">
            <v>47475</v>
          </cell>
          <cell r="AI1830">
            <v>1987.2</v>
          </cell>
          <cell r="AJ1830">
            <v>123664.13</v>
          </cell>
          <cell r="AK1830">
            <v>3595.79</v>
          </cell>
          <cell r="AL1830">
            <v>18562.060000000001</v>
          </cell>
        </row>
        <row r="1831">
          <cell r="A1831">
            <v>38918</v>
          </cell>
          <cell r="B1831" t="str">
            <v>01:30</v>
          </cell>
          <cell r="C1831">
            <v>48604.09</v>
          </cell>
          <cell r="D1831">
            <v>49927.98</v>
          </cell>
          <cell r="E1831">
            <v>103231.82</v>
          </cell>
          <cell r="F1831">
            <v>-259.2</v>
          </cell>
          <cell r="G1831">
            <v>90236.64</v>
          </cell>
          <cell r="H1831">
            <v>-55.11</v>
          </cell>
          <cell r="I1831">
            <v>-92.44</v>
          </cell>
          <cell r="J1831">
            <v>10930.93</v>
          </cell>
          <cell r="K1831">
            <v>5030.7</v>
          </cell>
          <cell r="L1831">
            <v>5832.32</v>
          </cell>
          <cell r="M1831">
            <v>0</v>
          </cell>
          <cell r="N1831">
            <v>34776</v>
          </cell>
          <cell r="O1831">
            <v>7576.73</v>
          </cell>
          <cell r="P1831">
            <v>18867.689999999999</v>
          </cell>
          <cell r="Q1831">
            <v>62972.44</v>
          </cell>
          <cell r="R1831">
            <v>26444.42</v>
          </cell>
          <cell r="S1831">
            <v>2592</v>
          </cell>
          <cell r="T1831">
            <v>14068.8</v>
          </cell>
          <cell r="U1831">
            <v>5832.32</v>
          </cell>
          <cell r="V1831">
            <v>759</v>
          </cell>
          <cell r="W1831">
            <v>10108.799999999999</v>
          </cell>
          <cell r="X1831">
            <v>246.75</v>
          </cell>
          <cell r="Y1831">
            <v>11556.46</v>
          </cell>
          <cell r="Z1831">
            <v>6861.61</v>
          </cell>
          <cell r="AA1831">
            <v>16.88</v>
          </cell>
          <cell r="AB1831">
            <v>2451.3000000000002</v>
          </cell>
          <cell r="AC1831">
            <v>10404.120000000001</v>
          </cell>
          <cell r="AD1831">
            <v>33.56</v>
          </cell>
          <cell r="AE1831">
            <v>15552</v>
          </cell>
          <cell r="AF1831">
            <v>62.5</v>
          </cell>
          <cell r="AG1831">
            <v>3083.34</v>
          </cell>
          <cell r="AH1831">
            <v>46869</v>
          </cell>
          <cell r="AI1831">
            <v>1936.8</v>
          </cell>
          <cell r="AJ1831">
            <v>122288.29</v>
          </cell>
          <cell r="AK1831">
            <v>3481.64</v>
          </cell>
          <cell r="AL1831">
            <v>17470.310000000001</v>
          </cell>
        </row>
        <row r="1832">
          <cell r="A1832">
            <v>38918</v>
          </cell>
          <cell r="B1832" t="str">
            <v>01:45</v>
          </cell>
          <cell r="C1832">
            <v>45514.95</v>
          </cell>
          <cell r="D1832">
            <v>46407.28</v>
          </cell>
          <cell r="E1832">
            <v>103109.02</v>
          </cell>
          <cell r="F1832">
            <v>-172.8</v>
          </cell>
          <cell r="G1832">
            <v>90274.97</v>
          </cell>
          <cell r="H1832">
            <v>-31.11</v>
          </cell>
          <cell r="I1832">
            <v>-89.27</v>
          </cell>
          <cell r="J1832">
            <v>11420.89</v>
          </cell>
          <cell r="K1832">
            <v>4963.1099999999997</v>
          </cell>
          <cell r="L1832">
            <v>5802.76</v>
          </cell>
          <cell r="M1832">
            <v>0</v>
          </cell>
          <cell r="N1832">
            <v>35328</v>
          </cell>
          <cell r="O1832">
            <v>7558.54</v>
          </cell>
          <cell r="P1832">
            <v>18903.830000000002</v>
          </cell>
          <cell r="Q1832">
            <v>61017.27</v>
          </cell>
          <cell r="R1832">
            <v>26462.37</v>
          </cell>
          <cell r="S1832">
            <v>2484</v>
          </cell>
          <cell r="T1832">
            <v>13813.2</v>
          </cell>
          <cell r="U1832">
            <v>5802.76</v>
          </cell>
          <cell r="V1832">
            <v>741</v>
          </cell>
          <cell r="W1832">
            <v>9907.2000000000007</v>
          </cell>
          <cell r="X1832">
            <v>255</v>
          </cell>
          <cell r="Y1832">
            <v>11556.46</v>
          </cell>
          <cell r="Z1832">
            <v>7238.93</v>
          </cell>
          <cell r="AA1832">
            <v>16.88</v>
          </cell>
          <cell r="AB1832">
            <v>2441.6999999999998</v>
          </cell>
          <cell r="AC1832">
            <v>10258.52</v>
          </cell>
          <cell r="AD1832">
            <v>6.88</v>
          </cell>
          <cell r="AE1832">
            <v>15372</v>
          </cell>
          <cell r="AF1832">
            <v>61.45</v>
          </cell>
          <cell r="AG1832">
            <v>3045.46</v>
          </cell>
          <cell r="AH1832">
            <v>46152</v>
          </cell>
          <cell r="AI1832">
            <v>1929.6</v>
          </cell>
          <cell r="AJ1832">
            <v>120928.39</v>
          </cell>
          <cell r="AK1832">
            <v>3595.79</v>
          </cell>
          <cell r="AL1832">
            <v>16626.36</v>
          </cell>
        </row>
        <row r="1833">
          <cell r="A1833">
            <v>38918</v>
          </cell>
          <cell r="B1833" t="str">
            <v>02:00</v>
          </cell>
          <cell r="C1833">
            <v>42086.93</v>
          </cell>
          <cell r="D1833">
            <v>45527.1</v>
          </cell>
          <cell r="E1833">
            <v>103322.19</v>
          </cell>
          <cell r="F1833">
            <v>-259.2</v>
          </cell>
          <cell r="G1833">
            <v>90274.97</v>
          </cell>
          <cell r="H1833">
            <v>-31.11</v>
          </cell>
          <cell r="I1833">
            <v>-87.98</v>
          </cell>
          <cell r="J1833">
            <v>11211.68</v>
          </cell>
          <cell r="K1833">
            <v>5074.21</v>
          </cell>
          <cell r="L1833">
            <v>5766.75</v>
          </cell>
          <cell r="M1833">
            <v>0</v>
          </cell>
          <cell r="N1833">
            <v>34776</v>
          </cell>
          <cell r="O1833">
            <v>7582.8</v>
          </cell>
          <cell r="P1833">
            <v>18938.64</v>
          </cell>
          <cell r="Q1833">
            <v>59255.98</v>
          </cell>
          <cell r="R1833">
            <v>26521.439999999999</v>
          </cell>
          <cell r="S1833">
            <v>2376</v>
          </cell>
          <cell r="T1833">
            <v>13978.8</v>
          </cell>
          <cell r="U1833">
            <v>5766.75</v>
          </cell>
          <cell r="V1833">
            <v>747</v>
          </cell>
          <cell r="W1833">
            <v>9964.7999999999993</v>
          </cell>
          <cell r="X1833">
            <v>246.75</v>
          </cell>
          <cell r="Y1833">
            <v>11307.04</v>
          </cell>
          <cell r="Z1833">
            <v>7129.54</v>
          </cell>
          <cell r="AA1833">
            <v>16.88</v>
          </cell>
          <cell r="AB1833">
            <v>2425.8000000000002</v>
          </cell>
          <cell r="AC1833">
            <v>10102.969999999999</v>
          </cell>
          <cell r="AD1833">
            <v>5.77</v>
          </cell>
          <cell r="AE1833">
            <v>15192</v>
          </cell>
          <cell r="AF1833">
            <v>60.41</v>
          </cell>
          <cell r="AG1833">
            <v>3092.7</v>
          </cell>
          <cell r="AH1833">
            <v>45669</v>
          </cell>
          <cell r="AI1833">
            <v>1900.8</v>
          </cell>
          <cell r="AJ1833">
            <v>120176.44</v>
          </cell>
          <cell r="AK1833">
            <v>3767.02</v>
          </cell>
          <cell r="AL1833">
            <v>15709.94</v>
          </cell>
        </row>
        <row r="1834">
          <cell r="A1834">
            <v>38918</v>
          </cell>
          <cell r="B1834" t="str">
            <v>02:15</v>
          </cell>
          <cell r="C1834">
            <v>38412.050000000003</v>
          </cell>
          <cell r="D1834">
            <v>45247.05</v>
          </cell>
          <cell r="E1834">
            <v>103203.81</v>
          </cell>
          <cell r="F1834">
            <v>-172.8</v>
          </cell>
          <cell r="G1834">
            <v>90236.64</v>
          </cell>
          <cell r="H1834">
            <v>-55.11</v>
          </cell>
          <cell r="I1834">
            <v>-91.43</v>
          </cell>
          <cell r="J1834">
            <v>10915.73</v>
          </cell>
          <cell r="K1834">
            <v>5215.5</v>
          </cell>
          <cell r="L1834">
            <v>5786.82</v>
          </cell>
          <cell r="M1834">
            <v>0</v>
          </cell>
          <cell r="N1834">
            <v>35328</v>
          </cell>
          <cell r="O1834">
            <v>7570.67</v>
          </cell>
          <cell r="P1834">
            <v>18972.25</v>
          </cell>
          <cell r="Q1834">
            <v>57723.43</v>
          </cell>
          <cell r="R1834">
            <v>26542.92</v>
          </cell>
          <cell r="S1834">
            <v>2484</v>
          </cell>
          <cell r="T1834">
            <v>13690.8</v>
          </cell>
          <cell r="U1834">
            <v>5786.82</v>
          </cell>
          <cell r="V1834">
            <v>726</v>
          </cell>
          <cell r="W1834">
            <v>9964.7999999999993</v>
          </cell>
          <cell r="X1834">
            <v>237</v>
          </cell>
          <cell r="Y1834">
            <v>11307.04</v>
          </cell>
          <cell r="Z1834">
            <v>7170.83</v>
          </cell>
          <cell r="AA1834">
            <v>16.88</v>
          </cell>
          <cell r="AB1834">
            <v>2433.8000000000002</v>
          </cell>
          <cell r="AC1834">
            <v>9977.58</v>
          </cell>
          <cell r="AD1834">
            <v>5.76</v>
          </cell>
          <cell r="AE1834">
            <v>15138</v>
          </cell>
          <cell r="AF1834">
            <v>60.41</v>
          </cell>
          <cell r="AG1834">
            <v>3007.27</v>
          </cell>
          <cell r="AH1834">
            <v>45363</v>
          </cell>
          <cell r="AI1834">
            <v>1915.2</v>
          </cell>
          <cell r="AJ1834">
            <v>119056.5</v>
          </cell>
          <cell r="AK1834">
            <v>3824.09</v>
          </cell>
          <cell r="AL1834">
            <v>15081.06</v>
          </cell>
        </row>
        <row r="1835">
          <cell r="A1835">
            <v>38918</v>
          </cell>
          <cell r="B1835" t="str">
            <v>02:30</v>
          </cell>
          <cell r="C1835">
            <v>33194.800000000003</v>
          </cell>
          <cell r="D1835">
            <v>46127.22</v>
          </cell>
          <cell r="E1835">
            <v>103209.01</v>
          </cell>
          <cell r="F1835">
            <v>-172.8</v>
          </cell>
          <cell r="G1835">
            <v>90313.3</v>
          </cell>
          <cell r="H1835">
            <v>-31.11</v>
          </cell>
          <cell r="I1835">
            <v>-92.58</v>
          </cell>
          <cell r="J1835">
            <v>11192.11</v>
          </cell>
          <cell r="K1835">
            <v>5115.97</v>
          </cell>
          <cell r="L1835">
            <v>5748.92</v>
          </cell>
          <cell r="M1835">
            <v>0</v>
          </cell>
          <cell r="N1835">
            <v>34776</v>
          </cell>
          <cell r="O1835">
            <v>7570.67</v>
          </cell>
          <cell r="P1835">
            <v>19064.990000000002</v>
          </cell>
          <cell r="Q1835">
            <v>56188.58</v>
          </cell>
          <cell r="R1835">
            <v>26635.66</v>
          </cell>
          <cell r="S1835">
            <v>2376</v>
          </cell>
          <cell r="T1835">
            <v>13816.8</v>
          </cell>
          <cell r="U1835">
            <v>5748.92</v>
          </cell>
          <cell r="V1835">
            <v>747</v>
          </cell>
          <cell r="W1835">
            <v>9792</v>
          </cell>
          <cell r="X1835">
            <v>234</v>
          </cell>
          <cell r="Y1835">
            <v>11140.76</v>
          </cell>
          <cell r="Z1835">
            <v>7193.7</v>
          </cell>
          <cell r="AA1835">
            <v>16.88</v>
          </cell>
          <cell r="AB1835">
            <v>2438.5</v>
          </cell>
          <cell r="AC1835">
            <v>9792.42</v>
          </cell>
          <cell r="AD1835">
            <v>6.76</v>
          </cell>
          <cell r="AE1835">
            <v>14976</v>
          </cell>
          <cell r="AF1835">
            <v>60.41</v>
          </cell>
          <cell r="AG1835">
            <v>3086.26</v>
          </cell>
          <cell r="AH1835">
            <v>45255</v>
          </cell>
          <cell r="AI1835">
            <v>1879.2</v>
          </cell>
          <cell r="AJ1835">
            <v>118384.57</v>
          </cell>
          <cell r="AK1835">
            <v>3767.02</v>
          </cell>
          <cell r="AL1835">
            <v>14571.42</v>
          </cell>
        </row>
        <row r="1836">
          <cell r="A1836">
            <v>38918</v>
          </cell>
          <cell r="B1836" t="str">
            <v>02:45</v>
          </cell>
          <cell r="C1836">
            <v>32293.38</v>
          </cell>
          <cell r="D1836">
            <v>46607.31</v>
          </cell>
          <cell r="E1836">
            <v>103125.02</v>
          </cell>
          <cell r="F1836">
            <v>-172.8</v>
          </cell>
          <cell r="G1836">
            <v>90351.64</v>
          </cell>
          <cell r="H1836">
            <v>-31.11</v>
          </cell>
          <cell r="I1836">
            <v>-93.01</v>
          </cell>
          <cell r="J1836">
            <v>10934.5</v>
          </cell>
          <cell r="K1836">
            <v>5049.74</v>
          </cell>
          <cell r="L1836">
            <v>5848.62</v>
          </cell>
          <cell r="M1836">
            <v>0</v>
          </cell>
          <cell r="N1836">
            <v>35328</v>
          </cell>
          <cell r="O1836">
            <v>7570.67</v>
          </cell>
          <cell r="P1836">
            <v>19114.12</v>
          </cell>
          <cell r="Q1836">
            <v>57085.01</v>
          </cell>
          <cell r="R1836">
            <v>26684.79</v>
          </cell>
          <cell r="S1836">
            <v>2484</v>
          </cell>
          <cell r="T1836">
            <v>13586.4</v>
          </cell>
          <cell r="U1836">
            <v>5848.62</v>
          </cell>
          <cell r="V1836">
            <v>726</v>
          </cell>
          <cell r="W1836">
            <v>9878.4</v>
          </cell>
          <cell r="X1836">
            <v>229.5</v>
          </cell>
          <cell r="Y1836">
            <v>10974.48</v>
          </cell>
          <cell r="Z1836">
            <v>7369.36</v>
          </cell>
          <cell r="AA1836">
            <v>16.88</v>
          </cell>
          <cell r="AB1836">
            <v>2419.4</v>
          </cell>
          <cell r="AC1836">
            <v>9667.27</v>
          </cell>
          <cell r="AD1836">
            <v>5.87</v>
          </cell>
          <cell r="AE1836">
            <v>14868</v>
          </cell>
          <cell r="AF1836">
            <v>58.33</v>
          </cell>
          <cell r="AG1836">
            <v>3039.78</v>
          </cell>
          <cell r="AH1836">
            <v>44466</v>
          </cell>
          <cell r="AI1836">
            <v>1857.6</v>
          </cell>
          <cell r="AJ1836">
            <v>118048.68</v>
          </cell>
          <cell r="AK1836">
            <v>3652.86</v>
          </cell>
          <cell r="AL1836">
            <v>14197.36</v>
          </cell>
        </row>
        <row r="1837">
          <cell r="A1837">
            <v>38918</v>
          </cell>
          <cell r="B1837" t="str">
            <v>03:00</v>
          </cell>
          <cell r="C1837">
            <v>29181.83</v>
          </cell>
          <cell r="D1837">
            <v>45487.1</v>
          </cell>
          <cell r="E1837">
            <v>103408.6</v>
          </cell>
          <cell r="F1837">
            <v>-172.8</v>
          </cell>
          <cell r="G1837">
            <v>90236.64</v>
          </cell>
          <cell r="H1837">
            <v>-55.11</v>
          </cell>
          <cell r="I1837">
            <v>-93.59</v>
          </cell>
          <cell r="J1837">
            <v>12583.99</v>
          </cell>
          <cell r="K1837">
            <v>5080.17</v>
          </cell>
          <cell r="L1837">
            <v>5738.58</v>
          </cell>
          <cell r="M1837">
            <v>0</v>
          </cell>
          <cell r="N1837">
            <v>34776</v>
          </cell>
          <cell r="O1837">
            <v>7582.8</v>
          </cell>
          <cell r="P1837">
            <v>19039.310000000001</v>
          </cell>
          <cell r="Q1837">
            <v>56477.59</v>
          </cell>
          <cell r="R1837">
            <v>26622.11</v>
          </cell>
          <cell r="S1837">
            <v>2484</v>
          </cell>
          <cell r="T1837">
            <v>13471.2</v>
          </cell>
          <cell r="U1837">
            <v>5738.58</v>
          </cell>
          <cell r="V1837">
            <v>735</v>
          </cell>
          <cell r="W1837">
            <v>9705.6</v>
          </cell>
          <cell r="X1837">
            <v>221.25</v>
          </cell>
          <cell r="Y1837">
            <v>11057.62</v>
          </cell>
          <cell r="Z1837">
            <v>7300.25</v>
          </cell>
          <cell r="AA1837">
            <v>16.88</v>
          </cell>
          <cell r="AB1837">
            <v>2419.4</v>
          </cell>
          <cell r="AC1837">
            <v>9581.9</v>
          </cell>
          <cell r="AD1837">
            <v>5.74</v>
          </cell>
          <cell r="AE1837">
            <v>14778</v>
          </cell>
          <cell r="AF1837">
            <v>59.37</v>
          </cell>
          <cell r="AG1837">
            <v>3033.17</v>
          </cell>
          <cell r="AH1837">
            <v>44043</v>
          </cell>
          <cell r="AI1837">
            <v>1857.6</v>
          </cell>
          <cell r="AJ1837">
            <v>117440.73</v>
          </cell>
          <cell r="AK1837">
            <v>3652.86</v>
          </cell>
          <cell r="AL1837">
            <v>13635.13</v>
          </cell>
        </row>
        <row r="1838">
          <cell r="A1838">
            <v>38918</v>
          </cell>
          <cell r="B1838" t="str">
            <v>03:15</v>
          </cell>
          <cell r="C1838">
            <v>26255.93</v>
          </cell>
          <cell r="D1838">
            <v>43446.69</v>
          </cell>
          <cell r="E1838">
            <v>104246.52</v>
          </cell>
          <cell r="F1838">
            <v>-172.8</v>
          </cell>
          <cell r="G1838">
            <v>90236.64</v>
          </cell>
          <cell r="H1838">
            <v>-29.24</v>
          </cell>
          <cell r="I1838">
            <v>-94.45</v>
          </cell>
          <cell r="J1838">
            <v>15356.15</v>
          </cell>
          <cell r="K1838">
            <v>5064.79</v>
          </cell>
          <cell r="L1838">
            <v>5772.02</v>
          </cell>
          <cell r="M1838">
            <v>0</v>
          </cell>
          <cell r="N1838">
            <v>34776</v>
          </cell>
          <cell r="O1838">
            <v>7570.67</v>
          </cell>
          <cell r="P1838">
            <v>19038.27</v>
          </cell>
          <cell r="Q1838">
            <v>55678.45</v>
          </cell>
          <cell r="R1838">
            <v>26608.94</v>
          </cell>
          <cell r="S1838">
            <v>2592</v>
          </cell>
          <cell r="T1838">
            <v>13215.6</v>
          </cell>
          <cell r="U1838">
            <v>5772.02</v>
          </cell>
          <cell r="V1838">
            <v>768</v>
          </cell>
          <cell r="W1838">
            <v>9792</v>
          </cell>
          <cell r="X1838">
            <v>210</v>
          </cell>
          <cell r="Y1838">
            <v>10974.48</v>
          </cell>
          <cell r="Z1838">
            <v>7366.26</v>
          </cell>
          <cell r="AA1838">
            <v>18.760000000000002</v>
          </cell>
          <cell r="AB1838">
            <v>2421</v>
          </cell>
          <cell r="AC1838">
            <v>9477</v>
          </cell>
          <cell r="AD1838">
            <v>6.85</v>
          </cell>
          <cell r="AE1838">
            <v>14778</v>
          </cell>
          <cell r="AF1838">
            <v>57.29</v>
          </cell>
          <cell r="AG1838">
            <v>3097.05</v>
          </cell>
          <cell r="AH1838">
            <v>44190</v>
          </cell>
          <cell r="AI1838">
            <v>1843.2</v>
          </cell>
          <cell r="AJ1838">
            <v>117392.72</v>
          </cell>
          <cell r="AK1838">
            <v>3824.09</v>
          </cell>
          <cell r="AL1838">
            <v>12930.28</v>
          </cell>
        </row>
        <row r="1839">
          <cell r="A1839">
            <v>38918</v>
          </cell>
          <cell r="B1839" t="str">
            <v>03:30</v>
          </cell>
          <cell r="C1839">
            <v>26559.61</v>
          </cell>
          <cell r="D1839">
            <v>40686.129999999997</v>
          </cell>
          <cell r="E1839">
            <v>104007.34</v>
          </cell>
          <cell r="F1839">
            <v>-172.8</v>
          </cell>
          <cell r="G1839">
            <v>90274.97</v>
          </cell>
          <cell r="H1839">
            <v>-32.99</v>
          </cell>
          <cell r="I1839">
            <v>-95.02</v>
          </cell>
          <cell r="J1839">
            <v>15577.7</v>
          </cell>
          <cell r="K1839">
            <v>5068.57</v>
          </cell>
          <cell r="L1839">
            <v>5776.19</v>
          </cell>
          <cell r="M1839">
            <v>0</v>
          </cell>
          <cell r="N1839">
            <v>34776</v>
          </cell>
          <cell r="O1839">
            <v>7576.73</v>
          </cell>
          <cell r="P1839">
            <v>18955.62</v>
          </cell>
          <cell r="Q1839">
            <v>55359.02</v>
          </cell>
          <cell r="R1839">
            <v>26532.35</v>
          </cell>
          <cell r="S1839">
            <v>2484</v>
          </cell>
          <cell r="T1839">
            <v>13176</v>
          </cell>
          <cell r="U1839">
            <v>5776.19</v>
          </cell>
          <cell r="V1839">
            <v>747</v>
          </cell>
          <cell r="W1839">
            <v>9792</v>
          </cell>
          <cell r="X1839">
            <v>209.25</v>
          </cell>
          <cell r="Y1839">
            <v>10974.48</v>
          </cell>
          <cell r="Z1839">
            <v>7128.65</v>
          </cell>
          <cell r="AA1839">
            <v>15.01</v>
          </cell>
          <cell r="AB1839">
            <v>2417.8000000000002</v>
          </cell>
          <cell r="AC1839">
            <v>9407.01</v>
          </cell>
          <cell r="AD1839">
            <v>5.88</v>
          </cell>
          <cell r="AE1839">
            <v>14688</v>
          </cell>
          <cell r="AF1839">
            <v>58.33</v>
          </cell>
          <cell r="AG1839">
            <v>3040.21</v>
          </cell>
          <cell r="AH1839">
            <v>44157</v>
          </cell>
          <cell r="AI1839">
            <v>1828.8</v>
          </cell>
          <cell r="AJ1839">
            <v>116512.83</v>
          </cell>
          <cell r="AK1839">
            <v>3709.94</v>
          </cell>
          <cell r="AL1839">
            <v>12424.15</v>
          </cell>
        </row>
        <row r="1840">
          <cell r="A1840">
            <v>38918</v>
          </cell>
          <cell r="B1840" t="str">
            <v>03:45</v>
          </cell>
          <cell r="C1840">
            <v>26551.200000000001</v>
          </cell>
          <cell r="D1840">
            <v>38445.69</v>
          </cell>
          <cell r="E1840">
            <v>103966.94</v>
          </cell>
          <cell r="F1840">
            <v>-172.8</v>
          </cell>
          <cell r="G1840">
            <v>90236.64</v>
          </cell>
          <cell r="H1840">
            <v>-5.24</v>
          </cell>
          <cell r="I1840">
            <v>-96.61</v>
          </cell>
          <cell r="J1840">
            <v>15487.34</v>
          </cell>
          <cell r="K1840">
            <v>5089.41</v>
          </cell>
          <cell r="L1840">
            <v>5777.33</v>
          </cell>
          <cell r="M1840">
            <v>0</v>
          </cell>
          <cell r="N1840">
            <v>35328</v>
          </cell>
          <cell r="O1840">
            <v>7582.8</v>
          </cell>
          <cell r="P1840">
            <v>19119.830000000002</v>
          </cell>
          <cell r="Q1840">
            <v>54208.61</v>
          </cell>
          <cell r="R1840">
            <v>26702.63</v>
          </cell>
          <cell r="S1840">
            <v>2484</v>
          </cell>
          <cell r="T1840">
            <v>13136.4</v>
          </cell>
          <cell r="U1840">
            <v>5777.33</v>
          </cell>
          <cell r="V1840">
            <v>720</v>
          </cell>
          <cell r="W1840">
            <v>9820.7999999999993</v>
          </cell>
          <cell r="X1840">
            <v>208.5</v>
          </cell>
          <cell r="Y1840">
            <v>11057.62</v>
          </cell>
          <cell r="Z1840">
            <v>7249.49</v>
          </cell>
          <cell r="AA1840">
            <v>18.760000000000002</v>
          </cell>
          <cell r="AB1840">
            <v>2425.8000000000002</v>
          </cell>
          <cell r="AC1840">
            <v>9436.64</v>
          </cell>
          <cell r="AD1840">
            <v>5.84</v>
          </cell>
          <cell r="AE1840">
            <v>14652</v>
          </cell>
          <cell r="AF1840">
            <v>56.25</v>
          </cell>
          <cell r="AG1840">
            <v>3043.58</v>
          </cell>
          <cell r="AH1840">
            <v>44190</v>
          </cell>
          <cell r="AI1840">
            <v>1843.2</v>
          </cell>
          <cell r="AJ1840">
            <v>116032.88</v>
          </cell>
          <cell r="AK1840">
            <v>3767.02</v>
          </cell>
          <cell r="AL1840">
            <v>11878.27</v>
          </cell>
        </row>
        <row r="1841">
          <cell r="A1841">
            <v>38918</v>
          </cell>
          <cell r="B1841" t="str">
            <v>04:00</v>
          </cell>
          <cell r="C1841">
            <v>26587.61</v>
          </cell>
          <cell r="D1841">
            <v>36525.300000000003</v>
          </cell>
          <cell r="E1841">
            <v>104168.52</v>
          </cell>
          <cell r="F1841">
            <v>-172.8</v>
          </cell>
          <cell r="G1841">
            <v>90274.97</v>
          </cell>
          <cell r="H1841">
            <v>-32.99</v>
          </cell>
          <cell r="I1841">
            <v>-96.75</v>
          </cell>
          <cell r="J1841">
            <v>15540.5</v>
          </cell>
          <cell r="K1841">
            <v>5146.62</v>
          </cell>
          <cell r="L1841">
            <v>5692.14</v>
          </cell>
          <cell r="M1841">
            <v>0</v>
          </cell>
          <cell r="N1841">
            <v>34776</v>
          </cell>
          <cell r="O1841">
            <v>7570.67</v>
          </cell>
          <cell r="P1841">
            <v>19027.97</v>
          </cell>
          <cell r="Q1841">
            <v>53984.75</v>
          </cell>
          <cell r="R1841">
            <v>26598.639999999999</v>
          </cell>
          <cell r="S1841">
            <v>2484</v>
          </cell>
          <cell r="T1841">
            <v>13068</v>
          </cell>
          <cell r="U1841">
            <v>5692.14</v>
          </cell>
          <cell r="V1841">
            <v>717</v>
          </cell>
          <cell r="W1841">
            <v>9763.2000000000007</v>
          </cell>
          <cell r="X1841">
            <v>204.75</v>
          </cell>
          <cell r="Y1841">
            <v>11140.76</v>
          </cell>
          <cell r="Z1841">
            <v>7005.29</v>
          </cell>
          <cell r="AA1841">
            <v>15.01</v>
          </cell>
          <cell r="AB1841">
            <v>2414.6</v>
          </cell>
          <cell r="AC1841">
            <v>9421.18</v>
          </cell>
          <cell r="AD1841">
            <v>5.78</v>
          </cell>
          <cell r="AE1841">
            <v>14706</v>
          </cell>
          <cell r="AF1841">
            <v>57.29</v>
          </cell>
          <cell r="AG1841">
            <v>3054.38</v>
          </cell>
          <cell r="AH1841">
            <v>44205</v>
          </cell>
          <cell r="AI1841">
            <v>1836</v>
          </cell>
          <cell r="AJ1841">
            <v>115376.86</v>
          </cell>
          <cell r="AK1841">
            <v>3767.02</v>
          </cell>
          <cell r="AL1841">
            <v>11656.17</v>
          </cell>
        </row>
        <row r="1842">
          <cell r="A1842">
            <v>38918</v>
          </cell>
          <cell r="B1842" t="str">
            <v>04:15</v>
          </cell>
          <cell r="C1842">
            <v>26840.47</v>
          </cell>
          <cell r="D1842">
            <v>35845.160000000003</v>
          </cell>
          <cell r="E1842">
            <v>104089.33</v>
          </cell>
          <cell r="F1842">
            <v>-172.8</v>
          </cell>
          <cell r="G1842">
            <v>90198.3</v>
          </cell>
          <cell r="H1842">
            <v>-31.11</v>
          </cell>
          <cell r="I1842">
            <v>-97.61</v>
          </cell>
          <cell r="J1842">
            <v>15727.72</v>
          </cell>
          <cell r="K1842">
            <v>5054.08</v>
          </cell>
          <cell r="L1842">
            <v>5752.24</v>
          </cell>
          <cell r="M1842">
            <v>0</v>
          </cell>
          <cell r="N1842">
            <v>35328</v>
          </cell>
          <cell r="O1842">
            <v>7570.67</v>
          </cell>
          <cell r="P1842">
            <v>19049.87</v>
          </cell>
          <cell r="Q1842">
            <v>53889.61</v>
          </cell>
          <cell r="R1842">
            <v>26620.54</v>
          </cell>
          <cell r="S1842">
            <v>2484</v>
          </cell>
          <cell r="T1842">
            <v>12628.8</v>
          </cell>
          <cell r="U1842">
            <v>5752.24</v>
          </cell>
          <cell r="V1842">
            <v>732</v>
          </cell>
          <cell r="W1842">
            <v>9763.2000000000007</v>
          </cell>
          <cell r="X1842">
            <v>216.75</v>
          </cell>
          <cell r="Y1842">
            <v>11223.9</v>
          </cell>
          <cell r="Z1842">
            <v>6891.81</v>
          </cell>
          <cell r="AA1842">
            <v>16.88</v>
          </cell>
          <cell r="AB1842">
            <v>2443.3000000000002</v>
          </cell>
          <cell r="AC1842">
            <v>9431.0499999999993</v>
          </cell>
          <cell r="AD1842">
            <v>6.97</v>
          </cell>
          <cell r="AE1842">
            <v>14796</v>
          </cell>
          <cell r="AF1842">
            <v>58.33</v>
          </cell>
          <cell r="AG1842">
            <v>3143.9</v>
          </cell>
          <cell r="AH1842">
            <v>44175</v>
          </cell>
          <cell r="AI1842">
            <v>1857.6</v>
          </cell>
          <cell r="AJ1842">
            <v>115600.85</v>
          </cell>
          <cell r="AK1842">
            <v>3824.09</v>
          </cell>
          <cell r="AL1842">
            <v>11656.17</v>
          </cell>
        </row>
        <row r="1843">
          <cell r="A1843">
            <v>38918</v>
          </cell>
          <cell r="B1843" t="str">
            <v>04:30</v>
          </cell>
          <cell r="C1843">
            <v>27226.959999999999</v>
          </cell>
          <cell r="D1843">
            <v>36165.230000000003</v>
          </cell>
          <cell r="E1843">
            <v>104168.92</v>
          </cell>
          <cell r="F1843">
            <v>-172.8</v>
          </cell>
          <cell r="G1843">
            <v>90313.3</v>
          </cell>
          <cell r="H1843">
            <v>-29.24</v>
          </cell>
          <cell r="I1843">
            <v>-99.05</v>
          </cell>
          <cell r="J1843">
            <v>15918.5</v>
          </cell>
          <cell r="K1843">
            <v>5055.21</v>
          </cell>
          <cell r="L1843">
            <v>5765.99</v>
          </cell>
          <cell r="M1843">
            <v>0</v>
          </cell>
          <cell r="N1843">
            <v>34776</v>
          </cell>
          <cell r="O1843">
            <v>7576.73</v>
          </cell>
          <cell r="P1843">
            <v>19134.8</v>
          </cell>
          <cell r="Q1843">
            <v>54595.05</v>
          </cell>
          <cell r="R1843">
            <v>26711.53</v>
          </cell>
          <cell r="S1843">
            <v>2484</v>
          </cell>
          <cell r="T1843">
            <v>12391.2</v>
          </cell>
          <cell r="U1843">
            <v>5765.99</v>
          </cell>
          <cell r="V1843">
            <v>726</v>
          </cell>
          <cell r="W1843">
            <v>9561.6</v>
          </cell>
          <cell r="X1843">
            <v>217.5</v>
          </cell>
          <cell r="Y1843">
            <v>11390.18</v>
          </cell>
          <cell r="Z1843">
            <v>6831.03</v>
          </cell>
          <cell r="AA1843">
            <v>18.760000000000002</v>
          </cell>
          <cell r="AB1843">
            <v>2459.3000000000002</v>
          </cell>
          <cell r="AC1843">
            <v>9515.7000000000007</v>
          </cell>
          <cell r="AD1843">
            <v>5.99</v>
          </cell>
          <cell r="AE1843">
            <v>14976</v>
          </cell>
          <cell r="AF1843">
            <v>57.29</v>
          </cell>
          <cell r="AG1843">
            <v>3330.73</v>
          </cell>
          <cell r="AH1843">
            <v>44337</v>
          </cell>
          <cell r="AI1843">
            <v>1886.4</v>
          </cell>
          <cell r="AJ1843">
            <v>115520.86</v>
          </cell>
          <cell r="AK1843">
            <v>3767.02</v>
          </cell>
          <cell r="AL1843">
            <v>11560.32</v>
          </cell>
        </row>
        <row r="1844">
          <cell r="A1844">
            <v>38918</v>
          </cell>
          <cell r="B1844" t="str">
            <v>04:45</v>
          </cell>
          <cell r="C1844">
            <v>27646.66</v>
          </cell>
          <cell r="D1844">
            <v>36685.339999999997</v>
          </cell>
          <cell r="E1844">
            <v>104167.72</v>
          </cell>
          <cell r="F1844">
            <v>-172.8</v>
          </cell>
          <cell r="G1844">
            <v>90274.97</v>
          </cell>
          <cell r="H1844">
            <v>-7.11</v>
          </cell>
          <cell r="I1844">
            <v>-105.81</v>
          </cell>
          <cell r="J1844">
            <v>16152.45</v>
          </cell>
          <cell r="K1844">
            <v>5014.67</v>
          </cell>
          <cell r="L1844">
            <v>5790.98</v>
          </cell>
          <cell r="M1844">
            <v>0</v>
          </cell>
          <cell r="N1844">
            <v>35328</v>
          </cell>
          <cell r="O1844">
            <v>7570.67</v>
          </cell>
          <cell r="P1844">
            <v>19082.25</v>
          </cell>
          <cell r="Q1844">
            <v>55945.81</v>
          </cell>
          <cell r="R1844">
            <v>26652.92</v>
          </cell>
          <cell r="S1844">
            <v>2484</v>
          </cell>
          <cell r="T1844">
            <v>12081.6</v>
          </cell>
          <cell r="U1844">
            <v>5790.98</v>
          </cell>
          <cell r="V1844">
            <v>771</v>
          </cell>
          <cell r="W1844">
            <v>9129.6</v>
          </cell>
          <cell r="X1844">
            <v>216.75</v>
          </cell>
          <cell r="Y1844">
            <v>11473.32</v>
          </cell>
          <cell r="Z1844">
            <v>6951.45</v>
          </cell>
          <cell r="AA1844">
            <v>16.88</v>
          </cell>
          <cell r="AB1844">
            <v>2460.8000000000002</v>
          </cell>
          <cell r="AC1844">
            <v>9650.73</v>
          </cell>
          <cell r="AD1844">
            <v>5.99</v>
          </cell>
          <cell r="AE1844">
            <v>15066</v>
          </cell>
          <cell r="AF1844">
            <v>58.33</v>
          </cell>
          <cell r="AG1844">
            <v>3285.4</v>
          </cell>
          <cell r="AH1844">
            <v>44733</v>
          </cell>
          <cell r="AI1844">
            <v>1900.8</v>
          </cell>
          <cell r="AJ1844">
            <v>115360.89</v>
          </cell>
          <cell r="AK1844">
            <v>3709.94</v>
          </cell>
          <cell r="AL1844">
            <v>11616.42</v>
          </cell>
        </row>
        <row r="1845">
          <cell r="A1845">
            <v>38918</v>
          </cell>
          <cell r="B1845" t="str">
            <v>05:00</v>
          </cell>
          <cell r="C1845">
            <v>28498.47</v>
          </cell>
          <cell r="D1845">
            <v>38405.67</v>
          </cell>
          <cell r="E1845">
            <v>104170.92</v>
          </cell>
          <cell r="F1845">
            <v>-172.8</v>
          </cell>
          <cell r="G1845">
            <v>90389.97</v>
          </cell>
          <cell r="H1845">
            <v>-31.11</v>
          </cell>
          <cell r="I1845">
            <v>-108.25</v>
          </cell>
          <cell r="J1845">
            <v>15834.11</v>
          </cell>
          <cell r="K1845">
            <v>5108.97</v>
          </cell>
          <cell r="L1845">
            <v>5819.31</v>
          </cell>
          <cell r="M1845">
            <v>0</v>
          </cell>
          <cell r="N1845">
            <v>35328</v>
          </cell>
          <cell r="O1845">
            <v>7631.33</v>
          </cell>
          <cell r="P1845">
            <v>19247.16</v>
          </cell>
          <cell r="Q1845">
            <v>56492.25</v>
          </cell>
          <cell r="R1845">
            <v>26878.49</v>
          </cell>
          <cell r="S1845">
            <v>2484</v>
          </cell>
          <cell r="T1845">
            <v>12283.2</v>
          </cell>
          <cell r="U1845">
            <v>5819.31</v>
          </cell>
          <cell r="V1845">
            <v>801</v>
          </cell>
          <cell r="W1845">
            <v>9129.6</v>
          </cell>
          <cell r="X1845">
            <v>202.5</v>
          </cell>
          <cell r="Y1845">
            <v>11390.18</v>
          </cell>
          <cell r="Z1845">
            <v>6945.27</v>
          </cell>
          <cell r="AA1845">
            <v>16.88</v>
          </cell>
          <cell r="AB1845">
            <v>2467.1999999999998</v>
          </cell>
          <cell r="AC1845">
            <v>9740.36</v>
          </cell>
          <cell r="AD1845">
            <v>6.3</v>
          </cell>
          <cell r="AE1845">
            <v>15210</v>
          </cell>
          <cell r="AF1845">
            <v>60.41</v>
          </cell>
          <cell r="AG1845">
            <v>3636.6</v>
          </cell>
          <cell r="AH1845">
            <v>45477</v>
          </cell>
          <cell r="AI1845">
            <v>1936.8</v>
          </cell>
          <cell r="AJ1845">
            <v>115760.82</v>
          </cell>
          <cell r="AK1845">
            <v>3824.09</v>
          </cell>
          <cell r="AL1845">
            <v>12059.42</v>
          </cell>
        </row>
        <row r="1846">
          <cell r="A1846">
            <v>38918</v>
          </cell>
          <cell r="B1846" t="str">
            <v>05:15</v>
          </cell>
          <cell r="C1846">
            <v>28187.59</v>
          </cell>
          <cell r="D1846">
            <v>44405.77</v>
          </cell>
          <cell r="E1846">
            <v>104128.92</v>
          </cell>
          <cell r="F1846">
            <v>-172.8</v>
          </cell>
          <cell r="G1846">
            <v>90313.3</v>
          </cell>
          <cell r="H1846">
            <v>-31.11</v>
          </cell>
          <cell r="I1846">
            <v>-115.44</v>
          </cell>
          <cell r="J1846">
            <v>14730.6</v>
          </cell>
          <cell r="K1846">
            <v>5173.7299999999996</v>
          </cell>
          <cell r="L1846">
            <v>5780.89</v>
          </cell>
          <cell r="M1846">
            <v>0</v>
          </cell>
          <cell r="N1846">
            <v>35328</v>
          </cell>
          <cell r="O1846">
            <v>7673.79</v>
          </cell>
          <cell r="P1846">
            <v>19168.55</v>
          </cell>
          <cell r="Q1846">
            <v>58195.44</v>
          </cell>
          <cell r="R1846">
            <v>26842.34</v>
          </cell>
          <cell r="S1846">
            <v>2484</v>
          </cell>
          <cell r="T1846">
            <v>12304.8</v>
          </cell>
          <cell r="U1846">
            <v>5780.89</v>
          </cell>
          <cell r="V1846">
            <v>882</v>
          </cell>
          <cell r="W1846">
            <v>8956.7999999999993</v>
          </cell>
          <cell r="X1846">
            <v>203.25</v>
          </cell>
          <cell r="Y1846">
            <v>11556.46</v>
          </cell>
          <cell r="Z1846">
            <v>7229.07</v>
          </cell>
          <cell r="AA1846">
            <v>16.88</v>
          </cell>
          <cell r="AB1846">
            <v>2532.6</v>
          </cell>
          <cell r="AC1846">
            <v>9865.3700000000008</v>
          </cell>
          <cell r="AD1846">
            <v>6.76</v>
          </cell>
          <cell r="AE1846">
            <v>15588</v>
          </cell>
          <cell r="AF1846">
            <v>60.41</v>
          </cell>
          <cell r="AG1846">
            <v>3640.57</v>
          </cell>
          <cell r="AH1846">
            <v>46122</v>
          </cell>
          <cell r="AI1846">
            <v>2016</v>
          </cell>
          <cell r="AJ1846">
            <v>116704.69</v>
          </cell>
          <cell r="AK1846">
            <v>3767.02</v>
          </cell>
          <cell r="AL1846">
            <v>12572.58</v>
          </cell>
        </row>
        <row r="1847">
          <cell r="A1847">
            <v>38918</v>
          </cell>
          <cell r="B1847" t="str">
            <v>05:30</v>
          </cell>
          <cell r="C1847">
            <v>28579.69</v>
          </cell>
          <cell r="D1847">
            <v>48206.06</v>
          </cell>
          <cell r="E1847">
            <v>104250.13</v>
          </cell>
          <cell r="F1847">
            <v>-259.2</v>
          </cell>
          <cell r="G1847">
            <v>90389.97</v>
          </cell>
          <cell r="H1847">
            <v>-31.11</v>
          </cell>
          <cell r="I1847">
            <v>-116.44</v>
          </cell>
          <cell r="J1847">
            <v>15145.74</v>
          </cell>
          <cell r="K1847">
            <v>5141.78</v>
          </cell>
          <cell r="L1847">
            <v>5828.27</v>
          </cell>
          <cell r="M1847">
            <v>0</v>
          </cell>
          <cell r="N1847">
            <v>35328</v>
          </cell>
          <cell r="O1847">
            <v>7673.79</v>
          </cell>
          <cell r="P1847">
            <v>19216.88</v>
          </cell>
          <cell r="Q1847">
            <v>60084.44</v>
          </cell>
          <cell r="R1847">
            <v>26890.67</v>
          </cell>
          <cell r="S1847">
            <v>2484</v>
          </cell>
          <cell r="T1847">
            <v>12402</v>
          </cell>
          <cell r="U1847">
            <v>5828.27</v>
          </cell>
          <cell r="V1847">
            <v>894</v>
          </cell>
          <cell r="W1847">
            <v>8985.6</v>
          </cell>
          <cell r="X1847">
            <v>207.75</v>
          </cell>
          <cell r="Y1847">
            <v>11556.46</v>
          </cell>
          <cell r="Z1847">
            <v>7135.66</v>
          </cell>
          <cell r="AA1847">
            <v>16.88</v>
          </cell>
          <cell r="AB1847">
            <v>2622</v>
          </cell>
          <cell r="AC1847">
            <v>10030.549999999999</v>
          </cell>
          <cell r="AD1847">
            <v>6.5</v>
          </cell>
          <cell r="AE1847">
            <v>15966</v>
          </cell>
          <cell r="AF1847">
            <v>62.5</v>
          </cell>
          <cell r="AG1847">
            <v>3714.84</v>
          </cell>
          <cell r="AH1847">
            <v>46761</v>
          </cell>
          <cell r="AI1847">
            <v>2102.4</v>
          </cell>
          <cell r="AJ1847">
            <v>117056.59</v>
          </cell>
          <cell r="AK1847">
            <v>3595.79</v>
          </cell>
          <cell r="AL1847">
            <v>12999.23</v>
          </cell>
        </row>
        <row r="1848">
          <cell r="A1848">
            <v>38918</v>
          </cell>
          <cell r="B1848" t="str">
            <v>05:45</v>
          </cell>
          <cell r="C1848">
            <v>30318.91</v>
          </cell>
          <cell r="D1848">
            <v>52606.91</v>
          </cell>
          <cell r="E1848">
            <v>104128.52</v>
          </cell>
          <cell r="F1848">
            <v>-172.8</v>
          </cell>
          <cell r="G1848">
            <v>90504.97</v>
          </cell>
          <cell r="H1848">
            <v>-31.11</v>
          </cell>
          <cell r="I1848">
            <v>-125.64</v>
          </cell>
          <cell r="J1848">
            <v>15474.54</v>
          </cell>
          <cell r="K1848">
            <v>5256.19</v>
          </cell>
          <cell r="L1848">
            <v>5826.23</v>
          </cell>
          <cell r="M1848">
            <v>0</v>
          </cell>
          <cell r="N1848">
            <v>35880</v>
          </cell>
          <cell r="O1848">
            <v>7673.79</v>
          </cell>
          <cell r="P1848">
            <v>19398.64</v>
          </cell>
          <cell r="Q1848">
            <v>63069.64</v>
          </cell>
          <cell r="R1848">
            <v>27072.43</v>
          </cell>
          <cell r="S1848">
            <v>2376</v>
          </cell>
          <cell r="T1848">
            <v>12610.8</v>
          </cell>
          <cell r="U1848">
            <v>5826.23</v>
          </cell>
          <cell r="V1848">
            <v>903</v>
          </cell>
          <cell r="W1848">
            <v>9216</v>
          </cell>
          <cell r="X1848">
            <v>206.25</v>
          </cell>
          <cell r="Y1848">
            <v>12138.44</v>
          </cell>
          <cell r="Z1848">
            <v>7304.58</v>
          </cell>
          <cell r="AA1848">
            <v>16.88</v>
          </cell>
          <cell r="AB1848">
            <v>2709.8</v>
          </cell>
          <cell r="AC1848">
            <v>10170.209999999999</v>
          </cell>
          <cell r="AD1848">
            <v>9.58</v>
          </cell>
          <cell r="AE1848">
            <v>16470</v>
          </cell>
          <cell r="AF1848">
            <v>63.54</v>
          </cell>
          <cell r="AG1848">
            <v>3879.28</v>
          </cell>
          <cell r="AH1848">
            <v>48108</v>
          </cell>
          <cell r="AI1848">
            <v>2196</v>
          </cell>
          <cell r="AJ1848">
            <v>117552.46</v>
          </cell>
          <cell r="AK1848">
            <v>3652.86</v>
          </cell>
          <cell r="AL1848">
            <v>13677.18</v>
          </cell>
        </row>
        <row r="1849">
          <cell r="A1849">
            <v>38918</v>
          </cell>
          <cell r="B1849" t="str">
            <v>06:00</v>
          </cell>
          <cell r="C1849">
            <v>40373.32</v>
          </cell>
          <cell r="D1849">
            <v>56527.72</v>
          </cell>
          <cell r="E1849">
            <v>104050.53</v>
          </cell>
          <cell r="F1849">
            <v>-172.8</v>
          </cell>
          <cell r="G1849">
            <v>90313.3</v>
          </cell>
          <cell r="H1849">
            <v>-31.11</v>
          </cell>
          <cell r="I1849">
            <v>-132.69</v>
          </cell>
          <cell r="J1849">
            <v>15180.13</v>
          </cell>
          <cell r="K1849">
            <v>5113.3</v>
          </cell>
          <cell r="L1849">
            <v>5934.31</v>
          </cell>
          <cell r="M1849">
            <v>0</v>
          </cell>
          <cell r="N1849">
            <v>34776</v>
          </cell>
          <cell r="O1849">
            <v>7673.79</v>
          </cell>
          <cell r="P1849">
            <v>19134.2</v>
          </cell>
          <cell r="Q1849">
            <v>67268.69</v>
          </cell>
          <cell r="R1849">
            <v>26807.99</v>
          </cell>
          <cell r="S1849">
            <v>2592</v>
          </cell>
          <cell r="T1849">
            <v>12848.4</v>
          </cell>
          <cell r="U1849">
            <v>5934.31</v>
          </cell>
          <cell r="V1849">
            <v>957</v>
          </cell>
          <cell r="W1849">
            <v>9532.7999999999993</v>
          </cell>
          <cell r="X1849">
            <v>208.5</v>
          </cell>
          <cell r="Y1849">
            <v>13052.98</v>
          </cell>
          <cell r="Z1849">
            <v>7635.46</v>
          </cell>
          <cell r="AA1849">
            <v>16.88</v>
          </cell>
          <cell r="AB1849">
            <v>2767.2</v>
          </cell>
          <cell r="AC1849">
            <v>10649.92</v>
          </cell>
          <cell r="AD1849">
            <v>7.94</v>
          </cell>
          <cell r="AE1849">
            <v>17190</v>
          </cell>
          <cell r="AF1849">
            <v>65.62</v>
          </cell>
          <cell r="AG1849">
            <v>3994.45</v>
          </cell>
          <cell r="AH1849">
            <v>49776</v>
          </cell>
          <cell r="AI1849">
            <v>2318.4</v>
          </cell>
          <cell r="AJ1849">
            <v>118640.3</v>
          </cell>
          <cell r="AK1849">
            <v>3709.94</v>
          </cell>
          <cell r="AL1849">
            <v>14421.77</v>
          </cell>
        </row>
        <row r="1850">
          <cell r="A1850">
            <v>38918</v>
          </cell>
          <cell r="B1850" t="str">
            <v>06:15</v>
          </cell>
          <cell r="C1850">
            <v>49027.8</v>
          </cell>
          <cell r="D1850">
            <v>59648.34</v>
          </cell>
          <cell r="E1850">
            <v>104690.88</v>
          </cell>
          <cell r="F1850">
            <v>-172.8</v>
          </cell>
          <cell r="G1850">
            <v>90428.3</v>
          </cell>
          <cell r="H1850">
            <v>-31.11</v>
          </cell>
          <cell r="I1850">
            <v>-141.46</v>
          </cell>
          <cell r="J1850">
            <v>16398.060000000001</v>
          </cell>
          <cell r="K1850">
            <v>4850.78</v>
          </cell>
          <cell r="L1850">
            <v>5474.39</v>
          </cell>
          <cell r="M1850">
            <v>0</v>
          </cell>
          <cell r="N1850">
            <v>35328</v>
          </cell>
          <cell r="O1850">
            <v>7673.79</v>
          </cell>
          <cell r="P1850">
            <v>20640.07</v>
          </cell>
          <cell r="Q1850">
            <v>72173.460000000006</v>
          </cell>
          <cell r="R1850">
            <v>28313.86</v>
          </cell>
          <cell r="S1850">
            <v>2592</v>
          </cell>
          <cell r="T1850">
            <v>13399.2</v>
          </cell>
          <cell r="U1850">
            <v>5474.39</v>
          </cell>
          <cell r="V1850">
            <v>1050</v>
          </cell>
          <cell r="W1850">
            <v>9907.2000000000007</v>
          </cell>
          <cell r="X1850">
            <v>208.5</v>
          </cell>
          <cell r="Y1850">
            <v>12969.84</v>
          </cell>
          <cell r="Z1850">
            <v>7690.27</v>
          </cell>
          <cell r="AA1850">
            <v>16.88</v>
          </cell>
          <cell r="AB1850">
            <v>2834</v>
          </cell>
          <cell r="AC1850">
            <v>11309.74</v>
          </cell>
          <cell r="AD1850">
            <v>7.03</v>
          </cell>
          <cell r="AE1850">
            <v>18216</v>
          </cell>
          <cell r="AF1850">
            <v>68.75</v>
          </cell>
          <cell r="AG1850">
            <v>4656.34</v>
          </cell>
          <cell r="AH1850">
            <v>52956</v>
          </cell>
          <cell r="AI1850">
            <v>2498.4</v>
          </cell>
          <cell r="AJ1850">
            <v>120320.15</v>
          </cell>
          <cell r="AK1850">
            <v>3767.02</v>
          </cell>
          <cell r="AL1850">
            <v>15737.93</v>
          </cell>
        </row>
        <row r="1851">
          <cell r="A1851">
            <v>38918</v>
          </cell>
          <cell r="B1851" t="str">
            <v>06:30</v>
          </cell>
          <cell r="C1851">
            <v>52214.96</v>
          </cell>
          <cell r="D1851">
            <v>68170.06</v>
          </cell>
          <cell r="E1851">
            <v>104289.67</v>
          </cell>
          <cell r="F1851">
            <v>-172.8</v>
          </cell>
          <cell r="G1851">
            <v>90274.97</v>
          </cell>
          <cell r="H1851">
            <v>3114.49</v>
          </cell>
          <cell r="I1851">
            <v>-143.76</v>
          </cell>
          <cell r="J1851">
            <v>14976.15</v>
          </cell>
          <cell r="K1851">
            <v>4825.13</v>
          </cell>
          <cell r="L1851">
            <v>5548.64</v>
          </cell>
          <cell r="M1851">
            <v>0</v>
          </cell>
          <cell r="N1851">
            <v>34776</v>
          </cell>
          <cell r="O1851">
            <v>7679.86</v>
          </cell>
          <cell r="P1851">
            <v>21147.759999999998</v>
          </cell>
          <cell r="Q1851">
            <v>79695.759999999995</v>
          </cell>
          <cell r="R1851">
            <v>28827.62</v>
          </cell>
          <cell r="S1851">
            <v>2592</v>
          </cell>
          <cell r="T1851">
            <v>14076</v>
          </cell>
          <cell r="U1851">
            <v>5548.64</v>
          </cell>
          <cell r="V1851">
            <v>1032</v>
          </cell>
          <cell r="W1851">
            <v>10656</v>
          </cell>
          <cell r="X1851">
            <v>213</v>
          </cell>
          <cell r="Y1851">
            <v>13385.54</v>
          </cell>
          <cell r="Z1851">
            <v>7930.22</v>
          </cell>
          <cell r="AA1851">
            <v>18.760000000000002</v>
          </cell>
          <cell r="AB1851">
            <v>2964.6</v>
          </cell>
          <cell r="AC1851">
            <v>12021.56</v>
          </cell>
          <cell r="AD1851">
            <v>7.16</v>
          </cell>
          <cell r="AE1851">
            <v>19260</v>
          </cell>
          <cell r="AF1851">
            <v>75</v>
          </cell>
          <cell r="AG1851">
            <v>4691.79</v>
          </cell>
          <cell r="AH1851">
            <v>55740</v>
          </cell>
          <cell r="AI1851">
            <v>2606.4</v>
          </cell>
          <cell r="AJ1851">
            <v>122271.96</v>
          </cell>
          <cell r="AK1851">
            <v>3938.24</v>
          </cell>
          <cell r="AL1851">
            <v>15582.59</v>
          </cell>
        </row>
        <row r="1852">
          <cell r="A1852">
            <v>38918</v>
          </cell>
          <cell r="B1852" t="str">
            <v>06:45</v>
          </cell>
          <cell r="C1852">
            <v>50559.37</v>
          </cell>
          <cell r="D1852">
            <v>71890.86</v>
          </cell>
          <cell r="E1852">
            <v>111057.77</v>
          </cell>
          <cell r="F1852">
            <v>-172.8</v>
          </cell>
          <cell r="G1852">
            <v>90198.3</v>
          </cell>
          <cell r="H1852">
            <v>12420.06</v>
          </cell>
          <cell r="I1852">
            <v>-158.85</v>
          </cell>
          <cell r="J1852">
            <v>14706.61</v>
          </cell>
          <cell r="K1852">
            <v>4851.18</v>
          </cell>
          <cell r="L1852">
            <v>6396.17</v>
          </cell>
          <cell r="M1852">
            <v>0</v>
          </cell>
          <cell r="N1852">
            <v>35328</v>
          </cell>
          <cell r="O1852">
            <v>7661.66</v>
          </cell>
          <cell r="P1852">
            <v>23756.3</v>
          </cell>
          <cell r="Q1852">
            <v>86558.85</v>
          </cell>
          <cell r="R1852">
            <v>31417.96</v>
          </cell>
          <cell r="S1852">
            <v>2592</v>
          </cell>
          <cell r="T1852">
            <v>12722.4</v>
          </cell>
          <cell r="U1852">
            <v>6396.17</v>
          </cell>
          <cell r="V1852">
            <v>1014</v>
          </cell>
          <cell r="W1852">
            <v>10857.6</v>
          </cell>
          <cell r="X1852">
            <v>228</v>
          </cell>
          <cell r="Y1852">
            <v>13468.68</v>
          </cell>
          <cell r="Z1852">
            <v>8174.24</v>
          </cell>
          <cell r="AA1852">
            <v>13.13</v>
          </cell>
          <cell r="AB1852">
            <v>3041.1</v>
          </cell>
          <cell r="AC1852">
            <v>12663.31</v>
          </cell>
          <cell r="AD1852">
            <v>8.42</v>
          </cell>
          <cell r="AE1852">
            <v>19764</v>
          </cell>
          <cell r="AF1852">
            <v>79.16</v>
          </cell>
          <cell r="AG1852">
            <v>4664.8</v>
          </cell>
          <cell r="AH1852">
            <v>58905</v>
          </cell>
          <cell r="AI1852">
            <v>2505.6</v>
          </cell>
          <cell r="AJ1852">
            <v>124335.72</v>
          </cell>
          <cell r="AK1852">
            <v>3709.94</v>
          </cell>
          <cell r="AL1852">
            <v>12856.72</v>
          </cell>
        </row>
        <row r="1853">
          <cell r="A1853">
            <v>38918</v>
          </cell>
          <cell r="B1853" t="str">
            <v>07:00</v>
          </cell>
          <cell r="C1853">
            <v>51073.09</v>
          </cell>
          <cell r="D1853">
            <v>65570.59</v>
          </cell>
          <cell r="E1853">
            <v>120578.54</v>
          </cell>
          <cell r="F1853">
            <v>-172.8</v>
          </cell>
          <cell r="G1853">
            <v>90313.3</v>
          </cell>
          <cell r="H1853">
            <v>12388.55</v>
          </cell>
          <cell r="I1853">
            <v>-172.51</v>
          </cell>
          <cell r="J1853">
            <v>15246.5</v>
          </cell>
          <cell r="K1853">
            <v>4934.37</v>
          </cell>
          <cell r="L1853">
            <v>6590.1</v>
          </cell>
          <cell r="M1853">
            <v>0</v>
          </cell>
          <cell r="N1853">
            <v>34776</v>
          </cell>
          <cell r="O1853">
            <v>7673.79</v>
          </cell>
          <cell r="P1853">
            <v>28614.1</v>
          </cell>
          <cell r="Q1853">
            <v>92076.51</v>
          </cell>
          <cell r="R1853">
            <v>36287.89</v>
          </cell>
          <cell r="S1853">
            <v>2592</v>
          </cell>
          <cell r="T1853">
            <v>11977.2</v>
          </cell>
          <cell r="U1853">
            <v>6590.1</v>
          </cell>
          <cell r="V1853">
            <v>954</v>
          </cell>
          <cell r="W1853">
            <v>10886.4</v>
          </cell>
          <cell r="X1853">
            <v>242.25</v>
          </cell>
          <cell r="Y1853">
            <v>12803.56</v>
          </cell>
          <cell r="Z1853">
            <v>7838.9</v>
          </cell>
          <cell r="AA1853">
            <v>5.63</v>
          </cell>
          <cell r="AB1853">
            <v>2770.1</v>
          </cell>
          <cell r="AC1853">
            <v>12671.76</v>
          </cell>
          <cell r="AD1853">
            <v>7.84</v>
          </cell>
          <cell r="AE1853">
            <v>19206</v>
          </cell>
          <cell r="AF1853">
            <v>52.08</v>
          </cell>
          <cell r="AG1853">
            <v>4687.6499999999996</v>
          </cell>
          <cell r="AH1853">
            <v>59340</v>
          </cell>
          <cell r="AI1853">
            <v>2289.6</v>
          </cell>
          <cell r="AJ1853">
            <v>129167.1</v>
          </cell>
          <cell r="AK1853">
            <v>3538.71</v>
          </cell>
          <cell r="AL1853">
            <v>9263.52</v>
          </cell>
        </row>
        <row r="1854">
          <cell r="A1854">
            <v>38918</v>
          </cell>
          <cell r="B1854" t="str">
            <v>07:15</v>
          </cell>
          <cell r="C1854">
            <v>53097.98</v>
          </cell>
          <cell r="D1854">
            <v>69811.210000000006</v>
          </cell>
          <cell r="E1854">
            <v>135050.82</v>
          </cell>
          <cell r="F1854">
            <v>-172.8</v>
          </cell>
          <cell r="G1854">
            <v>93188.3</v>
          </cell>
          <cell r="H1854">
            <v>12482.67</v>
          </cell>
          <cell r="I1854">
            <v>-194.07</v>
          </cell>
          <cell r="J1854">
            <v>16457.59</v>
          </cell>
          <cell r="K1854">
            <v>5326.99</v>
          </cell>
          <cell r="L1854">
            <v>7370.8</v>
          </cell>
          <cell r="M1854">
            <v>0</v>
          </cell>
          <cell r="N1854">
            <v>36432</v>
          </cell>
          <cell r="O1854">
            <v>7801.18</v>
          </cell>
          <cell r="P1854">
            <v>33923.620000000003</v>
          </cell>
          <cell r="Q1854">
            <v>105122.07</v>
          </cell>
          <cell r="R1854">
            <v>41724.800000000003</v>
          </cell>
          <cell r="S1854">
            <v>2376</v>
          </cell>
          <cell r="T1854">
            <v>11826</v>
          </cell>
          <cell r="U1854">
            <v>7370.8</v>
          </cell>
          <cell r="V1854">
            <v>921</v>
          </cell>
          <cell r="W1854">
            <v>11376</v>
          </cell>
          <cell r="X1854">
            <v>246</v>
          </cell>
          <cell r="Y1854">
            <v>12637.28</v>
          </cell>
          <cell r="Z1854">
            <v>7629.3</v>
          </cell>
          <cell r="AA1854">
            <v>3.75</v>
          </cell>
          <cell r="AB1854">
            <v>2621.8</v>
          </cell>
          <cell r="AC1854">
            <v>13440.4</v>
          </cell>
          <cell r="AD1854">
            <v>10.26</v>
          </cell>
          <cell r="AE1854">
            <v>20484</v>
          </cell>
          <cell r="AF1854">
            <v>41.66</v>
          </cell>
          <cell r="AG1854">
            <v>4650.32</v>
          </cell>
          <cell r="AH1854">
            <v>64542</v>
          </cell>
          <cell r="AI1854">
            <v>2167.1999999999998</v>
          </cell>
          <cell r="AJ1854">
            <v>137965.95000000001</v>
          </cell>
          <cell r="AK1854">
            <v>3424.56</v>
          </cell>
          <cell r="AL1854">
            <v>6487.37</v>
          </cell>
        </row>
        <row r="1855">
          <cell r="A1855">
            <v>38918</v>
          </cell>
          <cell r="B1855" t="str">
            <v>07:30</v>
          </cell>
          <cell r="C1855">
            <v>52467.42</v>
          </cell>
          <cell r="D1855">
            <v>74691.53</v>
          </cell>
          <cell r="E1855">
            <v>142652.25</v>
          </cell>
          <cell r="F1855">
            <v>-172.8</v>
          </cell>
          <cell r="G1855">
            <v>95258.3</v>
          </cell>
          <cell r="H1855">
            <v>12794.64</v>
          </cell>
          <cell r="I1855">
            <v>-186.88</v>
          </cell>
          <cell r="J1855">
            <v>17573.490000000002</v>
          </cell>
          <cell r="K1855">
            <v>5834.98</v>
          </cell>
          <cell r="L1855">
            <v>8448.19</v>
          </cell>
          <cell r="M1855">
            <v>0</v>
          </cell>
          <cell r="N1855">
            <v>36984</v>
          </cell>
          <cell r="O1855">
            <v>7964.97</v>
          </cell>
          <cell r="P1855">
            <v>46897.69</v>
          </cell>
          <cell r="Q1855">
            <v>110266.88</v>
          </cell>
          <cell r="R1855">
            <v>54862.66</v>
          </cell>
          <cell r="S1855">
            <v>2484</v>
          </cell>
          <cell r="T1855">
            <v>11163.6</v>
          </cell>
          <cell r="U1855">
            <v>8448.19</v>
          </cell>
          <cell r="V1855">
            <v>903</v>
          </cell>
          <cell r="W1855">
            <v>11491.2</v>
          </cell>
          <cell r="X1855">
            <v>256.5</v>
          </cell>
          <cell r="Y1855">
            <v>13219.26</v>
          </cell>
          <cell r="Z1855">
            <v>7754.63</v>
          </cell>
          <cell r="AA1855">
            <v>3.75</v>
          </cell>
          <cell r="AB1855">
            <v>2534.1</v>
          </cell>
          <cell r="AC1855">
            <v>14609.85</v>
          </cell>
          <cell r="AD1855">
            <v>8.75</v>
          </cell>
          <cell r="AE1855">
            <v>21222</v>
          </cell>
          <cell r="AF1855">
            <v>37.5</v>
          </cell>
          <cell r="AG1855">
            <v>4745.12</v>
          </cell>
          <cell r="AH1855">
            <v>68235</v>
          </cell>
          <cell r="AI1855">
            <v>2124</v>
          </cell>
          <cell r="AJ1855">
            <v>143389.25</v>
          </cell>
          <cell r="AK1855">
            <v>3310.41</v>
          </cell>
          <cell r="AL1855">
            <v>4257.1000000000004</v>
          </cell>
        </row>
        <row r="1856">
          <cell r="A1856">
            <v>38918</v>
          </cell>
          <cell r="B1856" t="str">
            <v>07:45</v>
          </cell>
          <cell r="C1856">
            <v>51457.58</v>
          </cell>
          <cell r="D1856">
            <v>70850.59</v>
          </cell>
          <cell r="E1856">
            <v>148597.47</v>
          </cell>
          <cell r="F1856">
            <v>-172.8</v>
          </cell>
          <cell r="G1856">
            <v>95181.63</v>
          </cell>
          <cell r="H1856">
            <v>12674.65</v>
          </cell>
          <cell r="I1856">
            <v>-206.29</v>
          </cell>
          <cell r="J1856">
            <v>17333.919999999998</v>
          </cell>
          <cell r="K1856">
            <v>5814.23</v>
          </cell>
          <cell r="L1856">
            <v>8513.94</v>
          </cell>
          <cell r="M1856">
            <v>0</v>
          </cell>
          <cell r="N1856">
            <v>36984</v>
          </cell>
          <cell r="O1856">
            <v>7971.04</v>
          </cell>
          <cell r="P1856">
            <v>57992.2</v>
          </cell>
          <cell r="Q1856">
            <v>107150.29</v>
          </cell>
          <cell r="R1856">
            <v>65963.240000000005</v>
          </cell>
          <cell r="S1856">
            <v>2376</v>
          </cell>
          <cell r="T1856">
            <v>12142.8</v>
          </cell>
          <cell r="U1856">
            <v>8513.94</v>
          </cell>
          <cell r="V1856">
            <v>816</v>
          </cell>
          <cell r="W1856">
            <v>11520</v>
          </cell>
          <cell r="X1856">
            <v>259.5</v>
          </cell>
          <cell r="Y1856">
            <v>13634.96</v>
          </cell>
          <cell r="Z1856">
            <v>7752.21</v>
          </cell>
          <cell r="AA1856">
            <v>3.75</v>
          </cell>
          <cell r="AB1856">
            <v>2382.5</v>
          </cell>
          <cell r="AC1856">
            <v>15118.44</v>
          </cell>
          <cell r="AD1856">
            <v>2.96</v>
          </cell>
          <cell r="AE1856">
            <v>21114</v>
          </cell>
          <cell r="AF1856">
            <v>41.66</v>
          </cell>
          <cell r="AG1856">
            <v>4738.8900000000003</v>
          </cell>
          <cell r="AH1856">
            <v>68382</v>
          </cell>
          <cell r="AI1856">
            <v>2008.8</v>
          </cell>
          <cell r="AJ1856">
            <v>146604.88</v>
          </cell>
          <cell r="AK1856">
            <v>3253.33</v>
          </cell>
          <cell r="AL1856">
            <v>3127.91</v>
          </cell>
        </row>
        <row r="1857">
          <cell r="A1857">
            <v>38918</v>
          </cell>
          <cell r="B1857" t="str">
            <v>08:00</v>
          </cell>
          <cell r="C1857">
            <v>52018.92</v>
          </cell>
          <cell r="D1857">
            <v>69490.31</v>
          </cell>
          <cell r="E1857">
            <v>148075.51</v>
          </cell>
          <cell r="F1857">
            <v>-172.8</v>
          </cell>
          <cell r="G1857">
            <v>95258.3</v>
          </cell>
          <cell r="H1857">
            <v>12602.66</v>
          </cell>
          <cell r="I1857">
            <v>-174.52</v>
          </cell>
          <cell r="J1857">
            <v>16176.78</v>
          </cell>
          <cell r="K1857">
            <v>5887.84</v>
          </cell>
          <cell r="L1857">
            <v>9342</v>
          </cell>
          <cell r="M1857">
            <v>0</v>
          </cell>
          <cell r="N1857">
            <v>37536</v>
          </cell>
          <cell r="O1857">
            <v>7971.04</v>
          </cell>
          <cell r="P1857">
            <v>59877.48</v>
          </cell>
          <cell r="Q1857">
            <v>105486.52</v>
          </cell>
          <cell r="R1857">
            <v>67848.52</v>
          </cell>
          <cell r="S1857">
            <v>2484</v>
          </cell>
          <cell r="T1857">
            <v>12474</v>
          </cell>
          <cell r="U1857">
            <v>9342</v>
          </cell>
          <cell r="V1857">
            <v>762</v>
          </cell>
          <cell r="W1857">
            <v>11865.6</v>
          </cell>
          <cell r="X1857">
            <v>282</v>
          </cell>
          <cell r="Y1857">
            <v>13884.38</v>
          </cell>
          <cell r="Z1857">
            <v>7662.88</v>
          </cell>
          <cell r="AA1857">
            <v>3.75</v>
          </cell>
          <cell r="AB1857">
            <v>2358.6999999999998</v>
          </cell>
          <cell r="AC1857">
            <v>15068.04</v>
          </cell>
          <cell r="AD1857">
            <v>3.04</v>
          </cell>
          <cell r="AE1857">
            <v>20934</v>
          </cell>
          <cell r="AF1857">
            <v>40.619999999999997</v>
          </cell>
          <cell r="AG1857">
            <v>4749.3999999999996</v>
          </cell>
          <cell r="AH1857">
            <v>66792</v>
          </cell>
          <cell r="AI1857">
            <v>1922.4</v>
          </cell>
          <cell r="AJ1857">
            <v>146685.79</v>
          </cell>
          <cell r="AK1857">
            <v>3310.41</v>
          </cell>
          <cell r="AL1857">
            <v>4607.6499999999996</v>
          </cell>
        </row>
        <row r="1858">
          <cell r="A1858">
            <v>38918</v>
          </cell>
          <cell r="B1858" t="str">
            <v>08:15</v>
          </cell>
          <cell r="C1858">
            <v>52982.74</v>
          </cell>
          <cell r="D1858">
            <v>71770.78</v>
          </cell>
          <cell r="E1858">
            <v>147711.10999999999</v>
          </cell>
          <cell r="F1858">
            <v>-172.8</v>
          </cell>
          <cell r="G1858">
            <v>95258.3</v>
          </cell>
          <cell r="H1858">
            <v>12530.67</v>
          </cell>
          <cell r="I1858">
            <v>-171.07</v>
          </cell>
          <cell r="J1858">
            <v>16292.01</v>
          </cell>
          <cell r="K1858">
            <v>6076.83</v>
          </cell>
          <cell r="L1858">
            <v>9931.8799999999992</v>
          </cell>
          <cell r="M1858">
            <v>0</v>
          </cell>
          <cell r="N1858">
            <v>36432</v>
          </cell>
          <cell r="O1858">
            <v>7964.97</v>
          </cell>
          <cell r="P1858">
            <v>59780.21</v>
          </cell>
          <cell r="Q1858">
            <v>104139.07</v>
          </cell>
          <cell r="R1858">
            <v>67745.179999999993</v>
          </cell>
          <cell r="S1858">
            <v>2484</v>
          </cell>
          <cell r="T1858">
            <v>12232.8</v>
          </cell>
          <cell r="U1858">
            <v>9931.8799999999992</v>
          </cell>
          <cell r="V1858">
            <v>801</v>
          </cell>
          <cell r="W1858">
            <v>11952</v>
          </cell>
          <cell r="X1858">
            <v>293.25</v>
          </cell>
          <cell r="Y1858">
            <v>13967.52</v>
          </cell>
          <cell r="Z1858">
            <v>7330.33</v>
          </cell>
          <cell r="AA1858">
            <v>3.75</v>
          </cell>
          <cell r="AB1858">
            <v>2322</v>
          </cell>
          <cell r="AC1858">
            <v>14762.95</v>
          </cell>
          <cell r="AD1858">
            <v>3.83</v>
          </cell>
          <cell r="AE1858">
            <v>20700</v>
          </cell>
          <cell r="AF1858">
            <v>34.369999999999997</v>
          </cell>
          <cell r="AG1858">
            <v>4804.8999999999996</v>
          </cell>
          <cell r="AH1858">
            <v>66147</v>
          </cell>
          <cell r="AI1858">
            <v>1929.6</v>
          </cell>
          <cell r="AJ1858">
            <v>149949.57999999999</v>
          </cell>
          <cell r="AK1858">
            <v>3481.64</v>
          </cell>
          <cell r="AL1858">
            <v>7386.11</v>
          </cell>
        </row>
        <row r="1859">
          <cell r="A1859">
            <v>38918</v>
          </cell>
          <cell r="B1859" t="str">
            <v>08:30</v>
          </cell>
          <cell r="C1859">
            <v>53694.91</v>
          </cell>
          <cell r="D1859">
            <v>76891.789999999994</v>
          </cell>
          <cell r="E1859">
            <v>147067.10999999999</v>
          </cell>
          <cell r="F1859">
            <v>-172.8</v>
          </cell>
          <cell r="G1859">
            <v>95296.63</v>
          </cell>
          <cell r="H1859">
            <v>12462.42</v>
          </cell>
          <cell r="I1859">
            <v>-159.86000000000001</v>
          </cell>
          <cell r="J1859">
            <v>16496.39</v>
          </cell>
          <cell r="K1859">
            <v>6061</v>
          </cell>
          <cell r="L1859">
            <v>10161.24</v>
          </cell>
          <cell r="M1859">
            <v>0</v>
          </cell>
          <cell r="N1859">
            <v>36984</v>
          </cell>
          <cell r="O1859">
            <v>7958.91</v>
          </cell>
          <cell r="P1859">
            <v>60721.31</v>
          </cell>
          <cell r="Q1859">
            <v>102399.86</v>
          </cell>
          <cell r="R1859">
            <v>68680.22</v>
          </cell>
          <cell r="S1859">
            <v>2484</v>
          </cell>
          <cell r="T1859">
            <v>12592.8</v>
          </cell>
          <cell r="U1859">
            <v>10161.24</v>
          </cell>
          <cell r="V1859">
            <v>846</v>
          </cell>
          <cell r="W1859">
            <v>12326.4</v>
          </cell>
          <cell r="X1859">
            <v>263.25</v>
          </cell>
          <cell r="Y1859">
            <v>14300.08</v>
          </cell>
          <cell r="Z1859">
            <v>7231.95</v>
          </cell>
          <cell r="AA1859">
            <v>7.5</v>
          </cell>
          <cell r="AB1859">
            <v>2285.3000000000002</v>
          </cell>
          <cell r="AC1859">
            <v>14493.99</v>
          </cell>
          <cell r="AD1859">
            <v>2.38</v>
          </cell>
          <cell r="AE1859">
            <v>20880</v>
          </cell>
          <cell r="AF1859">
            <v>28.12</v>
          </cell>
          <cell r="AG1859">
            <v>4721.43</v>
          </cell>
          <cell r="AH1859">
            <v>66600</v>
          </cell>
          <cell r="AI1859">
            <v>1929.6</v>
          </cell>
          <cell r="AJ1859">
            <v>153293.45000000001</v>
          </cell>
          <cell r="AK1859">
            <v>3481.64</v>
          </cell>
          <cell r="AL1859">
            <v>8939.64</v>
          </cell>
        </row>
        <row r="1860">
          <cell r="A1860">
            <v>38918</v>
          </cell>
          <cell r="B1860" t="str">
            <v>08:45</v>
          </cell>
          <cell r="C1860">
            <v>52233.36</v>
          </cell>
          <cell r="D1860">
            <v>75971.61</v>
          </cell>
          <cell r="E1860">
            <v>153503.60999999999</v>
          </cell>
          <cell r="F1860">
            <v>-172.8</v>
          </cell>
          <cell r="G1860">
            <v>95143.3</v>
          </cell>
          <cell r="H1860">
            <v>12388.55</v>
          </cell>
          <cell r="I1860">
            <v>-161.58000000000001</v>
          </cell>
          <cell r="J1860">
            <v>16155.19</v>
          </cell>
          <cell r="K1860">
            <v>6197.12</v>
          </cell>
          <cell r="L1860">
            <v>10094.52</v>
          </cell>
          <cell r="M1860">
            <v>0</v>
          </cell>
          <cell r="N1860">
            <v>36432</v>
          </cell>
          <cell r="O1860">
            <v>7971.04</v>
          </cell>
          <cell r="P1860">
            <v>68026.09</v>
          </cell>
          <cell r="Q1860">
            <v>97025.58</v>
          </cell>
          <cell r="R1860">
            <v>75997.13</v>
          </cell>
          <cell r="S1860">
            <v>2484</v>
          </cell>
          <cell r="T1860">
            <v>13093.2</v>
          </cell>
          <cell r="U1860">
            <v>10094.52</v>
          </cell>
          <cell r="V1860">
            <v>870</v>
          </cell>
          <cell r="W1860">
            <v>12556.8</v>
          </cell>
          <cell r="X1860">
            <v>252.75</v>
          </cell>
          <cell r="Y1860">
            <v>14466.36</v>
          </cell>
          <cell r="Z1860">
            <v>7125.4</v>
          </cell>
          <cell r="AA1860">
            <v>5.63</v>
          </cell>
          <cell r="AB1860">
            <v>2261.5</v>
          </cell>
          <cell r="AC1860">
            <v>14840.72</v>
          </cell>
          <cell r="AD1860">
            <v>2.59</v>
          </cell>
          <cell r="AE1860">
            <v>21330</v>
          </cell>
          <cell r="AF1860">
            <v>28.12</v>
          </cell>
          <cell r="AG1860">
            <v>4807</v>
          </cell>
          <cell r="AH1860">
            <v>67743</v>
          </cell>
          <cell r="AI1860">
            <v>2030.4</v>
          </cell>
          <cell r="AJ1860">
            <v>158572.82999999999</v>
          </cell>
          <cell r="AK1860">
            <v>3538.71</v>
          </cell>
          <cell r="AL1860">
            <v>8440.5300000000007</v>
          </cell>
        </row>
        <row r="1861">
          <cell r="A1861">
            <v>38918</v>
          </cell>
          <cell r="B1861" t="str">
            <v>09:00</v>
          </cell>
          <cell r="C1861">
            <v>50854.63</v>
          </cell>
          <cell r="D1861">
            <v>70490.52</v>
          </cell>
          <cell r="E1861">
            <v>158253.99</v>
          </cell>
          <cell r="F1861">
            <v>-259.2</v>
          </cell>
          <cell r="G1861">
            <v>94031.63</v>
          </cell>
          <cell r="H1861">
            <v>12266.69</v>
          </cell>
          <cell r="I1861">
            <v>-158.41999999999999</v>
          </cell>
          <cell r="J1861">
            <v>16471.990000000002</v>
          </cell>
          <cell r="K1861">
            <v>6481.91</v>
          </cell>
          <cell r="L1861">
            <v>10220</v>
          </cell>
          <cell r="M1861">
            <v>0</v>
          </cell>
          <cell r="N1861">
            <v>37536</v>
          </cell>
          <cell r="O1861">
            <v>7971.04</v>
          </cell>
          <cell r="P1861">
            <v>74310.23</v>
          </cell>
          <cell r="Q1861">
            <v>91902.42</v>
          </cell>
          <cell r="R1861">
            <v>82281.27</v>
          </cell>
          <cell r="S1861">
            <v>2592</v>
          </cell>
          <cell r="T1861">
            <v>13413.6</v>
          </cell>
          <cell r="U1861">
            <v>10220</v>
          </cell>
          <cell r="V1861">
            <v>891</v>
          </cell>
          <cell r="W1861">
            <v>12528</v>
          </cell>
          <cell r="X1861">
            <v>244.5</v>
          </cell>
          <cell r="Y1861">
            <v>14882.06</v>
          </cell>
          <cell r="Z1861">
            <v>7548.82</v>
          </cell>
          <cell r="AA1861">
            <v>3.75</v>
          </cell>
          <cell r="AB1861">
            <v>2191.3000000000002</v>
          </cell>
          <cell r="AC1861">
            <v>14891</v>
          </cell>
          <cell r="AD1861">
            <v>17.41</v>
          </cell>
          <cell r="AE1861">
            <v>21744</v>
          </cell>
          <cell r="AF1861">
            <v>28.12</v>
          </cell>
          <cell r="AG1861">
            <v>4747.17</v>
          </cell>
          <cell r="AH1861">
            <v>68175</v>
          </cell>
          <cell r="AI1861">
            <v>2080.8000000000002</v>
          </cell>
          <cell r="AJ1861">
            <v>162172.25</v>
          </cell>
          <cell r="AK1861">
            <v>3652.86</v>
          </cell>
          <cell r="AL1861">
            <v>8148.27</v>
          </cell>
        </row>
        <row r="1862">
          <cell r="A1862">
            <v>38918</v>
          </cell>
          <cell r="B1862" t="str">
            <v>09:15</v>
          </cell>
          <cell r="C1862">
            <v>52729.08</v>
          </cell>
          <cell r="D1862">
            <v>74531.33</v>
          </cell>
          <cell r="E1862">
            <v>158416.93</v>
          </cell>
          <cell r="F1862">
            <v>-345.6</v>
          </cell>
          <cell r="G1862">
            <v>93264.97</v>
          </cell>
          <cell r="H1862">
            <v>12048.83</v>
          </cell>
          <cell r="I1862">
            <v>-213.34</v>
          </cell>
          <cell r="J1862">
            <v>15680.46</v>
          </cell>
          <cell r="K1862">
            <v>6511.66</v>
          </cell>
          <cell r="L1862">
            <v>10241.68</v>
          </cell>
          <cell r="M1862">
            <v>0</v>
          </cell>
          <cell r="N1862">
            <v>37536</v>
          </cell>
          <cell r="O1862">
            <v>7971.04</v>
          </cell>
          <cell r="P1862">
            <v>74378.210000000006</v>
          </cell>
          <cell r="Q1862">
            <v>92021.34</v>
          </cell>
          <cell r="R1862">
            <v>82349.25</v>
          </cell>
          <cell r="S1862">
            <v>2592</v>
          </cell>
          <cell r="T1862">
            <v>13662</v>
          </cell>
          <cell r="U1862">
            <v>10241.68</v>
          </cell>
          <cell r="V1862">
            <v>879</v>
          </cell>
          <cell r="W1862">
            <v>12614.4</v>
          </cell>
          <cell r="X1862">
            <v>237.75</v>
          </cell>
          <cell r="Y1862">
            <v>15380.9</v>
          </cell>
          <cell r="Z1862">
            <v>8378.2199999999993</v>
          </cell>
          <cell r="AA1862">
            <v>1.88</v>
          </cell>
          <cell r="AB1862">
            <v>2186.6</v>
          </cell>
          <cell r="AC1862">
            <v>14885.73</v>
          </cell>
          <cell r="AD1862">
            <v>14.69</v>
          </cell>
          <cell r="AE1862">
            <v>21852</v>
          </cell>
          <cell r="AF1862">
            <v>27.08</v>
          </cell>
          <cell r="AG1862">
            <v>4768.49</v>
          </cell>
          <cell r="AH1862">
            <v>68232</v>
          </cell>
          <cell r="AI1862">
            <v>2073.6</v>
          </cell>
          <cell r="AJ1862">
            <v>164012.07</v>
          </cell>
          <cell r="AK1862">
            <v>3652.86</v>
          </cell>
          <cell r="AL1862">
            <v>9590.69</v>
          </cell>
        </row>
        <row r="1863">
          <cell r="A1863">
            <v>38918</v>
          </cell>
          <cell r="B1863" t="str">
            <v>09:30</v>
          </cell>
          <cell r="C1863">
            <v>52993.14</v>
          </cell>
          <cell r="D1863">
            <v>77051.820000000007</v>
          </cell>
          <cell r="E1863">
            <v>157296.84</v>
          </cell>
          <cell r="F1863">
            <v>6220.8</v>
          </cell>
          <cell r="G1863">
            <v>93188.3</v>
          </cell>
          <cell r="H1863">
            <v>12002.71</v>
          </cell>
          <cell r="I1863">
            <v>-310.95</v>
          </cell>
          <cell r="J1863">
            <v>15962.4</v>
          </cell>
          <cell r="K1863">
            <v>6469.26</v>
          </cell>
          <cell r="L1863">
            <v>10167.89</v>
          </cell>
          <cell r="M1863">
            <v>0</v>
          </cell>
          <cell r="N1863">
            <v>36984</v>
          </cell>
          <cell r="O1863">
            <v>7958.91</v>
          </cell>
          <cell r="P1863">
            <v>73634.45</v>
          </cell>
          <cell r="Q1863">
            <v>94134.95</v>
          </cell>
          <cell r="R1863">
            <v>81593.36</v>
          </cell>
          <cell r="S1863">
            <v>2592</v>
          </cell>
          <cell r="T1863">
            <v>13917.6</v>
          </cell>
          <cell r="U1863">
            <v>10167.89</v>
          </cell>
          <cell r="V1863">
            <v>858</v>
          </cell>
          <cell r="W1863">
            <v>12643.2</v>
          </cell>
          <cell r="X1863">
            <v>237.75</v>
          </cell>
          <cell r="Y1863">
            <v>15713.46</v>
          </cell>
          <cell r="Z1863">
            <v>8514.41</v>
          </cell>
          <cell r="AA1863">
            <v>3.75</v>
          </cell>
          <cell r="AB1863">
            <v>2183.4</v>
          </cell>
          <cell r="AC1863">
            <v>15071.39</v>
          </cell>
          <cell r="AD1863">
            <v>13.8</v>
          </cell>
          <cell r="AE1863">
            <v>22122</v>
          </cell>
          <cell r="AF1863">
            <v>25</v>
          </cell>
          <cell r="AG1863">
            <v>4780.04</v>
          </cell>
          <cell r="AH1863">
            <v>69549</v>
          </cell>
          <cell r="AI1863">
            <v>2124</v>
          </cell>
          <cell r="AJ1863">
            <v>164684.09</v>
          </cell>
          <cell r="AK1863">
            <v>3652.86</v>
          </cell>
          <cell r="AL1863">
            <v>10408.950000000001</v>
          </cell>
        </row>
        <row r="1864">
          <cell r="A1864">
            <v>38918</v>
          </cell>
          <cell r="B1864" t="str">
            <v>09:45</v>
          </cell>
          <cell r="C1864">
            <v>53209.599999999999</v>
          </cell>
          <cell r="D1864">
            <v>77651.95</v>
          </cell>
          <cell r="E1864">
            <v>158415.32</v>
          </cell>
          <cell r="F1864">
            <v>15552</v>
          </cell>
          <cell r="G1864">
            <v>93264.97</v>
          </cell>
          <cell r="H1864">
            <v>11908.6</v>
          </cell>
          <cell r="I1864">
            <v>-322.88</v>
          </cell>
          <cell r="J1864">
            <v>16483.59</v>
          </cell>
          <cell r="K1864">
            <v>6406.08</v>
          </cell>
          <cell r="L1864">
            <v>10120.5</v>
          </cell>
          <cell r="M1864">
            <v>0</v>
          </cell>
          <cell r="N1864">
            <v>36984</v>
          </cell>
          <cell r="O1864">
            <v>7964.97</v>
          </cell>
          <cell r="P1864">
            <v>62988.86</v>
          </cell>
          <cell r="Q1864">
            <v>104738.88</v>
          </cell>
          <cell r="R1864">
            <v>70953.83</v>
          </cell>
          <cell r="S1864">
            <v>2592</v>
          </cell>
          <cell r="T1864">
            <v>13752</v>
          </cell>
          <cell r="U1864">
            <v>10120.5</v>
          </cell>
          <cell r="V1864">
            <v>1170</v>
          </cell>
          <cell r="W1864">
            <v>12988.8</v>
          </cell>
          <cell r="X1864">
            <v>229.5</v>
          </cell>
          <cell r="Y1864">
            <v>15796.6</v>
          </cell>
          <cell r="Z1864">
            <v>8891.94</v>
          </cell>
          <cell r="AA1864">
            <v>5.63</v>
          </cell>
          <cell r="AB1864">
            <v>2204.3000000000002</v>
          </cell>
          <cell r="AC1864">
            <v>14911.81</v>
          </cell>
          <cell r="AD1864">
            <v>13.44</v>
          </cell>
          <cell r="AE1864">
            <v>22122</v>
          </cell>
          <cell r="AF1864">
            <v>23.96</v>
          </cell>
          <cell r="AG1864">
            <v>4731.3999999999996</v>
          </cell>
          <cell r="AH1864">
            <v>69702</v>
          </cell>
          <cell r="AI1864">
            <v>2138.4</v>
          </cell>
          <cell r="AJ1864">
            <v>165707.95000000001</v>
          </cell>
          <cell r="AK1864">
            <v>3767.02</v>
          </cell>
          <cell r="AL1864">
            <v>10244.16</v>
          </cell>
        </row>
        <row r="1865">
          <cell r="A1865">
            <v>38918</v>
          </cell>
          <cell r="B1865" t="str">
            <v>10:00</v>
          </cell>
          <cell r="C1865">
            <v>52370.19</v>
          </cell>
          <cell r="D1865">
            <v>76651.75</v>
          </cell>
          <cell r="E1865">
            <v>162258.82</v>
          </cell>
          <cell r="F1865">
            <v>25747.200000000001</v>
          </cell>
          <cell r="G1865">
            <v>92114.97</v>
          </cell>
          <cell r="H1865">
            <v>11956.59</v>
          </cell>
          <cell r="I1865">
            <v>-333.52</v>
          </cell>
          <cell r="J1865">
            <v>15518.04</v>
          </cell>
          <cell r="K1865">
            <v>6403.43</v>
          </cell>
          <cell r="L1865">
            <v>10103.61</v>
          </cell>
          <cell r="M1865">
            <v>0</v>
          </cell>
          <cell r="N1865">
            <v>36984</v>
          </cell>
          <cell r="O1865">
            <v>7940.71</v>
          </cell>
          <cell r="P1865">
            <v>58544.63</v>
          </cell>
          <cell r="Q1865">
            <v>109069.52</v>
          </cell>
          <cell r="R1865">
            <v>66485.34</v>
          </cell>
          <cell r="S1865">
            <v>2592</v>
          </cell>
          <cell r="T1865">
            <v>13597.2</v>
          </cell>
          <cell r="U1865">
            <v>10103.61</v>
          </cell>
          <cell r="V1865">
            <v>1461</v>
          </cell>
          <cell r="W1865">
            <v>13190.4</v>
          </cell>
          <cell r="X1865">
            <v>220.5</v>
          </cell>
          <cell r="Y1865">
            <v>15796.6</v>
          </cell>
          <cell r="Z1865">
            <v>9029.2900000000009</v>
          </cell>
          <cell r="AA1865">
            <v>5.63</v>
          </cell>
          <cell r="AB1865">
            <v>2092.5</v>
          </cell>
          <cell r="AC1865">
            <v>14877.1</v>
          </cell>
          <cell r="AD1865">
            <v>13.56</v>
          </cell>
          <cell r="AE1865">
            <v>22086</v>
          </cell>
          <cell r="AF1865">
            <v>28.12</v>
          </cell>
          <cell r="AG1865">
            <v>4864.43</v>
          </cell>
          <cell r="AH1865">
            <v>69252</v>
          </cell>
          <cell r="AI1865">
            <v>2160</v>
          </cell>
          <cell r="AJ1865">
            <v>168251.54</v>
          </cell>
          <cell r="AK1865">
            <v>3767.02</v>
          </cell>
          <cell r="AL1865">
            <v>9823.33</v>
          </cell>
        </row>
        <row r="1866">
          <cell r="A1866">
            <v>38918</v>
          </cell>
          <cell r="B1866" t="str">
            <v>10:15</v>
          </cell>
          <cell r="C1866">
            <v>51553.2</v>
          </cell>
          <cell r="D1866">
            <v>68330.09</v>
          </cell>
          <cell r="E1866">
            <v>162614.04999999999</v>
          </cell>
          <cell r="F1866">
            <v>31968</v>
          </cell>
          <cell r="G1866">
            <v>91156.64</v>
          </cell>
          <cell r="H1866">
            <v>11814.48</v>
          </cell>
          <cell r="I1866">
            <v>-375.78</v>
          </cell>
          <cell r="J1866">
            <v>15914.81</v>
          </cell>
          <cell r="K1866">
            <v>6033.53</v>
          </cell>
          <cell r="L1866">
            <v>10245</v>
          </cell>
          <cell r="M1866">
            <v>0</v>
          </cell>
          <cell r="N1866">
            <v>37536</v>
          </cell>
          <cell r="O1866">
            <v>7867.91</v>
          </cell>
          <cell r="P1866">
            <v>60544.480000000003</v>
          </cell>
          <cell r="Q1866">
            <v>107319.78</v>
          </cell>
          <cell r="R1866">
            <v>68412.39</v>
          </cell>
          <cell r="S1866">
            <v>2376</v>
          </cell>
          <cell r="T1866">
            <v>13611.6</v>
          </cell>
          <cell r="U1866">
            <v>10245</v>
          </cell>
          <cell r="V1866">
            <v>1389</v>
          </cell>
          <cell r="W1866">
            <v>13190.4</v>
          </cell>
          <cell r="X1866">
            <v>214.5</v>
          </cell>
          <cell r="Y1866">
            <v>15962.88</v>
          </cell>
          <cell r="Z1866">
            <v>9040.09</v>
          </cell>
          <cell r="AA1866">
            <v>7.5</v>
          </cell>
          <cell r="AB1866">
            <v>2110</v>
          </cell>
          <cell r="AC1866">
            <v>14708.27</v>
          </cell>
          <cell r="AD1866">
            <v>12.38</v>
          </cell>
          <cell r="AE1866">
            <v>22194</v>
          </cell>
          <cell r="AF1866">
            <v>27.08</v>
          </cell>
          <cell r="AG1866">
            <v>4781.03</v>
          </cell>
          <cell r="AH1866">
            <v>69210</v>
          </cell>
          <cell r="AI1866">
            <v>2160</v>
          </cell>
          <cell r="AJ1866">
            <v>168987.48</v>
          </cell>
          <cell r="AK1866">
            <v>3938.24</v>
          </cell>
          <cell r="AL1866">
            <v>10586.59</v>
          </cell>
        </row>
        <row r="1867">
          <cell r="A1867">
            <v>38918</v>
          </cell>
          <cell r="B1867" t="str">
            <v>10:30</v>
          </cell>
          <cell r="C1867">
            <v>53244.800000000003</v>
          </cell>
          <cell r="D1867">
            <v>71050.63</v>
          </cell>
          <cell r="E1867">
            <v>160733.92000000001</v>
          </cell>
          <cell r="F1867">
            <v>31881.599999999999</v>
          </cell>
          <cell r="G1867">
            <v>91271.63</v>
          </cell>
          <cell r="H1867">
            <v>11814.48</v>
          </cell>
          <cell r="I1867">
            <v>-377.65</v>
          </cell>
          <cell r="J1867">
            <v>15165.64</v>
          </cell>
          <cell r="K1867">
            <v>5937.78</v>
          </cell>
          <cell r="L1867">
            <v>10245.030000000001</v>
          </cell>
          <cell r="M1867">
            <v>0</v>
          </cell>
          <cell r="N1867">
            <v>36984</v>
          </cell>
          <cell r="O1867">
            <v>7861.85</v>
          </cell>
          <cell r="P1867">
            <v>61041.47</v>
          </cell>
          <cell r="Q1867">
            <v>106201.65</v>
          </cell>
          <cell r="R1867">
            <v>68903.320000000007</v>
          </cell>
          <cell r="S1867">
            <v>2484</v>
          </cell>
          <cell r="T1867">
            <v>13813.2</v>
          </cell>
          <cell r="U1867">
            <v>10245.030000000001</v>
          </cell>
          <cell r="V1867">
            <v>1263</v>
          </cell>
          <cell r="W1867">
            <v>12988.8</v>
          </cell>
          <cell r="X1867">
            <v>225</v>
          </cell>
          <cell r="Y1867">
            <v>15962.88</v>
          </cell>
          <cell r="Z1867">
            <v>9065.39</v>
          </cell>
          <cell r="AA1867">
            <v>7.5</v>
          </cell>
          <cell r="AB1867">
            <v>2137.3000000000002</v>
          </cell>
          <cell r="AC1867">
            <v>14303.35</v>
          </cell>
          <cell r="AD1867">
            <v>11.9</v>
          </cell>
          <cell r="AE1867">
            <v>22104</v>
          </cell>
          <cell r="AF1867">
            <v>29.17</v>
          </cell>
          <cell r="AG1867">
            <v>4835.67</v>
          </cell>
          <cell r="AH1867">
            <v>69213</v>
          </cell>
          <cell r="AI1867">
            <v>2116.8000000000002</v>
          </cell>
          <cell r="AJ1867">
            <v>169595.55</v>
          </cell>
          <cell r="AK1867">
            <v>4052.4</v>
          </cell>
          <cell r="AL1867">
            <v>11511.25</v>
          </cell>
        </row>
        <row r="1868">
          <cell r="A1868">
            <v>38918</v>
          </cell>
          <cell r="B1868" t="str">
            <v>10:45</v>
          </cell>
          <cell r="C1868">
            <v>52579.85</v>
          </cell>
          <cell r="D1868">
            <v>68250.070000000007</v>
          </cell>
          <cell r="E1868">
            <v>164490.60999999999</v>
          </cell>
          <cell r="F1868">
            <v>31881.599999999999</v>
          </cell>
          <cell r="G1868">
            <v>91194.97</v>
          </cell>
          <cell r="H1868">
            <v>11812.6</v>
          </cell>
          <cell r="I1868">
            <v>-396.91</v>
          </cell>
          <cell r="J1868">
            <v>15142.44</v>
          </cell>
          <cell r="K1868">
            <v>5844.56</v>
          </cell>
          <cell r="L1868">
            <v>10209.16</v>
          </cell>
          <cell r="M1868">
            <v>0</v>
          </cell>
          <cell r="N1868">
            <v>36984</v>
          </cell>
          <cell r="O1868">
            <v>7855.78</v>
          </cell>
          <cell r="P1868">
            <v>62682.02</v>
          </cell>
          <cell r="Q1868">
            <v>104524.91</v>
          </cell>
          <cell r="R1868">
            <v>70537.8</v>
          </cell>
          <cell r="S1868">
            <v>2484</v>
          </cell>
          <cell r="T1868">
            <v>13928.4</v>
          </cell>
          <cell r="U1868">
            <v>10209.16</v>
          </cell>
          <cell r="V1868">
            <v>1455</v>
          </cell>
          <cell r="W1868">
            <v>12729.6</v>
          </cell>
          <cell r="X1868">
            <v>231</v>
          </cell>
          <cell r="Y1868">
            <v>16212.3</v>
          </cell>
          <cell r="Z1868">
            <v>9091.4699999999993</v>
          </cell>
          <cell r="AA1868">
            <v>5.63</v>
          </cell>
          <cell r="AB1868">
            <v>2167.6</v>
          </cell>
          <cell r="AC1868">
            <v>14222.43</v>
          </cell>
          <cell r="AD1868">
            <v>13.04</v>
          </cell>
          <cell r="AE1868">
            <v>22230</v>
          </cell>
          <cell r="AF1868">
            <v>22.92</v>
          </cell>
          <cell r="AG1868">
            <v>4838.72</v>
          </cell>
          <cell r="AH1868">
            <v>69318</v>
          </cell>
          <cell r="AI1868">
            <v>2145.6</v>
          </cell>
          <cell r="AJ1868">
            <v>171963.25</v>
          </cell>
          <cell r="AK1868">
            <v>4109.47</v>
          </cell>
          <cell r="AL1868">
            <v>10400.83</v>
          </cell>
        </row>
        <row r="1869">
          <cell r="A1869">
            <v>38918</v>
          </cell>
          <cell r="B1869" t="str">
            <v>11:00</v>
          </cell>
          <cell r="C1869">
            <v>50913.85</v>
          </cell>
          <cell r="D1869">
            <v>62088.84</v>
          </cell>
          <cell r="E1869">
            <v>171890.97</v>
          </cell>
          <cell r="F1869">
            <v>31622.400000000001</v>
          </cell>
          <cell r="G1869">
            <v>91194.97</v>
          </cell>
          <cell r="H1869">
            <v>11718.49</v>
          </cell>
          <cell r="I1869">
            <v>-397.92</v>
          </cell>
          <cell r="J1869">
            <v>15603.23</v>
          </cell>
          <cell r="K1869">
            <v>5863.2</v>
          </cell>
          <cell r="L1869">
            <v>10280.66</v>
          </cell>
          <cell r="M1869">
            <v>0</v>
          </cell>
          <cell r="N1869">
            <v>36432</v>
          </cell>
          <cell r="O1869">
            <v>7873.98</v>
          </cell>
          <cell r="P1869">
            <v>66724.850000000006</v>
          </cell>
          <cell r="Q1869">
            <v>100717.92</v>
          </cell>
          <cell r="R1869">
            <v>74598.83</v>
          </cell>
          <cell r="S1869">
            <v>2376</v>
          </cell>
          <cell r="T1869">
            <v>14068.8</v>
          </cell>
          <cell r="U1869">
            <v>10280.66</v>
          </cell>
          <cell r="V1869">
            <v>1458</v>
          </cell>
          <cell r="W1869">
            <v>12528</v>
          </cell>
          <cell r="X1869">
            <v>231.75</v>
          </cell>
          <cell r="Y1869">
            <v>16295.44</v>
          </cell>
          <cell r="Z1869">
            <v>9872.84</v>
          </cell>
          <cell r="AA1869">
            <v>7.5</v>
          </cell>
          <cell r="AB1869">
            <v>2209.1999999999998</v>
          </cell>
          <cell r="AC1869">
            <v>14242.5</v>
          </cell>
          <cell r="AD1869">
            <v>11.4</v>
          </cell>
          <cell r="AE1869">
            <v>22302</v>
          </cell>
          <cell r="AF1869">
            <v>20.83</v>
          </cell>
          <cell r="AG1869">
            <v>4732.16</v>
          </cell>
          <cell r="AH1869">
            <v>69864</v>
          </cell>
          <cell r="AI1869">
            <v>2188.8000000000002</v>
          </cell>
          <cell r="AJ1869">
            <v>176298.59</v>
          </cell>
          <cell r="AK1869">
            <v>4280.7</v>
          </cell>
          <cell r="AL1869">
            <v>9283.2800000000007</v>
          </cell>
        </row>
        <row r="1870">
          <cell r="A1870">
            <v>38918</v>
          </cell>
          <cell r="B1870" t="str">
            <v>11:15</v>
          </cell>
          <cell r="C1870">
            <v>52920.73</v>
          </cell>
          <cell r="D1870">
            <v>64929.41</v>
          </cell>
          <cell r="E1870">
            <v>169608.79</v>
          </cell>
          <cell r="F1870">
            <v>31449.599999999999</v>
          </cell>
          <cell r="G1870">
            <v>91233.3</v>
          </cell>
          <cell r="H1870">
            <v>11548.63</v>
          </cell>
          <cell r="I1870">
            <v>-385.99</v>
          </cell>
          <cell r="J1870">
            <v>15189.24</v>
          </cell>
          <cell r="K1870">
            <v>5865.52</v>
          </cell>
          <cell r="L1870">
            <v>10209.030000000001</v>
          </cell>
          <cell r="M1870">
            <v>0</v>
          </cell>
          <cell r="N1870">
            <v>36984</v>
          </cell>
          <cell r="O1870">
            <v>7971.04</v>
          </cell>
          <cell r="P1870">
            <v>65191.99</v>
          </cell>
          <cell r="Q1870">
            <v>102433.99</v>
          </cell>
          <cell r="R1870">
            <v>73163.03</v>
          </cell>
          <cell r="S1870">
            <v>2376</v>
          </cell>
          <cell r="T1870">
            <v>14410.8</v>
          </cell>
          <cell r="U1870">
            <v>10209.030000000001</v>
          </cell>
          <cell r="V1870">
            <v>1317</v>
          </cell>
          <cell r="W1870">
            <v>12931.2</v>
          </cell>
          <cell r="X1870">
            <v>237</v>
          </cell>
          <cell r="Y1870">
            <v>16544.86</v>
          </cell>
          <cell r="Z1870">
            <v>10113.459999999999</v>
          </cell>
          <cell r="AA1870">
            <v>5.63</v>
          </cell>
          <cell r="AB1870">
            <v>2252.4</v>
          </cell>
          <cell r="AC1870">
            <v>14577.7</v>
          </cell>
          <cell r="AD1870">
            <v>10.24</v>
          </cell>
          <cell r="AE1870">
            <v>22230</v>
          </cell>
          <cell r="AF1870">
            <v>27.08</v>
          </cell>
          <cell r="AG1870">
            <v>4751.79</v>
          </cell>
          <cell r="AH1870">
            <v>70053</v>
          </cell>
          <cell r="AI1870">
            <v>2253.6</v>
          </cell>
          <cell r="AJ1870">
            <v>175898.68</v>
          </cell>
          <cell r="AK1870">
            <v>4223.62</v>
          </cell>
          <cell r="AL1870">
            <v>9705.31</v>
          </cell>
        </row>
        <row r="1871">
          <cell r="A1871">
            <v>38918</v>
          </cell>
          <cell r="B1871" t="str">
            <v>11:30</v>
          </cell>
          <cell r="C1871">
            <v>51974.9</v>
          </cell>
          <cell r="D1871">
            <v>69690.36</v>
          </cell>
          <cell r="E1871">
            <v>174445.6</v>
          </cell>
          <cell r="F1871">
            <v>31363.200000000001</v>
          </cell>
          <cell r="G1871">
            <v>91194.97</v>
          </cell>
          <cell r="H1871">
            <v>11480.39</v>
          </cell>
          <cell r="I1871">
            <v>-388.72</v>
          </cell>
          <cell r="J1871">
            <v>15237.64</v>
          </cell>
          <cell r="K1871">
            <v>5870.53</v>
          </cell>
          <cell r="L1871">
            <v>10108.65</v>
          </cell>
          <cell r="M1871">
            <v>0</v>
          </cell>
          <cell r="N1871">
            <v>36984</v>
          </cell>
          <cell r="O1871">
            <v>7971.04</v>
          </cell>
          <cell r="P1871">
            <v>61785.83</v>
          </cell>
          <cell r="Q1871">
            <v>106148.72</v>
          </cell>
          <cell r="R1871">
            <v>69756.87</v>
          </cell>
          <cell r="S1871">
            <v>2268</v>
          </cell>
          <cell r="T1871">
            <v>14115.6</v>
          </cell>
          <cell r="U1871">
            <v>10108.65</v>
          </cell>
          <cell r="V1871">
            <v>1323</v>
          </cell>
          <cell r="W1871">
            <v>13132.8</v>
          </cell>
          <cell r="X1871">
            <v>226.5</v>
          </cell>
          <cell r="Y1871">
            <v>16544.86</v>
          </cell>
          <cell r="Z1871">
            <v>9997.09</v>
          </cell>
          <cell r="AA1871">
            <v>9.3800000000000008</v>
          </cell>
          <cell r="AB1871">
            <v>2260.4</v>
          </cell>
          <cell r="AC1871">
            <v>14738.15</v>
          </cell>
          <cell r="AD1871">
            <v>1.22</v>
          </cell>
          <cell r="AE1871">
            <v>22230</v>
          </cell>
          <cell r="AF1871">
            <v>28.12</v>
          </cell>
          <cell r="AG1871">
            <v>4757.67</v>
          </cell>
          <cell r="AH1871">
            <v>69198</v>
          </cell>
          <cell r="AI1871">
            <v>2282.4</v>
          </cell>
          <cell r="AJ1871">
            <v>178618.19</v>
          </cell>
          <cell r="AK1871">
            <v>4337.78</v>
          </cell>
          <cell r="AL1871">
            <v>9145.3799999999992</v>
          </cell>
        </row>
        <row r="1872">
          <cell r="A1872">
            <v>38918</v>
          </cell>
          <cell r="B1872" t="str">
            <v>11:45</v>
          </cell>
          <cell r="C1872">
            <v>47006.11</v>
          </cell>
          <cell r="D1872">
            <v>77011.83</v>
          </cell>
          <cell r="E1872">
            <v>174811.63</v>
          </cell>
          <cell r="F1872">
            <v>31449.599999999999</v>
          </cell>
          <cell r="G1872">
            <v>91271.63</v>
          </cell>
          <cell r="H1872">
            <v>11472.88</v>
          </cell>
          <cell r="I1872">
            <v>-384.26</v>
          </cell>
          <cell r="J1872">
            <v>16041.97</v>
          </cell>
          <cell r="K1872">
            <v>5850.58</v>
          </cell>
          <cell r="L1872">
            <v>10274.530000000001</v>
          </cell>
          <cell r="M1872">
            <v>0</v>
          </cell>
          <cell r="N1872">
            <v>36984</v>
          </cell>
          <cell r="O1872">
            <v>7977.11</v>
          </cell>
          <cell r="P1872">
            <v>56954.51</v>
          </cell>
          <cell r="Q1872">
            <v>111584.26</v>
          </cell>
          <cell r="R1872">
            <v>64931.62</v>
          </cell>
          <cell r="S1872">
            <v>2376</v>
          </cell>
          <cell r="T1872">
            <v>13561.2</v>
          </cell>
          <cell r="U1872">
            <v>10274.530000000001</v>
          </cell>
          <cell r="V1872">
            <v>1218</v>
          </cell>
          <cell r="W1872">
            <v>13334.4</v>
          </cell>
          <cell r="X1872">
            <v>211.5</v>
          </cell>
          <cell r="Y1872">
            <v>16544.86</v>
          </cell>
          <cell r="Z1872">
            <v>10038.18</v>
          </cell>
          <cell r="AA1872">
            <v>1.88</v>
          </cell>
          <cell r="AB1872">
            <v>2110</v>
          </cell>
          <cell r="AC1872">
            <v>14712.53</v>
          </cell>
          <cell r="AD1872">
            <v>2.33</v>
          </cell>
          <cell r="AE1872">
            <v>22158</v>
          </cell>
          <cell r="AF1872">
            <v>21.87</v>
          </cell>
          <cell r="AG1872">
            <v>4838.91</v>
          </cell>
          <cell r="AH1872">
            <v>69315</v>
          </cell>
          <cell r="AI1872">
            <v>2347.1999999999998</v>
          </cell>
          <cell r="AJ1872">
            <v>179354.16</v>
          </cell>
          <cell r="AK1872">
            <v>4166.55</v>
          </cell>
          <cell r="AL1872">
            <v>8781.8700000000008</v>
          </cell>
        </row>
        <row r="1873">
          <cell r="A1873">
            <v>38918</v>
          </cell>
          <cell r="B1873" t="str">
            <v>12:00</v>
          </cell>
          <cell r="C1873">
            <v>41122.300000000003</v>
          </cell>
          <cell r="D1873">
            <v>82973.02</v>
          </cell>
          <cell r="E1873">
            <v>174895.63</v>
          </cell>
          <cell r="F1873">
            <v>31104</v>
          </cell>
          <cell r="G1873">
            <v>91079.97</v>
          </cell>
          <cell r="H1873">
            <v>11500.63</v>
          </cell>
          <cell r="I1873">
            <v>-380.67</v>
          </cell>
          <cell r="J1873">
            <v>15016.89</v>
          </cell>
          <cell r="K1873">
            <v>5855.31</v>
          </cell>
          <cell r="L1873">
            <v>10167.01</v>
          </cell>
          <cell r="M1873">
            <v>0</v>
          </cell>
          <cell r="N1873">
            <v>36984</v>
          </cell>
          <cell r="O1873">
            <v>7892.18</v>
          </cell>
          <cell r="P1873">
            <v>56542.49</v>
          </cell>
          <cell r="Q1873">
            <v>111804.67</v>
          </cell>
          <cell r="R1873">
            <v>64434.67</v>
          </cell>
          <cell r="S1873">
            <v>2268</v>
          </cell>
          <cell r="T1873">
            <v>13302</v>
          </cell>
          <cell r="U1873">
            <v>10167.01</v>
          </cell>
          <cell r="V1873">
            <v>1248</v>
          </cell>
          <cell r="W1873">
            <v>13305.6</v>
          </cell>
          <cell r="X1873">
            <v>208.5</v>
          </cell>
          <cell r="Y1873">
            <v>16794.28</v>
          </cell>
          <cell r="Z1873">
            <v>9398.2900000000009</v>
          </cell>
          <cell r="AA1873">
            <v>5.63</v>
          </cell>
          <cell r="AB1873">
            <v>1977.2</v>
          </cell>
          <cell r="AC1873">
            <v>14934.87</v>
          </cell>
          <cell r="AD1873">
            <v>10.06</v>
          </cell>
          <cell r="AE1873">
            <v>21870</v>
          </cell>
          <cell r="AF1873">
            <v>29.17</v>
          </cell>
          <cell r="AG1873">
            <v>4683.75</v>
          </cell>
          <cell r="AH1873">
            <v>68295</v>
          </cell>
          <cell r="AI1873">
            <v>2332.8000000000002</v>
          </cell>
          <cell r="AJ1873">
            <v>178410.14</v>
          </cell>
          <cell r="AK1873">
            <v>4109.47</v>
          </cell>
          <cell r="AL1873">
            <v>7268.2</v>
          </cell>
        </row>
        <row r="1874">
          <cell r="A1874">
            <v>38918</v>
          </cell>
          <cell r="B1874" t="str">
            <v>12:15</v>
          </cell>
          <cell r="C1874">
            <v>44159.82</v>
          </cell>
          <cell r="D1874">
            <v>66609.740000000005</v>
          </cell>
          <cell r="E1874">
            <v>173493.35</v>
          </cell>
          <cell r="F1874">
            <v>30931.200000000001</v>
          </cell>
          <cell r="G1874">
            <v>89201.64</v>
          </cell>
          <cell r="H1874">
            <v>11476.63</v>
          </cell>
          <cell r="I1874">
            <v>-350.34</v>
          </cell>
          <cell r="J1874">
            <v>14940.06</v>
          </cell>
          <cell r="K1874">
            <v>5889.37</v>
          </cell>
          <cell r="L1874">
            <v>10149.030000000001</v>
          </cell>
          <cell r="M1874">
            <v>0</v>
          </cell>
          <cell r="N1874">
            <v>36432</v>
          </cell>
          <cell r="O1874">
            <v>7667.73</v>
          </cell>
          <cell r="P1874">
            <v>52925.05</v>
          </cell>
          <cell r="Q1874">
            <v>110014.34</v>
          </cell>
          <cell r="R1874">
            <v>60592.78</v>
          </cell>
          <cell r="S1874">
            <v>2376</v>
          </cell>
          <cell r="T1874">
            <v>12826.8</v>
          </cell>
          <cell r="U1874">
            <v>10149.030000000001</v>
          </cell>
          <cell r="V1874">
            <v>1158</v>
          </cell>
          <cell r="W1874">
            <v>12988.8</v>
          </cell>
          <cell r="X1874">
            <v>210.75</v>
          </cell>
          <cell r="Y1874">
            <v>16544.86</v>
          </cell>
          <cell r="Z1874">
            <v>8066.24</v>
          </cell>
          <cell r="AA1874">
            <v>5.63</v>
          </cell>
          <cell r="AB1874">
            <v>2137.1999999999998</v>
          </cell>
          <cell r="AC1874">
            <v>14327.96</v>
          </cell>
          <cell r="AD1874">
            <v>12.95</v>
          </cell>
          <cell r="AE1874">
            <v>21492</v>
          </cell>
          <cell r="AF1874">
            <v>30.21</v>
          </cell>
          <cell r="AG1874">
            <v>4739.45</v>
          </cell>
          <cell r="AH1874">
            <v>64743</v>
          </cell>
          <cell r="AI1874">
            <v>2289.6</v>
          </cell>
          <cell r="AJ1874">
            <v>173386.78</v>
          </cell>
          <cell r="AK1874">
            <v>4166.55</v>
          </cell>
          <cell r="AL1874">
            <v>5447</v>
          </cell>
        </row>
        <row r="1875">
          <cell r="A1875">
            <v>38918</v>
          </cell>
          <cell r="B1875" t="str">
            <v>12:30</v>
          </cell>
          <cell r="C1875">
            <v>50749.81</v>
          </cell>
          <cell r="D1875">
            <v>50606.54</v>
          </cell>
          <cell r="E1875">
            <v>169614.67</v>
          </cell>
          <cell r="F1875">
            <v>30931.200000000001</v>
          </cell>
          <cell r="G1875">
            <v>89201.64</v>
          </cell>
          <cell r="H1875">
            <v>11450.76</v>
          </cell>
          <cell r="I1875">
            <v>-347.03</v>
          </cell>
          <cell r="J1875">
            <v>15108.45</v>
          </cell>
          <cell r="K1875">
            <v>5841.92</v>
          </cell>
          <cell r="L1875">
            <v>10217.94</v>
          </cell>
          <cell r="M1875">
            <v>0</v>
          </cell>
          <cell r="N1875">
            <v>36432</v>
          </cell>
          <cell r="O1875">
            <v>7673.79</v>
          </cell>
          <cell r="P1875">
            <v>49295.69</v>
          </cell>
          <cell r="Q1875">
            <v>106299.03</v>
          </cell>
          <cell r="R1875">
            <v>56969.48</v>
          </cell>
          <cell r="S1875">
            <v>2484</v>
          </cell>
          <cell r="T1875">
            <v>11937.6</v>
          </cell>
          <cell r="U1875">
            <v>10217.94</v>
          </cell>
          <cell r="V1875">
            <v>1389</v>
          </cell>
          <cell r="W1875">
            <v>12585.6</v>
          </cell>
          <cell r="X1875">
            <v>236.25</v>
          </cell>
          <cell r="Y1875">
            <v>16295.44</v>
          </cell>
          <cell r="Z1875">
            <v>7418.8</v>
          </cell>
          <cell r="AA1875">
            <v>3.75</v>
          </cell>
          <cell r="AB1875">
            <v>2126</v>
          </cell>
          <cell r="AC1875">
            <v>13901.85</v>
          </cell>
          <cell r="AD1875">
            <v>3.04</v>
          </cell>
          <cell r="AE1875">
            <v>20772</v>
          </cell>
          <cell r="AF1875">
            <v>21.87</v>
          </cell>
          <cell r="AG1875">
            <v>4687.07</v>
          </cell>
          <cell r="AH1875">
            <v>61869</v>
          </cell>
          <cell r="AI1875">
            <v>2232</v>
          </cell>
          <cell r="AJ1875">
            <v>169387.33</v>
          </cell>
          <cell r="AK1875">
            <v>4166.55</v>
          </cell>
          <cell r="AL1875">
            <v>5095.12</v>
          </cell>
        </row>
        <row r="1876">
          <cell r="A1876">
            <v>38918</v>
          </cell>
          <cell r="B1876" t="str">
            <v>12:45</v>
          </cell>
          <cell r="C1876">
            <v>50774.21</v>
          </cell>
          <cell r="D1876">
            <v>47126.77</v>
          </cell>
          <cell r="E1876">
            <v>165815.18</v>
          </cell>
          <cell r="F1876">
            <v>30931.200000000001</v>
          </cell>
          <cell r="G1876">
            <v>89201.64</v>
          </cell>
          <cell r="H1876">
            <v>11430.51</v>
          </cell>
          <cell r="I1876">
            <v>-344.01</v>
          </cell>
          <cell r="J1876">
            <v>15360.03</v>
          </cell>
          <cell r="K1876">
            <v>5848.31</v>
          </cell>
          <cell r="L1876">
            <v>10217.66</v>
          </cell>
          <cell r="M1876">
            <v>0</v>
          </cell>
          <cell r="N1876">
            <v>36432</v>
          </cell>
          <cell r="O1876">
            <v>7673.79</v>
          </cell>
          <cell r="P1876">
            <v>43906.61</v>
          </cell>
          <cell r="Q1876">
            <v>108792.01</v>
          </cell>
          <cell r="R1876">
            <v>51580.4</v>
          </cell>
          <cell r="S1876">
            <v>2376</v>
          </cell>
          <cell r="T1876">
            <v>11023.2</v>
          </cell>
          <cell r="U1876">
            <v>10217.66</v>
          </cell>
          <cell r="V1876">
            <v>1224</v>
          </cell>
          <cell r="W1876">
            <v>12067.2</v>
          </cell>
          <cell r="X1876">
            <v>264.75</v>
          </cell>
          <cell r="Y1876">
            <v>16129.16</v>
          </cell>
          <cell r="Z1876">
            <v>6723.99</v>
          </cell>
          <cell r="AA1876">
            <v>7.5</v>
          </cell>
          <cell r="AB1876">
            <v>2105.1</v>
          </cell>
          <cell r="AC1876">
            <v>13906.72</v>
          </cell>
          <cell r="AD1876">
            <v>2.23</v>
          </cell>
          <cell r="AE1876">
            <v>20304</v>
          </cell>
          <cell r="AF1876">
            <v>25</v>
          </cell>
          <cell r="AG1876">
            <v>4601.4399999999996</v>
          </cell>
          <cell r="AH1876">
            <v>61266</v>
          </cell>
          <cell r="AI1876">
            <v>2152.8000000000002</v>
          </cell>
          <cell r="AJ1876">
            <v>165515.79999999999</v>
          </cell>
          <cell r="AK1876">
            <v>4223.62</v>
          </cell>
          <cell r="AL1876">
            <v>5726.3</v>
          </cell>
        </row>
        <row r="1877">
          <cell r="A1877">
            <v>38918</v>
          </cell>
          <cell r="B1877" t="str">
            <v>13:00</v>
          </cell>
          <cell r="C1877">
            <v>49871.199999999997</v>
          </cell>
          <cell r="D1877">
            <v>46446.9</v>
          </cell>
          <cell r="E1877">
            <v>165254.35999999999</v>
          </cell>
          <cell r="F1877">
            <v>30672</v>
          </cell>
          <cell r="G1877">
            <v>89278.3</v>
          </cell>
          <cell r="H1877">
            <v>11354.77</v>
          </cell>
          <cell r="I1877">
            <v>-332.08</v>
          </cell>
          <cell r="J1877">
            <v>15564.41</v>
          </cell>
          <cell r="K1877">
            <v>5821.03</v>
          </cell>
          <cell r="L1877">
            <v>10276.9</v>
          </cell>
          <cell r="M1877">
            <v>0</v>
          </cell>
          <cell r="N1877">
            <v>36432</v>
          </cell>
          <cell r="O1877">
            <v>7661.66</v>
          </cell>
          <cell r="P1877">
            <v>42474.42</v>
          </cell>
          <cell r="Q1877">
            <v>106348.08</v>
          </cell>
          <cell r="R1877">
            <v>50136.08</v>
          </cell>
          <cell r="S1877">
            <v>2376</v>
          </cell>
          <cell r="T1877">
            <v>10915.2</v>
          </cell>
          <cell r="U1877">
            <v>10276.9</v>
          </cell>
          <cell r="V1877">
            <v>930</v>
          </cell>
          <cell r="W1877">
            <v>12038.4</v>
          </cell>
          <cell r="X1877">
            <v>259.5</v>
          </cell>
          <cell r="Y1877">
            <v>15879.74</v>
          </cell>
          <cell r="Z1877">
            <v>6798.3</v>
          </cell>
          <cell r="AA1877">
            <v>3.75</v>
          </cell>
          <cell r="AB1877">
            <v>2065.3000000000002</v>
          </cell>
          <cell r="AC1877">
            <v>13890.5</v>
          </cell>
          <cell r="AD1877">
            <v>0.94</v>
          </cell>
          <cell r="AE1877">
            <v>19926</v>
          </cell>
          <cell r="AF1877">
            <v>30.21</v>
          </cell>
          <cell r="AG1877">
            <v>4706.32</v>
          </cell>
          <cell r="AH1877">
            <v>61971</v>
          </cell>
          <cell r="AI1877">
            <v>2188.8000000000002</v>
          </cell>
          <cell r="AJ1877">
            <v>165835.78</v>
          </cell>
          <cell r="AK1877">
            <v>4223.62</v>
          </cell>
          <cell r="AL1877">
            <v>6356.28</v>
          </cell>
        </row>
        <row r="1878">
          <cell r="A1878">
            <v>38918</v>
          </cell>
          <cell r="B1878" t="str">
            <v>13:15</v>
          </cell>
          <cell r="C1878">
            <v>46726.04</v>
          </cell>
          <cell r="D1878">
            <v>52968.2</v>
          </cell>
          <cell r="E1878">
            <v>162852.64000000001</v>
          </cell>
          <cell r="F1878">
            <v>30499.200000000001</v>
          </cell>
          <cell r="G1878">
            <v>89354.97</v>
          </cell>
          <cell r="H1878">
            <v>11118.54</v>
          </cell>
          <cell r="I1878">
            <v>-190.91</v>
          </cell>
          <cell r="J1878">
            <v>15342.86</v>
          </cell>
          <cell r="K1878">
            <v>5667.55</v>
          </cell>
          <cell r="L1878">
            <v>10314.950000000001</v>
          </cell>
          <cell r="M1878">
            <v>0</v>
          </cell>
          <cell r="N1878">
            <v>36984</v>
          </cell>
          <cell r="O1878">
            <v>7685.93</v>
          </cell>
          <cell r="P1878">
            <v>42584.57</v>
          </cell>
          <cell r="Q1878">
            <v>102494.91</v>
          </cell>
          <cell r="R1878">
            <v>50270.5</v>
          </cell>
          <cell r="S1878">
            <v>2484</v>
          </cell>
          <cell r="T1878">
            <v>10918.8</v>
          </cell>
          <cell r="U1878">
            <v>10314.950000000001</v>
          </cell>
          <cell r="V1878">
            <v>1323</v>
          </cell>
          <cell r="W1878">
            <v>11577.6</v>
          </cell>
          <cell r="X1878">
            <v>204.75</v>
          </cell>
          <cell r="Y1878">
            <v>15879.74</v>
          </cell>
          <cell r="Z1878">
            <v>7367.92</v>
          </cell>
          <cell r="AA1878">
            <v>7.5</v>
          </cell>
          <cell r="AB1878">
            <v>2076.4</v>
          </cell>
          <cell r="AC1878">
            <v>13885.95</v>
          </cell>
          <cell r="AD1878">
            <v>3</v>
          </cell>
          <cell r="AE1878">
            <v>20088</v>
          </cell>
          <cell r="AF1878">
            <v>31.25</v>
          </cell>
          <cell r="AG1878">
            <v>4722.5200000000004</v>
          </cell>
          <cell r="AH1878">
            <v>63237</v>
          </cell>
          <cell r="AI1878">
            <v>2253.6</v>
          </cell>
          <cell r="AJ1878">
            <v>166107.69</v>
          </cell>
          <cell r="AK1878">
            <v>4166.55</v>
          </cell>
          <cell r="AL1878">
            <v>8391.34</v>
          </cell>
        </row>
        <row r="1879">
          <cell r="A1879">
            <v>38918</v>
          </cell>
          <cell r="B1879" t="str">
            <v>13:30</v>
          </cell>
          <cell r="C1879">
            <v>45116.06</v>
          </cell>
          <cell r="D1879">
            <v>57809.16</v>
          </cell>
          <cell r="E1879">
            <v>162211.79999999999</v>
          </cell>
          <cell r="F1879">
            <v>30412.799999999999</v>
          </cell>
          <cell r="G1879">
            <v>89278.3</v>
          </cell>
          <cell r="H1879">
            <v>11066.79</v>
          </cell>
          <cell r="I1879">
            <v>-190.19</v>
          </cell>
          <cell r="J1879">
            <v>15157.64</v>
          </cell>
          <cell r="K1879">
            <v>5539.05</v>
          </cell>
          <cell r="L1879">
            <v>10288.299999999999</v>
          </cell>
          <cell r="M1879">
            <v>0</v>
          </cell>
          <cell r="N1879">
            <v>36432</v>
          </cell>
          <cell r="O1879">
            <v>7673.79</v>
          </cell>
          <cell r="P1879">
            <v>43215.44</v>
          </cell>
          <cell r="Q1879">
            <v>100926.19</v>
          </cell>
          <cell r="R1879">
            <v>50889.23</v>
          </cell>
          <cell r="S1879">
            <v>2376</v>
          </cell>
          <cell r="T1879">
            <v>11152.8</v>
          </cell>
          <cell r="U1879">
            <v>10288.299999999999</v>
          </cell>
          <cell r="V1879">
            <v>1215</v>
          </cell>
          <cell r="W1879">
            <v>11433.6</v>
          </cell>
          <cell r="X1879">
            <v>197.25</v>
          </cell>
          <cell r="Y1879">
            <v>15962.88</v>
          </cell>
          <cell r="Z1879">
            <v>7459.8</v>
          </cell>
          <cell r="AA1879">
            <v>3.75</v>
          </cell>
          <cell r="AB1879">
            <v>2076.4</v>
          </cell>
          <cell r="AC1879">
            <v>13955.38</v>
          </cell>
          <cell r="AD1879">
            <v>12.86</v>
          </cell>
          <cell r="AE1879">
            <v>20268</v>
          </cell>
          <cell r="AF1879">
            <v>26.04</v>
          </cell>
          <cell r="AG1879">
            <v>4768.6400000000003</v>
          </cell>
          <cell r="AH1879">
            <v>64272</v>
          </cell>
          <cell r="AI1879">
            <v>2289.6</v>
          </cell>
          <cell r="AJ1879">
            <v>167467.56</v>
          </cell>
          <cell r="AK1879">
            <v>4223.62</v>
          </cell>
          <cell r="AL1879">
            <v>9734.4</v>
          </cell>
        </row>
        <row r="1880">
          <cell r="A1880">
            <v>38918</v>
          </cell>
          <cell r="B1880" t="str">
            <v>13:45</v>
          </cell>
          <cell r="C1880">
            <v>40734.21</v>
          </cell>
          <cell r="D1880">
            <v>65490.7</v>
          </cell>
          <cell r="E1880">
            <v>162050.99</v>
          </cell>
          <cell r="F1880">
            <v>30412.799999999999</v>
          </cell>
          <cell r="G1880">
            <v>89278.3</v>
          </cell>
          <cell r="H1880">
            <v>11092.67</v>
          </cell>
          <cell r="I1880">
            <v>-205</v>
          </cell>
          <cell r="J1880">
            <v>15170.04</v>
          </cell>
          <cell r="K1880">
            <v>5470.74</v>
          </cell>
          <cell r="L1880">
            <v>10309.790000000001</v>
          </cell>
          <cell r="M1880">
            <v>0</v>
          </cell>
          <cell r="N1880">
            <v>36432</v>
          </cell>
          <cell r="O1880">
            <v>7673.79</v>
          </cell>
          <cell r="P1880">
            <v>44136.67</v>
          </cell>
          <cell r="Q1880">
            <v>99053</v>
          </cell>
          <cell r="R1880">
            <v>51810.46</v>
          </cell>
          <cell r="S1880">
            <v>2376</v>
          </cell>
          <cell r="T1880">
            <v>11397.6</v>
          </cell>
          <cell r="U1880">
            <v>10309.790000000001</v>
          </cell>
          <cell r="V1880">
            <v>1266</v>
          </cell>
          <cell r="W1880">
            <v>11462.4</v>
          </cell>
          <cell r="X1880">
            <v>240</v>
          </cell>
          <cell r="Y1880">
            <v>16046.02</v>
          </cell>
          <cell r="Z1880">
            <v>7692.61</v>
          </cell>
          <cell r="AA1880">
            <v>5.63</v>
          </cell>
          <cell r="AB1880">
            <v>2106.8000000000002</v>
          </cell>
          <cell r="AC1880">
            <v>14081.01</v>
          </cell>
          <cell r="AD1880">
            <v>5.33</v>
          </cell>
          <cell r="AE1880">
            <v>20700</v>
          </cell>
          <cell r="AF1880">
            <v>20.83</v>
          </cell>
          <cell r="AG1880">
            <v>4770.82</v>
          </cell>
          <cell r="AH1880">
            <v>65610</v>
          </cell>
          <cell r="AI1880">
            <v>2354.4</v>
          </cell>
          <cell r="AJ1880">
            <v>168667.42</v>
          </cell>
          <cell r="AK1880">
            <v>4166.55</v>
          </cell>
          <cell r="AL1880">
            <v>10968.77</v>
          </cell>
        </row>
        <row r="1881">
          <cell r="A1881">
            <v>38918</v>
          </cell>
          <cell r="B1881" t="str">
            <v>14:00</v>
          </cell>
          <cell r="C1881">
            <v>34718.36</v>
          </cell>
          <cell r="D1881">
            <v>74132.070000000007</v>
          </cell>
          <cell r="E1881">
            <v>161529.39000000001</v>
          </cell>
          <cell r="F1881">
            <v>30412.799999999999</v>
          </cell>
          <cell r="G1881">
            <v>89278.3</v>
          </cell>
          <cell r="H1881">
            <v>11114.79</v>
          </cell>
          <cell r="I1881">
            <v>-190.77</v>
          </cell>
          <cell r="J1881">
            <v>15157.24</v>
          </cell>
          <cell r="K1881">
            <v>5491.82</v>
          </cell>
          <cell r="L1881">
            <v>10301.969999999999</v>
          </cell>
          <cell r="M1881">
            <v>0</v>
          </cell>
          <cell r="N1881">
            <v>36432</v>
          </cell>
          <cell r="O1881">
            <v>7673.79</v>
          </cell>
          <cell r="P1881">
            <v>46055.05</v>
          </cell>
          <cell r="Q1881">
            <v>97022.77</v>
          </cell>
          <cell r="R1881">
            <v>53728.84</v>
          </cell>
          <cell r="S1881">
            <v>2268</v>
          </cell>
          <cell r="T1881">
            <v>11746.8</v>
          </cell>
          <cell r="U1881">
            <v>10301.969999999999</v>
          </cell>
          <cell r="V1881">
            <v>1224</v>
          </cell>
          <cell r="W1881">
            <v>11491.2</v>
          </cell>
          <cell r="X1881">
            <v>236.25</v>
          </cell>
          <cell r="Y1881">
            <v>16212.3</v>
          </cell>
          <cell r="Z1881">
            <v>7572.95</v>
          </cell>
          <cell r="AA1881">
            <v>3.75</v>
          </cell>
          <cell r="AB1881">
            <v>2095.6</v>
          </cell>
          <cell r="AC1881">
            <v>14341.62</v>
          </cell>
          <cell r="AD1881">
            <v>1.04</v>
          </cell>
          <cell r="AE1881">
            <v>21222</v>
          </cell>
          <cell r="AF1881">
            <v>21.87</v>
          </cell>
          <cell r="AG1881">
            <v>4737.51</v>
          </cell>
          <cell r="AH1881">
            <v>67257</v>
          </cell>
          <cell r="AI1881">
            <v>2433.6</v>
          </cell>
          <cell r="AJ1881">
            <v>169819.28</v>
          </cell>
          <cell r="AK1881">
            <v>4166.55</v>
          </cell>
          <cell r="AL1881">
            <v>11997.39</v>
          </cell>
        </row>
        <row r="1882">
          <cell r="A1882">
            <v>38918</v>
          </cell>
          <cell r="B1882" t="str">
            <v>14:15</v>
          </cell>
          <cell r="C1882">
            <v>41011.07</v>
          </cell>
          <cell r="D1882">
            <v>76491.72</v>
          </cell>
          <cell r="E1882">
            <v>163689.20000000001</v>
          </cell>
          <cell r="F1882">
            <v>30499.200000000001</v>
          </cell>
          <cell r="G1882">
            <v>89239.97</v>
          </cell>
          <cell r="H1882">
            <v>11092.67</v>
          </cell>
          <cell r="I1882">
            <v>-197.95</v>
          </cell>
          <cell r="J1882">
            <v>15288.43</v>
          </cell>
          <cell r="K1882">
            <v>5624.66</v>
          </cell>
          <cell r="L1882">
            <v>10332.08</v>
          </cell>
          <cell r="M1882">
            <v>0</v>
          </cell>
          <cell r="N1882">
            <v>36432</v>
          </cell>
          <cell r="O1882">
            <v>7661.66</v>
          </cell>
          <cell r="P1882">
            <v>44062.92</v>
          </cell>
          <cell r="Q1882">
            <v>100901.95</v>
          </cell>
          <cell r="R1882">
            <v>51724.58</v>
          </cell>
          <cell r="S1882">
            <v>2376</v>
          </cell>
          <cell r="T1882">
            <v>11444.4</v>
          </cell>
          <cell r="U1882">
            <v>10332.08</v>
          </cell>
          <cell r="V1882">
            <v>1314</v>
          </cell>
          <cell r="W1882">
            <v>11520</v>
          </cell>
          <cell r="X1882">
            <v>229.5</v>
          </cell>
          <cell r="Y1882">
            <v>16378.58</v>
          </cell>
          <cell r="Z1882">
            <v>7743.88</v>
          </cell>
          <cell r="AA1882">
            <v>5.63</v>
          </cell>
          <cell r="AB1882">
            <v>2132.3000000000002</v>
          </cell>
          <cell r="AC1882">
            <v>14807.66</v>
          </cell>
          <cell r="AD1882">
            <v>1.88</v>
          </cell>
          <cell r="AE1882">
            <v>21456</v>
          </cell>
          <cell r="AF1882">
            <v>20.83</v>
          </cell>
          <cell r="AG1882">
            <v>4781.29</v>
          </cell>
          <cell r="AH1882">
            <v>68154</v>
          </cell>
          <cell r="AI1882">
            <v>2548.8000000000002</v>
          </cell>
          <cell r="AJ1882">
            <v>172922.92</v>
          </cell>
          <cell r="AK1882">
            <v>4280.7</v>
          </cell>
          <cell r="AL1882">
            <v>13166.32</v>
          </cell>
        </row>
        <row r="1883">
          <cell r="A1883">
            <v>38918</v>
          </cell>
          <cell r="B1883" t="str">
            <v>14:30</v>
          </cell>
          <cell r="C1883">
            <v>39741.17</v>
          </cell>
          <cell r="D1883">
            <v>85893.6</v>
          </cell>
          <cell r="E1883">
            <v>166609.87</v>
          </cell>
          <cell r="F1883">
            <v>30412.799999999999</v>
          </cell>
          <cell r="G1883">
            <v>89354.97</v>
          </cell>
          <cell r="H1883">
            <v>11162.78</v>
          </cell>
          <cell r="I1883">
            <v>-187.17</v>
          </cell>
          <cell r="J1883">
            <v>15211.67</v>
          </cell>
          <cell r="K1883">
            <v>5623.14</v>
          </cell>
          <cell r="L1883">
            <v>10281.700000000001</v>
          </cell>
          <cell r="M1883">
            <v>0</v>
          </cell>
          <cell r="N1883">
            <v>36984</v>
          </cell>
          <cell r="O1883">
            <v>7655.59</v>
          </cell>
          <cell r="P1883">
            <v>43659.68</v>
          </cell>
          <cell r="Q1883">
            <v>104155.17</v>
          </cell>
          <cell r="R1883">
            <v>51315.27</v>
          </cell>
          <cell r="S1883">
            <v>2376</v>
          </cell>
          <cell r="T1883">
            <v>12654</v>
          </cell>
          <cell r="U1883">
            <v>10281.700000000001</v>
          </cell>
          <cell r="V1883">
            <v>1185</v>
          </cell>
          <cell r="W1883">
            <v>11779.2</v>
          </cell>
          <cell r="X1883">
            <v>243.75</v>
          </cell>
          <cell r="Y1883">
            <v>16711.14</v>
          </cell>
          <cell r="Z1883">
            <v>7819.62</v>
          </cell>
          <cell r="AA1883">
            <v>3.75</v>
          </cell>
          <cell r="AB1883">
            <v>2129.1</v>
          </cell>
          <cell r="AC1883">
            <v>14964.31</v>
          </cell>
          <cell r="AD1883">
            <v>1.03</v>
          </cell>
          <cell r="AE1883">
            <v>22176</v>
          </cell>
          <cell r="AF1883">
            <v>26.04</v>
          </cell>
          <cell r="AG1883">
            <v>4707.93</v>
          </cell>
          <cell r="AH1883">
            <v>68424</v>
          </cell>
          <cell r="AI1883">
            <v>2577.6</v>
          </cell>
          <cell r="AJ1883">
            <v>176554.55</v>
          </cell>
          <cell r="AK1883">
            <v>4280.7</v>
          </cell>
          <cell r="AL1883">
            <v>13345.17</v>
          </cell>
        </row>
        <row r="1884">
          <cell r="A1884">
            <v>38918</v>
          </cell>
          <cell r="B1884" t="str">
            <v>14:45</v>
          </cell>
          <cell r="C1884">
            <v>42689.87</v>
          </cell>
          <cell r="D1884">
            <v>85773.57</v>
          </cell>
          <cell r="E1884">
            <v>171648.26</v>
          </cell>
          <cell r="F1884">
            <v>30499.200000000001</v>
          </cell>
          <cell r="G1884">
            <v>89354.97</v>
          </cell>
          <cell r="H1884">
            <v>11092.67</v>
          </cell>
          <cell r="I1884">
            <v>-186.31</v>
          </cell>
          <cell r="J1884">
            <v>15578.01</v>
          </cell>
          <cell r="K1884">
            <v>5483.34</v>
          </cell>
          <cell r="L1884">
            <v>10293.98</v>
          </cell>
          <cell r="M1884">
            <v>0</v>
          </cell>
          <cell r="N1884">
            <v>36432</v>
          </cell>
          <cell r="O1884">
            <v>7667.73</v>
          </cell>
          <cell r="P1884">
            <v>43993.2</v>
          </cell>
          <cell r="Q1884">
            <v>104794.31</v>
          </cell>
          <cell r="R1884">
            <v>51660.93</v>
          </cell>
          <cell r="S1884">
            <v>2376</v>
          </cell>
          <cell r="T1884">
            <v>12607.2</v>
          </cell>
          <cell r="U1884">
            <v>10293.98</v>
          </cell>
          <cell r="V1884">
            <v>1266</v>
          </cell>
          <cell r="W1884">
            <v>11721.6</v>
          </cell>
          <cell r="X1884">
            <v>254.25</v>
          </cell>
          <cell r="Y1884">
            <v>16628</v>
          </cell>
          <cell r="Z1884">
            <v>8765.9500000000007</v>
          </cell>
          <cell r="AA1884">
            <v>5.63</v>
          </cell>
          <cell r="AB1884">
            <v>2124.4</v>
          </cell>
          <cell r="AC1884">
            <v>15255.22</v>
          </cell>
          <cell r="AD1884">
            <v>1.4</v>
          </cell>
          <cell r="AE1884">
            <v>22122</v>
          </cell>
          <cell r="AF1884">
            <v>23.96</v>
          </cell>
          <cell r="AG1884">
            <v>4730.8</v>
          </cell>
          <cell r="AH1884">
            <v>68619</v>
          </cell>
          <cell r="AI1884">
            <v>2541.6</v>
          </cell>
          <cell r="AJ1884">
            <v>181401.94</v>
          </cell>
          <cell r="AK1884">
            <v>4223.62</v>
          </cell>
          <cell r="AL1884">
            <v>13649.07</v>
          </cell>
        </row>
        <row r="1885">
          <cell r="A1885">
            <v>38918</v>
          </cell>
          <cell r="B1885" t="str">
            <v>15:00</v>
          </cell>
          <cell r="C1885">
            <v>48941.77</v>
          </cell>
          <cell r="D1885">
            <v>86333.68</v>
          </cell>
          <cell r="E1885">
            <v>173916.33</v>
          </cell>
          <cell r="F1885">
            <v>30153.599999999999</v>
          </cell>
          <cell r="G1885">
            <v>89316.64</v>
          </cell>
          <cell r="H1885">
            <v>11088.92</v>
          </cell>
          <cell r="I1885">
            <v>-191.48</v>
          </cell>
          <cell r="J1885">
            <v>14942.06</v>
          </cell>
          <cell r="K1885">
            <v>5594.64</v>
          </cell>
          <cell r="L1885">
            <v>10277.06</v>
          </cell>
          <cell r="M1885">
            <v>0</v>
          </cell>
          <cell r="N1885">
            <v>36432</v>
          </cell>
          <cell r="O1885">
            <v>7643.46</v>
          </cell>
          <cell r="P1885">
            <v>42335.8</v>
          </cell>
          <cell r="Q1885">
            <v>108063.48</v>
          </cell>
          <cell r="R1885">
            <v>49979.26</v>
          </cell>
          <cell r="S1885">
            <v>2268</v>
          </cell>
          <cell r="T1885">
            <v>12394.8</v>
          </cell>
          <cell r="U1885">
            <v>10277.06</v>
          </cell>
          <cell r="V1885">
            <v>1302</v>
          </cell>
          <cell r="W1885">
            <v>11923.2</v>
          </cell>
          <cell r="X1885">
            <v>261.75</v>
          </cell>
          <cell r="Y1885">
            <v>16295.44</v>
          </cell>
          <cell r="Z1885">
            <v>9541.2099999999991</v>
          </cell>
          <cell r="AA1885">
            <v>1.88</v>
          </cell>
          <cell r="AB1885">
            <v>2174</v>
          </cell>
          <cell r="AC1885">
            <v>15316.11</v>
          </cell>
          <cell r="AD1885">
            <v>1.51</v>
          </cell>
          <cell r="AE1885">
            <v>22338</v>
          </cell>
          <cell r="AF1885">
            <v>23.96</v>
          </cell>
          <cell r="AG1885">
            <v>4668.7</v>
          </cell>
          <cell r="AH1885">
            <v>69450</v>
          </cell>
          <cell r="AI1885">
            <v>2584.8000000000002</v>
          </cell>
          <cell r="AJ1885">
            <v>184057.69</v>
          </cell>
          <cell r="AK1885">
            <v>4280.7</v>
          </cell>
          <cell r="AL1885">
            <v>12329.51</v>
          </cell>
        </row>
        <row r="1886">
          <cell r="A1886">
            <v>38918</v>
          </cell>
          <cell r="B1886" t="str">
            <v>15:15</v>
          </cell>
          <cell r="C1886">
            <v>51976.9</v>
          </cell>
          <cell r="D1886">
            <v>75811.59</v>
          </cell>
          <cell r="E1886">
            <v>186798.26</v>
          </cell>
          <cell r="F1886">
            <v>29203.200000000001</v>
          </cell>
          <cell r="G1886">
            <v>89239.97</v>
          </cell>
          <cell r="H1886">
            <v>11068.67</v>
          </cell>
          <cell r="I1886">
            <v>-184.01</v>
          </cell>
          <cell r="J1886">
            <v>15325.23</v>
          </cell>
          <cell r="K1886">
            <v>5581.4</v>
          </cell>
          <cell r="L1886">
            <v>10308.040000000001</v>
          </cell>
          <cell r="M1886">
            <v>0</v>
          </cell>
          <cell r="N1886">
            <v>36432</v>
          </cell>
          <cell r="O1886">
            <v>7649.53</v>
          </cell>
          <cell r="P1886">
            <v>42758.05</v>
          </cell>
          <cell r="Q1886">
            <v>109720.01</v>
          </cell>
          <cell r="R1886">
            <v>50407.58</v>
          </cell>
          <cell r="S1886">
            <v>2376</v>
          </cell>
          <cell r="T1886">
            <v>13136.4</v>
          </cell>
          <cell r="U1886">
            <v>10308.040000000001</v>
          </cell>
          <cell r="V1886">
            <v>1170</v>
          </cell>
          <cell r="W1886">
            <v>11980.8</v>
          </cell>
          <cell r="X1886">
            <v>268.5</v>
          </cell>
          <cell r="Y1886">
            <v>15962.88</v>
          </cell>
          <cell r="Z1886">
            <v>9207.26</v>
          </cell>
          <cell r="AA1886">
            <v>5.63</v>
          </cell>
          <cell r="AB1886">
            <v>2245.8000000000002</v>
          </cell>
          <cell r="AC1886">
            <v>15462.94</v>
          </cell>
          <cell r="AD1886">
            <v>1.2</v>
          </cell>
          <cell r="AE1886">
            <v>22338</v>
          </cell>
          <cell r="AF1886">
            <v>25</v>
          </cell>
          <cell r="AG1886">
            <v>4734.1899999999996</v>
          </cell>
          <cell r="AH1886">
            <v>69345</v>
          </cell>
          <cell r="AI1886">
            <v>2520</v>
          </cell>
          <cell r="AJ1886">
            <v>190120.89</v>
          </cell>
          <cell r="AK1886">
            <v>4223.62</v>
          </cell>
          <cell r="AL1886">
            <v>10089.790000000001</v>
          </cell>
        </row>
        <row r="1887">
          <cell r="A1887">
            <v>38918</v>
          </cell>
          <cell r="B1887" t="str">
            <v>15:30</v>
          </cell>
          <cell r="C1887">
            <v>49974.02</v>
          </cell>
          <cell r="D1887">
            <v>83133.06</v>
          </cell>
          <cell r="E1887">
            <v>187355.81</v>
          </cell>
          <cell r="F1887">
            <v>29203.200000000001</v>
          </cell>
          <cell r="G1887">
            <v>89278.3</v>
          </cell>
          <cell r="H1887">
            <v>11096.42</v>
          </cell>
          <cell r="I1887">
            <v>-78.349999999999994</v>
          </cell>
          <cell r="J1887">
            <v>14940.46</v>
          </cell>
          <cell r="K1887">
            <v>5568.28</v>
          </cell>
          <cell r="L1887">
            <v>10221.74</v>
          </cell>
          <cell r="M1887">
            <v>0</v>
          </cell>
          <cell r="N1887">
            <v>36432</v>
          </cell>
          <cell r="O1887">
            <v>7667.73</v>
          </cell>
          <cell r="P1887">
            <v>42555.61</v>
          </cell>
          <cell r="Q1887">
            <v>111566.35</v>
          </cell>
          <cell r="R1887">
            <v>50223.34</v>
          </cell>
          <cell r="S1887">
            <v>2268</v>
          </cell>
          <cell r="T1887">
            <v>13388.4</v>
          </cell>
          <cell r="U1887">
            <v>10221.74</v>
          </cell>
          <cell r="V1887">
            <v>1083</v>
          </cell>
          <cell r="W1887">
            <v>12441.6</v>
          </cell>
          <cell r="X1887">
            <v>254.25</v>
          </cell>
          <cell r="Y1887">
            <v>15879.74</v>
          </cell>
          <cell r="Z1887">
            <v>8952.7099999999991</v>
          </cell>
          <cell r="AA1887">
            <v>9.3800000000000008</v>
          </cell>
          <cell r="AB1887">
            <v>2202.8000000000002</v>
          </cell>
          <cell r="AC1887">
            <v>15513.73</v>
          </cell>
          <cell r="AD1887">
            <v>1.92</v>
          </cell>
          <cell r="AE1887">
            <v>22500</v>
          </cell>
          <cell r="AF1887">
            <v>26.04</v>
          </cell>
          <cell r="AG1887">
            <v>4774.78</v>
          </cell>
          <cell r="AH1887">
            <v>69591</v>
          </cell>
          <cell r="AI1887">
            <v>2512.8000000000002</v>
          </cell>
          <cell r="AJ1887">
            <v>191800.88</v>
          </cell>
          <cell r="AK1887">
            <v>4280.7</v>
          </cell>
          <cell r="AL1887">
            <v>10351.64</v>
          </cell>
        </row>
        <row r="1888">
          <cell r="A1888">
            <v>38918</v>
          </cell>
          <cell r="B1888" t="str">
            <v>15:45</v>
          </cell>
          <cell r="C1888">
            <v>44738.76</v>
          </cell>
          <cell r="D1888">
            <v>86573.73</v>
          </cell>
          <cell r="E1888">
            <v>187518.26</v>
          </cell>
          <cell r="F1888">
            <v>29116.799999999999</v>
          </cell>
          <cell r="G1888">
            <v>89354.97</v>
          </cell>
          <cell r="H1888">
            <v>11094.54</v>
          </cell>
          <cell r="I1888">
            <v>-123.2</v>
          </cell>
          <cell r="J1888">
            <v>15434.02</v>
          </cell>
          <cell r="K1888">
            <v>5715.84</v>
          </cell>
          <cell r="L1888">
            <v>10299.84</v>
          </cell>
          <cell r="M1888">
            <v>556.52</v>
          </cell>
          <cell r="N1888">
            <v>36984</v>
          </cell>
          <cell r="O1888">
            <v>7649.53</v>
          </cell>
          <cell r="P1888">
            <v>43855.47</v>
          </cell>
          <cell r="Q1888">
            <v>110587.2</v>
          </cell>
          <cell r="R1888">
            <v>51505</v>
          </cell>
          <cell r="S1888">
            <v>2376</v>
          </cell>
          <cell r="T1888">
            <v>13251.6</v>
          </cell>
          <cell r="U1888">
            <v>10299.84</v>
          </cell>
          <cell r="V1888">
            <v>1185</v>
          </cell>
          <cell r="W1888">
            <v>12297.6</v>
          </cell>
          <cell r="X1888">
            <v>252.75</v>
          </cell>
          <cell r="Y1888">
            <v>15713.46</v>
          </cell>
          <cell r="Z1888">
            <v>8840.27</v>
          </cell>
          <cell r="AA1888">
            <v>7.5</v>
          </cell>
          <cell r="AB1888">
            <v>2180.5</v>
          </cell>
          <cell r="AC1888">
            <v>15567.99</v>
          </cell>
          <cell r="AD1888">
            <v>1.1599999999999999</v>
          </cell>
          <cell r="AE1888">
            <v>22608</v>
          </cell>
          <cell r="AF1888">
            <v>28.12</v>
          </cell>
          <cell r="AG1888">
            <v>4647.92</v>
          </cell>
          <cell r="AH1888">
            <v>69304.52</v>
          </cell>
          <cell r="AI1888">
            <v>2512.8000000000002</v>
          </cell>
          <cell r="AJ1888">
            <v>192504.82</v>
          </cell>
          <cell r="AK1888">
            <v>4337.78</v>
          </cell>
          <cell r="AL1888">
            <v>10579.57</v>
          </cell>
        </row>
        <row r="1889">
          <cell r="A1889">
            <v>38918</v>
          </cell>
          <cell r="B1889" t="str">
            <v>16:00</v>
          </cell>
          <cell r="C1889">
            <v>51639.62</v>
          </cell>
          <cell r="D1889">
            <v>74091.240000000005</v>
          </cell>
          <cell r="E1889">
            <v>186194.17</v>
          </cell>
          <cell r="F1889">
            <v>29116.799999999999</v>
          </cell>
          <cell r="G1889">
            <v>89124.97</v>
          </cell>
          <cell r="H1889">
            <v>11090.79</v>
          </cell>
          <cell r="I1889">
            <v>-142.88999999999999</v>
          </cell>
          <cell r="J1889">
            <v>15044.49</v>
          </cell>
          <cell r="K1889">
            <v>5676.66</v>
          </cell>
          <cell r="L1889">
            <v>10255.5</v>
          </cell>
          <cell r="M1889">
            <v>5680.94</v>
          </cell>
          <cell r="N1889">
            <v>36432</v>
          </cell>
          <cell r="O1889">
            <v>7637.4</v>
          </cell>
          <cell r="P1889">
            <v>47777.57</v>
          </cell>
          <cell r="Q1889">
            <v>106414.89</v>
          </cell>
          <cell r="R1889">
            <v>55414.97</v>
          </cell>
          <cell r="S1889">
            <v>2376</v>
          </cell>
          <cell r="T1889">
            <v>13982.4</v>
          </cell>
          <cell r="U1889">
            <v>10255.5</v>
          </cell>
          <cell r="V1889">
            <v>1239</v>
          </cell>
          <cell r="W1889">
            <v>12844.8</v>
          </cell>
          <cell r="X1889">
            <v>258</v>
          </cell>
          <cell r="Y1889">
            <v>16129.16</v>
          </cell>
          <cell r="Z1889">
            <v>8397.41</v>
          </cell>
          <cell r="AA1889">
            <v>3.75</v>
          </cell>
          <cell r="AB1889">
            <v>2174</v>
          </cell>
          <cell r="AC1889">
            <v>15778.18</v>
          </cell>
          <cell r="AD1889">
            <v>0.98</v>
          </cell>
          <cell r="AE1889">
            <v>22734</v>
          </cell>
          <cell r="AF1889">
            <v>32.29</v>
          </cell>
          <cell r="AG1889">
            <v>4720.03</v>
          </cell>
          <cell r="AH1889">
            <v>69574.94</v>
          </cell>
          <cell r="AI1889">
            <v>2512.8000000000002</v>
          </cell>
          <cell r="AJ1889">
            <v>191481.01</v>
          </cell>
          <cell r="AK1889">
            <v>4337.78</v>
          </cell>
          <cell r="AL1889">
            <v>10495.47</v>
          </cell>
        </row>
        <row r="1890">
          <cell r="A1890">
            <v>38918</v>
          </cell>
          <cell r="B1890" t="str">
            <v>16:15</v>
          </cell>
          <cell r="C1890">
            <v>50635.38</v>
          </cell>
          <cell r="D1890">
            <v>65889.61</v>
          </cell>
          <cell r="E1890">
            <v>188630.7</v>
          </cell>
          <cell r="F1890">
            <v>29116.799999999999</v>
          </cell>
          <cell r="G1890">
            <v>89124.97</v>
          </cell>
          <cell r="H1890">
            <v>11114.79</v>
          </cell>
          <cell r="I1890">
            <v>-151.09</v>
          </cell>
          <cell r="J1890">
            <v>15109.25</v>
          </cell>
          <cell r="K1890">
            <v>5618.11</v>
          </cell>
          <cell r="L1890">
            <v>10292.11</v>
          </cell>
          <cell r="M1890">
            <v>5658.53</v>
          </cell>
          <cell r="N1890">
            <v>36432</v>
          </cell>
          <cell r="O1890">
            <v>7673.79</v>
          </cell>
          <cell r="P1890">
            <v>48875.34</v>
          </cell>
          <cell r="Q1890">
            <v>105399.09</v>
          </cell>
          <cell r="R1890">
            <v>56549.13</v>
          </cell>
          <cell r="S1890">
            <v>2376</v>
          </cell>
          <cell r="T1890">
            <v>13532.4</v>
          </cell>
          <cell r="U1890">
            <v>10292.11</v>
          </cell>
          <cell r="V1890">
            <v>1074</v>
          </cell>
          <cell r="W1890">
            <v>12816</v>
          </cell>
          <cell r="X1890">
            <v>246</v>
          </cell>
          <cell r="Y1890">
            <v>15879.74</v>
          </cell>
          <cell r="Z1890">
            <v>7777.33</v>
          </cell>
          <cell r="AA1890">
            <v>3.75</v>
          </cell>
          <cell r="AB1890">
            <v>2217.1</v>
          </cell>
          <cell r="AC1890">
            <v>15647.67</v>
          </cell>
          <cell r="AD1890">
            <v>1.82</v>
          </cell>
          <cell r="AE1890">
            <v>22698</v>
          </cell>
          <cell r="AF1890">
            <v>27.08</v>
          </cell>
          <cell r="AG1890">
            <v>4662.45</v>
          </cell>
          <cell r="AH1890">
            <v>69225.53</v>
          </cell>
          <cell r="AI1890">
            <v>2527.1999999999998</v>
          </cell>
          <cell r="AJ1890">
            <v>191304.98</v>
          </cell>
          <cell r="AK1890">
            <v>3824.09</v>
          </cell>
          <cell r="AL1890">
            <v>8827.43</v>
          </cell>
        </row>
        <row r="1891">
          <cell r="A1891">
            <v>38918</v>
          </cell>
          <cell r="B1891" t="str">
            <v>16:30</v>
          </cell>
          <cell r="C1891">
            <v>51311.95</v>
          </cell>
          <cell r="D1891">
            <v>60688.56</v>
          </cell>
          <cell r="E1891">
            <v>189836.32</v>
          </cell>
          <cell r="F1891">
            <v>29203.200000000001</v>
          </cell>
          <cell r="G1891">
            <v>89163.3</v>
          </cell>
          <cell r="H1891">
            <v>11136.91</v>
          </cell>
          <cell r="I1891">
            <v>-147.93</v>
          </cell>
          <cell r="J1891">
            <v>15182.79</v>
          </cell>
          <cell r="K1891">
            <v>5492.6</v>
          </cell>
          <cell r="L1891">
            <v>10247.49</v>
          </cell>
          <cell r="M1891">
            <v>5669.73</v>
          </cell>
          <cell r="N1891">
            <v>36432</v>
          </cell>
          <cell r="O1891">
            <v>7673.79</v>
          </cell>
          <cell r="P1891">
            <v>50371.94</v>
          </cell>
          <cell r="Q1891">
            <v>104595.93</v>
          </cell>
          <cell r="R1891">
            <v>58045.73</v>
          </cell>
          <cell r="S1891">
            <v>2376</v>
          </cell>
          <cell r="T1891">
            <v>13006.8</v>
          </cell>
          <cell r="U1891">
            <v>10247.49</v>
          </cell>
          <cell r="V1891">
            <v>783</v>
          </cell>
          <cell r="W1891">
            <v>12528</v>
          </cell>
          <cell r="X1891">
            <v>242.25</v>
          </cell>
          <cell r="Y1891">
            <v>15713.46</v>
          </cell>
          <cell r="Z1891">
            <v>7794.84</v>
          </cell>
          <cell r="AA1891">
            <v>1.88</v>
          </cell>
          <cell r="AB1891">
            <v>2237.8000000000002</v>
          </cell>
          <cell r="AC1891">
            <v>15524.02</v>
          </cell>
          <cell r="AD1891">
            <v>1.1399999999999999</v>
          </cell>
          <cell r="AE1891">
            <v>22716</v>
          </cell>
          <cell r="AF1891">
            <v>29.17</v>
          </cell>
          <cell r="AG1891">
            <v>4689.6899999999996</v>
          </cell>
          <cell r="AH1891">
            <v>69407.73</v>
          </cell>
          <cell r="AI1891">
            <v>2563.1999999999998</v>
          </cell>
          <cell r="AJ1891">
            <v>191112.94</v>
          </cell>
          <cell r="AK1891">
            <v>3824.09</v>
          </cell>
          <cell r="AL1891">
            <v>7963.6</v>
          </cell>
        </row>
        <row r="1892">
          <cell r="A1892">
            <v>38918</v>
          </cell>
          <cell r="B1892" t="str">
            <v>16:45</v>
          </cell>
          <cell r="C1892">
            <v>55981.87</v>
          </cell>
          <cell r="D1892">
            <v>52366.9</v>
          </cell>
          <cell r="E1892">
            <v>190434.75</v>
          </cell>
          <cell r="F1892">
            <v>29116.799999999999</v>
          </cell>
          <cell r="G1892">
            <v>89201.64</v>
          </cell>
          <cell r="H1892">
            <v>11144.41</v>
          </cell>
          <cell r="I1892">
            <v>-157.27000000000001</v>
          </cell>
          <cell r="J1892">
            <v>15089.13</v>
          </cell>
          <cell r="K1892">
            <v>5226.3999999999996</v>
          </cell>
          <cell r="L1892">
            <v>10270.219999999999</v>
          </cell>
          <cell r="M1892">
            <v>5666</v>
          </cell>
          <cell r="N1892">
            <v>36432</v>
          </cell>
          <cell r="O1892">
            <v>7679.86</v>
          </cell>
          <cell r="P1892">
            <v>50804.04</v>
          </cell>
          <cell r="Q1892">
            <v>103709.27</v>
          </cell>
          <cell r="R1892">
            <v>58483.9</v>
          </cell>
          <cell r="S1892">
            <v>2268</v>
          </cell>
          <cell r="T1892">
            <v>12992.4</v>
          </cell>
          <cell r="U1892">
            <v>10270.219999999999</v>
          </cell>
          <cell r="V1892">
            <v>822</v>
          </cell>
          <cell r="W1892">
            <v>12441.6</v>
          </cell>
          <cell r="X1892">
            <v>229.5</v>
          </cell>
          <cell r="Y1892">
            <v>16046.02</v>
          </cell>
          <cell r="Z1892">
            <v>7747.52</v>
          </cell>
          <cell r="AA1892">
            <v>9.3800000000000008</v>
          </cell>
          <cell r="AB1892">
            <v>2215.5</v>
          </cell>
          <cell r="AC1892">
            <v>15283.63</v>
          </cell>
          <cell r="AD1892">
            <v>1.37</v>
          </cell>
          <cell r="AE1892">
            <v>22410</v>
          </cell>
          <cell r="AF1892">
            <v>32.29</v>
          </cell>
          <cell r="AG1892">
            <v>4628.17</v>
          </cell>
          <cell r="AH1892">
            <v>68588</v>
          </cell>
          <cell r="AI1892">
            <v>2570.4</v>
          </cell>
          <cell r="AJ1892">
            <v>191160.92</v>
          </cell>
          <cell r="AK1892">
            <v>3652.86</v>
          </cell>
          <cell r="AL1892">
            <v>8058.24</v>
          </cell>
        </row>
        <row r="1893">
          <cell r="A1893">
            <v>38918</v>
          </cell>
          <cell r="B1893" t="str">
            <v>17:00</v>
          </cell>
          <cell r="C1893">
            <v>55967.86</v>
          </cell>
          <cell r="D1893">
            <v>54207.27</v>
          </cell>
          <cell r="E1893">
            <v>185516.16</v>
          </cell>
          <cell r="F1893">
            <v>29203.200000000001</v>
          </cell>
          <cell r="G1893">
            <v>89201.64</v>
          </cell>
          <cell r="H1893">
            <v>11142.54</v>
          </cell>
          <cell r="I1893">
            <v>-154.83000000000001</v>
          </cell>
          <cell r="J1893">
            <v>15049.97</v>
          </cell>
          <cell r="K1893">
            <v>5199.5200000000004</v>
          </cell>
          <cell r="L1893">
            <v>10420.86</v>
          </cell>
          <cell r="M1893">
            <v>5673.47</v>
          </cell>
          <cell r="N1893">
            <v>35880</v>
          </cell>
          <cell r="O1893">
            <v>7679.86</v>
          </cell>
          <cell r="P1893">
            <v>50845.98</v>
          </cell>
          <cell r="Q1893">
            <v>103482.83</v>
          </cell>
          <cell r="R1893">
            <v>58525.84</v>
          </cell>
          <cell r="S1893">
            <v>2268</v>
          </cell>
          <cell r="T1893">
            <v>13377.6</v>
          </cell>
          <cell r="U1893">
            <v>10420.86</v>
          </cell>
          <cell r="V1893">
            <v>762</v>
          </cell>
          <cell r="W1893">
            <v>12700.8</v>
          </cell>
          <cell r="X1893">
            <v>222.75</v>
          </cell>
          <cell r="Y1893">
            <v>16295.44</v>
          </cell>
          <cell r="Z1893">
            <v>7599.12</v>
          </cell>
          <cell r="AA1893">
            <v>7.5</v>
          </cell>
          <cell r="AB1893">
            <v>2225.1</v>
          </cell>
          <cell r="AC1893">
            <v>15273.71</v>
          </cell>
          <cell r="AD1893">
            <v>2.08</v>
          </cell>
          <cell r="AE1893">
            <v>22176</v>
          </cell>
          <cell r="AF1893">
            <v>33.33</v>
          </cell>
          <cell r="AG1893">
            <v>4556.88</v>
          </cell>
          <cell r="AH1893">
            <v>67713.47</v>
          </cell>
          <cell r="AI1893">
            <v>2520</v>
          </cell>
          <cell r="AJ1893">
            <v>188105.26</v>
          </cell>
          <cell r="AK1893">
            <v>3538.71</v>
          </cell>
          <cell r="AL1893">
            <v>8205.58</v>
          </cell>
        </row>
        <row r="1894">
          <cell r="A1894">
            <v>38918</v>
          </cell>
          <cell r="B1894" t="str">
            <v>17:15</v>
          </cell>
          <cell r="C1894">
            <v>54327.87</v>
          </cell>
          <cell r="D1894">
            <v>54287.28</v>
          </cell>
          <cell r="E1894">
            <v>187914.51</v>
          </cell>
          <cell r="F1894">
            <v>29376</v>
          </cell>
          <cell r="G1894">
            <v>89239.97</v>
          </cell>
          <cell r="H1894">
            <v>11186.78</v>
          </cell>
          <cell r="I1894">
            <v>-169.2</v>
          </cell>
          <cell r="J1894">
            <v>14706.43</v>
          </cell>
          <cell r="K1894">
            <v>5351.97</v>
          </cell>
          <cell r="L1894">
            <v>11926.67</v>
          </cell>
          <cell r="M1894">
            <v>6088.05</v>
          </cell>
          <cell r="N1894">
            <v>36432</v>
          </cell>
          <cell r="O1894">
            <v>7679.86</v>
          </cell>
          <cell r="P1894">
            <v>49178.37</v>
          </cell>
          <cell r="Q1894">
            <v>106025.2</v>
          </cell>
          <cell r="R1894">
            <v>56858.23</v>
          </cell>
          <cell r="S1894">
            <v>2268</v>
          </cell>
          <cell r="T1894">
            <v>12528</v>
          </cell>
          <cell r="U1894">
            <v>11926.67</v>
          </cell>
          <cell r="V1894">
            <v>723</v>
          </cell>
          <cell r="W1894">
            <v>12960</v>
          </cell>
          <cell r="X1894">
            <v>202.5</v>
          </cell>
          <cell r="Y1894">
            <v>16378.58</v>
          </cell>
          <cell r="Z1894">
            <v>7951.19</v>
          </cell>
          <cell r="AA1894">
            <v>3.75</v>
          </cell>
          <cell r="AB1894">
            <v>2268.1</v>
          </cell>
          <cell r="AC1894">
            <v>15609.87</v>
          </cell>
          <cell r="AD1894">
            <v>4.38</v>
          </cell>
          <cell r="AE1894">
            <v>22122</v>
          </cell>
          <cell r="AF1894">
            <v>26.04</v>
          </cell>
          <cell r="AG1894">
            <v>4670.96</v>
          </cell>
          <cell r="AH1894">
            <v>66703.05</v>
          </cell>
          <cell r="AI1894">
            <v>2548.8000000000002</v>
          </cell>
          <cell r="AJ1894">
            <v>188441.21</v>
          </cell>
          <cell r="AK1894">
            <v>3538.71</v>
          </cell>
          <cell r="AL1894">
            <v>7255.24</v>
          </cell>
        </row>
        <row r="1895">
          <cell r="A1895">
            <v>38918</v>
          </cell>
          <cell r="B1895" t="str">
            <v>17:30</v>
          </cell>
          <cell r="C1895">
            <v>51387.96</v>
          </cell>
          <cell r="D1895">
            <v>54047.24</v>
          </cell>
          <cell r="E1895">
            <v>187078.88</v>
          </cell>
          <cell r="F1895">
            <v>29376</v>
          </cell>
          <cell r="G1895">
            <v>89239.97</v>
          </cell>
          <cell r="H1895">
            <v>11184.91</v>
          </cell>
          <cell r="I1895">
            <v>-170.93</v>
          </cell>
          <cell r="J1895">
            <v>14974.84</v>
          </cell>
          <cell r="K1895">
            <v>9524.18</v>
          </cell>
          <cell r="L1895">
            <v>12410.32</v>
          </cell>
          <cell r="M1895">
            <v>6091.79</v>
          </cell>
          <cell r="N1895">
            <v>36432</v>
          </cell>
          <cell r="O1895">
            <v>7685.93</v>
          </cell>
          <cell r="P1895">
            <v>49180.73</v>
          </cell>
          <cell r="Q1895">
            <v>107658.93</v>
          </cell>
          <cell r="R1895">
            <v>56866.66</v>
          </cell>
          <cell r="S1895">
            <v>2268</v>
          </cell>
          <cell r="T1895">
            <v>11862</v>
          </cell>
          <cell r="U1895">
            <v>12410.32</v>
          </cell>
          <cell r="V1895">
            <v>774</v>
          </cell>
          <cell r="W1895">
            <v>13075.2</v>
          </cell>
          <cell r="X1895">
            <v>192.75</v>
          </cell>
          <cell r="Y1895">
            <v>16628</v>
          </cell>
          <cell r="Z1895">
            <v>8201.91</v>
          </cell>
          <cell r="AA1895">
            <v>1.88</v>
          </cell>
          <cell r="AB1895">
            <v>2279.1</v>
          </cell>
          <cell r="AC1895">
            <v>15755.7</v>
          </cell>
          <cell r="AD1895">
            <v>2.63</v>
          </cell>
          <cell r="AE1895">
            <v>22662</v>
          </cell>
          <cell r="AF1895">
            <v>26.04</v>
          </cell>
          <cell r="AG1895">
            <v>4158.09</v>
          </cell>
          <cell r="AH1895">
            <v>66547.789999999994</v>
          </cell>
          <cell r="AI1895">
            <v>2534.4</v>
          </cell>
          <cell r="AJ1895">
            <v>187929.31</v>
          </cell>
          <cell r="AK1895">
            <v>3652.86</v>
          </cell>
          <cell r="AL1895">
            <v>8262.7800000000007</v>
          </cell>
        </row>
        <row r="1896">
          <cell r="A1896">
            <v>38918</v>
          </cell>
          <cell r="B1896" t="str">
            <v>17:45</v>
          </cell>
          <cell r="C1896">
            <v>51258.33</v>
          </cell>
          <cell r="D1896">
            <v>64089.24</v>
          </cell>
          <cell r="E1896">
            <v>181084.03</v>
          </cell>
          <cell r="F1896">
            <v>29548.799999999999</v>
          </cell>
          <cell r="G1896">
            <v>89239.97</v>
          </cell>
          <cell r="H1896">
            <v>11232.9</v>
          </cell>
          <cell r="I1896">
            <v>-171.93</v>
          </cell>
          <cell r="J1896">
            <v>15364.43</v>
          </cell>
          <cell r="K1896">
            <v>11980.02</v>
          </cell>
          <cell r="L1896">
            <v>13424.13</v>
          </cell>
          <cell r="M1896">
            <v>6084.32</v>
          </cell>
          <cell r="N1896">
            <v>36432</v>
          </cell>
          <cell r="O1896">
            <v>7685.93</v>
          </cell>
          <cell r="P1896">
            <v>44685.24</v>
          </cell>
          <cell r="Q1896">
            <v>113835.93</v>
          </cell>
          <cell r="R1896">
            <v>52371.17</v>
          </cell>
          <cell r="S1896">
            <v>2268</v>
          </cell>
          <cell r="T1896">
            <v>11818.8</v>
          </cell>
          <cell r="U1896">
            <v>13424.13</v>
          </cell>
          <cell r="V1896">
            <v>780</v>
          </cell>
          <cell r="W1896">
            <v>13536</v>
          </cell>
          <cell r="X1896">
            <v>194.25</v>
          </cell>
          <cell r="Y1896">
            <v>16378.58</v>
          </cell>
          <cell r="Z1896">
            <v>8987.39</v>
          </cell>
          <cell r="AA1896">
            <v>1.88</v>
          </cell>
          <cell r="AB1896">
            <v>2344.4</v>
          </cell>
          <cell r="AC1896">
            <v>16191.92</v>
          </cell>
          <cell r="AD1896">
            <v>2.08</v>
          </cell>
          <cell r="AE1896">
            <v>22932</v>
          </cell>
          <cell r="AF1896">
            <v>30.21</v>
          </cell>
          <cell r="AG1896">
            <v>3606.81</v>
          </cell>
          <cell r="AH1896">
            <v>66627.320000000007</v>
          </cell>
          <cell r="AI1896">
            <v>2556</v>
          </cell>
          <cell r="AJ1896">
            <v>185129.85</v>
          </cell>
          <cell r="AK1896">
            <v>3709.94</v>
          </cell>
          <cell r="AL1896">
            <v>9653.82</v>
          </cell>
        </row>
        <row r="1897">
          <cell r="A1897">
            <v>38918</v>
          </cell>
          <cell r="B1897" t="str">
            <v>18:00</v>
          </cell>
          <cell r="C1897">
            <v>51222.32</v>
          </cell>
          <cell r="D1897">
            <v>73731.179999999993</v>
          </cell>
          <cell r="E1897">
            <v>186325.17</v>
          </cell>
          <cell r="F1897">
            <v>29548.799999999999</v>
          </cell>
          <cell r="G1897">
            <v>89239.97</v>
          </cell>
          <cell r="H1897">
            <v>11332.65</v>
          </cell>
          <cell r="I1897">
            <v>-169.92</v>
          </cell>
          <cell r="J1897">
            <v>15144.02</v>
          </cell>
          <cell r="K1897">
            <v>12011.63</v>
          </cell>
          <cell r="L1897">
            <v>14155.61</v>
          </cell>
          <cell r="M1897">
            <v>6091.79</v>
          </cell>
          <cell r="N1897">
            <v>36432</v>
          </cell>
          <cell r="O1897">
            <v>7691.99</v>
          </cell>
          <cell r="P1897">
            <v>44355.56</v>
          </cell>
          <cell r="Q1897">
            <v>116617.92</v>
          </cell>
          <cell r="R1897">
            <v>52047.55</v>
          </cell>
          <cell r="S1897">
            <v>2268</v>
          </cell>
          <cell r="T1897">
            <v>12002.4</v>
          </cell>
          <cell r="U1897">
            <v>14155.61</v>
          </cell>
          <cell r="V1897">
            <v>828</v>
          </cell>
          <cell r="W1897">
            <v>13795.2</v>
          </cell>
          <cell r="X1897">
            <v>199.5</v>
          </cell>
          <cell r="Y1897">
            <v>16877.419999999998</v>
          </cell>
          <cell r="Z1897">
            <v>9576.94</v>
          </cell>
          <cell r="AA1897">
            <v>5.63</v>
          </cell>
          <cell r="AB1897">
            <v>2403.1999999999998</v>
          </cell>
          <cell r="AC1897">
            <v>17459.07</v>
          </cell>
          <cell r="AD1897">
            <v>2.09</v>
          </cell>
          <cell r="AE1897">
            <v>24282</v>
          </cell>
          <cell r="AF1897">
            <v>46.87</v>
          </cell>
          <cell r="AG1897">
            <v>3542.09</v>
          </cell>
          <cell r="AH1897">
            <v>69199.789999999994</v>
          </cell>
          <cell r="AI1897">
            <v>2664</v>
          </cell>
          <cell r="AJ1897">
            <v>190249.2</v>
          </cell>
          <cell r="AK1897">
            <v>3595.79</v>
          </cell>
          <cell r="AL1897">
            <v>9819.82</v>
          </cell>
        </row>
        <row r="1898">
          <cell r="A1898">
            <v>38918</v>
          </cell>
          <cell r="B1898" t="str">
            <v>18:15</v>
          </cell>
          <cell r="C1898">
            <v>50930.65</v>
          </cell>
          <cell r="D1898">
            <v>70970.62</v>
          </cell>
          <cell r="E1898">
            <v>203965.79</v>
          </cell>
          <cell r="F1898">
            <v>38188.800000000003</v>
          </cell>
          <cell r="G1898">
            <v>92728.3</v>
          </cell>
          <cell r="H1898">
            <v>11642.74</v>
          </cell>
          <cell r="I1898">
            <v>-180.42</v>
          </cell>
          <cell r="J1898">
            <v>15846.67</v>
          </cell>
          <cell r="K1898">
            <v>12669.65</v>
          </cell>
          <cell r="L1898">
            <v>15306.52</v>
          </cell>
          <cell r="M1898">
            <v>6297.21</v>
          </cell>
          <cell r="N1898">
            <v>38088</v>
          </cell>
          <cell r="O1898">
            <v>8128.76</v>
          </cell>
          <cell r="P1898">
            <v>54642.03</v>
          </cell>
          <cell r="Q1898">
            <v>116020.42</v>
          </cell>
          <cell r="R1898">
            <v>62770.79</v>
          </cell>
          <cell r="S1898">
            <v>2376</v>
          </cell>
          <cell r="T1898">
            <v>12967.2</v>
          </cell>
          <cell r="U1898">
            <v>15306.52</v>
          </cell>
          <cell r="V1898">
            <v>924</v>
          </cell>
          <cell r="W1898">
            <v>13996.8</v>
          </cell>
          <cell r="X1898">
            <v>206.25</v>
          </cell>
          <cell r="Y1898">
            <v>18207.66</v>
          </cell>
          <cell r="Z1898">
            <v>10002.540000000001</v>
          </cell>
          <cell r="AA1898">
            <v>3.75</v>
          </cell>
          <cell r="AB1898">
            <v>2653.6</v>
          </cell>
          <cell r="AC1898">
            <v>19550.53</v>
          </cell>
          <cell r="AD1898">
            <v>3.49</v>
          </cell>
          <cell r="AE1898">
            <v>27648</v>
          </cell>
          <cell r="AF1898">
            <v>67.7</v>
          </cell>
          <cell r="AG1898">
            <v>3465.55</v>
          </cell>
          <cell r="AH1898">
            <v>74925.210000000006</v>
          </cell>
          <cell r="AI1898">
            <v>3117.6</v>
          </cell>
          <cell r="AJ1898">
            <v>206183.15</v>
          </cell>
          <cell r="AK1898">
            <v>3538.71</v>
          </cell>
          <cell r="AL1898">
            <v>11392.99</v>
          </cell>
        </row>
        <row r="1899">
          <cell r="A1899">
            <v>38918</v>
          </cell>
          <cell r="B1899" t="str">
            <v>18:30</v>
          </cell>
          <cell r="C1899">
            <v>54193.440000000002</v>
          </cell>
          <cell r="D1899">
            <v>86293.61</v>
          </cell>
          <cell r="E1899">
            <v>217812.55</v>
          </cell>
          <cell r="F1899">
            <v>47088</v>
          </cell>
          <cell r="G1899">
            <v>94913.3</v>
          </cell>
          <cell r="H1899">
            <v>12194.7</v>
          </cell>
          <cell r="I1899">
            <v>6281.57</v>
          </cell>
          <cell r="J1899">
            <v>16054.89</v>
          </cell>
          <cell r="K1899">
            <v>14879.96</v>
          </cell>
          <cell r="L1899">
            <v>15696.88</v>
          </cell>
          <cell r="M1899">
            <v>6312.15</v>
          </cell>
          <cell r="N1899">
            <v>39192</v>
          </cell>
          <cell r="O1899">
            <v>8153.03</v>
          </cell>
          <cell r="P1899">
            <v>73615.55</v>
          </cell>
          <cell r="Q1899">
            <v>115092.04</v>
          </cell>
          <cell r="R1899">
            <v>81768.58</v>
          </cell>
          <cell r="S1899">
            <v>2376</v>
          </cell>
          <cell r="T1899">
            <v>15843.6</v>
          </cell>
          <cell r="U1899">
            <v>15696.88</v>
          </cell>
          <cell r="V1899">
            <v>1263</v>
          </cell>
          <cell r="W1899">
            <v>14630.4</v>
          </cell>
          <cell r="X1899">
            <v>207.75</v>
          </cell>
          <cell r="Y1899">
            <v>19787.32</v>
          </cell>
          <cell r="Z1899">
            <v>9714.66</v>
          </cell>
          <cell r="AA1899">
            <v>3.75</v>
          </cell>
          <cell r="AB1899">
            <v>3235.3</v>
          </cell>
          <cell r="AC1899">
            <v>22531.360000000001</v>
          </cell>
          <cell r="AD1899">
            <v>3.47</v>
          </cell>
          <cell r="AE1899">
            <v>33066</v>
          </cell>
          <cell r="AF1899">
            <v>105.2</v>
          </cell>
          <cell r="AG1899">
            <v>3495.69</v>
          </cell>
          <cell r="AH1899">
            <v>86757.15</v>
          </cell>
          <cell r="AI1899">
            <v>4096.8</v>
          </cell>
          <cell r="AJ1899">
            <v>226580.54</v>
          </cell>
          <cell r="AK1899">
            <v>3767.02</v>
          </cell>
          <cell r="AL1899">
            <v>15660.75</v>
          </cell>
        </row>
        <row r="1900">
          <cell r="A1900">
            <v>38918</v>
          </cell>
          <cell r="B1900" t="str">
            <v>18:45</v>
          </cell>
          <cell r="C1900">
            <v>53836.15</v>
          </cell>
          <cell r="D1900">
            <v>82812.899999999994</v>
          </cell>
          <cell r="E1900">
            <v>224975.66</v>
          </cell>
          <cell r="F1900">
            <v>51753.599999999999</v>
          </cell>
          <cell r="G1900">
            <v>102886.63</v>
          </cell>
          <cell r="H1900">
            <v>12264.81</v>
          </cell>
          <cell r="I1900">
            <v>25280.959999999999</v>
          </cell>
          <cell r="J1900">
            <v>15766.52</v>
          </cell>
          <cell r="K1900">
            <v>13547.41</v>
          </cell>
          <cell r="L1900">
            <v>15547.79</v>
          </cell>
          <cell r="M1900">
            <v>6308.42</v>
          </cell>
          <cell r="N1900">
            <v>41952</v>
          </cell>
          <cell r="O1900">
            <v>8128.76</v>
          </cell>
          <cell r="P1900">
            <v>97828.89</v>
          </cell>
          <cell r="Q1900">
            <v>120041.62</v>
          </cell>
          <cell r="R1900">
            <v>105957.65</v>
          </cell>
          <cell r="S1900">
            <v>2376</v>
          </cell>
          <cell r="T1900">
            <v>19591.2</v>
          </cell>
          <cell r="U1900">
            <v>15547.79</v>
          </cell>
          <cell r="V1900">
            <v>1524</v>
          </cell>
          <cell r="W1900">
            <v>15379.2</v>
          </cell>
          <cell r="X1900">
            <v>216.75</v>
          </cell>
          <cell r="Y1900">
            <v>21117.56</v>
          </cell>
          <cell r="Z1900">
            <v>7976.79</v>
          </cell>
          <cell r="AA1900">
            <v>1.88</v>
          </cell>
          <cell r="AB1900">
            <v>3740.6</v>
          </cell>
          <cell r="AC1900">
            <v>24505.73</v>
          </cell>
          <cell r="AD1900">
            <v>8.27</v>
          </cell>
          <cell r="AE1900">
            <v>36324</v>
          </cell>
          <cell r="AF1900">
            <v>152.07</v>
          </cell>
          <cell r="AG1900">
            <v>3487.72</v>
          </cell>
          <cell r="AH1900">
            <v>95771.42</v>
          </cell>
          <cell r="AI1900">
            <v>4651.2</v>
          </cell>
          <cell r="AJ1900">
            <v>234707.52</v>
          </cell>
          <cell r="AK1900">
            <v>3938.24</v>
          </cell>
          <cell r="AL1900">
            <v>16372.63</v>
          </cell>
        </row>
        <row r="1901">
          <cell r="A1901">
            <v>38918</v>
          </cell>
          <cell r="B1901" t="str">
            <v>19:00</v>
          </cell>
          <cell r="C1901">
            <v>51097.49</v>
          </cell>
          <cell r="D1901">
            <v>76251.66</v>
          </cell>
          <cell r="E1901">
            <v>224616.65</v>
          </cell>
          <cell r="F1901">
            <v>62553.599999999999</v>
          </cell>
          <cell r="G1901">
            <v>98286.63</v>
          </cell>
          <cell r="H1901">
            <v>12270.44</v>
          </cell>
          <cell r="I1901">
            <v>46357.78</v>
          </cell>
          <cell r="J1901">
            <v>16150.88</v>
          </cell>
          <cell r="K1901">
            <v>10182.030000000001</v>
          </cell>
          <cell r="L1901">
            <v>15572.54</v>
          </cell>
          <cell r="M1901">
            <v>6308.42</v>
          </cell>
          <cell r="N1901">
            <v>42504</v>
          </cell>
          <cell r="O1901">
            <v>8140.89</v>
          </cell>
          <cell r="P1901">
            <v>102142.04</v>
          </cell>
          <cell r="Q1901">
            <v>133162.71</v>
          </cell>
          <cell r="R1901">
            <v>110282.93</v>
          </cell>
          <cell r="S1901">
            <v>2376</v>
          </cell>
          <cell r="T1901">
            <v>21679.200000000001</v>
          </cell>
          <cell r="U1901">
            <v>15572.54</v>
          </cell>
          <cell r="V1901">
            <v>1653</v>
          </cell>
          <cell r="W1901">
            <v>15436.8</v>
          </cell>
          <cell r="X1901">
            <v>231</v>
          </cell>
          <cell r="Y1901">
            <v>21283.84</v>
          </cell>
          <cell r="Z1901">
            <v>8461.4</v>
          </cell>
          <cell r="AA1901">
            <v>7.5</v>
          </cell>
          <cell r="AB1901">
            <v>3998.7</v>
          </cell>
          <cell r="AC1901">
            <v>25190.27</v>
          </cell>
          <cell r="AD1901">
            <v>10.39</v>
          </cell>
          <cell r="AE1901">
            <v>37260</v>
          </cell>
          <cell r="AF1901">
            <v>174.99</v>
          </cell>
          <cell r="AG1901">
            <v>3531.05</v>
          </cell>
          <cell r="AH1901">
            <v>98531.42</v>
          </cell>
          <cell r="AI1901">
            <v>4881.6000000000004</v>
          </cell>
          <cell r="AJ1901">
            <v>234291.55</v>
          </cell>
          <cell r="AK1901">
            <v>3938.24</v>
          </cell>
          <cell r="AL1901">
            <v>16471.990000000002</v>
          </cell>
        </row>
        <row r="1902">
          <cell r="A1902">
            <v>38918</v>
          </cell>
          <cell r="B1902" t="str">
            <v>19:15</v>
          </cell>
          <cell r="C1902">
            <v>51665.23</v>
          </cell>
          <cell r="D1902">
            <v>84533.33</v>
          </cell>
          <cell r="E1902">
            <v>222023.62</v>
          </cell>
          <cell r="F1902">
            <v>63936</v>
          </cell>
          <cell r="G1902">
            <v>96063.3</v>
          </cell>
          <cell r="H1902">
            <v>12298.19</v>
          </cell>
          <cell r="I1902">
            <v>46448.23</v>
          </cell>
          <cell r="J1902">
            <v>16308.87</v>
          </cell>
          <cell r="K1902">
            <v>9527.08</v>
          </cell>
          <cell r="L1902">
            <v>15304.52</v>
          </cell>
          <cell r="M1902">
            <v>6315.89</v>
          </cell>
          <cell r="N1902">
            <v>42504</v>
          </cell>
          <cell r="O1902">
            <v>8128.76</v>
          </cell>
          <cell r="P1902">
            <v>101569</v>
          </cell>
          <cell r="Q1902">
            <v>134637.5</v>
          </cell>
          <cell r="R1902">
            <v>109697.76</v>
          </cell>
          <cell r="S1902">
            <v>2376</v>
          </cell>
          <cell r="T1902">
            <v>22971.599999999999</v>
          </cell>
          <cell r="U1902">
            <v>15304.52</v>
          </cell>
          <cell r="V1902">
            <v>1731</v>
          </cell>
          <cell r="W1902">
            <v>16156.8</v>
          </cell>
          <cell r="X1902">
            <v>236.25</v>
          </cell>
          <cell r="Y1902">
            <v>21699.54</v>
          </cell>
          <cell r="Z1902">
            <v>8225.1200000000008</v>
          </cell>
          <cell r="AA1902">
            <v>11.26</v>
          </cell>
          <cell r="AB1902">
            <v>4089.4</v>
          </cell>
          <cell r="AC1902">
            <v>25504.27</v>
          </cell>
          <cell r="AD1902">
            <v>10.48</v>
          </cell>
          <cell r="AE1902">
            <v>37332</v>
          </cell>
          <cell r="AF1902">
            <v>178.11</v>
          </cell>
          <cell r="AG1902">
            <v>3517.93</v>
          </cell>
          <cell r="AH1902">
            <v>99240.89</v>
          </cell>
          <cell r="AI1902">
            <v>4996.8</v>
          </cell>
          <cell r="AJ1902">
            <v>231939.74</v>
          </cell>
          <cell r="AK1902">
            <v>3938.24</v>
          </cell>
          <cell r="AL1902">
            <v>15777.68</v>
          </cell>
        </row>
        <row r="1903">
          <cell r="A1903">
            <v>38918</v>
          </cell>
          <cell r="B1903" t="str">
            <v>19:30</v>
          </cell>
          <cell r="C1903">
            <v>50511.76</v>
          </cell>
          <cell r="D1903">
            <v>79292.289999999994</v>
          </cell>
          <cell r="E1903">
            <v>222998.43</v>
          </cell>
          <cell r="F1903">
            <v>64281.599999999999</v>
          </cell>
          <cell r="G1903">
            <v>96101.63</v>
          </cell>
          <cell r="H1903">
            <v>12327.82</v>
          </cell>
          <cell r="I1903">
            <v>46491.26</v>
          </cell>
          <cell r="J1903">
            <v>16534.849999999999</v>
          </cell>
          <cell r="K1903">
            <v>14790.23</v>
          </cell>
          <cell r="L1903">
            <v>14504.15</v>
          </cell>
          <cell r="M1903">
            <v>6312.15</v>
          </cell>
          <cell r="N1903">
            <v>43056</v>
          </cell>
          <cell r="O1903">
            <v>8134.83</v>
          </cell>
          <cell r="P1903">
            <v>99076.1</v>
          </cell>
          <cell r="Q1903">
            <v>136401.92000000001</v>
          </cell>
          <cell r="R1903">
            <v>107210.93</v>
          </cell>
          <cell r="S1903">
            <v>2484</v>
          </cell>
          <cell r="T1903">
            <v>23688</v>
          </cell>
          <cell r="U1903">
            <v>14504.15</v>
          </cell>
          <cell r="V1903">
            <v>1731</v>
          </cell>
          <cell r="W1903">
            <v>16531.2</v>
          </cell>
          <cell r="X1903">
            <v>255.75</v>
          </cell>
          <cell r="Y1903">
            <v>21865.82</v>
          </cell>
          <cell r="Z1903">
            <v>8216.73</v>
          </cell>
          <cell r="AA1903">
            <v>16.88</v>
          </cell>
          <cell r="AB1903">
            <v>4169.2</v>
          </cell>
          <cell r="AC1903">
            <v>25458.83</v>
          </cell>
          <cell r="AD1903">
            <v>10.44</v>
          </cell>
          <cell r="AE1903">
            <v>37368</v>
          </cell>
          <cell r="AF1903">
            <v>184.36</v>
          </cell>
          <cell r="AG1903">
            <v>3484.47</v>
          </cell>
          <cell r="AH1903">
            <v>99366.15</v>
          </cell>
          <cell r="AI1903">
            <v>5054.3999999999996</v>
          </cell>
          <cell r="AJ1903">
            <v>231299.73</v>
          </cell>
          <cell r="AK1903">
            <v>3881.17</v>
          </cell>
          <cell r="AL1903">
            <v>14622.8</v>
          </cell>
        </row>
        <row r="1904">
          <cell r="A1904">
            <v>38918</v>
          </cell>
          <cell r="B1904" t="str">
            <v>19:45</v>
          </cell>
          <cell r="C1904">
            <v>51326.35</v>
          </cell>
          <cell r="D1904">
            <v>79652.350000000006</v>
          </cell>
          <cell r="E1904">
            <v>224126.2</v>
          </cell>
          <cell r="F1904">
            <v>64281.599999999999</v>
          </cell>
          <cell r="G1904">
            <v>96139.97</v>
          </cell>
          <cell r="H1904">
            <v>12379.56</v>
          </cell>
          <cell r="I1904">
            <v>46548.73</v>
          </cell>
          <cell r="J1904">
            <v>16617.64</v>
          </cell>
          <cell r="K1904">
            <v>16100.14</v>
          </cell>
          <cell r="L1904">
            <v>14431.67</v>
          </cell>
          <cell r="M1904">
            <v>6315.89</v>
          </cell>
          <cell r="N1904">
            <v>40848</v>
          </cell>
          <cell r="O1904">
            <v>8128.76</v>
          </cell>
          <cell r="P1904">
            <v>96106.82</v>
          </cell>
          <cell r="Q1904">
            <v>140877.41</v>
          </cell>
          <cell r="R1904">
            <v>104235.58</v>
          </cell>
          <cell r="S1904">
            <v>2484</v>
          </cell>
          <cell r="T1904">
            <v>23497.200000000001</v>
          </cell>
          <cell r="U1904">
            <v>14431.67</v>
          </cell>
          <cell r="V1904">
            <v>1725</v>
          </cell>
          <cell r="W1904">
            <v>16704</v>
          </cell>
          <cell r="X1904">
            <v>285.75</v>
          </cell>
          <cell r="Y1904">
            <v>21865.82</v>
          </cell>
          <cell r="Z1904">
            <v>8271.32</v>
          </cell>
          <cell r="AA1904">
            <v>20.64</v>
          </cell>
          <cell r="AB1904">
            <v>4146.8999999999996</v>
          </cell>
          <cell r="AC1904">
            <v>25383.200000000001</v>
          </cell>
          <cell r="AD1904">
            <v>11.52</v>
          </cell>
          <cell r="AE1904">
            <v>37188</v>
          </cell>
          <cell r="AF1904">
            <v>186.45</v>
          </cell>
          <cell r="AG1904">
            <v>3515.63</v>
          </cell>
          <cell r="AH1904">
            <v>98871.89</v>
          </cell>
          <cell r="AI1904">
            <v>5004</v>
          </cell>
          <cell r="AJ1904">
            <v>230771.77</v>
          </cell>
          <cell r="AK1904">
            <v>3881.17</v>
          </cell>
          <cell r="AL1904">
            <v>13401.27</v>
          </cell>
        </row>
        <row r="1905">
          <cell r="A1905">
            <v>38918</v>
          </cell>
          <cell r="B1905" t="str">
            <v>20:00</v>
          </cell>
          <cell r="C1905">
            <v>51555.21</v>
          </cell>
          <cell r="D1905">
            <v>79252.27</v>
          </cell>
          <cell r="E1905">
            <v>223173.02</v>
          </cell>
          <cell r="F1905">
            <v>64713.599999999999</v>
          </cell>
          <cell r="G1905">
            <v>96101.63</v>
          </cell>
          <cell r="H1905">
            <v>12497.68</v>
          </cell>
          <cell r="I1905">
            <v>46594.12</v>
          </cell>
          <cell r="J1905">
            <v>16197.68</v>
          </cell>
          <cell r="K1905">
            <v>16248.65</v>
          </cell>
          <cell r="L1905">
            <v>14444.68</v>
          </cell>
          <cell r="M1905">
            <v>6312.15</v>
          </cell>
          <cell r="N1905">
            <v>38640</v>
          </cell>
          <cell r="O1905">
            <v>15262.66</v>
          </cell>
          <cell r="P1905">
            <v>95664</v>
          </cell>
          <cell r="Q1905">
            <v>139280.15</v>
          </cell>
          <cell r="R1905">
            <v>110926.66</v>
          </cell>
          <cell r="S1905">
            <v>2592</v>
          </cell>
          <cell r="T1905">
            <v>23281.200000000001</v>
          </cell>
          <cell r="U1905">
            <v>14444.68</v>
          </cell>
          <cell r="V1905">
            <v>1704</v>
          </cell>
          <cell r="W1905">
            <v>16531.2</v>
          </cell>
          <cell r="X1905">
            <v>375</v>
          </cell>
          <cell r="Y1905">
            <v>21865.82</v>
          </cell>
          <cell r="Z1905">
            <v>8080.65</v>
          </cell>
          <cell r="AA1905">
            <v>18.760000000000002</v>
          </cell>
          <cell r="AB1905">
            <v>4102.3</v>
          </cell>
          <cell r="AC1905">
            <v>25308.06</v>
          </cell>
          <cell r="AD1905">
            <v>10.52</v>
          </cell>
          <cell r="AE1905">
            <v>36882</v>
          </cell>
          <cell r="AF1905">
            <v>184.36</v>
          </cell>
          <cell r="AG1905">
            <v>3472.22</v>
          </cell>
          <cell r="AH1905">
            <v>98973.15</v>
          </cell>
          <cell r="AI1905">
            <v>4946.3999999999996</v>
          </cell>
          <cell r="AJ1905">
            <v>229283.82</v>
          </cell>
          <cell r="AK1905">
            <v>3995.32</v>
          </cell>
          <cell r="AL1905">
            <v>13528.63</v>
          </cell>
        </row>
        <row r="1906">
          <cell r="A1906">
            <v>38918</v>
          </cell>
          <cell r="B1906" t="str">
            <v>20:15</v>
          </cell>
          <cell r="C1906">
            <v>51636.03</v>
          </cell>
          <cell r="D1906">
            <v>77171.86</v>
          </cell>
          <cell r="E1906">
            <v>217613.39</v>
          </cell>
          <cell r="F1906">
            <v>65232</v>
          </cell>
          <cell r="G1906">
            <v>96101.63</v>
          </cell>
          <cell r="H1906">
            <v>12689.66</v>
          </cell>
          <cell r="I1906">
            <v>46544.92</v>
          </cell>
          <cell r="J1906">
            <v>16450.46</v>
          </cell>
          <cell r="K1906">
            <v>16128.54</v>
          </cell>
          <cell r="L1906">
            <v>14350.01</v>
          </cell>
          <cell r="M1906">
            <v>6315.89</v>
          </cell>
          <cell r="N1906">
            <v>38640</v>
          </cell>
          <cell r="O1906">
            <v>16348.52</v>
          </cell>
          <cell r="P1906">
            <v>95859.79</v>
          </cell>
          <cell r="Q1906">
            <v>137800.44</v>
          </cell>
          <cell r="R1906">
            <v>112208.31</v>
          </cell>
          <cell r="S1906">
            <v>2484</v>
          </cell>
          <cell r="T1906">
            <v>22978.799999999999</v>
          </cell>
          <cell r="U1906">
            <v>14350.01</v>
          </cell>
          <cell r="V1906">
            <v>1659</v>
          </cell>
          <cell r="W1906">
            <v>16358.4</v>
          </cell>
          <cell r="X1906">
            <v>454.5</v>
          </cell>
          <cell r="Y1906">
            <v>21283.84</v>
          </cell>
          <cell r="Z1906">
            <v>7770.27</v>
          </cell>
          <cell r="AA1906">
            <v>18.760000000000002</v>
          </cell>
          <cell r="AB1906">
            <v>4048.2</v>
          </cell>
          <cell r="AC1906">
            <v>25172.86</v>
          </cell>
          <cell r="AD1906">
            <v>10.39</v>
          </cell>
          <cell r="AE1906">
            <v>36108</v>
          </cell>
          <cell r="AF1906">
            <v>178.11</v>
          </cell>
          <cell r="AG1906">
            <v>3477.75</v>
          </cell>
          <cell r="AH1906">
            <v>98694.89</v>
          </cell>
          <cell r="AI1906">
            <v>4881.6000000000004</v>
          </cell>
          <cell r="AJ1906">
            <v>226004.34</v>
          </cell>
          <cell r="AK1906">
            <v>3938.24</v>
          </cell>
          <cell r="AL1906">
            <v>14247.53</v>
          </cell>
        </row>
        <row r="1907">
          <cell r="A1907">
            <v>38918</v>
          </cell>
          <cell r="B1907" t="str">
            <v>20:30</v>
          </cell>
          <cell r="C1907">
            <v>50260.49</v>
          </cell>
          <cell r="D1907">
            <v>70490.52</v>
          </cell>
          <cell r="E1907">
            <v>216009.28</v>
          </cell>
          <cell r="F1907">
            <v>65232</v>
          </cell>
          <cell r="G1907">
            <v>96024.97</v>
          </cell>
          <cell r="H1907">
            <v>12713.66</v>
          </cell>
          <cell r="I1907">
            <v>46598.61</v>
          </cell>
          <cell r="J1907">
            <v>16415.66</v>
          </cell>
          <cell r="K1907">
            <v>16151.14</v>
          </cell>
          <cell r="L1907">
            <v>14350.93</v>
          </cell>
          <cell r="M1907">
            <v>6319.62</v>
          </cell>
          <cell r="N1907">
            <v>38640</v>
          </cell>
          <cell r="O1907">
            <v>16366.72</v>
          </cell>
          <cell r="P1907">
            <v>97361.89</v>
          </cell>
          <cell r="Q1907">
            <v>135074.44</v>
          </cell>
          <cell r="R1907">
            <v>113728.61</v>
          </cell>
          <cell r="S1907">
            <v>2592</v>
          </cell>
          <cell r="T1907">
            <v>22525.200000000001</v>
          </cell>
          <cell r="U1907">
            <v>14350.93</v>
          </cell>
          <cell r="V1907">
            <v>1617</v>
          </cell>
          <cell r="W1907">
            <v>16012.8</v>
          </cell>
          <cell r="X1907">
            <v>501.75</v>
          </cell>
          <cell r="Y1907">
            <v>21034.42</v>
          </cell>
          <cell r="Z1907">
            <v>7718.43</v>
          </cell>
          <cell r="AA1907">
            <v>18.760000000000002</v>
          </cell>
          <cell r="AB1907">
            <v>3955.7</v>
          </cell>
          <cell r="AC1907">
            <v>24762.86</v>
          </cell>
          <cell r="AD1907">
            <v>10.8</v>
          </cell>
          <cell r="AE1907">
            <v>35514</v>
          </cell>
          <cell r="AF1907">
            <v>177.07</v>
          </cell>
          <cell r="AG1907">
            <v>3516.77</v>
          </cell>
          <cell r="AH1907">
            <v>97609.62</v>
          </cell>
          <cell r="AI1907">
            <v>4831.2</v>
          </cell>
          <cell r="AJ1907">
            <v>223588.58</v>
          </cell>
          <cell r="AK1907">
            <v>3938.24</v>
          </cell>
          <cell r="AL1907">
            <v>13137.12</v>
          </cell>
        </row>
        <row r="1908">
          <cell r="A1908">
            <v>38918</v>
          </cell>
          <cell r="B1908" t="str">
            <v>20:45</v>
          </cell>
          <cell r="C1908">
            <v>51000.67</v>
          </cell>
          <cell r="D1908">
            <v>61848.79</v>
          </cell>
          <cell r="E1908">
            <v>218851.01</v>
          </cell>
          <cell r="F1908">
            <v>59529.599999999999</v>
          </cell>
          <cell r="G1908">
            <v>96139.97</v>
          </cell>
          <cell r="H1908">
            <v>12715.54</v>
          </cell>
          <cell r="I1908">
            <v>46659.18</v>
          </cell>
          <cell r="J1908">
            <v>16761.23</v>
          </cell>
          <cell r="K1908">
            <v>16237.15</v>
          </cell>
          <cell r="L1908">
            <v>14386.03</v>
          </cell>
          <cell r="M1908">
            <v>6319.62</v>
          </cell>
          <cell r="N1908">
            <v>38640</v>
          </cell>
          <cell r="O1908">
            <v>16366.72</v>
          </cell>
          <cell r="P1908">
            <v>96142.28</v>
          </cell>
          <cell r="Q1908">
            <v>132988.22</v>
          </cell>
          <cell r="R1908">
            <v>112509</v>
          </cell>
          <cell r="S1908">
            <v>2484</v>
          </cell>
          <cell r="T1908">
            <v>21758.400000000001</v>
          </cell>
          <cell r="U1908">
            <v>14386.03</v>
          </cell>
          <cell r="V1908">
            <v>1581</v>
          </cell>
          <cell r="W1908">
            <v>15465.6</v>
          </cell>
          <cell r="X1908">
            <v>516.75</v>
          </cell>
          <cell r="Y1908">
            <v>21034.42</v>
          </cell>
          <cell r="Z1908">
            <v>7564.44</v>
          </cell>
          <cell r="AA1908">
            <v>20.64</v>
          </cell>
          <cell r="AB1908">
            <v>3831.4</v>
          </cell>
          <cell r="AC1908">
            <v>24352.34</v>
          </cell>
          <cell r="AD1908">
            <v>9.86</v>
          </cell>
          <cell r="AE1908">
            <v>34848</v>
          </cell>
          <cell r="AF1908">
            <v>172.91</v>
          </cell>
          <cell r="AG1908">
            <v>3477.67</v>
          </cell>
          <cell r="AH1908">
            <v>96229.62</v>
          </cell>
          <cell r="AI1908">
            <v>4708.8</v>
          </cell>
          <cell r="AJ1908">
            <v>223460.55</v>
          </cell>
          <cell r="AK1908">
            <v>3881.17</v>
          </cell>
          <cell r="AL1908">
            <v>11342.82</v>
          </cell>
        </row>
        <row r="1909">
          <cell r="A1909">
            <v>38918</v>
          </cell>
          <cell r="B1909" t="str">
            <v>21:00</v>
          </cell>
          <cell r="C1909">
            <v>51269.14</v>
          </cell>
          <cell r="D1909">
            <v>63529.13</v>
          </cell>
          <cell r="E1909">
            <v>218691.39</v>
          </cell>
          <cell r="F1909">
            <v>49334.400000000001</v>
          </cell>
          <cell r="G1909">
            <v>96446.63</v>
          </cell>
          <cell r="H1909">
            <v>12665.66</v>
          </cell>
          <cell r="I1909">
            <v>46634.37</v>
          </cell>
          <cell r="J1909">
            <v>16413.259999999998</v>
          </cell>
          <cell r="K1909">
            <v>16166.98</v>
          </cell>
          <cell r="L1909">
            <v>14324.59</v>
          </cell>
          <cell r="M1909">
            <v>6312.15</v>
          </cell>
          <cell r="N1909">
            <v>38640</v>
          </cell>
          <cell r="O1909">
            <v>16372.78</v>
          </cell>
          <cell r="P1909">
            <v>96385.4</v>
          </cell>
          <cell r="Q1909">
            <v>128768.26</v>
          </cell>
          <cell r="R1909">
            <v>112758.18</v>
          </cell>
          <cell r="S1909">
            <v>2592</v>
          </cell>
          <cell r="T1909">
            <v>21556.799999999999</v>
          </cell>
          <cell r="U1909">
            <v>14324.59</v>
          </cell>
          <cell r="V1909">
            <v>1545</v>
          </cell>
          <cell r="W1909">
            <v>15148.8</v>
          </cell>
          <cell r="X1909">
            <v>516.75</v>
          </cell>
          <cell r="Y1909">
            <v>20951.28</v>
          </cell>
          <cell r="Z1909">
            <v>7598.19</v>
          </cell>
          <cell r="AA1909">
            <v>18.760000000000002</v>
          </cell>
          <cell r="AB1909">
            <v>3683.3</v>
          </cell>
          <cell r="AC1909">
            <v>24002.45</v>
          </cell>
          <cell r="AD1909">
            <v>9.76</v>
          </cell>
          <cell r="AE1909">
            <v>34110</v>
          </cell>
          <cell r="AF1909">
            <v>170.82</v>
          </cell>
          <cell r="AG1909">
            <v>3703.53</v>
          </cell>
          <cell r="AH1909">
            <v>94350.15</v>
          </cell>
          <cell r="AI1909">
            <v>4593.6000000000004</v>
          </cell>
          <cell r="AJ1909">
            <v>222052.65</v>
          </cell>
          <cell r="AK1909">
            <v>3938.24</v>
          </cell>
          <cell r="AL1909">
            <v>9940.15</v>
          </cell>
        </row>
        <row r="1910">
          <cell r="A1910">
            <v>38918</v>
          </cell>
          <cell r="B1910" t="str">
            <v>21:15</v>
          </cell>
          <cell r="C1910">
            <v>50589.77</v>
          </cell>
          <cell r="D1910">
            <v>51486.720000000001</v>
          </cell>
          <cell r="E1910">
            <v>219530.25</v>
          </cell>
          <cell r="F1910">
            <v>50284.800000000003</v>
          </cell>
          <cell r="G1910">
            <v>98018.3</v>
          </cell>
          <cell r="H1910">
            <v>12737.66</v>
          </cell>
          <cell r="I1910">
            <v>46643.94</v>
          </cell>
          <cell r="J1910">
            <v>16580.84</v>
          </cell>
          <cell r="K1910">
            <v>16225.93</v>
          </cell>
          <cell r="L1910">
            <v>13498.59</v>
          </cell>
          <cell r="M1910">
            <v>6323.36</v>
          </cell>
          <cell r="N1910">
            <v>38640</v>
          </cell>
          <cell r="O1910">
            <v>16354.58</v>
          </cell>
          <cell r="P1910">
            <v>91798.48</v>
          </cell>
          <cell r="Q1910">
            <v>128377.07</v>
          </cell>
          <cell r="R1910">
            <v>108153.06</v>
          </cell>
          <cell r="S1910">
            <v>2484</v>
          </cell>
          <cell r="T1910">
            <v>21279.599999999999</v>
          </cell>
          <cell r="U1910">
            <v>13498.59</v>
          </cell>
          <cell r="V1910">
            <v>1452</v>
          </cell>
          <cell r="W1910">
            <v>14918.4</v>
          </cell>
          <cell r="X1910">
            <v>528</v>
          </cell>
          <cell r="Y1910">
            <v>21034.42</v>
          </cell>
          <cell r="Z1910">
            <v>7903.31</v>
          </cell>
          <cell r="AA1910">
            <v>18.760000000000002</v>
          </cell>
          <cell r="AB1910">
            <v>3552.6</v>
          </cell>
          <cell r="AC1910">
            <v>23567.37</v>
          </cell>
          <cell r="AD1910">
            <v>8.83</v>
          </cell>
          <cell r="AE1910">
            <v>33030</v>
          </cell>
          <cell r="AF1910">
            <v>164.57</v>
          </cell>
          <cell r="AG1910">
            <v>4607.87</v>
          </cell>
          <cell r="AH1910">
            <v>91814.36</v>
          </cell>
          <cell r="AI1910">
            <v>4449.6000000000004</v>
          </cell>
          <cell r="AJ1910">
            <v>220660.77</v>
          </cell>
          <cell r="AK1910">
            <v>3995.32</v>
          </cell>
          <cell r="AL1910">
            <v>9570.7000000000007</v>
          </cell>
        </row>
        <row r="1911">
          <cell r="A1911">
            <v>38918</v>
          </cell>
          <cell r="B1911" t="str">
            <v>21:30</v>
          </cell>
          <cell r="C1911">
            <v>51380.76</v>
          </cell>
          <cell r="D1911">
            <v>57367.9</v>
          </cell>
          <cell r="E1911">
            <v>208048.27</v>
          </cell>
          <cell r="F1911">
            <v>50284.800000000003</v>
          </cell>
          <cell r="G1911">
            <v>98133.3</v>
          </cell>
          <cell r="H1911">
            <v>12713.66</v>
          </cell>
          <cell r="I1911">
            <v>46657.77</v>
          </cell>
          <cell r="J1911">
            <v>16593.64</v>
          </cell>
          <cell r="K1911">
            <v>16383.78</v>
          </cell>
          <cell r="L1911">
            <v>13152.12</v>
          </cell>
          <cell r="M1911">
            <v>6312.15</v>
          </cell>
          <cell r="N1911">
            <v>38640</v>
          </cell>
          <cell r="O1911">
            <v>16348.52</v>
          </cell>
          <cell r="P1911">
            <v>77610.210000000006</v>
          </cell>
          <cell r="Q1911">
            <v>135988.78</v>
          </cell>
          <cell r="R1911">
            <v>93958.73</v>
          </cell>
          <cell r="S1911">
            <v>2376</v>
          </cell>
          <cell r="T1911">
            <v>20754</v>
          </cell>
          <cell r="U1911">
            <v>13152.12</v>
          </cell>
          <cell r="V1911">
            <v>1395</v>
          </cell>
          <cell r="W1911">
            <v>14803.2</v>
          </cell>
          <cell r="X1911">
            <v>527.25</v>
          </cell>
          <cell r="Y1911">
            <v>20535.580000000002</v>
          </cell>
          <cell r="Z1911">
            <v>7784.96</v>
          </cell>
          <cell r="AA1911">
            <v>18.760000000000002</v>
          </cell>
          <cell r="AB1911">
            <v>3402.8</v>
          </cell>
          <cell r="AC1911">
            <v>22902.04</v>
          </cell>
          <cell r="AD1911">
            <v>8.24</v>
          </cell>
          <cell r="AE1911">
            <v>32058</v>
          </cell>
          <cell r="AF1911">
            <v>156.24</v>
          </cell>
          <cell r="AG1911">
            <v>4659.34</v>
          </cell>
          <cell r="AH1911">
            <v>88674.15</v>
          </cell>
          <cell r="AI1911">
            <v>4276.8</v>
          </cell>
          <cell r="AJ1911">
            <v>213253.71</v>
          </cell>
          <cell r="AK1911">
            <v>4223.62</v>
          </cell>
          <cell r="AL1911">
            <v>12648.33</v>
          </cell>
        </row>
        <row r="1912">
          <cell r="A1912">
            <v>38918</v>
          </cell>
          <cell r="B1912" t="str">
            <v>21:45</v>
          </cell>
          <cell r="C1912">
            <v>48045.96</v>
          </cell>
          <cell r="D1912">
            <v>69810.39</v>
          </cell>
          <cell r="E1912">
            <v>188799.94</v>
          </cell>
          <cell r="F1912">
            <v>50284.800000000003</v>
          </cell>
          <cell r="G1912">
            <v>98094.97</v>
          </cell>
          <cell r="H1912">
            <v>12713.66</v>
          </cell>
          <cell r="I1912">
            <v>46666.080000000002</v>
          </cell>
          <cell r="J1912">
            <v>16570.849999999999</v>
          </cell>
          <cell r="K1912">
            <v>16247.77</v>
          </cell>
          <cell r="L1912">
            <v>11984.11</v>
          </cell>
          <cell r="M1912">
            <v>6319.62</v>
          </cell>
          <cell r="N1912">
            <v>38640</v>
          </cell>
          <cell r="O1912">
            <v>16354.58</v>
          </cell>
          <cell r="P1912">
            <v>71065.42</v>
          </cell>
          <cell r="Q1912">
            <v>135119.85999999999</v>
          </cell>
          <cell r="R1912">
            <v>87420</v>
          </cell>
          <cell r="S1912">
            <v>2376</v>
          </cell>
          <cell r="T1912">
            <v>20624.400000000001</v>
          </cell>
          <cell r="U1912">
            <v>11984.11</v>
          </cell>
          <cell r="V1912">
            <v>1260</v>
          </cell>
          <cell r="W1912">
            <v>14716.8</v>
          </cell>
          <cell r="X1912">
            <v>519</v>
          </cell>
          <cell r="Y1912">
            <v>19787.32</v>
          </cell>
          <cell r="Z1912">
            <v>8509.4</v>
          </cell>
          <cell r="AA1912">
            <v>18.760000000000002</v>
          </cell>
          <cell r="AB1912">
            <v>3252.9</v>
          </cell>
          <cell r="AC1912">
            <v>22407.1</v>
          </cell>
          <cell r="AD1912">
            <v>8.11</v>
          </cell>
          <cell r="AE1912">
            <v>30780</v>
          </cell>
          <cell r="AF1912">
            <v>148.94999999999999</v>
          </cell>
          <cell r="AG1912">
            <v>4688.88</v>
          </cell>
          <cell r="AH1912">
            <v>86299.62</v>
          </cell>
          <cell r="AI1912">
            <v>4111.2</v>
          </cell>
          <cell r="AJ1912">
            <v>202663.13</v>
          </cell>
          <cell r="AK1912">
            <v>4166.55</v>
          </cell>
          <cell r="AL1912">
            <v>17265.54</v>
          </cell>
        </row>
        <row r="1913">
          <cell r="A1913">
            <v>38918</v>
          </cell>
          <cell r="B1913" t="str">
            <v>22:00</v>
          </cell>
          <cell r="C1913">
            <v>46785.66</v>
          </cell>
          <cell r="D1913">
            <v>67369.89</v>
          </cell>
          <cell r="E1913">
            <v>176842.54</v>
          </cell>
          <cell r="F1913">
            <v>50371.199999999997</v>
          </cell>
          <cell r="G1913">
            <v>98401.63</v>
          </cell>
          <cell r="H1913">
            <v>12785.65</v>
          </cell>
          <cell r="I1913">
            <v>45809.78</v>
          </cell>
          <cell r="J1913">
            <v>16539.22</v>
          </cell>
          <cell r="K1913">
            <v>16247.22</v>
          </cell>
          <cell r="L1913">
            <v>10757</v>
          </cell>
          <cell r="M1913">
            <v>6327.09</v>
          </cell>
          <cell r="N1913">
            <v>38640</v>
          </cell>
          <cell r="O1913">
            <v>16360.65</v>
          </cell>
          <cell r="P1913">
            <v>68430.48</v>
          </cell>
          <cell r="Q1913">
            <v>130926.07</v>
          </cell>
          <cell r="R1913">
            <v>84791.13</v>
          </cell>
          <cell r="S1913">
            <v>2376</v>
          </cell>
          <cell r="T1913">
            <v>21092.400000000001</v>
          </cell>
          <cell r="U1913">
            <v>10757</v>
          </cell>
          <cell r="V1913">
            <v>1134</v>
          </cell>
          <cell r="W1913">
            <v>14198.4</v>
          </cell>
          <cell r="X1913">
            <v>510.75</v>
          </cell>
          <cell r="Y1913">
            <v>19122.2</v>
          </cell>
          <cell r="Z1913">
            <v>9429.86</v>
          </cell>
          <cell r="AA1913">
            <v>18.760000000000002</v>
          </cell>
          <cell r="AB1913">
            <v>3147.9</v>
          </cell>
          <cell r="AC1913">
            <v>21611.45</v>
          </cell>
          <cell r="AD1913">
            <v>8.6</v>
          </cell>
          <cell r="AE1913">
            <v>29214</v>
          </cell>
          <cell r="AF1913">
            <v>136.44999999999999</v>
          </cell>
          <cell r="AG1913">
            <v>4652.58</v>
          </cell>
          <cell r="AH1913">
            <v>82620.09</v>
          </cell>
          <cell r="AI1913">
            <v>3909.6</v>
          </cell>
          <cell r="AJ1913">
            <v>194872.25</v>
          </cell>
          <cell r="AK1913">
            <v>4166.55</v>
          </cell>
          <cell r="AL1913">
            <v>19616.259999999998</v>
          </cell>
        </row>
        <row r="1914">
          <cell r="A1914">
            <v>38918</v>
          </cell>
          <cell r="B1914" t="str">
            <v>22:15</v>
          </cell>
          <cell r="C1914">
            <v>48334.43</v>
          </cell>
          <cell r="D1914">
            <v>74091.240000000005</v>
          </cell>
          <cell r="E1914">
            <v>169483.12</v>
          </cell>
          <cell r="F1914">
            <v>50457.599999999999</v>
          </cell>
          <cell r="G1914">
            <v>98746.63</v>
          </cell>
          <cell r="H1914">
            <v>12881.65</v>
          </cell>
          <cell r="I1914">
            <v>25891.03</v>
          </cell>
          <cell r="J1914">
            <v>16484.849999999999</v>
          </cell>
          <cell r="K1914">
            <v>16498.37</v>
          </cell>
          <cell r="L1914">
            <v>9861.17</v>
          </cell>
          <cell r="M1914">
            <v>6323.36</v>
          </cell>
          <cell r="N1914">
            <v>38640</v>
          </cell>
          <cell r="O1914">
            <v>16354.58</v>
          </cell>
          <cell r="P1914">
            <v>65844.31</v>
          </cell>
          <cell r="Q1914">
            <v>125275.67</v>
          </cell>
          <cell r="R1914">
            <v>82198.89</v>
          </cell>
          <cell r="S1914">
            <v>2376</v>
          </cell>
          <cell r="T1914">
            <v>20494.8</v>
          </cell>
          <cell r="U1914">
            <v>9861.17</v>
          </cell>
          <cell r="V1914">
            <v>1032</v>
          </cell>
          <cell r="W1914">
            <v>13968</v>
          </cell>
          <cell r="X1914">
            <v>495</v>
          </cell>
          <cell r="Y1914">
            <v>18706.5</v>
          </cell>
          <cell r="Z1914">
            <v>9482.2999999999993</v>
          </cell>
          <cell r="AA1914">
            <v>18.760000000000002</v>
          </cell>
          <cell r="AB1914">
            <v>3018.8</v>
          </cell>
          <cell r="AC1914">
            <v>20740.52</v>
          </cell>
          <cell r="AD1914">
            <v>12.91</v>
          </cell>
          <cell r="AE1914">
            <v>27720</v>
          </cell>
          <cell r="AF1914">
            <v>127.08</v>
          </cell>
          <cell r="AG1914">
            <v>4680.87</v>
          </cell>
          <cell r="AH1914">
            <v>79181.36</v>
          </cell>
          <cell r="AI1914">
            <v>3715.2</v>
          </cell>
          <cell r="AJ1914">
            <v>188617.08</v>
          </cell>
          <cell r="AK1914">
            <v>4052.4</v>
          </cell>
          <cell r="AL1914">
            <v>19492.419999999998</v>
          </cell>
        </row>
        <row r="1915">
          <cell r="A1915">
            <v>38918</v>
          </cell>
          <cell r="B1915" t="str">
            <v>22:30</v>
          </cell>
          <cell r="C1915">
            <v>48081.17</v>
          </cell>
          <cell r="D1915">
            <v>79732.37</v>
          </cell>
          <cell r="E1915">
            <v>168761.86</v>
          </cell>
          <cell r="F1915">
            <v>50284.800000000003</v>
          </cell>
          <cell r="G1915">
            <v>98708.3</v>
          </cell>
          <cell r="H1915">
            <v>12835.53</v>
          </cell>
          <cell r="I1915">
            <v>-165.46</v>
          </cell>
          <cell r="J1915">
            <v>16472.45</v>
          </cell>
          <cell r="K1915">
            <v>16513.060000000001</v>
          </cell>
          <cell r="L1915">
            <v>9378.39</v>
          </cell>
          <cell r="M1915">
            <v>6319.62</v>
          </cell>
          <cell r="N1915">
            <v>39192</v>
          </cell>
          <cell r="O1915">
            <v>16372.78</v>
          </cell>
          <cell r="P1915">
            <v>62121.48</v>
          </cell>
          <cell r="Q1915">
            <v>115397.46</v>
          </cell>
          <cell r="R1915">
            <v>78494.259999999995</v>
          </cell>
          <cell r="S1915">
            <v>2376</v>
          </cell>
          <cell r="T1915">
            <v>19126.8</v>
          </cell>
          <cell r="U1915">
            <v>9378.39</v>
          </cell>
          <cell r="V1915">
            <v>975</v>
          </cell>
          <cell r="W1915">
            <v>13968</v>
          </cell>
          <cell r="X1915">
            <v>462.75</v>
          </cell>
          <cell r="Y1915">
            <v>18207.66</v>
          </cell>
          <cell r="Z1915">
            <v>9782.74</v>
          </cell>
          <cell r="AA1915">
            <v>20.64</v>
          </cell>
          <cell r="AB1915">
            <v>2927.9</v>
          </cell>
          <cell r="AC1915">
            <v>19829.580000000002</v>
          </cell>
          <cell r="AD1915">
            <v>19.73</v>
          </cell>
          <cell r="AE1915">
            <v>26352</v>
          </cell>
          <cell r="AF1915">
            <v>119.78</v>
          </cell>
          <cell r="AG1915">
            <v>4634.3900000000003</v>
          </cell>
          <cell r="AH1915">
            <v>76327.62</v>
          </cell>
          <cell r="AI1915">
            <v>3528</v>
          </cell>
          <cell r="AJ1915">
            <v>184905.4</v>
          </cell>
          <cell r="AK1915">
            <v>3995.32</v>
          </cell>
          <cell r="AL1915">
            <v>17005.02</v>
          </cell>
        </row>
        <row r="1916">
          <cell r="A1916">
            <v>38918</v>
          </cell>
          <cell r="B1916" t="str">
            <v>22:45</v>
          </cell>
          <cell r="C1916">
            <v>47205.36</v>
          </cell>
          <cell r="D1916">
            <v>72330.89</v>
          </cell>
          <cell r="E1916">
            <v>169399.9</v>
          </cell>
          <cell r="F1916">
            <v>37756.800000000003</v>
          </cell>
          <cell r="G1916">
            <v>98669.97</v>
          </cell>
          <cell r="H1916">
            <v>12857.65</v>
          </cell>
          <cell r="I1916">
            <v>-152.24</v>
          </cell>
          <cell r="J1916">
            <v>16689.64</v>
          </cell>
          <cell r="K1916">
            <v>15660.03</v>
          </cell>
          <cell r="L1916">
            <v>9145.77</v>
          </cell>
          <cell r="M1916">
            <v>5617.44</v>
          </cell>
          <cell r="N1916">
            <v>38640</v>
          </cell>
          <cell r="O1916">
            <v>16360.65</v>
          </cell>
          <cell r="P1916">
            <v>57243.91</v>
          </cell>
          <cell r="Q1916">
            <v>108792.24</v>
          </cell>
          <cell r="R1916">
            <v>73604.56</v>
          </cell>
          <cell r="S1916">
            <v>2376</v>
          </cell>
          <cell r="T1916">
            <v>18417.599999999999</v>
          </cell>
          <cell r="U1916">
            <v>9145.77</v>
          </cell>
          <cell r="V1916">
            <v>906</v>
          </cell>
          <cell r="W1916">
            <v>13622.4</v>
          </cell>
          <cell r="X1916">
            <v>430.5</v>
          </cell>
          <cell r="Y1916">
            <v>17209.98</v>
          </cell>
          <cell r="Z1916">
            <v>9425.49</v>
          </cell>
          <cell r="AA1916">
            <v>18.760000000000002</v>
          </cell>
          <cell r="AB1916">
            <v>2846.7</v>
          </cell>
          <cell r="AC1916">
            <v>18643.330000000002</v>
          </cell>
          <cell r="AD1916">
            <v>25.96</v>
          </cell>
          <cell r="AE1916">
            <v>24876</v>
          </cell>
          <cell r="AF1916">
            <v>111.45</v>
          </cell>
          <cell r="AG1916">
            <v>4666.38</v>
          </cell>
          <cell r="AH1916">
            <v>73267.44</v>
          </cell>
          <cell r="AI1916">
            <v>3268.8</v>
          </cell>
          <cell r="AJ1916">
            <v>181433.8</v>
          </cell>
          <cell r="AK1916">
            <v>4109.47</v>
          </cell>
          <cell r="AL1916">
            <v>13485.49</v>
          </cell>
        </row>
        <row r="1917">
          <cell r="A1917">
            <v>38918</v>
          </cell>
          <cell r="B1917" t="str">
            <v>23:00</v>
          </cell>
          <cell r="C1917">
            <v>47892.33</v>
          </cell>
          <cell r="D1917">
            <v>75651.539999999994</v>
          </cell>
          <cell r="E1917">
            <v>170991.19</v>
          </cell>
          <cell r="F1917">
            <v>8294.4</v>
          </cell>
          <cell r="G1917">
            <v>98746.63</v>
          </cell>
          <cell r="H1917">
            <v>12857.65</v>
          </cell>
          <cell r="I1917">
            <v>-148.5</v>
          </cell>
          <cell r="J1917">
            <v>16599.61</v>
          </cell>
          <cell r="K1917">
            <v>15580.22</v>
          </cell>
          <cell r="L1917">
            <v>9329.4599999999991</v>
          </cell>
          <cell r="M1917">
            <v>0</v>
          </cell>
          <cell r="N1917">
            <v>39192</v>
          </cell>
          <cell r="O1917">
            <v>16348.52</v>
          </cell>
          <cell r="P1917">
            <v>56282.62</v>
          </cell>
          <cell r="Q1917">
            <v>97716.5</v>
          </cell>
          <cell r="R1917">
            <v>72631.14</v>
          </cell>
          <cell r="S1917">
            <v>2376</v>
          </cell>
          <cell r="T1917">
            <v>17409.599999999999</v>
          </cell>
          <cell r="U1917">
            <v>9329.4599999999991</v>
          </cell>
          <cell r="V1917">
            <v>885</v>
          </cell>
          <cell r="W1917">
            <v>12873.6</v>
          </cell>
          <cell r="X1917">
            <v>411.75</v>
          </cell>
          <cell r="Y1917">
            <v>15796.6</v>
          </cell>
          <cell r="Z1917">
            <v>9077.5400000000009</v>
          </cell>
          <cell r="AA1917">
            <v>18.760000000000002</v>
          </cell>
          <cell r="AB1917">
            <v>2762.2</v>
          </cell>
          <cell r="AC1917">
            <v>17420.89</v>
          </cell>
          <cell r="AD1917">
            <v>44.35</v>
          </cell>
          <cell r="AE1917">
            <v>23202</v>
          </cell>
          <cell r="AF1917">
            <v>106.24</v>
          </cell>
          <cell r="AG1917">
            <v>4612.75</v>
          </cell>
          <cell r="AH1917">
            <v>69117</v>
          </cell>
          <cell r="AI1917">
            <v>3038.4</v>
          </cell>
          <cell r="AJ1917">
            <v>177994.03</v>
          </cell>
          <cell r="AK1917">
            <v>4280.7</v>
          </cell>
          <cell r="AL1917">
            <v>10657.84</v>
          </cell>
        </row>
        <row r="1918">
          <cell r="A1918">
            <v>38918</v>
          </cell>
          <cell r="B1918" t="str">
            <v>23:15</v>
          </cell>
          <cell r="C1918">
            <v>47590.65</v>
          </cell>
          <cell r="D1918">
            <v>73291.08</v>
          </cell>
          <cell r="E1918">
            <v>164191.66</v>
          </cell>
          <cell r="F1918">
            <v>-259.2</v>
          </cell>
          <cell r="G1918">
            <v>95028.3</v>
          </cell>
          <cell r="H1918">
            <v>12497.68</v>
          </cell>
          <cell r="I1918">
            <v>-137.43</v>
          </cell>
          <cell r="J1918">
            <v>15837.71</v>
          </cell>
          <cell r="K1918">
            <v>15507.18</v>
          </cell>
          <cell r="L1918">
            <v>7867.98</v>
          </cell>
          <cell r="M1918">
            <v>0</v>
          </cell>
          <cell r="N1918">
            <v>36984</v>
          </cell>
          <cell r="O1918">
            <v>15790.42</v>
          </cell>
          <cell r="P1918">
            <v>53605.19</v>
          </cell>
          <cell r="Q1918">
            <v>89609.43</v>
          </cell>
          <cell r="R1918">
            <v>69395.61</v>
          </cell>
          <cell r="S1918">
            <v>2484</v>
          </cell>
          <cell r="T1918">
            <v>17571.599999999999</v>
          </cell>
          <cell r="U1918">
            <v>7867.98</v>
          </cell>
          <cell r="V1918">
            <v>825</v>
          </cell>
          <cell r="W1918">
            <v>12182.4</v>
          </cell>
          <cell r="X1918">
            <v>389.25</v>
          </cell>
          <cell r="Y1918">
            <v>14798.92</v>
          </cell>
          <cell r="Z1918">
            <v>8710.4</v>
          </cell>
          <cell r="AA1918">
            <v>18.760000000000002</v>
          </cell>
          <cell r="AB1918">
            <v>2722.4</v>
          </cell>
          <cell r="AC1918">
            <v>16188.41</v>
          </cell>
          <cell r="AD1918">
            <v>47.04</v>
          </cell>
          <cell r="AE1918">
            <v>22140</v>
          </cell>
          <cell r="AF1918">
            <v>101.04</v>
          </cell>
          <cell r="AG1918">
            <v>4556.3100000000004</v>
          </cell>
          <cell r="AH1918">
            <v>65085</v>
          </cell>
          <cell r="AI1918">
            <v>2880</v>
          </cell>
          <cell r="AJ1918">
            <v>170746.92</v>
          </cell>
          <cell r="AK1918">
            <v>4280.7</v>
          </cell>
          <cell r="AL1918">
            <v>10034.780000000001</v>
          </cell>
        </row>
        <row r="1919">
          <cell r="A1919">
            <v>38918</v>
          </cell>
          <cell r="B1919" t="str">
            <v>23:30</v>
          </cell>
          <cell r="C1919">
            <v>47521.43</v>
          </cell>
          <cell r="D1919">
            <v>70530.53</v>
          </cell>
          <cell r="E1919">
            <v>157073.46</v>
          </cell>
          <cell r="F1919">
            <v>-259.2</v>
          </cell>
          <cell r="G1919">
            <v>94223.3</v>
          </cell>
          <cell r="H1919">
            <v>12329.69</v>
          </cell>
          <cell r="I1919">
            <v>-132.26</v>
          </cell>
          <cell r="J1919">
            <v>15872.51</v>
          </cell>
          <cell r="K1919">
            <v>12539.24</v>
          </cell>
          <cell r="L1919">
            <v>6822.31</v>
          </cell>
          <cell r="M1919">
            <v>0</v>
          </cell>
          <cell r="N1919">
            <v>36432</v>
          </cell>
          <cell r="O1919">
            <v>15547.77</v>
          </cell>
          <cell r="P1919">
            <v>43750.559999999998</v>
          </cell>
          <cell r="Q1919">
            <v>88676.26</v>
          </cell>
          <cell r="R1919">
            <v>59298.33</v>
          </cell>
          <cell r="S1919">
            <v>2484</v>
          </cell>
          <cell r="T1919">
            <v>17953.2</v>
          </cell>
          <cell r="U1919">
            <v>6822.31</v>
          </cell>
          <cell r="V1919">
            <v>786</v>
          </cell>
          <cell r="W1919">
            <v>12268.8</v>
          </cell>
          <cell r="X1919">
            <v>361.5</v>
          </cell>
          <cell r="Y1919">
            <v>13967.52</v>
          </cell>
          <cell r="Z1919">
            <v>8443.89</v>
          </cell>
          <cell r="AA1919">
            <v>18.760000000000002</v>
          </cell>
          <cell r="AB1919">
            <v>2682.6</v>
          </cell>
          <cell r="AC1919">
            <v>15161.03</v>
          </cell>
          <cell r="AD1919">
            <v>47.78</v>
          </cell>
          <cell r="AE1919">
            <v>21204</v>
          </cell>
          <cell r="AF1919">
            <v>91.66</v>
          </cell>
          <cell r="AG1919">
            <v>4594.97</v>
          </cell>
          <cell r="AH1919">
            <v>62139</v>
          </cell>
          <cell r="AI1919">
            <v>2692.8</v>
          </cell>
          <cell r="AJ1919">
            <v>164619.74</v>
          </cell>
          <cell r="AK1919">
            <v>4337.78</v>
          </cell>
          <cell r="AL1919">
            <v>9325.33</v>
          </cell>
        </row>
        <row r="1920">
          <cell r="A1920">
            <v>38918</v>
          </cell>
          <cell r="B1920" t="str">
            <v>23:45</v>
          </cell>
          <cell r="C1920">
            <v>48155.59</v>
          </cell>
          <cell r="D1920">
            <v>72490.929999999993</v>
          </cell>
          <cell r="E1920">
            <v>156791.84</v>
          </cell>
          <cell r="F1920">
            <v>-259.2</v>
          </cell>
          <cell r="G1920">
            <v>94223.3</v>
          </cell>
          <cell r="H1920">
            <v>12353.69</v>
          </cell>
          <cell r="I1920">
            <v>-128.38</v>
          </cell>
          <cell r="J1920">
            <v>16088.09</v>
          </cell>
          <cell r="K1920">
            <v>7838.86</v>
          </cell>
          <cell r="L1920">
            <v>6074.66</v>
          </cell>
          <cell r="M1920">
            <v>0</v>
          </cell>
          <cell r="N1920">
            <v>20424</v>
          </cell>
          <cell r="O1920">
            <v>15584.17</v>
          </cell>
          <cell r="P1920">
            <v>36314.339999999997</v>
          </cell>
          <cell r="Q1920">
            <v>86528.38</v>
          </cell>
          <cell r="R1920">
            <v>51898.51</v>
          </cell>
          <cell r="S1920">
            <v>2484</v>
          </cell>
          <cell r="T1920">
            <v>17568</v>
          </cell>
          <cell r="U1920">
            <v>6074.66</v>
          </cell>
          <cell r="V1920">
            <v>759</v>
          </cell>
          <cell r="W1920">
            <v>12038.4</v>
          </cell>
          <cell r="X1920">
            <v>341.25</v>
          </cell>
          <cell r="Y1920">
            <v>13634.96</v>
          </cell>
          <cell r="Z1920">
            <v>7889.16</v>
          </cell>
          <cell r="AA1920">
            <v>18.760000000000002</v>
          </cell>
          <cell r="AB1920">
            <v>2613.9</v>
          </cell>
          <cell r="AC1920">
            <v>14114.12</v>
          </cell>
          <cell r="AD1920">
            <v>48.9</v>
          </cell>
          <cell r="AE1920">
            <v>19746</v>
          </cell>
          <cell r="AF1920">
            <v>87.49</v>
          </cell>
          <cell r="AG1920">
            <v>4535.88</v>
          </cell>
          <cell r="AH1920">
            <v>58764</v>
          </cell>
          <cell r="AI1920">
            <v>2534.4</v>
          </cell>
          <cell r="AJ1920">
            <v>161116.13</v>
          </cell>
          <cell r="AK1920">
            <v>4394.8500000000004</v>
          </cell>
          <cell r="AL1920">
            <v>8760.67</v>
          </cell>
        </row>
        <row r="1921">
          <cell r="A1921">
            <v>38918</v>
          </cell>
          <cell r="B1921" t="str">
            <v>24:00</v>
          </cell>
          <cell r="C1921">
            <v>47960.74</v>
          </cell>
          <cell r="D1921">
            <v>72050.820000000007</v>
          </cell>
          <cell r="E1921">
            <v>146193.76</v>
          </cell>
          <cell r="F1921">
            <v>-172.8</v>
          </cell>
          <cell r="G1921">
            <v>94759.97</v>
          </cell>
          <cell r="H1921">
            <v>12449.68</v>
          </cell>
          <cell r="I1921">
            <v>-121.48</v>
          </cell>
          <cell r="J1921">
            <v>15878.87</v>
          </cell>
          <cell r="K1921">
            <v>7630.04</v>
          </cell>
          <cell r="L1921">
            <v>5860.39</v>
          </cell>
          <cell r="M1921">
            <v>0</v>
          </cell>
          <cell r="N1921">
            <v>20976</v>
          </cell>
          <cell r="O1921">
            <v>15529.57</v>
          </cell>
          <cell r="P1921">
            <v>33213.129999999997</v>
          </cell>
          <cell r="Q1921">
            <v>80409.48</v>
          </cell>
          <cell r="R1921">
            <v>48742.7</v>
          </cell>
          <cell r="S1921">
            <v>2484</v>
          </cell>
          <cell r="T1921">
            <v>16783.2</v>
          </cell>
          <cell r="U1921">
            <v>5860.39</v>
          </cell>
          <cell r="V1921">
            <v>780</v>
          </cell>
          <cell r="W1921">
            <v>11865.6</v>
          </cell>
          <cell r="X1921">
            <v>318.75</v>
          </cell>
          <cell r="Y1921">
            <v>13219.26</v>
          </cell>
          <cell r="Z1921">
            <v>7262.91</v>
          </cell>
          <cell r="AA1921">
            <v>18.760000000000002</v>
          </cell>
          <cell r="AB1921">
            <v>2540.5</v>
          </cell>
          <cell r="AC1921">
            <v>13456.99</v>
          </cell>
          <cell r="AD1921">
            <v>47.75</v>
          </cell>
          <cell r="AE1921">
            <v>18882</v>
          </cell>
          <cell r="AF1921">
            <v>85.41</v>
          </cell>
          <cell r="AG1921">
            <v>4586.91</v>
          </cell>
          <cell r="AH1921">
            <v>56094</v>
          </cell>
          <cell r="AI1921">
            <v>2390.4</v>
          </cell>
          <cell r="AJ1921">
            <v>153773.10999999999</v>
          </cell>
          <cell r="AK1921">
            <v>4451.93</v>
          </cell>
          <cell r="AL1921">
            <v>14952.04</v>
          </cell>
        </row>
        <row r="1922">
          <cell r="A1922">
            <v>38919</v>
          </cell>
          <cell r="B1922" t="str">
            <v>00:15</v>
          </cell>
          <cell r="C1922">
            <v>48768.53</v>
          </cell>
          <cell r="D1922">
            <v>65249.46</v>
          </cell>
          <cell r="E1922">
            <v>118149.2</v>
          </cell>
          <cell r="F1922">
            <v>-259.2</v>
          </cell>
          <cell r="G1922">
            <v>91923.3</v>
          </cell>
          <cell r="H1922">
            <v>12281.7</v>
          </cell>
          <cell r="I1922">
            <v>-116.73</v>
          </cell>
          <cell r="J1922">
            <v>15237.76</v>
          </cell>
          <cell r="K1922">
            <v>6807.91</v>
          </cell>
          <cell r="L1922">
            <v>5881.33</v>
          </cell>
          <cell r="M1922">
            <v>0</v>
          </cell>
          <cell r="N1922">
            <v>35328</v>
          </cell>
          <cell r="O1922">
            <v>15007.88</v>
          </cell>
          <cell r="P1922">
            <v>30226.53</v>
          </cell>
          <cell r="Q1922">
            <v>75476.73</v>
          </cell>
          <cell r="R1922">
            <v>45234.41</v>
          </cell>
          <cell r="S1922">
            <v>2484</v>
          </cell>
          <cell r="T1922">
            <v>15908.4</v>
          </cell>
          <cell r="U1922">
            <v>5881.33</v>
          </cell>
          <cell r="V1922">
            <v>756</v>
          </cell>
          <cell r="W1922">
            <v>11548.8</v>
          </cell>
          <cell r="X1922">
            <v>294</v>
          </cell>
          <cell r="Y1922">
            <v>12637.28</v>
          </cell>
          <cell r="Z1922">
            <v>7005.31</v>
          </cell>
          <cell r="AA1922">
            <v>18.760000000000002</v>
          </cell>
          <cell r="AB1922">
            <v>2580.5</v>
          </cell>
          <cell r="AC1922">
            <v>12770.31</v>
          </cell>
          <cell r="AD1922">
            <v>52.99</v>
          </cell>
          <cell r="AE1922">
            <v>18180</v>
          </cell>
          <cell r="AF1922">
            <v>81.25</v>
          </cell>
          <cell r="AG1922">
            <v>4557.32</v>
          </cell>
          <cell r="AH1922">
            <v>53946</v>
          </cell>
          <cell r="AI1922">
            <v>2304</v>
          </cell>
          <cell r="AJ1922">
            <v>138783.26999999999</v>
          </cell>
          <cell r="AK1922">
            <v>4451.93</v>
          </cell>
          <cell r="AL1922">
            <v>18965.2</v>
          </cell>
        </row>
        <row r="1923">
          <cell r="A1923">
            <v>38919</v>
          </cell>
          <cell r="B1923" t="str">
            <v>00:30</v>
          </cell>
          <cell r="C1923">
            <v>47640.66</v>
          </cell>
          <cell r="D1923">
            <v>61808.78</v>
          </cell>
          <cell r="E1923">
            <v>113954.76</v>
          </cell>
          <cell r="F1923">
            <v>-172.8</v>
          </cell>
          <cell r="G1923">
            <v>90198.3</v>
          </cell>
          <cell r="H1923">
            <v>12067.59</v>
          </cell>
          <cell r="I1923">
            <v>-112.56</v>
          </cell>
          <cell r="J1923">
            <v>15536.53</v>
          </cell>
          <cell r="K1923">
            <v>4621.6400000000003</v>
          </cell>
          <cell r="L1923">
            <v>5664.39</v>
          </cell>
          <cell r="M1923">
            <v>0</v>
          </cell>
          <cell r="N1923">
            <v>34776</v>
          </cell>
          <cell r="O1923">
            <v>14753.1</v>
          </cell>
          <cell r="P1923">
            <v>27966.240000000002</v>
          </cell>
          <cell r="Q1923">
            <v>70544.56</v>
          </cell>
          <cell r="R1923">
            <v>42719.34</v>
          </cell>
          <cell r="S1923">
            <v>2484</v>
          </cell>
          <cell r="T1923">
            <v>15426</v>
          </cell>
          <cell r="U1923">
            <v>5664.39</v>
          </cell>
          <cell r="V1923">
            <v>768</v>
          </cell>
          <cell r="W1923">
            <v>11289.6</v>
          </cell>
          <cell r="X1923">
            <v>279</v>
          </cell>
          <cell r="Y1923">
            <v>12387.86</v>
          </cell>
          <cell r="Z1923">
            <v>6686.89</v>
          </cell>
          <cell r="AA1923">
            <v>20.64</v>
          </cell>
          <cell r="AB1923">
            <v>2561.4</v>
          </cell>
          <cell r="AC1923">
            <v>12123.72</v>
          </cell>
          <cell r="AD1923">
            <v>57.4</v>
          </cell>
          <cell r="AE1923">
            <v>17388</v>
          </cell>
          <cell r="AF1923">
            <v>78.12</v>
          </cell>
          <cell r="AG1923">
            <v>4615.8900000000003</v>
          </cell>
          <cell r="AH1923">
            <v>51840</v>
          </cell>
          <cell r="AI1923">
            <v>2224.8000000000002</v>
          </cell>
          <cell r="AJ1923">
            <v>134527.74</v>
          </cell>
          <cell r="AK1923">
            <v>4337.78</v>
          </cell>
          <cell r="AL1923">
            <v>19071.59</v>
          </cell>
        </row>
        <row r="1924">
          <cell r="A1924">
            <v>38919</v>
          </cell>
          <cell r="B1924" t="str">
            <v>00:45</v>
          </cell>
          <cell r="C1924">
            <v>48932.98</v>
          </cell>
          <cell r="D1924">
            <v>60688.55</v>
          </cell>
          <cell r="E1924">
            <v>103833.17</v>
          </cell>
          <cell r="F1924">
            <v>-259.2</v>
          </cell>
          <cell r="G1924">
            <v>90274.97</v>
          </cell>
          <cell r="H1924">
            <v>11969.72</v>
          </cell>
          <cell r="I1924">
            <v>-109.11</v>
          </cell>
          <cell r="J1924">
            <v>15237.76</v>
          </cell>
          <cell r="K1924">
            <v>4551.8100000000004</v>
          </cell>
          <cell r="L1924">
            <v>5727.67</v>
          </cell>
          <cell r="M1924">
            <v>0</v>
          </cell>
          <cell r="N1924">
            <v>34776</v>
          </cell>
          <cell r="O1924">
            <v>14747.03</v>
          </cell>
          <cell r="P1924">
            <v>21925.48</v>
          </cell>
          <cell r="Q1924">
            <v>70893.11</v>
          </cell>
          <cell r="R1924">
            <v>36672.51</v>
          </cell>
          <cell r="S1924">
            <v>2376</v>
          </cell>
          <cell r="T1924">
            <v>14619.6</v>
          </cell>
          <cell r="U1924">
            <v>5727.67</v>
          </cell>
          <cell r="V1924">
            <v>777</v>
          </cell>
          <cell r="W1924">
            <v>11001.6</v>
          </cell>
          <cell r="X1924">
            <v>263.25</v>
          </cell>
          <cell r="Y1924">
            <v>12055.3</v>
          </cell>
          <cell r="Z1924">
            <v>6458.21</v>
          </cell>
          <cell r="AA1924">
            <v>18.760000000000002</v>
          </cell>
          <cell r="AB1924">
            <v>2561.4</v>
          </cell>
          <cell r="AC1924">
            <v>11557.65</v>
          </cell>
          <cell r="AD1924">
            <v>55.36</v>
          </cell>
          <cell r="AE1924">
            <v>16866</v>
          </cell>
          <cell r="AF1924">
            <v>77.08</v>
          </cell>
          <cell r="AG1924">
            <v>4674.8500000000004</v>
          </cell>
          <cell r="AH1924">
            <v>50082</v>
          </cell>
          <cell r="AI1924">
            <v>2160</v>
          </cell>
          <cell r="AJ1924">
            <v>127536.7</v>
          </cell>
          <cell r="AK1924">
            <v>4280.7</v>
          </cell>
          <cell r="AL1924">
            <v>21179.119999999999</v>
          </cell>
        </row>
        <row r="1925">
          <cell r="A1925">
            <v>38919</v>
          </cell>
          <cell r="B1925" t="str">
            <v>01:00</v>
          </cell>
          <cell r="C1925">
            <v>48382.84</v>
          </cell>
          <cell r="D1925">
            <v>59248.27</v>
          </cell>
          <cell r="E1925">
            <v>102832.24</v>
          </cell>
          <cell r="F1925">
            <v>-172.8</v>
          </cell>
          <cell r="G1925">
            <v>90274.97</v>
          </cell>
          <cell r="H1925">
            <v>7386.12</v>
          </cell>
          <cell r="I1925">
            <v>-103.36</v>
          </cell>
          <cell r="J1925">
            <v>14840.59</v>
          </cell>
          <cell r="K1925">
            <v>5242.63</v>
          </cell>
          <cell r="L1925">
            <v>5715.78</v>
          </cell>
          <cell r="M1925">
            <v>0</v>
          </cell>
          <cell r="N1925">
            <v>34776</v>
          </cell>
          <cell r="O1925">
            <v>14759.16</v>
          </cell>
          <cell r="P1925">
            <v>19235.03</v>
          </cell>
          <cell r="Q1925">
            <v>67879.360000000001</v>
          </cell>
          <cell r="R1925">
            <v>33994.19</v>
          </cell>
          <cell r="S1925">
            <v>2376</v>
          </cell>
          <cell r="T1925">
            <v>14580</v>
          </cell>
          <cell r="U1925">
            <v>5715.78</v>
          </cell>
          <cell r="V1925">
            <v>756</v>
          </cell>
          <cell r="W1925">
            <v>10800</v>
          </cell>
          <cell r="X1925">
            <v>257.25</v>
          </cell>
          <cell r="Y1925">
            <v>12055.3</v>
          </cell>
          <cell r="Z1925">
            <v>6639.9</v>
          </cell>
          <cell r="AA1925">
            <v>18.760000000000002</v>
          </cell>
          <cell r="AB1925">
            <v>2539.1</v>
          </cell>
          <cell r="AC1925">
            <v>11051.29</v>
          </cell>
          <cell r="AD1925">
            <v>51.7</v>
          </cell>
          <cell r="AE1925">
            <v>16362</v>
          </cell>
          <cell r="AF1925">
            <v>76.040000000000006</v>
          </cell>
          <cell r="AG1925">
            <v>4616</v>
          </cell>
          <cell r="AH1925">
            <v>48825</v>
          </cell>
          <cell r="AI1925">
            <v>2095.1999999999998</v>
          </cell>
          <cell r="AJ1925">
            <v>125776.87</v>
          </cell>
          <cell r="AK1925">
            <v>4280.7</v>
          </cell>
          <cell r="AL1925">
            <v>20692.86</v>
          </cell>
        </row>
        <row r="1926">
          <cell r="A1926">
            <v>38919</v>
          </cell>
          <cell r="B1926" t="str">
            <v>01:15</v>
          </cell>
          <cell r="C1926">
            <v>47642.26</v>
          </cell>
          <cell r="D1926">
            <v>59008.22</v>
          </cell>
          <cell r="E1926">
            <v>103109.42</v>
          </cell>
          <cell r="F1926">
            <v>-259.2</v>
          </cell>
          <cell r="G1926">
            <v>90198.3</v>
          </cell>
          <cell r="H1926">
            <v>-29.24</v>
          </cell>
          <cell r="I1926">
            <v>-101.49</v>
          </cell>
          <cell r="J1926">
            <v>14798.57</v>
          </cell>
          <cell r="K1926">
            <v>5270.46</v>
          </cell>
          <cell r="L1926">
            <v>5735.51</v>
          </cell>
          <cell r="M1926">
            <v>0</v>
          </cell>
          <cell r="N1926">
            <v>34776</v>
          </cell>
          <cell r="O1926">
            <v>14728.83</v>
          </cell>
          <cell r="P1926">
            <v>17073.71</v>
          </cell>
          <cell r="Q1926">
            <v>65829.490000000005</v>
          </cell>
          <cell r="R1926">
            <v>31802.54</v>
          </cell>
          <cell r="S1926">
            <v>2376</v>
          </cell>
          <cell r="T1926">
            <v>14500.8</v>
          </cell>
          <cell r="U1926">
            <v>5735.51</v>
          </cell>
          <cell r="V1926">
            <v>750</v>
          </cell>
          <cell r="W1926">
            <v>10396.799999999999</v>
          </cell>
          <cell r="X1926">
            <v>245.25</v>
          </cell>
          <cell r="Y1926">
            <v>11556.46</v>
          </cell>
          <cell r="Z1926">
            <v>6874.73</v>
          </cell>
          <cell r="AA1926">
            <v>18.760000000000002</v>
          </cell>
          <cell r="AB1926">
            <v>2534.3000000000002</v>
          </cell>
          <cell r="AC1926">
            <v>10645.05</v>
          </cell>
          <cell r="AD1926">
            <v>50.78</v>
          </cell>
          <cell r="AE1926">
            <v>16020</v>
          </cell>
          <cell r="AF1926">
            <v>73.95</v>
          </cell>
          <cell r="AG1926">
            <v>4685.2</v>
          </cell>
          <cell r="AH1926">
            <v>47760</v>
          </cell>
          <cell r="AI1926">
            <v>2059.1999999999998</v>
          </cell>
          <cell r="AJ1926">
            <v>124320.98</v>
          </cell>
          <cell r="AK1926">
            <v>4337.78</v>
          </cell>
          <cell r="AL1926">
            <v>19114.849999999999</v>
          </cell>
        </row>
        <row r="1927">
          <cell r="A1927">
            <v>38919</v>
          </cell>
          <cell r="B1927" t="str">
            <v>01:30</v>
          </cell>
          <cell r="C1927">
            <v>47400.61</v>
          </cell>
          <cell r="D1927">
            <v>53247.06</v>
          </cell>
          <cell r="E1927">
            <v>103270.22</v>
          </cell>
          <cell r="F1927">
            <v>-172.8</v>
          </cell>
          <cell r="G1927">
            <v>90236.64</v>
          </cell>
          <cell r="H1927">
            <v>-53.23</v>
          </cell>
          <cell r="I1927">
            <v>-99.05</v>
          </cell>
          <cell r="J1927">
            <v>14972.98</v>
          </cell>
          <cell r="K1927">
            <v>5134.97</v>
          </cell>
          <cell r="L1927">
            <v>5728.93</v>
          </cell>
          <cell r="M1927">
            <v>0</v>
          </cell>
          <cell r="N1927">
            <v>34776</v>
          </cell>
          <cell r="O1927">
            <v>14747.03</v>
          </cell>
          <cell r="P1927">
            <v>14338.09</v>
          </cell>
          <cell r="Q1927">
            <v>65379.05</v>
          </cell>
          <cell r="R1927">
            <v>29085.119999999999</v>
          </cell>
          <cell r="S1927">
            <v>2376</v>
          </cell>
          <cell r="T1927">
            <v>14144.4</v>
          </cell>
          <cell r="U1927">
            <v>5728.93</v>
          </cell>
          <cell r="V1927">
            <v>744</v>
          </cell>
          <cell r="W1927">
            <v>10166.4</v>
          </cell>
          <cell r="X1927">
            <v>241.5</v>
          </cell>
          <cell r="Y1927">
            <v>11556.46</v>
          </cell>
          <cell r="Z1927">
            <v>6720.8</v>
          </cell>
          <cell r="AA1927">
            <v>18.760000000000002</v>
          </cell>
          <cell r="AB1927">
            <v>2516.8000000000002</v>
          </cell>
          <cell r="AC1927">
            <v>10383.959999999999</v>
          </cell>
          <cell r="AD1927">
            <v>49.31</v>
          </cell>
          <cell r="AE1927">
            <v>15696</v>
          </cell>
          <cell r="AF1927">
            <v>71.87</v>
          </cell>
          <cell r="AG1927">
            <v>4661.4399999999996</v>
          </cell>
          <cell r="AH1927">
            <v>47055</v>
          </cell>
          <cell r="AI1927">
            <v>2037.6</v>
          </cell>
          <cell r="AJ1927">
            <v>122833.11</v>
          </cell>
          <cell r="AK1927">
            <v>4394.8500000000004</v>
          </cell>
          <cell r="AL1927">
            <v>17979.84</v>
          </cell>
        </row>
        <row r="1928">
          <cell r="A1928">
            <v>38919</v>
          </cell>
          <cell r="B1928" t="str">
            <v>01:45</v>
          </cell>
          <cell r="C1928">
            <v>44053</v>
          </cell>
          <cell r="D1928">
            <v>52646.95</v>
          </cell>
          <cell r="E1928">
            <v>103112.62</v>
          </cell>
          <cell r="F1928">
            <v>-259.2</v>
          </cell>
          <cell r="G1928">
            <v>90274.97</v>
          </cell>
          <cell r="H1928">
            <v>-31.11</v>
          </cell>
          <cell r="I1928">
            <v>-95.17</v>
          </cell>
          <cell r="J1928">
            <v>15105.37</v>
          </cell>
          <cell r="K1928">
            <v>5229.9799999999996</v>
          </cell>
          <cell r="L1928">
            <v>5711</v>
          </cell>
          <cell r="M1928">
            <v>0</v>
          </cell>
          <cell r="N1928">
            <v>35328</v>
          </cell>
          <cell r="O1928">
            <v>14747.03</v>
          </cell>
          <cell r="P1928">
            <v>12416.12</v>
          </cell>
          <cell r="Q1928">
            <v>64927.17</v>
          </cell>
          <cell r="R1928">
            <v>27163.15</v>
          </cell>
          <cell r="S1928">
            <v>2376</v>
          </cell>
          <cell r="T1928">
            <v>13932</v>
          </cell>
          <cell r="U1928">
            <v>5711</v>
          </cell>
          <cell r="V1928">
            <v>741</v>
          </cell>
          <cell r="W1928">
            <v>10166.4</v>
          </cell>
          <cell r="X1928">
            <v>234.75</v>
          </cell>
          <cell r="Y1928">
            <v>11473.32</v>
          </cell>
          <cell r="Z1928">
            <v>7018.38</v>
          </cell>
          <cell r="AA1928">
            <v>16.88</v>
          </cell>
          <cell r="AB1928">
            <v>2515.1999999999998</v>
          </cell>
          <cell r="AC1928">
            <v>10178.129999999999</v>
          </cell>
          <cell r="AD1928">
            <v>50.9</v>
          </cell>
          <cell r="AE1928">
            <v>15534</v>
          </cell>
          <cell r="AF1928">
            <v>71.87</v>
          </cell>
          <cell r="AG1928">
            <v>4649.84</v>
          </cell>
          <cell r="AH1928">
            <v>46530</v>
          </cell>
          <cell r="AI1928">
            <v>2016</v>
          </cell>
          <cell r="AJ1928">
            <v>121489.19</v>
          </cell>
          <cell r="AK1928">
            <v>4337.78</v>
          </cell>
          <cell r="AL1928">
            <v>17099.650000000001</v>
          </cell>
        </row>
        <row r="1929">
          <cell r="A1929">
            <v>38919</v>
          </cell>
          <cell r="B1929" t="str">
            <v>02:00</v>
          </cell>
          <cell r="C1929">
            <v>41714.839999999997</v>
          </cell>
          <cell r="D1929">
            <v>50246.46</v>
          </cell>
          <cell r="E1929">
            <v>103237</v>
          </cell>
          <cell r="F1929">
            <v>-172.8</v>
          </cell>
          <cell r="G1929">
            <v>90198.3</v>
          </cell>
          <cell r="H1929">
            <v>-53.23</v>
          </cell>
          <cell r="I1929">
            <v>-95.74</v>
          </cell>
          <cell r="J1929">
            <v>14912.59</v>
          </cell>
          <cell r="K1929">
            <v>5226.04</v>
          </cell>
          <cell r="L1929">
            <v>5723.97</v>
          </cell>
          <cell r="M1929">
            <v>0</v>
          </cell>
          <cell r="N1929">
            <v>34224</v>
          </cell>
          <cell r="O1929">
            <v>14753.1</v>
          </cell>
          <cell r="P1929">
            <v>12322.28</v>
          </cell>
          <cell r="Q1929">
            <v>62463.74</v>
          </cell>
          <cell r="R1929">
            <v>27075.38</v>
          </cell>
          <cell r="S1929">
            <v>2376</v>
          </cell>
          <cell r="T1929">
            <v>13626</v>
          </cell>
          <cell r="U1929">
            <v>5723.97</v>
          </cell>
          <cell r="V1929">
            <v>747</v>
          </cell>
          <cell r="W1929">
            <v>10080</v>
          </cell>
          <cell r="X1929">
            <v>230.25</v>
          </cell>
          <cell r="Y1929">
            <v>11057.62</v>
          </cell>
          <cell r="Z1929">
            <v>6856.96</v>
          </cell>
          <cell r="AA1929">
            <v>18.760000000000002</v>
          </cell>
          <cell r="AB1929">
            <v>2497.6999999999998</v>
          </cell>
          <cell r="AC1929">
            <v>10082.76</v>
          </cell>
          <cell r="AD1929">
            <v>52.74</v>
          </cell>
          <cell r="AE1929">
            <v>15408</v>
          </cell>
          <cell r="AF1929">
            <v>67.7</v>
          </cell>
          <cell r="AG1929">
            <v>4694.43</v>
          </cell>
          <cell r="AH1929">
            <v>45834</v>
          </cell>
          <cell r="AI1929">
            <v>1965.6</v>
          </cell>
          <cell r="AJ1929">
            <v>120977.26</v>
          </cell>
          <cell r="AK1929">
            <v>4223.62</v>
          </cell>
          <cell r="AL1929">
            <v>16418.189999999999</v>
          </cell>
        </row>
        <row r="1930">
          <cell r="A1930">
            <v>38919</v>
          </cell>
          <cell r="B1930" t="str">
            <v>02:15</v>
          </cell>
          <cell r="C1930">
            <v>40034.04</v>
          </cell>
          <cell r="D1930">
            <v>44886.57</v>
          </cell>
          <cell r="E1930">
            <v>103003.02</v>
          </cell>
          <cell r="F1930">
            <v>-259.2</v>
          </cell>
          <cell r="G1930">
            <v>90236.64</v>
          </cell>
          <cell r="H1930">
            <v>-29.24</v>
          </cell>
          <cell r="I1930">
            <v>-102.36</v>
          </cell>
          <cell r="J1930">
            <v>15086.14</v>
          </cell>
          <cell r="K1930">
            <v>5239.96</v>
          </cell>
          <cell r="L1930">
            <v>5828.86</v>
          </cell>
          <cell r="M1930">
            <v>0</v>
          </cell>
          <cell r="N1930">
            <v>34776</v>
          </cell>
          <cell r="O1930">
            <v>14734.9</v>
          </cell>
          <cell r="P1930">
            <v>12459.88</v>
          </cell>
          <cell r="Q1930">
            <v>60806.36</v>
          </cell>
          <cell r="R1930">
            <v>27194.78</v>
          </cell>
          <cell r="S1930">
            <v>2376</v>
          </cell>
          <cell r="T1930">
            <v>13363.2</v>
          </cell>
          <cell r="U1930">
            <v>5828.86</v>
          </cell>
          <cell r="V1930">
            <v>759</v>
          </cell>
          <cell r="W1930">
            <v>10137.6</v>
          </cell>
          <cell r="X1930">
            <v>228</v>
          </cell>
          <cell r="Y1930">
            <v>10808.2</v>
          </cell>
          <cell r="Z1930">
            <v>7054.81</v>
          </cell>
          <cell r="AA1930">
            <v>18.760000000000002</v>
          </cell>
          <cell r="AB1930">
            <v>2516.8000000000002</v>
          </cell>
          <cell r="AC1930">
            <v>10012.290000000001</v>
          </cell>
          <cell r="AD1930">
            <v>53.15</v>
          </cell>
          <cell r="AE1930">
            <v>15138</v>
          </cell>
          <cell r="AF1930">
            <v>66.66</v>
          </cell>
          <cell r="AG1930">
            <v>4038.65</v>
          </cell>
          <cell r="AH1930">
            <v>45378</v>
          </cell>
          <cell r="AI1930">
            <v>1958.4</v>
          </cell>
          <cell r="AJ1930">
            <v>119665.32</v>
          </cell>
          <cell r="AK1930">
            <v>4337.78</v>
          </cell>
          <cell r="AL1930">
            <v>15617.49</v>
          </cell>
        </row>
        <row r="1931">
          <cell r="A1931">
            <v>38919</v>
          </cell>
          <cell r="B1931" t="str">
            <v>02:30</v>
          </cell>
          <cell r="C1931">
            <v>29830.39</v>
          </cell>
          <cell r="D1931">
            <v>51007.8</v>
          </cell>
          <cell r="E1931">
            <v>103243.41</v>
          </cell>
          <cell r="F1931">
            <v>-172.8</v>
          </cell>
          <cell r="G1931">
            <v>90236.64</v>
          </cell>
          <cell r="H1931">
            <v>-53.23</v>
          </cell>
          <cell r="I1931">
            <v>-103.79</v>
          </cell>
          <cell r="J1931">
            <v>15273.36</v>
          </cell>
          <cell r="K1931">
            <v>5165.62</v>
          </cell>
          <cell r="L1931">
            <v>5788.33</v>
          </cell>
          <cell r="M1931">
            <v>0</v>
          </cell>
          <cell r="N1931">
            <v>35328</v>
          </cell>
          <cell r="O1931">
            <v>14740.96</v>
          </cell>
          <cell r="P1931">
            <v>11910.65</v>
          </cell>
          <cell r="Q1931">
            <v>59271.79</v>
          </cell>
          <cell r="R1931">
            <v>26651.61</v>
          </cell>
          <cell r="S1931">
            <v>2376</v>
          </cell>
          <cell r="T1931">
            <v>13363.2</v>
          </cell>
          <cell r="U1931">
            <v>5788.33</v>
          </cell>
          <cell r="V1931">
            <v>735</v>
          </cell>
          <cell r="W1931">
            <v>9878.4</v>
          </cell>
          <cell r="X1931">
            <v>225.75</v>
          </cell>
          <cell r="Y1931">
            <v>10808.2</v>
          </cell>
          <cell r="Z1931">
            <v>7162.39</v>
          </cell>
          <cell r="AA1931">
            <v>18.760000000000002</v>
          </cell>
          <cell r="AB1931">
            <v>2513.6</v>
          </cell>
          <cell r="AC1931">
            <v>9812.1</v>
          </cell>
          <cell r="AD1931">
            <v>54.91</v>
          </cell>
          <cell r="AE1931">
            <v>15030</v>
          </cell>
          <cell r="AF1931">
            <v>65.62</v>
          </cell>
          <cell r="AG1931">
            <v>3807.25</v>
          </cell>
          <cell r="AH1931">
            <v>45096</v>
          </cell>
          <cell r="AI1931">
            <v>1936.8</v>
          </cell>
          <cell r="AJ1931">
            <v>119121.24</v>
          </cell>
          <cell r="AK1931">
            <v>4337.78</v>
          </cell>
          <cell r="AL1931">
            <v>14916.15</v>
          </cell>
        </row>
        <row r="1932">
          <cell r="A1932">
            <v>38919</v>
          </cell>
          <cell r="B1932" t="str">
            <v>02:45</v>
          </cell>
          <cell r="C1932">
            <v>29614.34</v>
          </cell>
          <cell r="D1932">
            <v>48807.360000000001</v>
          </cell>
          <cell r="E1932">
            <v>103243.81</v>
          </cell>
          <cell r="F1932">
            <v>-172.8</v>
          </cell>
          <cell r="G1932">
            <v>90236.64</v>
          </cell>
          <cell r="H1932">
            <v>-29.24</v>
          </cell>
          <cell r="I1932">
            <v>-99.77</v>
          </cell>
          <cell r="J1932">
            <v>15116.97</v>
          </cell>
          <cell r="K1932">
            <v>5140.99</v>
          </cell>
          <cell r="L1932">
            <v>5798.93</v>
          </cell>
          <cell r="M1932">
            <v>0</v>
          </cell>
          <cell r="N1932">
            <v>34776</v>
          </cell>
          <cell r="O1932">
            <v>14753.1</v>
          </cell>
          <cell r="P1932">
            <v>11874.25</v>
          </cell>
          <cell r="Q1932">
            <v>58243.77</v>
          </cell>
          <cell r="R1932">
            <v>26627.35</v>
          </cell>
          <cell r="S1932">
            <v>2268</v>
          </cell>
          <cell r="T1932">
            <v>13107.6</v>
          </cell>
          <cell r="U1932">
            <v>5798.93</v>
          </cell>
          <cell r="V1932">
            <v>732</v>
          </cell>
          <cell r="W1932">
            <v>9676.7999999999993</v>
          </cell>
          <cell r="X1932">
            <v>218.25</v>
          </cell>
          <cell r="Y1932">
            <v>10891.34</v>
          </cell>
          <cell r="Z1932">
            <v>7117.77</v>
          </cell>
          <cell r="AA1932">
            <v>18.760000000000002</v>
          </cell>
          <cell r="AB1932">
            <v>2515.1999999999998</v>
          </cell>
          <cell r="AC1932">
            <v>9726.84</v>
          </cell>
          <cell r="AD1932">
            <v>53.65</v>
          </cell>
          <cell r="AE1932">
            <v>14904</v>
          </cell>
          <cell r="AF1932">
            <v>63.54</v>
          </cell>
          <cell r="AG1932">
            <v>3662.82</v>
          </cell>
          <cell r="AH1932">
            <v>44790</v>
          </cell>
          <cell r="AI1932">
            <v>1915.2</v>
          </cell>
          <cell r="AJ1932">
            <v>118977.29</v>
          </cell>
          <cell r="AK1932">
            <v>4451.93</v>
          </cell>
          <cell r="AL1932">
            <v>14777.05</v>
          </cell>
        </row>
        <row r="1933">
          <cell r="A1933">
            <v>38919</v>
          </cell>
          <cell r="B1933" t="str">
            <v>03:00</v>
          </cell>
          <cell r="C1933">
            <v>29371.48</v>
          </cell>
          <cell r="D1933">
            <v>46846.96</v>
          </cell>
          <cell r="E1933">
            <v>103208.21</v>
          </cell>
          <cell r="F1933">
            <v>-172.8</v>
          </cell>
          <cell r="G1933">
            <v>90696.639999999999</v>
          </cell>
          <cell r="H1933">
            <v>-53.23</v>
          </cell>
          <cell r="I1933">
            <v>-97.18</v>
          </cell>
          <cell r="J1933">
            <v>15044.18</v>
          </cell>
          <cell r="K1933">
            <v>5117.26</v>
          </cell>
          <cell r="L1933">
            <v>5728.17</v>
          </cell>
          <cell r="M1933">
            <v>0</v>
          </cell>
          <cell r="N1933">
            <v>34776</v>
          </cell>
          <cell r="O1933">
            <v>14759.16</v>
          </cell>
          <cell r="P1933">
            <v>11971.3</v>
          </cell>
          <cell r="Q1933">
            <v>57409.18</v>
          </cell>
          <cell r="R1933">
            <v>26730.46</v>
          </cell>
          <cell r="S1933">
            <v>2376</v>
          </cell>
          <cell r="T1933">
            <v>13298.4</v>
          </cell>
          <cell r="U1933">
            <v>5728.17</v>
          </cell>
          <cell r="V1933">
            <v>693</v>
          </cell>
          <cell r="W1933">
            <v>9532.7999999999993</v>
          </cell>
          <cell r="X1933">
            <v>214.5</v>
          </cell>
          <cell r="Y1933">
            <v>11223.9</v>
          </cell>
          <cell r="Z1933">
            <v>7071.14</v>
          </cell>
          <cell r="AA1933">
            <v>18.760000000000002</v>
          </cell>
          <cell r="AB1933">
            <v>2505.6</v>
          </cell>
          <cell r="AC1933">
            <v>9671.8700000000008</v>
          </cell>
          <cell r="AD1933">
            <v>53.12</v>
          </cell>
          <cell r="AE1933">
            <v>14868</v>
          </cell>
          <cell r="AF1933">
            <v>65.62</v>
          </cell>
          <cell r="AG1933">
            <v>3673.22</v>
          </cell>
          <cell r="AH1933">
            <v>44568</v>
          </cell>
          <cell r="AI1933">
            <v>1886.4</v>
          </cell>
          <cell r="AJ1933">
            <v>118433.36</v>
          </cell>
          <cell r="AK1933">
            <v>4451.93</v>
          </cell>
          <cell r="AL1933">
            <v>14290.79</v>
          </cell>
        </row>
        <row r="1934">
          <cell r="A1934">
            <v>38919</v>
          </cell>
          <cell r="B1934" t="str">
            <v>03:15</v>
          </cell>
          <cell r="C1934">
            <v>29720.36</v>
          </cell>
          <cell r="D1934">
            <v>44206.44</v>
          </cell>
          <cell r="E1934">
            <v>103207.41</v>
          </cell>
          <cell r="F1934">
            <v>-172.8</v>
          </cell>
          <cell r="G1934">
            <v>91233.3</v>
          </cell>
          <cell r="H1934">
            <v>-29.24</v>
          </cell>
          <cell r="I1934">
            <v>-100.92</v>
          </cell>
          <cell r="J1934">
            <v>15290.12</v>
          </cell>
          <cell r="K1934">
            <v>5125.7700000000004</v>
          </cell>
          <cell r="L1934">
            <v>5811.93</v>
          </cell>
          <cell r="M1934">
            <v>0</v>
          </cell>
          <cell r="N1934">
            <v>35328</v>
          </cell>
          <cell r="O1934">
            <v>14740.96</v>
          </cell>
          <cell r="P1934">
            <v>11935.34</v>
          </cell>
          <cell r="Q1934">
            <v>56900.92</v>
          </cell>
          <cell r="R1934">
            <v>26676.3</v>
          </cell>
          <cell r="S1934">
            <v>2376</v>
          </cell>
          <cell r="T1934">
            <v>13161.6</v>
          </cell>
          <cell r="U1934">
            <v>5811.93</v>
          </cell>
          <cell r="V1934">
            <v>687</v>
          </cell>
          <cell r="W1934">
            <v>9590.4</v>
          </cell>
          <cell r="X1934">
            <v>225.75</v>
          </cell>
          <cell r="Y1934">
            <v>11473.32</v>
          </cell>
          <cell r="Z1934">
            <v>7259.16</v>
          </cell>
          <cell r="AA1934">
            <v>18.760000000000002</v>
          </cell>
          <cell r="AB1934">
            <v>2496</v>
          </cell>
          <cell r="AC1934">
            <v>9606.7099999999991</v>
          </cell>
          <cell r="AD1934">
            <v>54.16</v>
          </cell>
          <cell r="AE1934">
            <v>14850</v>
          </cell>
          <cell r="AF1934">
            <v>64.58</v>
          </cell>
          <cell r="AG1934">
            <v>3684.76</v>
          </cell>
          <cell r="AH1934">
            <v>44418</v>
          </cell>
          <cell r="AI1934">
            <v>1879.2</v>
          </cell>
          <cell r="AJ1934">
            <v>117905.42</v>
          </cell>
          <cell r="AK1934">
            <v>4394.8500000000004</v>
          </cell>
          <cell r="AL1934">
            <v>13976.35</v>
          </cell>
        </row>
        <row r="1935">
          <cell r="A1935">
            <v>38919</v>
          </cell>
          <cell r="B1935" t="str">
            <v>03:30</v>
          </cell>
          <cell r="C1935">
            <v>29471.5</v>
          </cell>
          <cell r="D1935">
            <v>43606.32</v>
          </cell>
          <cell r="E1935">
            <v>103166.61</v>
          </cell>
          <cell r="F1935">
            <v>-172.8</v>
          </cell>
          <cell r="G1935">
            <v>91194.97</v>
          </cell>
          <cell r="H1935">
            <v>-29.24</v>
          </cell>
          <cell r="I1935">
            <v>-98.91</v>
          </cell>
          <cell r="J1935">
            <v>15056.98</v>
          </cell>
          <cell r="K1935">
            <v>5036.38</v>
          </cell>
          <cell r="L1935">
            <v>5750.8</v>
          </cell>
          <cell r="M1935">
            <v>0</v>
          </cell>
          <cell r="N1935">
            <v>34776</v>
          </cell>
          <cell r="O1935">
            <v>14728.83</v>
          </cell>
          <cell r="P1935">
            <v>11962.1</v>
          </cell>
          <cell r="Q1935">
            <v>56130.91</v>
          </cell>
          <cell r="R1935">
            <v>26690.93</v>
          </cell>
          <cell r="S1935">
            <v>2484</v>
          </cell>
          <cell r="T1935">
            <v>13381.2</v>
          </cell>
          <cell r="U1935">
            <v>5750.8</v>
          </cell>
          <cell r="V1935">
            <v>708</v>
          </cell>
          <cell r="W1935">
            <v>9705.6</v>
          </cell>
          <cell r="X1935">
            <v>218.25</v>
          </cell>
          <cell r="Y1935">
            <v>11307.04</v>
          </cell>
          <cell r="Z1935">
            <v>7251.72</v>
          </cell>
          <cell r="AA1935">
            <v>18.760000000000002</v>
          </cell>
          <cell r="AB1935">
            <v>2500.8000000000002</v>
          </cell>
          <cell r="AC1935">
            <v>9491.89</v>
          </cell>
          <cell r="AD1935">
            <v>53.77</v>
          </cell>
          <cell r="AE1935">
            <v>14904</v>
          </cell>
          <cell r="AF1935">
            <v>65.62</v>
          </cell>
          <cell r="AG1935">
            <v>3627.17</v>
          </cell>
          <cell r="AH1935">
            <v>44208</v>
          </cell>
          <cell r="AI1935">
            <v>1864.8</v>
          </cell>
          <cell r="AJ1935">
            <v>117617.45</v>
          </cell>
          <cell r="AK1935">
            <v>4337.78</v>
          </cell>
          <cell r="AL1935">
            <v>13820.89</v>
          </cell>
        </row>
        <row r="1936">
          <cell r="A1936">
            <v>38919</v>
          </cell>
          <cell r="B1936" t="str">
            <v>03:45</v>
          </cell>
          <cell r="C1936">
            <v>29364.68</v>
          </cell>
          <cell r="D1936">
            <v>41765.949999999997</v>
          </cell>
          <cell r="E1936">
            <v>103208.21</v>
          </cell>
          <cell r="F1936">
            <v>-172.8</v>
          </cell>
          <cell r="G1936">
            <v>91194.97</v>
          </cell>
          <cell r="H1936">
            <v>-29.24</v>
          </cell>
          <cell r="I1936">
            <v>-94.16</v>
          </cell>
          <cell r="J1936">
            <v>15032.18</v>
          </cell>
          <cell r="K1936">
            <v>5019.82</v>
          </cell>
          <cell r="L1936">
            <v>5773.24</v>
          </cell>
          <cell r="M1936">
            <v>0</v>
          </cell>
          <cell r="N1936">
            <v>34776</v>
          </cell>
          <cell r="O1936">
            <v>14753.1</v>
          </cell>
          <cell r="P1936">
            <v>11971.64</v>
          </cell>
          <cell r="Q1936">
            <v>55678.16</v>
          </cell>
          <cell r="R1936">
            <v>26724.74</v>
          </cell>
          <cell r="S1936">
            <v>2484</v>
          </cell>
          <cell r="T1936">
            <v>13226.4</v>
          </cell>
          <cell r="U1936">
            <v>5773.24</v>
          </cell>
          <cell r="V1936">
            <v>702</v>
          </cell>
          <cell r="W1936">
            <v>9849.6</v>
          </cell>
          <cell r="X1936">
            <v>210</v>
          </cell>
          <cell r="Y1936">
            <v>11223.9</v>
          </cell>
          <cell r="Z1936">
            <v>7175.63</v>
          </cell>
          <cell r="AA1936">
            <v>18.760000000000002</v>
          </cell>
          <cell r="AB1936">
            <v>2494.3000000000002</v>
          </cell>
          <cell r="AC1936">
            <v>9461.5</v>
          </cell>
          <cell r="AD1936">
            <v>25</v>
          </cell>
          <cell r="AE1936">
            <v>14904</v>
          </cell>
          <cell r="AF1936">
            <v>66.66</v>
          </cell>
          <cell r="AG1936">
            <v>3644.59</v>
          </cell>
          <cell r="AH1936">
            <v>44022</v>
          </cell>
          <cell r="AI1936">
            <v>1864.8</v>
          </cell>
          <cell r="AJ1936">
            <v>117057.48</v>
          </cell>
          <cell r="AK1936">
            <v>4337.78</v>
          </cell>
          <cell r="AL1936">
            <v>13334.63</v>
          </cell>
        </row>
        <row r="1937">
          <cell r="A1937">
            <v>38919</v>
          </cell>
          <cell r="B1937" t="str">
            <v>04:00</v>
          </cell>
          <cell r="C1937">
            <v>29602.74</v>
          </cell>
          <cell r="D1937">
            <v>38525.300000000003</v>
          </cell>
          <cell r="E1937">
            <v>103205.41</v>
          </cell>
          <cell r="F1937">
            <v>-172.8</v>
          </cell>
          <cell r="G1937">
            <v>91194.97</v>
          </cell>
          <cell r="H1937">
            <v>-29.24</v>
          </cell>
          <cell r="I1937">
            <v>-95.6</v>
          </cell>
          <cell r="J1937">
            <v>15260.16</v>
          </cell>
          <cell r="K1937">
            <v>4941.47</v>
          </cell>
          <cell r="L1937">
            <v>5758.08</v>
          </cell>
          <cell r="M1937">
            <v>0</v>
          </cell>
          <cell r="N1937">
            <v>34776</v>
          </cell>
          <cell r="O1937">
            <v>14747.03</v>
          </cell>
          <cell r="P1937">
            <v>11998.63</v>
          </cell>
          <cell r="Q1937">
            <v>55423.6</v>
          </cell>
          <cell r="R1937">
            <v>26745.66</v>
          </cell>
          <cell r="S1937">
            <v>2484</v>
          </cell>
          <cell r="T1937">
            <v>12967.2</v>
          </cell>
          <cell r="U1937">
            <v>5758.08</v>
          </cell>
          <cell r="V1937">
            <v>711</v>
          </cell>
          <cell r="W1937">
            <v>9763.2000000000007</v>
          </cell>
          <cell r="X1937">
            <v>210.75</v>
          </cell>
          <cell r="Y1937">
            <v>10891.34</v>
          </cell>
          <cell r="Z1937">
            <v>6777.77</v>
          </cell>
          <cell r="AA1937">
            <v>18.760000000000002</v>
          </cell>
          <cell r="AB1937">
            <v>2467.1999999999998</v>
          </cell>
          <cell r="AC1937">
            <v>9466.19</v>
          </cell>
          <cell r="AD1937">
            <v>6.8</v>
          </cell>
          <cell r="AE1937">
            <v>14850</v>
          </cell>
          <cell r="AF1937">
            <v>66.66</v>
          </cell>
          <cell r="AG1937">
            <v>3629.93</v>
          </cell>
          <cell r="AH1937">
            <v>43872</v>
          </cell>
          <cell r="AI1937">
            <v>1857.6</v>
          </cell>
          <cell r="AJ1937">
            <v>116241.52</v>
          </cell>
          <cell r="AK1937">
            <v>4451.93</v>
          </cell>
          <cell r="AL1937">
            <v>12709.27</v>
          </cell>
        </row>
        <row r="1938">
          <cell r="A1938">
            <v>38919</v>
          </cell>
          <cell r="B1938" t="str">
            <v>04:15</v>
          </cell>
          <cell r="C1938">
            <v>30071.25</v>
          </cell>
          <cell r="D1938">
            <v>37045.01</v>
          </cell>
          <cell r="E1938">
            <v>103369.81</v>
          </cell>
          <cell r="F1938">
            <v>-172.8</v>
          </cell>
          <cell r="G1938">
            <v>91233.3</v>
          </cell>
          <cell r="H1938">
            <v>-5.24</v>
          </cell>
          <cell r="I1938">
            <v>-91.29</v>
          </cell>
          <cell r="J1938">
            <v>15404.15</v>
          </cell>
          <cell r="K1938">
            <v>5108.0200000000004</v>
          </cell>
          <cell r="L1938">
            <v>5705.71</v>
          </cell>
          <cell r="M1938">
            <v>0</v>
          </cell>
          <cell r="N1938">
            <v>35328</v>
          </cell>
          <cell r="O1938">
            <v>14740.96</v>
          </cell>
          <cell r="P1938">
            <v>12026.15</v>
          </cell>
          <cell r="Q1938">
            <v>55611.29</v>
          </cell>
          <cell r="R1938">
            <v>26767.11</v>
          </cell>
          <cell r="S1938">
            <v>2376</v>
          </cell>
          <cell r="T1938">
            <v>12733.2</v>
          </cell>
          <cell r="U1938">
            <v>5705.71</v>
          </cell>
          <cell r="V1938">
            <v>729</v>
          </cell>
          <cell r="W1938">
            <v>9676.7999999999993</v>
          </cell>
          <cell r="X1938">
            <v>210</v>
          </cell>
          <cell r="Y1938">
            <v>10641.92</v>
          </cell>
          <cell r="Z1938">
            <v>6584.31</v>
          </cell>
          <cell r="AA1938">
            <v>18.760000000000002</v>
          </cell>
          <cell r="AB1938">
            <v>2503.9</v>
          </cell>
          <cell r="AC1938">
            <v>9506.17</v>
          </cell>
          <cell r="AD1938">
            <v>5.95</v>
          </cell>
          <cell r="AE1938">
            <v>14904</v>
          </cell>
          <cell r="AF1938">
            <v>67.7</v>
          </cell>
          <cell r="AG1938">
            <v>3655.71</v>
          </cell>
          <cell r="AH1938">
            <v>44163</v>
          </cell>
          <cell r="AI1938">
            <v>1828.8</v>
          </cell>
          <cell r="AJ1938">
            <v>116433.5</v>
          </cell>
          <cell r="AK1938">
            <v>4394.8500000000004</v>
          </cell>
          <cell r="AL1938">
            <v>12669.52</v>
          </cell>
        </row>
        <row r="1939">
          <cell r="A1939">
            <v>38919</v>
          </cell>
          <cell r="B1939" t="str">
            <v>04:30</v>
          </cell>
          <cell r="C1939">
            <v>29916.81</v>
          </cell>
          <cell r="D1939">
            <v>36884.980000000003</v>
          </cell>
          <cell r="E1939">
            <v>103166.61</v>
          </cell>
          <cell r="F1939">
            <v>-259.2</v>
          </cell>
          <cell r="G1939">
            <v>91271.63</v>
          </cell>
          <cell r="H1939">
            <v>-29.24</v>
          </cell>
          <cell r="I1939">
            <v>-96.89</v>
          </cell>
          <cell r="J1939">
            <v>15362.52</v>
          </cell>
          <cell r="K1939">
            <v>5098.4399999999996</v>
          </cell>
          <cell r="L1939">
            <v>5797.42</v>
          </cell>
          <cell r="M1939">
            <v>0</v>
          </cell>
          <cell r="N1939">
            <v>35328</v>
          </cell>
          <cell r="O1939">
            <v>15244.46</v>
          </cell>
          <cell r="P1939">
            <v>11994.42</v>
          </cell>
          <cell r="Q1939">
            <v>55584.89</v>
          </cell>
          <cell r="R1939">
            <v>27238.880000000001</v>
          </cell>
          <cell r="S1939">
            <v>2484</v>
          </cell>
          <cell r="T1939">
            <v>12254.4</v>
          </cell>
          <cell r="U1939">
            <v>5797.42</v>
          </cell>
          <cell r="V1939">
            <v>741</v>
          </cell>
          <cell r="W1939">
            <v>9417.6</v>
          </cell>
          <cell r="X1939">
            <v>209.25</v>
          </cell>
          <cell r="Y1939">
            <v>10309.36</v>
          </cell>
          <cell r="Z1939">
            <v>6596.64</v>
          </cell>
          <cell r="AA1939">
            <v>18.760000000000002</v>
          </cell>
          <cell r="AB1939">
            <v>2529.4</v>
          </cell>
          <cell r="AC1939">
            <v>9561.18</v>
          </cell>
          <cell r="AD1939">
            <v>5.93</v>
          </cell>
          <cell r="AE1939">
            <v>15066</v>
          </cell>
          <cell r="AF1939">
            <v>68.75</v>
          </cell>
          <cell r="AG1939">
            <v>3820.39</v>
          </cell>
          <cell r="AH1939">
            <v>44463</v>
          </cell>
          <cell r="AI1939">
            <v>1864.8</v>
          </cell>
          <cell r="AJ1939">
            <v>116401.41</v>
          </cell>
          <cell r="AK1939">
            <v>4394.8500000000004</v>
          </cell>
          <cell r="AL1939">
            <v>12709.27</v>
          </cell>
        </row>
        <row r="1940">
          <cell r="A1940">
            <v>38919</v>
          </cell>
          <cell r="B1940" t="str">
            <v>04:45</v>
          </cell>
          <cell r="C1940">
            <v>30157.67</v>
          </cell>
          <cell r="D1940">
            <v>37325.06</v>
          </cell>
          <cell r="E1940">
            <v>103848.95</v>
          </cell>
          <cell r="F1940">
            <v>-172.8</v>
          </cell>
          <cell r="G1940">
            <v>91271.63</v>
          </cell>
          <cell r="H1940">
            <v>-29.24</v>
          </cell>
          <cell r="I1940">
            <v>-104.94</v>
          </cell>
          <cell r="J1940">
            <v>15499.34</v>
          </cell>
          <cell r="K1940">
            <v>5134.8</v>
          </cell>
          <cell r="L1940">
            <v>5815.74</v>
          </cell>
          <cell r="M1940">
            <v>0</v>
          </cell>
          <cell r="N1940">
            <v>35328</v>
          </cell>
          <cell r="O1940">
            <v>15341.52</v>
          </cell>
          <cell r="P1940">
            <v>11999.75</v>
          </cell>
          <cell r="Q1940">
            <v>56424.94</v>
          </cell>
          <cell r="R1940">
            <v>27341.27</v>
          </cell>
          <cell r="S1940">
            <v>2484</v>
          </cell>
          <cell r="T1940">
            <v>11894.4</v>
          </cell>
          <cell r="U1940">
            <v>5815.74</v>
          </cell>
          <cell r="V1940">
            <v>771</v>
          </cell>
          <cell r="W1940">
            <v>9129.6</v>
          </cell>
          <cell r="X1940">
            <v>207.75</v>
          </cell>
          <cell r="Y1940">
            <v>10226.219999999999</v>
          </cell>
          <cell r="Z1940">
            <v>6593.94</v>
          </cell>
          <cell r="AA1940">
            <v>18.760000000000002</v>
          </cell>
          <cell r="AB1940">
            <v>2553.3000000000002</v>
          </cell>
          <cell r="AC1940">
            <v>9675.77</v>
          </cell>
          <cell r="AD1940">
            <v>6.91</v>
          </cell>
          <cell r="AE1940">
            <v>15336</v>
          </cell>
          <cell r="AF1940">
            <v>70.83</v>
          </cell>
          <cell r="AG1940">
            <v>3956.37</v>
          </cell>
          <cell r="AH1940">
            <v>44931</v>
          </cell>
          <cell r="AI1940">
            <v>1872</v>
          </cell>
          <cell r="AJ1940">
            <v>116801.35</v>
          </cell>
          <cell r="AK1940">
            <v>4280.7</v>
          </cell>
          <cell r="AL1940">
            <v>12709.27</v>
          </cell>
        </row>
        <row r="1941">
          <cell r="A1941">
            <v>38919</v>
          </cell>
          <cell r="B1941" t="str">
            <v>05:00</v>
          </cell>
          <cell r="C1941">
            <v>31402.77</v>
          </cell>
          <cell r="D1941">
            <v>38085.21</v>
          </cell>
          <cell r="E1941">
            <v>104328.91</v>
          </cell>
          <cell r="F1941">
            <v>-172.8</v>
          </cell>
          <cell r="G1941">
            <v>91309.97</v>
          </cell>
          <cell r="H1941">
            <v>-29.24</v>
          </cell>
          <cell r="I1941">
            <v>-111.41</v>
          </cell>
          <cell r="J1941">
            <v>15715.72</v>
          </cell>
          <cell r="K1941">
            <v>5110.33</v>
          </cell>
          <cell r="L1941">
            <v>5779.84</v>
          </cell>
          <cell r="M1941">
            <v>0</v>
          </cell>
          <cell r="N1941">
            <v>34776</v>
          </cell>
          <cell r="O1941">
            <v>15329.39</v>
          </cell>
          <cell r="P1941">
            <v>11995.06</v>
          </cell>
          <cell r="Q1941">
            <v>57359.41</v>
          </cell>
          <cell r="R1941">
            <v>27324.45</v>
          </cell>
          <cell r="S1941">
            <v>2376</v>
          </cell>
          <cell r="T1941">
            <v>11905.2</v>
          </cell>
          <cell r="U1941">
            <v>5779.84</v>
          </cell>
          <cell r="V1941">
            <v>867</v>
          </cell>
          <cell r="W1941">
            <v>9014.4</v>
          </cell>
          <cell r="X1941">
            <v>208.5</v>
          </cell>
          <cell r="Y1941">
            <v>10309.36</v>
          </cell>
          <cell r="Z1941">
            <v>6870.41</v>
          </cell>
          <cell r="AA1941">
            <v>18.760000000000002</v>
          </cell>
          <cell r="AB1941">
            <v>2569.3000000000002</v>
          </cell>
          <cell r="AC1941">
            <v>9860.39</v>
          </cell>
          <cell r="AD1941">
            <v>6.01</v>
          </cell>
          <cell r="AE1941">
            <v>15408</v>
          </cell>
          <cell r="AF1941">
            <v>70.83</v>
          </cell>
          <cell r="AG1941">
            <v>4390.0600000000004</v>
          </cell>
          <cell r="AH1941">
            <v>45333</v>
          </cell>
          <cell r="AI1941">
            <v>1908</v>
          </cell>
          <cell r="AJ1941">
            <v>117441.24</v>
          </cell>
          <cell r="AK1941">
            <v>4280.7</v>
          </cell>
          <cell r="AL1941">
            <v>12553.81</v>
          </cell>
        </row>
        <row r="1942">
          <cell r="A1942">
            <v>38919</v>
          </cell>
          <cell r="B1942" t="str">
            <v>05:15</v>
          </cell>
          <cell r="C1942">
            <v>36573.61</v>
          </cell>
          <cell r="D1942">
            <v>38605.32</v>
          </cell>
          <cell r="E1942">
            <v>104327.31</v>
          </cell>
          <cell r="F1942">
            <v>-172.8</v>
          </cell>
          <cell r="G1942">
            <v>91309.97</v>
          </cell>
          <cell r="H1942">
            <v>-29.24</v>
          </cell>
          <cell r="I1942">
            <v>-113.86</v>
          </cell>
          <cell r="J1942">
            <v>15164.57</v>
          </cell>
          <cell r="K1942">
            <v>5081.93</v>
          </cell>
          <cell r="L1942">
            <v>5802.47</v>
          </cell>
          <cell r="M1942">
            <v>0</v>
          </cell>
          <cell r="N1942">
            <v>35328</v>
          </cell>
          <cell r="O1942">
            <v>15335.46</v>
          </cell>
          <cell r="P1942">
            <v>12715.34</v>
          </cell>
          <cell r="Q1942">
            <v>58577.86</v>
          </cell>
          <cell r="R1942">
            <v>28050.799999999999</v>
          </cell>
          <cell r="S1942">
            <v>2376</v>
          </cell>
          <cell r="T1942">
            <v>12045.6</v>
          </cell>
          <cell r="U1942">
            <v>5802.47</v>
          </cell>
          <cell r="V1942">
            <v>873</v>
          </cell>
          <cell r="W1942">
            <v>9100.7999999999993</v>
          </cell>
          <cell r="X1942">
            <v>207</v>
          </cell>
          <cell r="Y1942">
            <v>10891.34</v>
          </cell>
          <cell r="Z1942">
            <v>7158.71</v>
          </cell>
          <cell r="AA1942">
            <v>18.760000000000002</v>
          </cell>
          <cell r="AB1942">
            <v>2658.7</v>
          </cell>
          <cell r="AC1942">
            <v>9960.31</v>
          </cell>
          <cell r="AD1942">
            <v>6.02</v>
          </cell>
          <cell r="AE1942">
            <v>15660</v>
          </cell>
          <cell r="AF1942">
            <v>77.08</v>
          </cell>
          <cell r="AG1942">
            <v>4744.9799999999996</v>
          </cell>
          <cell r="AH1942">
            <v>46170</v>
          </cell>
          <cell r="AI1942">
            <v>1965.6</v>
          </cell>
          <cell r="AJ1942">
            <v>117953.2</v>
          </cell>
          <cell r="AK1942">
            <v>4337.78</v>
          </cell>
          <cell r="AL1942">
            <v>13179.17</v>
          </cell>
        </row>
        <row r="1943">
          <cell r="A1943">
            <v>38919</v>
          </cell>
          <cell r="B1943" t="str">
            <v>05:30</v>
          </cell>
          <cell r="C1943">
            <v>38718.120000000003</v>
          </cell>
          <cell r="D1943">
            <v>41085.82</v>
          </cell>
          <cell r="E1943">
            <v>104168.92</v>
          </cell>
          <cell r="F1943">
            <v>-172.8</v>
          </cell>
          <cell r="G1943">
            <v>91348.3</v>
          </cell>
          <cell r="H1943">
            <v>-31.11</v>
          </cell>
          <cell r="I1943">
            <v>-113.14</v>
          </cell>
          <cell r="J1943">
            <v>15116.17</v>
          </cell>
          <cell r="K1943">
            <v>5090.38</v>
          </cell>
          <cell r="L1943">
            <v>5798.68</v>
          </cell>
          <cell r="M1943">
            <v>0</v>
          </cell>
          <cell r="N1943">
            <v>35328</v>
          </cell>
          <cell r="O1943">
            <v>15335.46</v>
          </cell>
          <cell r="P1943">
            <v>12310.17</v>
          </cell>
          <cell r="Q1943">
            <v>60209.14</v>
          </cell>
          <cell r="R1943">
            <v>27645.63</v>
          </cell>
          <cell r="S1943">
            <v>2376</v>
          </cell>
          <cell r="T1943">
            <v>12067.2</v>
          </cell>
          <cell r="U1943">
            <v>5798.68</v>
          </cell>
          <cell r="V1943">
            <v>861</v>
          </cell>
          <cell r="W1943">
            <v>9187.2000000000007</v>
          </cell>
          <cell r="X1943">
            <v>208.5</v>
          </cell>
          <cell r="Y1943">
            <v>10974.48</v>
          </cell>
          <cell r="Z1943">
            <v>7246.2</v>
          </cell>
          <cell r="AA1943">
            <v>16.88</v>
          </cell>
          <cell r="AB1943">
            <v>2727.3</v>
          </cell>
          <cell r="AC1943">
            <v>10195.209999999999</v>
          </cell>
          <cell r="AD1943">
            <v>6.07</v>
          </cell>
          <cell r="AE1943">
            <v>16182</v>
          </cell>
          <cell r="AF1943">
            <v>78.12</v>
          </cell>
          <cell r="AG1943">
            <v>4748.3599999999997</v>
          </cell>
          <cell r="AH1943">
            <v>47067</v>
          </cell>
          <cell r="AI1943">
            <v>2052</v>
          </cell>
          <cell r="AJ1943">
            <v>118529.12</v>
          </cell>
          <cell r="AK1943">
            <v>4451.93</v>
          </cell>
          <cell r="AL1943">
            <v>13589.45</v>
          </cell>
        </row>
        <row r="1944">
          <cell r="A1944">
            <v>38919</v>
          </cell>
          <cell r="B1944" t="str">
            <v>05:45</v>
          </cell>
          <cell r="C1944">
            <v>39004.99</v>
          </cell>
          <cell r="D1944">
            <v>47006.76</v>
          </cell>
          <cell r="E1944">
            <v>104328.51</v>
          </cell>
          <cell r="F1944">
            <v>-172.8</v>
          </cell>
          <cell r="G1944">
            <v>91348.3</v>
          </cell>
          <cell r="H1944">
            <v>-29.24</v>
          </cell>
          <cell r="I1944">
            <v>-121.19</v>
          </cell>
          <cell r="J1944">
            <v>15265.33</v>
          </cell>
          <cell r="K1944">
            <v>5151.76</v>
          </cell>
          <cell r="L1944">
            <v>5877.14</v>
          </cell>
          <cell r="M1944">
            <v>0</v>
          </cell>
          <cell r="N1944">
            <v>35328</v>
          </cell>
          <cell r="O1944">
            <v>15305.12</v>
          </cell>
          <cell r="P1944">
            <v>12736.76</v>
          </cell>
          <cell r="Q1944">
            <v>63289.19</v>
          </cell>
          <cell r="R1944">
            <v>28041.88</v>
          </cell>
          <cell r="S1944">
            <v>2376</v>
          </cell>
          <cell r="T1944">
            <v>12351.6</v>
          </cell>
          <cell r="U1944">
            <v>5877.14</v>
          </cell>
          <cell r="V1944">
            <v>900</v>
          </cell>
          <cell r="W1944">
            <v>9446.4</v>
          </cell>
          <cell r="X1944">
            <v>212.25</v>
          </cell>
          <cell r="Y1944">
            <v>10725.06</v>
          </cell>
          <cell r="Z1944">
            <v>7468.54</v>
          </cell>
          <cell r="AA1944">
            <v>18.760000000000002</v>
          </cell>
          <cell r="AB1944">
            <v>2779.9</v>
          </cell>
          <cell r="AC1944">
            <v>10444.81</v>
          </cell>
          <cell r="AD1944">
            <v>10.49</v>
          </cell>
          <cell r="AE1944">
            <v>16632</v>
          </cell>
          <cell r="AF1944">
            <v>79.16</v>
          </cell>
          <cell r="AG1944">
            <v>4770.68</v>
          </cell>
          <cell r="AH1944">
            <v>48093</v>
          </cell>
          <cell r="AI1944">
            <v>2152.8000000000002</v>
          </cell>
          <cell r="AJ1944">
            <v>119185.02</v>
          </cell>
          <cell r="AK1944">
            <v>4337.78</v>
          </cell>
          <cell r="AL1944">
            <v>14155.2</v>
          </cell>
        </row>
        <row r="1945">
          <cell r="A1945">
            <v>38919</v>
          </cell>
          <cell r="B1945" t="str">
            <v>06:00</v>
          </cell>
          <cell r="C1945">
            <v>38902.97</v>
          </cell>
          <cell r="D1945">
            <v>56367.69</v>
          </cell>
          <cell r="E1945">
            <v>104288.92</v>
          </cell>
          <cell r="F1945">
            <v>-172.8</v>
          </cell>
          <cell r="G1945">
            <v>91424.97</v>
          </cell>
          <cell r="H1945">
            <v>-29.24</v>
          </cell>
          <cell r="I1945">
            <v>-125.93</v>
          </cell>
          <cell r="J1945">
            <v>15751.32</v>
          </cell>
          <cell r="K1945">
            <v>5061.9799999999996</v>
          </cell>
          <cell r="L1945">
            <v>5980.95</v>
          </cell>
          <cell r="M1945">
            <v>0</v>
          </cell>
          <cell r="N1945">
            <v>34776</v>
          </cell>
          <cell r="O1945">
            <v>15299.06</v>
          </cell>
          <cell r="P1945">
            <v>12908.57</v>
          </cell>
          <cell r="Q1945">
            <v>66941.929999999993</v>
          </cell>
          <cell r="R1945">
            <v>28207.63</v>
          </cell>
          <cell r="S1945">
            <v>2376</v>
          </cell>
          <cell r="T1945">
            <v>12679.2</v>
          </cell>
          <cell r="U1945">
            <v>5980.95</v>
          </cell>
          <cell r="V1945">
            <v>918</v>
          </cell>
          <cell r="W1945">
            <v>9820.7999999999993</v>
          </cell>
          <cell r="X1945">
            <v>212.25</v>
          </cell>
          <cell r="Y1945">
            <v>10808.2</v>
          </cell>
          <cell r="Z1945">
            <v>7618.27</v>
          </cell>
          <cell r="AA1945">
            <v>18.760000000000002</v>
          </cell>
          <cell r="AB1945">
            <v>2912.6</v>
          </cell>
          <cell r="AC1945">
            <v>10844.61</v>
          </cell>
          <cell r="AD1945">
            <v>6.6</v>
          </cell>
          <cell r="AE1945">
            <v>17190</v>
          </cell>
          <cell r="AF1945">
            <v>81.25</v>
          </cell>
          <cell r="AG1945">
            <v>4713.53</v>
          </cell>
          <cell r="AH1945">
            <v>49818</v>
          </cell>
          <cell r="AI1945">
            <v>2268</v>
          </cell>
          <cell r="AJ1945">
            <v>120272.86</v>
          </cell>
          <cell r="AK1945">
            <v>4280.7</v>
          </cell>
          <cell r="AL1945">
            <v>14916.15</v>
          </cell>
        </row>
        <row r="1946">
          <cell r="A1946">
            <v>38919</v>
          </cell>
          <cell r="B1946" t="str">
            <v>06:15</v>
          </cell>
          <cell r="C1946">
            <v>48460.06</v>
          </cell>
          <cell r="D1946">
            <v>66689.75</v>
          </cell>
          <cell r="E1946">
            <v>104208.91</v>
          </cell>
          <cell r="F1946">
            <v>-172.8</v>
          </cell>
          <cell r="G1946">
            <v>91769.97</v>
          </cell>
          <cell r="H1946">
            <v>-31.11</v>
          </cell>
          <cell r="I1946">
            <v>-131.97</v>
          </cell>
          <cell r="J1946">
            <v>15871.31</v>
          </cell>
          <cell r="K1946">
            <v>4978.72</v>
          </cell>
          <cell r="L1946">
            <v>5833.41</v>
          </cell>
          <cell r="M1946">
            <v>0</v>
          </cell>
          <cell r="N1946">
            <v>35328</v>
          </cell>
          <cell r="O1946">
            <v>7946.77</v>
          </cell>
          <cell r="P1946">
            <v>15375.16</v>
          </cell>
          <cell r="Q1946">
            <v>78883.97</v>
          </cell>
          <cell r="R1946">
            <v>23321.93</v>
          </cell>
          <cell r="S1946">
            <v>2268</v>
          </cell>
          <cell r="T1946">
            <v>13262.4</v>
          </cell>
          <cell r="U1946">
            <v>5833.41</v>
          </cell>
          <cell r="V1946">
            <v>1014</v>
          </cell>
          <cell r="W1946">
            <v>10224</v>
          </cell>
          <cell r="X1946">
            <v>216</v>
          </cell>
          <cell r="Y1946">
            <v>11140.76</v>
          </cell>
          <cell r="Z1946">
            <v>7588.63</v>
          </cell>
          <cell r="AA1946">
            <v>16.88</v>
          </cell>
          <cell r="AB1946">
            <v>2977.8</v>
          </cell>
          <cell r="AC1946">
            <v>11485.04</v>
          </cell>
          <cell r="AD1946">
            <v>6.74</v>
          </cell>
          <cell r="AE1946">
            <v>18594</v>
          </cell>
          <cell r="AF1946">
            <v>84.37</v>
          </cell>
          <cell r="AG1946">
            <v>4704.6000000000004</v>
          </cell>
          <cell r="AH1946">
            <v>52566</v>
          </cell>
          <cell r="AI1946">
            <v>2433.6</v>
          </cell>
          <cell r="AJ1946">
            <v>121584.72</v>
          </cell>
          <cell r="AK1946">
            <v>4280.7</v>
          </cell>
          <cell r="AL1946">
            <v>16047.65</v>
          </cell>
        </row>
        <row r="1947">
          <cell r="A1947">
            <v>38919</v>
          </cell>
          <cell r="B1947" t="str">
            <v>06:30</v>
          </cell>
          <cell r="C1947">
            <v>51238.73</v>
          </cell>
          <cell r="D1947">
            <v>77251.86</v>
          </cell>
          <cell r="E1947">
            <v>103970.49</v>
          </cell>
          <cell r="F1947">
            <v>-172.8</v>
          </cell>
          <cell r="G1947">
            <v>91731.63</v>
          </cell>
          <cell r="H1947">
            <v>6918.9</v>
          </cell>
          <cell r="I1947">
            <v>-142.32</v>
          </cell>
          <cell r="J1947">
            <v>16189.65</v>
          </cell>
          <cell r="K1947">
            <v>5168.49</v>
          </cell>
          <cell r="L1947">
            <v>5849.46</v>
          </cell>
          <cell r="M1947">
            <v>0</v>
          </cell>
          <cell r="N1947">
            <v>35328</v>
          </cell>
          <cell r="O1947">
            <v>7601</v>
          </cell>
          <cell r="P1947">
            <v>14894.4</v>
          </cell>
          <cell r="Q1947">
            <v>87470.32</v>
          </cell>
          <cell r="R1947">
            <v>22495.4</v>
          </cell>
          <cell r="S1947">
            <v>2376</v>
          </cell>
          <cell r="T1947">
            <v>13410</v>
          </cell>
          <cell r="U1947">
            <v>5849.46</v>
          </cell>
          <cell r="V1947">
            <v>1068</v>
          </cell>
          <cell r="W1947">
            <v>11088</v>
          </cell>
          <cell r="X1947">
            <v>222</v>
          </cell>
          <cell r="Y1947">
            <v>11639.6</v>
          </cell>
          <cell r="Z1947">
            <v>8104.13</v>
          </cell>
          <cell r="AA1947">
            <v>7.5</v>
          </cell>
          <cell r="AB1947">
            <v>3127.7</v>
          </cell>
          <cell r="AC1947">
            <v>12121.01</v>
          </cell>
          <cell r="AD1947">
            <v>7.97</v>
          </cell>
          <cell r="AE1947">
            <v>19458</v>
          </cell>
          <cell r="AF1947">
            <v>88.54</v>
          </cell>
          <cell r="AG1947">
            <v>4661.1000000000004</v>
          </cell>
          <cell r="AH1947">
            <v>55428</v>
          </cell>
          <cell r="AI1947">
            <v>2520</v>
          </cell>
          <cell r="AJ1947">
            <v>123552.57</v>
          </cell>
          <cell r="AK1947">
            <v>4394.8500000000004</v>
          </cell>
          <cell r="AL1947">
            <v>18039.46</v>
          </cell>
        </row>
        <row r="1948">
          <cell r="A1948">
            <v>38919</v>
          </cell>
          <cell r="B1948" t="str">
            <v>06:45</v>
          </cell>
          <cell r="C1948">
            <v>51623.22</v>
          </cell>
          <cell r="D1948">
            <v>81692.759999999995</v>
          </cell>
          <cell r="E1948">
            <v>107699.58</v>
          </cell>
          <cell r="F1948">
            <v>-172.8</v>
          </cell>
          <cell r="G1948">
            <v>91693.3</v>
          </cell>
          <cell r="H1948">
            <v>12362.68</v>
          </cell>
          <cell r="I1948">
            <v>-152.24</v>
          </cell>
          <cell r="J1948">
            <v>16580.04</v>
          </cell>
          <cell r="K1948">
            <v>5279.75</v>
          </cell>
          <cell r="L1948">
            <v>5775.19</v>
          </cell>
          <cell r="M1948">
            <v>0</v>
          </cell>
          <cell r="N1948">
            <v>34776</v>
          </cell>
          <cell r="O1948">
            <v>7601</v>
          </cell>
          <cell r="P1948">
            <v>16027.81</v>
          </cell>
          <cell r="Q1948">
            <v>95736.24</v>
          </cell>
          <cell r="R1948">
            <v>23628.81</v>
          </cell>
          <cell r="S1948">
            <v>2484</v>
          </cell>
          <cell r="T1948">
            <v>13582.8</v>
          </cell>
          <cell r="U1948">
            <v>5775.19</v>
          </cell>
          <cell r="V1948">
            <v>1047</v>
          </cell>
          <cell r="W1948">
            <v>11750.4</v>
          </cell>
          <cell r="X1948">
            <v>202.5</v>
          </cell>
          <cell r="Y1948">
            <v>11390.18</v>
          </cell>
          <cell r="Z1948">
            <v>8348.73</v>
          </cell>
          <cell r="AA1948">
            <v>3.75</v>
          </cell>
          <cell r="AB1948">
            <v>3210.7</v>
          </cell>
          <cell r="AC1948">
            <v>12708.32</v>
          </cell>
          <cell r="AD1948">
            <v>7.87</v>
          </cell>
          <cell r="AE1948">
            <v>19710</v>
          </cell>
          <cell r="AF1948">
            <v>88.54</v>
          </cell>
          <cell r="AG1948">
            <v>4723.32</v>
          </cell>
          <cell r="AH1948">
            <v>58329</v>
          </cell>
          <cell r="AI1948">
            <v>2419.1999999999998</v>
          </cell>
          <cell r="AJ1948">
            <v>124224.62</v>
          </cell>
          <cell r="AK1948">
            <v>4394.8500000000004</v>
          </cell>
          <cell r="AL1948">
            <v>15998.57</v>
          </cell>
        </row>
        <row r="1949">
          <cell r="A1949">
            <v>38919</v>
          </cell>
          <cell r="B1949" t="str">
            <v>07:00</v>
          </cell>
          <cell r="C1949">
            <v>50857.440000000002</v>
          </cell>
          <cell r="D1949">
            <v>79212.259999999995</v>
          </cell>
          <cell r="E1949">
            <v>119540.11</v>
          </cell>
          <cell r="F1949">
            <v>-172.8</v>
          </cell>
          <cell r="G1949">
            <v>91693.3</v>
          </cell>
          <cell r="H1949">
            <v>12314.68</v>
          </cell>
          <cell r="I1949">
            <v>-161.87</v>
          </cell>
          <cell r="J1949">
            <v>16021.26</v>
          </cell>
          <cell r="K1949">
            <v>5167.7</v>
          </cell>
          <cell r="L1949">
            <v>5839.85</v>
          </cell>
          <cell r="M1949">
            <v>0</v>
          </cell>
          <cell r="N1949">
            <v>34776</v>
          </cell>
          <cell r="O1949">
            <v>7613.13</v>
          </cell>
          <cell r="P1949">
            <v>17094.97</v>
          </cell>
          <cell r="Q1949">
            <v>102817.87</v>
          </cell>
          <cell r="R1949">
            <v>24708.1</v>
          </cell>
          <cell r="S1949">
            <v>2376</v>
          </cell>
          <cell r="T1949">
            <v>12801.6</v>
          </cell>
          <cell r="U1949">
            <v>5839.85</v>
          </cell>
          <cell r="V1949">
            <v>906</v>
          </cell>
          <cell r="W1949">
            <v>11980.8</v>
          </cell>
          <cell r="X1949">
            <v>143.25</v>
          </cell>
          <cell r="Y1949">
            <v>11057.62</v>
          </cell>
          <cell r="Z1949">
            <v>8116.88</v>
          </cell>
          <cell r="AA1949">
            <v>3.75</v>
          </cell>
          <cell r="AB1949">
            <v>2971.6</v>
          </cell>
          <cell r="AC1949">
            <v>12831.16</v>
          </cell>
          <cell r="AD1949">
            <v>8.09</v>
          </cell>
          <cell r="AE1949">
            <v>19152</v>
          </cell>
          <cell r="AF1949">
            <v>58.33</v>
          </cell>
          <cell r="AG1949">
            <v>4730.6899999999996</v>
          </cell>
          <cell r="AH1949">
            <v>58680</v>
          </cell>
          <cell r="AI1949">
            <v>2239.1999999999998</v>
          </cell>
          <cell r="AJ1949">
            <v>130207.85</v>
          </cell>
          <cell r="AK1949">
            <v>4280.7</v>
          </cell>
          <cell r="AL1949">
            <v>11700.52</v>
          </cell>
        </row>
        <row r="1950">
          <cell r="A1950">
            <v>38919</v>
          </cell>
          <cell r="B1950" t="str">
            <v>07:15</v>
          </cell>
          <cell r="C1950">
            <v>52908.33</v>
          </cell>
          <cell r="D1950">
            <v>84373.27</v>
          </cell>
          <cell r="E1950">
            <v>127889.44</v>
          </cell>
          <cell r="F1950">
            <v>-172.8</v>
          </cell>
          <cell r="G1950">
            <v>94644.97</v>
          </cell>
          <cell r="H1950">
            <v>12338.68</v>
          </cell>
          <cell r="I1950">
            <v>-181.71</v>
          </cell>
          <cell r="J1950">
            <v>16728.8</v>
          </cell>
          <cell r="K1950">
            <v>5035.43</v>
          </cell>
          <cell r="L1950">
            <v>7568.21</v>
          </cell>
          <cell r="M1950">
            <v>0</v>
          </cell>
          <cell r="N1950">
            <v>36432</v>
          </cell>
          <cell r="O1950">
            <v>7782.99</v>
          </cell>
          <cell r="P1950">
            <v>22106.62</v>
          </cell>
          <cell r="Q1950">
            <v>112053.71</v>
          </cell>
          <cell r="R1950">
            <v>29889.61</v>
          </cell>
          <cell r="S1950">
            <v>2376</v>
          </cell>
          <cell r="T1950">
            <v>11840.4</v>
          </cell>
          <cell r="U1950">
            <v>7568.21</v>
          </cell>
          <cell r="V1950">
            <v>861</v>
          </cell>
          <cell r="W1950">
            <v>12124.8</v>
          </cell>
          <cell r="X1950">
            <v>142.5</v>
          </cell>
          <cell r="Y1950">
            <v>10891.34</v>
          </cell>
          <cell r="Z1950">
            <v>7904.82</v>
          </cell>
          <cell r="AA1950">
            <v>3.75</v>
          </cell>
          <cell r="AB1950">
            <v>2834.5</v>
          </cell>
          <cell r="AC1950">
            <v>13600.31</v>
          </cell>
          <cell r="AD1950">
            <v>7.97</v>
          </cell>
          <cell r="AE1950">
            <v>20214</v>
          </cell>
          <cell r="AF1950">
            <v>42.71</v>
          </cell>
          <cell r="AG1950">
            <v>4679.8</v>
          </cell>
          <cell r="AH1950">
            <v>63141</v>
          </cell>
          <cell r="AI1950">
            <v>2109.6</v>
          </cell>
          <cell r="AJ1950">
            <v>136495.18</v>
          </cell>
          <cell r="AK1950">
            <v>4166.55</v>
          </cell>
          <cell r="AL1950">
            <v>10373.82</v>
          </cell>
        </row>
        <row r="1951">
          <cell r="A1951">
            <v>38919</v>
          </cell>
          <cell r="B1951" t="str">
            <v>07:30</v>
          </cell>
          <cell r="C1951">
            <v>54732.77</v>
          </cell>
          <cell r="D1951">
            <v>86053.54</v>
          </cell>
          <cell r="E1951">
            <v>137569.51</v>
          </cell>
          <cell r="F1951">
            <v>-172.8</v>
          </cell>
          <cell r="G1951">
            <v>95833.3</v>
          </cell>
          <cell r="H1951">
            <v>12796.52</v>
          </cell>
          <cell r="I1951">
            <v>-189.33</v>
          </cell>
          <cell r="J1951">
            <v>16771.16</v>
          </cell>
          <cell r="K1951">
            <v>5792.42</v>
          </cell>
          <cell r="L1951">
            <v>8272.5400000000009</v>
          </cell>
          <cell r="M1951">
            <v>0</v>
          </cell>
          <cell r="N1951">
            <v>36984</v>
          </cell>
          <cell r="O1951">
            <v>7916.44</v>
          </cell>
          <cell r="P1951">
            <v>34651.67</v>
          </cell>
          <cell r="Q1951">
            <v>116989.33</v>
          </cell>
          <cell r="R1951">
            <v>42568.11</v>
          </cell>
          <cell r="S1951">
            <v>2268</v>
          </cell>
          <cell r="T1951">
            <v>11376</v>
          </cell>
          <cell r="U1951">
            <v>8272.5400000000009</v>
          </cell>
          <cell r="V1951">
            <v>816</v>
          </cell>
          <cell r="W1951">
            <v>12268.8</v>
          </cell>
          <cell r="X1951">
            <v>154.5</v>
          </cell>
          <cell r="Y1951">
            <v>11307.04</v>
          </cell>
          <cell r="Z1951">
            <v>7918.59</v>
          </cell>
          <cell r="AA1951">
            <v>5.63</v>
          </cell>
          <cell r="AB1951">
            <v>2716.4</v>
          </cell>
          <cell r="AC1951">
            <v>14519.69</v>
          </cell>
          <cell r="AD1951">
            <v>8.41</v>
          </cell>
          <cell r="AE1951">
            <v>21006</v>
          </cell>
          <cell r="AF1951">
            <v>39.58</v>
          </cell>
          <cell r="AG1951">
            <v>4695.53</v>
          </cell>
          <cell r="AH1951">
            <v>66435</v>
          </cell>
          <cell r="AI1951">
            <v>2044.8</v>
          </cell>
          <cell r="AJ1951">
            <v>142542.46</v>
          </cell>
          <cell r="AK1951">
            <v>4166.55</v>
          </cell>
          <cell r="AL1951">
            <v>8428.7800000000007</v>
          </cell>
        </row>
        <row r="1952">
          <cell r="A1952">
            <v>38919</v>
          </cell>
          <cell r="B1952" t="str">
            <v>07:45</v>
          </cell>
          <cell r="C1952">
            <v>53295.22</v>
          </cell>
          <cell r="D1952">
            <v>85253.46</v>
          </cell>
          <cell r="E1952">
            <v>141490.65</v>
          </cell>
          <cell r="F1952">
            <v>-172.8</v>
          </cell>
          <cell r="G1952">
            <v>95641.63</v>
          </cell>
          <cell r="H1952">
            <v>12722.65</v>
          </cell>
          <cell r="I1952">
            <v>-202.55</v>
          </cell>
          <cell r="J1952">
            <v>16801.59</v>
          </cell>
          <cell r="K1952">
            <v>5835.31</v>
          </cell>
          <cell r="L1952">
            <v>9220</v>
          </cell>
          <cell r="M1952">
            <v>0</v>
          </cell>
          <cell r="N1952">
            <v>36984</v>
          </cell>
          <cell r="O1952">
            <v>7916.44</v>
          </cell>
          <cell r="P1952">
            <v>46496.34</v>
          </cell>
          <cell r="Q1952">
            <v>115754.55</v>
          </cell>
          <cell r="R1952">
            <v>54412.78</v>
          </cell>
          <cell r="S1952">
            <v>2376</v>
          </cell>
          <cell r="T1952">
            <v>11725.2</v>
          </cell>
          <cell r="U1952">
            <v>9220</v>
          </cell>
          <cell r="V1952">
            <v>738</v>
          </cell>
          <cell r="W1952">
            <v>12240</v>
          </cell>
          <cell r="X1952">
            <v>172.5</v>
          </cell>
          <cell r="Y1952">
            <v>11889.02</v>
          </cell>
          <cell r="Z1952">
            <v>7919.61</v>
          </cell>
          <cell r="AA1952">
            <v>3.75</v>
          </cell>
          <cell r="AB1952">
            <v>2551.9</v>
          </cell>
          <cell r="AC1952">
            <v>15263.56</v>
          </cell>
          <cell r="AD1952">
            <v>4.04</v>
          </cell>
          <cell r="AE1952">
            <v>21222</v>
          </cell>
          <cell r="AF1952">
            <v>40.619999999999997</v>
          </cell>
          <cell r="AG1952">
            <v>4733.75</v>
          </cell>
          <cell r="AH1952">
            <v>66762</v>
          </cell>
          <cell r="AI1952">
            <v>1929.6</v>
          </cell>
          <cell r="AJ1952">
            <v>144862.29</v>
          </cell>
          <cell r="AK1952">
            <v>4223.62</v>
          </cell>
          <cell r="AL1952">
            <v>6569.05</v>
          </cell>
        </row>
        <row r="1953">
          <cell r="A1953">
            <v>38919</v>
          </cell>
          <cell r="B1953" t="str">
            <v>08:00</v>
          </cell>
          <cell r="C1953">
            <v>51859.68</v>
          </cell>
          <cell r="D1953">
            <v>84413.3</v>
          </cell>
          <cell r="E1953">
            <v>145527.38</v>
          </cell>
          <cell r="F1953">
            <v>-345.6</v>
          </cell>
          <cell r="G1953">
            <v>95679.97</v>
          </cell>
          <cell r="H1953">
            <v>12578.66</v>
          </cell>
          <cell r="I1953">
            <v>-187.75</v>
          </cell>
          <cell r="J1953">
            <v>16897.580000000002</v>
          </cell>
          <cell r="K1953">
            <v>5864.74</v>
          </cell>
          <cell r="L1953">
            <v>9570.1</v>
          </cell>
          <cell r="M1953">
            <v>0</v>
          </cell>
          <cell r="N1953">
            <v>36432</v>
          </cell>
          <cell r="O1953">
            <v>7928.58</v>
          </cell>
          <cell r="P1953">
            <v>48941.33</v>
          </cell>
          <cell r="Q1953">
            <v>115323.75</v>
          </cell>
          <cell r="R1953">
            <v>56869.91</v>
          </cell>
          <cell r="S1953">
            <v>2268</v>
          </cell>
          <cell r="T1953">
            <v>11638.8</v>
          </cell>
          <cell r="U1953">
            <v>9570.1</v>
          </cell>
          <cell r="V1953">
            <v>672</v>
          </cell>
          <cell r="W1953">
            <v>12470.4</v>
          </cell>
          <cell r="X1953">
            <v>192.75</v>
          </cell>
          <cell r="Y1953">
            <v>12055.3</v>
          </cell>
          <cell r="Z1953">
            <v>8008.06</v>
          </cell>
          <cell r="AA1953">
            <v>3.75</v>
          </cell>
          <cell r="AB1953">
            <v>2405.1</v>
          </cell>
          <cell r="AC1953">
            <v>15028.06</v>
          </cell>
          <cell r="AD1953">
            <v>2.88</v>
          </cell>
          <cell r="AE1953">
            <v>20772</v>
          </cell>
          <cell r="AF1953">
            <v>36.46</v>
          </cell>
          <cell r="AG1953">
            <v>4842.8100000000004</v>
          </cell>
          <cell r="AH1953">
            <v>65568</v>
          </cell>
          <cell r="AI1953">
            <v>1864.8</v>
          </cell>
          <cell r="AJ1953">
            <v>147789.81</v>
          </cell>
          <cell r="AK1953">
            <v>4223.62</v>
          </cell>
          <cell r="AL1953">
            <v>5943.69</v>
          </cell>
        </row>
        <row r="1954">
          <cell r="A1954">
            <v>38919</v>
          </cell>
          <cell r="B1954" t="str">
            <v>08:15</v>
          </cell>
          <cell r="C1954">
            <v>51673.63</v>
          </cell>
          <cell r="D1954">
            <v>84573.33</v>
          </cell>
          <cell r="E1954">
            <v>145004.26</v>
          </cell>
          <cell r="F1954">
            <v>4147.2</v>
          </cell>
          <cell r="G1954">
            <v>95679.97</v>
          </cell>
          <cell r="H1954">
            <v>12482.67</v>
          </cell>
          <cell r="I1954">
            <v>-193.5</v>
          </cell>
          <cell r="J1954">
            <v>15998.4</v>
          </cell>
          <cell r="K1954">
            <v>6044.49</v>
          </cell>
          <cell r="L1954">
            <v>9735.66</v>
          </cell>
          <cell r="M1954">
            <v>0</v>
          </cell>
          <cell r="N1954">
            <v>36984</v>
          </cell>
          <cell r="O1954">
            <v>7934.64</v>
          </cell>
          <cell r="P1954">
            <v>49058.52</v>
          </cell>
          <cell r="Q1954">
            <v>113217.5</v>
          </cell>
          <cell r="R1954">
            <v>56993.16</v>
          </cell>
          <cell r="S1954">
            <v>2268</v>
          </cell>
          <cell r="T1954">
            <v>11570.4</v>
          </cell>
          <cell r="U1954">
            <v>9735.66</v>
          </cell>
          <cell r="V1954">
            <v>720</v>
          </cell>
          <cell r="W1954">
            <v>12614.4</v>
          </cell>
          <cell r="X1954">
            <v>195.75</v>
          </cell>
          <cell r="Y1954">
            <v>12720.42</v>
          </cell>
          <cell r="Z1954">
            <v>7643.59</v>
          </cell>
          <cell r="AA1954">
            <v>3.75</v>
          </cell>
          <cell r="AB1954">
            <v>2416.4</v>
          </cell>
          <cell r="AC1954">
            <v>14602.98</v>
          </cell>
          <cell r="AD1954">
            <v>3.55</v>
          </cell>
          <cell r="AE1954">
            <v>20898</v>
          </cell>
          <cell r="AF1954">
            <v>32.29</v>
          </cell>
          <cell r="AG1954">
            <v>4925.5</v>
          </cell>
          <cell r="AH1954">
            <v>65496</v>
          </cell>
          <cell r="AI1954">
            <v>1872</v>
          </cell>
          <cell r="AJ1954">
            <v>150813.60999999999</v>
          </cell>
          <cell r="AK1954">
            <v>4394.8500000000004</v>
          </cell>
          <cell r="AL1954">
            <v>8206.68</v>
          </cell>
        </row>
        <row r="1955">
          <cell r="A1955">
            <v>38919</v>
          </cell>
          <cell r="B1955" t="str">
            <v>08:30</v>
          </cell>
          <cell r="C1955">
            <v>50878.239999999998</v>
          </cell>
          <cell r="D1955">
            <v>79292.27</v>
          </cell>
          <cell r="E1955">
            <v>151393.04</v>
          </cell>
          <cell r="F1955">
            <v>11318.4</v>
          </cell>
          <cell r="G1955">
            <v>95603.3</v>
          </cell>
          <cell r="H1955">
            <v>12480.79</v>
          </cell>
          <cell r="I1955">
            <v>-167.19</v>
          </cell>
          <cell r="J1955">
            <v>16573.150000000001</v>
          </cell>
          <cell r="K1955">
            <v>6047.87</v>
          </cell>
          <cell r="L1955">
            <v>9759.2999999999993</v>
          </cell>
          <cell r="M1955">
            <v>0</v>
          </cell>
          <cell r="N1955">
            <v>36984</v>
          </cell>
          <cell r="O1955">
            <v>7922.51</v>
          </cell>
          <cell r="P1955">
            <v>45361.8</v>
          </cell>
          <cell r="Q1955">
            <v>114279.19</v>
          </cell>
          <cell r="R1955">
            <v>53284.31</v>
          </cell>
          <cell r="S1955">
            <v>2268</v>
          </cell>
          <cell r="T1955">
            <v>12031.2</v>
          </cell>
          <cell r="U1955">
            <v>9759.2999999999993</v>
          </cell>
          <cell r="V1955">
            <v>714</v>
          </cell>
          <cell r="W1955">
            <v>12873.6</v>
          </cell>
          <cell r="X1955">
            <v>171</v>
          </cell>
          <cell r="Y1955">
            <v>12720.42</v>
          </cell>
          <cell r="Z1955">
            <v>7465.85</v>
          </cell>
          <cell r="AA1955">
            <v>1.88</v>
          </cell>
          <cell r="AB1955">
            <v>2386.1</v>
          </cell>
          <cell r="AC1955">
            <v>14659.41</v>
          </cell>
          <cell r="AD1955">
            <v>6.32</v>
          </cell>
          <cell r="AE1955">
            <v>20898</v>
          </cell>
          <cell r="AF1955">
            <v>30.21</v>
          </cell>
          <cell r="AG1955">
            <v>4917.59</v>
          </cell>
          <cell r="AH1955">
            <v>66150</v>
          </cell>
          <cell r="AI1955">
            <v>1886.4</v>
          </cell>
          <cell r="AJ1955">
            <v>156956.91</v>
          </cell>
          <cell r="AK1955">
            <v>4337.78</v>
          </cell>
          <cell r="AL1955">
            <v>9050.6299999999992</v>
          </cell>
        </row>
        <row r="1956">
          <cell r="A1956">
            <v>38919</v>
          </cell>
          <cell r="B1956" t="str">
            <v>08:45</v>
          </cell>
          <cell r="C1956">
            <v>51381.96</v>
          </cell>
          <cell r="D1956">
            <v>81332.69</v>
          </cell>
          <cell r="E1956">
            <v>159322.97</v>
          </cell>
          <cell r="F1956">
            <v>11836.8</v>
          </cell>
          <cell r="G1956">
            <v>95641.63</v>
          </cell>
          <cell r="H1956">
            <v>12366.43</v>
          </cell>
          <cell r="I1956">
            <v>-167.76</v>
          </cell>
          <cell r="J1956">
            <v>16520.32</v>
          </cell>
          <cell r="K1956">
            <v>6493.74</v>
          </cell>
          <cell r="L1956">
            <v>9701.99</v>
          </cell>
          <cell r="M1956">
            <v>0</v>
          </cell>
          <cell r="N1956">
            <v>36432</v>
          </cell>
          <cell r="O1956">
            <v>7928.58</v>
          </cell>
          <cell r="P1956">
            <v>44214.39</v>
          </cell>
          <cell r="Q1956">
            <v>116807.76</v>
          </cell>
          <cell r="R1956">
            <v>52142.97</v>
          </cell>
          <cell r="S1956">
            <v>2376</v>
          </cell>
          <cell r="T1956">
            <v>12272.4</v>
          </cell>
          <cell r="U1956">
            <v>9701.99</v>
          </cell>
          <cell r="V1956">
            <v>747</v>
          </cell>
          <cell r="W1956">
            <v>13104</v>
          </cell>
          <cell r="X1956">
            <v>159.75</v>
          </cell>
          <cell r="Y1956">
            <v>13385.54</v>
          </cell>
          <cell r="Z1956">
            <v>7706.93</v>
          </cell>
          <cell r="AA1956">
            <v>7.5</v>
          </cell>
          <cell r="AB1956">
            <v>2266.3000000000002</v>
          </cell>
          <cell r="AC1956">
            <v>14840.06</v>
          </cell>
          <cell r="AD1956">
            <v>15.35</v>
          </cell>
          <cell r="AE1956">
            <v>21096</v>
          </cell>
          <cell r="AF1956">
            <v>25</v>
          </cell>
          <cell r="AG1956">
            <v>4938.63</v>
          </cell>
          <cell r="AH1956">
            <v>67137</v>
          </cell>
          <cell r="AI1956">
            <v>1965.6</v>
          </cell>
          <cell r="AJ1956">
            <v>163660.12</v>
          </cell>
          <cell r="AK1956">
            <v>4337.78</v>
          </cell>
          <cell r="AL1956">
            <v>8190.32</v>
          </cell>
        </row>
        <row r="1957">
          <cell r="A1957">
            <v>38919</v>
          </cell>
          <cell r="B1957" t="str">
            <v>09:00</v>
          </cell>
          <cell r="C1957">
            <v>52899.92</v>
          </cell>
          <cell r="D1957">
            <v>85733.56</v>
          </cell>
          <cell r="E1957">
            <v>160085.49</v>
          </cell>
          <cell r="F1957">
            <v>12441.6</v>
          </cell>
          <cell r="G1957">
            <v>95143.3</v>
          </cell>
          <cell r="H1957">
            <v>12198.45</v>
          </cell>
          <cell r="I1957">
            <v>-172.8</v>
          </cell>
          <cell r="J1957">
            <v>17090.71</v>
          </cell>
          <cell r="K1957">
            <v>6511.04</v>
          </cell>
          <cell r="L1957">
            <v>9769.43</v>
          </cell>
          <cell r="M1957">
            <v>0</v>
          </cell>
          <cell r="N1957">
            <v>37536</v>
          </cell>
          <cell r="O1957">
            <v>7928.58</v>
          </cell>
          <cell r="P1957">
            <v>44780.99</v>
          </cell>
          <cell r="Q1957">
            <v>118156.8</v>
          </cell>
          <cell r="R1957">
            <v>52709.57</v>
          </cell>
          <cell r="S1957">
            <v>2376</v>
          </cell>
          <cell r="T1957">
            <v>12024</v>
          </cell>
          <cell r="U1957">
            <v>9769.43</v>
          </cell>
          <cell r="V1957">
            <v>717</v>
          </cell>
          <cell r="W1957">
            <v>13248</v>
          </cell>
          <cell r="X1957">
            <v>153</v>
          </cell>
          <cell r="Y1957">
            <v>13302.4</v>
          </cell>
          <cell r="Z1957">
            <v>7723.28</v>
          </cell>
          <cell r="AA1957">
            <v>7.5</v>
          </cell>
          <cell r="AB1957">
            <v>2242.4</v>
          </cell>
          <cell r="AC1957">
            <v>15071.39</v>
          </cell>
          <cell r="AD1957">
            <v>15.26</v>
          </cell>
          <cell r="AE1957">
            <v>21618</v>
          </cell>
          <cell r="AF1957">
            <v>27.08</v>
          </cell>
          <cell r="AG1957">
            <v>4801.9399999999996</v>
          </cell>
          <cell r="AH1957">
            <v>67644</v>
          </cell>
          <cell r="AI1957">
            <v>1929.6</v>
          </cell>
          <cell r="AJ1957">
            <v>165963.82999999999</v>
          </cell>
          <cell r="AK1957">
            <v>4223.62</v>
          </cell>
          <cell r="AL1957">
            <v>9616.3799999999992</v>
          </cell>
        </row>
        <row r="1958">
          <cell r="A1958">
            <v>38919</v>
          </cell>
          <cell r="B1958" t="str">
            <v>09:15</v>
          </cell>
          <cell r="C1958">
            <v>54338.67</v>
          </cell>
          <cell r="D1958">
            <v>86173.61</v>
          </cell>
          <cell r="E1958">
            <v>162485.07999999999</v>
          </cell>
          <cell r="F1958">
            <v>14860.8</v>
          </cell>
          <cell r="G1958">
            <v>94414.97</v>
          </cell>
          <cell r="H1958">
            <v>12124.58</v>
          </cell>
          <cell r="I1958">
            <v>-286.08</v>
          </cell>
          <cell r="J1958">
            <v>16435.93</v>
          </cell>
          <cell r="K1958">
            <v>6459.86</v>
          </cell>
          <cell r="L1958">
            <v>10033.23</v>
          </cell>
          <cell r="M1958">
            <v>0</v>
          </cell>
          <cell r="N1958">
            <v>36984</v>
          </cell>
          <cell r="O1958">
            <v>7922.51</v>
          </cell>
          <cell r="P1958">
            <v>47012.99</v>
          </cell>
          <cell r="Q1958">
            <v>116734.08</v>
          </cell>
          <cell r="R1958">
            <v>54935.5</v>
          </cell>
          <cell r="S1958">
            <v>2376</v>
          </cell>
          <cell r="T1958">
            <v>12556.8</v>
          </cell>
          <cell r="U1958">
            <v>10033.23</v>
          </cell>
          <cell r="V1958">
            <v>714</v>
          </cell>
          <cell r="W1958">
            <v>13161.6</v>
          </cell>
          <cell r="X1958">
            <v>142.5</v>
          </cell>
          <cell r="Y1958">
            <v>13634.96</v>
          </cell>
          <cell r="Z1958">
            <v>8654.59</v>
          </cell>
          <cell r="AA1958">
            <v>5.63</v>
          </cell>
          <cell r="AB1958">
            <v>2232.8000000000002</v>
          </cell>
          <cell r="AC1958">
            <v>15216</v>
          </cell>
          <cell r="AD1958">
            <v>13.78</v>
          </cell>
          <cell r="AE1958">
            <v>21870</v>
          </cell>
          <cell r="AF1958">
            <v>32.29</v>
          </cell>
          <cell r="AG1958">
            <v>4863.51</v>
          </cell>
          <cell r="AH1958">
            <v>68133</v>
          </cell>
          <cell r="AI1958">
            <v>2023.2</v>
          </cell>
          <cell r="AJ1958">
            <v>168923.59</v>
          </cell>
          <cell r="AK1958">
            <v>4337.78</v>
          </cell>
          <cell r="AL1958">
            <v>10225.379999999999</v>
          </cell>
        </row>
        <row r="1959">
          <cell r="A1959">
            <v>38919</v>
          </cell>
          <cell r="B1959" t="str">
            <v>09:30</v>
          </cell>
          <cell r="C1959">
            <v>52240.17</v>
          </cell>
          <cell r="D1959">
            <v>82812.98</v>
          </cell>
          <cell r="E1959">
            <v>168122.34</v>
          </cell>
          <cell r="F1959">
            <v>22550.400000000001</v>
          </cell>
          <cell r="G1959">
            <v>94184.97</v>
          </cell>
          <cell r="H1959">
            <v>12006.46</v>
          </cell>
          <cell r="I1959">
            <v>-287.23</v>
          </cell>
          <cell r="J1959">
            <v>14863.67</v>
          </cell>
          <cell r="K1959">
            <v>6408.91</v>
          </cell>
          <cell r="L1959">
            <v>11302.35</v>
          </cell>
          <cell r="M1959">
            <v>0</v>
          </cell>
          <cell r="N1959">
            <v>36432</v>
          </cell>
          <cell r="O1959">
            <v>7934.64</v>
          </cell>
          <cell r="P1959">
            <v>45610.62</v>
          </cell>
          <cell r="Q1959">
            <v>118783.23</v>
          </cell>
          <cell r="R1959">
            <v>53545.26</v>
          </cell>
          <cell r="S1959">
            <v>2268</v>
          </cell>
          <cell r="T1959">
            <v>11786.4</v>
          </cell>
          <cell r="U1959">
            <v>11302.35</v>
          </cell>
          <cell r="V1959">
            <v>780</v>
          </cell>
          <cell r="W1959">
            <v>13392</v>
          </cell>
          <cell r="X1959">
            <v>146.25</v>
          </cell>
          <cell r="Y1959">
            <v>13801.24</v>
          </cell>
          <cell r="Z1959">
            <v>8983.34</v>
          </cell>
          <cell r="AA1959">
            <v>7.5</v>
          </cell>
          <cell r="AB1959">
            <v>2245.5</v>
          </cell>
          <cell r="AC1959">
            <v>15171.33</v>
          </cell>
          <cell r="AD1959">
            <v>13.1</v>
          </cell>
          <cell r="AE1959">
            <v>22158</v>
          </cell>
          <cell r="AF1959">
            <v>28.12</v>
          </cell>
          <cell r="AG1959">
            <v>4868.3100000000004</v>
          </cell>
          <cell r="AH1959">
            <v>68589</v>
          </cell>
          <cell r="AI1959">
            <v>2030.4</v>
          </cell>
          <cell r="AJ1959">
            <v>172347.18</v>
          </cell>
          <cell r="AK1959">
            <v>4394.8500000000004</v>
          </cell>
          <cell r="AL1959">
            <v>9527.56</v>
          </cell>
        </row>
        <row r="1960">
          <cell r="A1960">
            <v>38919</v>
          </cell>
          <cell r="B1960" t="str">
            <v>09:45</v>
          </cell>
          <cell r="C1960">
            <v>50759.81</v>
          </cell>
          <cell r="D1960">
            <v>72530.929999999993</v>
          </cell>
          <cell r="E1960">
            <v>173601.95</v>
          </cell>
          <cell r="F1960">
            <v>32486.400000000001</v>
          </cell>
          <cell r="G1960">
            <v>94184.97</v>
          </cell>
          <cell r="H1960">
            <v>11934.47</v>
          </cell>
          <cell r="I1960">
            <v>-321.01</v>
          </cell>
          <cell r="J1960">
            <v>16499.96</v>
          </cell>
          <cell r="K1960">
            <v>6449.53</v>
          </cell>
          <cell r="L1960">
            <v>11744.3</v>
          </cell>
          <cell r="M1960">
            <v>0</v>
          </cell>
          <cell r="N1960">
            <v>36984</v>
          </cell>
          <cell r="O1960">
            <v>7922.51</v>
          </cell>
          <cell r="P1960">
            <v>43548.5</v>
          </cell>
          <cell r="Q1960">
            <v>122017.01</v>
          </cell>
          <cell r="R1960">
            <v>51471.01</v>
          </cell>
          <cell r="S1960">
            <v>2376</v>
          </cell>
          <cell r="T1960">
            <v>11422.8</v>
          </cell>
          <cell r="U1960">
            <v>11744.3</v>
          </cell>
          <cell r="V1960">
            <v>780</v>
          </cell>
          <cell r="W1960">
            <v>13507.2</v>
          </cell>
          <cell r="X1960">
            <v>139.5</v>
          </cell>
          <cell r="Y1960">
            <v>14050.66</v>
          </cell>
          <cell r="Z1960">
            <v>9384.57</v>
          </cell>
          <cell r="AA1960">
            <v>7.5</v>
          </cell>
          <cell r="AB1960">
            <v>2216.6999999999998</v>
          </cell>
          <cell r="AC1960">
            <v>15061.58</v>
          </cell>
          <cell r="AD1960">
            <v>13.6</v>
          </cell>
          <cell r="AE1960">
            <v>22176</v>
          </cell>
          <cell r="AF1960">
            <v>33.33</v>
          </cell>
          <cell r="AG1960">
            <v>4859.43</v>
          </cell>
          <cell r="AH1960">
            <v>69069</v>
          </cell>
          <cell r="AI1960">
            <v>2008.8</v>
          </cell>
          <cell r="AJ1960">
            <v>175722.64</v>
          </cell>
          <cell r="AK1960">
            <v>4451.93</v>
          </cell>
          <cell r="AL1960">
            <v>7244.7</v>
          </cell>
        </row>
        <row r="1961">
          <cell r="A1961">
            <v>38919</v>
          </cell>
          <cell r="B1961" t="str">
            <v>10:00</v>
          </cell>
          <cell r="C1961">
            <v>51900.49</v>
          </cell>
          <cell r="D1961">
            <v>70650.539999999994</v>
          </cell>
          <cell r="E1961">
            <v>174399.68</v>
          </cell>
          <cell r="F1961">
            <v>32745.599999999999</v>
          </cell>
          <cell r="G1961">
            <v>93533.3</v>
          </cell>
          <cell r="H1961">
            <v>11910.47</v>
          </cell>
          <cell r="I1961">
            <v>-335.96</v>
          </cell>
          <cell r="J1961">
            <v>16903.09</v>
          </cell>
          <cell r="K1961">
            <v>6422.1</v>
          </cell>
          <cell r="L1961">
            <v>12614.07</v>
          </cell>
          <cell r="M1961">
            <v>0</v>
          </cell>
          <cell r="N1961">
            <v>36984</v>
          </cell>
          <cell r="O1961">
            <v>7934.64</v>
          </cell>
          <cell r="P1961">
            <v>43344.19</v>
          </cell>
          <cell r="Q1961">
            <v>122511.96</v>
          </cell>
          <cell r="R1961">
            <v>51278.83</v>
          </cell>
          <cell r="S1961">
            <v>2376</v>
          </cell>
          <cell r="T1961">
            <v>10731.6</v>
          </cell>
          <cell r="U1961">
            <v>12614.07</v>
          </cell>
          <cell r="V1961">
            <v>996</v>
          </cell>
          <cell r="W1961">
            <v>13276.8</v>
          </cell>
          <cell r="X1961">
            <v>141</v>
          </cell>
          <cell r="Y1961">
            <v>13967.52</v>
          </cell>
          <cell r="Z1961">
            <v>9438.6200000000008</v>
          </cell>
          <cell r="AA1961">
            <v>7.5</v>
          </cell>
          <cell r="AB1961">
            <v>2196</v>
          </cell>
          <cell r="AC1961">
            <v>15011.84</v>
          </cell>
          <cell r="AD1961">
            <v>12.01</v>
          </cell>
          <cell r="AE1961">
            <v>22014</v>
          </cell>
          <cell r="AF1961">
            <v>26.04</v>
          </cell>
          <cell r="AG1961">
            <v>4861.2</v>
          </cell>
          <cell r="AH1961">
            <v>68607</v>
          </cell>
          <cell r="AI1961">
            <v>2059.1999999999998</v>
          </cell>
          <cell r="AJ1961">
            <v>176858.41</v>
          </cell>
          <cell r="AK1961">
            <v>4566.08</v>
          </cell>
          <cell r="AL1961">
            <v>7535.75</v>
          </cell>
        </row>
        <row r="1962">
          <cell r="A1962">
            <v>38919</v>
          </cell>
          <cell r="B1962" t="str">
            <v>10:15</v>
          </cell>
          <cell r="C1962">
            <v>52413.41</v>
          </cell>
          <cell r="D1962">
            <v>72730.960000000006</v>
          </cell>
          <cell r="E1962">
            <v>175355.53</v>
          </cell>
          <cell r="F1962">
            <v>32313.599999999999</v>
          </cell>
          <cell r="G1962">
            <v>92843.3</v>
          </cell>
          <cell r="H1962">
            <v>11910.47</v>
          </cell>
          <cell r="I1962">
            <v>-346.74</v>
          </cell>
          <cell r="J1962">
            <v>15692</v>
          </cell>
          <cell r="K1962">
            <v>6039.76</v>
          </cell>
          <cell r="L1962">
            <v>13228.43</v>
          </cell>
          <cell r="M1962">
            <v>0</v>
          </cell>
          <cell r="N1962">
            <v>36984</v>
          </cell>
          <cell r="O1962">
            <v>7928.58</v>
          </cell>
          <cell r="P1962">
            <v>44189.54</v>
          </cell>
          <cell r="Q1962">
            <v>121850.74</v>
          </cell>
          <cell r="R1962">
            <v>52118.12</v>
          </cell>
          <cell r="S1962">
            <v>2484</v>
          </cell>
          <cell r="T1962">
            <v>10306.799999999999</v>
          </cell>
          <cell r="U1962">
            <v>13228.43</v>
          </cell>
          <cell r="V1962">
            <v>1296</v>
          </cell>
          <cell r="W1962">
            <v>13392</v>
          </cell>
          <cell r="X1962">
            <v>128.25</v>
          </cell>
          <cell r="Y1962">
            <v>14549.5</v>
          </cell>
          <cell r="Z1962">
            <v>9052.94</v>
          </cell>
          <cell r="AA1962">
            <v>7.5</v>
          </cell>
          <cell r="AB1962">
            <v>2232.6999999999998</v>
          </cell>
          <cell r="AC1962">
            <v>14359.26</v>
          </cell>
          <cell r="AD1962">
            <v>11.8</v>
          </cell>
          <cell r="AE1962">
            <v>22176</v>
          </cell>
          <cell r="AF1962">
            <v>26.04</v>
          </cell>
          <cell r="AG1962">
            <v>5244.36</v>
          </cell>
          <cell r="AH1962">
            <v>67758</v>
          </cell>
          <cell r="AI1962">
            <v>2088</v>
          </cell>
          <cell r="AJ1962">
            <v>177786.37</v>
          </cell>
          <cell r="AK1962">
            <v>4451.93</v>
          </cell>
          <cell r="AL1962">
            <v>7711.09</v>
          </cell>
        </row>
        <row r="1963">
          <cell r="A1963">
            <v>38919</v>
          </cell>
          <cell r="B1963" t="str">
            <v>10:30</v>
          </cell>
          <cell r="C1963">
            <v>51309.54</v>
          </cell>
          <cell r="D1963">
            <v>67329.89</v>
          </cell>
          <cell r="E1963">
            <v>175992.38</v>
          </cell>
          <cell r="F1963">
            <v>32400</v>
          </cell>
          <cell r="G1963">
            <v>92804.97</v>
          </cell>
          <cell r="H1963">
            <v>11836.6</v>
          </cell>
          <cell r="I1963">
            <v>-364.28</v>
          </cell>
          <cell r="J1963">
            <v>15769.62</v>
          </cell>
          <cell r="K1963">
            <v>5831.96</v>
          </cell>
          <cell r="L1963">
            <v>13358.93</v>
          </cell>
          <cell r="M1963">
            <v>0</v>
          </cell>
          <cell r="N1963">
            <v>36984</v>
          </cell>
          <cell r="O1963">
            <v>6199.7</v>
          </cell>
          <cell r="P1963">
            <v>48356.56</v>
          </cell>
          <cell r="Q1963">
            <v>119276.28</v>
          </cell>
          <cell r="R1963">
            <v>54556.26</v>
          </cell>
          <cell r="S1963">
            <v>2376</v>
          </cell>
          <cell r="T1963">
            <v>10170</v>
          </cell>
          <cell r="U1963">
            <v>13358.93</v>
          </cell>
          <cell r="V1963">
            <v>1257</v>
          </cell>
          <cell r="W1963">
            <v>13276.8</v>
          </cell>
          <cell r="X1963">
            <v>129.75</v>
          </cell>
          <cell r="Y1963">
            <v>15214.62</v>
          </cell>
          <cell r="Z1963">
            <v>8661.92</v>
          </cell>
          <cell r="AA1963">
            <v>5.63</v>
          </cell>
          <cell r="AB1963">
            <v>2220</v>
          </cell>
          <cell r="AC1963">
            <v>12945.57</v>
          </cell>
          <cell r="AD1963">
            <v>12</v>
          </cell>
          <cell r="AE1963">
            <v>22338</v>
          </cell>
          <cell r="AF1963">
            <v>28.12</v>
          </cell>
          <cell r="AG1963">
            <v>4960.13</v>
          </cell>
          <cell r="AH1963">
            <v>67110</v>
          </cell>
          <cell r="AI1963">
            <v>2160</v>
          </cell>
          <cell r="AJ1963">
            <v>178490.3</v>
          </cell>
          <cell r="AK1963">
            <v>4223.62</v>
          </cell>
          <cell r="AL1963">
            <v>7714.6</v>
          </cell>
        </row>
        <row r="1964">
          <cell r="A1964">
            <v>38919</v>
          </cell>
          <cell r="B1964" t="str">
            <v>10:45</v>
          </cell>
          <cell r="C1964">
            <v>51417.57</v>
          </cell>
          <cell r="D1964">
            <v>65809.58</v>
          </cell>
          <cell r="E1964">
            <v>176153.58</v>
          </cell>
          <cell r="F1964">
            <v>32313.599999999999</v>
          </cell>
          <cell r="G1964">
            <v>92804.97</v>
          </cell>
          <cell r="H1964">
            <v>11766.48</v>
          </cell>
          <cell r="I1964">
            <v>-391.45</v>
          </cell>
          <cell r="J1964">
            <v>16136.76</v>
          </cell>
          <cell r="K1964">
            <v>5873.66</v>
          </cell>
          <cell r="L1964">
            <v>14075.86</v>
          </cell>
          <cell r="M1964">
            <v>0</v>
          </cell>
          <cell r="N1964">
            <v>36984</v>
          </cell>
          <cell r="O1964">
            <v>5823.59</v>
          </cell>
          <cell r="P1964">
            <v>48566.82</v>
          </cell>
          <cell r="Q1964">
            <v>119047.45</v>
          </cell>
          <cell r="R1964">
            <v>54390.41</v>
          </cell>
          <cell r="S1964">
            <v>2484</v>
          </cell>
          <cell r="T1964">
            <v>9410.4</v>
          </cell>
          <cell r="U1964">
            <v>14075.86</v>
          </cell>
          <cell r="V1964">
            <v>1236</v>
          </cell>
          <cell r="W1964">
            <v>13017.6</v>
          </cell>
          <cell r="X1964">
            <v>132</v>
          </cell>
          <cell r="Y1964">
            <v>15547.18</v>
          </cell>
          <cell r="Z1964">
            <v>8621.61</v>
          </cell>
          <cell r="AA1964">
            <v>7.5</v>
          </cell>
          <cell r="AB1964">
            <v>2250.5</v>
          </cell>
          <cell r="AC1964">
            <v>12905.02</v>
          </cell>
          <cell r="AD1964">
            <v>1.25</v>
          </cell>
          <cell r="AE1964">
            <v>22284</v>
          </cell>
          <cell r="AF1964">
            <v>30.21</v>
          </cell>
          <cell r="AG1964">
            <v>4428.6400000000003</v>
          </cell>
          <cell r="AH1964">
            <v>67227</v>
          </cell>
          <cell r="AI1964">
            <v>2188.8000000000002</v>
          </cell>
          <cell r="AJ1964">
            <v>178906.1</v>
          </cell>
          <cell r="AK1964">
            <v>4337.78</v>
          </cell>
          <cell r="AL1964">
            <v>7870.06</v>
          </cell>
        </row>
        <row r="1965">
          <cell r="A1965">
            <v>38919</v>
          </cell>
          <cell r="B1965" t="str">
            <v>11:00</v>
          </cell>
          <cell r="C1965">
            <v>52318.58</v>
          </cell>
          <cell r="D1965">
            <v>68730.179999999993</v>
          </cell>
          <cell r="E1965">
            <v>175672.43</v>
          </cell>
          <cell r="F1965">
            <v>31881.599999999999</v>
          </cell>
          <cell r="G1965">
            <v>91539.97</v>
          </cell>
          <cell r="H1965">
            <v>11620.62</v>
          </cell>
          <cell r="I1965">
            <v>-385.13</v>
          </cell>
          <cell r="J1965">
            <v>16052.76</v>
          </cell>
          <cell r="K1965">
            <v>5874.79</v>
          </cell>
          <cell r="L1965">
            <v>14193.83</v>
          </cell>
          <cell r="M1965">
            <v>0</v>
          </cell>
          <cell r="N1965">
            <v>36984</v>
          </cell>
          <cell r="O1965">
            <v>5823.59</v>
          </cell>
          <cell r="P1965">
            <v>48662.19</v>
          </cell>
          <cell r="Q1965">
            <v>119265.13</v>
          </cell>
          <cell r="R1965">
            <v>54485.78</v>
          </cell>
          <cell r="S1965">
            <v>2484</v>
          </cell>
          <cell r="T1965">
            <v>9223.2000000000007</v>
          </cell>
          <cell r="U1965">
            <v>14193.83</v>
          </cell>
          <cell r="V1965">
            <v>1296</v>
          </cell>
          <cell r="W1965">
            <v>13017.6</v>
          </cell>
          <cell r="X1965">
            <v>130.5</v>
          </cell>
          <cell r="Y1965">
            <v>15630.32</v>
          </cell>
          <cell r="Z1965">
            <v>8963.42</v>
          </cell>
          <cell r="AA1965">
            <v>5.63</v>
          </cell>
          <cell r="AB1965">
            <v>2218.6999999999998</v>
          </cell>
          <cell r="AC1965">
            <v>12854.75</v>
          </cell>
          <cell r="AD1965">
            <v>2.2599999999999998</v>
          </cell>
          <cell r="AE1965">
            <v>22320</v>
          </cell>
          <cell r="AF1965">
            <v>27.08</v>
          </cell>
          <cell r="AG1965">
            <v>4481.47</v>
          </cell>
          <cell r="AH1965">
            <v>67731</v>
          </cell>
          <cell r="AI1965">
            <v>2188.8000000000002</v>
          </cell>
          <cell r="AJ1965">
            <v>179690.05</v>
          </cell>
          <cell r="AK1965">
            <v>4394.8500000000004</v>
          </cell>
          <cell r="AL1965">
            <v>8455.68</v>
          </cell>
        </row>
        <row r="1966">
          <cell r="A1966">
            <v>38919</v>
          </cell>
          <cell r="B1966" t="str">
            <v>11:15</v>
          </cell>
          <cell r="C1966">
            <v>52214.559999999998</v>
          </cell>
          <cell r="D1966">
            <v>78892.2</v>
          </cell>
          <cell r="E1966">
            <v>173790.05</v>
          </cell>
          <cell r="F1966">
            <v>31449.599999999999</v>
          </cell>
          <cell r="G1966">
            <v>90083.3</v>
          </cell>
          <cell r="H1966">
            <v>11524.63</v>
          </cell>
          <cell r="I1966">
            <v>-384.12</v>
          </cell>
          <cell r="J1966">
            <v>15338.46</v>
          </cell>
          <cell r="K1966">
            <v>5852.82</v>
          </cell>
          <cell r="L1966">
            <v>14158.96</v>
          </cell>
          <cell r="M1966">
            <v>0</v>
          </cell>
          <cell r="N1966">
            <v>36984</v>
          </cell>
          <cell r="O1966">
            <v>5829.66</v>
          </cell>
          <cell r="P1966">
            <v>48283.199999999997</v>
          </cell>
          <cell r="Q1966">
            <v>119936.12</v>
          </cell>
          <cell r="R1966">
            <v>54112.86</v>
          </cell>
          <cell r="S1966">
            <v>2484</v>
          </cell>
          <cell r="T1966">
            <v>9090</v>
          </cell>
          <cell r="U1966">
            <v>14158.96</v>
          </cell>
          <cell r="V1966">
            <v>1182</v>
          </cell>
          <cell r="W1966">
            <v>12873.6</v>
          </cell>
          <cell r="X1966">
            <v>108.75</v>
          </cell>
          <cell r="Y1966">
            <v>16129.16</v>
          </cell>
          <cell r="Z1966">
            <v>9259.3799999999992</v>
          </cell>
          <cell r="AA1966">
            <v>5.63</v>
          </cell>
          <cell r="AB1966">
            <v>2233</v>
          </cell>
          <cell r="AC1966">
            <v>12889.74</v>
          </cell>
          <cell r="AD1966">
            <v>17.420000000000002</v>
          </cell>
          <cell r="AE1966">
            <v>22446</v>
          </cell>
          <cell r="AF1966">
            <v>29.17</v>
          </cell>
          <cell r="AG1966">
            <v>4522.24</v>
          </cell>
          <cell r="AH1966">
            <v>68184</v>
          </cell>
          <cell r="AI1966">
            <v>2246.4</v>
          </cell>
          <cell r="AJ1966">
            <v>180234.08</v>
          </cell>
          <cell r="AK1966">
            <v>4394.8500000000004</v>
          </cell>
          <cell r="AL1966">
            <v>10818.03</v>
          </cell>
        </row>
        <row r="1967">
          <cell r="A1967">
            <v>38919</v>
          </cell>
          <cell r="B1967" t="str">
            <v>11:30</v>
          </cell>
          <cell r="C1967">
            <v>52010.91</v>
          </cell>
          <cell r="D1967">
            <v>82092.84</v>
          </cell>
          <cell r="E1967">
            <v>177937.59</v>
          </cell>
          <cell r="F1967">
            <v>31363.200000000001</v>
          </cell>
          <cell r="G1967">
            <v>90044.97</v>
          </cell>
          <cell r="H1967">
            <v>11526.51</v>
          </cell>
          <cell r="I1967">
            <v>-380.81</v>
          </cell>
          <cell r="J1967">
            <v>15680.4</v>
          </cell>
          <cell r="K1967">
            <v>5863.86</v>
          </cell>
          <cell r="L1967">
            <v>13727.77</v>
          </cell>
          <cell r="M1967">
            <v>0</v>
          </cell>
          <cell r="N1967">
            <v>36432</v>
          </cell>
          <cell r="O1967">
            <v>5829.66</v>
          </cell>
          <cell r="P1967">
            <v>46777.33</v>
          </cell>
          <cell r="Q1967">
            <v>122492.81</v>
          </cell>
          <cell r="R1967">
            <v>52606.99</v>
          </cell>
          <cell r="S1967">
            <v>2484</v>
          </cell>
          <cell r="T1967">
            <v>9424.7999999999993</v>
          </cell>
          <cell r="U1967">
            <v>13727.77</v>
          </cell>
          <cell r="V1967">
            <v>1068</v>
          </cell>
          <cell r="W1967">
            <v>13276.8</v>
          </cell>
          <cell r="X1967">
            <v>106.5</v>
          </cell>
          <cell r="Y1967">
            <v>16378.58</v>
          </cell>
          <cell r="Z1967">
            <v>8966.48</v>
          </cell>
          <cell r="AA1967">
            <v>7.5</v>
          </cell>
          <cell r="AB1967">
            <v>2247.3000000000002</v>
          </cell>
          <cell r="AC1967">
            <v>14951.6</v>
          </cell>
          <cell r="AD1967">
            <v>1.26</v>
          </cell>
          <cell r="AE1967">
            <v>22410</v>
          </cell>
          <cell r="AF1967">
            <v>25</v>
          </cell>
          <cell r="AG1967">
            <v>4501.13</v>
          </cell>
          <cell r="AH1967">
            <v>68250</v>
          </cell>
          <cell r="AI1967">
            <v>2304</v>
          </cell>
          <cell r="AJ1967">
            <v>182601.86</v>
          </cell>
          <cell r="AK1967">
            <v>4337.78</v>
          </cell>
          <cell r="AL1967">
            <v>9925</v>
          </cell>
        </row>
        <row r="1968">
          <cell r="A1968">
            <v>38919</v>
          </cell>
          <cell r="B1968" t="str">
            <v>11:45</v>
          </cell>
          <cell r="C1968">
            <v>51263.93</v>
          </cell>
          <cell r="D1968">
            <v>78252.06</v>
          </cell>
          <cell r="E1968">
            <v>186654.68</v>
          </cell>
          <cell r="F1968">
            <v>31449.599999999999</v>
          </cell>
          <cell r="G1968">
            <v>90083.3</v>
          </cell>
          <cell r="H1968">
            <v>11450.76</v>
          </cell>
          <cell r="I1968">
            <v>-397.78</v>
          </cell>
          <cell r="J1968">
            <v>15872.78</v>
          </cell>
          <cell r="K1968">
            <v>5839.4</v>
          </cell>
          <cell r="L1968">
            <v>12819.98</v>
          </cell>
          <cell r="M1968">
            <v>0</v>
          </cell>
          <cell r="N1968">
            <v>36984</v>
          </cell>
          <cell r="O1968">
            <v>5829.66</v>
          </cell>
          <cell r="P1968">
            <v>44424.22</v>
          </cell>
          <cell r="Q1968">
            <v>125357.78</v>
          </cell>
          <cell r="R1968">
            <v>50253.88</v>
          </cell>
          <cell r="S1968">
            <v>2376</v>
          </cell>
          <cell r="T1968">
            <v>9846</v>
          </cell>
          <cell r="U1968">
            <v>12819.98</v>
          </cell>
          <cell r="V1968">
            <v>1206</v>
          </cell>
          <cell r="W1968">
            <v>13046.4</v>
          </cell>
          <cell r="X1968">
            <v>110.25</v>
          </cell>
          <cell r="Y1968">
            <v>16212.3</v>
          </cell>
          <cell r="Z1968">
            <v>8860.9</v>
          </cell>
          <cell r="AA1968">
            <v>3.75</v>
          </cell>
          <cell r="AB1968">
            <v>2234.5</v>
          </cell>
          <cell r="AC1968">
            <v>15040.86</v>
          </cell>
          <cell r="AD1968">
            <v>1.19</v>
          </cell>
          <cell r="AE1968">
            <v>22626</v>
          </cell>
          <cell r="AF1968">
            <v>22.92</v>
          </cell>
          <cell r="AG1968">
            <v>4501.42</v>
          </cell>
          <cell r="AH1968">
            <v>68370</v>
          </cell>
          <cell r="AI1968">
            <v>2311.1999999999998</v>
          </cell>
          <cell r="AJ1968">
            <v>186665.23</v>
          </cell>
          <cell r="AK1968">
            <v>4394.8500000000004</v>
          </cell>
          <cell r="AL1968">
            <v>6335.31</v>
          </cell>
        </row>
        <row r="1969">
          <cell r="A1969">
            <v>38919</v>
          </cell>
          <cell r="B1969" t="str">
            <v>12:00</v>
          </cell>
          <cell r="C1969">
            <v>51134.7</v>
          </cell>
          <cell r="D1969">
            <v>77771.98</v>
          </cell>
          <cell r="E1969">
            <v>184805.38</v>
          </cell>
          <cell r="F1969">
            <v>31190.400000000001</v>
          </cell>
          <cell r="G1969">
            <v>89814.97</v>
          </cell>
          <cell r="H1969">
            <v>11430.51</v>
          </cell>
          <cell r="I1969">
            <v>-381.1</v>
          </cell>
          <cell r="J1969">
            <v>15164.84</v>
          </cell>
          <cell r="K1969">
            <v>5865.39</v>
          </cell>
          <cell r="L1969">
            <v>12158.19</v>
          </cell>
          <cell r="M1969">
            <v>0</v>
          </cell>
          <cell r="N1969">
            <v>36984</v>
          </cell>
          <cell r="O1969">
            <v>5835.72</v>
          </cell>
          <cell r="P1969">
            <v>43897.94</v>
          </cell>
          <cell r="Q1969">
            <v>125085.1</v>
          </cell>
          <cell r="R1969">
            <v>49733.66</v>
          </cell>
          <cell r="S1969">
            <v>2484</v>
          </cell>
          <cell r="T1969">
            <v>9972</v>
          </cell>
          <cell r="U1969">
            <v>12158.19</v>
          </cell>
          <cell r="V1969">
            <v>1266</v>
          </cell>
          <cell r="W1969">
            <v>12211.2</v>
          </cell>
          <cell r="X1969">
            <v>102.75</v>
          </cell>
          <cell r="Y1969">
            <v>16295.44</v>
          </cell>
          <cell r="Z1969">
            <v>7822.26</v>
          </cell>
          <cell r="AA1969">
            <v>7.5</v>
          </cell>
          <cell r="AB1969">
            <v>2146.8000000000002</v>
          </cell>
          <cell r="AC1969">
            <v>15145.66</v>
          </cell>
          <cell r="AD1969">
            <v>10.82</v>
          </cell>
          <cell r="AE1969">
            <v>22374</v>
          </cell>
          <cell r="AF1969">
            <v>25</v>
          </cell>
          <cell r="AG1969">
            <v>4419.09</v>
          </cell>
          <cell r="AH1969">
            <v>66723</v>
          </cell>
          <cell r="AI1969">
            <v>2289.6</v>
          </cell>
          <cell r="AJ1969">
            <v>184425.5</v>
          </cell>
          <cell r="AK1969">
            <v>4451.93</v>
          </cell>
          <cell r="AL1969">
            <v>6123.74</v>
          </cell>
        </row>
        <row r="1970">
          <cell r="A1970">
            <v>38919</v>
          </cell>
          <cell r="B1970" t="str">
            <v>12:15</v>
          </cell>
          <cell r="C1970">
            <v>49517.11</v>
          </cell>
          <cell r="D1970">
            <v>57088.13</v>
          </cell>
          <cell r="E1970">
            <v>183966.23</v>
          </cell>
          <cell r="F1970">
            <v>31017.599999999999</v>
          </cell>
          <cell r="G1970">
            <v>88588.3</v>
          </cell>
          <cell r="H1970">
            <v>11378.77</v>
          </cell>
          <cell r="I1970">
            <v>-375.93</v>
          </cell>
          <cell r="J1970">
            <v>15250.03</v>
          </cell>
          <cell r="K1970">
            <v>5688.49</v>
          </cell>
          <cell r="L1970">
            <v>11952.56</v>
          </cell>
          <cell r="M1970">
            <v>0</v>
          </cell>
          <cell r="N1970">
            <v>36432</v>
          </cell>
          <cell r="O1970">
            <v>5823.59</v>
          </cell>
          <cell r="P1970">
            <v>44018.39</v>
          </cell>
          <cell r="Q1970">
            <v>120567.93</v>
          </cell>
          <cell r="R1970">
            <v>49841.98</v>
          </cell>
          <cell r="S1970">
            <v>2376</v>
          </cell>
          <cell r="T1970">
            <v>8582.4</v>
          </cell>
          <cell r="U1970">
            <v>11952.56</v>
          </cell>
          <cell r="V1970">
            <v>1281</v>
          </cell>
          <cell r="W1970">
            <v>9129.6</v>
          </cell>
          <cell r="X1970">
            <v>96.75</v>
          </cell>
          <cell r="Y1970">
            <v>15879.74</v>
          </cell>
          <cell r="Z1970">
            <v>6767.32</v>
          </cell>
          <cell r="AA1970">
            <v>3.75</v>
          </cell>
          <cell r="AB1970">
            <v>2217</v>
          </cell>
          <cell r="AC1970">
            <v>14538.43</v>
          </cell>
          <cell r="AD1970">
            <v>8.64</v>
          </cell>
          <cell r="AE1970">
            <v>21492</v>
          </cell>
          <cell r="AF1970">
            <v>20.83</v>
          </cell>
          <cell r="AG1970">
            <v>4422.3599999999997</v>
          </cell>
          <cell r="AH1970">
            <v>62856</v>
          </cell>
          <cell r="AI1970">
            <v>2224.8000000000002</v>
          </cell>
          <cell r="AJ1970">
            <v>180361.96</v>
          </cell>
          <cell r="AK1970">
            <v>4509</v>
          </cell>
          <cell r="AL1970">
            <v>2832.13</v>
          </cell>
        </row>
        <row r="1971">
          <cell r="A1971">
            <v>38919</v>
          </cell>
          <cell r="B1971" t="str">
            <v>12:30</v>
          </cell>
          <cell r="C1971">
            <v>50572.17</v>
          </cell>
          <cell r="D1971">
            <v>50608.12</v>
          </cell>
          <cell r="E1971">
            <v>179049.83</v>
          </cell>
          <cell r="F1971">
            <v>31104</v>
          </cell>
          <cell r="G1971">
            <v>88588.3</v>
          </cell>
          <cell r="H1971">
            <v>11378.77</v>
          </cell>
          <cell r="I1971">
            <v>-372.62</v>
          </cell>
          <cell r="J1971">
            <v>15598.8</v>
          </cell>
          <cell r="K1971">
            <v>5650.05</v>
          </cell>
          <cell r="L1971">
            <v>11918.37</v>
          </cell>
          <cell r="M1971">
            <v>0</v>
          </cell>
          <cell r="N1971">
            <v>36432</v>
          </cell>
          <cell r="O1971">
            <v>5823.59</v>
          </cell>
          <cell r="P1971">
            <v>39188.83</v>
          </cell>
          <cell r="Q1971">
            <v>120340.62</v>
          </cell>
          <cell r="R1971">
            <v>45012.42</v>
          </cell>
          <cell r="S1971">
            <v>2376</v>
          </cell>
          <cell r="T1971">
            <v>8146.8</v>
          </cell>
          <cell r="U1971">
            <v>11918.37</v>
          </cell>
          <cell r="V1971">
            <v>1137</v>
          </cell>
          <cell r="W1971">
            <v>8956.7999999999993</v>
          </cell>
          <cell r="X1971">
            <v>105</v>
          </cell>
          <cell r="Y1971">
            <v>15464.04</v>
          </cell>
          <cell r="Z1971">
            <v>6570.41</v>
          </cell>
          <cell r="AA1971">
            <v>3.75</v>
          </cell>
          <cell r="AB1971">
            <v>2191.4</v>
          </cell>
          <cell r="AC1971">
            <v>14057.2</v>
          </cell>
          <cell r="AD1971">
            <v>0.89</v>
          </cell>
          <cell r="AE1971">
            <v>20880</v>
          </cell>
          <cell r="AF1971">
            <v>23.96</v>
          </cell>
          <cell r="AG1971">
            <v>4475.6000000000004</v>
          </cell>
          <cell r="AH1971">
            <v>61218</v>
          </cell>
          <cell r="AI1971">
            <v>2188.8000000000002</v>
          </cell>
          <cell r="AJ1971">
            <v>174986.64</v>
          </cell>
          <cell r="AK1971">
            <v>4623.16</v>
          </cell>
          <cell r="AL1971">
            <v>2967.73</v>
          </cell>
        </row>
        <row r="1972">
          <cell r="A1972">
            <v>38919</v>
          </cell>
          <cell r="B1972" t="str">
            <v>12:45</v>
          </cell>
          <cell r="C1972">
            <v>47657.87</v>
          </cell>
          <cell r="D1972">
            <v>41686.339999999997</v>
          </cell>
          <cell r="E1972">
            <v>175725.94</v>
          </cell>
          <cell r="F1972">
            <v>31104</v>
          </cell>
          <cell r="G1972">
            <v>88626.64</v>
          </cell>
          <cell r="H1972">
            <v>11430.51</v>
          </cell>
          <cell r="I1972">
            <v>-383.11</v>
          </cell>
          <cell r="J1972">
            <v>15736.82</v>
          </cell>
          <cell r="K1972">
            <v>5627.28</v>
          </cell>
          <cell r="L1972">
            <v>11818.48</v>
          </cell>
          <cell r="M1972">
            <v>0</v>
          </cell>
          <cell r="N1972">
            <v>36984</v>
          </cell>
          <cell r="O1972">
            <v>5829.66</v>
          </cell>
          <cell r="P1972">
            <v>40172.28</v>
          </cell>
          <cell r="Q1972">
            <v>113279.11</v>
          </cell>
          <cell r="R1972">
            <v>46001.94</v>
          </cell>
          <cell r="S1972">
            <v>2484</v>
          </cell>
          <cell r="T1972">
            <v>8618.4</v>
          </cell>
          <cell r="U1972">
            <v>11818.48</v>
          </cell>
          <cell r="V1972">
            <v>1068</v>
          </cell>
          <cell r="W1972">
            <v>9763.2000000000007</v>
          </cell>
          <cell r="X1972">
            <v>106.5</v>
          </cell>
          <cell r="Y1972">
            <v>15131.48</v>
          </cell>
          <cell r="Z1972">
            <v>6289.15</v>
          </cell>
          <cell r="AA1972">
            <v>7.5</v>
          </cell>
          <cell r="AB1972">
            <v>2124.4</v>
          </cell>
          <cell r="AC1972">
            <v>13906.83</v>
          </cell>
          <cell r="AD1972">
            <v>11.36</v>
          </cell>
          <cell r="AE1972">
            <v>20574</v>
          </cell>
          <cell r="AF1972">
            <v>25</v>
          </cell>
          <cell r="AG1972">
            <v>4447.49</v>
          </cell>
          <cell r="AH1972">
            <v>60285</v>
          </cell>
          <cell r="AI1972">
            <v>2210.4</v>
          </cell>
          <cell r="AJ1972">
            <v>170763.21</v>
          </cell>
          <cell r="AK1972">
            <v>4623.16</v>
          </cell>
          <cell r="AL1972">
            <v>1462.18</v>
          </cell>
        </row>
        <row r="1973">
          <cell r="A1973">
            <v>38919</v>
          </cell>
          <cell r="B1973" t="str">
            <v>13:00</v>
          </cell>
          <cell r="C1973">
            <v>47549.04</v>
          </cell>
          <cell r="D1973">
            <v>39485.9</v>
          </cell>
          <cell r="E1973">
            <v>173090.94</v>
          </cell>
          <cell r="F1973">
            <v>30844.799999999999</v>
          </cell>
          <cell r="G1973">
            <v>88396.64</v>
          </cell>
          <cell r="H1973">
            <v>11306.77</v>
          </cell>
          <cell r="I1973">
            <v>-311.95</v>
          </cell>
          <cell r="J1973">
            <v>15322.83</v>
          </cell>
          <cell r="K1973">
            <v>5763.17</v>
          </cell>
          <cell r="L1973">
            <v>11792.02</v>
          </cell>
          <cell r="M1973">
            <v>0</v>
          </cell>
          <cell r="N1973">
            <v>36432</v>
          </cell>
          <cell r="O1973">
            <v>5835.72</v>
          </cell>
          <cell r="P1973">
            <v>40038.230000000003</v>
          </cell>
          <cell r="Q1973">
            <v>108951.95</v>
          </cell>
          <cell r="R1973">
            <v>45873.95</v>
          </cell>
          <cell r="S1973">
            <v>2376</v>
          </cell>
          <cell r="T1973">
            <v>9230.4</v>
          </cell>
          <cell r="U1973">
            <v>11792.02</v>
          </cell>
          <cell r="V1973">
            <v>1176</v>
          </cell>
          <cell r="W1973">
            <v>10166.4</v>
          </cell>
          <cell r="X1973">
            <v>111</v>
          </cell>
          <cell r="Y1973">
            <v>15297.76</v>
          </cell>
          <cell r="Z1973">
            <v>6423.91</v>
          </cell>
          <cell r="AA1973">
            <v>3.75</v>
          </cell>
          <cell r="AB1973">
            <v>2074.9</v>
          </cell>
          <cell r="AC1973">
            <v>11651</v>
          </cell>
          <cell r="AD1973">
            <v>11.71</v>
          </cell>
          <cell r="AE1973">
            <v>20214</v>
          </cell>
          <cell r="AF1973">
            <v>18.75</v>
          </cell>
          <cell r="AG1973">
            <v>4510.12</v>
          </cell>
          <cell r="AH1973">
            <v>60123</v>
          </cell>
          <cell r="AI1973">
            <v>2224.8000000000002</v>
          </cell>
          <cell r="AJ1973">
            <v>170379.27</v>
          </cell>
          <cell r="AK1973">
            <v>4623.16</v>
          </cell>
          <cell r="AL1973">
            <v>3175.78</v>
          </cell>
        </row>
        <row r="1974">
          <cell r="A1974">
            <v>38919</v>
          </cell>
          <cell r="B1974" t="str">
            <v>13:15</v>
          </cell>
          <cell r="C1974">
            <v>48797.74</v>
          </cell>
          <cell r="D1974">
            <v>38605.730000000003</v>
          </cell>
          <cell r="E1974">
            <v>174047.11</v>
          </cell>
          <cell r="F1974">
            <v>30412.799999999999</v>
          </cell>
          <cell r="G1974">
            <v>88166.64</v>
          </cell>
          <cell r="H1974">
            <v>11258.78</v>
          </cell>
          <cell r="I1974">
            <v>-200.97</v>
          </cell>
          <cell r="J1974">
            <v>15048.45</v>
          </cell>
          <cell r="K1974">
            <v>5648.19</v>
          </cell>
          <cell r="L1974">
            <v>11880.71</v>
          </cell>
          <cell r="M1974">
            <v>0</v>
          </cell>
          <cell r="N1974">
            <v>36432</v>
          </cell>
          <cell r="O1974">
            <v>5829.66</v>
          </cell>
          <cell r="P1974">
            <v>39815.72</v>
          </cell>
          <cell r="Q1974">
            <v>106440.97</v>
          </cell>
          <cell r="R1974">
            <v>45645.38</v>
          </cell>
          <cell r="S1974">
            <v>2376</v>
          </cell>
          <cell r="T1974">
            <v>9414</v>
          </cell>
          <cell r="U1974">
            <v>11880.71</v>
          </cell>
          <cell r="V1974">
            <v>1155</v>
          </cell>
          <cell r="W1974">
            <v>10598.4</v>
          </cell>
          <cell r="X1974">
            <v>103.5</v>
          </cell>
          <cell r="Y1974">
            <v>15131.48</v>
          </cell>
          <cell r="Z1974">
            <v>7054.05</v>
          </cell>
          <cell r="AA1974">
            <v>3.75</v>
          </cell>
          <cell r="AB1974">
            <v>2105.3000000000002</v>
          </cell>
          <cell r="AC1974">
            <v>11001.84</v>
          </cell>
          <cell r="AD1974">
            <v>9.4</v>
          </cell>
          <cell r="AE1974">
            <v>20322</v>
          </cell>
          <cell r="AF1974">
            <v>19.79</v>
          </cell>
          <cell r="AG1974">
            <v>4219.2700000000004</v>
          </cell>
          <cell r="AH1974">
            <v>61359</v>
          </cell>
          <cell r="AI1974">
            <v>2282.4</v>
          </cell>
          <cell r="AJ1974">
            <v>172123.08</v>
          </cell>
          <cell r="AK1974">
            <v>4394.8500000000004</v>
          </cell>
          <cell r="AL1974">
            <v>3774.24</v>
          </cell>
        </row>
        <row r="1975">
          <cell r="A1975">
            <v>38919</v>
          </cell>
          <cell r="B1975" t="str">
            <v>13:30</v>
          </cell>
          <cell r="C1975">
            <v>50190.87</v>
          </cell>
          <cell r="D1975">
            <v>42365.69</v>
          </cell>
          <cell r="E1975">
            <v>173891.93</v>
          </cell>
          <cell r="F1975">
            <v>30326.400000000001</v>
          </cell>
          <cell r="G1975">
            <v>88089.97</v>
          </cell>
          <cell r="H1975">
            <v>11308.65</v>
          </cell>
          <cell r="I1975">
            <v>-187.46</v>
          </cell>
          <cell r="J1975">
            <v>14929.66</v>
          </cell>
          <cell r="K1975">
            <v>5527.35</v>
          </cell>
          <cell r="L1975">
            <v>11715.36</v>
          </cell>
          <cell r="M1975">
            <v>0</v>
          </cell>
          <cell r="N1975">
            <v>36984</v>
          </cell>
          <cell r="O1975">
            <v>5829.66</v>
          </cell>
          <cell r="P1975">
            <v>39615.86</v>
          </cell>
          <cell r="Q1975">
            <v>105595.46</v>
          </cell>
          <cell r="R1975">
            <v>45445.52</v>
          </cell>
          <cell r="S1975">
            <v>2376</v>
          </cell>
          <cell r="T1975">
            <v>10044</v>
          </cell>
          <cell r="U1975">
            <v>11715.36</v>
          </cell>
          <cell r="V1975">
            <v>1155</v>
          </cell>
          <cell r="W1975">
            <v>11088</v>
          </cell>
          <cell r="X1975">
            <v>105</v>
          </cell>
          <cell r="Y1975">
            <v>15380.9</v>
          </cell>
          <cell r="Z1975">
            <v>6951.78</v>
          </cell>
          <cell r="AA1975">
            <v>5.63</v>
          </cell>
          <cell r="AB1975">
            <v>2108.5</v>
          </cell>
          <cell r="AC1975">
            <v>11027.59</v>
          </cell>
          <cell r="AD1975">
            <v>1.98</v>
          </cell>
          <cell r="AE1975">
            <v>20754</v>
          </cell>
          <cell r="AF1975">
            <v>19.79</v>
          </cell>
          <cell r="AG1975">
            <v>3448.24</v>
          </cell>
          <cell r="AH1975">
            <v>62562</v>
          </cell>
          <cell r="AI1975">
            <v>2354.4</v>
          </cell>
          <cell r="AJ1975">
            <v>173706.76</v>
          </cell>
          <cell r="AK1975">
            <v>4337.78</v>
          </cell>
          <cell r="AL1975">
            <v>5411.87</v>
          </cell>
        </row>
        <row r="1976">
          <cell r="A1976">
            <v>38919</v>
          </cell>
          <cell r="B1976" t="str">
            <v>13:45</v>
          </cell>
          <cell r="C1976">
            <v>50480.54</v>
          </cell>
          <cell r="D1976">
            <v>42925.81</v>
          </cell>
          <cell r="E1976">
            <v>173525.47</v>
          </cell>
          <cell r="F1976">
            <v>30412.799999999999</v>
          </cell>
          <cell r="G1976">
            <v>88128.3</v>
          </cell>
          <cell r="H1976">
            <v>11232.9</v>
          </cell>
          <cell r="I1976">
            <v>-203.27</v>
          </cell>
          <cell r="J1976">
            <v>15185.67</v>
          </cell>
          <cell r="K1976">
            <v>5528.64</v>
          </cell>
          <cell r="L1976">
            <v>11764.12</v>
          </cell>
          <cell r="M1976">
            <v>0</v>
          </cell>
          <cell r="N1976">
            <v>36984</v>
          </cell>
          <cell r="O1976">
            <v>5835.72</v>
          </cell>
          <cell r="P1976">
            <v>40626.86</v>
          </cell>
          <cell r="Q1976">
            <v>103691.27</v>
          </cell>
          <cell r="R1976">
            <v>46462.58</v>
          </cell>
          <cell r="S1976">
            <v>2484</v>
          </cell>
          <cell r="T1976">
            <v>10231.200000000001</v>
          </cell>
          <cell r="U1976">
            <v>11764.12</v>
          </cell>
          <cell r="V1976">
            <v>1044</v>
          </cell>
          <cell r="W1976">
            <v>11376</v>
          </cell>
          <cell r="X1976">
            <v>115.5</v>
          </cell>
          <cell r="Y1976">
            <v>15214.62</v>
          </cell>
          <cell r="Z1976">
            <v>7074.5</v>
          </cell>
          <cell r="AA1976">
            <v>1.88</v>
          </cell>
          <cell r="AB1976">
            <v>2110</v>
          </cell>
          <cell r="AC1976">
            <v>10943.12</v>
          </cell>
          <cell r="AD1976">
            <v>1.04</v>
          </cell>
          <cell r="AE1976">
            <v>21006</v>
          </cell>
          <cell r="AF1976">
            <v>20.83</v>
          </cell>
          <cell r="AG1976">
            <v>3408.65</v>
          </cell>
          <cell r="AH1976">
            <v>63486</v>
          </cell>
          <cell r="AI1976">
            <v>2397.6</v>
          </cell>
          <cell r="AJ1976">
            <v>174618.71</v>
          </cell>
          <cell r="AK1976">
            <v>4394.8500000000004</v>
          </cell>
          <cell r="AL1976">
            <v>6308.41</v>
          </cell>
        </row>
        <row r="1977">
          <cell r="A1977">
            <v>38919</v>
          </cell>
          <cell r="B1977" t="str">
            <v>14:00</v>
          </cell>
          <cell r="C1977">
            <v>51168.31</v>
          </cell>
          <cell r="D1977">
            <v>45806.38</v>
          </cell>
          <cell r="E1977">
            <v>173488.72</v>
          </cell>
          <cell r="F1977">
            <v>30240</v>
          </cell>
          <cell r="G1977">
            <v>88243.3</v>
          </cell>
          <cell r="H1977">
            <v>11208.9</v>
          </cell>
          <cell r="I1977">
            <v>-208.59</v>
          </cell>
          <cell r="J1977">
            <v>15551.21</v>
          </cell>
          <cell r="K1977">
            <v>5585.5</v>
          </cell>
          <cell r="L1977">
            <v>11771.72</v>
          </cell>
          <cell r="M1977">
            <v>0</v>
          </cell>
          <cell r="N1977">
            <v>36432</v>
          </cell>
          <cell r="O1977">
            <v>5835.72</v>
          </cell>
          <cell r="P1977">
            <v>40508.629999999997</v>
          </cell>
          <cell r="Q1977">
            <v>103440.59</v>
          </cell>
          <cell r="R1977">
            <v>46344.35</v>
          </cell>
          <cell r="S1977">
            <v>2376</v>
          </cell>
          <cell r="T1977">
            <v>9666</v>
          </cell>
          <cell r="U1977">
            <v>11771.72</v>
          </cell>
          <cell r="V1977">
            <v>1062</v>
          </cell>
          <cell r="W1977">
            <v>11376</v>
          </cell>
          <cell r="X1977">
            <v>138</v>
          </cell>
          <cell r="Y1977">
            <v>15131.48</v>
          </cell>
          <cell r="Z1977">
            <v>7212.41</v>
          </cell>
          <cell r="AA1977">
            <v>1.88</v>
          </cell>
          <cell r="AB1977">
            <v>2098.9</v>
          </cell>
          <cell r="AC1977">
            <v>11268.27</v>
          </cell>
          <cell r="AD1977">
            <v>1.02</v>
          </cell>
          <cell r="AE1977">
            <v>21204</v>
          </cell>
          <cell r="AF1977">
            <v>21.87</v>
          </cell>
          <cell r="AG1977">
            <v>3438.98</v>
          </cell>
          <cell r="AH1977">
            <v>65709</v>
          </cell>
          <cell r="AI1977">
            <v>2426.4</v>
          </cell>
          <cell r="AJ1977">
            <v>176026.59</v>
          </cell>
          <cell r="AK1977">
            <v>4394.8500000000004</v>
          </cell>
          <cell r="AL1977">
            <v>7476.13</v>
          </cell>
        </row>
        <row r="1978">
          <cell r="A1978">
            <v>38919</v>
          </cell>
          <cell r="B1978" t="str">
            <v>14:15</v>
          </cell>
          <cell r="C1978">
            <v>52175.75</v>
          </cell>
          <cell r="D1978">
            <v>61129.45</v>
          </cell>
          <cell r="E1978">
            <v>168852.06</v>
          </cell>
          <cell r="F1978">
            <v>29980.799999999999</v>
          </cell>
          <cell r="G1978">
            <v>88166.64</v>
          </cell>
          <cell r="H1978">
            <v>11136.91</v>
          </cell>
          <cell r="I1978">
            <v>-205.72</v>
          </cell>
          <cell r="J1978">
            <v>14627.29</v>
          </cell>
          <cell r="K1978">
            <v>5597.4</v>
          </cell>
          <cell r="L1978">
            <v>11784.64</v>
          </cell>
          <cell r="M1978">
            <v>0</v>
          </cell>
          <cell r="N1978">
            <v>36432</v>
          </cell>
          <cell r="O1978">
            <v>5829.66</v>
          </cell>
          <cell r="P1978">
            <v>39300.65</v>
          </cell>
          <cell r="Q1978">
            <v>106157.72</v>
          </cell>
          <cell r="R1978">
            <v>45130.31</v>
          </cell>
          <cell r="S1978">
            <v>2484</v>
          </cell>
          <cell r="T1978">
            <v>10645.2</v>
          </cell>
          <cell r="U1978">
            <v>11784.64</v>
          </cell>
          <cell r="V1978">
            <v>1269</v>
          </cell>
          <cell r="W1978">
            <v>11232</v>
          </cell>
          <cell r="X1978">
            <v>92.25</v>
          </cell>
          <cell r="Y1978">
            <v>15630.32</v>
          </cell>
          <cell r="Z1978">
            <v>7000.01</v>
          </cell>
          <cell r="AA1978">
            <v>1.88</v>
          </cell>
          <cell r="AB1978">
            <v>1938.7</v>
          </cell>
          <cell r="AC1978">
            <v>11760.07</v>
          </cell>
          <cell r="AD1978">
            <v>1.69</v>
          </cell>
          <cell r="AE1978">
            <v>21726</v>
          </cell>
          <cell r="AF1978">
            <v>20.83</v>
          </cell>
          <cell r="AG1978">
            <v>3454.9</v>
          </cell>
          <cell r="AH1978">
            <v>67326</v>
          </cell>
          <cell r="AI1978">
            <v>2520</v>
          </cell>
          <cell r="AJ1978">
            <v>176474.71</v>
          </cell>
          <cell r="AK1978">
            <v>4280.7</v>
          </cell>
          <cell r="AL1978">
            <v>11049.47</v>
          </cell>
        </row>
        <row r="1979">
          <cell r="A1979">
            <v>38919</v>
          </cell>
          <cell r="B1979" t="str">
            <v>14:30</v>
          </cell>
          <cell r="C1979">
            <v>51342.35</v>
          </cell>
          <cell r="D1979">
            <v>66610.539999999994</v>
          </cell>
          <cell r="E1979">
            <v>173766.81</v>
          </cell>
          <cell r="F1979">
            <v>29980.799999999999</v>
          </cell>
          <cell r="G1979">
            <v>88166.64</v>
          </cell>
          <cell r="H1979">
            <v>11136.91</v>
          </cell>
          <cell r="I1979">
            <v>-199.97</v>
          </cell>
          <cell r="J1979">
            <v>15433.22</v>
          </cell>
          <cell r="K1979">
            <v>5634.65</v>
          </cell>
          <cell r="L1979">
            <v>11731.07</v>
          </cell>
          <cell r="M1979">
            <v>0</v>
          </cell>
          <cell r="N1979">
            <v>36984</v>
          </cell>
          <cell r="O1979">
            <v>5823.59</v>
          </cell>
          <cell r="P1979">
            <v>39141.589999999997</v>
          </cell>
          <cell r="Q1979">
            <v>108999.97</v>
          </cell>
          <cell r="R1979">
            <v>44965.18</v>
          </cell>
          <cell r="S1979">
            <v>2484</v>
          </cell>
          <cell r="T1979">
            <v>10980</v>
          </cell>
          <cell r="U1979">
            <v>11731.07</v>
          </cell>
          <cell r="V1979">
            <v>1113</v>
          </cell>
          <cell r="W1979">
            <v>11548.8</v>
          </cell>
          <cell r="X1979">
            <v>83.25</v>
          </cell>
          <cell r="Y1979">
            <v>15547.18</v>
          </cell>
          <cell r="Z1979">
            <v>7158</v>
          </cell>
          <cell r="AA1979">
            <v>1.88</v>
          </cell>
          <cell r="AB1979">
            <v>1917.9</v>
          </cell>
          <cell r="AC1979">
            <v>12162.15</v>
          </cell>
          <cell r="AD1979">
            <v>1.06</v>
          </cell>
          <cell r="AE1979">
            <v>22086</v>
          </cell>
          <cell r="AF1979">
            <v>17.71</v>
          </cell>
          <cell r="AG1979">
            <v>3421.2</v>
          </cell>
          <cell r="AH1979">
            <v>67791</v>
          </cell>
          <cell r="AI1979">
            <v>2534.4</v>
          </cell>
          <cell r="AJ1979">
            <v>180474.12</v>
          </cell>
          <cell r="AK1979">
            <v>4280.7</v>
          </cell>
          <cell r="AL1979">
            <v>11033.11</v>
          </cell>
        </row>
        <row r="1980">
          <cell r="A1980">
            <v>38919</v>
          </cell>
          <cell r="B1980" t="str">
            <v>14:45</v>
          </cell>
          <cell r="C1980">
            <v>51640.42</v>
          </cell>
          <cell r="D1980">
            <v>74012.02</v>
          </cell>
          <cell r="E1980">
            <v>176848.67</v>
          </cell>
          <cell r="F1980">
            <v>29980.799999999999</v>
          </cell>
          <cell r="G1980">
            <v>88166.64</v>
          </cell>
          <cell r="H1980">
            <v>11138.79</v>
          </cell>
          <cell r="I1980">
            <v>-195.51</v>
          </cell>
          <cell r="J1980">
            <v>15295.26</v>
          </cell>
          <cell r="K1980">
            <v>5732.89</v>
          </cell>
          <cell r="L1980">
            <v>11889.02</v>
          </cell>
          <cell r="M1980">
            <v>0</v>
          </cell>
          <cell r="N1980">
            <v>36432</v>
          </cell>
          <cell r="O1980">
            <v>5829.66</v>
          </cell>
          <cell r="P1980">
            <v>38977.56</v>
          </cell>
          <cell r="Q1980">
            <v>112835.51</v>
          </cell>
          <cell r="R1980">
            <v>44807.22</v>
          </cell>
          <cell r="S1980">
            <v>2484</v>
          </cell>
          <cell r="T1980">
            <v>10501.2</v>
          </cell>
          <cell r="U1980">
            <v>11889.02</v>
          </cell>
          <cell r="V1980">
            <v>1335</v>
          </cell>
          <cell r="W1980">
            <v>11750.4</v>
          </cell>
          <cell r="X1980">
            <v>79.5</v>
          </cell>
          <cell r="Y1980">
            <v>15630.32</v>
          </cell>
          <cell r="Z1980">
            <v>7114.38</v>
          </cell>
          <cell r="AA1980">
            <v>3.75</v>
          </cell>
          <cell r="AB1980">
            <v>1927.5</v>
          </cell>
          <cell r="AC1980">
            <v>12356.92</v>
          </cell>
          <cell r="AD1980">
            <v>0.9</v>
          </cell>
          <cell r="AE1980">
            <v>22320</v>
          </cell>
          <cell r="AF1980">
            <v>15.62</v>
          </cell>
          <cell r="AG1980">
            <v>3421.65</v>
          </cell>
          <cell r="AH1980">
            <v>69069</v>
          </cell>
          <cell r="AI1980">
            <v>2556</v>
          </cell>
          <cell r="AJ1980">
            <v>184217.81</v>
          </cell>
          <cell r="AK1980">
            <v>4280.7</v>
          </cell>
          <cell r="AL1980">
            <v>12052.4</v>
          </cell>
        </row>
        <row r="1981">
          <cell r="A1981">
            <v>38919</v>
          </cell>
          <cell r="B1981" t="str">
            <v>15:00</v>
          </cell>
          <cell r="C1981">
            <v>51436.37</v>
          </cell>
          <cell r="D1981">
            <v>75852.39</v>
          </cell>
          <cell r="E1981">
            <v>182931.56</v>
          </cell>
          <cell r="F1981">
            <v>29635.200000000001</v>
          </cell>
          <cell r="G1981">
            <v>88166.64</v>
          </cell>
          <cell r="H1981">
            <v>11136.91</v>
          </cell>
          <cell r="I1981">
            <v>-204.42</v>
          </cell>
          <cell r="J1981">
            <v>15251.63</v>
          </cell>
          <cell r="K1981">
            <v>5700.54</v>
          </cell>
          <cell r="L1981">
            <v>11722.43</v>
          </cell>
          <cell r="M1981">
            <v>0</v>
          </cell>
          <cell r="N1981">
            <v>36432</v>
          </cell>
          <cell r="O1981">
            <v>5829.66</v>
          </cell>
          <cell r="P1981">
            <v>38870.910000000003</v>
          </cell>
          <cell r="Q1981">
            <v>113036.42</v>
          </cell>
          <cell r="R1981">
            <v>44700.57</v>
          </cell>
          <cell r="S1981">
            <v>2484</v>
          </cell>
          <cell r="T1981">
            <v>11365.2</v>
          </cell>
          <cell r="U1981">
            <v>11722.43</v>
          </cell>
          <cell r="V1981">
            <v>1341</v>
          </cell>
          <cell r="W1981">
            <v>12096</v>
          </cell>
          <cell r="X1981">
            <v>83.25</v>
          </cell>
          <cell r="Y1981">
            <v>15297.76</v>
          </cell>
          <cell r="Z1981">
            <v>7203.52</v>
          </cell>
          <cell r="AA1981">
            <v>1.88</v>
          </cell>
          <cell r="AB1981">
            <v>1927.6</v>
          </cell>
          <cell r="AC1981">
            <v>12542.41</v>
          </cell>
          <cell r="AD1981">
            <v>1.74</v>
          </cell>
          <cell r="AE1981">
            <v>22662</v>
          </cell>
          <cell r="AF1981">
            <v>20.83</v>
          </cell>
          <cell r="AG1981">
            <v>3371.9</v>
          </cell>
          <cell r="AH1981">
            <v>69924</v>
          </cell>
          <cell r="AI1981">
            <v>2556</v>
          </cell>
          <cell r="AJ1981">
            <v>188969.17</v>
          </cell>
          <cell r="AK1981">
            <v>4109.47</v>
          </cell>
          <cell r="AL1981">
            <v>11291.44</v>
          </cell>
        </row>
        <row r="1982">
          <cell r="A1982">
            <v>38919</v>
          </cell>
          <cell r="B1982" t="str">
            <v>15:15</v>
          </cell>
          <cell r="C1982">
            <v>51782.05</v>
          </cell>
          <cell r="D1982">
            <v>79693.149999999994</v>
          </cell>
          <cell r="E1982">
            <v>182529.12</v>
          </cell>
          <cell r="F1982">
            <v>29116.799999999999</v>
          </cell>
          <cell r="G1982">
            <v>88243.3</v>
          </cell>
          <cell r="H1982">
            <v>11160.91</v>
          </cell>
          <cell r="I1982">
            <v>-204.71</v>
          </cell>
          <cell r="J1982">
            <v>15467.22</v>
          </cell>
          <cell r="K1982">
            <v>5629.52</v>
          </cell>
          <cell r="L1982">
            <v>11708.37</v>
          </cell>
          <cell r="M1982">
            <v>0</v>
          </cell>
          <cell r="N1982">
            <v>36984</v>
          </cell>
          <cell r="O1982">
            <v>5835.72</v>
          </cell>
          <cell r="P1982">
            <v>38816.239999999998</v>
          </cell>
          <cell r="Q1982">
            <v>113836.71</v>
          </cell>
          <cell r="R1982">
            <v>44651.96</v>
          </cell>
          <cell r="S1982">
            <v>2376</v>
          </cell>
          <cell r="T1982">
            <v>11916</v>
          </cell>
          <cell r="U1982">
            <v>11708.37</v>
          </cell>
          <cell r="V1982">
            <v>1278</v>
          </cell>
          <cell r="W1982">
            <v>12556.8</v>
          </cell>
          <cell r="X1982">
            <v>94.5</v>
          </cell>
          <cell r="Y1982">
            <v>15131.48</v>
          </cell>
          <cell r="Z1982">
            <v>7172.87</v>
          </cell>
          <cell r="AA1982">
            <v>1.88</v>
          </cell>
          <cell r="AB1982">
            <v>1940.4</v>
          </cell>
          <cell r="AC1982">
            <v>12663.38</v>
          </cell>
          <cell r="AD1982">
            <v>0.82</v>
          </cell>
          <cell r="AE1982">
            <v>22698</v>
          </cell>
          <cell r="AF1982">
            <v>21.87</v>
          </cell>
          <cell r="AG1982">
            <v>3382.85</v>
          </cell>
          <cell r="AH1982">
            <v>69867</v>
          </cell>
          <cell r="AI1982">
            <v>2548.8000000000002</v>
          </cell>
          <cell r="AJ1982">
            <v>190233.14</v>
          </cell>
          <cell r="AK1982">
            <v>4166.55</v>
          </cell>
          <cell r="AL1982">
            <v>12175.14</v>
          </cell>
        </row>
        <row r="1983">
          <cell r="A1983">
            <v>38919</v>
          </cell>
          <cell r="B1983" t="str">
            <v>15:30</v>
          </cell>
          <cell r="C1983">
            <v>44338.27</v>
          </cell>
          <cell r="D1983">
            <v>85733.58</v>
          </cell>
          <cell r="E1983">
            <v>185290.03</v>
          </cell>
          <cell r="F1983">
            <v>29289.599999999999</v>
          </cell>
          <cell r="G1983">
            <v>88319.97</v>
          </cell>
          <cell r="H1983">
            <v>11160.91</v>
          </cell>
          <cell r="I1983">
            <v>-206.72</v>
          </cell>
          <cell r="J1983">
            <v>15930.01</v>
          </cell>
          <cell r="K1983">
            <v>5652.86</v>
          </cell>
          <cell r="L1983">
            <v>11732.13</v>
          </cell>
          <cell r="M1983">
            <v>0</v>
          </cell>
          <cell r="N1983">
            <v>37536</v>
          </cell>
          <cell r="O1983">
            <v>5829.66</v>
          </cell>
          <cell r="P1983">
            <v>40626.400000000001</v>
          </cell>
          <cell r="Q1983">
            <v>113550.72</v>
          </cell>
          <cell r="R1983">
            <v>46456.06</v>
          </cell>
          <cell r="S1983">
            <v>2376</v>
          </cell>
          <cell r="T1983">
            <v>12470.4</v>
          </cell>
          <cell r="U1983">
            <v>11732.13</v>
          </cell>
          <cell r="V1983">
            <v>1284</v>
          </cell>
          <cell r="W1983">
            <v>12873.6</v>
          </cell>
          <cell r="X1983">
            <v>94.5</v>
          </cell>
          <cell r="Y1983">
            <v>15048.34</v>
          </cell>
          <cell r="Z1983">
            <v>7135.47</v>
          </cell>
          <cell r="AA1983">
            <v>1.88</v>
          </cell>
          <cell r="AB1983">
            <v>1926</v>
          </cell>
          <cell r="AC1983">
            <v>12954.3</v>
          </cell>
          <cell r="AD1983">
            <v>1.07</v>
          </cell>
          <cell r="AE1983">
            <v>22536</v>
          </cell>
          <cell r="AF1983">
            <v>18.75</v>
          </cell>
          <cell r="AG1983">
            <v>3404.91</v>
          </cell>
          <cell r="AH1983">
            <v>70146</v>
          </cell>
          <cell r="AI1983">
            <v>2527.1999999999998</v>
          </cell>
          <cell r="AJ1983">
            <v>191801.11</v>
          </cell>
          <cell r="AK1983">
            <v>4280.7</v>
          </cell>
          <cell r="AL1983">
            <v>11768.37</v>
          </cell>
        </row>
        <row r="1984">
          <cell r="A1984">
            <v>38919</v>
          </cell>
          <cell r="B1984" t="str">
            <v>15:45</v>
          </cell>
          <cell r="C1984">
            <v>50148.46</v>
          </cell>
          <cell r="D1984">
            <v>77531.94</v>
          </cell>
          <cell r="E1984">
            <v>186217.02</v>
          </cell>
          <cell r="F1984">
            <v>29116.799999999999</v>
          </cell>
          <cell r="G1984">
            <v>88089.97</v>
          </cell>
          <cell r="H1984">
            <v>11136.91</v>
          </cell>
          <cell r="I1984">
            <v>-209.45</v>
          </cell>
          <cell r="J1984">
            <v>15691.63</v>
          </cell>
          <cell r="K1984">
            <v>5578.3</v>
          </cell>
          <cell r="L1984">
            <v>11777.93</v>
          </cell>
          <cell r="M1984">
            <v>0</v>
          </cell>
          <cell r="N1984">
            <v>41400</v>
          </cell>
          <cell r="O1984">
            <v>5829.66</v>
          </cell>
          <cell r="P1984">
            <v>39309.74</v>
          </cell>
          <cell r="Q1984">
            <v>114609.45</v>
          </cell>
          <cell r="R1984">
            <v>45139.4</v>
          </cell>
          <cell r="S1984">
            <v>2484</v>
          </cell>
          <cell r="T1984">
            <v>12373.2</v>
          </cell>
          <cell r="U1984">
            <v>11777.93</v>
          </cell>
          <cell r="V1984">
            <v>1041</v>
          </cell>
          <cell r="W1984">
            <v>13161.6</v>
          </cell>
          <cell r="X1984">
            <v>95.25</v>
          </cell>
          <cell r="Y1984">
            <v>15297.76</v>
          </cell>
          <cell r="Z1984">
            <v>6958.28</v>
          </cell>
          <cell r="AA1984">
            <v>1.88</v>
          </cell>
          <cell r="AB1984">
            <v>1838</v>
          </cell>
          <cell r="AC1984">
            <v>13079.26</v>
          </cell>
          <cell r="AD1984">
            <v>4.84</v>
          </cell>
          <cell r="AE1984">
            <v>22680</v>
          </cell>
          <cell r="AF1984">
            <v>17.71</v>
          </cell>
          <cell r="AG1984">
            <v>3290.3</v>
          </cell>
          <cell r="AH1984">
            <v>69636</v>
          </cell>
          <cell r="AI1984">
            <v>2527.1999999999998</v>
          </cell>
          <cell r="AJ1984">
            <v>192729.01</v>
          </cell>
          <cell r="AK1984">
            <v>4394.8500000000004</v>
          </cell>
          <cell r="AL1984">
            <v>11576.68</v>
          </cell>
        </row>
        <row r="1985">
          <cell r="A1985">
            <v>38919</v>
          </cell>
          <cell r="B1985" t="str">
            <v>16:00</v>
          </cell>
          <cell r="C1985">
            <v>51566</v>
          </cell>
          <cell r="D1985">
            <v>74011.23</v>
          </cell>
          <cell r="E1985">
            <v>186937.89</v>
          </cell>
          <cell r="F1985">
            <v>29030.400000000001</v>
          </cell>
          <cell r="G1985">
            <v>88128.3</v>
          </cell>
          <cell r="H1985">
            <v>11162.78</v>
          </cell>
          <cell r="I1985">
            <v>-212.19</v>
          </cell>
          <cell r="J1985">
            <v>14971.69</v>
          </cell>
          <cell r="K1985">
            <v>5522.95</v>
          </cell>
          <cell r="L1985">
            <v>11790.75</v>
          </cell>
          <cell r="M1985">
            <v>4552.97</v>
          </cell>
          <cell r="N1985">
            <v>36432</v>
          </cell>
          <cell r="O1985">
            <v>5829.66</v>
          </cell>
          <cell r="P1985">
            <v>39907.03</v>
          </cell>
          <cell r="Q1985">
            <v>113556.19</v>
          </cell>
          <cell r="R1985">
            <v>45736.69</v>
          </cell>
          <cell r="S1985">
            <v>2268</v>
          </cell>
          <cell r="T1985">
            <v>12250.8</v>
          </cell>
          <cell r="U1985">
            <v>11790.75</v>
          </cell>
          <cell r="V1985">
            <v>948</v>
          </cell>
          <cell r="W1985">
            <v>13046.4</v>
          </cell>
          <cell r="X1985">
            <v>102</v>
          </cell>
          <cell r="Y1985">
            <v>15131.48</v>
          </cell>
          <cell r="Z1985">
            <v>6421.78</v>
          </cell>
          <cell r="AA1985">
            <v>3.75</v>
          </cell>
          <cell r="AB1985">
            <v>1932.3</v>
          </cell>
          <cell r="AC1985">
            <v>13003.18</v>
          </cell>
          <cell r="AD1985">
            <v>5.15</v>
          </cell>
          <cell r="AE1985">
            <v>22824</v>
          </cell>
          <cell r="AF1985">
            <v>17.71</v>
          </cell>
          <cell r="AG1985">
            <v>3320.75</v>
          </cell>
          <cell r="AH1985">
            <v>69187.97</v>
          </cell>
          <cell r="AI1985">
            <v>2491.1999999999998</v>
          </cell>
          <cell r="AJ1985">
            <v>192873.03</v>
          </cell>
          <cell r="AK1985">
            <v>4394.8500000000004</v>
          </cell>
          <cell r="AL1985">
            <v>11070.55</v>
          </cell>
        </row>
        <row r="1986">
          <cell r="A1986">
            <v>38919</v>
          </cell>
          <cell r="B1986" t="str">
            <v>16:15</v>
          </cell>
          <cell r="C1986">
            <v>51366.36</v>
          </cell>
          <cell r="D1986">
            <v>68330.09</v>
          </cell>
          <cell r="E1986">
            <v>188216.78</v>
          </cell>
          <cell r="F1986">
            <v>29203.200000000001</v>
          </cell>
          <cell r="G1986">
            <v>88281.64</v>
          </cell>
          <cell r="H1986">
            <v>11183.03</v>
          </cell>
          <cell r="I1986">
            <v>-204.71</v>
          </cell>
          <cell r="J1986">
            <v>15235.27</v>
          </cell>
          <cell r="K1986">
            <v>5430.91</v>
          </cell>
          <cell r="L1986">
            <v>11794.06</v>
          </cell>
          <cell r="M1986">
            <v>5669.73</v>
          </cell>
          <cell r="N1986">
            <v>36984</v>
          </cell>
          <cell r="O1986">
            <v>5829.66</v>
          </cell>
          <cell r="P1986">
            <v>39750.239999999998</v>
          </cell>
          <cell r="Q1986">
            <v>113804.71</v>
          </cell>
          <cell r="R1986">
            <v>45579.9</v>
          </cell>
          <cell r="S1986">
            <v>2376</v>
          </cell>
          <cell r="T1986">
            <v>12139.2</v>
          </cell>
          <cell r="U1986">
            <v>11794.06</v>
          </cell>
          <cell r="V1986">
            <v>1035</v>
          </cell>
          <cell r="W1986">
            <v>12902.4</v>
          </cell>
          <cell r="X1986">
            <v>100.5</v>
          </cell>
          <cell r="Y1986">
            <v>15048.34</v>
          </cell>
          <cell r="Z1986">
            <v>6249.74</v>
          </cell>
          <cell r="AA1986">
            <v>0</v>
          </cell>
          <cell r="AB1986">
            <v>2186.6999999999998</v>
          </cell>
          <cell r="AC1986">
            <v>13052.07</v>
          </cell>
          <cell r="AD1986">
            <v>3.13</v>
          </cell>
          <cell r="AE1986">
            <v>22644</v>
          </cell>
          <cell r="AF1986">
            <v>14.58</v>
          </cell>
          <cell r="AG1986">
            <v>3244.95</v>
          </cell>
          <cell r="AH1986">
            <v>68633.73</v>
          </cell>
          <cell r="AI1986">
            <v>2520</v>
          </cell>
          <cell r="AJ1986">
            <v>192744.98</v>
          </cell>
          <cell r="AK1986">
            <v>4337.78</v>
          </cell>
          <cell r="AL1986">
            <v>10114.39</v>
          </cell>
        </row>
        <row r="1987">
          <cell r="A1987">
            <v>38919</v>
          </cell>
          <cell r="B1987" t="str">
            <v>16:30</v>
          </cell>
          <cell r="C1987">
            <v>52006.51</v>
          </cell>
          <cell r="D1987">
            <v>68370.100000000006</v>
          </cell>
          <cell r="E1987">
            <v>188895.63</v>
          </cell>
          <cell r="F1987">
            <v>29116.799999999999</v>
          </cell>
          <cell r="G1987">
            <v>88243.3</v>
          </cell>
          <cell r="H1987">
            <v>11210.78</v>
          </cell>
          <cell r="I1987">
            <v>-208.74</v>
          </cell>
          <cell r="J1987">
            <v>14661.6</v>
          </cell>
          <cell r="K1987">
            <v>5420.23</v>
          </cell>
          <cell r="L1987">
            <v>11746.72</v>
          </cell>
          <cell r="M1987">
            <v>5669.73</v>
          </cell>
          <cell r="N1987">
            <v>36432</v>
          </cell>
          <cell r="O1987">
            <v>5835.72</v>
          </cell>
          <cell r="P1987">
            <v>39358.06</v>
          </cell>
          <cell r="Q1987">
            <v>114000.74</v>
          </cell>
          <cell r="R1987">
            <v>45193.78</v>
          </cell>
          <cell r="S1987">
            <v>2376</v>
          </cell>
          <cell r="T1987">
            <v>12402</v>
          </cell>
          <cell r="U1987">
            <v>11746.72</v>
          </cell>
          <cell r="V1987">
            <v>1092</v>
          </cell>
          <cell r="W1987">
            <v>12960</v>
          </cell>
          <cell r="X1987">
            <v>99.75</v>
          </cell>
          <cell r="Y1987">
            <v>15131.48</v>
          </cell>
          <cell r="Z1987">
            <v>7263.21</v>
          </cell>
          <cell r="AA1987">
            <v>3.75</v>
          </cell>
          <cell r="AB1987">
            <v>2196.3000000000002</v>
          </cell>
          <cell r="AC1987">
            <v>13171.88</v>
          </cell>
          <cell r="AD1987">
            <v>4.6900000000000004</v>
          </cell>
          <cell r="AE1987">
            <v>22320</v>
          </cell>
          <cell r="AF1987">
            <v>14.58</v>
          </cell>
          <cell r="AG1987">
            <v>3347</v>
          </cell>
          <cell r="AH1987">
            <v>68288.73</v>
          </cell>
          <cell r="AI1987">
            <v>2541.6</v>
          </cell>
          <cell r="AJ1987">
            <v>192728.98</v>
          </cell>
          <cell r="AK1987">
            <v>4223.62</v>
          </cell>
          <cell r="AL1987">
            <v>9588.3799999999992</v>
          </cell>
        </row>
        <row r="1988">
          <cell r="A1988">
            <v>38919</v>
          </cell>
          <cell r="B1988" t="str">
            <v>16:45</v>
          </cell>
          <cell r="C1988">
            <v>51889.68</v>
          </cell>
          <cell r="D1988">
            <v>68330.09</v>
          </cell>
          <cell r="E1988">
            <v>189026.45</v>
          </cell>
          <cell r="F1988">
            <v>29116.799999999999</v>
          </cell>
          <cell r="G1988">
            <v>88243.3</v>
          </cell>
          <cell r="H1988">
            <v>11184.91</v>
          </cell>
          <cell r="I1988">
            <v>-214.2</v>
          </cell>
          <cell r="J1988">
            <v>14913.64</v>
          </cell>
          <cell r="K1988">
            <v>5413.3</v>
          </cell>
          <cell r="L1988">
            <v>11777.42</v>
          </cell>
          <cell r="M1988">
            <v>5669.73</v>
          </cell>
          <cell r="N1988">
            <v>36432</v>
          </cell>
          <cell r="O1988">
            <v>5823.59</v>
          </cell>
          <cell r="P1988">
            <v>39036.9</v>
          </cell>
          <cell r="Q1988">
            <v>113654.2</v>
          </cell>
          <cell r="R1988">
            <v>44860.49</v>
          </cell>
          <cell r="S1988">
            <v>2484</v>
          </cell>
          <cell r="T1988">
            <v>12283.2</v>
          </cell>
          <cell r="U1988">
            <v>11777.42</v>
          </cell>
          <cell r="V1988">
            <v>963</v>
          </cell>
          <cell r="W1988">
            <v>13017.6</v>
          </cell>
          <cell r="X1988">
            <v>91.5</v>
          </cell>
          <cell r="Y1988">
            <v>15713.46</v>
          </cell>
          <cell r="Z1988">
            <v>7332.52</v>
          </cell>
          <cell r="AA1988">
            <v>1.88</v>
          </cell>
          <cell r="AB1988">
            <v>2194.6999999999998</v>
          </cell>
          <cell r="AC1988">
            <v>15019.85</v>
          </cell>
          <cell r="AD1988">
            <v>1.49</v>
          </cell>
          <cell r="AE1988">
            <v>22320</v>
          </cell>
          <cell r="AF1988">
            <v>15.62</v>
          </cell>
          <cell r="AG1988">
            <v>3361.68</v>
          </cell>
          <cell r="AH1988">
            <v>67532.73</v>
          </cell>
          <cell r="AI1988">
            <v>2491.1999999999998</v>
          </cell>
          <cell r="AJ1988">
            <v>192296.98</v>
          </cell>
          <cell r="AK1988">
            <v>4223.62</v>
          </cell>
          <cell r="AL1988">
            <v>9058.8700000000008</v>
          </cell>
        </row>
        <row r="1989">
          <cell r="A1989">
            <v>38919</v>
          </cell>
          <cell r="B1989" t="str">
            <v>17:00</v>
          </cell>
          <cell r="C1989">
            <v>51575.199999999997</v>
          </cell>
          <cell r="D1989">
            <v>67409.91</v>
          </cell>
          <cell r="E1989">
            <v>188541.99</v>
          </cell>
          <cell r="F1989">
            <v>29116.799999999999</v>
          </cell>
          <cell r="G1989">
            <v>88243.3</v>
          </cell>
          <cell r="H1989">
            <v>11162.78</v>
          </cell>
          <cell r="I1989">
            <v>-218.65</v>
          </cell>
          <cell r="J1989">
            <v>14806.05</v>
          </cell>
          <cell r="K1989">
            <v>5411.05</v>
          </cell>
          <cell r="L1989">
            <v>11779.57</v>
          </cell>
          <cell r="M1989">
            <v>5669.73</v>
          </cell>
          <cell r="N1989">
            <v>36984</v>
          </cell>
          <cell r="O1989">
            <v>5835.72</v>
          </cell>
          <cell r="P1989">
            <v>39286.22</v>
          </cell>
          <cell r="Q1989">
            <v>113594.65</v>
          </cell>
          <cell r="R1989">
            <v>45121.94</v>
          </cell>
          <cell r="S1989">
            <v>2484</v>
          </cell>
          <cell r="T1989">
            <v>11800.8</v>
          </cell>
          <cell r="U1989">
            <v>11779.57</v>
          </cell>
          <cell r="V1989">
            <v>789</v>
          </cell>
          <cell r="W1989">
            <v>12816</v>
          </cell>
          <cell r="X1989">
            <v>94.5</v>
          </cell>
          <cell r="Y1989">
            <v>15713.46</v>
          </cell>
          <cell r="Z1989">
            <v>7270.65</v>
          </cell>
          <cell r="AA1989">
            <v>3.75</v>
          </cell>
          <cell r="AB1989">
            <v>2189.9</v>
          </cell>
          <cell r="AC1989">
            <v>15317.87</v>
          </cell>
          <cell r="AD1989">
            <v>1.57</v>
          </cell>
          <cell r="AE1989">
            <v>22158</v>
          </cell>
          <cell r="AF1989">
            <v>18.75</v>
          </cell>
          <cell r="AG1989">
            <v>3361.62</v>
          </cell>
          <cell r="AH1989">
            <v>67199.73</v>
          </cell>
          <cell r="AI1989">
            <v>2520</v>
          </cell>
          <cell r="AJ1989">
            <v>191481.04</v>
          </cell>
          <cell r="AK1989">
            <v>4337.78</v>
          </cell>
          <cell r="AL1989">
            <v>8787.69</v>
          </cell>
        </row>
        <row r="1990">
          <cell r="A1990">
            <v>38919</v>
          </cell>
          <cell r="B1990" t="str">
            <v>17:15</v>
          </cell>
          <cell r="C1990">
            <v>50282.09</v>
          </cell>
          <cell r="D1990">
            <v>64209.26</v>
          </cell>
          <cell r="E1990">
            <v>188824.7</v>
          </cell>
          <cell r="F1990">
            <v>29289.599999999999</v>
          </cell>
          <cell r="G1990">
            <v>88243.3</v>
          </cell>
          <cell r="H1990">
            <v>11212.66</v>
          </cell>
          <cell r="I1990">
            <v>-182</v>
          </cell>
          <cell r="J1990">
            <v>15256.78</v>
          </cell>
          <cell r="K1990">
            <v>6537.03</v>
          </cell>
          <cell r="L1990">
            <v>12331.6</v>
          </cell>
          <cell r="M1990">
            <v>5961.06</v>
          </cell>
          <cell r="N1990">
            <v>36432</v>
          </cell>
          <cell r="O1990">
            <v>5841.79</v>
          </cell>
          <cell r="P1990">
            <v>39828.720000000001</v>
          </cell>
          <cell r="Q1990">
            <v>112662</v>
          </cell>
          <cell r="R1990">
            <v>45670.51</v>
          </cell>
          <cell r="S1990">
            <v>2376</v>
          </cell>
          <cell r="T1990">
            <v>11775.6</v>
          </cell>
          <cell r="U1990">
            <v>12331.6</v>
          </cell>
          <cell r="V1990">
            <v>738</v>
          </cell>
          <cell r="W1990">
            <v>12873.6</v>
          </cell>
          <cell r="X1990">
            <v>104.25</v>
          </cell>
          <cell r="Y1990">
            <v>16129.16</v>
          </cell>
          <cell r="Z1990">
            <v>7491.09</v>
          </cell>
          <cell r="AA1990">
            <v>5.63</v>
          </cell>
          <cell r="AB1990">
            <v>2208.9</v>
          </cell>
          <cell r="AC1990">
            <v>15597.81</v>
          </cell>
          <cell r="AD1990">
            <v>1.1200000000000001</v>
          </cell>
          <cell r="AE1990">
            <v>22032</v>
          </cell>
          <cell r="AF1990">
            <v>17.71</v>
          </cell>
          <cell r="AG1990">
            <v>3404.9</v>
          </cell>
          <cell r="AH1990">
            <v>66531.06</v>
          </cell>
          <cell r="AI1990">
            <v>2592</v>
          </cell>
          <cell r="AJ1990">
            <v>190505.28</v>
          </cell>
          <cell r="AK1990">
            <v>4337.78</v>
          </cell>
          <cell r="AL1990">
            <v>7632.81</v>
          </cell>
        </row>
        <row r="1991">
          <cell r="A1991">
            <v>38919</v>
          </cell>
          <cell r="B1991" t="str">
            <v>17:30</v>
          </cell>
          <cell r="C1991">
            <v>42314.18</v>
          </cell>
          <cell r="D1991">
            <v>69210.259999999995</v>
          </cell>
          <cell r="E1991">
            <v>185228.42</v>
          </cell>
          <cell r="F1991">
            <v>29116.799999999999</v>
          </cell>
          <cell r="G1991">
            <v>88243.3</v>
          </cell>
          <cell r="H1991">
            <v>11232.9</v>
          </cell>
          <cell r="I1991">
            <v>-172.8</v>
          </cell>
          <cell r="J1991">
            <v>14914.84</v>
          </cell>
          <cell r="K1991">
            <v>11615.77</v>
          </cell>
          <cell r="L1991">
            <v>12637.21</v>
          </cell>
          <cell r="M1991">
            <v>6028.29</v>
          </cell>
          <cell r="N1991">
            <v>35880</v>
          </cell>
          <cell r="O1991">
            <v>5823.59</v>
          </cell>
          <cell r="P1991">
            <v>40470.06</v>
          </cell>
          <cell r="Q1991">
            <v>112236.8</v>
          </cell>
          <cell r="R1991">
            <v>46293.65</v>
          </cell>
          <cell r="S1991">
            <v>2268</v>
          </cell>
          <cell r="T1991">
            <v>11757.6</v>
          </cell>
          <cell r="U1991">
            <v>12637.21</v>
          </cell>
          <cell r="V1991">
            <v>771</v>
          </cell>
          <cell r="W1991">
            <v>12931.2</v>
          </cell>
          <cell r="X1991">
            <v>105.75</v>
          </cell>
          <cell r="Y1991">
            <v>16295.44</v>
          </cell>
          <cell r="Z1991">
            <v>8041.08</v>
          </cell>
          <cell r="AA1991">
            <v>1.88</v>
          </cell>
          <cell r="AB1991">
            <v>2184.8000000000002</v>
          </cell>
          <cell r="AC1991">
            <v>15918.8</v>
          </cell>
          <cell r="AD1991">
            <v>10.37</v>
          </cell>
          <cell r="AE1991">
            <v>22770</v>
          </cell>
          <cell r="AF1991">
            <v>17.71</v>
          </cell>
          <cell r="AG1991">
            <v>3277.87</v>
          </cell>
          <cell r="AH1991">
            <v>66706.289999999994</v>
          </cell>
          <cell r="AI1991">
            <v>2592</v>
          </cell>
          <cell r="AJ1991">
            <v>188265.64</v>
          </cell>
          <cell r="AK1991">
            <v>4166.55</v>
          </cell>
          <cell r="AL1991">
            <v>8632.2199999999993</v>
          </cell>
        </row>
        <row r="1992">
          <cell r="A1992">
            <v>38919</v>
          </cell>
          <cell r="B1992" t="str">
            <v>17:45</v>
          </cell>
          <cell r="C1992">
            <v>51075.08</v>
          </cell>
          <cell r="D1992">
            <v>64689.37</v>
          </cell>
          <cell r="E1992">
            <v>184312.36</v>
          </cell>
          <cell r="F1992">
            <v>29289.599999999999</v>
          </cell>
          <cell r="G1992">
            <v>88243.3</v>
          </cell>
          <cell r="H1992">
            <v>11256.9</v>
          </cell>
          <cell r="I1992">
            <v>-185.59</v>
          </cell>
          <cell r="J1992">
            <v>15195.19</v>
          </cell>
          <cell r="K1992">
            <v>11386.7</v>
          </cell>
          <cell r="L1992">
            <v>13061.11</v>
          </cell>
          <cell r="M1992">
            <v>6024.56</v>
          </cell>
          <cell r="N1992">
            <v>36432</v>
          </cell>
          <cell r="O1992">
            <v>5835.72</v>
          </cell>
          <cell r="P1992">
            <v>41947.06</v>
          </cell>
          <cell r="Q1992">
            <v>112345.59</v>
          </cell>
          <cell r="R1992">
            <v>47782.78</v>
          </cell>
          <cell r="S1992">
            <v>2268</v>
          </cell>
          <cell r="T1992">
            <v>12222</v>
          </cell>
          <cell r="U1992">
            <v>13061.11</v>
          </cell>
          <cell r="V1992">
            <v>810</v>
          </cell>
          <cell r="W1992">
            <v>13161.6</v>
          </cell>
          <cell r="X1992">
            <v>113.25</v>
          </cell>
          <cell r="Y1992">
            <v>16794.28</v>
          </cell>
          <cell r="Z1992">
            <v>8795.09</v>
          </cell>
          <cell r="AA1992">
            <v>1.88</v>
          </cell>
          <cell r="AB1992">
            <v>2266.1</v>
          </cell>
          <cell r="AC1992">
            <v>16364.89</v>
          </cell>
          <cell r="AD1992">
            <v>36.78</v>
          </cell>
          <cell r="AE1992">
            <v>23022</v>
          </cell>
          <cell r="AF1992">
            <v>21.87</v>
          </cell>
          <cell r="AG1992">
            <v>3322</v>
          </cell>
          <cell r="AH1992">
            <v>66294.559999999998</v>
          </cell>
          <cell r="AI1992">
            <v>2584.8000000000002</v>
          </cell>
          <cell r="AJ1992">
            <v>187913.77</v>
          </cell>
          <cell r="AK1992">
            <v>3995.32</v>
          </cell>
          <cell r="AL1992">
            <v>9393.18</v>
          </cell>
        </row>
        <row r="1993">
          <cell r="A1993">
            <v>38919</v>
          </cell>
          <cell r="B1993" t="str">
            <v>18:00</v>
          </cell>
          <cell r="C1993">
            <v>53050.36</v>
          </cell>
          <cell r="D1993">
            <v>69050.23</v>
          </cell>
          <cell r="E1993">
            <v>186911.74</v>
          </cell>
          <cell r="F1993">
            <v>29376</v>
          </cell>
          <cell r="G1993">
            <v>88511.64</v>
          </cell>
          <cell r="H1993">
            <v>11354.77</v>
          </cell>
          <cell r="I1993">
            <v>-185.02</v>
          </cell>
          <cell r="J1993">
            <v>14947.64</v>
          </cell>
          <cell r="K1993">
            <v>12138.34</v>
          </cell>
          <cell r="L1993">
            <v>13255.77</v>
          </cell>
          <cell r="M1993">
            <v>6032.03</v>
          </cell>
          <cell r="N1993">
            <v>35880</v>
          </cell>
          <cell r="O1993">
            <v>6278.56</v>
          </cell>
          <cell r="P1993">
            <v>45722.77</v>
          </cell>
          <cell r="Q1993">
            <v>112793.02</v>
          </cell>
          <cell r="R1993">
            <v>52001.33</v>
          </cell>
          <cell r="S1993">
            <v>2268</v>
          </cell>
          <cell r="T1993">
            <v>13129.2</v>
          </cell>
          <cell r="U1993">
            <v>13255.77</v>
          </cell>
          <cell r="V1993">
            <v>843</v>
          </cell>
          <cell r="W1993">
            <v>13766.4</v>
          </cell>
          <cell r="X1993">
            <v>110.25</v>
          </cell>
          <cell r="Y1993">
            <v>17043.7</v>
          </cell>
          <cell r="Z1993">
            <v>9200.5</v>
          </cell>
          <cell r="AA1993">
            <v>3.75</v>
          </cell>
          <cell r="AB1993">
            <v>2349</v>
          </cell>
          <cell r="AC1993">
            <v>17436.22</v>
          </cell>
          <cell r="AD1993">
            <v>39.26</v>
          </cell>
          <cell r="AE1993">
            <v>24012</v>
          </cell>
          <cell r="AF1993">
            <v>31.25</v>
          </cell>
          <cell r="AG1993">
            <v>3219.61</v>
          </cell>
          <cell r="AH1993">
            <v>68417.03</v>
          </cell>
          <cell r="AI1993">
            <v>2757.6</v>
          </cell>
          <cell r="AJ1993">
            <v>191321.33</v>
          </cell>
          <cell r="AK1993">
            <v>3995.32</v>
          </cell>
          <cell r="AL1993">
            <v>9664.36</v>
          </cell>
        </row>
        <row r="1994">
          <cell r="A1994">
            <v>38919</v>
          </cell>
          <cell r="B1994" t="str">
            <v>18:15</v>
          </cell>
          <cell r="C1994">
            <v>53326.03</v>
          </cell>
          <cell r="D1994">
            <v>78212.070000000007</v>
          </cell>
          <cell r="E1994">
            <v>194336.68</v>
          </cell>
          <cell r="F1994">
            <v>37670.400000000001</v>
          </cell>
          <cell r="G1994">
            <v>93073.3</v>
          </cell>
          <cell r="H1994">
            <v>11790.48</v>
          </cell>
          <cell r="I1994">
            <v>-198.53</v>
          </cell>
          <cell r="J1994">
            <v>15355.2</v>
          </cell>
          <cell r="K1994">
            <v>12552.19</v>
          </cell>
          <cell r="L1994">
            <v>13891.69</v>
          </cell>
          <cell r="M1994">
            <v>6300.95</v>
          </cell>
          <cell r="N1994">
            <v>38640</v>
          </cell>
          <cell r="O1994">
            <v>7971.04</v>
          </cell>
          <cell r="P1994">
            <v>53477.36</v>
          </cell>
          <cell r="Q1994">
            <v>113798.53</v>
          </cell>
          <cell r="R1994">
            <v>61448.4</v>
          </cell>
          <cell r="S1994">
            <v>2268</v>
          </cell>
          <cell r="T1994">
            <v>14666.4</v>
          </cell>
          <cell r="U1994">
            <v>13891.69</v>
          </cell>
          <cell r="V1994">
            <v>927</v>
          </cell>
          <cell r="W1994">
            <v>14515.2</v>
          </cell>
          <cell r="X1994">
            <v>102.75</v>
          </cell>
          <cell r="Y1994">
            <v>18290.8</v>
          </cell>
          <cell r="Z1994">
            <v>10207.31</v>
          </cell>
          <cell r="AA1994">
            <v>7.5</v>
          </cell>
          <cell r="AB1994">
            <v>2610.4</v>
          </cell>
          <cell r="AC1994">
            <v>19768.7</v>
          </cell>
          <cell r="AD1994">
            <v>40.19</v>
          </cell>
          <cell r="AE1994">
            <v>27180</v>
          </cell>
          <cell r="AF1994">
            <v>50</v>
          </cell>
          <cell r="AG1994">
            <v>3204.96</v>
          </cell>
          <cell r="AH1994">
            <v>73917.95</v>
          </cell>
          <cell r="AI1994">
            <v>3182.4</v>
          </cell>
          <cell r="AJ1994">
            <v>202423.98</v>
          </cell>
          <cell r="AK1994">
            <v>4052.4</v>
          </cell>
          <cell r="AL1994">
            <v>13310.15</v>
          </cell>
        </row>
        <row r="1995">
          <cell r="A1995">
            <v>38919</v>
          </cell>
          <cell r="B1995" t="str">
            <v>18:30</v>
          </cell>
          <cell r="C1995">
            <v>53337.23</v>
          </cell>
          <cell r="D1995">
            <v>85293.49</v>
          </cell>
          <cell r="E1995">
            <v>213812.11</v>
          </cell>
          <cell r="F1995">
            <v>47347.199999999997</v>
          </cell>
          <cell r="G1995">
            <v>94146.63</v>
          </cell>
          <cell r="H1995">
            <v>12180.08</v>
          </cell>
          <cell r="I1995">
            <v>8439.86</v>
          </cell>
          <cell r="J1995">
            <v>15477.8</v>
          </cell>
          <cell r="K1995">
            <v>14898.69</v>
          </cell>
          <cell r="L1995">
            <v>13893.98</v>
          </cell>
          <cell r="M1995">
            <v>6308.42</v>
          </cell>
          <cell r="N1995">
            <v>38640</v>
          </cell>
          <cell r="O1995">
            <v>8031.7</v>
          </cell>
          <cell r="P1995">
            <v>76267.740000000005</v>
          </cell>
          <cell r="Q1995">
            <v>107479.89</v>
          </cell>
          <cell r="R1995">
            <v>84299.44</v>
          </cell>
          <cell r="S1995">
            <v>2376</v>
          </cell>
          <cell r="T1995">
            <v>18450</v>
          </cell>
          <cell r="U1995">
            <v>13893.98</v>
          </cell>
          <cell r="V1995">
            <v>1251</v>
          </cell>
          <cell r="W1995">
            <v>15264</v>
          </cell>
          <cell r="X1995">
            <v>99.75</v>
          </cell>
          <cell r="Y1995">
            <v>20119.88</v>
          </cell>
          <cell r="Z1995">
            <v>11505.83</v>
          </cell>
          <cell r="AA1995">
            <v>13.13</v>
          </cell>
          <cell r="AB1995">
            <v>3220.9</v>
          </cell>
          <cell r="AC1995">
            <v>23029.18</v>
          </cell>
          <cell r="AD1995">
            <v>38.869999999999997</v>
          </cell>
          <cell r="AE1995">
            <v>32850</v>
          </cell>
          <cell r="AF1995">
            <v>85.41</v>
          </cell>
          <cell r="AG1995">
            <v>3221.57</v>
          </cell>
          <cell r="AH1995">
            <v>85709.42</v>
          </cell>
          <cell r="AI1995">
            <v>4132.8</v>
          </cell>
          <cell r="AJ1995">
            <v>225013.12</v>
          </cell>
          <cell r="AK1995">
            <v>4166.55</v>
          </cell>
          <cell r="AL1995">
            <v>17154.66</v>
          </cell>
        </row>
        <row r="1996">
          <cell r="A1996">
            <v>38919</v>
          </cell>
          <cell r="B1996" t="str">
            <v>18:45</v>
          </cell>
          <cell r="C1996">
            <v>54780.38</v>
          </cell>
          <cell r="D1996">
            <v>86613.66</v>
          </cell>
          <cell r="E1996">
            <v>224333.21</v>
          </cell>
          <cell r="F1996">
            <v>57456</v>
          </cell>
          <cell r="G1996">
            <v>94453.3</v>
          </cell>
          <cell r="H1996">
            <v>12157.96</v>
          </cell>
          <cell r="I1996">
            <v>20830.77</v>
          </cell>
          <cell r="J1996">
            <v>15671.72</v>
          </cell>
          <cell r="K1996">
            <v>16106.92</v>
          </cell>
          <cell r="L1996">
            <v>13612.66</v>
          </cell>
          <cell r="M1996">
            <v>6297.21</v>
          </cell>
          <cell r="N1996">
            <v>39192</v>
          </cell>
          <cell r="O1996">
            <v>8031.7</v>
          </cell>
          <cell r="P1996">
            <v>96382.399999999994</v>
          </cell>
          <cell r="Q1996">
            <v>114355.99</v>
          </cell>
          <cell r="R1996">
            <v>104414.1</v>
          </cell>
          <cell r="S1996">
            <v>2376</v>
          </cell>
          <cell r="T1996">
            <v>22208.400000000001</v>
          </cell>
          <cell r="U1996">
            <v>13612.66</v>
          </cell>
          <cell r="V1996">
            <v>1491</v>
          </cell>
          <cell r="W1996">
            <v>16012.8</v>
          </cell>
          <cell r="X1996">
            <v>108</v>
          </cell>
          <cell r="Y1996">
            <v>21117.56</v>
          </cell>
          <cell r="Z1996">
            <v>12009.95</v>
          </cell>
          <cell r="AA1996">
            <v>15.01</v>
          </cell>
          <cell r="AB1996">
            <v>3742.1</v>
          </cell>
          <cell r="AC1996">
            <v>24799.19</v>
          </cell>
          <cell r="AD1996">
            <v>40.81</v>
          </cell>
          <cell r="AE1996">
            <v>35910</v>
          </cell>
          <cell r="AF1996">
            <v>133.33000000000001</v>
          </cell>
          <cell r="AG1996">
            <v>3146.39</v>
          </cell>
          <cell r="AH1996">
            <v>93687.21</v>
          </cell>
          <cell r="AI1996">
            <v>4680</v>
          </cell>
          <cell r="AJ1996">
            <v>234371.74</v>
          </cell>
          <cell r="AK1996">
            <v>4109.47</v>
          </cell>
          <cell r="AL1996">
            <v>15996.27</v>
          </cell>
        </row>
        <row r="1997">
          <cell r="A1997">
            <v>38919</v>
          </cell>
          <cell r="B1997" t="str">
            <v>19:00</v>
          </cell>
          <cell r="C1997">
            <v>53588.89</v>
          </cell>
          <cell r="D1997">
            <v>80492.52</v>
          </cell>
          <cell r="E1997">
            <v>222703.88</v>
          </cell>
          <cell r="F1997">
            <v>63676.800000000003</v>
          </cell>
          <cell r="G1997">
            <v>95104.97</v>
          </cell>
          <cell r="H1997">
            <v>12229.95</v>
          </cell>
          <cell r="I1997">
            <v>45020.61</v>
          </cell>
          <cell r="J1997">
            <v>15993.7</v>
          </cell>
          <cell r="K1997">
            <v>16161.86</v>
          </cell>
          <cell r="L1997">
            <v>13563.38</v>
          </cell>
          <cell r="M1997">
            <v>6304.68</v>
          </cell>
          <cell r="N1997">
            <v>38640</v>
          </cell>
          <cell r="O1997">
            <v>8092.36</v>
          </cell>
          <cell r="P1997">
            <v>100820.36</v>
          </cell>
          <cell r="Q1997">
            <v>128842.93</v>
          </cell>
          <cell r="R1997">
            <v>108912.72</v>
          </cell>
          <cell r="S1997">
            <v>2376</v>
          </cell>
          <cell r="T1997">
            <v>23878.799999999999</v>
          </cell>
          <cell r="U1997">
            <v>13563.38</v>
          </cell>
          <cell r="V1997">
            <v>1617</v>
          </cell>
          <cell r="W1997">
            <v>16243.2</v>
          </cell>
          <cell r="X1997">
            <v>125.25</v>
          </cell>
          <cell r="Y1997">
            <v>22032.1</v>
          </cell>
          <cell r="Z1997">
            <v>12237.79</v>
          </cell>
          <cell r="AA1997">
            <v>15.01</v>
          </cell>
          <cell r="AB1997">
            <v>4006.7</v>
          </cell>
          <cell r="AC1997">
            <v>25349.66</v>
          </cell>
          <cell r="AD1997">
            <v>52</v>
          </cell>
          <cell r="AE1997">
            <v>37134</v>
          </cell>
          <cell r="AF1997">
            <v>149.99</v>
          </cell>
          <cell r="AG1997">
            <v>3307.47</v>
          </cell>
          <cell r="AH1997">
            <v>97456.68</v>
          </cell>
          <cell r="AI1997">
            <v>4932</v>
          </cell>
          <cell r="AJ1997">
            <v>234115.63</v>
          </cell>
          <cell r="AK1997">
            <v>4166.55</v>
          </cell>
          <cell r="AL1997">
            <v>17478.43</v>
          </cell>
        </row>
        <row r="1998">
          <cell r="A1998">
            <v>38919</v>
          </cell>
          <cell r="B1998" t="str">
            <v>19:15</v>
          </cell>
          <cell r="C1998">
            <v>53026.76</v>
          </cell>
          <cell r="D1998">
            <v>81812.78</v>
          </cell>
          <cell r="E1998">
            <v>224988.79</v>
          </cell>
          <cell r="F1998">
            <v>64281.599999999999</v>
          </cell>
          <cell r="G1998">
            <v>96139.97</v>
          </cell>
          <cell r="H1998">
            <v>12300.07</v>
          </cell>
          <cell r="I1998">
            <v>46429.99</v>
          </cell>
          <cell r="J1998">
            <v>16231.67</v>
          </cell>
          <cell r="K1998">
            <v>16350.62</v>
          </cell>
          <cell r="L1998">
            <v>13527.16</v>
          </cell>
          <cell r="M1998">
            <v>6308.42</v>
          </cell>
          <cell r="N1998">
            <v>38640</v>
          </cell>
          <cell r="O1998">
            <v>8128.76</v>
          </cell>
          <cell r="P1998">
            <v>100987.34</v>
          </cell>
          <cell r="Q1998">
            <v>133588.07</v>
          </cell>
          <cell r="R1998">
            <v>109116.1</v>
          </cell>
          <cell r="S1998">
            <v>2484</v>
          </cell>
          <cell r="T1998">
            <v>24260.400000000001</v>
          </cell>
          <cell r="U1998">
            <v>13527.16</v>
          </cell>
          <cell r="V1998">
            <v>1668</v>
          </cell>
          <cell r="W1998">
            <v>16358.4</v>
          </cell>
          <cell r="X1998">
            <v>132.75</v>
          </cell>
          <cell r="Y1998">
            <v>22032.1</v>
          </cell>
          <cell r="Z1998">
            <v>12322.2</v>
          </cell>
          <cell r="AA1998">
            <v>13.13</v>
          </cell>
          <cell r="AB1998">
            <v>4155</v>
          </cell>
          <cell r="AC1998">
            <v>25634.34</v>
          </cell>
          <cell r="AD1998">
            <v>53.39</v>
          </cell>
          <cell r="AE1998">
            <v>37224</v>
          </cell>
          <cell r="AF1998">
            <v>154.16</v>
          </cell>
          <cell r="AG1998">
            <v>3272.14</v>
          </cell>
          <cell r="AH1998">
            <v>98402.42</v>
          </cell>
          <cell r="AI1998">
            <v>4996.8</v>
          </cell>
          <cell r="AJ1998">
            <v>234355.59</v>
          </cell>
          <cell r="AK1998">
            <v>4109.47</v>
          </cell>
          <cell r="AL1998">
            <v>15893.4</v>
          </cell>
        </row>
        <row r="1999">
          <cell r="A1999">
            <v>38919</v>
          </cell>
          <cell r="B1999" t="str">
            <v>19:30</v>
          </cell>
          <cell r="C1999">
            <v>52778.7</v>
          </cell>
          <cell r="D1999">
            <v>82412.91</v>
          </cell>
          <cell r="E1999">
            <v>224190.73</v>
          </cell>
          <cell r="F1999">
            <v>64281.599999999999</v>
          </cell>
          <cell r="G1999">
            <v>96139.97</v>
          </cell>
          <cell r="H1999">
            <v>12348.06</v>
          </cell>
          <cell r="I1999">
            <v>46512.04</v>
          </cell>
          <cell r="J1999">
            <v>15968.5</v>
          </cell>
          <cell r="K1999">
            <v>16251.49</v>
          </cell>
          <cell r="L1999">
            <v>13462.58</v>
          </cell>
          <cell r="M1999">
            <v>6304.68</v>
          </cell>
          <cell r="N1999">
            <v>38640</v>
          </cell>
          <cell r="O1999">
            <v>8134.83</v>
          </cell>
          <cell r="P1999">
            <v>101142.65</v>
          </cell>
          <cell r="Q1999">
            <v>135345.92000000001</v>
          </cell>
          <cell r="R1999">
            <v>109277.48</v>
          </cell>
          <cell r="S1999">
            <v>2376</v>
          </cell>
          <cell r="T1999">
            <v>24318</v>
          </cell>
          <cell r="U1999">
            <v>13462.58</v>
          </cell>
          <cell r="V1999">
            <v>1680</v>
          </cell>
          <cell r="W1999">
            <v>16502.400000000001</v>
          </cell>
          <cell r="X1999">
            <v>153</v>
          </cell>
          <cell r="Y1999">
            <v>22115.24</v>
          </cell>
          <cell r="Z1999">
            <v>12180.87</v>
          </cell>
          <cell r="AA1999">
            <v>13.13</v>
          </cell>
          <cell r="AB1999">
            <v>4178.8999999999996</v>
          </cell>
          <cell r="AC1999">
            <v>25514.18</v>
          </cell>
          <cell r="AD1999">
            <v>53.86</v>
          </cell>
          <cell r="AE1999">
            <v>37224</v>
          </cell>
          <cell r="AF1999">
            <v>157.28</v>
          </cell>
          <cell r="AG1999">
            <v>3265.8</v>
          </cell>
          <cell r="AH1999">
            <v>98344.68</v>
          </cell>
          <cell r="AI1999">
            <v>4982.3999999999996</v>
          </cell>
          <cell r="AJ1999">
            <v>232355.63</v>
          </cell>
          <cell r="AK1999">
            <v>4280.7</v>
          </cell>
          <cell r="AL1999">
            <v>14874.11</v>
          </cell>
        </row>
        <row r="2000">
          <cell r="A2000">
            <v>38919</v>
          </cell>
          <cell r="B2000" t="str">
            <v>19:45</v>
          </cell>
          <cell r="C2000">
            <v>52415.01</v>
          </cell>
          <cell r="D2000">
            <v>81852.789999999994</v>
          </cell>
          <cell r="E2000">
            <v>223709.53</v>
          </cell>
          <cell r="F2000">
            <v>63936</v>
          </cell>
          <cell r="G2000">
            <v>96063.3</v>
          </cell>
          <cell r="H2000">
            <v>12445.93</v>
          </cell>
          <cell r="I2000">
            <v>46497.04</v>
          </cell>
          <cell r="J2000">
            <v>16317.27</v>
          </cell>
          <cell r="K2000">
            <v>16210.22</v>
          </cell>
          <cell r="L2000">
            <v>13466.61</v>
          </cell>
          <cell r="M2000">
            <v>6300.95</v>
          </cell>
          <cell r="N2000">
            <v>38640</v>
          </cell>
          <cell r="O2000">
            <v>8128.76</v>
          </cell>
          <cell r="P2000">
            <v>100813.24</v>
          </cell>
          <cell r="Q2000">
            <v>136158.6</v>
          </cell>
          <cell r="R2000">
            <v>108942</v>
          </cell>
          <cell r="S2000">
            <v>2592</v>
          </cell>
          <cell r="T2000">
            <v>24235.200000000001</v>
          </cell>
          <cell r="U2000">
            <v>13466.61</v>
          </cell>
          <cell r="V2000">
            <v>1692</v>
          </cell>
          <cell r="W2000">
            <v>16358.4</v>
          </cell>
          <cell r="X2000">
            <v>195.75</v>
          </cell>
          <cell r="Y2000">
            <v>21948.959999999999</v>
          </cell>
          <cell r="Z2000">
            <v>12223.98</v>
          </cell>
          <cell r="AA2000">
            <v>15.01</v>
          </cell>
          <cell r="AB2000">
            <v>4162.8999999999996</v>
          </cell>
          <cell r="AC2000">
            <v>25449.16</v>
          </cell>
          <cell r="AD2000">
            <v>44.11</v>
          </cell>
          <cell r="AE2000">
            <v>37098</v>
          </cell>
          <cell r="AF2000">
            <v>155.19999999999999</v>
          </cell>
          <cell r="AG2000">
            <v>3261.03</v>
          </cell>
          <cell r="AH2000">
            <v>97968.95</v>
          </cell>
          <cell r="AI2000">
            <v>4939.2</v>
          </cell>
          <cell r="AJ2000">
            <v>231635.74</v>
          </cell>
          <cell r="AK2000">
            <v>4166.55</v>
          </cell>
          <cell r="AL2000">
            <v>14225.36</v>
          </cell>
        </row>
        <row r="2001">
          <cell r="A2001">
            <v>38919</v>
          </cell>
          <cell r="B2001" t="str">
            <v>20:00</v>
          </cell>
          <cell r="C2001">
            <v>51746.45</v>
          </cell>
          <cell r="D2001">
            <v>78012.02</v>
          </cell>
          <cell r="E2001">
            <v>223150.3</v>
          </cell>
          <cell r="F2001">
            <v>64368</v>
          </cell>
          <cell r="G2001">
            <v>96561.63</v>
          </cell>
          <cell r="H2001">
            <v>12516.05</v>
          </cell>
          <cell r="I2001">
            <v>46625.48</v>
          </cell>
          <cell r="J2001">
            <v>16174.88</v>
          </cell>
          <cell r="K2001">
            <v>16160</v>
          </cell>
          <cell r="L2001">
            <v>13459.3</v>
          </cell>
          <cell r="M2001">
            <v>6300.95</v>
          </cell>
          <cell r="N2001">
            <v>38640</v>
          </cell>
          <cell r="O2001">
            <v>8165.16</v>
          </cell>
          <cell r="P2001">
            <v>100703.32</v>
          </cell>
          <cell r="Q2001">
            <v>135839.99</v>
          </cell>
          <cell r="R2001">
            <v>108868.48</v>
          </cell>
          <cell r="S2001">
            <v>2592</v>
          </cell>
          <cell r="T2001">
            <v>23972.400000000001</v>
          </cell>
          <cell r="U2001">
            <v>13459.3</v>
          </cell>
          <cell r="V2001">
            <v>1671</v>
          </cell>
          <cell r="W2001">
            <v>16272</v>
          </cell>
          <cell r="X2001">
            <v>293.25</v>
          </cell>
          <cell r="Y2001">
            <v>21533.26</v>
          </cell>
          <cell r="Z2001">
            <v>12058.8</v>
          </cell>
          <cell r="AA2001">
            <v>13.13</v>
          </cell>
          <cell r="AB2001">
            <v>4115.1000000000004</v>
          </cell>
          <cell r="AC2001">
            <v>25133.35</v>
          </cell>
          <cell r="AD2001">
            <v>9.98</v>
          </cell>
          <cell r="AE2001">
            <v>36558</v>
          </cell>
          <cell r="AF2001">
            <v>155.19999999999999</v>
          </cell>
          <cell r="AG2001">
            <v>3217.04</v>
          </cell>
          <cell r="AH2001">
            <v>97545.95</v>
          </cell>
          <cell r="AI2001">
            <v>4896</v>
          </cell>
          <cell r="AJ2001">
            <v>230371.86</v>
          </cell>
          <cell r="AK2001">
            <v>4109.47</v>
          </cell>
          <cell r="AL2001">
            <v>14006.77</v>
          </cell>
        </row>
        <row r="2002">
          <cell r="A2002">
            <v>38919</v>
          </cell>
          <cell r="B2002" t="str">
            <v>20:15</v>
          </cell>
          <cell r="C2002">
            <v>51740.45</v>
          </cell>
          <cell r="D2002">
            <v>71130.66</v>
          </cell>
          <cell r="E2002">
            <v>224550.75</v>
          </cell>
          <cell r="F2002">
            <v>64713.599999999999</v>
          </cell>
          <cell r="G2002">
            <v>97059.97</v>
          </cell>
          <cell r="H2002">
            <v>12586.17</v>
          </cell>
          <cell r="I2002">
            <v>46589.68</v>
          </cell>
          <cell r="J2002">
            <v>16328.07</v>
          </cell>
          <cell r="K2002">
            <v>16314.55</v>
          </cell>
          <cell r="L2002">
            <v>13338.85</v>
          </cell>
          <cell r="M2002">
            <v>6312.15</v>
          </cell>
          <cell r="N2002">
            <v>39192</v>
          </cell>
          <cell r="O2002">
            <v>8244.02</v>
          </cell>
          <cell r="P2002">
            <v>98964.13</v>
          </cell>
          <cell r="Q2002">
            <v>136578.79999999999</v>
          </cell>
          <cell r="R2002">
            <v>107208.15</v>
          </cell>
          <cell r="S2002">
            <v>2592</v>
          </cell>
          <cell r="T2002">
            <v>23598</v>
          </cell>
          <cell r="U2002">
            <v>13338.85</v>
          </cell>
          <cell r="V2002">
            <v>1572</v>
          </cell>
          <cell r="W2002">
            <v>16272</v>
          </cell>
          <cell r="X2002">
            <v>367.5</v>
          </cell>
          <cell r="Y2002">
            <v>21283.84</v>
          </cell>
          <cell r="Z2002">
            <v>11794.06</v>
          </cell>
          <cell r="AA2002">
            <v>11.26</v>
          </cell>
          <cell r="AB2002">
            <v>4052.9</v>
          </cell>
          <cell r="AC2002">
            <v>24987.27</v>
          </cell>
          <cell r="AD2002">
            <v>10.37</v>
          </cell>
          <cell r="AE2002">
            <v>35928</v>
          </cell>
          <cell r="AF2002">
            <v>149.99</v>
          </cell>
          <cell r="AG2002">
            <v>3248.24</v>
          </cell>
          <cell r="AH2002">
            <v>96828.15</v>
          </cell>
          <cell r="AI2002">
            <v>4845.6000000000004</v>
          </cell>
          <cell r="AJ2002">
            <v>229651.89</v>
          </cell>
          <cell r="AK2002">
            <v>4166.55</v>
          </cell>
          <cell r="AL2002">
            <v>12226.52</v>
          </cell>
        </row>
        <row r="2003">
          <cell r="A2003">
            <v>38919</v>
          </cell>
          <cell r="B2003" t="str">
            <v>20:30</v>
          </cell>
          <cell r="C2003">
            <v>52169.75</v>
          </cell>
          <cell r="D2003">
            <v>66449.710000000006</v>
          </cell>
          <cell r="E2003">
            <v>224161.26</v>
          </cell>
          <cell r="F2003">
            <v>60220.800000000003</v>
          </cell>
          <cell r="G2003">
            <v>97059.97</v>
          </cell>
          <cell r="H2003">
            <v>12610.16</v>
          </cell>
          <cell r="I2003">
            <v>46588.32</v>
          </cell>
          <cell r="J2003">
            <v>16314.87</v>
          </cell>
          <cell r="K2003">
            <v>16418.189999999999</v>
          </cell>
          <cell r="L2003">
            <v>13488.77</v>
          </cell>
          <cell r="M2003">
            <v>6304.68</v>
          </cell>
          <cell r="N2003">
            <v>38640</v>
          </cell>
          <cell r="O2003">
            <v>8225.82</v>
          </cell>
          <cell r="P2003">
            <v>97279.31</v>
          </cell>
          <cell r="Q2003">
            <v>136251.98000000001</v>
          </cell>
          <cell r="R2003">
            <v>105505.13</v>
          </cell>
          <cell r="S2003">
            <v>2592</v>
          </cell>
          <cell r="T2003">
            <v>22597.200000000001</v>
          </cell>
          <cell r="U2003">
            <v>13488.77</v>
          </cell>
          <cell r="V2003">
            <v>1524</v>
          </cell>
          <cell r="W2003">
            <v>15897.6</v>
          </cell>
          <cell r="X2003">
            <v>412.5</v>
          </cell>
          <cell r="Y2003">
            <v>21034.42</v>
          </cell>
          <cell r="Z2003">
            <v>11701.23</v>
          </cell>
          <cell r="AA2003">
            <v>11.26</v>
          </cell>
          <cell r="AB2003">
            <v>3960.5</v>
          </cell>
          <cell r="AC2003">
            <v>24686.84</v>
          </cell>
          <cell r="AD2003">
            <v>11.5</v>
          </cell>
          <cell r="AE2003">
            <v>35082</v>
          </cell>
          <cell r="AF2003">
            <v>144.78</v>
          </cell>
          <cell r="AG2003">
            <v>3274.81</v>
          </cell>
          <cell r="AH2003">
            <v>95614.68</v>
          </cell>
          <cell r="AI2003">
            <v>4795.2</v>
          </cell>
          <cell r="AJ2003">
            <v>228116.02</v>
          </cell>
          <cell r="AK2003">
            <v>4166.55</v>
          </cell>
          <cell r="AL2003">
            <v>11012.03</v>
          </cell>
        </row>
        <row r="2004">
          <cell r="A2004">
            <v>38919</v>
          </cell>
          <cell r="B2004" t="str">
            <v>20:45</v>
          </cell>
          <cell r="C2004">
            <v>52426.21</v>
          </cell>
          <cell r="D2004">
            <v>72891.009999999995</v>
          </cell>
          <cell r="E2004">
            <v>222397.99</v>
          </cell>
          <cell r="F2004">
            <v>48556.800000000003</v>
          </cell>
          <cell r="G2004">
            <v>97059.97</v>
          </cell>
          <cell r="H2004">
            <v>12636.04</v>
          </cell>
          <cell r="I2004">
            <v>46582.68</v>
          </cell>
          <cell r="J2004">
            <v>16303.67</v>
          </cell>
          <cell r="K2004">
            <v>16496.71</v>
          </cell>
          <cell r="L2004">
            <v>13415.82</v>
          </cell>
          <cell r="M2004">
            <v>6308.42</v>
          </cell>
          <cell r="N2004">
            <v>39192</v>
          </cell>
          <cell r="O2004">
            <v>8231.89</v>
          </cell>
          <cell r="P2004">
            <v>96503.47</v>
          </cell>
          <cell r="Q2004">
            <v>133701.29</v>
          </cell>
          <cell r="R2004">
            <v>104735.36</v>
          </cell>
          <cell r="S2004">
            <v>2592</v>
          </cell>
          <cell r="T2004">
            <v>22186.799999999999</v>
          </cell>
          <cell r="U2004">
            <v>13415.82</v>
          </cell>
          <cell r="V2004">
            <v>1485</v>
          </cell>
          <cell r="W2004">
            <v>15580.8</v>
          </cell>
          <cell r="X2004">
            <v>438.75</v>
          </cell>
          <cell r="Y2004">
            <v>20868.14</v>
          </cell>
          <cell r="Z2004">
            <v>11441.15</v>
          </cell>
          <cell r="AA2004">
            <v>13.13</v>
          </cell>
          <cell r="AB2004">
            <v>3825</v>
          </cell>
          <cell r="AC2004">
            <v>24216.95</v>
          </cell>
          <cell r="AD2004">
            <v>10.18</v>
          </cell>
          <cell r="AE2004">
            <v>34524</v>
          </cell>
          <cell r="AF2004">
            <v>141.66</v>
          </cell>
          <cell r="AG2004">
            <v>3140.54</v>
          </cell>
          <cell r="AH2004">
            <v>94061.42</v>
          </cell>
          <cell r="AI2004">
            <v>4773.6000000000004</v>
          </cell>
          <cell r="AJ2004">
            <v>226436.31</v>
          </cell>
          <cell r="AK2004">
            <v>4280.7</v>
          </cell>
          <cell r="AL2004">
            <v>10889.28</v>
          </cell>
        </row>
        <row r="2005">
          <cell r="A2005">
            <v>38919</v>
          </cell>
          <cell r="B2005" t="str">
            <v>21:00</v>
          </cell>
          <cell r="C2005">
            <v>51836.47</v>
          </cell>
          <cell r="D2005">
            <v>69010.22</v>
          </cell>
          <cell r="E2005">
            <v>216438.98</v>
          </cell>
          <cell r="F2005">
            <v>48729.599999999999</v>
          </cell>
          <cell r="G2005">
            <v>97558.3</v>
          </cell>
          <cell r="H2005">
            <v>12636.04</v>
          </cell>
          <cell r="I2005">
            <v>46676.53</v>
          </cell>
          <cell r="J2005">
            <v>16376.46</v>
          </cell>
          <cell r="K2005">
            <v>16433.650000000001</v>
          </cell>
          <cell r="L2005">
            <v>13040.61</v>
          </cell>
          <cell r="M2005">
            <v>6308.42</v>
          </cell>
          <cell r="N2005">
            <v>39192</v>
          </cell>
          <cell r="O2005">
            <v>8231.89</v>
          </cell>
          <cell r="P2005">
            <v>96077.11</v>
          </cell>
          <cell r="Q2005">
            <v>130488.5</v>
          </cell>
          <cell r="R2005">
            <v>104309</v>
          </cell>
          <cell r="S2005">
            <v>2484</v>
          </cell>
          <cell r="T2005">
            <v>21769.200000000001</v>
          </cell>
          <cell r="U2005">
            <v>13040.61</v>
          </cell>
          <cell r="V2005">
            <v>1473</v>
          </cell>
          <cell r="W2005">
            <v>15264</v>
          </cell>
          <cell r="X2005">
            <v>435</v>
          </cell>
          <cell r="Y2005">
            <v>20618.72</v>
          </cell>
          <cell r="Z2005">
            <v>11180.17</v>
          </cell>
          <cell r="AA2005">
            <v>13.13</v>
          </cell>
          <cell r="AB2005">
            <v>3694.3</v>
          </cell>
          <cell r="AC2005">
            <v>23616.54</v>
          </cell>
          <cell r="AD2005">
            <v>9.77</v>
          </cell>
          <cell r="AE2005">
            <v>33930</v>
          </cell>
          <cell r="AF2005">
            <v>137.49</v>
          </cell>
          <cell r="AG2005">
            <v>3878.4</v>
          </cell>
          <cell r="AH2005">
            <v>92483.42</v>
          </cell>
          <cell r="AI2005">
            <v>4651.2</v>
          </cell>
          <cell r="AJ2005">
            <v>222548.89</v>
          </cell>
          <cell r="AK2005">
            <v>4166.55</v>
          </cell>
          <cell r="AL2005">
            <v>12450.93</v>
          </cell>
        </row>
        <row r="2006">
          <cell r="A2006">
            <v>38919</v>
          </cell>
          <cell r="B2006" t="str">
            <v>21:15</v>
          </cell>
          <cell r="C2006">
            <v>52466.62</v>
          </cell>
          <cell r="D2006">
            <v>63889.2</v>
          </cell>
          <cell r="E2006">
            <v>214839.04000000001</v>
          </cell>
          <cell r="F2006">
            <v>48816</v>
          </cell>
          <cell r="G2006">
            <v>98094.97</v>
          </cell>
          <cell r="H2006">
            <v>12732.03</v>
          </cell>
          <cell r="I2006">
            <v>46694.080000000002</v>
          </cell>
          <cell r="J2006">
            <v>16438.060000000001</v>
          </cell>
          <cell r="K2006">
            <v>16465.439999999999</v>
          </cell>
          <cell r="L2006">
            <v>11311.17</v>
          </cell>
          <cell r="M2006">
            <v>6315.89</v>
          </cell>
          <cell r="N2006">
            <v>38640</v>
          </cell>
          <cell r="O2006">
            <v>8231.89</v>
          </cell>
          <cell r="P2006">
            <v>87526.12</v>
          </cell>
          <cell r="Q2006">
            <v>133713.9</v>
          </cell>
          <cell r="R2006">
            <v>95758.01</v>
          </cell>
          <cell r="S2006">
            <v>2484</v>
          </cell>
          <cell r="T2006">
            <v>22388.400000000001</v>
          </cell>
          <cell r="U2006">
            <v>11311.17</v>
          </cell>
          <cell r="V2006">
            <v>1392</v>
          </cell>
          <cell r="W2006">
            <v>14860.8</v>
          </cell>
          <cell r="X2006">
            <v>436.5</v>
          </cell>
          <cell r="Y2006">
            <v>20452.439999999999</v>
          </cell>
          <cell r="Z2006">
            <v>10995.4</v>
          </cell>
          <cell r="AA2006">
            <v>13.13</v>
          </cell>
          <cell r="AB2006">
            <v>3538.1</v>
          </cell>
          <cell r="AC2006">
            <v>23131.47</v>
          </cell>
          <cell r="AD2006">
            <v>10.1</v>
          </cell>
          <cell r="AE2006">
            <v>32688</v>
          </cell>
          <cell r="AF2006">
            <v>132.28</v>
          </cell>
          <cell r="AG2006">
            <v>4077.18</v>
          </cell>
          <cell r="AH2006">
            <v>90285.89</v>
          </cell>
          <cell r="AI2006">
            <v>4521.6000000000004</v>
          </cell>
          <cell r="AJ2006">
            <v>219813.18</v>
          </cell>
          <cell r="AK2006">
            <v>4166.55</v>
          </cell>
          <cell r="AL2006">
            <v>11471.39</v>
          </cell>
        </row>
        <row r="2007">
          <cell r="A2007">
            <v>38919</v>
          </cell>
          <cell r="B2007" t="str">
            <v>21:30</v>
          </cell>
          <cell r="C2007">
            <v>53175.19</v>
          </cell>
          <cell r="D2007">
            <v>68930.22</v>
          </cell>
          <cell r="E2007">
            <v>200229.97</v>
          </cell>
          <cell r="F2007">
            <v>48902.400000000001</v>
          </cell>
          <cell r="G2007">
            <v>98094.97</v>
          </cell>
          <cell r="H2007">
            <v>12732.03</v>
          </cell>
          <cell r="I2007">
            <v>46655.6</v>
          </cell>
          <cell r="J2007">
            <v>16471.650000000001</v>
          </cell>
          <cell r="K2007">
            <v>16537.759999999998</v>
          </cell>
          <cell r="L2007">
            <v>10769.69</v>
          </cell>
          <cell r="M2007">
            <v>6315.89</v>
          </cell>
          <cell r="N2007">
            <v>39192</v>
          </cell>
          <cell r="O2007">
            <v>8231.89</v>
          </cell>
          <cell r="P2007">
            <v>79238.11</v>
          </cell>
          <cell r="Q2007">
            <v>135331.37</v>
          </cell>
          <cell r="R2007">
            <v>87470</v>
          </cell>
          <cell r="S2007">
            <v>2592</v>
          </cell>
          <cell r="T2007">
            <v>22168.799999999999</v>
          </cell>
          <cell r="U2007">
            <v>10769.69</v>
          </cell>
          <cell r="V2007">
            <v>1323</v>
          </cell>
          <cell r="W2007">
            <v>14601.6</v>
          </cell>
          <cell r="X2007">
            <v>428.25</v>
          </cell>
          <cell r="Y2007">
            <v>20203.02</v>
          </cell>
          <cell r="Z2007">
            <v>10649.09</v>
          </cell>
          <cell r="AA2007">
            <v>13.13</v>
          </cell>
          <cell r="AB2007">
            <v>3396.3</v>
          </cell>
          <cell r="AC2007">
            <v>22681.41</v>
          </cell>
          <cell r="AD2007">
            <v>23.74</v>
          </cell>
          <cell r="AE2007">
            <v>31752</v>
          </cell>
          <cell r="AF2007">
            <v>121.87</v>
          </cell>
          <cell r="AG2007">
            <v>4796.2</v>
          </cell>
          <cell r="AH2007">
            <v>87741.89</v>
          </cell>
          <cell r="AI2007">
            <v>4370.3999999999996</v>
          </cell>
          <cell r="AJ2007">
            <v>211718.27</v>
          </cell>
          <cell r="AK2007">
            <v>4223.62</v>
          </cell>
          <cell r="AL2007">
            <v>15213.02</v>
          </cell>
        </row>
        <row r="2008">
          <cell r="A2008">
            <v>38919</v>
          </cell>
          <cell r="B2008" t="str">
            <v>21:45</v>
          </cell>
          <cell r="C2008">
            <v>52240.17</v>
          </cell>
          <cell r="D2008">
            <v>72530.929999999993</v>
          </cell>
          <cell r="E2008">
            <v>196674.12</v>
          </cell>
          <cell r="F2008">
            <v>48902.400000000001</v>
          </cell>
          <cell r="G2008">
            <v>98018.3</v>
          </cell>
          <cell r="H2008">
            <v>12756.03</v>
          </cell>
          <cell r="I2008">
            <v>46467.64</v>
          </cell>
          <cell r="J2008">
            <v>16536.419999999998</v>
          </cell>
          <cell r="K2008">
            <v>16388.099999999999</v>
          </cell>
          <cell r="L2008">
            <v>9545.7000000000007</v>
          </cell>
          <cell r="M2008">
            <v>6323.36</v>
          </cell>
          <cell r="N2008">
            <v>38640</v>
          </cell>
          <cell r="O2008">
            <v>8225.82</v>
          </cell>
          <cell r="P2008">
            <v>65600.100000000006</v>
          </cell>
          <cell r="Q2008">
            <v>142036.43</v>
          </cell>
          <cell r="R2008">
            <v>73825.919999999998</v>
          </cell>
          <cell r="S2008">
            <v>2484</v>
          </cell>
          <cell r="T2008">
            <v>22068</v>
          </cell>
          <cell r="U2008">
            <v>9545.7000000000007</v>
          </cell>
          <cell r="V2008">
            <v>1263</v>
          </cell>
          <cell r="W2008">
            <v>14457.6</v>
          </cell>
          <cell r="X2008">
            <v>417.75</v>
          </cell>
          <cell r="Y2008">
            <v>19537.900000000001</v>
          </cell>
          <cell r="Z2008">
            <v>10870.09</v>
          </cell>
          <cell r="AA2008">
            <v>13.13</v>
          </cell>
          <cell r="AB2008">
            <v>3259.3</v>
          </cell>
          <cell r="AC2008">
            <v>22045.91</v>
          </cell>
          <cell r="AD2008">
            <v>57.06</v>
          </cell>
          <cell r="AE2008">
            <v>30366</v>
          </cell>
          <cell r="AF2008">
            <v>112.49</v>
          </cell>
          <cell r="AG2008">
            <v>5245.2</v>
          </cell>
          <cell r="AH2008">
            <v>85142.36</v>
          </cell>
          <cell r="AI2008">
            <v>4197.6000000000004</v>
          </cell>
          <cell r="AJ2008">
            <v>207990.67</v>
          </cell>
          <cell r="AK2008">
            <v>3881.17</v>
          </cell>
          <cell r="AL2008">
            <v>15666.57</v>
          </cell>
        </row>
        <row r="2009">
          <cell r="A2009">
            <v>38919</v>
          </cell>
          <cell r="B2009" t="str">
            <v>22:00</v>
          </cell>
          <cell r="C2009">
            <v>51415.17</v>
          </cell>
          <cell r="D2009">
            <v>62328.89</v>
          </cell>
          <cell r="E2009">
            <v>196511.71</v>
          </cell>
          <cell r="F2009">
            <v>49075.199999999997</v>
          </cell>
          <cell r="G2009">
            <v>98056.63</v>
          </cell>
          <cell r="H2009">
            <v>12708.03</v>
          </cell>
          <cell r="I2009">
            <v>45293.88</v>
          </cell>
          <cell r="J2009">
            <v>16530.849999999999</v>
          </cell>
          <cell r="K2009">
            <v>16340.7</v>
          </cell>
          <cell r="L2009">
            <v>9114.8799999999992</v>
          </cell>
          <cell r="M2009">
            <v>6304.68</v>
          </cell>
          <cell r="N2009">
            <v>38640</v>
          </cell>
          <cell r="O2009">
            <v>8237.9500000000007</v>
          </cell>
          <cell r="P2009">
            <v>62594.66</v>
          </cell>
          <cell r="Q2009">
            <v>140304.01</v>
          </cell>
          <cell r="R2009">
            <v>70832.61</v>
          </cell>
          <cell r="S2009">
            <v>2592</v>
          </cell>
          <cell r="T2009">
            <v>21729.599999999999</v>
          </cell>
          <cell r="U2009">
            <v>9114.8799999999992</v>
          </cell>
          <cell r="V2009">
            <v>1146</v>
          </cell>
          <cell r="W2009">
            <v>14284.8</v>
          </cell>
          <cell r="X2009">
            <v>405.75</v>
          </cell>
          <cell r="Y2009">
            <v>19122.2</v>
          </cell>
          <cell r="Z2009">
            <v>10909.11</v>
          </cell>
          <cell r="AA2009">
            <v>13.13</v>
          </cell>
          <cell r="AB2009">
            <v>3135</v>
          </cell>
          <cell r="AC2009">
            <v>21349.66</v>
          </cell>
          <cell r="AD2009">
            <v>57.59</v>
          </cell>
          <cell r="AE2009">
            <v>29376</v>
          </cell>
          <cell r="AF2009">
            <v>106.24</v>
          </cell>
          <cell r="AG2009">
            <v>5260.75</v>
          </cell>
          <cell r="AH2009">
            <v>81652.679999999993</v>
          </cell>
          <cell r="AI2009">
            <v>3981.6</v>
          </cell>
          <cell r="AJ2009">
            <v>205174.89</v>
          </cell>
          <cell r="AK2009">
            <v>3881.17</v>
          </cell>
          <cell r="AL2009">
            <v>13674.76</v>
          </cell>
        </row>
        <row r="2010">
          <cell r="A2010">
            <v>38919</v>
          </cell>
          <cell r="B2010" t="str">
            <v>22:15</v>
          </cell>
          <cell r="C2010">
            <v>52364.59</v>
          </cell>
          <cell r="D2010">
            <v>56727.78</v>
          </cell>
          <cell r="E2010">
            <v>198275.86</v>
          </cell>
          <cell r="F2010">
            <v>49161.599999999999</v>
          </cell>
          <cell r="G2010">
            <v>98056.63</v>
          </cell>
          <cell r="H2010">
            <v>12706.16</v>
          </cell>
          <cell r="I2010">
            <v>24700.43</v>
          </cell>
          <cell r="J2010">
            <v>16399.66</v>
          </cell>
          <cell r="K2010">
            <v>16536.04</v>
          </cell>
          <cell r="L2010">
            <v>9334.14</v>
          </cell>
          <cell r="M2010">
            <v>6312.15</v>
          </cell>
          <cell r="N2010">
            <v>38640</v>
          </cell>
          <cell r="O2010">
            <v>8353.2099999999991</v>
          </cell>
          <cell r="P2010">
            <v>61424.27</v>
          </cell>
          <cell r="Q2010">
            <v>132764.35</v>
          </cell>
          <cell r="R2010">
            <v>69777.48</v>
          </cell>
          <cell r="S2010">
            <v>2592</v>
          </cell>
          <cell r="T2010">
            <v>19782</v>
          </cell>
          <cell r="U2010">
            <v>9334.14</v>
          </cell>
          <cell r="V2010">
            <v>1059</v>
          </cell>
          <cell r="W2010">
            <v>14169.6</v>
          </cell>
          <cell r="X2010">
            <v>391.5</v>
          </cell>
          <cell r="Y2010">
            <v>18124.52</v>
          </cell>
          <cell r="Z2010">
            <v>10548.23</v>
          </cell>
          <cell r="AA2010">
            <v>11.26</v>
          </cell>
          <cell r="AB2010">
            <v>3076.2</v>
          </cell>
          <cell r="AC2010">
            <v>20449</v>
          </cell>
          <cell r="AD2010">
            <v>52.37</v>
          </cell>
          <cell r="AE2010">
            <v>28152</v>
          </cell>
          <cell r="AF2010">
            <v>97.91</v>
          </cell>
          <cell r="AG2010">
            <v>5324.34</v>
          </cell>
          <cell r="AH2010">
            <v>78222.149999999994</v>
          </cell>
          <cell r="AI2010">
            <v>3801.6</v>
          </cell>
          <cell r="AJ2010">
            <v>202582.94</v>
          </cell>
          <cell r="AK2010">
            <v>3767.02</v>
          </cell>
          <cell r="AL2010">
            <v>10137.66</v>
          </cell>
        </row>
        <row r="2011">
          <cell r="A2011">
            <v>38919</v>
          </cell>
          <cell r="B2011" t="str">
            <v>22:30</v>
          </cell>
          <cell r="C2011">
            <v>53057.16</v>
          </cell>
          <cell r="D2011">
            <v>71130.649999999994</v>
          </cell>
          <cell r="E2011">
            <v>186391.3</v>
          </cell>
          <cell r="F2011">
            <v>45446.400000000001</v>
          </cell>
          <cell r="G2011">
            <v>98171.63</v>
          </cell>
          <cell r="H2011">
            <v>12684.03</v>
          </cell>
          <cell r="I2011">
            <v>-156.84</v>
          </cell>
          <cell r="J2011">
            <v>16545.25</v>
          </cell>
          <cell r="K2011">
            <v>16662.580000000002</v>
          </cell>
          <cell r="L2011">
            <v>9459.0400000000009</v>
          </cell>
          <cell r="M2011">
            <v>6308.42</v>
          </cell>
          <cell r="N2011">
            <v>38640</v>
          </cell>
          <cell r="O2011">
            <v>8741.4500000000007</v>
          </cell>
          <cell r="P2011">
            <v>56021.760000000002</v>
          </cell>
          <cell r="Q2011">
            <v>122044.84</v>
          </cell>
          <cell r="R2011">
            <v>64763.21</v>
          </cell>
          <cell r="S2011">
            <v>2592</v>
          </cell>
          <cell r="T2011">
            <v>17971.2</v>
          </cell>
          <cell r="U2011">
            <v>9459.0400000000009</v>
          </cell>
          <cell r="V2011">
            <v>993</v>
          </cell>
          <cell r="W2011">
            <v>14169.6</v>
          </cell>
          <cell r="X2011">
            <v>373.5</v>
          </cell>
          <cell r="Y2011">
            <v>17708.82</v>
          </cell>
          <cell r="Z2011">
            <v>10274.77</v>
          </cell>
          <cell r="AA2011">
            <v>13.13</v>
          </cell>
          <cell r="AB2011">
            <v>2980.6</v>
          </cell>
          <cell r="AC2011">
            <v>19573.54</v>
          </cell>
          <cell r="AD2011">
            <v>55.07</v>
          </cell>
          <cell r="AE2011">
            <v>26568</v>
          </cell>
          <cell r="AF2011">
            <v>90.62</v>
          </cell>
          <cell r="AG2011">
            <v>5259.66</v>
          </cell>
          <cell r="AH2011">
            <v>75332.42</v>
          </cell>
          <cell r="AI2011">
            <v>3585.6</v>
          </cell>
          <cell r="AJ2011">
            <v>194776.09</v>
          </cell>
          <cell r="AK2011">
            <v>3709.94</v>
          </cell>
          <cell r="AL2011">
            <v>12030.11</v>
          </cell>
        </row>
        <row r="2012">
          <cell r="A2012">
            <v>38919</v>
          </cell>
          <cell r="B2012" t="str">
            <v>22:45</v>
          </cell>
          <cell r="C2012">
            <v>52987.14</v>
          </cell>
          <cell r="D2012">
            <v>78492.11</v>
          </cell>
          <cell r="E2012">
            <v>181915.76</v>
          </cell>
          <cell r="F2012">
            <v>32659.200000000001</v>
          </cell>
          <cell r="G2012">
            <v>98018.3</v>
          </cell>
          <cell r="H2012">
            <v>12708.03</v>
          </cell>
          <cell r="I2012">
            <v>-152.38</v>
          </cell>
          <cell r="J2012">
            <v>16352.06</v>
          </cell>
          <cell r="K2012">
            <v>15728.38</v>
          </cell>
          <cell r="L2012">
            <v>9471.7900000000009</v>
          </cell>
          <cell r="M2012">
            <v>6319.62</v>
          </cell>
          <cell r="N2012">
            <v>39192</v>
          </cell>
          <cell r="O2012">
            <v>8231.89</v>
          </cell>
          <cell r="P2012">
            <v>50157.120000000003</v>
          </cell>
          <cell r="Q2012">
            <v>119544.38</v>
          </cell>
          <cell r="R2012">
            <v>58389.01</v>
          </cell>
          <cell r="S2012">
            <v>2484</v>
          </cell>
          <cell r="T2012">
            <v>17402.400000000001</v>
          </cell>
          <cell r="U2012">
            <v>9471.7900000000009</v>
          </cell>
          <cell r="V2012">
            <v>921</v>
          </cell>
          <cell r="W2012">
            <v>13968</v>
          </cell>
          <cell r="X2012">
            <v>348.75</v>
          </cell>
          <cell r="Y2012">
            <v>16877.419999999998</v>
          </cell>
          <cell r="Z2012">
            <v>10156.16</v>
          </cell>
          <cell r="AA2012">
            <v>13.13</v>
          </cell>
          <cell r="AB2012">
            <v>2885</v>
          </cell>
          <cell r="AC2012">
            <v>18712.099999999999</v>
          </cell>
          <cell r="AD2012">
            <v>55.3</v>
          </cell>
          <cell r="AE2012">
            <v>25038</v>
          </cell>
          <cell r="AF2012">
            <v>84.37</v>
          </cell>
          <cell r="AG2012">
            <v>5306.28</v>
          </cell>
          <cell r="AH2012">
            <v>72628.62</v>
          </cell>
          <cell r="AI2012">
            <v>3391.2</v>
          </cell>
          <cell r="AJ2012">
            <v>189640.7</v>
          </cell>
          <cell r="AK2012">
            <v>3767.02</v>
          </cell>
          <cell r="AL2012">
            <v>11950.62</v>
          </cell>
        </row>
        <row r="2013">
          <cell r="A2013">
            <v>38919</v>
          </cell>
          <cell r="B2013" t="str">
            <v>23:00</v>
          </cell>
          <cell r="C2013">
            <v>51620.82</v>
          </cell>
          <cell r="D2013">
            <v>68370.100000000006</v>
          </cell>
          <cell r="E2013">
            <v>183392.17</v>
          </cell>
          <cell r="F2013">
            <v>19785.599999999999</v>
          </cell>
          <cell r="G2013">
            <v>98056.63</v>
          </cell>
          <cell r="H2013">
            <v>12684.03</v>
          </cell>
          <cell r="I2013">
            <v>-151.38</v>
          </cell>
          <cell r="J2013">
            <v>16440.419999999998</v>
          </cell>
          <cell r="K2013">
            <v>15699.92</v>
          </cell>
          <cell r="L2013">
            <v>9453.9599999999991</v>
          </cell>
          <cell r="M2013">
            <v>780.62</v>
          </cell>
          <cell r="N2013">
            <v>39192</v>
          </cell>
          <cell r="O2013">
            <v>8237.9500000000007</v>
          </cell>
          <cell r="P2013">
            <v>50499.75</v>
          </cell>
          <cell r="Q2013">
            <v>108695.38</v>
          </cell>
          <cell r="R2013">
            <v>58737.7</v>
          </cell>
          <cell r="S2013">
            <v>2592</v>
          </cell>
          <cell r="T2013">
            <v>16902</v>
          </cell>
          <cell r="U2013">
            <v>9453.9599999999991</v>
          </cell>
          <cell r="V2013">
            <v>864</v>
          </cell>
          <cell r="W2013">
            <v>13161.6</v>
          </cell>
          <cell r="X2013">
            <v>325.5</v>
          </cell>
          <cell r="Y2013">
            <v>15630.32</v>
          </cell>
          <cell r="Z2013">
            <v>9597.24</v>
          </cell>
          <cell r="AA2013">
            <v>13.13</v>
          </cell>
          <cell r="AB2013">
            <v>2816.5</v>
          </cell>
          <cell r="AC2013">
            <v>17500.05</v>
          </cell>
          <cell r="AD2013">
            <v>55.44</v>
          </cell>
          <cell r="AE2013">
            <v>23778</v>
          </cell>
          <cell r="AF2013">
            <v>78.12</v>
          </cell>
          <cell r="AG2013">
            <v>5279.49</v>
          </cell>
          <cell r="AH2013">
            <v>69363.62</v>
          </cell>
          <cell r="AI2013">
            <v>3160.8</v>
          </cell>
          <cell r="AJ2013">
            <v>187240.89</v>
          </cell>
          <cell r="AK2013">
            <v>3767.02</v>
          </cell>
          <cell r="AL2013">
            <v>9165.14</v>
          </cell>
        </row>
        <row r="2014">
          <cell r="A2014">
            <v>38919</v>
          </cell>
          <cell r="B2014" t="str">
            <v>23:15</v>
          </cell>
          <cell r="C2014">
            <v>48582.49</v>
          </cell>
          <cell r="D2014">
            <v>71850.789999999994</v>
          </cell>
          <cell r="E2014">
            <v>175552.75</v>
          </cell>
          <cell r="F2014">
            <v>7776</v>
          </cell>
          <cell r="G2014">
            <v>93648.3</v>
          </cell>
          <cell r="H2014">
            <v>12540.05</v>
          </cell>
          <cell r="I2014">
            <v>-143.04</v>
          </cell>
          <cell r="J2014">
            <v>16074.09</v>
          </cell>
          <cell r="K2014">
            <v>15824.72</v>
          </cell>
          <cell r="L2014">
            <v>9106.17</v>
          </cell>
          <cell r="M2014">
            <v>0</v>
          </cell>
          <cell r="N2014">
            <v>36984</v>
          </cell>
          <cell r="O2014">
            <v>7880.05</v>
          </cell>
          <cell r="P2014">
            <v>49793.37</v>
          </cell>
          <cell r="Q2014">
            <v>99951.039999999994</v>
          </cell>
          <cell r="R2014">
            <v>57673.42</v>
          </cell>
          <cell r="S2014">
            <v>2592</v>
          </cell>
          <cell r="T2014">
            <v>16466.400000000001</v>
          </cell>
          <cell r="U2014">
            <v>9106.17</v>
          </cell>
          <cell r="V2014">
            <v>837</v>
          </cell>
          <cell r="W2014">
            <v>12528</v>
          </cell>
          <cell r="X2014">
            <v>306</v>
          </cell>
          <cell r="Y2014">
            <v>14549.5</v>
          </cell>
          <cell r="Z2014">
            <v>9028.98</v>
          </cell>
          <cell r="AA2014">
            <v>13.13</v>
          </cell>
          <cell r="AB2014">
            <v>2760.7</v>
          </cell>
          <cell r="AC2014">
            <v>16677.88</v>
          </cell>
          <cell r="AD2014">
            <v>55.48</v>
          </cell>
          <cell r="AE2014">
            <v>22698</v>
          </cell>
          <cell r="AF2014">
            <v>76.040000000000006</v>
          </cell>
          <cell r="AG2014">
            <v>5259.07</v>
          </cell>
          <cell r="AH2014">
            <v>66090</v>
          </cell>
          <cell r="AI2014">
            <v>3016.8</v>
          </cell>
          <cell r="AJ2014">
            <v>180025.75</v>
          </cell>
          <cell r="AK2014">
            <v>3881.17</v>
          </cell>
          <cell r="AL2014">
            <v>8297.7999999999993</v>
          </cell>
        </row>
        <row r="2015">
          <cell r="A2015">
            <v>38919</v>
          </cell>
          <cell r="B2015" t="str">
            <v>23:30</v>
          </cell>
          <cell r="C2015">
            <v>47550.64</v>
          </cell>
          <cell r="D2015">
            <v>82452.92</v>
          </cell>
          <cell r="E2015">
            <v>169674.67</v>
          </cell>
          <cell r="F2015">
            <v>-259.2</v>
          </cell>
          <cell r="G2015">
            <v>92153.3</v>
          </cell>
          <cell r="H2015">
            <v>12372.06</v>
          </cell>
          <cell r="I2015">
            <v>-141.88999999999999</v>
          </cell>
          <cell r="J2015">
            <v>15511.34</v>
          </cell>
          <cell r="K2015">
            <v>13799.43</v>
          </cell>
          <cell r="L2015">
            <v>8678.5300000000007</v>
          </cell>
          <cell r="M2015">
            <v>0</v>
          </cell>
          <cell r="N2015">
            <v>36984</v>
          </cell>
          <cell r="O2015">
            <v>7837.58</v>
          </cell>
          <cell r="P2015">
            <v>37835.839999999997</v>
          </cell>
          <cell r="Q2015">
            <v>101709.89</v>
          </cell>
          <cell r="R2015">
            <v>45673.42</v>
          </cell>
          <cell r="S2015">
            <v>2592</v>
          </cell>
          <cell r="T2015">
            <v>16138.8</v>
          </cell>
          <cell r="U2015">
            <v>8678.5300000000007</v>
          </cell>
          <cell r="V2015">
            <v>798</v>
          </cell>
          <cell r="W2015">
            <v>12729.6</v>
          </cell>
          <cell r="X2015">
            <v>282</v>
          </cell>
          <cell r="Y2015">
            <v>13718.1</v>
          </cell>
          <cell r="Z2015">
            <v>8678.1</v>
          </cell>
          <cell r="AA2015">
            <v>13.13</v>
          </cell>
          <cell r="AB2015">
            <v>2677.7</v>
          </cell>
          <cell r="AC2015">
            <v>15681.81</v>
          </cell>
          <cell r="AD2015">
            <v>55.76</v>
          </cell>
          <cell r="AE2015">
            <v>21564</v>
          </cell>
          <cell r="AF2015">
            <v>76.040000000000006</v>
          </cell>
          <cell r="AG2015">
            <v>5322.43</v>
          </cell>
          <cell r="AH2015">
            <v>63441</v>
          </cell>
          <cell r="AI2015">
            <v>2851.2</v>
          </cell>
          <cell r="AJ2015">
            <v>174458.39</v>
          </cell>
          <cell r="AK2015">
            <v>3824.09</v>
          </cell>
          <cell r="AL2015">
            <v>9085.65</v>
          </cell>
        </row>
        <row r="2016">
          <cell r="A2016">
            <v>38919</v>
          </cell>
          <cell r="B2016" t="str">
            <v>23:45</v>
          </cell>
          <cell r="C2016">
            <v>47083.33</v>
          </cell>
          <cell r="D2016">
            <v>76691.759999999995</v>
          </cell>
          <cell r="E2016">
            <v>170673.56</v>
          </cell>
          <cell r="F2016">
            <v>-259.2</v>
          </cell>
          <cell r="G2016">
            <v>92153.3</v>
          </cell>
          <cell r="H2016">
            <v>12300.07</v>
          </cell>
          <cell r="I2016">
            <v>-130.68</v>
          </cell>
          <cell r="J2016">
            <v>15392.55</v>
          </cell>
          <cell r="K2016">
            <v>7532.82</v>
          </cell>
          <cell r="L2016">
            <v>8732.56</v>
          </cell>
          <cell r="M2016">
            <v>0</v>
          </cell>
          <cell r="N2016">
            <v>36984</v>
          </cell>
          <cell r="O2016">
            <v>7831.52</v>
          </cell>
          <cell r="P2016">
            <v>29687.19</v>
          </cell>
          <cell r="Q2016">
            <v>100674.68</v>
          </cell>
          <cell r="R2016">
            <v>37518.71</v>
          </cell>
          <cell r="S2016">
            <v>2484</v>
          </cell>
          <cell r="T2016">
            <v>15325.2</v>
          </cell>
          <cell r="U2016">
            <v>8732.56</v>
          </cell>
          <cell r="V2016">
            <v>783</v>
          </cell>
          <cell r="W2016">
            <v>12384</v>
          </cell>
          <cell r="X2016">
            <v>256.5</v>
          </cell>
          <cell r="Y2016">
            <v>13468.68</v>
          </cell>
          <cell r="Z2016">
            <v>8123.44</v>
          </cell>
          <cell r="AA2016">
            <v>13.13</v>
          </cell>
          <cell r="AB2016">
            <v>2564.3000000000002</v>
          </cell>
          <cell r="AC2016">
            <v>14920.11</v>
          </cell>
          <cell r="AD2016">
            <v>56.26</v>
          </cell>
          <cell r="AE2016">
            <v>20502</v>
          </cell>
          <cell r="AF2016">
            <v>70.83</v>
          </cell>
          <cell r="AG2016">
            <v>5266.98</v>
          </cell>
          <cell r="AH2016">
            <v>61026</v>
          </cell>
          <cell r="AI2016">
            <v>2721.6</v>
          </cell>
          <cell r="AJ2016">
            <v>171322.66</v>
          </cell>
          <cell r="AK2016">
            <v>3824.09</v>
          </cell>
          <cell r="AL2016">
            <v>5906.25</v>
          </cell>
        </row>
        <row r="2017">
          <cell r="A2017">
            <v>38919</v>
          </cell>
          <cell r="B2017" t="str">
            <v>24:00</v>
          </cell>
          <cell r="C2017">
            <v>46904.480000000003</v>
          </cell>
          <cell r="D2017">
            <v>59488.31</v>
          </cell>
          <cell r="E2017">
            <v>170359.44</v>
          </cell>
          <cell r="F2017">
            <v>-259.2</v>
          </cell>
          <cell r="G2017">
            <v>92153.3</v>
          </cell>
          <cell r="H2017">
            <v>12444.05</v>
          </cell>
          <cell r="I2017">
            <v>-128.22999999999999</v>
          </cell>
          <cell r="J2017">
            <v>15698.89</v>
          </cell>
          <cell r="K2017">
            <v>7088.01</v>
          </cell>
          <cell r="L2017">
            <v>8640.6299999999992</v>
          </cell>
          <cell r="M2017">
            <v>0</v>
          </cell>
          <cell r="N2017">
            <v>36432</v>
          </cell>
          <cell r="O2017">
            <v>7837.58</v>
          </cell>
          <cell r="P2017">
            <v>24998.21</v>
          </cell>
          <cell r="Q2017">
            <v>96288.23</v>
          </cell>
          <cell r="R2017">
            <v>32835.79</v>
          </cell>
          <cell r="S2017">
            <v>2484</v>
          </cell>
          <cell r="T2017">
            <v>14360.4</v>
          </cell>
          <cell r="U2017">
            <v>8640.6299999999992</v>
          </cell>
          <cell r="V2017">
            <v>759</v>
          </cell>
          <cell r="W2017">
            <v>12240</v>
          </cell>
          <cell r="X2017">
            <v>231.75</v>
          </cell>
          <cell r="Y2017">
            <v>12886.7</v>
          </cell>
          <cell r="Z2017">
            <v>7542.13</v>
          </cell>
          <cell r="AA2017">
            <v>13.13</v>
          </cell>
          <cell r="AB2017">
            <v>2521.1999999999998</v>
          </cell>
          <cell r="AC2017">
            <v>14208.4</v>
          </cell>
          <cell r="AD2017">
            <v>57.42</v>
          </cell>
          <cell r="AE2017">
            <v>19440</v>
          </cell>
          <cell r="AF2017">
            <v>67.7</v>
          </cell>
          <cell r="AG2017">
            <v>5274.34</v>
          </cell>
          <cell r="AH2017">
            <v>58197</v>
          </cell>
          <cell r="AI2017">
            <v>2577.6</v>
          </cell>
          <cell r="AJ2017">
            <v>168251.02</v>
          </cell>
          <cell r="AK2017">
            <v>3709.94</v>
          </cell>
          <cell r="AL2017">
            <v>3348.69</v>
          </cell>
        </row>
        <row r="2018">
          <cell r="A2018">
            <v>38920</v>
          </cell>
          <cell r="B2018" t="str">
            <v>00:15</v>
          </cell>
          <cell r="C2018">
            <v>46423.57</v>
          </cell>
          <cell r="D2018">
            <v>50886.61</v>
          </cell>
          <cell r="E2018">
            <v>166677.25</v>
          </cell>
          <cell r="F2018">
            <v>-172.8</v>
          </cell>
          <cell r="G2018">
            <v>88894.97</v>
          </cell>
          <cell r="H2018">
            <v>12252.07</v>
          </cell>
          <cell r="I2018">
            <v>-119.03</v>
          </cell>
          <cell r="J2018">
            <v>14947.39</v>
          </cell>
          <cell r="K2018">
            <v>6596.71</v>
          </cell>
          <cell r="L2018">
            <v>7427.65</v>
          </cell>
          <cell r="M2018">
            <v>0</v>
          </cell>
          <cell r="N2018">
            <v>35328</v>
          </cell>
          <cell r="O2018">
            <v>7479.67</v>
          </cell>
          <cell r="P2018">
            <v>23029.98</v>
          </cell>
          <cell r="Q2018">
            <v>90799.03</v>
          </cell>
          <cell r="R2018">
            <v>30509.99</v>
          </cell>
          <cell r="S2018">
            <v>2484</v>
          </cell>
          <cell r="T2018">
            <v>14256</v>
          </cell>
          <cell r="U2018">
            <v>7427.65</v>
          </cell>
          <cell r="V2018">
            <v>750</v>
          </cell>
          <cell r="W2018">
            <v>11721.6</v>
          </cell>
          <cell r="X2018">
            <v>205.5</v>
          </cell>
          <cell r="Y2018">
            <v>12637.28</v>
          </cell>
          <cell r="Z2018">
            <v>7312.35</v>
          </cell>
          <cell r="AA2018">
            <v>13.13</v>
          </cell>
          <cell r="AB2018">
            <v>2486.1999999999998</v>
          </cell>
          <cell r="AC2018">
            <v>13476.34</v>
          </cell>
          <cell r="AD2018">
            <v>57.42</v>
          </cell>
          <cell r="AE2018">
            <v>18864</v>
          </cell>
          <cell r="AF2018">
            <v>66.66</v>
          </cell>
          <cell r="AG2018">
            <v>5281.88</v>
          </cell>
          <cell r="AH2018">
            <v>55686</v>
          </cell>
          <cell r="AI2018">
            <v>2498.4</v>
          </cell>
          <cell r="AJ2018">
            <v>163147.70000000001</v>
          </cell>
          <cell r="AK2018">
            <v>3824.09</v>
          </cell>
          <cell r="AL2018">
            <v>2237.0700000000002</v>
          </cell>
        </row>
        <row r="2019">
          <cell r="A2019">
            <v>38920</v>
          </cell>
          <cell r="B2019" t="str">
            <v>00:30</v>
          </cell>
          <cell r="C2019">
            <v>47693.48</v>
          </cell>
          <cell r="D2019">
            <v>50126.45</v>
          </cell>
          <cell r="E2019">
            <v>151163.82999999999</v>
          </cell>
          <cell r="F2019">
            <v>-259.2</v>
          </cell>
          <cell r="G2019">
            <v>88281.64</v>
          </cell>
          <cell r="H2019">
            <v>11988.09</v>
          </cell>
          <cell r="I2019">
            <v>-109.11</v>
          </cell>
          <cell r="J2019">
            <v>16110.08</v>
          </cell>
          <cell r="K2019">
            <v>4582.6899999999996</v>
          </cell>
          <cell r="L2019">
            <v>6650.73</v>
          </cell>
          <cell r="M2019">
            <v>0</v>
          </cell>
          <cell r="N2019">
            <v>35328</v>
          </cell>
          <cell r="O2019">
            <v>7443.28</v>
          </cell>
          <cell r="P2019">
            <v>19540</v>
          </cell>
          <cell r="Q2019">
            <v>86349.11</v>
          </cell>
          <cell r="R2019">
            <v>26980</v>
          </cell>
          <cell r="S2019">
            <v>2484</v>
          </cell>
          <cell r="T2019">
            <v>14637.6</v>
          </cell>
          <cell r="U2019">
            <v>6650.73</v>
          </cell>
          <cell r="V2019">
            <v>747</v>
          </cell>
          <cell r="W2019">
            <v>11433.6</v>
          </cell>
          <cell r="X2019">
            <v>189</v>
          </cell>
          <cell r="Y2019">
            <v>12554.14</v>
          </cell>
          <cell r="Z2019">
            <v>6966.98</v>
          </cell>
          <cell r="AA2019">
            <v>13.13</v>
          </cell>
          <cell r="AB2019">
            <v>2406.1999999999998</v>
          </cell>
          <cell r="AC2019">
            <v>12700.32</v>
          </cell>
          <cell r="AD2019">
            <v>58.5</v>
          </cell>
          <cell r="AE2019">
            <v>18144</v>
          </cell>
          <cell r="AF2019">
            <v>61.45</v>
          </cell>
          <cell r="AG2019">
            <v>5224.6000000000004</v>
          </cell>
          <cell r="AH2019">
            <v>53523</v>
          </cell>
          <cell r="AI2019">
            <v>2412</v>
          </cell>
          <cell r="AJ2019">
            <v>154844.85999999999</v>
          </cell>
          <cell r="AK2019">
            <v>3824.09</v>
          </cell>
          <cell r="AL2019">
            <v>4373.8</v>
          </cell>
        </row>
        <row r="2020">
          <cell r="A2020">
            <v>38920</v>
          </cell>
          <cell r="B2020" t="str">
            <v>00:45</v>
          </cell>
          <cell r="C2020">
            <v>48198.400000000001</v>
          </cell>
          <cell r="D2020">
            <v>73291.09</v>
          </cell>
          <cell r="E2020">
            <v>115923.14</v>
          </cell>
          <cell r="F2020">
            <v>-172.8</v>
          </cell>
          <cell r="G2020">
            <v>88204.97</v>
          </cell>
          <cell r="H2020">
            <v>11964.1</v>
          </cell>
          <cell r="I2020">
            <v>-109.69</v>
          </cell>
          <cell r="J2020">
            <v>15677.72</v>
          </cell>
          <cell r="K2020">
            <v>5313.19</v>
          </cell>
          <cell r="L2020">
            <v>6043.84</v>
          </cell>
          <cell r="M2020">
            <v>0</v>
          </cell>
          <cell r="N2020">
            <v>34776</v>
          </cell>
          <cell r="O2020">
            <v>7431.14</v>
          </cell>
          <cell r="P2020">
            <v>18329.97</v>
          </cell>
          <cell r="Q2020">
            <v>81189.69</v>
          </cell>
          <cell r="R2020">
            <v>25769.97</v>
          </cell>
          <cell r="S2020">
            <v>2592</v>
          </cell>
          <cell r="T2020">
            <v>14680.8</v>
          </cell>
          <cell r="U2020">
            <v>6043.84</v>
          </cell>
          <cell r="V2020">
            <v>762</v>
          </cell>
          <cell r="W2020">
            <v>11376</v>
          </cell>
          <cell r="X2020">
            <v>177</v>
          </cell>
          <cell r="Y2020">
            <v>12387.86</v>
          </cell>
          <cell r="Z2020">
            <v>6878.67</v>
          </cell>
          <cell r="AA2020">
            <v>13.13</v>
          </cell>
          <cell r="AB2020">
            <v>2295.9</v>
          </cell>
          <cell r="AC2020">
            <v>12174.18</v>
          </cell>
          <cell r="AD2020">
            <v>57.79</v>
          </cell>
          <cell r="AE2020">
            <v>17532</v>
          </cell>
          <cell r="AF2020">
            <v>61.45</v>
          </cell>
          <cell r="AG2020">
            <v>5304.48</v>
          </cell>
          <cell r="AH2020">
            <v>52041</v>
          </cell>
          <cell r="AI2020">
            <v>2332.8000000000002</v>
          </cell>
          <cell r="AJ2020">
            <v>137039.54999999999</v>
          </cell>
          <cell r="AK2020">
            <v>3824.09</v>
          </cell>
          <cell r="AL2020">
            <v>18985.080000000002</v>
          </cell>
        </row>
        <row r="2021">
          <cell r="A2021">
            <v>38920</v>
          </cell>
          <cell r="B2021" t="str">
            <v>01:00</v>
          </cell>
          <cell r="C2021">
            <v>47143.74</v>
          </cell>
          <cell r="D2021">
            <v>66489.72</v>
          </cell>
          <cell r="E2021">
            <v>113325.34</v>
          </cell>
          <cell r="F2021">
            <v>-259.2</v>
          </cell>
          <cell r="G2021">
            <v>88588.3</v>
          </cell>
          <cell r="H2021">
            <v>11988.09</v>
          </cell>
          <cell r="I2021">
            <v>-101.92</v>
          </cell>
          <cell r="J2021">
            <v>15313.32</v>
          </cell>
          <cell r="K2021">
            <v>5207</v>
          </cell>
          <cell r="L2021">
            <v>5722.73</v>
          </cell>
          <cell r="M2021">
            <v>0</v>
          </cell>
          <cell r="N2021">
            <v>34776</v>
          </cell>
          <cell r="O2021">
            <v>7431.14</v>
          </cell>
          <cell r="P2021">
            <v>18419.98</v>
          </cell>
          <cell r="Q2021">
            <v>76381.919999999998</v>
          </cell>
          <cell r="R2021">
            <v>25819.97</v>
          </cell>
          <cell r="S2021">
            <v>2484</v>
          </cell>
          <cell r="T2021">
            <v>14896.8</v>
          </cell>
          <cell r="U2021">
            <v>5722.73</v>
          </cell>
          <cell r="V2021">
            <v>750</v>
          </cell>
          <cell r="W2021">
            <v>11203.2</v>
          </cell>
          <cell r="X2021">
            <v>166.5</v>
          </cell>
          <cell r="Y2021">
            <v>12138.44</v>
          </cell>
          <cell r="Z2021">
            <v>6834.07</v>
          </cell>
          <cell r="AA2021">
            <v>13.13</v>
          </cell>
          <cell r="AB2021">
            <v>2337.5</v>
          </cell>
          <cell r="AC2021">
            <v>11753</v>
          </cell>
          <cell r="AD2021">
            <v>57.77</v>
          </cell>
          <cell r="AE2021">
            <v>17010</v>
          </cell>
          <cell r="AF2021">
            <v>61.45</v>
          </cell>
          <cell r="AG2021">
            <v>5220.4399999999996</v>
          </cell>
          <cell r="AH2021">
            <v>51018</v>
          </cell>
          <cell r="AI2021">
            <v>2246.4</v>
          </cell>
          <cell r="AJ2021">
            <v>134207.73000000001</v>
          </cell>
          <cell r="AK2021">
            <v>3938.24</v>
          </cell>
          <cell r="AL2021">
            <v>18972.23</v>
          </cell>
        </row>
        <row r="2022">
          <cell r="A2022">
            <v>38920</v>
          </cell>
          <cell r="B2022" t="str">
            <v>01:15</v>
          </cell>
          <cell r="C2022">
            <v>47595.85</v>
          </cell>
          <cell r="D2022">
            <v>62568.94</v>
          </cell>
          <cell r="E2022">
            <v>104565.39</v>
          </cell>
          <cell r="F2022">
            <v>-172.8</v>
          </cell>
          <cell r="G2022">
            <v>89201.64</v>
          </cell>
          <cell r="H2022">
            <v>12084.09</v>
          </cell>
          <cell r="I2022">
            <v>-96.32</v>
          </cell>
          <cell r="J2022">
            <v>15452.54</v>
          </cell>
          <cell r="K2022">
            <v>4818.16</v>
          </cell>
          <cell r="L2022">
            <v>5703.28</v>
          </cell>
          <cell r="M2022">
            <v>0</v>
          </cell>
          <cell r="N2022">
            <v>34776</v>
          </cell>
          <cell r="O2022">
            <v>7437.21</v>
          </cell>
          <cell r="P2022">
            <v>18559.97</v>
          </cell>
          <cell r="Q2022">
            <v>71256.320000000007</v>
          </cell>
          <cell r="R2022">
            <v>25959.97</v>
          </cell>
          <cell r="S2022">
            <v>2592</v>
          </cell>
          <cell r="T2022">
            <v>14702.4</v>
          </cell>
          <cell r="U2022">
            <v>5703.28</v>
          </cell>
          <cell r="V2022">
            <v>753</v>
          </cell>
          <cell r="W2022">
            <v>11260.8</v>
          </cell>
          <cell r="X2022">
            <v>153</v>
          </cell>
          <cell r="Y2022">
            <v>11889.02</v>
          </cell>
          <cell r="Z2022">
            <v>7208.9</v>
          </cell>
          <cell r="AA2022">
            <v>13.13</v>
          </cell>
          <cell r="AB2022">
            <v>2360</v>
          </cell>
          <cell r="AC2022">
            <v>11356.75</v>
          </cell>
          <cell r="AD2022">
            <v>56.26</v>
          </cell>
          <cell r="AE2022">
            <v>16542</v>
          </cell>
          <cell r="AF2022">
            <v>60.41</v>
          </cell>
          <cell r="AG2022">
            <v>5287.25</v>
          </cell>
          <cell r="AH2022">
            <v>49713</v>
          </cell>
          <cell r="AI2022">
            <v>2188.8000000000002</v>
          </cell>
          <cell r="AJ2022">
            <v>127968.61</v>
          </cell>
          <cell r="AK2022">
            <v>3938.24</v>
          </cell>
          <cell r="AL2022">
            <v>21043.53</v>
          </cell>
        </row>
        <row r="2023">
          <cell r="A2023">
            <v>38920</v>
          </cell>
          <cell r="B2023" t="str">
            <v>01:30</v>
          </cell>
          <cell r="C2023">
            <v>44440.7</v>
          </cell>
          <cell r="D2023">
            <v>56087.64</v>
          </cell>
          <cell r="E2023">
            <v>104723.39</v>
          </cell>
          <cell r="F2023">
            <v>-259.2</v>
          </cell>
          <cell r="G2023">
            <v>89163.3</v>
          </cell>
          <cell r="H2023">
            <v>12132.08</v>
          </cell>
          <cell r="I2023">
            <v>-91.86</v>
          </cell>
          <cell r="J2023">
            <v>15715.72</v>
          </cell>
          <cell r="K2023">
            <v>4893.6899999999996</v>
          </cell>
          <cell r="L2023">
            <v>5709.72</v>
          </cell>
          <cell r="M2023">
            <v>0</v>
          </cell>
          <cell r="N2023">
            <v>34776</v>
          </cell>
          <cell r="O2023">
            <v>7431.14</v>
          </cell>
          <cell r="P2023">
            <v>18570.009999999998</v>
          </cell>
          <cell r="Q2023">
            <v>67531.86</v>
          </cell>
          <cell r="R2023">
            <v>26010.01</v>
          </cell>
          <cell r="S2023">
            <v>2376</v>
          </cell>
          <cell r="T2023">
            <v>14583.6</v>
          </cell>
          <cell r="U2023">
            <v>5709.72</v>
          </cell>
          <cell r="V2023">
            <v>732</v>
          </cell>
          <cell r="W2023">
            <v>11059.2</v>
          </cell>
          <cell r="X2023">
            <v>147.75</v>
          </cell>
          <cell r="Y2023">
            <v>11805.88</v>
          </cell>
          <cell r="Z2023">
            <v>7265.35</v>
          </cell>
          <cell r="AA2023">
            <v>13.13</v>
          </cell>
          <cell r="AB2023">
            <v>2414.4</v>
          </cell>
          <cell r="AC2023">
            <v>11056.08</v>
          </cell>
          <cell r="AD2023">
            <v>53.86</v>
          </cell>
          <cell r="AE2023">
            <v>16272</v>
          </cell>
          <cell r="AF2023">
            <v>61.45</v>
          </cell>
          <cell r="AG2023">
            <v>5284.86</v>
          </cell>
          <cell r="AH2023">
            <v>48939</v>
          </cell>
          <cell r="AI2023">
            <v>2181.6</v>
          </cell>
          <cell r="AJ2023">
            <v>126528.76</v>
          </cell>
          <cell r="AK2023">
            <v>3767.02</v>
          </cell>
          <cell r="AL2023">
            <v>20163.34</v>
          </cell>
        </row>
        <row r="2024">
          <cell r="A2024">
            <v>38920</v>
          </cell>
          <cell r="B2024" t="str">
            <v>01:45</v>
          </cell>
          <cell r="C2024">
            <v>39244.25</v>
          </cell>
          <cell r="D2024">
            <v>54327.29</v>
          </cell>
          <cell r="E2024">
            <v>105123.82</v>
          </cell>
          <cell r="F2024">
            <v>-259.2</v>
          </cell>
          <cell r="G2024">
            <v>89163.3</v>
          </cell>
          <cell r="H2024">
            <v>12108.08</v>
          </cell>
          <cell r="I2024">
            <v>-96.75</v>
          </cell>
          <cell r="J2024">
            <v>15642.53</v>
          </cell>
          <cell r="K2024">
            <v>4892.72</v>
          </cell>
          <cell r="L2024">
            <v>5757.48</v>
          </cell>
          <cell r="M2024">
            <v>0</v>
          </cell>
          <cell r="N2024">
            <v>35328</v>
          </cell>
          <cell r="O2024">
            <v>7443.28</v>
          </cell>
          <cell r="P2024">
            <v>18770.02</v>
          </cell>
          <cell r="Q2024">
            <v>65096.75</v>
          </cell>
          <cell r="R2024">
            <v>26170.01</v>
          </cell>
          <cell r="S2024">
            <v>2484</v>
          </cell>
          <cell r="T2024">
            <v>14364</v>
          </cell>
          <cell r="U2024">
            <v>5757.48</v>
          </cell>
          <cell r="V2024">
            <v>738</v>
          </cell>
          <cell r="W2024">
            <v>10944</v>
          </cell>
          <cell r="X2024">
            <v>142.5</v>
          </cell>
          <cell r="Y2024">
            <v>11223.9</v>
          </cell>
          <cell r="Z2024">
            <v>7446.41</v>
          </cell>
          <cell r="AA2024">
            <v>13.13</v>
          </cell>
          <cell r="AB2024">
            <v>2424</v>
          </cell>
          <cell r="AC2024">
            <v>10820.32</v>
          </cell>
          <cell r="AD2024">
            <v>53.05</v>
          </cell>
          <cell r="AE2024">
            <v>16164</v>
          </cell>
          <cell r="AF2024">
            <v>59.37</v>
          </cell>
          <cell r="AG2024">
            <v>5278.44</v>
          </cell>
          <cell r="AH2024">
            <v>47889</v>
          </cell>
          <cell r="AI2024">
            <v>2138.4</v>
          </cell>
          <cell r="AJ2024">
            <v>126080.76</v>
          </cell>
          <cell r="AK2024">
            <v>3709.94</v>
          </cell>
          <cell r="AL2024">
            <v>19246.93</v>
          </cell>
        </row>
        <row r="2025">
          <cell r="A2025">
            <v>38920</v>
          </cell>
          <cell r="B2025" t="str">
            <v>02:00</v>
          </cell>
          <cell r="C2025">
            <v>34429.49</v>
          </cell>
          <cell r="D2025">
            <v>53967.22</v>
          </cell>
          <cell r="E2025">
            <v>105364.64</v>
          </cell>
          <cell r="F2025">
            <v>-172.8</v>
          </cell>
          <cell r="G2025">
            <v>89163.3</v>
          </cell>
          <cell r="H2025">
            <v>12106.21</v>
          </cell>
          <cell r="I2025">
            <v>-102.93</v>
          </cell>
          <cell r="J2025">
            <v>15096.14</v>
          </cell>
          <cell r="K2025">
            <v>4822.32</v>
          </cell>
          <cell r="L2025">
            <v>5684.6</v>
          </cell>
          <cell r="M2025">
            <v>0</v>
          </cell>
          <cell r="N2025">
            <v>34776</v>
          </cell>
          <cell r="O2025">
            <v>7431.14</v>
          </cell>
          <cell r="P2025">
            <v>18659.990000000002</v>
          </cell>
          <cell r="Q2025">
            <v>62702.93</v>
          </cell>
          <cell r="R2025">
            <v>26099.99</v>
          </cell>
          <cell r="S2025">
            <v>2484</v>
          </cell>
          <cell r="T2025">
            <v>14392.8</v>
          </cell>
          <cell r="U2025">
            <v>5684.6</v>
          </cell>
          <cell r="V2025">
            <v>717</v>
          </cell>
          <cell r="W2025">
            <v>10771.2</v>
          </cell>
          <cell r="X2025">
            <v>136.5</v>
          </cell>
          <cell r="Y2025">
            <v>10891.34</v>
          </cell>
          <cell r="Z2025">
            <v>7577.35</v>
          </cell>
          <cell r="AA2025">
            <v>11.26</v>
          </cell>
          <cell r="AB2025">
            <v>2417.6999999999998</v>
          </cell>
          <cell r="AC2025">
            <v>10699.29</v>
          </cell>
          <cell r="AD2025">
            <v>53.7</v>
          </cell>
          <cell r="AE2025">
            <v>15786</v>
          </cell>
          <cell r="AF2025">
            <v>59.37</v>
          </cell>
          <cell r="AG2025">
            <v>5310.51</v>
          </cell>
          <cell r="AH2025">
            <v>47592</v>
          </cell>
          <cell r="AI2025">
            <v>2102.4</v>
          </cell>
          <cell r="AJ2025">
            <v>125424.77</v>
          </cell>
          <cell r="AK2025">
            <v>3767.02</v>
          </cell>
          <cell r="AL2025">
            <v>18505.84</v>
          </cell>
        </row>
        <row r="2026">
          <cell r="A2026">
            <v>38920</v>
          </cell>
          <cell r="B2026" t="str">
            <v>02:15</v>
          </cell>
          <cell r="C2026">
            <v>29663.95</v>
          </cell>
          <cell r="D2026">
            <v>53607.14</v>
          </cell>
          <cell r="E2026">
            <v>105725.03</v>
          </cell>
          <cell r="F2026">
            <v>-172.8</v>
          </cell>
          <cell r="G2026">
            <v>89201.64</v>
          </cell>
          <cell r="H2026">
            <v>12060.09</v>
          </cell>
          <cell r="I2026">
            <v>-94.02</v>
          </cell>
          <cell r="J2026">
            <v>15173.77</v>
          </cell>
          <cell r="K2026">
            <v>5092.0600000000004</v>
          </cell>
          <cell r="L2026">
            <v>5719.95</v>
          </cell>
          <cell r="M2026">
            <v>0</v>
          </cell>
          <cell r="N2026">
            <v>34776</v>
          </cell>
          <cell r="O2026">
            <v>7437.21</v>
          </cell>
          <cell r="P2026">
            <v>18710.02</v>
          </cell>
          <cell r="Q2026">
            <v>60654.02</v>
          </cell>
          <cell r="R2026">
            <v>26110.02</v>
          </cell>
          <cell r="S2026">
            <v>2484</v>
          </cell>
          <cell r="T2026">
            <v>14241.6</v>
          </cell>
          <cell r="U2026">
            <v>5719.95</v>
          </cell>
          <cell r="V2026">
            <v>711</v>
          </cell>
          <cell r="W2026">
            <v>10771.2</v>
          </cell>
          <cell r="X2026">
            <v>123.75</v>
          </cell>
          <cell r="Y2026">
            <v>10808.2</v>
          </cell>
          <cell r="Z2026">
            <v>7647.1</v>
          </cell>
          <cell r="AA2026">
            <v>13.13</v>
          </cell>
          <cell r="AB2026">
            <v>2356.8000000000002</v>
          </cell>
          <cell r="AC2026">
            <v>10639.02</v>
          </cell>
          <cell r="AD2026">
            <v>54.26</v>
          </cell>
          <cell r="AE2026">
            <v>15606</v>
          </cell>
          <cell r="AF2026">
            <v>60.41</v>
          </cell>
          <cell r="AG2026">
            <v>5272.42</v>
          </cell>
          <cell r="AH2026">
            <v>46620</v>
          </cell>
          <cell r="AI2026">
            <v>2073.6</v>
          </cell>
          <cell r="AJ2026">
            <v>124544.85</v>
          </cell>
          <cell r="AK2026">
            <v>3881.17</v>
          </cell>
          <cell r="AL2026">
            <v>17665.400000000001</v>
          </cell>
        </row>
        <row r="2027">
          <cell r="A2027">
            <v>38920</v>
          </cell>
          <cell r="B2027" t="str">
            <v>02:30</v>
          </cell>
          <cell r="C2027">
            <v>29315.47</v>
          </cell>
          <cell r="D2027">
            <v>48966.22</v>
          </cell>
          <cell r="E2027">
            <v>105285.41</v>
          </cell>
          <cell r="F2027">
            <v>-172.8</v>
          </cell>
          <cell r="G2027">
            <v>89086.64</v>
          </cell>
          <cell r="H2027">
            <v>12060.09</v>
          </cell>
          <cell r="I2027">
            <v>-90.14</v>
          </cell>
          <cell r="J2027">
            <v>15042.18</v>
          </cell>
          <cell r="K2027">
            <v>5126.72</v>
          </cell>
          <cell r="L2027">
            <v>5756.32</v>
          </cell>
          <cell r="M2027">
            <v>0</v>
          </cell>
          <cell r="N2027">
            <v>34776</v>
          </cell>
          <cell r="O2027">
            <v>7425.08</v>
          </cell>
          <cell r="P2027">
            <v>18870.02</v>
          </cell>
          <cell r="Q2027">
            <v>58810.14</v>
          </cell>
          <cell r="R2027">
            <v>26310.02</v>
          </cell>
          <cell r="S2027">
            <v>2484</v>
          </cell>
          <cell r="T2027">
            <v>13989.6</v>
          </cell>
          <cell r="U2027">
            <v>5756.32</v>
          </cell>
          <cell r="V2027">
            <v>693</v>
          </cell>
          <cell r="W2027">
            <v>10742.4</v>
          </cell>
          <cell r="X2027">
            <v>126</v>
          </cell>
          <cell r="Y2027">
            <v>10558.78</v>
          </cell>
          <cell r="Z2027">
            <v>7842.71</v>
          </cell>
          <cell r="AA2027">
            <v>13.13</v>
          </cell>
          <cell r="AB2027">
            <v>2395.1999999999998</v>
          </cell>
          <cell r="AC2027">
            <v>10353.469999999999</v>
          </cell>
          <cell r="AD2027">
            <v>55.2</v>
          </cell>
          <cell r="AE2027">
            <v>15372</v>
          </cell>
          <cell r="AF2027">
            <v>59.37</v>
          </cell>
          <cell r="AG2027">
            <v>5279.09</v>
          </cell>
          <cell r="AH2027">
            <v>45588</v>
          </cell>
          <cell r="AI2027">
            <v>2066.4</v>
          </cell>
          <cell r="AJ2027">
            <v>123600.89</v>
          </cell>
          <cell r="AK2027">
            <v>3767.02</v>
          </cell>
          <cell r="AL2027">
            <v>17079.78</v>
          </cell>
        </row>
        <row r="2028">
          <cell r="A2028">
            <v>38920</v>
          </cell>
          <cell r="B2028" t="str">
            <v>02:45</v>
          </cell>
          <cell r="C2028">
            <v>29337.47</v>
          </cell>
          <cell r="D2028">
            <v>44645.9</v>
          </cell>
          <cell r="E2028">
            <v>105483.81</v>
          </cell>
          <cell r="F2028">
            <v>-172.8</v>
          </cell>
          <cell r="G2028">
            <v>89163.3</v>
          </cell>
          <cell r="H2028">
            <v>12060.09</v>
          </cell>
          <cell r="I2028">
            <v>-89.7</v>
          </cell>
          <cell r="J2028">
            <v>15140.17</v>
          </cell>
          <cell r="K2028">
            <v>5083.04</v>
          </cell>
          <cell r="L2028">
            <v>5783.88</v>
          </cell>
          <cell r="M2028">
            <v>0</v>
          </cell>
          <cell r="N2028">
            <v>34776</v>
          </cell>
          <cell r="O2028">
            <v>7449.34</v>
          </cell>
          <cell r="P2028">
            <v>18679.98</v>
          </cell>
          <cell r="Q2028">
            <v>57689.7</v>
          </cell>
          <cell r="R2028">
            <v>26079.98</v>
          </cell>
          <cell r="S2028">
            <v>2592</v>
          </cell>
          <cell r="T2028">
            <v>13906.8</v>
          </cell>
          <cell r="U2028">
            <v>5783.88</v>
          </cell>
          <cell r="V2028">
            <v>684</v>
          </cell>
          <cell r="W2028">
            <v>10512</v>
          </cell>
          <cell r="X2028">
            <v>123</v>
          </cell>
          <cell r="Y2028">
            <v>10558.78</v>
          </cell>
          <cell r="Z2028">
            <v>7799.15</v>
          </cell>
          <cell r="AA2028">
            <v>13.13</v>
          </cell>
          <cell r="AB2028">
            <v>2408</v>
          </cell>
          <cell r="AC2028">
            <v>10123.08</v>
          </cell>
          <cell r="AD2028">
            <v>55.42</v>
          </cell>
          <cell r="AE2028">
            <v>15264</v>
          </cell>
          <cell r="AF2028">
            <v>58.33</v>
          </cell>
          <cell r="AG2028">
            <v>5345.91</v>
          </cell>
          <cell r="AH2028">
            <v>44844</v>
          </cell>
          <cell r="AI2028">
            <v>2037.6</v>
          </cell>
          <cell r="AJ2028">
            <v>122864.89</v>
          </cell>
          <cell r="AK2028">
            <v>3767.02</v>
          </cell>
          <cell r="AL2028">
            <v>16438.060000000001</v>
          </cell>
        </row>
        <row r="2029">
          <cell r="A2029">
            <v>38920</v>
          </cell>
          <cell r="B2029" t="str">
            <v>03:00</v>
          </cell>
          <cell r="C2029">
            <v>29400.29</v>
          </cell>
          <cell r="D2029">
            <v>40445.69</v>
          </cell>
          <cell r="E2029">
            <v>105485.8</v>
          </cell>
          <cell r="F2029">
            <v>-172.8</v>
          </cell>
          <cell r="G2029">
            <v>89738.3</v>
          </cell>
          <cell r="H2029">
            <v>12036.09</v>
          </cell>
          <cell r="I2029">
            <v>-90.28</v>
          </cell>
          <cell r="J2029">
            <v>15097.34</v>
          </cell>
          <cell r="K2029">
            <v>5063.09</v>
          </cell>
          <cell r="L2029">
            <v>5763.01</v>
          </cell>
          <cell r="M2029">
            <v>0</v>
          </cell>
          <cell r="N2029">
            <v>35328</v>
          </cell>
          <cell r="O2029">
            <v>7425.08</v>
          </cell>
          <cell r="P2029">
            <v>18820.03</v>
          </cell>
          <cell r="Q2029">
            <v>56890.28</v>
          </cell>
          <cell r="R2029">
            <v>26260.03</v>
          </cell>
          <cell r="S2029">
            <v>2484</v>
          </cell>
          <cell r="T2029">
            <v>13766.4</v>
          </cell>
          <cell r="U2029">
            <v>5763.01</v>
          </cell>
          <cell r="V2029">
            <v>696</v>
          </cell>
          <cell r="W2029">
            <v>10627.2</v>
          </cell>
          <cell r="X2029">
            <v>120</v>
          </cell>
          <cell r="Y2029">
            <v>10226.219999999999</v>
          </cell>
          <cell r="Z2029">
            <v>7739.81</v>
          </cell>
          <cell r="AA2029">
            <v>13.13</v>
          </cell>
          <cell r="AB2029">
            <v>2416.1</v>
          </cell>
          <cell r="AC2029">
            <v>10023.11</v>
          </cell>
          <cell r="AD2029">
            <v>54.08</v>
          </cell>
          <cell r="AE2029">
            <v>15228</v>
          </cell>
          <cell r="AF2029">
            <v>57.29</v>
          </cell>
          <cell r="AG2029">
            <v>5313.35</v>
          </cell>
          <cell r="AH2029">
            <v>44403</v>
          </cell>
          <cell r="AI2029">
            <v>2016</v>
          </cell>
          <cell r="AJ2029">
            <v>122129</v>
          </cell>
          <cell r="AK2029">
            <v>3767.02</v>
          </cell>
          <cell r="AL2029">
            <v>15812.7</v>
          </cell>
        </row>
        <row r="2030">
          <cell r="A2030">
            <v>38920</v>
          </cell>
          <cell r="B2030" t="str">
            <v>03:15</v>
          </cell>
          <cell r="C2030">
            <v>29365.48</v>
          </cell>
          <cell r="D2030">
            <v>34804.68</v>
          </cell>
          <cell r="E2030">
            <v>106082.99</v>
          </cell>
          <cell r="F2030">
            <v>-172.8</v>
          </cell>
          <cell r="G2030">
            <v>90121.64</v>
          </cell>
          <cell r="H2030">
            <v>12276.07</v>
          </cell>
          <cell r="I2030">
            <v>-88.27</v>
          </cell>
          <cell r="J2030">
            <v>15186.16</v>
          </cell>
          <cell r="K2030">
            <v>5093.0200000000004</v>
          </cell>
          <cell r="L2030">
            <v>5783.88</v>
          </cell>
          <cell r="M2030">
            <v>0</v>
          </cell>
          <cell r="N2030">
            <v>34776</v>
          </cell>
          <cell r="O2030">
            <v>7443.28</v>
          </cell>
          <cell r="P2030">
            <v>18899.98</v>
          </cell>
          <cell r="Q2030">
            <v>55608.27</v>
          </cell>
          <cell r="R2030">
            <v>26299.98</v>
          </cell>
          <cell r="S2030">
            <v>2484</v>
          </cell>
          <cell r="T2030">
            <v>13377.6</v>
          </cell>
          <cell r="U2030">
            <v>5783.88</v>
          </cell>
          <cell r="V2030">
            <v>687</v>
          </cell>
          <cell r="W2030">
            <v>10339.200000000001</v>
          </cell>
          <cell r="X2030">
            <v>118.5</v>
          </cell>
          <cell r="Y2030">
            <v>9976.7999999999993</v>
          </cell>
          <cell r="Z2030">
            <v>7730.84</v>
          </cell>
          <cell r="AA2030">
            <v>13.13</v>
          </cell>
          <cell r="AB2030">
            <v>2366.4</v>
          </cell>
          <cell r="AC2030">
            <v>9907.6200000000008</v>
          </cell>
          <cell r="AD2030">
            <v>53.15</v>
          </cell>
          <cell r="AE2030">
            <v>15066</v>
          </cell>
          <cell r="AF2030">
            <v>57.29</v>
          </cell>
          <cell r="AG2030">
            <v>5354.07</v>
          </cell>
          <cell r="AH2030">
            <v>43785</v>
          </cell>
          <cell r="AI2030">
            <v>2008.8</v>
          </cell>
          <cell r="AJ2030">
            <v>121873.04</v>
          </cell>
          <cell r="AK2030">
            <v>3595.79</v>
          </cell>
          <cell r="AL2030">
            <v>15170.98</v>
          </cell>
        </row>
        <row r="2031">
          <cell r="A2031">
            <v>38920</v>
          </cell>
          <cell r="B2031" t="str">
            <v>03:30</v>
          </cell>
          <cell r="C2031">
            <v>29845.59</v>
          </cell>
          <cell r="D2031">
            <v>31004.59</v>
          </cell>
          <cell r="E2031">
            <v>105566.94</v>
          </cell>
          <cell r="F2031">
            <v>-172.8</v>
          </cell>
          <cell r="G2031">
            <v>90236.64</v>
          </cell>
          <cell r="H2031">
            <v>12276.07</v>
          </cell>
          <cell r="I2031">
            <v>-86.11</v>
          </cell>
          <cell r="J2031">
            <v>15306.55</v>
          </cell>
          <cell r="K2031">
            <v>5152.87</v>
          </cell>
          <cell r="L2031">
            <v>5786.4</v>
          </cell>
          <cell r="M2031">
            <v>0</v>
          </cell>
          <cell r="N2031">
            <v>35328</v>
          </cell>
          <cell r="O2031">
            <v>7425.08</v>
          </cell>
          <cell r="P2031">
            <v>18700.02</v>
          </cell>
          <cell r="Q2031">
            <v>54766.11</v>
          </cell>
          <cell r="R2031">
            <v>26100.02</v>
          </cell>
          <cell r="S2031">
            <v>2484</v>
          </cell>
          <cell r="T2031">
            <v>13194</v>
          </cell>
          <cell r="U2031">
            <v>5786.4</v>
          </cell>
          <cell r="V2031">
            <v>654</v>
          </cell>
          <cell r="W2031">
            <v>10166.4</v>
          </cell>
          <cell r="X2031">
            <v>115.5</v>
          </cell>
          <cell r="Y2031">
            <v>9893.66</v>
          </cell>
          <cell r="Z2031">
            <v>7650.59</v>
          </cell>
          <cell r="AA2031">
            <v>13.13</v>
          </cell>
          <cell r="AB2031">
            <v>2342.4</v>
          </cell>
          <cell r="AC2031">
            <v>9862.24</v>
          </cell>
          <cell r="AD2031">
            <v>52.88</v>
          </cell>
          <cell r="AE2031">
            <v>15066</v>
          </cell>
          <cell r="AF2031">
            <v>56.25</v>
          </cell>
          <cell r="AG2031">
            <v>5267.49</v>
          </cell>
          <cell r="AH2031">
            <v>43761</v>
          </cell>
          <cell r="AI2031">
            <v>1972.8</v>
          </cell>
          <cell r="AJ2031">
            <v>120961.17</v>
          </cell>
          <cell r="AK2031">
            <v>3481.64</v>
          </cell>
          <cell r="AL2031">
            <v>14701.08</v>
          </cell>
        </row>
        <row r="2032">
          <cell r="A2032">
            <v>38920</v>
          </cell>
          <cell r="B2032" t="str">
            <v>03:45</v>
          </cell>
          <cell r="C2032">
            <v>29313.87</v>
          </cell>
          <cell r="D2032">
            <v>31604.720000000001</v>
          </cell>
          <cell r="E2032">
            <v>104843.68</v>
          </cell>
          <cell r="F2032">
            <v>-259.2</v>
          </cell>
          <cell r="G2032">
            <v>90121.64</v>
          </cell>
          <cell r="H2032">
            <v>12274.19</v>
          </cell>
          <cell r="I2032">
            <v>-85.68</v>
          </cell>
          <cell r="J2032">
            <v>15078.17</v>
          </cell>
          <cell r="K2032">
            <v>5010.3999999999996</v>
          </cell>
          <cell r="L2032">
            <v>5773.9</v>
          </cell>
          <cell r="M2032">
            <v>0</v>
          </cell>
          <cell r="N2032">
            <v>35328</v>
          </cell>
          <cell r="O2032">
            <v>7425.08</v>
          </cell>
          <cell r="P2032">
            <v>18780</v>
          </cell>
          <cell r="Q2032">
            <v>54125.68</v>
          </cell>
          <cell r="R2032">
            <v>26220</v>
          </cell>
          <cell r="S2032">
            <v>2484</v>
          </cell>
          <cell r="T2032">
            <v>13237.2</v>
          </cell>
          <cell r="U2032">
            <v>5773.9</v>
          </cell>
          <cell r="V2032">
            <v>621</v>
          </cell>
          <cell r="W2032">
            <v>10310.4</v>
          </cell>
          <cell r="X2032">
            <v>116.25</v>
          </cell>
          <cell r="Y2032">
            <v>10143.08</v>
          </cell>
          <cell r="Z2032">
            <v>7607.8</v>
          </cell>
          <cell r="AA2032">
            <v>11.26</v>
          </cell>
          <cell r="AB2032">
            <v>2411.1999999999998</v>
          </cell>
          <cell r="AC2032">
            <v>9847.58</v>
          </cell>
          <cell r="AD2032">
            <v>51.79</v>
          </cell>
          <cell r="AE2032">
            <v>15102</v>
          </cell>
          <cell r="AF2032">
            <v>57.29</v>
          </cell>
          <cell r="AG2032">
            <v>5267.83</v>
          </cell>
          <cell r="AH2032">
            <v>43764</v>
          </cell>
          <cell r="AI2032">
            <v>1965.6</v>
          </cell>
          <cell r="AJ2032">
            <v>120257.2</v>
          </cell>
          <cell r="AK2032">
            <v>3652.86</v>
          </cell>
          <cell r="AL2032">
            <v>14681.2</v>
          </cell>
        </row>
        <row r="2033">
          <cell r="A2033">
            <v>38920</v>
          </cell>
          <cell r="B2033" t="str">
            <v>04:00</v>
          </cell>
          <cell r="C2033">
            <v>29095.81</v>
          </cell>
          <cell r="D2033">
            <v>31244.65</v>
          </cell>
          <cell r="E2033">
            <v>104487.67999999999</v>
          </cell>
          <cell r="F2033">
            <v>-172.8</v>
          </cell>
          <cell r="G2033">
            <v>90121.64</v>
          </cell>
          <cell r="H2033">
            <v>12325.94</v>
          </cell>
          <cell r="I2033">
            <v>-92.87</v>
          </cell>
          <cell r="J2033">
            <v>14939.75</v>
          </cell>
          <cell r="K2033">
            <v>5211.4399999999996</v>
          </cell>
          <cell r="L2033">
            <v>5748.61</v>
          </cell>
          <cell r="M2033">
            <v>0</v>
          </cell>
          <cell r="N2033">
            <v>34776</v>
          </cell>
          <cell r="O2033">
            <v>7437.21</v>
          </cell>
          <cell r="P2033">
            <v>18789.98</v>
          </cell>
          <cell r="Q2033">
            <v>53652.87</v>
          </cell>
          <cell r="R2033">
            <v>26189.98</v>
          </cell>
          <cell r="S2033">
            <v>2484</v>
          </cell>
          <cell r="T2033">
            <v>13100.4</v>
          </cell>
          <cell r="U2033">
            <v>5748.61</v>
          </cell>
          <cell r="V2033">
            <v>633</v>
          </cell>
          <cell r="W2033">
            <v>10252.799999999999</v>
          </cell>
          <cell r="X2033">
            <v>115.5</v>
          </cell>
          <cell r="Y2033">
            <v>10475.64</v>
          </cell>
          <cell r="Z2033">
            <v>7607.93</v>
          </cell>
          <cell r="AA2033">
            <v>15.01</v>
          </cell>
          <cell r="AB2033">
            <v>2456</v>
          </cell>
          <cell r="AC2033">
            <v>9746.9</v>
          </cell>
          <cell r="AD2033">
            <v>51.79</v>
          </cell>
          <cell r="AE2033">
            <v>15102</v>
          </cell>
          <cell r="AF2033">
            <v>58.33</v>
          </cell>
          <cell r="AG2033">
            <v>5247.15</v>
          </cell>
          <cell r="AH2033">
            <v>43866</v>
          </cell>
          <cell r="AI2033">
            <v>1965.6</v>
          </cell>
          <cell r="AJ2033">
            <v>119521.32</v>
          </cell>
          <cell r="AK2033">
            <v>3709.94</v>
          </cell>
          <cell r="AL2033">
            <v>14370.28</v>
          </cell>
        </row>
        <row r="2034">
          <cell r="A2034">
            <v>38920</v>
          </cell>
          <cell r="B2034" t="str">
            <v>04:15</v>
          </cell>
          <cell r="C2034">
            <v>28148.79</v>
          </cell>
          <cell r="D2034">
            <v>30284.46</v>
          </cell>
          <cell r="E2034">
            <v>105763.35</v>
          </cell>
          <cell r="F2034">
            <v>-172.8</v>
          </cell>
          <cell r="G2034">
            <v>90121.64</v>
          </cell>
          <cell r="H2034">
            <v>12322.19</v>
          </cell>
          <cell r="I2034">
            <v>-98.62</v>
          </cell>
          <cell r="J2034">
            <v>15498.14</v>
          </cell>
          <cell r="K2034">
            <v>5206.87</v>
          </cell>
          <cell r="L2034">
            <v>5680.72</v>
          </cell>
          <cell r="M2034">
            <v>0</v>
          </cell>
          <cell r="N2034">
            <v>34224</v>
          </cell>
          <cell r="O2034">
            <v>7437.21</v>
          </cell>
          <cell r="P2034">
            <v>18690.009999999998</v>
          </cell>
          <cell r="Q2034">
            <v>53778.62</v>
          </cell>
          <cell r="R2034">
            <v>26130.01</v>
          </cell>
          <cell r="S2034">
            <v>2484</v>
          </cell>
          <cell r="T2034">
            <v>12855.6</v>
          </cell>
          <cell r="U2034">
            <v>5680.72</v>
          </cell>
          <cell r="V2034">
            <v>648</v>
          </cell>
          <cell r="W2034">
            <v>10166.4</v>
          </cell>
          <cell r="X2034">
            <v>111.75</v>
          </cell>
          <cell r="Y2034">
            <v>10309.36</v>
          </cell>
          <cell r="Z2034">
            <v>7543.47</v>
          </cell>
          <cell r="AA2034">
            <v>11.26</v>
          </cell>
          <cell r="AB2034">
            <v>2489.5</v>
          </cell>
          <cell r="AC2034">
            <v>9756.5300000000007</v>
          </cell>
          <cell r="AD2034">
            <v>52.32</v>
          </cell>
          <cell r="AE2034">
            <v>15210</v>
          </cell>
          <cell r="AF2034">
            <v>58.33</v>
          </cell>
          <cell r="AG2034">
            <v>5219.96</v>
          </cell>
          <cell r="AH2034">
            <v>44031</v>
          </cell>
          <cell r="AI2034">
            <v>1958.4</v>
          </cell>
          <cell r="AJ2034">
            <v>119889.19</v>
          </cell>
          <cell r="AK2034">
            <v>3709.94</v>
          </cell>
          <cell r="AL2034">
            <v>13744.92</v>
          </cell>
        </row>
        <row r="2035">
          <cell r="A2035">
            <v>38920</v>
          </cell>
          <cell r="B2035" t="str">
            <v>04:30</v>
          </cell>
          <cell r="C2035">
            <v>24864</v>
          </cell>
          <cell r="D2035">
            <v>30844.57</v>
          </cell>
          <cell r="E2035">
            <v>106807.83</v>
          </cell>
          <cell r="F2035">
            <v>-172.8</v>
          </cell>
          <cell r="G2035">
            <v>90121.64</v>
          </cell>
          <cell r="H2035">
            <v>12348.06</v>
          </cell>
          <cell r="I2035">
            <v>-111.7</v>
          </cell>
          <cell r="J2035">
            <v>15283.76</v>
          </cell>
          <cell r="K2035">
            <v>5144.76</v>
          </cell>
          <cell r="L2035">
            <v>5755.73</v>
          </cell>
          <cell r="M2035">
            <v>0</v>
          </cell>
          <cell r="N2035">
            <v>35328</v>
          </cell>
          <cell r="O2035">
            <v>7437.21</v>
          </cell>
          <cell r="P2035">
            <v>18830</v>
          </cell>
          <cell r="Q2035">
            <v>53751.7</v>
          </cell>
          <cell r="R2035">
            <v>26230</v>
          </cell>
          <cell r="S2035">
            <v>2484</v>
          </cell>
          <cell r="T2035">
            <v>12477.6</v>
          </cell>
          <cell r="U2035">
            <v>5755.73</v>
          </cell>
          <cell r="V2035">
            <v>657</v>
          </cell>
          <cell r="W2035">
            <v>10022.4</v>
          </cell>
          <cell r="X2035">
            <v>115.5</v>
          </cell>
          <cell r="Y2035">
            <v>10226.219999999999</v>
          </cell>
          <cell r="Z2035">
            <v>7561.83</v>
          </cell>
          <cell r="AA2035">
            <v>13.13</v>
          </cell>
          <cell r="AB2035">
            <v>2500.6</v>
          </cell>
          <cell r="AC2035">
            <v>9761.41</v>
          </cell>
          <cell r="AD2035">
            <v>52.34</v>
          </cell>
          <cell r="AE2035">
            <v>15318</v>
          </cell>
          <cell r="AF2035">
            <v>57.29</v>
          </cell>
          <cell r="AG2035">
            <v>5311.44</v>
          </cell>
          <cell r="AH2035">
            <v>44190</v>
          </cell>
          <cell r="AI2035">
            <v>1958.4</v>
          </cell>
          <cell r="AJ2035">
            <v>119937.14</v>
          </cell>
          <cell r="AK2035">
            <v>3652.86</v>
          </cell>
          <cell r="AL2035">
            <v>12924.35</v>
          </cell>
        </row>
        <row r="2036">
          <cell r="A2036">
            <v>38920</v>
          </cell>
          <cell r="B2036" t="str">
            <v>04:45</v>
          </cell>
          <cell r="C2036">
            <v>24913.21</v>
          </cell>
          <cell r="D2036">
            <v>31364.67</v>
          </cell>
          <cell r="E2036">
            <v>105804.56</v>
          </cell>
          <cell r="F2036">
            <v>-172.8</v>
          </cell>
          <cell r="G2036">
            <v>90274.97</v>
          </cell>
          <cell r="H2036">
            <v>12348.06</v>
          </cell>
          <cell r="I2036">
            <v>-124.21</v>
          </cell>
          <cell r="J2036">
            <v>15431.71</v>
          </cell>
          <cell r="K2036">
            <v>5156.26</v>
          </cell>
          <cell r="L2036">
            <v>5741.55</v>
          </cell>
          <cell r="M2036">
            <v>0</v>
          </cell>
          <cell r="N2036">
            <v>35328</v>
          </cell>
          <cell r="O2036">
            <v>7431.14</v>
          </cell>
          <cell r="P2036">
            <v>18749.95</v>
          </cell>
          <cell r="Q2036">
            <v>54004.21</v>
          </cell>
          <cell r="R2036">
            <v>26189.95</v>
          </cell>
          <cell r="S2036">
            <v>2484</v>
          </cell>
          <cell r="T2036">
            <v>12096</v>
          </cell>
          <cell r="U2036">
            <v>5741.55</v>
          </cell>
          <cell r="V2036">
            <v>675</v>
          </cell>
          <cell r="W2036">
            <v>9619.2000000000007</v>
          </cell>
          <cell r="X2036">
            <v>112.5</v>
          </cell>
          <cell r="Y2036">
            <v>10059.94</v>
          </cell>
          <cell r="Z2036">
            <v>7593.77</v>
          </cell>
          <cell r="AA2036">
            <v>13.13</v>
          </cell>
          <cell r="AB2036">
            <v>2526.1</v>
          </cell>
          <cell r="AC2036">
            <v>9856.07</v>
          </cell>
          <cell r="AD2036">
            <v>31.37</v>
          </cell>
          <cell r="AE2036">
            <v>15480</v>
          </cell>
          <cell r="AF2036">
            <v>56.25</v>
          </cell>
          <cell r="AG2036">
            <v>5279.96</v>
          </cell>
          <cell r="AH2036">
            <v>44883</v>
          </cell>
          <cell r="AI2036">
            <v>1951.2</v>
          </cell>
          <cell r="AJ2036">
            <v>119425.27</v>
          </cell>
          <cell r="AK2036">
            <v>3652.86</v>
          </cell>
          <cell r="AL2036">
            <v>13294.89</v>
          </cell>
        </row>
        <row r="2037">
          <cell r="A2037">
            <v>38920</v>
          </cell>
          <cell r="B2037" t="str">
            <v>05:00</v>
          </cell>
          <cell r="C2037">
            <v>25056.84</v>
          </cell>
          <cell r="D2037">
            <v>31924.78</v>
          </cell>
          <cell r="E2037">
            <v>105927.78</v>
          </cell>
          <cell r="F2037">
            <v>-172.8</v>
          </cell>
          <cell r="G2037">
            <v>90274.97</v>
          </cell>
          <cell r="H2037">
            <v>12372.06</v>
          </cell>
          <cell r="I2037">
            <v>-120.47</v>
          </cell>
          <cell r="J2037">
            <v>15486.54</v>
          </cell>
          <cell r="K2037">
            <v>5122.1499999999996</v>
          </cell>
          <cell r="L2037">
            <v>5742.77</v>
          </cell>
          <cell r="M2037">
            <v>0</v>
          </cell>
          <cell r="N2037">
            <v>35328</v>
          </cell>
          <cell r="O2037">
            <v>7437.21</v>
          </cell>
          <cell r="P2037">
            <v>18729.98</v>
          </cell>
          <cell r="Q2037">
            <v>54480.47</v>
          </cell>
          <cell r="R2037">
            <v>26129.97</v>
          </cell>
          <cell r="S2037">
            <v>2376</v>
          </cell>
          <cell r="T2037">
            <v>11854.8</v>
          </cell>
          <cell r="U2037">
            <v>5742.77</v>
          </cell>
          <cell r="V2037">
            <v>708</v>
          </cell>
          <cell r="W2037">
            <v>9619.2000000000007</v>
          </cell>
          <cell r="X2037">
            <v>114</v>
          </cell>
          <cell r="Y2037">
            <v>10226.219999999999</v>
          </cell>
          <cell r="Z2037">
            <v>7599.34</v>
          </cell>
          <cell r="AA2037">
            <v>13.13</v>
          </cell>
          <cell r="AB2037">
            <v>2543.6</v>
          </cell>
          <cell r="AC2037">
            <v>9925.7900000000009</v>
          </cell>
          <cell r="AD2037">
            <v>6.02</v>
          </cell>
          <cell r="AE2037">
            <v>15624</v>
          </cell>
          <cell r="AF2037">
            <v>57.29</v>
          </cell>
          <cell r="AG2037">
            <v>5209.63</v>
          </cell>
          <cell r="AH2037">
            <v>45315</v>
          </cell>
          <cell r="AI2037">
            <v>2001.6</v>
          </cell>
          <cell r="AJ2037">
            <v>119377.2</v>
          </cell>
          <cell r="AK2037">
            <v>3709.94</v>
          </cell>
          <cell r="AL2037">
            <v>13043.58</v>
          </cell>
        </row>
        <row r="2038">
          <cell r="A2038">
            <v>38920</v>
          </cell>
          <cell r="B2038" t="str">
            <v>05:15</v>
          </cell>
          <cell r="C2038">
            <v>25451.74</v>
          </cell>
          <cell r="D2038">
            <v>34445.279999999999</v>
          </cell>
          <cell r="E2038">
            <v>106445.81</v>
          </cell>
          <cell r="F2038">
            <v>-172.8</v>
          </cell>
          <cell r="G2038">
            <v>90313.3</v>
          </cell>
          <cell r="H2038">
            <v>12348.06</v>
          </cell>
          <cell r="I2038">
            <v>-117.31</v>
          </cell>
          <cell r="J2038">
            <v>15713.32</v>
          </cell>
          <cell r="K2038">
            <v>5117.1400000000003</v>
          </cell>
          <cell r="L2038">
            <v>5816.93</v>
          </cell>
          <cell r="M2038">
            <v>0</v>
          </cell>
          <cell r="N2038">
            <v>35328</v>
          </cell>
          <cell r="O2038">
            <v>7431.14</v>
          </cell>
          <cell r="P2038">
            <v>18759.98</v>
          </cell>
          <cell r="Q2038">
            <v>55757.31</v>
          </cell>
          <cell r="R2038">
            <v>26159.98</v>
          </cell>
          <cell r="S2038">
            <v>2592</v>
          </cell>
          <cell r="T2038">
            <v>11635.2</v>
          </cell>
          <cell r="U2038">
            <v>5816.93</v>
          </cell>
          <cell r="V2038">
            <v>750</v>
          </cell>
          <cell r="W2038">
            <v>9590.4</v>
          </cell>
          <cell r="X2038">
            <v>113.25</v>
          </cell>
          <cell r="Y2038">
            <v>10475.64</v>
          </cell>
          <cell r="Z2038">
            <v>7874.22</v>
          </cell>
          <cell r="AA2038">
            <v>13.13</v>
          </cell>
          <cell r="AB2038">
            <v>2601</v>
          </cell>
          <cell r="AC2038">
            <v>10060.620000000001</v>
          </cell>
          <cell r="AD2038">
            <v>7.21</v>
          </cell>
          <cell r="AE2038">
            <v>15876</v>
          </cell>
          <cell r="AF2038">
            <v>58.33</v>
          </cell>
          <cell r="AG2038">
            <v>5269.13</v>
          </cell>
          <cell r="AH2038">
            <v>45744</v>
          </cell>
          <cell r="AI2038">
            <v>2044.8</v>
          </cell>
          <cell r="AJ2038">
            <v>119745.16</v>
          </cell>
          <cell r="AK2038">
            <v>3881.17</v>
          </cell>
          <cell r="AL2038">
            <v>13043.58</v>
          </cell>
        </row>
        <row r="2039">
          <cell r="A2039">
            <v>38920</v>
          </cell>
          <cell r="B2039" t="str">
            <v>05:30</v>
          </cell>
          <cell r="C2039">
            <v>28068.77</v>
          </cell>
          <cell r="D2039">
            <v>38205.660000000003</v>
          </cell>
          <cell r="E2039">
            <v>103087.54</v>
          </cell>
          <cell r="F2039">
            <v>-172.8</v>
          </cell>
          <cell r="G2039">
            <v>90313.3</v>
          </cell>
          <cell r="H2039">
            <v>12370.18</v>
          </cell>
          <cell r="I2039">
            <v>-122.34</v>
          </cell>
          <cell r="J2039">
            <v>15773.71</v>
          </cell>
          <cell r="K2039">
            <v>4963.33</v>
          </cell>
          <cell r="L2039">
            <v>5759.08</v>
          </cell>
          <cell r="M2039">
            <v>0</v>
          </cell>
          <cell r="N2039">
            <v>34776</v>
          </cell>
          <cell r="O2039">
            <v>7437.21</v>
          </cell>
          <cell r="P2039">
            <v>18680.02</v>
          </cell>
          <cell r="Q2039">
            <v>57402.34</v>
          </cell>
          <cell r="R2039">
            <v>26120.02</v>
          </cell>
          <cell r="S2039">
            <v>2592</v>
          </cell>
          <cell r="T2039">
            <v>11710.8</v>
          </cell>
          <cell r="U2039">
            <v>5759.08</v>
          </cell>
          <cell r="V2039">
            <v>771</v>
          </cell>
          <cell r="W2039">
            <v>9504</v>
          </cell>
          <cell r="X2039">
            <v>117</v>
          </cell>
          <cell r="Y2039">
            <v>10725.06</v>
          </cell>
          <cell r="Z2039">
            <v>7980.29</v>
          </cell>
          <cell r="AA2039">
            <v>11.26</v>
          </cell>
          <cell r="AB2039">
            <v>2637.6</v>
          </cell>
          <cell r="AC2039">
            <v>10220.57</v>
          </cell>
          <cell r="AD2039">
            <v>6.24</v>
          </cell>
          <cell r="AE2039">
            <v>16236</v>
          </cell>
          <cell r="AF2039">
            <v>58.33</v>
          </cell>
          <cell r="AG2039">
            <v>5270.88</v>
          </cell>
          <cell r="AH2039">
            <v>46167</v>
          </cell>
          <cell r="AI2039">
            <v>2102.4</v>
          </cell>
          <cell r="AJ2039">
            <v>118849.33</v>
          </cell>
          <cell r="AK2039">
            <v>3938.24</v>
          </cell>
          <cell r="AL2039">
            <v>14370.28</v>
          </cell>
        </row>
        <row r="2040">
          <cell r="A2040">
            <v>38920</v>
          </cell>
          <cell r="B2040" t="str">
            <v>05:45</v>
          </cell>
          <cell r="C2040">
            <v>30205.68</v>
          </cell>
          <cell r="D2040">
            <v>42925.8</v>
          </cell>
          <cell r="E2040">
            <v>101245.78</v>
          </cell>
          <cell r="F2040">
            <v>-172.8</v>
          </cell>
          <cell r="G2040">
            <v>90351.64</v>
          </cell>
          <cell r="H2040">
            <v>12373.94</v>
          </cell>
          <cell r="I2040">
            <v>-126.94</v>
          </cell>
          <cell r="J2040">
            <v>15744.48</v>
          </cell>
          <cell r="K2040">
            <v>5058.18</v>
          </cell>
          <cell r="L2040">
            <v>5814.27</v>
          </cell>
          <cell r="M2040">
            <v>0</v>
          </cell>
          <cell r="N2040">
            <v>34776</v>
          </cell>
          <cell r="O2040">
            <v>7437.21</v>
          </cell>
          <cell r="P2040">
            <v>18870.03</v>
          </cell>
          <cell r="Q2040">
            <v>58926.94</v>
          </cell>
          <cell r="R2040">
            <v>26270.03</v>
          </cell>
          <cell r="S2040">
            <v>2484</v>
          </cell>
          <cell r="T2040">
            <v>11782.8</v>
          </cell>
          <cell r="U2040">
            <v>5814.27</v>
          </cell>
          <cell r="V2040">
            <v>783</v>
          </cell>
          <cell r="W2040">
            <v>9734.4</v>
          </cell>
          <cell r="X2040">
            <v>120.75</v>
          </cell>
          <cell r="Y2040">
            <v>10891.34</v>
          </cell>
          <cell r="Z2040">
            <v>8174.79</v>
          </cell>
          <cell r="AA2040">
            <v>15.01</v>
          </cell>
          <cell r="AB2040">
            <v>2682.2</v>
          </cell>
          <cell r="AC2040">
            <v>10470.370000000001</v>
          </cell>
          <cell r="AD2040">
            <v>9.48</v>
          </cell>
          <cell r="AE2040">
            <v>16668</v>
          </cell>
          <cell r="AF2040">
            <v>59.37</v>
          </cell>
          <cell r="AG2040">
            <v>5294.32</v>
          </cell>
          <cell r="AH2040">
            <v>46737</v>
          </cell>
          <cell r="AI2040">
            <v>2152.8000000000002</v>
          </cell>
          <cell r="AJ2040">
            <v>118385.43</v>
          </cell>
          <cell r="AK2040">
            <v>4052.4</v>
          </cell>
          <cell r="AL2040">
            <v>15931.93</v>
          </cell>
        </row>
        <row r="2041">
          <cell r="A2041">
            <v>38920</v>
          </cell>
          <cell r="B2041" t="str">
            <v>06:00</v>
          </cell>
          <cell r="C2041">
            <v>39601.53</v>
          </cell>
          <cell r="D2041">
            <v>51087.18</v>
          </cell>
          <cell r="E2041">
            <v>101845.84</v>
          </cell>
          <cell r="F2041">
            <v>-172.8</v>
          </cell>
          <cell r="G2041">
            <v>90389.97</v>
          </cell>
          <cell r="H2041">
            <v>12394.18</v>
          </cell>
          <cell r="I2041">
            <v>-124.93</v>
          </cell>
          <cell r="J2041">
            <v>16170.08</v>
          </cell>
          <cell r="K2041">
            <v>5067.42</v>
          </cell>
          <cell r="L2041">
            <v>5967.05</v>
          </cell>
          <cell r="M2041">
            <v>0</v>
          </cell>
          <cell r="N2041">
            <v>18216</v>
          </cell>
          <cell r="O2041">
            <v>7437.21</v>
          </cell>
          <cell r="P2041">
            <v>18979.95</v>
          </cell>
          <cell r="Q2041">
            <v>61244.93</v>
          </cell>
          <cell r="R2041">
            <v>26419.95</v>
          </cell>
          <cell r="S2041">
            <v>2592</v>
          </cell>
          <cell r="T2041">
            <v>11746.8</v>
          </cell>
          <cell r="U2041">
            <v>5967.05</v>
          </cell>
          <cell r="V2041">
            <v>813</v>
          </cell>
          <cell r="W2041">
            <v>9907.2000000000007</v>
          </cell>
          <cell r="X2041">
            <v>123.75</v>
          </cell>
          <cell r="Y2041">
            <v>10891.34</v>
          </cell>
          <cell r="Z2041">
            <v>8123.79</v>
          </cell>
          <cell r="AA2041">
            <v>11.26</v>
          </cell>
          <cell r="AB2041">
            <v>2723.6</v>
          </cell>
          <cell r="AC2041">
            <v>10764.98</v>
          </cell>
          <cell r="AD2041">
            <v>7.91</v>
          </cell>
          <cell r="AE2041">
            <v>17208</v>
          </cell>
          <cell r="AF2041">
            <v>59.37</v>
          </cell>
          <cell r="AG2041">
            <v>5247.73</v>
          </cell>
          <cell r="AH2041">
            <v>48195</v>
          </cell>
          <cell r="AI2041">
            <v>2232</v>
          </cell>
          <cell r="AJ2041">
            <v>119217.17</v>
          </cell>
          <cell r="AK2041">
            <v>3938.24</v>
          </cell>
          <cell r="AL2041">
            <v>15895.7</v>
          </cell>
        </row>
        <row r="2042">
          <cell r="A2042">
            <v>38920</v>
          </cell>
          <cell r="B2042" t="str">
            <v>06:15</v>
          </cell>
          <cell r="C2042">
            <v>52469.42</v>
          </cell>
          <cell r="D2042">
            <v>67930.009999999995</v>
          </cell>
          <cell r="E2042">
            <v>100969.77</v>
          </cell>
          <cell r="F2042">
            <v>-172.8</v>
          </cell>
          <cell r="G2042">
            <v>90389.97</v>
          </cell>
          <cell r="H2042">
            <v>12397.93</v>
          </cell>
          <cell r="I2042">
            <v>-132.97999999999999</v>
          </cell>
          <cell r="J2042">
            <v>15714.92</v>
          </cell>
          <cell r="K2042">
            <v>4994.72</v>
          </cell>
          <cell r="L2042">
            <v>5853.02</v>
          </cell>
          <cell r="M2042">
            <v>0</v>
          </cell>
          <cell r="N2042">
            <v>-552</v>
          </cell>
          <cell r="O2042">
            <v>7534.27</v>
          </cell>
          <cell r="P2042">
            <v>20129.990000000002</v>
          </cell>
          <cell r="Q2042">
            <v>63452.98</v>
          </cell>
          <cell r="R2042">
            <v>27649.99</v>
          </cell>
          <cell r="S2042">
            <v>2484</v>
          </cell>
          <cell r="T2042">
            <v>12294</v>
          </cell>
          <cell r="U2042">
            <v>5853.02</v>
          </cell>
          <cell r="V2042">
            <v>849</v>
          </cell>
          <cell r="W2042">
            <v>10166.4</v>
          </cell>
          <cell r="X2042">
            <v>127.5</v>
          </cell>
          <cell r="Y2042">
            <v>11140.76</v>
          </cell>
          <cell r="Z2042">
            <v>7850.17</v>
          </cell>
          <cell r="AA2042">
            <v>15.01</v>
          </cell>
          <cell r="AB2042">
            <v>2828.9</v>
          </cell>
          <cell r="AC2042">
            <v>11229.75</v>
          </cell>
          <cell r="AD2042">
            <v>7.09</v>
          </cell>
          <cell r="AE2042">
            <v>18000</v>
          </cell>
          <cell r="AF2042">
            <v>61.45</v>
          </cell>
          <cell r="AG2042">
            <v>5250.42</v>
          </cell>
          <cell r="AH2042">
            <v>49668</v>
          </cell>
          <cell r="AI2042">
            <v>2368.8000000000002</v>
          </cell>
          <cell r="AJ2042">
            <v>119041.13</v>
          </cell>
          <cell r="AK2042">
            <v>3538.71</v>
          </cell>
          <cell r="AL2042">
            <v>16716.27</v>
          </cell>
        </row>
        <row r="2043">
          <cell r="A2043">
            <v>38920</v>
          </cell>
          <cell r="B2043" t="str">
            <v>06:30</v>
          </cell>
          <cell r="C2043">
            <v>53329.63</v>
          </cell>
          <cell r="D2043">
            <v>70690.55</v>
          </cell>
          <cell r="E2043">
            <v>102447.12</v>
          </cell>
          <cell r="F2043">
            <v>-172.8</v>
          </cell>
          <cell r="G2043">
            <v>90428.3</v>
          </cell>
          <cell r="H2043">
            <v>12396.06</v>
          </cell>
          <cell r="I2043">
            <v>-139.30000000000001</v>
          </cell>
          <cell r="J2043">
            <v>16152.85</v>
          </cell>
          <cell r="K2043">
            <v>5250.71</v>
          </cell>
          <cell r="L2043">
            <v>5819.54</v>
          </cell>
          <cell r="M2043">
            <v>0</v>
          </cell>
          <cell r="N2043">
            <v>0</v>
          </cell>
          <cell r="O2043">
            <v>7540.34</v>
          </cell>
          <cell r="P2043">
            <v>25360.03</v>
          </cell>
          <cell r="Q2043">
            <v>63179.3</v>
          </cell>
          <cell r="R2043">
            <v>32880.03</v>
          </cell>
          <cell r="S2043">
            <v>2484</v>
          </cell>
          <cell r="T2043">
            <v>12780</v>
          </cell>
          <cell r="U2043">
            <v>5819.54</v>
          </cell>
          <cell r="V2043">
            <v>915</v>
          </cell>
          <cell r="W2043">
            <v>10368</v>
          </cell>
          <cell r="X2043">
            <v>130.5</v>
          </cell>
          <cell r="Y2043">
            <v>11140.76</v>
          </cell>
          <cell r="Z2043">
            <v>8266.16</v>
          </cell>
          <cell r="AA2043">
            <v>13.13</v>
          </cell>
          <cell r="AB2043">
            <v>2967.7</v>
          </cell>
          <cell r="AC2043">
            <v>11770.2</v>
          </cell>
          <cell r="AD2043">
            <v>7.55</v>
          </cell>
          <cell r="AE2043">
            <v>18648</v>
          </cell>
          <cell r="AF2043">
            <v>63.54</v>
          </cell>
          <cell r="AG2043">
            <v>5208.7299999999996</v>
          </cell>
          <cell r="AH2043">
            <v>51756</v>
          </cell>
          <cell r="AI2043">
            <v>2455.1999999999998</v>
          </cell>
          <cell r="AJ2043">
            <v>120177.02</v>
          </cell>
          <cell r="AK2043">
            <v>3595.79</v>
          </cell>
          <cell r="AL2043">
            <v>16680.04</v>
          </cell>
        </row>
        <row r="2044">
          <cell r="A2044">
            <v>38920</v>
          </cell>
          <cell r="B2044" t="str">
            <v>06:45</v>
          </cell>
          <cell r="C2044">
            <v>52466.63</v>
          </cell>
          <cell r="D2044">
            <v>70330.490000000005</v>
          </cell>
          <cell r="E2044">
            <v>105342.93</v>
          </cell>
          <cell r="F2044">
            <v>-259.2</v>
          </cell>
          <cell r="G2044">
            <v>90351.64</v>
          </cell>
          <cell r="H2044">
            <v>12418.18</v>
          </cell>
          <cell r="I2044">
            <v>-143.04</v>
          </cell>
          <cell r="J2044">
            <v>15365.35</v>
          </cell>
          <cell r="K2044">
            <v>5024.1499999999996</v>
          </cell>
          <cell r="L2044">
            <v>5828.17</v>
          </cell>
          <cell r="M2044">
            <v>0</v>
          </cell>
          <cell r="N2044">
            <v>-552</v>
          </cell>
          <cell r="O2044">
            <v>7522.14</v>
          </cell>
          <cell r="P2044">
            <v>26920</v>
          </cell>
          <cell r="Q2044">
            <v>67663.039999999994</v>
          </cell>
          <cell r="R2044">
            <v>34400</v>
          </cell>
          <cell r="S2044">
            <v>2376</v>
          </cell>
          <cell r="T2044">
            <v>13122</v>
          </cell>
          <cell r="U2044">
            <v>5828.17</v>
          </cell>
          <cell r="V2044">
            <v>906</v>
          </cell>
          <cell r="W2044">
            <v>10713.6</v>
          </cell>
          <cell r="X2044">
            <v>141</v>
          </cell>
          <cell r="Y2044">
            <v>11390.18</v>
          </cell>
          <cell r="Z2044">
            <v>8278.75</v>
          </cell>
          <cell r="AA2044">
            <v>11.26</v>
          </cell>
          <cell r="AB2044">
            <v>3034.6</v>
          </cell>
          <cell r="AC2044">
            <v>12066.51</v>
          </cell>
          <cell r="AD2044">
            <v>8.8000000000000007</v>
          </cell>
          <cell r="AE2044">
            <v>18306</v>
          </cell>
          <cell r="AF2044">
            <v>66.66</v>
          </cell>
          <cell r="AG2044">
            <v>5183.66</v>
          </cell>
          <cell r="AH2044">
            <v>52587</v>
          </cell>
          <cell r="AI2044">
            <v>2296.8000000000002</v>
          </cell>
          <cell r="AJ2044">
            <v>117937.26</v>
          </cell>
          <cell r="AK2044">
            <v>3595.79</v>
          </cell>
          <cell r="AL2044">
            <v>12723.32</v>
          </cell>
        </row>
        <row r="2045">
          <cell r="A2045">
            <v>38920</v>
          </cell>
          <cell r="B2045" t="str">
            <v>07:00</v>
          </cell>
          <cell r="C2045">
            <v>48871.360000000001</v>
          </cell>
          <cell r="D2045">
            <v>63009.02</v>
          </cell>
          <cell r="E2045">
            <v>106705.82</v>
          </cell>
          <cell r="F2045">
            <v>-172.8</v>
          </cell>
          <cell r="G2045">
            <v>90236.64</v>
          </cell>
          <cell r="H2045">
            <v>12410.68</v>
          </cell>
          <cell r="I2045">
            <v>-145.47999999999999</v>
          </cell>
          <cell r="J2045">
            <v>15047.75</v>
          </cell>
          <cell r="K2045">
            <v>5011.6400000000003</v>
          </cell>
          <cell r="L2045">
            <v>6076.77</v>
          </cell>
          <cell r="M2045">
            <v>0</v>
          </cell>
          <cell r="N2045">
            <v>-552</v>
          </cell>
          <cell r="O2045">
            <v>7540.34</v>
          </cell>
          <cell r="P2045">
            <v>30010</v>
          </cell>
          <cell r="Q2045">
            <v>64185.48</v>
          </cell>
          <cell r="R2045">
            <v>37530</v>
          </cell>
          <cell r="S2045">
            <v>2484</v>
          </cell>
          <cell r="T2045">
            <v>12686.4</v>
          </cell>
          <cell r="U2045">
            <v>6076.77</v>
          </cell>
          <cell r="V2045">
            <v>786</v>
          </cell>
          <cell r="W2045">
            <v>10684.8</v>
          </cell>
          <cell r="X2045">
            <v>148.5</v>
          </cell>
          <cell r="Y2045">
            <v>10974.48</v>
          </cell>
          <cell r="Z2045">
            <v>7926.96</v>
          </cell>
          <cell r="AA2045">
            <v>3.75</v>
          </cell>
          <cell r="AB2045">
            <v>2830.7</v>
          </cell>
          <cell r="AC2045">
            <v>11612.89</v>
          </cell>
          <cell r="AD2045">
            <v>8.16</v>
          </cell>
          <cell r="AE2045">
            <v>17370</v>
          </cell>
          <cell r="AF2045">
            <v>42.71</v>
          </cell>
          <cell r="AG2045">
            <v>5224.26</v>
          </cell>
          <cell r="AH2045">
            <v>50727</v>
          </cell>
          <cell r="AI2045">
            <v>2059.1999999999998</v>
          </cell>
          <cell r="AJ2045">
            <v>116785.4</v>
          </cell>
          <cell r="AK2045">
            <v>3652.86</v>
          </cell>
          <cell r="AL2045">
            <v>10827.36</v>
          </cell>
        </row>
        <row r="2046">
          <cell r="A2046">
            <v>38920</v>
          </cell>
          <cell r="B2046" t="str">
            <v>07:15</v>
          </cell>
          <cell r="C2046">
            <v>48383.24</v>
          </cell>
          <cell r="D2046">
            <v>60808.58</v>
          </cell>
          <cell r="E2046">
            <v>105151.02</v>
          </cell>
          <cell r="F2046">
            <v>-172.8</v>
          </cell>
          <cell r="G2046">
            <v>93878.3</v>
          </cell>
          <cell r="H2046">
            <v>12434.67</v>
          </cell>
          <cell r="I2046">
            <v>-163.02000000000001</v>
          </cell>
          <cell r="J2046">
            <v>15557.67</v>
          </cell>
          <cell r="K2046">
            <v>5667.98</v>
          </cell>
          <cell r="L2046">
            <v>8180.05</v>
          </cell>
          <cell r="M2046">
            <v>0</v>
          </cell>
          <cell r="N2046">
            <v>0</v>
          </cell>
          <cell r="O2046">
            <v>7746.59</v>
          </cell>
          <cell r="P2046">
            <v>32100</v>
          </cell>
          <cell r="Q2046">
            <v>66363.02</v>
          </cell>
          <cell r="R2046">
            <v>39820</v>
          </cell>
          <cell r="S2046">
            <v>2268</v>
          </cell>
          <cell r="T2046">
            <v>11566.8</v>
          </cell>
          <cell r="U2046">
            <v>8180.05</v>
          </cell>
          <cell r="V2046">
            <v>762</v>
          </cell>
          <cell r="W2046">
            <v>10540.8</v>
          </cell>
          <cell r="X2046">
            <v>153.75</v>
          </cell>
          <cell r="Y2046">
            <v>10974.48</v>
          </cell>
          <cell r="Z2046">
            <v>7802.72</v>
          </cell>
          <cell r="AA2046">
            <v>3.75</v>
          </cell>
          <cell r="AB2046">
            <v>2672.9</v>
          </cell>
          <cell r="AC2046">
            <v>11393.98</v>
          </cell>
          <cell r="AD2046">
            <v>9.8000000000000007</v>
          </cell>
          <cell r="AE2046">
            <v>17604</v>
          </cell>
          <cell r="AF2046">
            <v>27.08</v>
          </cell>
          <cell r="AG2046">
            <v>5164.0600000000004</v>
          </cell>
          <cell r="AH2046">
            <v>51432</v>
          </cell>
          <cell r="AI2046">
            <v>1972.8</v>
          </cell>
          <cell r="AJ2046">
            <v>117713.39</v>
          </cell>
          <cell r="AK2046">
            <v>3595.79</v>
          </cell>
          <cell r="AL2046">
            <v>12034.83</v>
          </cell>
        </row>
        <row r="2047">
          <cell r="A2047">
            <v>38920</v>
          </cell>
          <cell r="B2047" t="str">
            <v>07:30</v>
          </cell>
          <cell r="C2047">
            <v>50737.41</v>
          </cell>
          <cell r="D2047">
            <v>63569.13</v>
          </cell>
          <cell r="E2047">
            <v>105745.72</v>
          </cell>
          <cell r="F2047">
            <v>-172.8</v>
          </cell>
          <cell r="G2047">
            <v>95334.97</v>
          </cell>
          <cell r="H2047">
            <v>12842.64</v>
          </cell>
          <cell r="I2047">
            <v>-172.94</v>
          </cell>
          <cell r="J2047">
            <v>16577.18</v>
          </cell>
          <cell r="K2047">
            <v>6117.13</v>
          </cell>
          <cell r="L2047">
            <v>10724.15</v>
          </cell>
          <cell r="M2047">
            <v>0</v>
          </cell>
          <cell r="N2047">
            <v>0</v>
          </cell>
          <cell r="O2047">
            <v>7934.64</v>
          </cell>
          <cell r="P2047">
            <v>34889.99</v>
          </cell>
          <cell r="Q2047">
            <v>70532.94</v>
          </cell>
          <cell r="R2047">
            <v>42809.99</v>
          </cell>
          <cell r="S2047">
            <v>2268</v>
          </cell>
          <cell r="T2047">
            <v>9118.7999999999993</v>
          </cell>
          <cell r="U2047">
            <v>10724.15</v>
          </cell>
          <cell r="V2047">
            <v>747</v>
          </cell>
          <cell r="W2047">
            <v>10627.2</v>
          </cell>
          <cell r="X2047">
            <v>163.5</v>
          </cell>
          <cell r="Y2047">
            <v>11390.18</v>
          </cell>
          <cell r="Z2047">
            <v>7810.98</v>
          </cell>
          <cell r="AA2047">
            <v>3.75</v>
          </cell>
          <cell r="AB2047">
            <v>2527.6999999999998</v>
          </cell>
          <cell r="AC2047">
            <v>11841.07</v>
          </cell>
          <cell r="AD2047">
            <v>6.41</v>
          </cell>
          <cell r="AE2047">
            <v>18054</v>
          </cell>
          <cell r="AF2047">
            <v>26.04</v>
          </cell>
          <cell r="AG2047">
            <v>5184.72</v>
          </cell>
          <cell r="AH2047">
            <v>53301</v>
          </cell>
          <cell r="AI2047">
            <v>1965.6</v>
          </cell>
          <cell r="AJ2047">
            <v>120273.18</v>
          </cell>
          <cell r="AK2047">
            <v>3481.64</v>
          </cell>
          <cell r="AL2047">
            <v>13854.82</v>
          </cell>
        </row>
        <row r="2048">
          <cell r="A2048">
            <v>38920</v>
          </cell>
          <cell r="B2048" t="str">
            <v>07:45</v>
          </cell>
          <cell r="C2048">
            <v>51111.9</v>
          </cell>
          <cell r="D2048">
            <v>70330.490000000005</v>
          </cell>
          <cell r="E2048">
            <v>111343.36</v>
          </cell>
          <cell r="F2048">
            <v>-172.8</v>
          </cell>
          <cell r="G2048">
            <v>95258.3</v>
          </cell>
          <cell r="H2048">
            <v>12816.77</v>
          </cell>
          <cell r="I2048">
            <v>-171.36</v>
          </cell>
          <cell r="J2048">
            <v>16068.39</v>
          </cell>
          <cell r="K2048">
            <v>6054.23</v>
          </cell>
          <cell r="L2048">
            <v>11406.71</v>
          </cell>
          <cell r="M2048">
            <v>0</v>
          </cell>
          <cell r="N2048">
            <v>0</v>
          </cell>
          <cell r="O2048">
            <v>7922.51</v>
          </cell>
          <cell r="P2048">
            <v>37319.97</v>
          </cell>
          <cell r="Q2048">
            <v>74251.360000000001</v>
          </cell>
          <cell r="R2048">
            <v>45239.97</v>
          </cell>
          <cell r="S2048">
            <v>2376</v>
          </cell>
          <cell r="T2048">
            <v>9262.7999999999993</v>
          </cell>
          <cell r="U2048">
            <v>11406.71</v>
          </cell>
          <cell r="V2048">
            <v>732</v>
          </cell>
          <cell r="W2048">
            <v>10771.2</v>
          </cell>
          <cell r="X2048">
            <v>177.75</v>
          </cell>
          <cell r="Y2048">
            <v>11722.74</v>
          </cell>
          <cell r="Z2048">
            <v>7907.27</v>
          </cell>
          <cell r="AA2048">
            <v>1.88</v>
          </cell>
          <cell r="AB2048">
            <v>2392.1</v>
          </cell>
          <cell r="AC2048">
            <v>12293.92</v>
          </cell>
          <cell r="AD2048">
            <v>4.32</v>
          </cell>
          <cell r="AE2048">
            <v>18396</v>
          </cell>
          <cell r="AF2048">
            <v>25</v>
          </cell>
          <cell r="AG2048">
            <v>5171.5600000000004</v>
          </cell>
          <cell r="AH2048">
            <v>55353</v>
          </cell>
          <cell r="AI2048">
            <v>1951.2</v>
          </cell>
          <cell r="AJ2048">
            <v>124752.69</v>
          </cell>
          <cell r="AK2048">
            <v>3424.56</v>
          </cell>
          <cell r="AL2048">
            <v>13699.35</v>
          </cell>
        </row>
        <row r="2049">
          <cell r="A2049">
            <v>38920</v>
          </cell>
          <cell r="B2049" t="str">
            <v>08:00</v>
          </cell>
          <cell r="C2049">
            <v>51734.85</v>
          </cell>
          <cell r="D2049">
            <v>78252.070000000007</v>
          </cell>
          <cell r="E2049">
            <v>113142.32</v>
          </cell>
          <cell r="F2049">
            <v>-172.8</v>
          </cell>
          <cell r="G2049">
            <v>95066.63</v>
          </cell>
          <cell r="H2049">
            <v>12650.66</v>
          </cell>
          <cell r="I2049">
            <v>-191.92</v>
          </cell>
          <cell r="J2049">
            <v>16224.78</v>
          </cell>
          <cell r="K2049">
            <v>6064.2</v>
          </cell>
          <cell r="L2049">
            <v>13322.2</v>
          </cell>
          <cell r="M2049">
            <v>0</v>
          </cell>
          <cell r="N2049">
            <v>0</v>
          </cell>
          <cell r="O2049">
            <v>7940.71</v>
          </cell>
          <cell r="P2049">
            <v>39659.99</v>
          </cell>
          <cell r="Q2049">
            <v>78271.92</v>
          </cell>
          <cell r="R2049">
            <v>47579.99</v>
          </cell>
          <cell r="S2049">
            <v>2376</v>
          </cell>
          <cell r="T2049">
            <v>7855.2</v>
          </cell>
          <cell r="U2049">
            <v>13322.2</v>
          </cell>
          <cell r="V2049">
            <v>708</v>
          </cell>
          <cell r="W2049">
            <v>11145.6</v>
          </cell>
          <cell r="X2049">
            <v>194.25</v>
          </cell>
          <cell r="Y2049">
            <v>11972.16</v>
          </cell>
          <cell r="Z2049">
            <v>7775.51</v>
          </cell>
          <cell r="AA2049">
            <v>3.75</v>
          </cell>
          <cell r="AB2049">
            <v>2345.8000000000002</v>
          </cell>
          <cell r="AC2049">
            <v>12905.48</v>
          </cell>
          <cell r="AD2049">
            <v>3.08</v>
          </cell>
          <cell r="AE2049">
            <v>18576</v>
          </cell>
          <cell r="AF2049">
            <v>28.12</v>
          </cell>
          <cell r="AG2049">
            <v>5178.3599999999997</v>
          </cell>
          <cell r="AH2049">
            <v>56643</v>
          </cell>
          <cell r="AI2049">
            <v>1922.4</v>
          </cell>
          <cell r="AJ2049">
            <v>128288.39</v>
          </cell>
          <cell r="AK2049">
            <v>3538.71</v>
          </cell>
          <cell r="AL2049">
            <v>14572.51</v>
          </cell>
        </row>
        <row r="2050">
          <cell r="A2050">
            <v>38920</v>
          </cell>
          <cell r="B2050" t="str">
            <v>08:15</v>
          </cell>
          <cell r="C2050">
            <v>53872.160000000003</v>
          </cell>
          <cell r="D2050">
            <v>86293.67</v>
          </cell>
          <cell r="E2050">
            <v>116377.07</v>
          </cell>
          <cell r="F2050">
            <v>-172.8</v>
          </cell>
          <cell r="G2050">
            <v>94798.3</v>
          </cell>
          <cell r="H2050">
            <v>12530.67</v>
          </cell>
          <cell r="I2050">
            <v>-321.44</v>
          </cell>
          <cell r="J2050">
            <v>16261.18</v>
          </cell>
          <cell r="K2050">
            <v>6028.65</v>
          </cell>
          <cell r="L2050">
            <v>13471.27</v>
          </cell>
          <cell r="M2050">
            <v>0</v>
          </cell>
          <cell r="N2050">
            <v>0</v>
          </cell>
          <cell r="O2050">
            <v>7928.58</v>
          </cell>
          <cell r="P2050">
            <v>42230.02</v>
          </cell>
          <cell r="Q2050">
            <v>80241.440000000002</v>
          </cell>
          <cell r="R2050">
            <v>50110.01</v>
          </cell>
          <cell r="S2050">
            <v>2268</v>
          </cell>
          <cell r="T2050">
            <v>8294.4</v>
          </cell>
          <cell r="U2050">
            <v>13471.27</v>
          </cell>
          <cell r="V2050">
            <v>657</v>
          </cell>
          <cell r="W2050">
            <v>10886.4</v>
          </cell>
          <cell r="X2050">
            <v>192.75</v>
          </cell>
          <cell r="Y2050">
            <v>12138.44</v>
          </cell>
          <cell r="Z2050">
            <v>7420.32</v>
          </cell>
          <cell r="AA2050">
            <v>3.75</v>
          </cell>
          <cell r="AB2050">
            <v>2370</v>
          </cell>
          <cell r="AC2050">
            <v>13071.04</v>
          </cell>
          <cell r="AD2050">
            <v>2.72</v>
          </cell>
          <cell r="AE2050">
            <v>19350</v>
          </cell>
          <cell r="AF2050">
            <v>25</v>
          </cell>
          <cell r="AG2050">
            <v>5213.47</v>
          </cell>
          <cell r="AH2050">
            <v>58515</v>
          </cell>
          <cell r="AI2050">
            <v>1922.4</v>
          </cell>
          <cell r="AJ2050">
            <v>132511.97</v>
          </cell>
          <cell r="AK2050">
            <v>3652.86</v>
          </cell>
          <cell r="AL2050">
            <v>16623.939999999999</v>
          </cell>
        </row>
        <row r="2051">
          <cell r="A2051">
            <v>38920</v>
          </cell>
          <cell r="B2051" t="str">
            <v>08:30</v>
          </cell>
          <cell r="C2051">
            <v>52481.02</v>
          </cell>
          <cell r="D2051">
            <v>83613.14</v>
          </cell>
          <cell r="E2051">
            <v>124772.15</v>
          </cell>
          <cell r="F2051">
            <v>-172.8</v>
          </cell>
          <cell r="G2051">
            <v>94644.97</v>
          </cell>
          <cell r="H2051">
            <v>12384.8</v>
          </cell>
          <cell r="I2051">
            <v>-293.26</v>
          </cell>
          <cell r="J2051">
            <v>15289.26</v>
          </cell>
          <cell r="K2051">
            <v>6007.73</v>
          </cell>
          <cell r="L2051">
            <v>13335.35</v>
          </cell>
          <cell r="M2051">
            <v>0</v>
          </cell>
          <cell r="N2051">
            <v>0</v>
          </cell>
          <cell r="O2051">
            <v>7946.77</v>
          </cell>
          <cell r="P2051">
            <v>53319.99</v>
          </cell>
          <cell r="Q2051">
            <v>74133.259999999995</v>
          </cell>
          <cell r="R2051">
            <v>61239.99</v>
          </cell>
          <cell r="S2051">
            <v>2376</v>
          </cell>
          <cell r="T2051">
            <v>9370.7999999999993</v>
          </cell>
          <cell r="U2051">
            <v>13335.35</v>
          </cell>
          <cell r="V2051">
            <v>612</v>
          </cell>
          <cell r="W2051">
            <v>10800</v>
          </cell>
          <cell r="X2051">
            <v>171.75</v>
          </cell>
          <cell r="Y2051">
            <v>12471</v>
          </cell>
          <cell r="Z2051">
            <v>7458.29</v>
          </cell>
          <cell r="AA2051">
            <v>1.88</v>
          </cell>
          <cell r="AB2051">
            <v>2339.6999999999998</v>
          </cell>
          <cell r="AC2051">
            <v>13332.5</v>
          </cell>
          <cell r="AD2051">
            <v>8.6199999999999992</v>
          </cell>
          <cell r="AE2051">
            <v>19764</v>
          </cell>
          <cell r="AF2051">
            <v>20.83</v>
          </cell>
          <cell r="AG2051">
            <v>5164.95</v>
          </cell>
          <cell r="AH2051">
            <v>60840</v>
          </cell>
          <cell r="AI2051">
            <v>1994.4</v>
          </cell>
          <cell r="AJ2051">
            <v>140079</v>
          </cell>
          <cell r="AK2051">
            <v>3595.79</v>
          </cell>
          <cell r="AL2051">
            <v>15720.37</v>
          </cell>
        </row>
        <row r="2052">
          <cell r="A2052">
            <v>38920</v>
          </cell>
          <cell r="B2052" t="str">
            <v>08:45</v>
          </cell>
          <cell r="C2052">
            <v>53610.49</v>
          </cell>
          <cell r="D2052">
            <v>86333.68</v>
          </cell>
          <cell r="E2052">
            <v>126091.05</v>
          </cell>
          <cell r="F2052">
            <v>-432</v>
          </cell>
          <cell r="G2052">
            <v>94836.63</v>
          </cell>
          <cell r="H2052">
            <v>12362.68</v>
          </cell>
          <cell r="I2052">
            <v>-306.77999999999997</v>
          </cell>
          <cell r="J2052">
            <v>16170.75</v>
          </cell>
          <cell r="K2052">
            <v>6333.95</v>
          </cell>
          <cell r="L2052">
            <v>13283.63</v>
          </cell>
          <cell r="M2052">
            <v>0</v>
          </cell>
          <cell r="N2052">
            <v>0</v>
          </cell>
          <cell r="O2052">
            <v>7922.51</v>
          </cell>
          <cell r="P2052">
            <v>61539.98</v>
          </cell>
          <cell r="Q2052">
            <v>72306.78</v>
          </cell>
          <cell r="R2052">
            <v>69459.98</v>
          </cell>
          <cell r="S2052">
            <v>2268</v>
          </cell>
          <cell r="T2052">
            <v>9450</v>
          </cell>
          <cell r="U2052">
            <v>13283.63</v>
          </cell>
          <cell r="V2052">
            <v>636</v>
          </cell>
          <cell r="W2052">
            <v>10569.6</v>
          </cell>
          <cell r="X2052">
            <v>167.25</v>
          </cell>
          <cell r="Y2052">
            <v>12554.14</v>
          </cell>
          <cell r="Z2052">
            <v>7603.93</v>
          </cell>
          <cell r="AA2052">
            <v>3.75</v>
          </cell>
          <cell r="AB2052">
            <v>2309.4</v>
          </cell>
          <cell r="AC2052">
            <v>13614.59</v>
          </cell>
          <cell r="AD2052">
            <v>15.55</v>
          </cell>
          <cell r="AE2052">
            <v>20052</v>
          </cell>
          <cell r="AF2052">
            <v>19.79</v>
          </cell>
          <cell r="AG2052">
            <v>5193.5200000000004</v>
          </cell>
          <cell r="AH2052">
            <v>62187</v>
          </cell>
          <cell r="AI2052">
            <v>2001.6</v>
          </cell>
          <cell r="AJ2052">
            <v>143774.76</v>
          </cell>
          <cell r="AK2052">
            <v>3595.79</v>
          </cell>
          <cell r="AL2052">
            <v>17265.66</v>
          </cell>
        </row>
        <row r="2053">
          <cell r="A2053">
            <v>38920</v>
          </cell>
          <cell r="B2053" t="str">
            <v>09:00</v>
          </cell>
          <cell r="C2053">
            <v>52940.33</v>
          </cell>
          <cell r="D2053">
            <v>82092.83</v>
          </cell>
          <cell r="E2053">
            <v>131294.71</v>
          </cell>
          <cell r="F2053">
            <v>8985.6</v>
          </cell>
          <cell r="G2053">
            <v>94414.97</v>
          </cell>
          <cell r="H2053">
            <v>12288.81</v>
          </cell>
          <cell r="I2053">
            <v>-320.72000000000003</v>
          </cell>
          <cell r="J2053">
            <v>15348.46</v>
          </cell>
          <cell r="K2053">
            <v>6451.8</v>
          </cell>
          <cell r="L2053">
            <v>13179.13</v>
          </cell>
          <cell r="M2053">
            <v>0</v>
          </cell>
          <cell r="N2053">
            <v>0</v>
          </cell>
          <cell r="O2053">
            <v>7886.11</v>
          </cell>
          <cell r="P2053">
            <v>65970</v>
          </cell>
          <cell r="Q2053">
            <v>72760.72</v>
          </cell>
          <cell r="R2053">
            <v>73850</v>
          </cell>
          <cell r="S2053">
            <v>2268</v>
          </cell>
          <cell r="T2053">
            <v>10015.200000000001</v>
          </cell>
          <cell r="U2053">
            <v>13179.13</v>
          </cell>
          <cell r="V2053">
            <v>690</v>
          </cell>
          <cell r="W2053">
            <v>10483.200000000001</v>
          </cell>
          <cell r="X2053">
            <v>147</v>
          </cell>
          <cell r="Y2053">
            <v>13302.4</v>
          </cell>
          <cell r="Z2053">
            <v>7618.87</v>
          </cell>
          <cell r="AA2053">
            <v>1.88</v>
          </cell>
          <cell r="AB2053">
            <v>2242.4</v>
          </cell>
          <cell r="AC2053">
            <v>14055.59</v>
          </cell>
          <cell r="AD2053">
            <v>14.35</v>
          </cell>
          <cell r="AE2053">
            <v>20484</v>
          </cell>
          <cell r="AF2053">
            <v>17.71</v>
          </cell>
          <cell r="AG2053">
            <v>5157.17</v>
          </cell>
          <cell r="AH2053">
            <v>63687</v>
          </cell>
          <cell r="AI2053">
            <v>2008.8</v>
          </cell>
          <cell r="AJ2053">
            <v>147726.32</v>
          </cell>
          <cell r="AK2053">
            <v>3595.79</v>
          </cell>
          <cell r="AL2053">
            <v>17448.02</v>
          </cell>
        </row>
        <row r="2054">
          <cell r="A2054">
            <v>38920</v>
          </cell>
          <cell r="B2054" t="str">
            <v>09:15</v>
          </cell>
          <cell r="C2054">
            <v>50589.77</v>
          </cell>
          <cell r="D2054">
            <v>79052.23</v>
          </cell>
          <cell r="E2054">
            <v>137932.12</v>
          </cell>
          <cell r="F2054">
            <v>16416</v>
          </cell>
          <cell r="G2054">
            <v>92268.3</v>
          </cell>
          <cell r="H2054">
            <v>12098.7</v>
          </cell>
          <cell r="I2054">
            <v>-326.47000000000003</v>
          </cell>
          <cell r="J2054">
            <v>15751.59</v>
          </cell>
          <cell r="K2054">
            <v>6438.21</v>
          </cell>
          <cell r="L2054">
            <v>13311.79</v>
          </cell>
          <cell r="M2054">
            <v>0</v>
          </cell>
          <cell r="N2054">
            <v>0</v>
          </cell>
          <cell r="O2054">
            <v>7837.58</v>
          </cell>
          <cell r="P2054">
            <v>66570</v>
          </cell>
          <cell r="Q2054">
            <v>75486.47</v>
          </cell>
          <cell r="R2054">
            <v>74370</v>
          </cell>
          <cell r="S2054">
            <v>2268</v>
          </cell>
          <cell r="T2054">
            <v>10040.4</v>
          </cell>
          <cell r="U2054">
            <v>13311.79</v>
          </cell>
          <cell r="V2054">
            <v>645</v>
          </cell>
          <cell r="W2054">
            <v>10281.6</v>
          </cell>
          <cell r="X2054">
            <v>135</v>
          </cell>
          <cell r="Y2054">
            <v>13468.68</v>
          </cell>
          <cell r="Z2054">
            <v>8487.59</v>
          </cell>
          <cell r="AA2054">
            <v>3.75</v>
          </cell>
          <cell r="AB2054">
            <v>2199.3000000000002</v>
          </cell>
          <cell r="AC2054">
            <v>14306.57</v>
          </cell>
          <cell r="AD2054">
            <v>14.64</v>
          </cell>
          <cell r="AE2054">
            <v>20970</v>
          </cell>
          <cell r="AF2054">
            <v>15.62</v>
          </cell>
          <cell r="AG2054">
            <v>5141.41</v>
          </cell>
          <cell r="AH2054">
            <v>64026</v>
          </cell>
          <cell r="AI2054">
            <v>2073.6</v>
          </cell>
          <cell r="AJ2054">
            <v>152765.79999999999</v>
          </cell>
          <cell r="AK2054">
            <v>3595.79</v>
          </cell>
          <cell r="AL2054">
            <v>15823.24</v>
          </cell>
        </row>
        <row r="2055">
          <cell r="A2055">
            <v>38920</v>
          </cell>
          <cell r="B2055" t="str">
            <v>09:30</v>
          </cell>
          <cell r="C2055">
            <v>51934.09</v>
          </cell>
          <cell r="D2055">
            <v>83973.22</v>
          </cell>
          <cell r="E2055">
            <v>137369.28</v>
          </cell>
          <cell r="F2055">
            <v>16329.6</v>
          </cell>
          <cell r="G2055">
            <v>92153.3</v>
          </cell>
          <cell r="H2055">
            <v>12072.83</v>
          </cell>
          <cell r="I2055">
            <v>-334.67</v>
          </cell>
          <cell r="J2055">
            <v>15709.62</v>
          </cell>
          <cell r="K2055">
            <v>6459.68</v>
          </cell>
          <cell r="L2055">
            <v>13331.16</v>
          </cell>
          <cell r="M2055">
            <v>0</v>
          </cell>
          <cell r="N2055">
            <v>0</v>
          </cell>
          <cell r="O2055">
            <v>7831.52</v>
          </cell>
          <cell r="P2055">
            <v>66460.02</v>
          </cell>
          <cell r="Q2055">
            <v>78134.67</v>
          </cell>
          <cell r="R2055">
            <v>74300.02</v>
          </cell>
          <cell r="S2055">
            <v>2160</v>
          </cell>
          <cell r="T2055">
            <v>10198.799999999999</v>
          </cell>
          <cell r="U2055">
            <v>13331.16</v>
          </cell>
          <cell r="V2055">
            <v>657</v>
          </cell>
          <cell r="W2055">
            <v>10224</v>
          </cell>
          <cell r="X2055">
            <v>129.75</v>
          </cell>
          <cell r="Y2055">
            <v>13634.96</v>
          </cell>
          <cell r="Z2055">
            <v>8509.07</v>
          </cell>
          <cell r="AA2055">
            <v>1.88</v>
          </cell>
          <cell r="AB2055">
            <v>2197.8000000000002</v>
          </cell>
          <cell r="AC2055">
            <v>14322.07</v>
          </cell>
          <cell r="AD2055">
            <v>13.08</v>
          </cell>
          <cell r="AE2055">
            <v>21168</v>
          </cell>
          <cell r="AF2055">
            <v>15.62</v>
          </cell>
          <cell r="AG2055">
            <v>5196.03</v>
          </cell>
          <cell r="AH2055">
            <v>64044</v>
          </cell>
          <cell r="AI2055">
            <v>2116.8000000000002</v>
          </cell>
          <cell r="AJ2055">
            <v>153917.63</v>
          </cell>
          <cell r="AK2055">
            <v>3481.64</v>
          </cell>
          <cell r="AL2055">
            <v>16997.990000000002</v>
          </cell>
        </row>
        <row r="2056">
          <cell r="A2056">
            <v>38920</v>
          </cell>
          <cell r="B2056" t="str">
            <v>09:45</v>
          </cell>
          <cell r="C2056">
            <v>53445.65</v>
          </cell>
          <cell r="D2056">
            <v>85733.57</v>
          </cell>
          <cell r="E2056">
            <v>141533.20000000001</v>
          </cell>
          <cell r="F2056">
            <v>16416</v>
          </cell>
          <cell r="G2056">
            <v>92344.97</v>
          </cell>
          <cell r="H2056">
            <v>11952.84</v>
          </cell>
          <cell r="I2056">
            <v>-354.51</v>
          </cell>
          <cell r="J2056">
            <v>15728.39</v>
          </cell>
          <cell r="K2056">
            <v>6437.14</v>
          </cell>
          <cell r="L2056">
            <v>13312.24</v>
          </cell>
          <cell r="M2056">
            <v>0</v>
          </cell>
          <cell r="N2056">
            <v>0</v>
          </cell>
          <cell r="O2056">
            <v>7831.52</v>
          </cell>
          <cell r="P2056">
            <v>66289.98</v>
          </cell>
          <cell r="Q2056">
            <v>81114.509999999995</v>
          </cell>
          <cell r="R2056">
            <v>74089.98</v>
          </cell>
          <cell r="S2056">
            <v>2052</v>
          </cell>
          <cell r="T2056">
            <v>10371.6</v>
          </cell>
          <cell r="U2056">
            <v>13312.24</v>
          </cell>
          <cell r="V2056">
            <v>687</v>
          </cell>
          <cell r="W2056">
            <v>10080</v>
          </cell>
          <cell r="X2056">
            <v>129.75</v>
          </cell>
          <cell r="Y2056">
            <v>13801.24</v>
          </cell>
          <cell r="Z2056">
            <v>8666.92</v>
          </cell>
          <cell r="AA2056">
            <v>1.88</v>
          </cell>
          <cell r="AB2056">
            <v>2194.6</v>
          </cell>
          <cell r="AC2056">
            <v>14442.58</v>
          </cell>
          <cell r="AD2056">
            <v>12.55</v>
          </cell>
          <cell r="AE2056">
            <v>21366</v>
          </cell>
          <cell r="AF2056">
            <v>12.5</v>
          </cell>
          <cell r="AG2056">
            <v>5162.38</v>
          </cell>
          <cell r="AH2056">
            <v>64608</v>
          </cell>
          <cell r="AI2056">
            <v>2145.6</v>
          </cell>
          <cell r="AJ2056">
            <v>156749.32999999999</v>
          </cell>
          <cell r="AK2056">
            <v>3481.64</v>
          </cell>
          <cell r="AL2056">
            <v>16706.939999999999</v>
          </cell>
        </row>
        <row r="2057">
          <cell r="A2057">
            <v>38920</v>
          </cell>
          <cell r="B2057" t="str">
            <v>10:00</v>
          </cell>
          <cell r="C2057">
            <v>54093.01</v>
          </cell>
          <cell r="D2057">
            <v>86013.62</v>
          </cell>
          <cell r="E2057">
            <v>144167.43</v>
          </cell>
          <cell r="F2057">
            <v>16156.8</v>
          </cell>
          <cell r="G2057">
            <v>92191.63</v>
          </cell>
          <cell r="H2057">
            <v>11882.72</v>
          </cell>
          <cell r="I2057">
            <v>-347.46</v>
          </cell>
          <cell r="J2057">
            <v>15862.78</v>
          </cell>
          <cell r="K2057">
            <v>6477.94</v>
          </cell>
          <cell r="L2057">
            <v>13317.04</v>
          </cell>
          <cell r="M2057">
            <v>0</v>
          </cell>
          <cell r="N2057">
            <v>0</v>
          </cell>
          <cell r="O2057">
            <v>7825.45</v>
          </cell>
          <cell r="P2057">
            <v>67039.990000000005</v>
          </cell>
          <cell r="Q2057">
            <v>81547.460000000006</v>
          </cell>
          <cell r="R2057">
            <v>74839.990000000005</v>
          </cell>
          <cell r="S2057">
            <v>2052</v>
          </cell>
          <cell r="T2057">
            <v>10717.2</v>
          </cell>
          <cell r="U2057">
            <v>13317.04</v>
          </cell>
          <cell r="V2057">
            <v>711</v>
          </cell>
          <cell r="W2057">
            <v>10569.6</v>
          </cell>
          <cell r="X2057">
            <v>117</v>
          </cell>
          <cell r="Y2057">
            <v>13718.1</v>
          </cell>
          <cell r="Z2057">
            <v>8747.1200000000008</v>
          </cell>
          <cell r="AA2057">
            <v>3.75</v>
          </cell>
          <cell r="AB2057">
            <v>2167.5</v>
          </cell>
          <cell r="AC2057">
            <v>14438.51</v>
          </cell>
          <cell r="AD2057">
            <v>12.58</v>
          </cell>
          <cell r="AE2057">
            <v>21420</v>
          </cell>
          <cell r="AF2057">
            <v>16.670000000000002</v>
          </cell>
          <cell r="AG2057">
            <v>5217.03</v>
          </cell>
          <cell r="AH2057">
            <v>64218</v>
          </cell>
          <cell r="AI2057">
            <v>2145.6</v>
          </cell>
          <cell r="AJ2057">
            <v>158797.1</v>
          </cell>
          <cell r="AK2057">
            <v>3367.48</v>
          </cell>
          <cell r="AL2057">
            <v>15942.47</v>
          </cell>
        </row>
        <row r="2058">
          <cell r="A2058">
            <v>38920</v>
          </cell>
          <cell r="B2058" t="str">
            <v>10:15</v>
          </cell>
          <cell r="C2058">
            <v>55739</v>
          </cell>
          <cell r="D2058">
            <v>86773.67</v>
          </cell>
          <cell r="E2058">
            <v>140889.26999999999</v>
          </cell>
          <cell r="F2058">
            <v>21859.200000000001</v>
          </cell>
          <cell r="G2058">
            <v>90849.97</v>
          </cell>
          <cell r="H2058">
            <v>11880.85</v>
          </cell>
          <cell r="I2058">
            <v>-378.23</v>
          </cell>
          <cell r="J2058">
            <v>15543.64</v>
          </cell>
          <cell r="K2058">
            <v>5967.3</v>
          </cell>
          <cell r="L2058">
            <v>13306.69</v>
          </cell>
          <cell r="M2058">
            <v>0</v>
          </cell>
          <cell r="N2058">
            <v>-552</v>
          </cell>
          <cell r="O2058">
            <v>7837.58</v>
          </cell>
          <cell r="P2058">
            <v>67860</v>
          </cell>
          <cell r="Q2058">
            <v>81178.23</v>
          </cell>
          <cell r="R2058">
            <v>75700</v>
          </cell>
          <cell r="S2058">
            <v>2052</v>
          </cell>
          <cell r="T2058">
            <v>11199.6</v>
          </cell>
          <cell r="U2058">
            <v>13306.69</v>
          </cell>
          <cell r="V2058">
            <v>636</v>
          </cell>
          <cell r="W2058">
            <v>10972.8</v>
          </cell>
          <cell r="X2058">
            <v>107.25</v>
          </cell>
          <cell r="Y2058">
            <v>13801.24</v>
          </cell>
          <cell r="Z2058">
            <v>9038.0499999999993</v>
          </cell>
          <cell r="AA2058">
            <v>1.88</v>
          </cell>
          <cell r="AB2058">
            <v>2157.9</v>
          </cell>
          <cell r="AC2058">
            <v>14754.03</v>
          </cell>
          <cell r="AD2058">
            <v>11.84</v>
          </cell>
          <cell r="AE2058">
            <v>21492</v>
          </cell>
          <cell r="AF2058">
            <v>13.54</v>
          </cell>
          <cell r="AG2058">
            <v>5248.43</v>
          </cell>
          <cell r="AH2058">
            <v>65232</v>
          </cell>
          <cell r="AI2058">
            <v>2196</v>
          </cell>
          <cell r="AJ2058">
            <v>157725.23000000001</v>
          </cell>
          <cell r="AK2058">
            <v>3595.79</v>
          </cell>
          <cell r="AL2058">
            <v>17547.38</v>
          </cell>
        </row>
        <row r="2059">
          <cell r="A2059">
            <v>38920</v>
          </cell>
          <cell r="B2059" t="str">
            <v>10:30</v>
          </cell>
          <cell r="C2059">
            <v>53984.98</v>
          </cell>
          <cell r="D2059">
            <v>85053.43</v>
          </cell>
          <cell r="E2059">
            <v>140719.03</v>
          </cell>
          <cell r="F2059">
            <v>31708.799999999999</v>
          </cell>
          <cell r="G2059">
            <v>90581.64</v>
          </cell>
          <cell r="H2059">
            <v>11836.6</v>
          </cell>
          <cell r="I2059">
            <v>-412.73</v>
          </cell>
          <cell r="J2059">
            <v>15155.24</v>
          </cell>
          <cell r="K2059">
            <v>5926.66</v>
          </cell>
          <cell r="L2059">
            <v>13326.69</v>
          </cell>
          <cell r="M2059">
            <v>0</v>
          </cell>
          <cell r="N2059">
            <v>0</v>
          </cell>
          <cell r="O2059">
            <v>7825.45</v>
          </cell>
          <cell r="P2059">
            <v>66260.02</v>
          </cell>
          <cell r="Q2059">
            <v>83092.73</v>
          </cell>
          <cell r="R2059">
            <v>74060.02</v>
          </cell>
          <cell r="S2059">
            <v>2268</v>
          </cell>
          <cell r="T2059">
            <v>11653.2</v>
          </cell>
          <cell r="U2059">
            <v>13326.69</v>
          </cell>
          <cell r="V2059">
            <v>624</v>
          </cell>
          <cell r="W2059">
            <v>10944</v>
          </cell>
          <cell r="X2059">
            <v>114.75</v>
          </cell>
          <cell r="Y2059">
            <v>14133.8</v>
          </cell>
          <cell r="Z2059">
            <v>9176.25</v>
          </cell>
          <cell r="AA2059">
            <v>5.63</v>
          </cell>
          <cell r="AB2059">
            <v>2135.6</v>
          </cell>
          <cell r="AC2059">
            <v>14660.55</v>
          </cell>
          <cell r="AD2059">
            <v>9.6999999999999993</v>
          </cell>
          <cell r="AE2059">
            <v>21690</v>
          </cell>
          <cell r="AF2059">
            <v>13.54</v>
          </cell>
          <cell r="AG2059">
            <v>5250.31</v>
          </cell>
          <cell r="AH2059">
            <v>64809</v>
          </cell>
          <cell r="AI2059">
            <v>2210.4</v>
          </cell>
          <cell r="AJ2059">
            <v>158333.18</v>
          </cell>
          <cell r="AK2059">
            <v>3995.32</v>
          </cell>
          <cell r="AL2059">
            <v>18662.52</v>
          </cell>
        </row>
        <row r="2060">
          <cell r="A2060">
            <v>38920</v>
          </cell>
          <cell r="B2060" t="str">
            <v>10:45</v>
          </cell>
          <cell r="C2060">
            <v>51873.68</v>
          </cell>
          <cell r="D2060">
            <v>78572.14</v>
          </cell>
          <cell r="E2060">
            <v>151887.19</v>
          </cell>
          <cell r="F2060">
            <v>32400</v>
          </cell>
          <cell r="G2060">
            <v>90504.97</v>
          </cell>
          <cell r="H2060">
            <v>11762.73</v>
          </cell>
          <cell r="I2060">
            <v>-402.52</v>
          </cell>
          <cell r="J2060">
            <v>15250.43</v>
          </cell>
          <cell r="K2060">
            <v>5978.46</v>
          </cell>
          <cell r="L2060">
            <v>13317.72</v>
          </cell>
          <cell r="M2060">
            <v>0</v>
          </cell>
          <cell r="N2060">
            <v>0</v>
          </cell>
          <cell r="O2060">
            <v>7831.52</v>
          </cell>
          <cell r="P2060">
            <v>64389.98</v>
          </cell>
          <cell r="Q2060">
            <v>85162.52</v>
          </cell>
          <cell r="R2060">
            <v>72189.98</v>
          </cell>
          <cell r="S2060">
            <v>2160</v>
          </cell>
          <cell r="T2060">
            <v>11707.2</v>
          </cell>
          <cell r="U2060">
            <v>13317.72</v>
          </cell>
          <cell r="V2060">
            <v>603</v>
          </cell>
          <cell r="W2060">
            <v>11116.8</v>
          </cell>
          <cell r="X2060">
            <v>113.25</v>
          </cell>
          <cell r="Y2060">
            <v>14216.94</v>
          </cell>
          <cell r="Z2060">
            <v>9327.85</v>
          </cell>
          <cell r="AA2060">
            <v>3.75</v>
          </cell>
          <cell r="AB2060">
            <v>2165.9</v>
          </cell>
          <cell r="AC2060">
            <v>14432.62</v>
          </cell>
          <cell r="AD2060">
            <v>11.64</v>
          </cell>
          <cell r="AE2060">
            <v>21708</v>
          </cell>
          <cell r="AF2060">
            <v>12.5</v>
          </cell>
          <cell r="AG2060">
            <v>5284.43</v>
          </cell>
          <cell r="AH2060">
            <v>64599</v>
          </cell>
          <cell r="AI2060">
            <v>2289.6</v>
          </cell>
          <cell r="AJ2060">
            <v>164092.41</v>
          </cell>
          <cell r="AK2060">
            <v>4109.47</v>
          </cell>
          <cell r="AL2060">
            <v>15092.7</v>
          </cell>
        </row>
        <row r="2061">
          <cell r="A2061">
            <v>38920</v>
          </cell>
          <cell r="B2061" t="str">
            <v>11:00</v>
          </cell>
          <cell r="C2061">
            <v>52757.89</v>
          </cell>
          <cell r="D2061">
            <v>76611.740000000005</v>
          </cell>
          <cell r="E2061">
            <v>157369.64000000001</v>
          </cell>
          <cell r="F2061">
            <v>31622.400000000001</v>
          </cell>
          <cell r="G2061">
            <v>90198.3</v>
          </cell>
          <cell r="H2061">
            <v>11714.74</v>
          </cell>
          <cell r="I2061">
            <v>-390.88</v>
          </cell>
          <cell r="J2061">
            <v>15500.01</v>
          </cell>
          <cell r="K2061">
            <v>5974.68</v>
          </cell>
          <cell r="L2061">
            <v>13303.07</v>
          </cell>
          <cell r="M2061">
            <v>0</v>
          </cell>
          <cell r="N2061">
            <v>-552</v>
          </cell>
          <cell r="O2061">
            <v>7789.05</v>
          </cell>
          <cell r="P2061">
            <v>60919.99</v>
          </cell>
          <cell r="Q2061">
            <v>87950.88</v>
          </cell>
          <cell r="R2061">
            <v>68679.990000000005</v>
          </cell>
          <cell r="S2061">
            <v>2160</v>
          </cell>
          <cell r="T2061">
            <v>11750.4</v>
          </cell>
          <cell r="U2061">
            <v>13303.07</v>
          </cell>
          <cell r="V2061">
            <v>621</v>
          </cell>
          <cell r="W2061">
            <v>10713.6</v>
          </cell>
          <cell r="X2061">
            <v>105</v>
          </cell>
          <cell r="Y2061">
            <v>14383.22</v>
          </cell>
          <cell r="Z2061">
            <v>9645.24</v>
          </cell>
          <cell r="AA2061">
            <v>3.75</v>
          </cell>
          <cell r="AB2061">
            <v>2141.9</v>
          </cell>
          <cell r="AC2061">
            <v>14213.05</v>
          </cell>
          <cell r="AD2061">
            <v>13.33</v>
          </cell>
          <cell r="AE2061">
            <v>21690</v>
          </cell>
          <cell r="AF2061">
            <v>17.71</v>
          </cell>
          <cell r="AG2061">
            <v>5230.3500000000004</v>
          </cell>
          <cell r="AH2061">
            <v>64107</v>
          </cell>
          <cell r="AI2061">
            <v>2289.6</v>
          </cell>
          <cell r="AJ2061">
            <v>166540.06</v>
          </cell>
          <cell r="AK2061">
            <v>3995.32</v>
          </cell>
          <cell r="AL2061">
            <v>12472.01</v>
          </cell>
        </row>
        <row r="2062">
          <cell r="A2062">
            <v>38920</v>
          </cell>
          <cell r="B2062" t="str">
            <v>11:15</v>
          </cell>
          <cell r="C2062">
            <v>53262.81</v>
          </cell>
          <cell r="D2062">
            <v>79092.25</v>
          </cell>
          <cell r="E2062">
            <v>155323.65</v>
          </cell>
          <cell r="F2062">
            <v>31190.400000000001</v>
          </cell>
          <cell r="G2062">
            <v>89354.97</v>
          </cell>
          <cell r="H2062">
            <v>11544.88</v>
          </cell>
          <cell r="I2062">
            <v>-413.45</v>
          </cell>
          <cell r="J2062">
            <v>15105.71</v>
          </cell>
          <cell r="K2062">
            <v>5965.6</v>
          </cell>
          <cell r="L2062">
            <v>13197.45</v>
          </cell>
          <cell r="M2062">
            <v>0</v>
          </cell>
          <cell r="N2062">
            <v>0</v>
          </cell>
          <cell r="O2062">
            <v>7728.39</v>
          </cell>
          <cell r="P2062">
            <v>60640.02</v>
          </cell>
          <cell r="Q2062">
            <v>87933.45</v>
          </cell>
          <cell r="R2062">
            <v>68360.02</v>
          </cell>
          <cell r="S2062">
            <v>2052</v>
          </cell>
          <cell r="T2062">
            <v>11912.4</v>
          </cell>
          <cell r="U2062">
            <v>13197.45</v>
          </cell>
          <cell r="V2062">
            <v>624</v>
          </cell>
          <cell r="W2062">
            <v>10627.2</v>
          </cell>
          <cell r="X2062">
            <v>102.75</v>
          </cell>
          <cell r="Y2062">
            <v>14216.94</v>
          </cell>
          <cell r="Z2062">
            <v>9676.16</v>
          </cell>
          <cell r="AA2062">
            <v>1.88</v>
          </cell>
          <cell r="AB2062">
            <v>2145.1</v>
          </cell>
          <cell r="AC2062">
            <v>14197.92</v>
          </cell>
          <cell r="AD2062">
            <v>7.62</v>
          </cell>
          <cell r="AE2062">
            <v>21798</v>
          </cell>
          <cell r="AF2062">
            <v>19.79</v>
          </cell>
          <cell r="AG2062">
            <v>5301.04</v>
          </cell>
          <cell r="AH2062">
            <v>63783</v>
          </cell>
          <cell r="AI2062">
            <v>2325.6</v>
          </cell>
          <cell r="AJ2062">
            <v>165356.26</v>
          </cell>
          <cell r="AK2062">
            <v>4052.4</v>
          </cell>
          <cell r="AL2062">
            <v>13259.87</v>
          </cell>
        </row>
        <row r="2063">
          <cell r="A2063">
            <v>38920</v>
          </cell>
          <cell r="B2063" t="str">
            <v>11:30</v>
          </cell>
          <cell r="C2063">
            <v>52423.01</v>
          </cell>
          <cell r="D2063">
            <v>80932.61</v>
          </cell>
          <cell r="E2063">
            <v>155006.42000000001</v>
          </cell>
          <cell r="F2063">
            <v>31104</v>
          </cell>
          <cell r="G2063">
            <v>89393.3</v>
          </cell>
          <cell r="H2063">
            <v>11544.88</v>
          </cell>
          <cell r="I2063">
            <v>-377.79</v>
          </cell>
          <cell r="J2063">
            <v>15034.45</v>
          </cell>
          <cell r="K2063">
            <v>5969.78</v>
          </cell>
          <cell r="L2063">
            <v>13177.69</v>
          </cell>
          <cell r="M2063">
            <v>0</v>
          </cell>
          <cell r="N2063">
            <v>0</v>
          </cell>
          <cell r="O2063">
            <v>7728.39</v>
          </cell>
          <cell r="P2063">
            <v>60429.99</v>
          </cell>
          <cell r="Q2063">
            <v>87457.79</v>
          </cell>
          <cell r="R2063">
            <v>68150</v>
          </cell>
          <cell r="S2063">
            <v>2052</v>
          </cell>
          <cell r="T2063">
            <v>11804.4</v>
          </cell>
          <cell r="U2063">
            <v>13177.69</v>
          </cell>
          <cell r="V2063">
            <v>642</v>
          </cell>
          <cell r="W2063">
            <v>11001.6</v>
          </cell>
          <cell r="X2063">
            <v>102.75</v>
          </cell>
          <cell r="Y2063">
            <v>13884.38</v>
          </cell>
          <cell r="Z2063">
            <v>9681.08</v>
          </cell>
          <cell r="AA2063">
            <v>1.88</v>
          </cell>
          <cell r="AB2063">
            <v>2178.6999999999998</v>
          </cell>
          <cell r="AC2063">
            <v>14302.49</v>
          </cell>
          <cell r="AD2063">
            <v>1.4</v>
          </cell>
          <cell r="AE2063">
            <v>21942</v>
          </cell>
          <cell r="AF2063">
            <v>14.58</v>
          </cell>
          <cell r="AG2063">
            <v>5322.12</v>
          </cell>
          <cell r="AH2063">
            <v>63714</v>
          </cell>
          <cell r="AI2063">
            <v>2354.4</v>
          </cell>
          <cell r="AJ2063">
            <v>165452.26999999999</v>
          </cell>
          <cell r="AK2063">
            <v>4052.4</v>
          </cell>
          <cell r="AL2063">
            <v>13690.02</v>
          </cell>
        </row>
        <row r="2064">
          <cell r="A2064">
            <v>38920</v>
          </cell>
          <cell r="B2064" t="str">
            <v>11:45</v>
          </cell>
          <cell r="C2064">
            <v>51641.62</v>
          </cell>
          <cell r="D2064">
            <v>80452.509999999995</v>
          </cell>
          <cell r="E2064">
            <v>154362.81</v>
          </cell>
          <cell r="F2064">
            <v>31104</v>
          </cell>
          <cell r="G2064">
            <v>89316.64</v>
          </cell>
          <cell r="H2064">
            <v>11546.75</v>
          </cell>
          <cell r="I2064">
            <v>-370.61</v>
          </cell>
          <cell r="J2064">
            <v>14962.46</v>
          </cell>
          <cell r="K2064">
            <v>5917.24</v>
          </cell>
          <cell r="L2064">
            <v>13133.53</v>
          </cell>
          <cell r="M2064">
            <v>0</v>
          </cell>
          <cell r="N2064">
            <v>-552</v>
          </cell>
          <cell r="O2064">
            <v>7728.39</v>
          </cell>
          <cell r="P2064">
            <v>60570.01</v>
          </cell>
          <cell r="Q2064">
            <v>86970.61</v>
          </cell>
          <cell r="R2064">
            <v>68290.009999999995</v>
          </cell>
          <cell r="S2064">
            <v>2160</v>
          </cell>
          <cell r="T2064">
            <v>11638.8</v>
          </cell>
          <cell r="U2064">
            <v>13133.53</v>
          </cell>
          <cell r="V2064">
            <v>663</v>
          </cell>
          <cell r="W2064">
            <v>11145.6</v>
          </cell>
          <cell r="X2064">
            <v>100.5</v>
          </cell>
          <cell r="Y2064">
            <v>13967.52</v>
          </cell>
          <cell r="Z2064">
            <v>9567.99</v>
          </cell>
          <cell r="AA2064">
            <v>3.75</v>
          </cell>
          <cell r="AB2064">
            <v>2175.6</v>
          </cell>
          <cell r="AC2064">
            <v>14166.47</v>
          </cell>
          <cell r="AD2064">
            <v>2.2000000000000002</v>
          </cell>
          <cell r="AE2064">
            <v>21744</v>
          </cell>
          <cell r="AF2064">
            <v>13.54</v>
          </cell>
          <cell r="AG2064">
            <v>5279.2</v>
          </cell>
          <cell r="AH2064">
            <v>63054</v>
          </cell>
          <cell r="AI2064">
            <v>2390.4</v>
          </cell>
          <cell r="AJ2064">
            <v>165004.29999999999</v>
          </cell>
          <cell r="AK2064">
            <v>3995.32</v>
          </cell>
          <cell r="AL2064">
            <v>13670.15</v>
          </cell>
        </row>
        <row r="2065">
          <cell r="A2065">
            <v>38920</v>
          </cell>
          <cell r="B2065" t="str">
            <v>12:00</v>
          </cell>
          <cell r="C2065">
            <v>51115.09</v>
          </cell>
          <cell r="D2065">
            <v>78332.100000000006</v>
          </cell>
          <cell r="E2065">
            <v>154645.62</v>
          </cell>
          <cell r="F2065">
            <v>30585.599999999999</v>
          </cell>
          <cell r="G2065">
            <v>89086.64</v>
          </cell>
          <cell r="H2065">
            <v>11522.75</v>
          </cell>
          <cell r="I2065">
            <v>-341.85</v>
          </cell>
          <cell r="J2065">
            <v>14868.47</v>
          </cell>
          <cell r="K2065">
            <v>5977.89</v>
          </cell>
          <cell r="L2065">
            <v>13288.89</v>
          </cell>
          <cell r="M2065">
            <v>0</v>
          </cell>
          <cell r="N2065">
            <v>0</v>
          </cell>
          <cell r="O2065">
            <v>7740.52</v>
          </cell>
          <cell r="P2065">
            <v>58240.04</v>
          </cell>
          <cell r="Q2065">
            <v>88261.85</v>
          </cell>
          <cell r="R2065">
            <v>65960.039999999994</v>
          </cell>
          <cell r="S2065">
            <v>2160</v>
          </cell>
          <cell r="T2065">
            <v>11268</v>
          </cell>
          <cell r="U2065">
            <v>13288.89</v>
          </cell>
          <cell r="V2065">
            <v>645</v>
          </cell>
          <cell r="W2065">
            <v>10944</v>
          </cell>
          <cell r="X2065">
            <v>99</v>
          </cell>
          <cell r="Y2065">
            <v>14133.8</v>
          </cell>
          <cell r="Z2065">
            <v>9227.48</v>
          </cell>
          <cell r="AA2065">
            <v>3.75</v>
          </cell>
          <cell r="AB2065">
            <v>2106.9</v>
          </cell>
          <cell r="AC2065">
            <v>14296.57</v>
          </cell>
          <cell r="AD2065">
            <v>10.33</v>
          </cell>
          <cell r="AE2065">
            <v>21474</v>
          </cell>
          <cell r="AF2065">
            <v>13.54</v>
          </cell>
          <cell r="AG2065">
            <v>5248.16</v>
          </cell>
          <cell r="AH2065">
            <v>62772</v>
          </cell>
          <cell r="AI2065">
            <v>2412</v>
          </cell>
          <cell r="AJ2065">
            <v>163484.46</v>
          </cell>
          <cell r="AK2065">
            <v>3938.24</v>
          </cell>
          <cell r="AL2065">
            <v>12502.43</v>
          </cell>
        </row>
        <row r="2066">
          <cell r="A2066">
            <v>38920</v>
          </cell>
          <cell r="B2066" t="str">
            <v>12:15</v>
          </cell>
          <cell r="C2066">
            <v>51648.42</v>
          </cell>
          <cell r="D2066">
            <v>77811.990000000005</v>
          </cell>
          <cell r="E2066">
            <v>150085.82999999999</v>
          </cell>
          <cell r="F2066">
            <v>30412.799999999999</v>
          </cell>
          <cell r="G2066">
            <v>88549.97</v>
          </cell>
          <cell r="H2066">
            <v>11328.89</v>
          </cell>
          <cell r="I2066">
            <v>-273.70999999999998</v>
          </cell>
          <cell r="J2066">
            <v>14778.51</v>
          </cell>
          <cell r="K2066">
            <v>5989.57</v>
          </cell>
          <cell r="L2066">
            <v>13089.25</v>
          </cell>
          <cell r="M2066">
            <v>0</v>
          </cell>
          <cell r="N2066">
            <v>0</v>
          </cell>
          <cell r="O2066">
            <v>7728.39</v>
          </cell>
          <cell r="P2066">
            <v>49620</v>
          </cell>
          <cell r="Q2066">
            <v>94873.71</v>
          </cell>
          <cell r="R2066">
            <v>57340</v>
          </cell>
          <cell r="S2066">
            <v>2052</v>
          </cell>
          <cell r="T2066">
            <v>11062.8</v>
          </cell>
          <cell r="U2066">
            <v>13089.25</v>
          </cell>
          <cell r="V2066">
            <v>642</v>
          </cell>
          <cell r="W2066">
            <v>10828.8</v>
          </cell>
          <cell r="X2066">
            <v>93</v>
          </cell>
          <cell r="Y2066">
            <v>13884.38</v>
          </cell>
          <cell r="Z2066">
            <v>8378.14</v>
          </cell>
          <cell r="AA2066">
            <v>1.88</v>
          </cell>
          <cell r="AB2066">
            <v>2156.1999999999998</v>
          </cell>
          <cell r="AC2066">
            <v>14106.63</v>
          </cell>
          <cell r="AD2066">
            <v>12.3</v>
          </cell>
          <cell r="AE2066">
            <v>21366</v>
          </cell>
          <cell r="AF2066">
            <v>14.58</v>
          </cell>
          <cell r="AG2066">
            <v>5095.66</v>
          </cell>
          <cell r="AH2066">
            <v>60969</v>
          </cell>
          <cell r="AI2066">
            <v>2361.6</v>
          </cell>
          <cell r="AJ2066">
            <v>156445.5</v>
          </cell>
          <cell r="AK2066">
            <v>3767.02</v>
          </cell>
          <cell r="AL2066">
            <v>10808.7</v>
          </cell>
        </row>
        <row r="2067">
          <cell r="A2067">
            <v>38920</v>
          </cell>
          <cell r="B2067" t="str">
            <v>12:30</v>
          </cell>
          <cell r="C2067">
            <v>52678.67</v>
          </cell>
          <cell r="D2067">
            <v>79212.27</v>
          </cell>
          <cell r="E2067">
            <v>149323</v>
          </cell>
          <cell r="F2067">
            <v>30412.799999999999</v>
          </cell>
          <cell r="G2067">
            <v>88588.3</v>
          </cell>
          <cell r="H2067">
            <v>11304.9</v>
          </cell>
          <cell r="I2067">
            <v>-265.95</v>
          </cell>
          <cell r="J2067">
            <v>15080.85</v>
          </cell>
          <cell r="K2067">
            <v>5838.02</v>
          </cell>
          <cell r="L2067">
            <v>13187.95</v>
          </cell>
          <cell r="M2067">
            <v>0</v>
          </cell>
          <cell r="N2067">
            <v>0</v>
          </cell>
          <cell r="O2067">
            <v>7734.46</v>
          </cell>
          <cell r="P2067">
            <v>36989.99</v>
          </cell>
          <cell r="Q2067">
            <v>104345.95</v>
          </cell>
          <cell r="R2067">
            <v>44710</v>
          </cell>
          <cell r="S2067">
            <v>2052</v>
          </cell>
          <cell r="T2067">
            <v>9795.6</v>
          </cell>
          <cell r="U2067">
            <v>13187.95</v>
          </cell>
          <cell r="V2067">
            <v>609</v>
          </cell>
          <cell r="W2067">
            <v>10425.6</v>
          </cell>
          <cell r="X2067">
            <v>97.5</v>
          </cell>
          <cell r="Y2067">
            <v>13634.96</v>
          </cell>
          <cell r="Z2067">
            <v>7788.2</v>
          </cell>
          <cell r="AA2067">
            <v>1.88</v>
          </cell>
          <cell r="AB2067">
            <v>2141.8000000000002</v>
          </cell>
          <cell r="AC2067">
            <v>13721.48</v>
          </cell>
          <cell r="AD2067">
            <v>5.8</v>
          </cell>
          <cell r="AE2067">
            <v>20898</v>
          </cell>
          <cell r="AF2067">
            <v>15.62</v>
          </cell>
          <cell r="AG2067">
            <v>5102.2700000000004</v>
          </cell>
          <cell r="AH2067">
            <v>60276</v>
          </cell>
          <cell r="AI2067">
            <v>2318.4</v>
          </cell>
          <cell r="AJ2067">
            <v>153293.96</v>
          </cell>
          <cell r="AK2067">
            <v>3995.32</v>
          </cell>
          <cell r="AL2067">
            <v>8664.94</v>
          </cell>
        </row>
        <row r="2068">
          <cell r="A2068">
            <v>38920</v>
          </cell>
          <cell r="B2068" t="str">
            <v>12:45</v>
          </cell>
          <cell r="C2068">
            <v>52884.32</v>
          </cell>
          <cell r="D2068">
            <v>73331.09</v>
          </cell>
          <cell r="E2068">
            <v>149646.18</v>
          </cell>
          <cell r="F2068">
            <v>30326.400000000001</v>
          </cell>
          <cell r="G2068">
            <v>88588.3</v>
          </cell>
          <cell r="H2068">
            <v>11282.77</v>
          </cell>
          <cell r="I2068">
            <v>-244.96</v>
          </cell>
          <cell r="J2068">
            <v>15789.59</v>
          </cell>
          <cell r="K2068">
            <v>5688.88</v>
          </cell>
          <cell r="L2068">
            <v>13239.85</v>
          </cell>
          <cell r="M2068">
            <v>0</v>
          </cell>
          <cell r="N2068">
            <v>0</v>
          </cell>
          <cell r="O2068">
            <v>7728.39</v>
          </cell>
          <cell r="P2068">
            <v>32419.94</v>
          </cell>
          <cell r="Q2068">
            <v>105764.96</v>
          </cell>
          <cell r="R2068">
            <v>40139.949999999997</v>
          </cell>
          <cell r="S2068">
            <v>2160</v>
          </cell>
          <cell r="T2068">
            <v>8560.7999999999993</v>
          </cell>
          <cell r="U2068">
            <v>13239.85</v>
          </cell>
          <cell r="V2068">
            <v>603</v>
          </cell>
          <cell r="W2068">
            <v>9619.2000000000007</v>
          </cell>
          <cell r="X2068">
            <v>103.5</v>
          </cell>
          <cell r="Y2068">
            <v>13136.12</v>
          </cell>
          <cell r="Z2068">
            <v>7722.09</v>
          </cell>
          <cell r="AA2068">
            <v>3.75</v>
          </cell>
          <cell r="AB2068">
            <v>2145.1</v>
          </cell>
          <cell r="AC2068">
            <v>13405.73</v>
          </cell>
          <cell r="AD2068">
            <v>1.21</v>
          </cell>
          <cell r="AE2068">
            <v>20592</v>
          </cell>
          <cell r="AF2068">
            <v>19.79</v>
          </cell>
          <cell r="AG2068">
            <v>5067.76</v>
          </cell>
          <cell r="AH2068">
            <v>59085</v>
          </cell>
          <cell r="AI2068">
            <v>2253.6</v>
          </cell>
          <cell r="AJ2068">
            <v>152046.09</v>
          </cell>
          <cell r="AK2068">
            <v>3938.24</v>
          </cell>
          <cell r="AL2068">
            <v>6656.77</v>
          </cell>
        </row>
        <row r="2069">
          <cell r="A2069">
            <v>38920</v>
          </cell>
          <cell r="B2069" t="str">
            <v>13:00</v>
          </cell>
          <cell r="C2069">
            <v>52135.34</v>
          </cell>
          <cell r="D2069">
            <v>67809.98</v>
          </cell>
          <cell r="E2069">
            <v>147404.54999999999</v>
          </cell>
          <cell r="F2069">
            <v>29980.799999999999</v>
          </cell>
          <cell r="G2069">
            <v>88358.3</v>
          </cell>
          <cell r="H2069">
            <v>11280.9</v>
          </cell>
          <cell r="I2069">
            <v>-234.76</v>
          </cell>
          <cell r="J2069">
            <v>14868.07</v>
          </cell>
          <cell r="K2069">
            <v>5605.19</v>
          </cell>
          <cell r="L2069">
            <v>13236.3</v>
          </cell>
          <cell r="M2069">
            <v>0</v>
          </cell>
          <cell r="N2069">
            <v>-552</v>
          </cell>
          <cell r="O2069">
            <v>7679.86</v>
          </cell>
          <cell r="P2069">
            <v>32450.01</v>
          </cell>
          <cell r="Q2069">
            <v>101114.76</v>
          </cell>
          <cell r="R2069">
            <v>40090.01</v>
          </cell>
          <cell r="S2069">
            <v>2160</v>
          </cell>
          <cell r="T2069">
            <v>7999.2</v>
          </cell>
          <cell r="U2069">
            <v>13236.3</v>
          </cell>
          <cell r="V2069">
            <v>591</v>
          </cell>
          <cell r="W2069">
            <v>9216</v>
          </cell>
          <cell r="X2069">
            <v>100.5</v>
          </cell>
          <cell r="Y2069">
            <v>12969.84</v>
          </cell>
          <cell r="Z2069">
            <v>7919.79</v>
          </cell>
          <cell r="AA2069">
            <v>1.88</v>
          </cell>
          <cell r="AB2069">
            <v>2100.4</v>
          </cell>
          <cell r="AC2069">
            <v>13259.22</v>
          </cell>
          <cell r="AD2069">
            <v>1.76</v>
          </cell>
          <cell r="AE2069">
            <v>20358</v>
          </cell>
          <cell r="AF2069">
            <v>16.670000000000002</v>
          </cell>
          <cell r="AG2069">
            <v>5174.67</v>
          </cell>
          <cell r="AH2069">
            <v>58158</v>
          </cell>
          <cell r="AI2069">
            <v>2246.4</v>
          </cell>
          <cell r="AJ2069">
            <v>150014.34</v>
          </cell>
          <cell r="AK2069">
            <v>3824.09</v>
          </cell>
          <cell r="AL2069">
            <v>7007.44</v>
          </cell>
        </row>
        <row r="2070">
          <cell r="A2070">
            <v>38920</v>
          </cell>
          <cell r="B2070" t="str">
            <v>13:15</v>
          </cell>
          <cell r="C2070">
            <v>51395.96</v>
          </cell>
          <cell r="D2070">
            <v>61568.74</v>
          </cell>
          <cell r="E2070">
            <v>148803.85</v>
          </cell>
          <cell r="F2070">
            <v>29894.400000000001</v>
          </cell>
          <cell r="G2070">
            <v>87898.3</v>
          </cell>
          <cell r="H2070">
            <v>11210.78</v>
          </cell>
          <cell r="I2070">
            <v>-233.61</v>
          </cell>
          <cell r="J2070">
            <v>14834.07</v>
          </cell>
          <cell r="K2070">
            <v>5671.24</v>
          </cell>
          <cell r="L2070">
            <v>13378.21</v>
          </cell>
          <cell r="M2070">
            <v>0</v>
          </cell>
          <cell r="N2070">
            <v>0</v>
          </cell>
          <cell r="O2070">
            <v>7631.33</v>
          </cell>
          <cell r="P2070">
            <v>32419.98</v>
          </cell>
          <cell r="Q2070">
            <v>97673.61</v>
          </cell>
          <cell r="R2070">
            <v>40059.980000000003</v>
          </cell>
          <cell r="S2070">
            <v>2160</v>
          </cell>
          <cell r="T2070">
            <v>7819.2</v>
          </cell>
          <cell r="U2070">
            <v>13378.21</v>
          </cell>
          <cell r="V2070">
            <v>627</v>
          </cell>
          <cell r="W2070">
            <v>9216</v>
          </cell>
          <cell r="X2070">
            <v>133.5</v>
          </cell>
          <cell r="Y2070">
            <v>12554.14</v>
          </cell>
          <cell r="Z2070">
            <v>8326.7000000000007</v>
          </cell>
          <cell r="AA2070">
            <v>3.75</v>
          </cell>
          <cell r="AB2070">
            <v>2122.8000000000002</v>
          </cell>
          <cell r="AC2070">
            <v>13148.76</v>
          </cell>
          <cell r="AD2070">
            <v>1.49</v>
          </cell>
          <cell r="AE2070">
            <v>20160</v>
          </cell>
          <cell r="AF2070">
            <v>21.87</v>
          </cell>
          <cell r="AG2070">
            <v>5228.49</v>
          </cell>
          <cell r="AH2070">
            <v>57990</v>
          </cell>
          <cell r="AI2070">
            <v>2253.6</v>
          </cell>
          <cell r="AJ2070">
            <v>149902.32</v>
          </cell>
          <cell r="AK2070">
            <v>4052.4</v>
          </cell>
          <cell r="AL2070">
            <v>5657.36</v>
          </cell>
        </row>
        <row r="2071">
          <cell r="A2071">
            <v>38920</v>
          </cell>
          <cell r="B2071" t="str">
            <v>13:30</v>
          </cell>
          <cell r="C2071">
            <v>51649.62</v>
          </cell>
          <cell r="D2071">
            <v>59328.29</v>
          </cell>
          <cell r="E2071">
            <v>148926.23000000001</v>
          </cell>
          <cell r="F2071">
            <v>29808</v>
          </cell>
          <cell r="G2071">
            <v>87936.639999999999</v>
          </cell>
          <cell r="H2071">
            <v>11212.66</v>
          </cell>
          <cell r="I2071">
            <v>-231.59</v>
          </cell>
          <cell r="J2071">
            <v>14856.47</v>
          </cell>
          <cell r="K2071">
            <v>5641.87</v>
          </cell>
          <cell r="L2071">
            <v>13244.24</v>
          </cell>
          <cell r="M2071">
            <v>0</v>
          </cell>
          <cell r="N2071">
            <v>0</v>
          </cell>
          <cell r="O2071">
            <v>7637.4</v>
          </cell>
          <cell r="P2071">
            <v>32490.02</v>
          </cell>
          <cell r="Q2071">
            <v>95591.59</v>
          </cell>
          <cell r="R2071">
            <v>40090.03</v>
          </cell>
          <cell r="S2071">
            <v>2160</v>
          </cell>
          <cell r="T2071">
            <v>7826.4</v>
          </cell>
          <cell r="U2071">
            <v>13244.24</v>
          </cell>
          <cell r="V2071">
            <v>651</v>
          </cell>
          <cell r="W2071">
            <v>9360</v>
          </cell>
          <cell r="X2071">
            <v>122.25</v>
          </cell>
          <cell r="Y2071">
            <v>12138.44</v>
          </cell>
          <cell r="Z2071">
            <v>8478.23</v>
          </cell>
          <cell r="AA2071">
            <v>5.63</v>
          </cell>
          <cell r="AB2071">
            <v>2130.6999999999998</v>
          </cell>
          <cell r="AC2071">
            <v>13218.39</v>
          </cell>
          <cell r="AD2071">
            <v>4.5999999999999996</v>
          </cell>
          <cell r="AE2071">
            <v>19998</v>
          </cell>
          <cell r="AF2071">
            <v>17.71</v>
          </cell>
          <cell r="AG2071">
            <v>5122.2299999999996</v>
          </cell>
          <cell r="AH2071">
            <v>57762</v>
          </cell>
          <cell r="AI2071">
            <v>2289.6</v>
          </cell>
          <cell r="AJ2071">
            <v>150254.1</v>
          </cell>
          <cell r="AK2071">
            <v>4052.4</v>
          </cell>
          <cell r="AL2071">
            <v>5941.38</v>
          </cell>
        </row>
        <row r="2072">
          <cell r="A2072">
            <v>38920</v>
          </cell>
          <cell r="B2072" t="str">
            <v>13:45</v>
          </cell>
          <cell r="C2072">
            <v>51314.34</v>
          </cell>
          <cell r="D2072">
            <v>57407.9</v>
          </cell>
          <cell r="E2072">
            <v>148208.19</v>
          </cell>
          <cell r="F2072">
            <v>29808</v>
          </cell>
          <cell r="G2072">
            <v>87936.639999999999</v>
          </cell>
          <cell r="H2072">
            <v>11192.41</v>
          </cell>
          <cell r="I2072">
            <v>-206.29</v>
          </cell>
          <cell r="J2072">
            <v>14697.68</v>
          </cell>
          <cell r="K2072">
            <v>5682</v>
          </cell>
          <cell r="L2072">
            <v>13368.03</v>
          </cell>
          <cell r="M2072">
            <v>0</v>
          </cell>
          <cell r="N2072">
            <v>0</v>
          </cell>
          <cell r="O2072">
            <v>7631.33</v>
          </cell>
          <cell r="P2072">
            <v>33019.96</v>
          </cell>
          <cell r="Q2072">
            <v>92526.29</v>
          </cell>
          <cell r="R2072">
            <v>40659.96</v>
          </cell>
          <cell r="S2072">
            <v>2052</v>
          </cell>
          <cell r="T2072">
            <v>6742.8</v>
          </cell>
          <cell r="U2072">
            <v>13368.03</v>
          </cell>
          <cell r="V2072">
            <v>615</v>
          </cell>
          <cell r="W2072">
            <v>9849.6</v>
          </cell>
          <cell r="X2072">
            <v>125.25</v>
          </cell>
          <cell r="Y2072">
            <v>12055.3</v>
          </cell>
          <cell r="Z2072">
            <v>8815.2000000000007</v>
          </cell>
          <cell r="AA2072">
            <v>9.3800000000000008</v>
          </cell>
          <cell r="AB2072">
            <v>2169.1</v>
          </cell>
          <cell r="AC2072">
            <v>13314.62</v>
          </cell>
          <cell r="AD2072">
            <v>2.09</v>
          </cell>
          <cell r="AE2072">
            <v>20124</v>
          </cell>
          <cell r="AF2072">
            <v>17.71</v>
          </cell>
          <cell r="AG2072">
            <v>5181.26</v>
          </cell>
          <cell r="AH2072">
            <v>57837</v>
          </cell>
          <cell r="AI2072">
            <v>2325.6</v>
          </cell>
          <cell r="AJ2072">
            <v>149998.14000000001</v>
          </cell>
          <cell r="AK2072">
            <v>4223.62</v>
          </cell>
          <cell r="AL2072">
            <v>6272.18</v>
          </cell>
        </row>
        <row r="2073">
          <cell r="A2073">
            <v>38920</v>
          </cell>
          <cell r="B2073" t="str">
            <v>14:00</v>
          </cell>
          <cell r="C2073">
            <v>52506.63</v>
          </cell>
          <cell r="D2073">
            <v>64849.4</v>
          </cell>
          <cell r="E2073">
            <v>139438.97</v>
          </cell>
          <cell r="F2073">
            <v>29721.599999999999</v>
          </cell>
          <cell r="G2073">
            <v>87974.97</v>
          </cell>
          <cell r="H2073">
            <v>11198.04</v>
          </cell>
          <cell r="I2073">
            <v>-198.53</v>
          </cell>
          <cell r="J2073">
            <v>14325.31</v>
          </cell>
          <cell r="K2073">
            <v>5702.52</v>
          </cell>
          <cell r="L2073">
            <v>13235.4</v>
          </cell>
          <cell r="M2073">
            <v>0</v>
          </cell>
          <cell r="N2073">
            <v>0</v>
          </cell>
          <cell r="O2073">
            <v>7631.33</v>
          </cell>
          <cell r="P2073">
            <v>33300.03</v>
          </cell>
          <cell r="Q2073">
            <v>90718.53</v>
          </cell>
          <cell r="R2073">
            <v>40900.04</v>
          </cell>
          <cell r="S2073">
            <v>2052</v>
          </cell>
          <cell r="T2073">
            <v>6937.2</v>
          </cell>
          <cell r="U2073">
            <v>13235.4</v>
          </cell>
          <cell r="V2073">
            <v>645</v>
          </cell>
          <cell r="W2073">
            <v>9820.7999999999993</v>
          </cell>
          <cell r="X2073">
            <v>123.75</v>
          </cell>
          <cell r="Y2073">
            <v>12304.72</v>
          </cell>
          <cell r="Z2073">
            <v>8532.5</v>
          </cell>
          <cell r="AA2073">
            <v>15.01</v>
          </cell>
          <cell r="AB2073">
            <v>2170.6999999999998</v>
          </cell>
          <cell r="AC2073">
            <v>13953.77</v>
          </cell>
          <cell r="AD2073">
            <v>2.16</v>
          </cell>
          <cell r="AE2073">
            <v>20070</v>
          </cell>
          <cell r="AF2073">
            <v>20.83</v>
          </cell>
          <cell r="AG2073">
            <v>5148.12</v>
          </cell>
          <cell r="AH2073">
            <v>58245</v>
          </cell>
          <cell r="AI2073">
            <v>2361.6</v>
          </cell>
          <cell r="AJ2073">
            <v>147246.51</v>
          </cell>
          <cell r="AK2073">
            <v>4280.7</v>
          </cell>
          <cell r="AL2073">
            <v>9798.74</v>
          </cell>
        </row>
        <row r="2074">
          <cell r="A2074">
            <v>38920</v>
          </cell>
          <cell r="B2074" t="str">
            <v>14:15</v>
          </cell>
          <cell r="C2074">
            <v>52903.12</v>
          </cell>
          <cell r="D2074">
            <v>68530.14</v>
          </cell>
          <cell r="E2074">
            <v>135637.5</v>
          </cell>
          <cell r="F2074">
            <v>29635.200000000001</v>
          </cell>
          <cell r="G2074">
            <v>88051.64</v>
          </cell>
          <cell r="H2074">
            <v>11114.79</v>
          </cell>
          <cell r="I2074">
            <v>-206.44</v>
          </cell>
          <cell r="J2074">
            <v>14615.29</v>
          </cell>
          <cell r="K2074">
            <v>5662.22</v>
          </cell>
          <cell r="L2074">
            <v>13358.36</v>
          </cell>
          <cell r="M2074">
            <v>0</v>
          </cell>
          <cell r="N2074">
            <v>-552</v>
          </cell>
          <cell r="O2074">
            <v>7637.4</v>
          </cell>
          <cell r="P2074">
            <v>33369.97</v>
          </cell>
          <cell r="Q2074">
            <v>90566.44</v>
          </cell>
          <cell r="R2074">
            <v>41009.97</v>
          </cell>
          <cell r="S2074">
            <v>2052</v>
          </cell>
          <cell r="T2074">
            <v>6904.8</v>
          </cell>
          <cell r="U2074">
            <v>13358.36</v>
          </cell>
          <cell r="V2074">
            <v>627</v>
          </cell>
          <cell r="W2074">
            <v>9993.6</v>
          </cell>
          <cell r="X2074">
            <v>121.5</v>
          </cell>
          <cell r="Y2074">
            <v>12387.86</v>
          </cell>
          <cell r="Z2074">
            <v>8431.81</v>
          </cell>
          <cell r="AA2074">
            <v>3.75</v>
          </cell>
          <cell r="AB2074">
            <v>2180.3000000000002</v>
          </cell>
          <cell r="AC2074">
            <v>14100.83</v>
          </cell>
          <cell r="AD2074">
            <v>1.57</v>
          </cell>
          <cell r="AE2074">
            <v>20142</v>
          </cell>
          <cell r="AF2074">
            <v>20.83</v>
          </cell>
          <cell r="AG2074">
            <v>5117.8</v>
          </cell>
          <cell r="AH2074">
            <v>58035</v>
          </cell>
          <cell r="AI2074">
            <v>2368.8000000000002</v>
          </cell>
          <cell r="AJ2074">
            <v>145950.68</v>
          </cell>
          <cell r="AK2074">
            <v>4223.62</v>
          </cell>
          <cell r="AL2074">
            <v>12012.65</v>
          </cell>
        </row>
        <row r="2075">
          <cell r="A2075">
            <v>38920</v>
          </cell>
          <cell r="B2075" t="str">
            <v>14:30</v>
          </cell>
          <cell r="C2075">
            <v>53560.480000000003</v>
          </cell>
          <cell r="D2075">
            <v>74051.23</v>
          </cell>
          <cell r="E2075">
            <v>135278.67000000001</v>
          </cell>
          <cell r="F2075">
            <v>29462.400000000001</v>
          </cell>
          <cell r="G2075">
            <v>88013.3</v>
          </cell>
          <cell r="H2075">
            <v>11090.79</v>
          </cell>
          <cell r="I2075">
            <v>-204.28</v>
          </cell>
          <cell r="J2075">
            <v>14626.49</v>
          </cell>
          <cell r="K2075">
            <v>5668.42</v>
          </cell>
          <cell r="L2075">
            <v>13319.98</v>
          </cell>
          <cell r="M2075">
            <v>0</v>
          </cell>
          <cell r="N2075">
            <v>0</v>
          </cell>
          <cell r="O2075">
            <v>7625.26</v>
          </cell>
          <cell r="P2075">
            <v>33169.980000000003</v>
          </cell>
          <cell r="Q2075">
            <v>91484.28</v>
          </cell>
          <cell r="R2075">
            <v>40769.980000000003</v>
          </cell>
          <cell r="S2075">
            <v>2052</v>
          </cell>
          <cell r="T2075">
            <v>7120.8</v>
          </cell>
          <cell r="U2075">
            <v>13319.98</v>
          </cell>
          <cell r="V2075">
            <v>621</v>
          </cell>
          <cell r="W2075">
            <v>9763.2000000000007</v>
          </cell>
          <cell r="X2075">
            <v>124.5</v>
          </cell>
          <cell r="Y2075">
            <v>12387.86</v>
          </cell>
          <cell r="Z2075">
            <v>8538.4</v>
          </cell>
          <cell r="AA2075">
            <v>3.75</v>
          </cell>
          <cell r="AB2075">
            <v>2183.6</v>
          </cell>
          <cell r="AC2075">
            <v>14366.37</v>
          </cell>
          <cell r="AD2075">
            <v>4.22</v>
          </cell>
          <cell r="AE2075">
            <v>20124</v>
          </cell>
          <cell r="AF2075">
            <v>19.79</v>
          </cell>
          <cell r="AG2075">
            <v>5136.3999999999996</v>
          </cell>
          <cell r="AH2075">
            <v>57927</v>
          </cell>
          <cell r="AI2075">
            <v>2397.6</v>
          </cell>
          <cell r="AJ2075">
            <v>148430.26</v>
          </cell>
          <cell r="AK2075">
            <v>4166.55</v>
          </cell>
          <cell r="AL2075">
            <v>14209</v>
          </cell>
        </row>
        <row r="2076">
          <cell r="A2076">
            <v>38920</v>
          </cell>
          <cell r="B2076" t="str">
            <v>14:45</v>
          </cell>
          <cell r="C2076">
            <v>54096.61</v>
          </cell>
          <cell r="D2076">
            <v>74611.350000000006</v>
          </cell>
          <cell r="E2076">
            <v>135954.32</v>
          </cell>
          <cell r="F2076">
            <v>29462.400000000001</v>
          </cell>
          <cell r="G2076">
            <v>88128.3</v>
          </cell>
          <cell r="H2076">
            <v>11087.04</v>
          </cell>
          <cell r="I2076">
            <v>-205.86</v>
          </cell>
          <cell r="J2076">
            <v>14218.12</v>
          </cell>
          <cell r="K2076">
            <v>5662.22</v>
          </cell>
          <cell r="L2076">
            <v>13389.88</v>
          </cell>
          <cell r="M2076">
            <v>0</v>
          </cell>
          <cell r="N2076">
            <v>0</v>
          </cell>
          <cell r="O2076">
            <v>7631.33</v>
          </cell>
          <cell r="P2076">
            <v>33289.980000000003</v>
          </cell>
          <cell r="Q2076">
            <v>91565.86</v>
          </cell>
          <cell r="R2076">
            <v>40929.97</v>
          </cell>
          <cell r="S2076">
            <v>1944</v>
          </cell>
          <cell r="T2076">
            <v>7264.8</v>
          </cell>
          <cell r="U2076">
            <v>13389.88</v>
          </cell>
          <cell r="V2076">
            <v>612</v>
          </cell>
          <cell r="W2076">
            <v>9820.7999999999993</v>
          </cell>
          <cell r="X2076">
            <v>123</v>
          </cell>
          <cell r="Y2076">
            <v>12387.86</v>
          </cell>
          <cell r="Z2076">
            <v>8571.81</v>
          </cell>
          <cell r="AA2076">
            <v>0</v>
          </cell>
          <cell r="AB2076">
            <v>2221.9</v>
          </cell>
          <cell r="AC2076">
            <v>14766.73</v>
          </cell>
          <cell r="AD2076">
            <v>0.97</v>
          </cell>
          <cell r="AE2076">
            <v>20196</v>
          </cell>
          <cell r="AF2076">
            <v>13.54</v>
          </cell>
          <cell r="AG2076">
            <v>5104.92</v>
          </cell>
          <cell r="AH2076">
            <v>58602</v>
          </cell>
          <cell r="AI2076">
            <v>2419.1999999999998</v>
          </cell>
          <cell r="AJ2076">
            <v>148526.25</v>
          </cell>
          <cell r="AK2076">
            <v>3938.24</v>
          </cell>
          <cell r="AL2076">
            <v>14129.51</v>
          </cell>
        </row>
        <row r="2077">
          <cell r="A2077">
            <v>38920</v>
          </cell>
          <cell r="B2077" t="str">
            <v>15:00</v>
          </cell>
          <cell r="C2077">
            <v>53615.69</v>
          </cell>
          <cell r="D2077">
            <v>76251.67</v>
          </cell>
          <cell r="E2077">
            <v>134833.85</v>
          </cell>
          <cell r="F2077">
            <v>29203.200000000001</v>
          </cell>
          <cell r="G2077">
            <v>88013.3</v>
          </cell>
          <cell r="H2077">
            <v>11066.79</v>
          </cell>
          <cell r="I2077">
            <v>-201.98</v>
          </cell>
          <cell r="J2077">
            <v>14399.31</v>
          </cell>
          <cell r="K2077">
            <v>5712.83</v>
          </cell>
          <cell r="L2077">
            <v>13283.4</v>
          </cell>
          <cell r="M2077">
            <v>0</v>
          </cell>
          <cell r="N2077">
            <v>0</v>
          </cell>
          <cell r="O2077">
            <v>7588.87</v>
          </cell>
          <cell r="P2077">
            <v>33209.980000000003</v>
          </cell>
          <cell r="Q2077">
            <v>91561.98</v>
          </cell>
          <cell r="R2077">
            <v>40769.980000000003</v>
          </cell>
          <cell r="S2077">
            <v>1944</v>
          </cell>
          <cell r="T2077">
            <v>7315.2</v>
          </cell>
          <cell r="U2077">
            <v>13283.4</v>
          </cell>
          <cell r="V2077">
            <v>606</v>
          </cell>
          <cell r="W2077">
            <v>9820.7999999999993</v>
          </cell>
          <cell r="X2077">
            <v>117</v>
          </cell>
          <cell r="Y2077">
            <v>12387.86</v>
          </cell>
          <cell r="Z2077">
            <v>8763.01</v>
          </cell>
          <cell r="AA2077">
            <v>3.75</v>
          </cell>
          <cell r="AB2077">
            <v>2247.5</v>
          </cell>
          <cell r="AC2077">
            <v>14493.09</v>
          </cell>
          <cell r="AD2077">
            <v>2.02</v>
          </cell>
          <cell r="AE2077">
            <v>20196</v>
          </cell>
          <cell r="AF2077">
            <v>13.54</v>
          </cell>
          <cell r="AG2077">
            <v>5151.79</v>
          </cell>
          <cell r="AH2077">
            <v>58440</v>
          </cell>
          <cell r="AI2077">
            <v>2419.1999999999998</v>
          </cell>
          <cell r="AJ2077">
            <v>148078.35999999999</v>
          </cell>
          <cell r="AK2077">
            <v>4052.4</v>
          </cell>
          <cell r="AL2077">
            <v>14463.82</v>
          </cell>
        </row>
        <row r="2078">
          <cell r="A2078">
            <v>38920</v>
          </cell>
          <cell r="B2078" t="str">
            <v>15:15</v>
          </cell>
          <cell r="C2078">
            <v>53277.61</v>
          </cell>
          <cell r="D2078">
            <v>76011.63</v>
          </cell>
          <cell r="E2078">
            <v>136036.32999999999</v>
          </cell>
          <cell r="F2078">
            <v>29289.599999999999</v>
          </cell>
          <cell r="G2078">
            <v>88013.3</v>
          </cell>
          <cell r="H2078">
            <v>11159.03</v>
          </cell>
          <cell r="I2078">
            <v>-200.54</v>
          </cell>
          <cell r="J2078">
            <v>14314.52</v>
          </cell>
          <cell r="K2078">
            <v>5662.4</v>
          </cell>
          <cell r="L2078">
            <v>13313.24</v>
          </cell>
          <cell r="M2078">
            <v>0</v>
          </cell>
          <cell r="N2078">
            <v>-552</v>
          </cell>
          <cell r="O2078">
            <v>7534.27</v>
          </cell>
          <cell r="P2078">
            <v>33210.01</v>
          </cell>
          <cell r="Q2078">
            <v>91320.54</v>
          </cell>
          <cell r="R2078">
            <v>40730.01</v>
          </cell>
          <cell r="S2078">
            <v>2052</v>
          </cell>
          <cell r="T2078">
            <v>7851.6</v>
          </cell>
          <cell r="U2078">
            <v>13313.24</v>
          </cell>
          <cell r="V2078">
            <v>636</v>
          </cell>
          <cell r="W2078">
            <v>10454.4</v>
          </cell>
          <cell r="X2078">
            <v>80.25</v>
          </cell>
          <cell r="Y2078">
            <v>12554.14</v>
          </cell>
          <cell r="Z2078">
            <v>8751.7800000000007</v>
          </cell>
          <cell r="AA2078">
            <v>0</v>
          </cell>
          <cell r="AB2078">
            <v>2271.4</v>
          </cell>
          <cell r="AC2078">
            <v>14429.5</v>
          </cell>
          <cell r="AD2078">
            <v>1.24</v>
          </cell>
          <cell r="AE2078">
            <v>20142</v>
          </cell>
          <cell r="AF2078">
            <v>14.58</v>
          </cell>
          <cell r="AG2078">
            <v>5109.96</v>
          </cell>
          <cell r="AH2078">
            <v>58365</v>
          </cell>
          <cell r="AI2078">
            <v>2448</v>
          </cell>
          <cell r="AJ2078">
            <v>148478.35</v>
          </cell>
          <cell r="AK2078">
            <v>4052.4</v>
          </cell>
          <cell r="AL2078">
            <v>13762.48</v>
          </cell>
        </row>
        <row r="2079">
          <cell r="A2079">
            <v>38920</v>
          </cell>
          <cell r="B2079" t="str">
            <v>15:30</v>
          </cell>
          <cell r="C2079">
            <v>53441.65</v>
          </cell>
          <cell r="D2079">
            <v>77651.960000000006</v>
          </cell>
          <cell r="E2079">
            <v>136196.32999999999</v>
          </cell>
          <cell r="F2079">
            <v>29203.200000000001</v>
          </cell>
          <cell r="G2079">
            <v>88051.64</v>
          </cell>
          <cell r="H2079">
            <v>11184.91</v>
          </cell>
          <cell r="I2079">
            <v>-203.56</v>
          </cell>
          <cell r="J2079">
            <v>14183.33</v>
          </cell>
          <cell r="K2079">
            <v>5559.59</v>
          </cell>
          <cell r="L2079">
            <v>13218.96</v>
          </cell>
          <cell r="M2079">
            <v>0</v>
          </cell>
          <cell r="N2079">
            <v>0</v>
          </cell>
          <cell r="O2079">
            <v>7534.27</v>
          </cell>
          <cell r="P2079">
            <v>32870.019999999997</v>
          </cell>
          <cell r="Q2079">
            <v>91843.56</v>
          </cell>
          <cell r="R2079">
            <v>40390.01</v>
          </cell>
          <cell r="S2079">
            <v>2052</v>
          </cell>
          <cell r="T2079">
            <v>8384.4</v>
          </cell>
          <cell r="U2079">
            <v>13218.96</v>
          </cell>
          <cell r="V2079">
            <v>660</v>
          </cell>
          <cell r="W2079">
            <v>10828.8</v>
          </cell>
          <cell r="X2079">
            <v>90</v>
          </cell>
          <cell r="Y2079">
            <v>12554.14</v>
          </cell>
          <cell r="Z2079">
            <v>8668.36</v>
          </cell>
          <cell r="AA2079">
            <v>1.88</v>
          </cell>
          <cell r="AB2079">
            <v>2303.4</v>
          </cell>
          <cell r="AC2079">
            <v>14634.81</v>
          </cell>
          <cell r="AD2079">
            <v>1.1399999999999999</v>
          </cell>
          <cell r="AE2079">
            <v>20142</v>
          </cell>
          <cell r="AF2079">
            <v>14.58</v>
          </cell>
          <cell r="AG2079">
            <v>5023.34</v>
          </cell>
          <cell r="AH2079">
            <v>58074</v>
          </cell>
          <cell r="AI2079">
            <v>2455.1999999999998</v>
          </cell>
          <cell r="AJ2079">
            <v>148574.26</v>
          </cell>
          <cell r="AK2079">
            <v>4109.47</v>
          </cell>
          <cell r="AL2079">
            <v>13901.59</v>
          </cell>
        </row>
        <row r="2080">
          <cell r="A2080">
            <v>38920</v>
          </cell>
          <cell r="B2080" t="str">
            <v>15:45</v>
          </cell>
          <cell r="C2080">
            <v>52758.29</v>
          </cell>
          <cell r="D2080">
            <v>79372.3</v>
          </cell>
          <cell r="E2080">
            <v>135235.87</v>
          </cell>
          <cell r="F2080">
            <v>29203.200000000001</v>
          </cell>
          <cell r="G2080">
            <v>87974.97</v>
          </cell>
          <cell r="H2080">
            <v>11208.9</v>
          </cell>
          <cell r="I2080">
            <v>-214.34</v>
          </cell>
          <cell r="J2080">
            <v>14481.7</v>
          </cell>
          <cell r="K2080">
            <v>5521.05</v>
          </cell>
          <cell r="L2080">
            <v>13245.41</v>
          </cell>
          <cell r="M2080">
            <v>0</v>
          </cell>
          <cell r="N2080">
            <v>0</v>
          </cell>
          <cell r="O2080">
            <v>7522.14</v>
          </cell>
          <cell r="P2080">
            <v>33200.019999999997</v>
          </cell>
          <cell r="Q2080">
            <v>91574.34</v>
          </cell>
          <cell r="R2080">
            <v>40720.019999999997</v>
          </cell>
          <cell r="S2080">
            <v>2160</v>
          </cell>
          <cell r="T2080">
            <v>8334</v>
          </cell>
          <cell r="U2080">
            <v>13245.41</v>
          </cell>
          <cell r="V2080">
            <v>702</v>
          </cell>
          <cell r="W2080">
            <v>10857.6</v>
          </cell>
          <cell r="X2080">
            <v>91.5</v>
          </cell>
          <cell r="Y2080">
            <v>12803.56</v>
          </cell>
          <cell r="Z2080">
            <v>8569.41</v>
          </cell>
          <cell r="AA2080">
            <v>1.88</v>
          </cell>
          <cell r="AB2080">
            <v>2225.1</v>
          </cell>
          <cell r="AC2080">
            <v>14419.69</v>
          </cell>
          <cell r="AD2080">
            <v>2.0499999999999998</v>
          </cell>
          <cell r="AE2080">
            <v>20088</v>
          </cell>
          <cell r="AF2080">
            <v>17.71</v>
          </cell>
          <cell r="AG2080">
            <v>5050.8999999999996</v>
          </cell>
          <cell r="AH2080">
            <v>58038</v>
          </cell>
          <cell r="AI2080">
            <v>2419.1999999999998</v>
          </cell>
          <cell r="AJ2080">
            <v>148574.29</v>
          </cell>
          <cell r="AK2080">
            <v>4166.55</v>
          </cell>
          <cell r="AL2080">
            <v>14431.1</v>
          </cell>
        </row>
        <row r="2081">
          <cell r="A2081">
            <v>38920</v>
          </cell>
          <cell r="B2081" t="str">
            <v>16:00</v>
          </cell>
          <cell r="C2081">
            <v>51561.2</v>
          </cell>
          <cell r="D2081">
            <v>74851.399999999994</v>
          </cell>
          <cell r="E2081">
            <v>134317.79999999999</v>
          </cell>
          <cell r="F2081">
            <v>29116.799999999999</v>
          </cell>
          <cell r="G2081">
            <v>87821.64</v>
          </cell>
          <cell r="H2081">
            <v>11184.91</v>
          </cell>
          <cell r="I2081">
            <v>-197.95</v>
          </cell>
          <cell r="J2081">
            <v>14526.93</v>
          </cell>
          <cell r="K2081">
            <v>5648.02</v>
          </cell>
          <cell r="L2081">
            <v>13108.79</v>
          </cell>
          <cell r="M2081">
            <v>4728.51</v>
          </cell>
          <cell r="N2081">
            <v>-552</v>
          </cell>
          <cell r="O2081">
            <v>7546.4</v>
          </cell>
          <cell r="P2081">
            <v>33070.019999999997</v>
          </cell>
          <cell r="Q2081">
            <v>90917.95</v>
          </cell>
          <cell r="R2081">
            <v>40590.01</v>
          </cell>
          <cell r="S2081">
            <v>2268</v>
          </cell>
          <cell r="T2081">
            <v>8168.4</v>
          </cell>
          <cell r="U2081">
            <v>13108.79</v>
          </cell>
          <cell r="V2081">
            <v>714</v>
          </cell>
          <cell r="W2081">
            <v>11088</v>
          </cell>
          <cell r="X2081">
            <v>95.25</v>
          </cell>
          <cell r="Y2081">
            <v>12886.7</v>
          </cell>
          <cell r="Z2081">
            <v>8254.8700000000008</v>
          </cell>
          <cell r="AA2081">
            <v>1.88</v>
          </cell>
          <cell r="AB2081">
            <v>2122.8000000000002</v>
          </cell>
          <cell r="AC2081">
            <v>14283.14</v>
          </cell>
          <cell r="AD2081">
            <v>1.25</v>
          </cell>
          <cell r="AE2081">
            <v>19764</v>
          </cell>
          <cell r="AF2081">
            <v>18.75</v>
          </cell>
          <cell r="AG2081">
            <v>5017.37</v>
          </cell>
          <cell r="AH2081">
            <v>57792.51</v>
          </cell>
          <cell r="AI2081">
            <v>2412</v>
          </cell>
          <cell r="AJ2081">
            <v>147422.43</v>
          </cell>
          <cell r="AK2081">
            <v>4052.4</v>
          </cell>
          <cell r="AL2081">
            <v>14391.36</v>
          </cell>
        </row>
        <row r="2082">
          <cell r="A2082">
            <v>38920</v>
          </cell>
          <cell r="B2082" t="str">
            <v>16:15</v>
          </cell>
          <cell r="C2082">
            <v>51190.31</v>
          </cell>
          <cell r="D2082">
            <v>68650.16</v>
          </cell>
          <cell r="E2082">
            <v>136035.51999999999</v>
          </cell>
          <cell r="F2082">
            <v>29030.400000000001</v>
          </cell>
          <cell r="G2082">
            <v>87898.3</v>
          </cell>
          <cell r="H2082">
            <v>11186.78</v>
          </cell>
          <cell r="I2082">
            <v>-184.3</v>
          </cell>
          <cell r="J2082">
            <v>15385.62</v>
          </cell>
          <cell r="K2082">
            <v>5705.64</v>
          </cell>
          <cell r="L2082">
            <v>13175.83</v>
          </cell>
          <cell r="M2082">
            <v>5662.26</v>
          </cell>
          <cell r="N2082">
            <v>0</v>
          </cell>
          <cell r="O2082">
            <v>7534.27</v>
          </cell>
          <cell r="P2082">
            <v>34030.01</v>
          </cell>
          <cell r="Q2082">
            <v>90104.3</v>
          </cell>
          <cell r="R2082">
            <v>41550.01</v>
          </cell>
          <cell r="S2082">
            <v>2160</v>
          </cell>
          <cell r="T2082">
            <v>7772.4</v>
          </cell>
          <cell r="U2082">
            <v>13175.83</v>
          </cell>
          <cell r="V2082">
            <v>744</v>
          </cell>
          <cell r="W2082">
            <v>10972.8</v>
          </cell>
          <cell r="X2082">
            <v>93</v>
          </cell>
          <cell r="Y2082">
            <v>13136.12</v>
          </cell>
          <cell r="Z2082">
            <v>7488.95</v>
          </cell>
          <cell r="AA2082">
            <v>3.75</v>
          </cell>
          <cell r="AB2082">
            <v>2164.3000000000002</v>
          </cell>
          <cell r="AC2082">
            <v>14422.94</v>
          </cell>
          <cell r="AD2082">
            <v>1.85</v>
          </cell>
          <cell r="AE2082">
            <v>19818</v>
          </cell>
          <cell r="AF2082">
            <v>16.670000000000002</v>
          </cell>
          <cell r="AG2082">
            <v>5050</v>
          </cell>
          <cell r="AH2082">
            <v>57424.26</v>
          </cell>
          <cell r="AI2082">
            <v>2433.6</v>
          </cell>
          <cell r="AJ2082">
            <v>148430.34</v>
          </cell>
          <cell r="AK2082">
            <v>4166.55</v>
          </cell>
          <cell r="AL2082">
            <v>13690.02</v>
          </cell>
        </row>
        <row r="2083">
          <cell r="A2083">
            <v>38920</v>
          </cell>
          <cell r="B2083" t="str">
            <v>16:30</v>
          </cell>
          <cell r="C2083">
            <v>51492.38</v>
          </cell>
          <cell r="D2083">
            <v>68050.03</v>
          </cell>
          <cell r="E2083">
            <v>136151.16</v>
          </cell>
          <cell r="F2083">
            <v>29030.400000000001</v>
          </cell>
          <cell r="G2083">
            <v>87859.97</v>
          </cell>
          <cell r="H2083">
            <v>11184.91</v>
          </cell>
          <cell r="I2083">
            <v>-175.53</v>
          </cell>
          <cell r="J2083">
            <v>15505.61</v>
          </cell>
          <cell r="K2083">
            <v>5729.37</v>
          </cell>
          <cell r="L2083">
            <v>13430.85</v>
          </cell>
          <cell r="M2083">
            <v>5669.73</v>
          </cell>
          <cell r="N2083">
            <v>0</v>
          </cell>
          <cell r="O2083">
            <v>7528.2</v>
          </cell>
          <cell r="P2083">
            <v>34160</v>
          </cell>
          <cell r="Q2083">
            <v>90335.53</v>
          </cell>
          <cell r="R2083">
            <v>41680</v>
          </cell>
          <cell r="S2083">
            <v>2160</v>
          </cell>
          <cell r="T2083">
            <v>7927.2</v>
          </cell>
          <cell r="U2083">
            <v>13430.85</v>
          </cell>
          <cell r="V2083">
            <v>756</v>
          </cell>
          <cell r="W2083">
            <v>11001.6</v>
          </cell>
          <cell r="X2083">
            <v>103.5</v>
          </cell>
          <cell r="Y2083">
            <v>13136.12</v>
          </cell>
          <cell r="Z2083">
            <v>7251.68</v>
          </cell>
          <cell r="AA2083">
            <v>1.88</v>
          </cell>
          <cell r="AB2083">
            <v>2247.4</v>
          </cell>
          <cell r="AC2083">
            <v>14248.71</v>
          </cell>
          <cell r="AD2083">
            <v>1.27</v>
          </cell>
          <cell r="AE2083">
            <v>19800</v>
          </cell>
          <cell r="AF2083">
            <v>27.08</v>
          </cell>
          <cell r="AG2083">
            <v>5056.1499999999996</v>
          </cell>
          <cell r="AH2083">
            <v>57272.73</v>
          </cell>
          <cell r="AI2083">
            <v>2462.4</v>
          </cell>
          <cell r="AJ2083">
            <v>148574.31</v>
          </cell>
          <cell r="AK2083">
            <v>4109.47</v>
          </cell>
          <cell r="AL2083">
            <v>13825.61</v>
          </cell>
        </row>
        <row r="2084">
          <cell r="A2084">
            <v>38920</v>
          </cell>
          <cell r="B2084" t="str">
            <v>16:45</v>
          </cell>
          <cell r="C2084">
            <v>51635.22</v>
          </cell>
          <cell r="D2084">
            <v>67890.009999999995</v>
          </cell>
          <cell r="E2084">
            <v>136391.54999999999</v>
          </cell>
          <cell r="F2084">
            <v>29030.400000000001</v>
          </cell>
          <cell r="G2084">
            <v>87898.3</v>
          </cell>
          <cell r="H2084">
            <v>11184.91</v>
          </cell>
          <cell r="I2084">
            <v>-165.46</v>
          </cell>
          <cell r="J2084">
            <v>15492.81</v>
          </cell>
          <cell r="K2084">
            <v>5703.22</v>
          </cell>
          <cell r="L2084">
            <v>13206.23</v>
          </cell>
          <cell r="M2084">
            <v>5669.73</v>
          </cell>
          <cell r="N2084">
            <v>0</v>
          </cell>
          <cell r="O2084">
            <v>7540.34</v>
          </cell>
          <cell r="P2084">
            <v>34040.019999999997</v>
          </cell>
          <cell r="Q2084">
            <v>89765.46</v>
          </cell>
          <cell r="R2084">
            <v>41560.019999999997</v>
          </cell>
          <cell r="S2084">
            <v>2160</v>
          </cell>
          <cell r="T2084">
            <v>8715.6</v>
          </cell>
          <cell r="U2084">
            <v>13206.23</v>
          </cell>
          <cell r="V2084">
            <v>765</v>
          </cell>
          <cell r="W2084">
            <v>10915.2</v>
          </cell>
          <cell r="X2084">
            <v>99.75</v>
          </cell>
          <cell r="Y2084">
            <v>13136.12</v>
          </cell>
          <cell r="Z2084">
            <v>7205.53</v>
          </cell>
          <cell r="AA2084">
            <v>1.88</v>
          </cell>
          <cell r="AB2084">
            <v>2247.4</v>
          </cell>
          <cell r="AC2084">
            <v>14254.54</v>
          </cell>
          <cell r="AD2084">
            <v>1.18</v>
          </cell>
          <cell r="AE2084">
            <v>19728</v>
          </cell>
          <cell r="AF2084">
            <v>31.25</v>
          </cell>
          <cell r="AG2084">
            <v>5068.7</v>
          </cell>
          <cell r="AH2084">
            <v>57386.73</v>
          </cell>
          <cell r="AI2084">
            <v>2462.4</v>
          </cell>
          <cell r="AJ2084">
            <v>148782.32999999999</v>
          </cell>
          <cell r="AK2084">
            <v>3938.24</v>
          </cell>
          <cell r="AL2084">
            <v>13845.49</v>
          </cell>
        </row>
        <row r="2085">
          <cell r="A2085">
            <v>38920</v>
          </cell>
          <cell r="B2085" t="str">
            <v>17:00</v>
          </cell>
          <cell r="C2085">
            <v>51662.02</v>
          </cell>
          <cell r="D2085">
            <v>67849.990000000005</v>
          </cell>
          <cell r="E2085">
            <v>136347.97</v>
          </cell>
          <cell r="F2085">
            <v>29030.400000000001</v>
          </cell>
          <cell r="G2085">
            <v>87898.3</v>
          </cell>
          <cell r="H2085">
            <v>11232.9</v>
          </cell>
          <cell r="I2085">
            <v>-170.21</v>
          </cell>
          <cell r="J2085">
            <v>15439.59</v>
          </cell>
          <cell r="K2085">
            <v>5669.12</v>
          </cell>
          <cell r="L2085">
            <v>13207.66</v>
          </cell>
          <cell r="M2085">
            <v>5673.47</v>
          </cell>
          <cell r="N2085">
            <v>-552</v>
          </cell>
          <cell r="O2085">
            <v>7534.27</v>
          </cell>
          <cell r="P2085">
            <v>33989.980000000003</v>
          </cell>
          <cell r="Q2085">
            <v>90650.21</v>
          </cell>
          <cell r="R2085">
            <v>41509.980000000003</v>
          </cell>
          <cell r="S2085">
            <v>2052</v>
          </cell>
          <cell r="T2085">
            <v>8719.2000000000007</v>
          </cell>
          <cell r="U2085">
            <v>13207.66</v>
          </cell>
          <cell r="V2085">
            <v>768</v>
          </cell>
          <cell r="W2085">
            <v>10915.2</v>
          </cell>
          <cell r="X2085">
            <v>102.75</v>
          </cell>
          <cell r="Y2085">
            <v>13219.26</v>
          </cell>
          <cell r="Z2085">
            <v>6970.38</v>
          </cell>
          <cell r="AA2085">
            <v>1.88</v>
          </cell>
          <cell r="AB2085">
            <v>2269.6999999999998</v>
          </cell>
          <cell r="AC2085">
            <v>14364.18</v>
          </cell>
          <cell r="AD2085">
            <v>1.92</v>
          </cell>
          <cell r="AE2085">
            <v>19656</v>
          </cell>
          <cell r="AF2085">
            <v>25</v>
          </cell>
          <cell r="AG2085">
            <v>5187.29</v>
          </cell>
          <cell r="AH2085">
            <v>56706.47</v>
          </cell>
          <cell r="AI2085">
            <v>2433.6</v>
          </cell>
          <cell r="AJ2085">
            <v>148334.35</v>
          </cell>
          <cell r="AK2085">
            <v>3995.32</v>
          </cell>
          <cell r="AL2085">
            <v>13610.53</v>
          </cell>
        </row>
        <row r="2086">
          <cell r="A2086">
            <v>38920</v>
          </cell>
          <cell r="B2086" t="str">
            <v>17:15</v>
          </cell>
          <cell r="C2086">
            <v>51710.04</v>
          </cell>
          <cell r="D2086">
            <v>68090.05</v>
          </cell>
          <cell r="E2086">
            <v>136631.56</v>
          </cell>
          <cell r="F2086">
            <v>29116.799999999999</v>
          </cell>
          <cell r="G2086">
            <v>87936.639999999999</v>
          </cell>
          <cell r="H2086">
            <v>11232.9</v>
          </cell>
          <cell r="I2086">
            <v>-116.73</v>
          </cell>
          <cell r="J2086">
            <v>15192.84</v>
          </cell>
          <cell r="K2086">
            <v>5907.64</v>
          </cell>
          <cell r="L2086">
            <v>13121.1</v>
          </cell>
          <cell r="M2086">
            <v>6088.05</v>
          </cell>
          <cell r="N2086">
            <v>0</v>
          </cell>
          <cell r="O2086">
            <v>7540.34</v>
          </cell>
          <cell r="P2086">
            <v>34049.99</v>
          </cell>
          <cell r="Q2086">
            <v>91116.73</v>
          </cell>
          <cell r="R2086">
            <v>41569.99</v>
          </cell>
          <cell r="S2086">
            <v>2160</v>
          </cell>
          <cell r="T2086">
            <v>9187.2000000000007</v>
          </cell>
          <cell r="U2086">
            <v>13121.1</v>
          </cell>
          <cell r="V2086">
            <v>729</v>
          </cell>
          <cell r="W2086">
            <v>11174.4</v>
          </cell>
          <cell r="X2086">
            <v>93.75</v>
          </cell>
          <cell r="Y2086">
            <v>13468.68</v>
          </cell>
          <cell r="Z2086">
            <v>7408.37</v>
          </cell>
          <cell r="AA2086">
            <v>1.88</v>
          </cell>
          <cell r="AB2086">
            <v>2301.6999999999998</v>
          </cell>
          <cell r="AC2086">
            <v>14319.19</v>
          </cell>
          <cell r="AD2086">
            <v>1.22</v>
          </cell>
          <cell r="AE2086">
            <v>19674</v>
          </cell>
          <cell r="AF2086">
            <v>25</v>
          </cell>
          <cell r="AG2086">
            <v>5105.16</v>
          </cell>
          <cell r="AH2086">
            <v>55747.05</v>
          </cell>
          <cell r="AI2086">
            <v>2455.1999999999998</v>
          </cell>
          <cell r="AJ2086">
            <v>148750.23000000001</v>
          </cell>
          <cell r="AK2086">
            <v>4109.47</v>
          </cell>
          <cell r="AL2086">
            <v>13455.07</v>
          </cell>
        </row>
        <row r="2087">
          <cell r="A2087">
            <v>38920</v>
          </cell>
          <cell r="B2087" t="str">
            <v>17:30</v>
          </cell>
          <cell r="C2087">
            <v>51469.18</v>
          </cell>
          <cell r="D2087">
            <v>67369.899999999994</v>
          </cell>
          <cell r="E2087">
            <v>136080.34</v>
          </cell>
          <cell r="F2087">
            <v>29030.400000000001</v>
          </cell>
          <cell r="G2087">
            <v>87898.3</v>
          </cell>
          <cell r="H2087">
            <v>11256.9</v>
          </cell>
          <cell r="I2087">
            <v>-114.57</v>
          </cell>
          <cell r="J2087">
            <v>15072.45</v>
          </cell>
          <cell r="K2087">
            <v>11241.24</v>
          </cell>
          <cell r="L2087">
            <v>13197.93</v>
          </cell>
          <cell r="M2087">
            <v>6099.26</v>
          </cell>
          <cell r="N2087">
            <v>0</v>
          </cell>
          <cell r="O2087">
            <v>7534.27</v>
          </cell>
          <cell r="P2087">
            <v>34279.99</v>
          </cell>
          <cell r="Q2087">
            <v>92194.57</v>
          </cell>
          <cell r="R2087">
            <v>41799.99</v>
          </cell>
          <cell r="S2087">
            <v>2160</v>
          </cell>
          <cell r="T2087">
            <v>9457.2000000000007</v>
          </cell>
          <cell r="U2087">
            <v>13197.93</v>
          </cell>
          <cell r="V2087">
            <v>753</v>
          </cell>
          <cell r="W2087">
            <v>11491.2</v>
          </cell>
          <cell r="X2087">
            <v>100.5</v>
          </cell>
          <cell r="Y2087">
            <v>13634.96</v>
          </cell>
          <cell r="Z2087">
            <v>7700.45</v>
          </cell>
          <cell r="AA2087">
            <v>1.88</v>
          </cell>
          <cell r="AB2087">
            <v>2331.9</v>
          </cell>
          <cell r="AC2087">
            <v>14529.33</v>
          </cell>
          <cell r="AD2087">
            <v>1.62</v>
          </cell>
          <cell r="AE2087">
            <v>20124</v>
          </cell>
          <cell r="AF2087">
            <v>26.04</v>
          </cell>
          <cell r="AG2087">
            <v>4728.99</v>
          </cell>
          <cell r="AH2087">
            <v>56253.26</v>
          </cell>
          <cell r="AI2087">
            <v>2433.6</v>
          </cell>
          <cell r="AJ2087">
            <v>148558.25</v>
          </cell>
          <cell r="AK2087">
            <v>4109.47</v>
          </cell>
          <cell r="AL2087">
            <v>14196.15</v>
          </cell>
        </row>
        <row r="2088">
          <cell r="A2088">
            <v>38920</v>
          </cell>
          <cell r="B2088" t="str">
            <v>17:45</v>
          </cell>
          <cell r="C2088">
            <v>51622.82</v>
          </cell>
          <cell r="D2088">
            <v>66889.8</v>
          </cell>
          <cell r="E2088">
            <v>136085.95000000001</v>
          </cell>
          <cell r="F2088">
            <v>28944</v>
          </cell>
          <cell r="G2088">
            <v>87898.3</v>
          </cell>
          <cell r="H2088">
            <v>11304.9</v>
          </cell>
          <cell r="I2088">
            <v>-116.73</v>
          </cell>
          <cell r="J2088">
            <v>15072.91</v>
          </cell>
          <cell r="K2088">
            <v>12058.36</v>
          </cell>
          <cell r="L2088">
            <v>13148.92</v>
          </cell>
          <cell r="M2088">
            <v>6106.73</v>
          </cell>
          <cell r="N2088">
            <v>-552</v>
          </cell>
          <cell r="O2088">
            <v>7534.27</v>
          </cell>
          <cell r="P2088">
            <v>39580</v>
          </cell>
          <cell r="Q2088">
            <v>88676.73</v>
          </cell>
          <cell r="R2088">
            <v>47100</v>
          </cell>
          <cell r="S2088">
            <v>2052</v>
          </cell>
          <cell r="T2088">
            <v>10209.6</v>
          </cell>
          <cell r="U2088">
            <v>13148.92</v>
          </cell>
          <cell r="V2088">
            <v>792</v>
          </cell>
          <cell r="W2088">
            <v>11808</v>
          </cell>
          <cell r="X2088">
            <v>107.25</v>
          </cell>
          <cell r="Y2088">
            <v>13884.38</v>
          </cell>
          <cell r="Z2088">
            <v>8516.02</v>
          </cell>
          <cell r="AA2088">
            <v>1.88</v>
          </cell>
          <cell r="AB2088">
            <v>2400.5</v>
          </cell>
          <cell r="AC2088">
            <v>15006</v>
          </cell>
          <cell r="AD2088">
            <v>1.9</v>
          </cell>
          <cell r="AE2088">
            <v>20376</v>
          </cell>
          <cell r="AF2088">
            <v>25</v>
          </cell>
          <cell r="AG2088">
            <v>3585.65</v>
          </cell>
          <cell r="AH2088">
            <v>56563.73</v>
          </cell>
          <cell r="AI2088">
            <v>2505.6</v>
          </cell>
          <cell r="AJ2088">
            <v>149278.22</v>
          </cell>
          <cell r="AK2088">
            <v>4052.4</v>
          </cell>
          <cell r="AL2088">
            <v>14315.39</v>
          </cell>
        </row>
        <row r="2089">
          <cell r="A2089">
            <v>38920</v>
          </cell>
          <cell r="B2089" t="str">
            <v>18:00</v>
          </cell>
          <cell r="C2089">
            <v>51848.47</v>
          </cell>
          <cell r="D2089">
            <v>65009.42</v>
          </cell>
          <cell r="E2089">
            <v>137329.62</v>
          </cell>
          <cell r="F2089">
            <v>32054.400000000001</v>
          </cell>
          <cell r="G2089">
            <v>88013.3</v>
          </cell>
          <cell r="H2089">
            <v>11352.89</v>
          </cell>
          <cell r="I2089">
            <v>-146.91999999999999</v>
          </cell>
          <cell r="J2089">
            <v>15138.48</v>
          </cell>
          <cell r="K2089">
            <v>12233.59</v>
          </cell>
          <cell r="L2089">
            <v>13487.04</v>
          </cell>
          <cell r="M2089">
            <v>6114.2</v>
          </cell>
          <cell r="N2089">
            <v>0</v>
          </cell>
          <cell r="O2089">
            <v>7528.2</v>
          </cell>
          <cell r="P2089">
            <v>48020</v>
          </cell>
          <cell r="Q2089">
            <v>83226.92</v>
          </cell>
          <cell r="R2089">
            <v>55540</v>
          </cell>
          <cell r="S2089">
            <v>2160</v>
          </cell>
          <cell r="T2089">
            <v>10958.4</v>
          </cell>
          <cell r="U2089">
            <v>13487.04</v>
          </cell>
          <cell r="V2089">
            <v>819</v>
          </cell>
          <cell r="W2089">
            <v>11779.2</v>
          </cell>
          <cell r="X2089">
            <v>103.5</v>
          </cell>
          <cell r="Y2089">
            <v>14383.22</v>
          </cell>
          <cell r="Z2089">
            <v>8628.4699999999993</v>
          </cell>
          <cell r="AA2089">
            <v>1.88</v>
          </cell>
          <cell r="AB2089">
            <v>2510.5</v>
          </cell>
          <cell r="AC2089">
            <v>16187.94</v>
          </cell>
          <cell r="AD2089">
            <v>1.46</v>
          </cell>
          <cell r="AE2089">
            <v>21582</v>
          </cell>
          <cell r="AF2089">
            <v>35.409999999999997</v>
          </cell>
          <cell r="AG2089">
            <v>3447.61</v>
          </cell>
          <cell r="AH2089">
            <v>58878.2</v>
          </cell>
          <cell r="AI2089">
            <v>2635.2</v>
          </cell>
          <cell r="AJ2089">
            <v>152637.85999999999</v>
          </cell>
          <cell r="AK2089">
            <v>4109.47</v>
          </cell>
          <cell r="AL2089">
            <v>16151.73</v>
          </cell>
        </row>
        <row r="2090">
          <cell r="A2090">
            <v>38920</v>
          </cell>
          <cell r="B2090" t="str">
            <v>18:15</v>
          </cell>
          <cell r="C2090">
            <v>53178.39</v>
          </cell>
          <cell r="D2090">
            <v>73931.22</v>
          </cell>
          <cell r="E2090">
            <v>146128.60999999999</v>
          </cell>
          <cell r="F2090">
            <v>45273.599999999999</v>
          </cell>
          <cell r="G2090">
            <v>93456.63</v>
          </cell>
          <cell r="H2090">
            <v>11760.86</v>
          </cell>
          <cell r="I2090">
            <v>-167.33</v>
          </cell>
          <cell r="J2090">
            <v>15834.02</v>
          </cell>
          <cell r="K2090">
            <v>12730.14</v>
          </cell>
          <cell r="L2090">
            <v>14590.99</v>
          </cell>
          <cell r="M2090">
            <v>6315.89</v>
          </cell>
          <cell r="N2090">
            <v>0</v>
          </cell>
          <cell r="O2090">
            <v>7825.45</v>
          </cell>
          <cell r="P2090">
            <v>49880.02</v>
          </cell>
          <cell r="Q2090">
            <v>89847.33</v>
          </cell>
          <cell r="R2090">
            <v>57680.02</v>
          </cell>
          <cell r="S2090">
            <v>2160</v>
          </cell>
          <cell r="T2090">
            <v>11977.2</v>
          </cell>
          <cell r="U2090">
            <v>14590.99</v>
          </cell>
          <cell r="V2090">
            <v>915</v>
          </cell>
          <cell r="W2090">
            <v>12153.6</v>
          </cell>
          <cell r="X2090">
            <v>110.25</v>
          </cell>
          <cell r="Y2090">
            <v>15713.46</v>
          </cell>
          <cell r="Z2090">
            <v>9296.1200000000008</v>
          </cell>
          <cell r="AA2090">
            <v>1.88</v>
          </cell>
          <cell r="AB2090">
            <v>2778.2</v>
          </cell>
          <cell r="AC2090">
            <v>18474.55</v>
          </cell>
          <cell r="AD2090">
            <v>2.84</v>
          </cell>
          <cell r="AE2090">
            <v>24462</v>
          </cell>
          <cell r="AF2090">
            <v>52.08</v>
          </cell>
          <cell r="AG2090">
            <v>3477.95</v>
          </cell>
          <cell r="AH2090">
            <v>65298.89</v>
          </cell>
          <cell r="AI2090">
            <v>2988</v>
          </cell>
          <cell r="AJ2090">
            <v>166012.29999999999</v>
          </cell>
          <cell r="AK2090">
            <v>4109.47</v>
          </cell>
          <cell r="AL2090">
            <v>20287.3</v>
          </cell>
        </row>
        <row r="2091">
          <cell r="A2091">
            <v>38920</v>
          </cell>
          <cell r="B2091" t="str">
            <v>18:30</v>
          </cell>
          <cell r="C2091">
            <v>55426.53</v>
          </cell>
          <cell r="D2091">
            <v>86893.7</v>
          </cell>
          <cell r="E2091">
            <v>166164</v>
          </cell>
          <cell r="F2091">
            <v>52185.599999999999</v>
          </cell>
          <cell r="G2091">
            <v>96906.63</v>
          </cell>
          <cell r="H2091">
            <v>12098.7</v>
          </cell>
          <cell r="I2091">
            <v>21983.3</v>
          </cell>
          <cell r="J2091">
            <v>16731.599999999999</v>
          </cell>
          <cell r="K2091">
            <v>14946.1</v>
          </cell>
          <cell r="L2091">
            <v>15293.82</v>
          </cell>
          <cell r="M2091">
            <v>6315.89</v>
          </cell>
          <cell r="N2091">
            <v>-552</v>
          </cell>
          <cell r="O2091">
            <v>7934.64</v>
          </cell>
          <cell r="P2091">
            <v>57630</v>
          </cell>
          <cell r="Q2091">
            <v>100431.89</v>
          </cell>
          <cell r="R2091">
            <v>65550</v>
          </cell>
          <cell r="S2091">
            <v>2160</v>
          </cell>
          <cell r="T2091">
            <v>14950.8</v>
          </cell>
          <cell r="U2091">
            <v>15293.82</v>
          </cell>
          <cell r="V2091">
            <v>1185</v>
          </cell>
          <cell r="W2091">
            <v>12844.8</v>
          </cell>
          <cell r="X2091">
            <v>113.25</v>
          </cell>
          <cell r="Y2091">
            <v>17459.400000000001</v>
          </cell>
          <cell r="Z2091">
            <v>10409.31</v>
          </cell>
          <cell r="AA2091">
            <v>3.75</v>
          </cell>
          <cell r="AB2091">
            <v>3312.1</v>
          </cell>
          <cell r="AC2091">
            <v>21951.3</v>
          </cell>
          <cell r="AD2091">
            <v>2.66</v>
          </cell>
          <cell r="AE2091">
            <v>29826</v>
          </cell>
          <cell r="AF2091">
            <v>90.62</v>
          </cell>
          <cell r="AG2091">
            <v>3423.48</v>
          </cell>
          <cell r="AH2091">
            <v>77232.89</v>
          </cell>
          <cell r="AI2091">
            <v>3852</v>
          </cell>
          <cell r="AJ2091">
            <v>189929.25</v>
          </cell>
          <cell r="AK2091">
            <v>3995.32</v>
          </cell>
          <cell r="AL2091">
            <v>25044.71</v>
          </cell>
        </row>
        <row r="2092">
          <cell r="A2092">
            <v>38920</v>
          </cell>
          <cell r="B2092" t="str">
            <v>18:45</v>
          </cell>
          <cell r="C2092">
            <v>53280.02</v>
          </cell>
          <cell r="D2092">
            <v>85693.54</v>
          </cell>
          <cell r="E2092">
            <v>167798.17</v>
          </cell>
          <cell r="F2092">
            <v>63417.599999999999</v>
          </cell>
          <cell r="G2092">
            <v>102886.63</v>
          </cell>
          <cell r="H2092">
            <v>12148.58</v>
          </cell>
          <cell r="I2092">
            <v>45503.4</v>
          </cell>
          <cell r="J2092">
            <v>16450.46</v>
          </cell>
          <cell r="K2092">
            <v>15744.91</v>
          </cell>
          <cell r="L2092">
            <v>15206.05</v>
          </cell>
          <cell r="M2092">
            <v>6312.15</v>
          </cell>
          <cell r="N2092">
            <v>9384</v>
          </cell>
          <cell r="O2092">
            <v>7934.64</v>
          </cell>
          <cell r="P2092">
            <v>70700.03</v>
          </cell>
          <cell r="Q2092">
            <v>114808.06</v>
          </cell>
          <cell r="R2092">
            <v>78620.03</v>
          </cell>
          <cell r="S2092">
            <v>2376</v>
          </cell>
          <cell r="T2092">
            <v>18990</v>
          </cell>
          <cell r="U2092">
            <v>15206.05</v>
          </cell>
          <cell r="V2092">
            <v>1431</v>
          </cell>
          <cell r="W2092">
            <v>13478.4</v>
          </cell>
          <cell r="X2092">
            <v>112.5</v>
          </cell>
          <cell r="Y2092">
            <v>19288.48</v>
          </cell>
          <cell r="Z2092">
            <v>11224.44</v>
          </cell>
          <cell r="AA2092">
            <v>5.63</v>
          </cell>
          <cell r="AB2092">
            <v>3841.2</v>
          </cell>
          <cell r="AC2092">
            <v>23867.14</v>
          </cell>
          <cell r="AD2092">
            <v>3.59</v>
          </cell>
          <cell r="AE2092">
            <v>33048</v>
          </cell>
          <cell r="AF2092">
            <v>138.53</v>
          </cell>
          <cell r="AG2092">
            <v>3486</v>
          </cell>
          <cell r="AH2092">
            <v>86724.15</v>
          </cell>
          <cell r="AI2092">
            <v>4456.8</v>
          </cell>
          <cell r="AJ2092">
            <v>197032.43</v>
          </cell>
          <cell r="AK2092">
            <v>4052.4</v>
          </cell>
          <cell r="AL2092">
            <v>28981.56</v>
          </cell>
        </row>
        <row r="2093">
          <cell r="A2093">
            <v>38920</v>
          </cell>
          <cell r="B2093" t="str">
            <v>19:00</v>
          </cell>
          <cell r="C2093">
            <v>53012.35</v>
          </cell>
          <cell r="D2093">
            <v>86173.65</v>
          </cell>
          <cell r="E2093">
            <v>161834.71</v>
          </cell>
          <cell r="F2093">
            <v>64108.800000000003</v>
          </cell>
          <cell r="G2093">
            <v>98669.97</v>
          </cell>
          <cell r="H2093">
            <v>12185.71</v>
          </cell>
          <cell r="I2093">
            <v>46037.98</v>
          </cell>
          <cell r="J2093">
            <v>16690.439999999999</v>
          </cell>
          <cell r="K2093">
            <v>16258.02</v>
          </cell>
          <cell r="L2093">
            <v>15261.18</v>
          </cell>
          <cell r="M2093">
            <v>6323.36</v>
          </cell>
          <cell r="N2093">
            <v>38088</v>
          </cell>
          <cell r="O2093">
            <v>8019.57</v>
          </cell>
          <cell r="P2093">
            <v>84050.03</v>
          </cell>
          <cell r="Q2093">
            <v>118515</v>
          </cell>
          <cell r="R2093">
            <v>92050.03</v>
          </cell>
          <cell r="S2093">
            <v>2268</v>
          </cell>
          <cell r="T2093">
            <v>20930.400000000001</v>
          </cell>
          <cell r="U2093">
            <v>15261.18</v>
          </cell>
          <cell r="V2093">
            <v>1572</v>
          </cell>
          <cell r="W2093">
            <v>14169.6</v>
          </cell>
          <cell r="X2093">
            <v>122.25</v>
          </cell>
          <cell r="Y2093">
            <v>19621.04</v>
          </cell>
          <cell r="Z2093">
            <v>11645.16</v>
          </cell>
          <cell r="AA2093">
            <v>18.760000000000002</v>
          </cell>
          <cell r="AB2093">
            <v>4078.6</v>
          </cell>
          <cell r="AC2093">
            <v>24606.84</v>
          </cell>
          <cell r="AD2093">
            <v>8.14</v>
          </cell>
          <cell r="AE2093">
            <v>34614</v>
          </cell>
          <cell r="AF2093">
            <v>161.44999999999999</v>
          </cell>
          <cell r="AG2093">
            <v>3463.44</v>
          </cell>
          <cell r="AH2093">
            <v>90638.36</v>
          </cell>
          <cell r="AI2093">
            <v>4708.8</v>
          </cell>
          <cell r="AJ2093">
            <v>196520.67</v>
          </cell>
          <cell r="AK2093">
            <v>4166.55</v>
          </cell>
          <cell r="AL2093">
            <v>33534.43</v>
          </cell>
        </row>
        <row r="2094">
          <cell r="A2094">
            <v>38920</v>
          </cell>
          <cell r="B2094" t="str">
            <v>19:15</v>
          </cell>
          <cell r="C2094">
            <v>50618.58</v>
          </cell>
          <cell r="D2094">
            <v>79572.34</v>
          </cell>
          <cell r="E2094">
            <v>168361.05</v>
          </cell>
          <cell r="F2094">
            <v>64972.800000000003</v>
          </cell>
          <cell r="G2094">
            <v>96024.97</v>
          </cell>
          <cell r="H2094">
            <v>12257.7</v>
          </cell>
          <cell r="I2094">
            <v>46520.13</v>
          </cell>
          <cell r="J2094">
            <v>16965.61</v>
          </cell>
          <cell r="K2094">
            <v>15984</v>
          </cell>
          <cell r="L2094">
            <v>15328.5</v>
          </cell>
          <cell r="M2094">
            <v>6323.36</v>
          </cell>
          <cell r="N2094">
            <v>39192</v>
          </cell>
          <cell r="O2094">
            <v>8128.76</v>
          </cell>
          <cell r="P2094">
            <v>95230.04</v>
          </cell>
          <cell r="Q2094">
            <v>114133.25</v>
          </cell>
          <cell r="R2094">
            <v>103350.04</v>
          </cell>
          <cell r="S2094">
            <v>2268</v>
          </cell>
          <cell r="T2094">
            <v>21542.400000000001</v>
          </cell>
          <cell r="U2094">
            <v>15328.5</v>
          </cell>
          <cell r="V2094">
            <v>1638</v>
          </cell>
          <cell r="W2094">
            <v>14284.8</v>
          </cell>
          <cell r="X2094">
            <v>129.75</v>
          </cell>
          <cell r="Y2094">
            <v>19454.759999999998</v>
          </cell>
          <cell r="Z2094">
            <v>11534.3</v>
          </cell>
          <cell r="AA2094">
            <v>18.760000000000002</v>
          </cell>
          <cell r="AB2094">
            <v>4170.8999999999996</v>
          </cell>
          <cell r="AC2094">
            <v>24841.39</v>
          </cell>
          <cell r="AD2094">
            <v>9.44</v>
          </cell>
          <cell r="AE2094">
            <v>34938</v>
          </cell>
          <cell r="AF2094">
            <v>169.78</v>
          </cell>
          <cell r="AG2094">
            <v>3509.4</v>
          </cell>
          <cell r="AH2094">
            <v>91895.360000000001</v>
          </cell>
          <cell r="AI2094">
            <v>4809.6000000000004</v>
          </cell>
          <cell r="AJ2094">
            <v>199624.2</v>
          </cell>
          <cell r="AK2094">
            <v>4223.62</v>
          </cell>
          <cell r="AL2094">
            <v>31430.42</v>
          </cell>
        </row>
        <row r="2095">
          <cell r="A2095">
            <v>38920</v>
          </cell>
          <cell r="B2095" t="str">
            <v>19:30</v>
          </cell>
          <cell r="C2095">
            <v>50943.06</v>
          </cell>
          <cell r="D2095">
            <v>80132.460000000006</v>
          </cell>
          <cell r="E2095">
            <v>169839.48</v>
          </cell>
          <cell r="F2095">
            <v>64972.800000000003</v>
          </cell>
          <cell r="G2095">
            <v>96101.63</v>
          </cell>
          <cell r="H2095">
            <v>12257.7</v>
          </cell>
          <cell r="I2095">
            <v>46555.75</v>
          </cell>
          <cell r="J2095">
            <v>17042.84</v>
          </cell>
          <cell r="K2095">
            <v>16191.4</v>
          </cell>
          <cell r="L2095">
            <v>15335.2</v>
          </cell>
          <cell r="M2095">
            <v>6319.62</v>
          </cell>
          <cell r="N2095">
            <v>39192</v>
          </cell>
          <cell r="O2095">
            <v>8140.89</v>
          </cell>
          <cell r="P2095">
            <v>95789.97</v>
          </cell>
          <cell r="Q2095">
            <v>115917.37</v>
          </cell>
          <cell r="R2095">
            <v>103909.97</v>
          </cell>
          <cell r="S2095">
            <v>2268</v>
          </cell>
          <cell r="T2095">
            <v>21654</v>
          </cell>
          <cell r="U2095">
            <v>15335.2</v>
          </cell>
          <cell r="V2095">
            <v>1641</v>
          </cell>
          <cell r="W2095">
            <v>14284.8</v>
          </cell>
          <cell r="X2095">
            <v>150.75</v>
          </cell>
          <cell r="Y2095">
            <v>19371.62</v>
          </cell>
          <cell r="Z2095">
            <v>11802.33</v>
          </cell>
          <cell r="AA2095">
            <v>18.760000000000002</v>
          </cell>
          <cell r="AB2095">
            <v>4186.8</v>
          </cell>
          <cell r="AC2095">
            <v>24986.99</v>
          </cell>
          <cell r="AD2095">
            <v>10.14</v>
          </cell>
          <cell r="AE2095">
            <v>35028</v>
          </cell>
          <cell r="AF2095">
            <v>172.91</v>
          </cell>
          <cell r="AG2095">
            <v>3533.95</v>
          </cell>
          <cell r="AH2095">
            <v>91855.62</v>
          </cell>
          <cell r="AI2095">
            <v>4816.8</v>
          </cell>
          <cell r="AJ2095">
            <v>200312.13</v>
          </cell>
          <cell r="AK2095">
            <v>4223.62</v>
          </cell>
          <cell r="AL2095">
            <v>30741.93</v>
          </cell>
        </row>
        <row r="2096">
          <cell r="A2096">
            <v>38920</v>
          </cell>
          <cell r="B2096" t="str">
            <v>19:45</v>
          </cell>
          <cell r="C2096">
            <v>50918.65</v>
          </cell>
          <cell r="D2096">
            <v>79412.3</v>
          </cell>
          <cell r="E2096">
            <v>168878.26</v>
          </cell>
          <cell r="F2096">
            <v>64886.400000000001</v>
          </cell>
          <cell r="G2096">
            <v>96063.3</v>
          </cell>
          <cell r="H2096">
            <v>12283.57</v>
          </cell>
          <cell r="I2096">
            <v>46578.61</v>
          </cell>
          <cell r="J2096">
            <v>16772.43</v>
          </cell>
          <cell r="K2096">
            <v>16361.22</v>
          </cell>
          <cell r="L2096">
            <v>15277.33</v>
          </cell>
          <cell r="M2096">
            <v>6327.09</v>
          </cell>
          <cell r="N2096">
            <v>38640</v>
          </cell>
          <cell r="O2096">
            <v>8128.76</v>
          </cell>
          <cell r="P2096">
            <v>96169.98</v>
          </cell>
          <cell r="Q2096">
            <v>115972.18</v>
          </cell>
          <cell r="R2096">
            <v>104289.98</v>
          </cell>
          <cell r="S2096">
            <v>2160</v>
          </cell>
          <cell r="T2096">
            <v>21607.200000000001</v>
          </cell>
          <cell r="U2096">
            <v>15277.33</v>
          </cell>
          <cell r="V2096">
            <v>1614</v>
          </cell>
          <cell r="W2096">
            <v>14371.2</v>
          </cell>
          <cell r="X2096">
            <v>188.25</v>
          </cell>
          <cell r="Y2096">
            <v>19371.62</v>
          </cell>
          <cell r="Z2096">
            <v>11710.9</v>
          </cell>
          <cell r="AA2096">
            <v>20.64</v>
          </cell>
          <cell r="AB2096">
            <v>4150</v>
          </cell>
          <cell r="AC2096">
            <v>24796.49</v>
          </cell>
          <cell r="AD2096">
            <v>11.12</v>
          </cell>
          <cell r="AE2096">
            <v>34884</v>
          </cell>
          <cell r="AF2096">
            <v>171.86</v>
          </cell>
          <cell r="AG2096">
            <v>3522.47</v>
          </cell>
          <cell r="AH2096">
            <v>91095.09</v>
          </cell>
          <cell r="AI2096">
            <v>4795.2</v>
          </cell>
          <cell r="AJ2096">
            <v>199304.28</v>
          </cell>
          <cell r="AK2096">
            <v>4223.62</v>
          </cell>
          <cell r="AL2096">
            <v>30566.59</v>
          </cell>
        </row>
        <row r="2097">
          <cell r="A2097">
            <v>38920</v>
          </cell>
          <cell r="B2097" t="str">
            <v>20:00</v>
          </cell>
          <cell r="C2097">
            <v>51497.59</v>
          </cell>
          <cell r="D2097">
            <v>76891.8</v>
          </cell>
          <cell r="E2097">
            <v>170158.32</v>
          </cell>
          <cell r="F2097">
            <v>65232</v>
          </cell>
          <cell r="G2097">
            <v>96293.3</v>
          </cell>
          <cell r="H2097">
            <v>12401.69</v>
          </cell>
          <cell r="I2097">
            <v>46608.63</v>
          </cell>
          <cell r="J2097">
            <v>16905.22</v>
          </cell>
          <cell r="K2097">
            <v>16404.28</v>
          </cell>
          <cell r="L2097">
            <v>15310.81</v>
          </cell>
          <cell r="M2097">
            <v>6327.09</v>
          </cell>
          <cell r="N2097">
            <v>39192</v>
          </cell>
          <cell r="O2097">
            <v>8128.76</v>
          </cell>
          <cell r="P2097">
            <v>94290.03</v>
          </cell>
          <cell r="Q2097">
            <v>118199.9</v>
          </cell>
          <cell r="R2097">
            <v>102410.03</v>
          </cell>
          <cell r="S2097">
            <v>2268</v>
          </cell>
          <cell r="T2097">
            <v>21330</v>
          </cell>
          <cell r="U2097">
            <v>15310.81</v>
          </cell>
          <cell r="V2097">
            <v>1581</v>
          </cell>
          <cell r="W2097">
            <v>14342.4</v>
          </cell>
          <cell r="X2097">
            <v>285</v>
          </cell>
          <cell r="Y2097">
            <v>19288.48</v>
          </cell>
          <cell r="Z2097">
            <v>11614.58</v>
          </cell>
          <cell r="AA2097">
            <v>18.760000000000002</v>
          </cell>
          <cell r="AB2097">
            <v>4119.8</v>
          </cell>
          <cell r="AC2097">
            <v>24856.47</v>
          </cell>
          <cell r="AD2097">
            <v>10.42</v>
          </cell>
          <cell r="AE2097">
            <v>34398</v>
          </cell>
          <cell r="AF2097">
            <v>171.86</v>
          </cell>
          <cell r="AG2097">
            <v>3570.77</v>
          </cell>
          <cell r="AH2097">
            <v>90735.09</v>
          </cell>
          <cell r="AI2097">
            <v>4759.2</v>
          </cell>
          <cell r="AJ2097">
            <v>200056.17</v>
          </cell>
          <cell r="AK2097">
            <v>4166.55</v>
          </cell>
          <cell r="AL2097">
            <v>30172.67</v>
          </cell>
        </row>
        <row r="2098">
          <cell r="A2098">
            <v>38920</v>
          </cell>
          <cell r="B2098" t="str">
            <v>20:15</v>
          </cell>
          <cell r="C2098">
            <v>52791.5</v>
          </cell>
          <cell r="D2098">
            <v>79892.41</v>
          </cell>
          <cell r="E2098">
            <v>169323.46</v>
          </cell>
          <cell r="F2098">
            <v>65836.800000000003</v>
          </cell>
          <cell r="G2098">
            <v>97174.97</v>
          </cell>
          <cell r="H2098">
            <v>12451.56</v>
          </cell>
          <cell r="I2098">
            <v>46640.91</v>
          </cell>
          <cell r="J2098">
            <v>16460.05</v>
          </cell>
          <cell r="K2098">
            <v>16590.849999999999</v>
          </cell>
          <cell r="L2098">
            <v>15265.4</v>
          </cell>
          <cell r="M2098">
            <v>6327.09</v>
          </cell>
          <cell r="N2098">
            <v>39192</v>
          </cell>
          <cell r="O2098">
            <v>8128.76</v>
          </cell>
          <cell r="P2098">
            <v>86069.98</v>
          </cell>
          <cell r="Q2098">
            <v>125567.71</v>
          </cell>
          <cell r="R2098">
            <v>94189.98</v>
          </cell>
          <cell r="S2098">
            <v>2160</v>
          </cell>
          <cell r="T2098">
            <v>20638.8</v>
          </cell>
          <cell r="U2098">
            <v>15265.4</v>
          </cell>
          <cell r="V2098">
            <v>1551</v>
          </cell>
          <cell r="W2098">
            <v>14284.8</v>
          </cell>
          <cell r="X2098">
            <v>358.5</v>
          </cell>
          <cell r="Y2098">
            <v>19122.2</v>
          </cell>
          <cell r="Z2098">
            <v>11137.35</v>
          </cell>
          <cell r="AA2098">
            <v>20.64</v>
          </cell>
          <cell r="AB2098">
            <v>4060.8</v>
          </cell>
          <cell r="AC2098">
            <v>24561.35</v>
          </cell>
          <cell r="AD2098">
            <v>10.96</v>
          </cell>
          <cell r="AE2098">
            <v>33948</v>
          </cell>
          <cell r="AF2098">
            <v>165.61</v>
          </cell>
          <cell r="AG2098">
            <v>3520.76</v>
          </cell>
          <cell r="AH2098">
            <v>90702.09</v>
          </cell>
          <cell r="AI2098">
            <v>4737.6000000000004</v>
          </cell>
          <cell r="AJ2098">
            <v>199080.32000000001</v>
          </cell>
          <cell r="AK2098">
            <v>4109.47</v>
          </cell>
          <cell r="AL2098">
            <v>30152.79</v>
          </cell>
        </row>
        <row r="2099">
          <cell r="A2099">
            <v>38920</v>
          </cell>
          <cell r="B2099" t="str">
            <v>20:30</v>
          </cell>
          <cell r="C2099">
            <v>53762.93</v>
          </cell>
          <cell r="D2099">
            <v>83933.2</v>
          </cell>
          <cell r="E2099">
            <v>171278.36</v>
          </cell>
          <cell r="F2099">
            <v>55728</v>
          </cell>
          <cell r="G2099">
            <v>97213.3</v>
          </cell>
          <cell r="H2099">
            <v>12545.67</v>
          </cell>
          <cell r="I2099">
            <v>46635.81</v>
          </cell>
          <cell r="J2099">
            <v>16370.43</v>
          </cell>
          <cell r="K2099">
            <v>16711.47</v>
          </cell>
          <cell r="L2099">
            <v>15275.34</v>
          </cell>
          <cell r="M2099">
            <v>6330.83</v>
          </cell>
          <cell r="N2099">
            <v>39192</v>
          </cell>
          <cell r="O2099">
            <v>8134.83</v>
          </cell>
          <cell r="P2099">
            <v>82139.990000000005</v>
          </cell>
          <cell r="Q2099">
            <v>127435.71</v>
          </cell>
          <cell r="R2099">
            <v>90220</v>
          </cell>
          <cell r="S2099">
            <v>2268</v>
          </cell>
          <cell r="T2099">
            <v>19839.599999999999</v>
          </cell>
          <cell r="U2099">
            <v>15275.34</v>
          </cell>
          <cell r="V2099">
            <v>1500</v>
          </cell>
          <cell r="W2099">
            <v>14198.4</v>
          </cell>
          <cell r="X2099">
            <v>401.25</v>
          </cell>
          <cell r="Y2099">
            <v>18706.5</v>
          </cell>
          <cell r="Z2099">
            <v>10616.69</v>
          </cell>
          <cell r="AA2099">
            <v>18.760000000000002</v>
          </cell>
          <cell r="AB2099">
            <v>3963.6</v>
          </cell>
          <cell r="AC2099">
            <v>24185.99</v>
          </cell>
          <cell r="AD2099">
            <v>18.78</v>
          </cell>
          <cell r="AE2099">
            <v>33714</v>
          </cell>
          <cell r="AF2099">
            <v>159.37</v>
          </cell>
          <cell r="AG2099">
            <v>3543.1</v>
          </cell>
          <cell r="AH2099">
            <v>89634.83</v>
          </cell>
          <cell r="AI2099">
            <v>4687.2</v>
          </cell>
          <cell r="AJ2099">
            <v>199144.33</v>
          </cell>
          <cell r="AK2099">
            <v>4109.47</v>
          </cell>
          <cell r="AL2099">
            <v>28690.5</v>
          </cell>
        </row>
        <row r="2100">
          <cell r="A2100">
            <v>38920</v>
          </cell>
          <cell r="B2100" t="str">
            <v>20:45</v>
          </cell>
          <cell r="C2100">
            <v>53881.36</v>
          </cell>
          <cell r="D2100">
            <v>85653.56</v>
          </cell>
          <cell r="E2100">
            <v>169078.67</v>
          </cell>
          <cell r="F2100">
            <v>49248</v>
          </cell>
          <cell r="G2100">
            <v>97213.3</v>
          </cell>
          <cell r="H2100">
            <v>12569.67</v>
          </cell>
          <cell r="I2100">
            <v>46647.67</v>
          </cell>
          <cell r="J2100">
            <v>16389.259999999998</v>
          </cell>
          <cell r="K2100">
            <v>16502.37</v>
          </cell>
          <cell r="L2100">
            <v>15274.46</v>
          </cell>
          <cell r="M2100">
            <v>6323.36</v>
          </cell>
          <cell r="N2100">
            <v>42504</v>
          </cell>
          <cell r="O2100">
            <v>8122.7</v>
          </cell>
          <cell r="P2100">
            <v>78549.98</v>
          </cell>
          <cell r="Q2100">
            <v>128796.07</v>
          </cell>
          <cell r="R2100">
            <v>86669.97</v>
          </cell>
          <cell r="S2100">
            <v>2160</v>
          </cell>
          <cell r="T2100">
            <v>19195.2</v>
          </cell>
          <cell r="U2100">
            <v>15274.46</v>
          </cell>
          <cell r="V2100">
            <v>1455</v>
          </cell>
          <cell r="W2100">
            <v>13708.8</v>
          </cell>
          <cell r="X2100">
            <v>419.25</v>
          </cell>
          <cell r="Y2100">
            <v>18706.5</v>
          </cell>
          <cell r="Z2100">
            <v>10572.04</v>
          </cell>
          <cell r="AA2100">
            <v>18.760000000000002</v>
          </cell>
          <cell r="AB2100">
            <v>3804.1</v>
          </cell>
          <cell r="AC2100">
            <v>23651.54</v>
          </cell>
          <cell r="AD2100">
            <v>22.19</v>
          </cell>
          <cell r="AE2100">
            <v>32994</v>
          </cell>
          <cell r="AF2100">
            <v>153.12</v>
          </cell>
          <cell r="AG2100">
            <v>3667.85</v>
          </cell>
          <cell r="AH2100">
            <v>88517.36</v>
          </cell>
          <cell r="AI2100">
            <v>4586.3999999999996</v>
          </cell>
          <cell r="AJ2100">
            <v>197192.52</v>
          </cell>
          <cell r="AK2100">
            <v>4052.4</v>
          </cell>
          <cell r="AL2100">
            <v>28316.45</v>
          </cell>
        </row>
        <row r="2101">
          <cell r="A2101">
            <v>38920</v>
          </cell>
          <cell r="B2101" t="str">
            <v>21:00</v>
          </cell>
          <cell r="C2101">
            <v>52168.15</v>
          </cell>
          <cell r="D2101">
            <v>83893.2</v>
          </cell>
          <cell r="E2101">
            <v>165519.28</v>
          </cell>
          <cell r="F2101">
            <v>49507.199999999997</v>
          </cell>
          <cell r="G2101">
            <v>97673.3</v>
          </cell>
          <cell r="H2101">
            <v>12617.67</v>
          </cell>
          <cell r="I2101">
            <v>46680.94</v>
          </cell>
          <cell r="J2101">
            <v>16208.08</v>
          </cell>
          <cell r="K2101">
            <v>16270.66</v>
          </cell>
          <cell r="L2101">
            <v>15152.86</v>
          </cell>
          <cell r="M2101">
            <v>6334.56</v>
          </cell>
          <cell r="N2101">
            <v>42504</v>
          </cell>
          <cell r="O2101">
            <v>8171.23</v>
          </cell>
          <cell r="P2101">
            <v>76500.02</v>
          </cell>
          <cell r="Q2101">
            <v>127408.06</v>
          </cell>
          <cell r="R2101">
            <v>84660.02</v>
          </cell>
          <cell r="S2101">
            <v>2268</v>
          </cell>
          <cell r="T2101">
            <v>18806.400000000001</v>
          </cell>
          <cell r="U2101">
            <v>15152.86</v>
          </cell>
          <cell r="V2101">
            <v>1422</v>
          </cell>
          <cell r="W2101">
            <v>13622.4</v>
          </cell>
          <cell r="X2101">
            <v>426.75</v>
          </cell>
          <cell r="Y2101">
            <v>18706.5</v>
          </cell>
          <cell r="Z2101">
            <v>10422.85</v>
          </cell>
          <cell r="AA2101">
            <v>18.760000000000002</v>
          </cell>
          <cell r="AB2101">
            <v>3699</v>
          </cell>
          <cell r="AC2101">
            <v>23365.9</v>
          </cell>
          <cell r="AD2101">
            <v>31.99</v>
          </cell>
          <cell r="AE2101">
            <v>32148</v>
          </cell>
          <cell r="AF2101">
            <v>149.99</v>
          </cell>
          <cell r="AG2101">
            <v>3862.74</v>
          </cell>
          <cell r="AH2101">
            <v>86878.56</v>
          </cell>
          <cell r="AI2101">
            <v>4500</v>
          </cell>
          <cell r="AJ2101">
            <v>194040.89</v>
          </cell>
          <cell r="AK2101">
            <v>4223.62</v>
          </cell>
          <cell r="AL2101">
            <v>28762.959999999999</v>
          </cell>
        </row>
        <row r="2102">
          <cell r="A2102">
            <v>38920</v>
          </cell>
          <cell r="B2102" t="str">
            <v>21:15</v>
          </cell>
          <cell r="C2102">
            <v>51854.47</v>
          </cell>
          <cell r="D2102">
            <v>77211.86</v>
          </cell>
          <cell r="E2102">
            <v>166800.54</v>
          </cell>
          <cell r="F2102">
            <v>50112</v>
          </cell>
          <cell r="G2102">
            <v>98133.3</v>
          </cell>
          <cell r="H2102">
            <v>12641.67</v>
          </cell>
          <cell r="I2102">
            <v>46693.34</v>
          </cell>
          <cell r="J2102">
            <v>16915.21</v>
          </cell>
          <cell r="K2102">
            <v>16336.32</v>
          </cell>
          <cell r="L2102">
            <v>14621.66</v>
          </cell>
          <cell r="M2102">
            <v>6356.97</v>
          </cell>
          <cell r="N2102">
            <v>43056</v>
          </cell>
          <cell r="O2102">
            <v>8225.82</v>
          </cell>
          <cell r="P2102">
            <v>69380.02</v>
          </cell>
          <cell r="Q2102">
            <v>131141.60999999999</v>
          </cell>
          <cell r="R2102">
            <v>77580.03</v>
          </cell>
          <cell r="S2102">
            <v>2160</v>
          </cell>
          <cell r="T2102">
            <v>18392.400000000001</v>
          </cell>
          <cell r="U2102">
            <v>14621.66</v>
          </cell>
          <cell r="V2102">
            <v>1359</v>
          </cell>
          <cell r="W2102">
            <v>13478.4</v>
          </cell>
          <cell r="X2102">
            <v>413.25</v>
          </cell>
          <cell r="Y2102">
            <v>18457.080000000002</v>
          </cell>
          <cell r="Z2102">
            <v>10309.74</v>
          </cell>
          <cell r="AA2102">
            <v>18.760000000000002</v>
          </cell>
          <cell r="AB2102">
            <v>3614.6</v>
          </cell>
          <cell r="AC2102">
            <v>22955.86</v>
          </cell>
          <cell r="AD2102">
            <v>55.22</v>
          </cell>
          <cell r="AE2102">
            <v>31410</v>
          </cell>
          <cell r="AF2102">
            <v>144.78</v>
          </cell>
          <cell r="AG2102">
            <v>4744.0200000000004</v>
          </cell>
          <cell r="AH2102">
            <v>85538.97</v>
          </cell>
          <cell r="AI2102">
            <v>4406.3999999999996</v>
          </cell>
          <cell r="AJ2102">
            <v>193448.95</v>
          </cell>
          <cell r="AK2102">
            <v>4337.78</v>
          </cell>
          <cell r="AL2102">
            <v>27336.9</v>
          </cell>
        </row>
        <row r="2103">
          <cell r="A2103">
            <v>38920</v>
          </cell>
          <cell r="B2103" t="str">
            <v>21:30</v>
          </cell>
          <cell r="C2103">
            <v>52190.95</v>
          </cell>
          <cell r="D2103">
            <v>79332.289999999994</v>
          </cell>
          <cell r="E2103">
            <v>165324.07999999999</v>
          </cell>
          <cell r="F2103">
            <v>49939.199999999997</v>
          </cell>
          <cell r="G2103">
            <v>98094.97</v>
          </cell>
          <cell r="H2103">
            <v>12569.67</v>
          </cell>
          <cell r="I2103">
            <v>46344.92</v>
          </cell>
          <cell r="J2103">
            <v>16531.25</v>
          </cell>
          <cell r="K2103">
            <v>16335.59</v>
          </cell>
          <cell r="L2103">
            <v>14075.75</v>
          </cell>
          <cell r="M2103">
            <v>6356.97</v>
          </cell>
          <cell r="N2103">
            <v>38640</v>
          </cell>
          <cell r="O2103">
            <v>8237.9500000000007</v>
          </cell>
          <cell r="P2103">
            <v>62150.03</v>
          </cell>
          <cell r="Q2103">
            <v>132507.73000000001</v>
          </cell>
          <cell r="R2103">
            <v>70390.03</v>
          </cell>
          <cell r="S2103">
            <v>2160</v>
          </cell>
          <cell r="T2103">
            <v>18190.8</v>
          </cell>
          <cell r="U2103">
            <v>14075.75</v>
          </cell>
          <cell r="V2103">
            <v>1299</v>
          </cell>
          <cell r="W2103">
            <v>13478.4</v>
          </cell>
          <cell r="X2103">
            <v>414.75</v>
          </cell>
          <cell r="Y2103">
            <v>18124.52</v>
          </cell>
          <cell r="Z2103">
            <v>10172.09</v>
          </cell>
          <cell r="AA2103">
            <v>18.760000000000002</v>
          </cell>
          <cell r="AB2103">
            <v>3488.7</v>
          </cell>
          <cell r="AC2103">
            <v>22445.23</v>
          </cell>
          <cell r="AD2103">
            <v>60.37</v>
          </cell>
          <cell r="AE2103">
            <v>30528</v>
          </cell>
          <cell r="AF2103">
            <v>131.24</v>
          </cell>
          <cell r="AG2103">
            <v>5147.5600000000004</v>
          </cell>
          <cell r="AH2103">
            <v>83612.97</v>
          </cell>
          <cell r="AI2103">
            <v>4269.6000000000004</v>
          </cell>
          <cell r="AJ2103">
            <v>190857.18</v>
          </cell>
          <cell r="AK2103">
            <v>4337.78</v>
          </cell>
          <cell r="AL2103">
            <v>26046.43</v>
          </cell>
        </row>
        <row r="2104">
          <cell r="A2104">
            <v>38920</v>
          </cell>
          <cell r="B2104" t="str">
            <v>21:45</v>
          </cell>
          <cell r="C2104">
            <v>51677.23</v>
          </cell>
          <cell r="D2104">
            <v>77491.929999999993</v>
          </cell>
          <cell r="E2104">
            <v>166198.91</v>
          </cell>
          <cell r="F2104">
            <v>50198.400000000001</v>
          </cell>
          <cell r="G2104">
            <v>98171.63</v>
          </cell>
          <cell r="H2104">
            <v>12593.67</v>
          </cell>
          <cell r="I2104">
            <v>27260.65</v>
          </cell>
          <cell r="J2104">
            <v>16628.439999999999</v>
          </cell>
          <cell r="K2104">
            <v>16784.27</v>
          </cell>
          <cell r="L2104">
            <v>13791.26</v>
          </cell>
          <cell r="M2104">
            <v>6345.77</v>
          </cell>
          <cell r="N2104">
            <v>39192</v>
          </cell>
          <cell r="O2104">
            <v>8225.82</v>
          </cell>
          <cell r="P2104">
            <v>61039.98</v>
          </cell>
          <cell r="Q2104">
            <v>126742.34</v>
          </cell>
          <cell r="R2104">
            <v>69239.990000000005</v>
          </cell>
          <cell r="S2104">
            <v>2268</v>
          </cell>
          <cell r="T2104">
            <v>16646.400000000001</v>
          </cell>
          <cell r="U2104">
            <v>13791.26</v>
          </cell>
          <cell r="V2104">
            <v>1248</v>
          </cell>
          <cell r="W2104">
            <v>13075.2</v>
          </cell>
          <cell r="X2104">
            <v>402</v>
          </cell>
          <cell r="Y2104">
            <v>17791.96</v>
          </cell>
          <cell r="Z2104">
            <v>10059.549999999999</v>
          </cell>
          <cell r="AA2104">
            <v>18.760000000000002</v>
          </cell>
          <cell r="AB2104">
            <v>3350.1</v>
          </cell>
          <cell r="AC2104">
            <v>21750.45</v>
          </cell>
          <cell r="AD2104">
            <v>59.71</v>
          </cell>
          <cell r="AE2104">
            <v>29358</v>
          </cell>
          <cell r="AF2104">
            <v>126.03</v>
          </cell>
          <cell r="AG2104">
            <v>5125.72</v>
          </cell>
          <cell r="AH2104">
            <v>80550.77</v>
          </cell>
          <cell r="AI2104">
            <v>4089.6</v>
          </cell>
          <cell r="AJ2104">
            <v>189241.32</v>
          </cell>
          <cell r="AK2104">
            <v>4451.93</v>
          </cell>
          <cell r="AL2104">
            <v>24448.55</v>
          </cell>
        </row>
        <row r="2105">
          <cell r="A2105">
            <v>38920</v>
          </cell>
          <cell r="B2105" t="str">
            <v>22:00</v>
          </cell>
          <cell r="C2105">
            <v>52889.52</v>
          </cell>
          <cell r="D2105">
            <v>83333.08</v>
          </cell>
          <cell r="E2105">
            <v>167360.18</v>
          </cell>
          <cell r="F2105">
            <v>50025.599999999999</v>
          </cell>
          <cell r="G2105">
            <v>102886.63</v>
          </cell>
          <cell r="H2105">
            <v>12593.67</v>
          </cell>
          <cell r="I2105">
            <v>-164.89</v>
          </cell>
          <cell r="J2105">
            <v>16029.29</v>
          </cell>
          <cell r="K2105">
            <v>16869.05</v>
          </cell>
          <cell r="L2105">
            <v>13789.59</v>
          </cell>
          <cell r="M2105">
            <v>6353.24</v>
          </cell>
          <cell r="N2105">
            <v>43056</v>
          </cell>
          <cell r="O2105">
            <v>9129.69</v>
          </cell>
          <cell r="P2105">
            <v>57369.96</v>
          </cell>
          <cell r="Q2105">
            <v>120644.89</v>
          </cell>
          <cell r="R2105">
            <v>66449.960000000006</v>
          </cell>
          <cell r="S2105">
            <v>2268</v>
          </cell>
          <cell r="T2105">
            <v>14950.8</v>
          </cell>
          <cell r="U2105">
            <v>13789.59</v>
          </cell>
          <cell r="V2105">
            <v>1128</v>
          </cell>
          <cell r="W2105">
            <v>13363.2</v>
          </cell>
          <cell r="X2105">
            <v>386.25</v>
          </cell>
          <cell r="Y2105">
            <v>17376.259999999998</v>
          </cell>
          <cell r="Z2105">
            <v>9941.23</v>
          </cell>
          <cell r="AA2105">
            <v>18.760000000000002</v>
          </cell>
          <cell r="AB2105">
            <v>3187.6</v>
          </cell>
          <cell r="AC2105">
            <v>20778.61</v>
          </cell>
          <cell r="AD2105">
            <v>60.41</v>
          </cell>
          <cell r="AE2105">
            <v>28170</v>
          </cell>
          <cell r="AF2105">
            <v>118.74</v>
          </cell>
          <cell r="AG2105">
            <v>5116.0600000000004</v>
          </cell>
          <cell r="AH2105">
            <v>77801.240000000005</v>
          </cell>
          <cell r="AI2105">
            <v>3931.2</v>
          </cell>
          <cell r="AJ2105">
            <v>187273.35</v>
          </cell>
          <cell r="AK2105">
            <v>4394.8500000000004</v>
          </cell>
          <cell r="AL2105">
            <v>21672.400000000001</v>
          </cell>
        </row>
        <row r="2106">
          <cell r="A2106">
            <v>38920</v>
          </cell>
          <cell r="B2106" t="str">
            <v>22:15</v>
          </cell>
          <cell r="C2106">
            <v>51364.76</v>
          </cell>
          <cell r="D2106">
            <v>70370.5</v>
          </cell>
          <cell r="E2106">
            <v>168244.26</v>
          </cell>
          <cell r="F2106">
            <v>49939.199999999997</v>
          </cell>
          <cell r="G2106">
            <v>102234.96</v>
          </cell>
          <cell r="H2106">
            <v>12593.67</v>
          </cell>
          <cell r="I2106">
            <v>-158.71</v>
          </cell>
          <cell r="J2106">
            <v>16896.38</v>
          </cell>
          <cell r="K2106">
            <v>16383.77</v>
          </cell>
          <cell r="L2106">
            <v>13770.37</v>
          </cell>
          <cell r="M2106">
            <v>6356.97</v>
          </cell>
          <cell r="N2106">
            <v>41952</v>
          </cell>
          <cell r="O2106">
            <v>8862.7800000000007</v>
          </cell>
          <cell r="P2106">
            <v>54609.98</v>
          </cell>
          <cell r="Q2106">
            <v>117678.71</v>
          </cell>
          <cell r="R2106">
            <v>63489.98</v>
          </cell>
          <cell r="S2106">
            <v>2376</v>
          </cell>
          <cell r="T2106">
            <v>14450.4</v>
          </cell>
          <cell r="U2106">
            <v>13770.37</v>
          </cell>
          <cell r="V2106">
            <v>1089</v>
          </cell>
          <cell r="W2106">
            <v>13392</v>
          </cell>
          <cell r="X2106">
            <v>366.75</v>
          </cell>
          <cell r="Y2106">
            <v>16877.419999999998</v>
          </cell>
          <cell r="Z2106">
            <v>9804.5</v>
          </cell>
          <cell r="AA2106">
            <v>18.760000000000002</v>
          </cell>
          <cell r="AB2106">
            <v>3117.6</v>
          </cell>
          <cell r="AC2106">
            <v>20002.490000000002</v>
          </cell>
          <cell r="AD2106">
            <v>57.8</v>
          </cell>
          <cell r="AE2106">
            <v>27234</v>
          </cell>
          <cell r="AF2106">
            <v>112.49</v>
          </cell>
          <cell r="AG2106">
            <v>5119.41</v>
          </cell>
          <cell r="AH2106">
            <v>74858.97</v>
          </cell>
          <cell r="AI2106">
            <v>3765.6</v>
          </cell>
          <cell r="AJ2106">
            <v>184793.52</v>
          </cell>
          <cell r="AK2106">
            <v>4223.62</v>
          </cell>
          <cell r="AL2106">
            <v>19373.18</v>
          </cell>
        </row>
        <row r="2107">
          <cell r="A2107">
            <v>38920</v>
          </cell>
          <cell r="B2107" t="str">
            <v>22:30</v>
          </cell>
          <cell r="C2107">
            <v>52071.33</v>
          </cell>
          <cell r="D2107">
            <v>65849.59</v>
          </cell>
          <cell r="E2107">
            <v>162762.87</v>
          </cell>
          <cell r="F2107">
            <v>50025.599999999999</v>
          </cell>
          <cell r="G2107">
            <v>98056.63</v>
          </cell>
          <cell r="H2107">
            <v>12617.67</v>
          </cell>
          <cell r="I2107">
            <v>-150.80000000000001</v>
          </cell>
          <cell r="J2107">
            <v>16817.62</v>
          </cell>
          <cell r="K2107">
            <v>16127.44</v>
          </cell>
          <cell r="L2107">
            <v>13750.12</v>
          </cell>
          <cell r="M2107">
            <v>6349.5</v>
          </cell>
          <cell r="N2107">
            <v>38640</v>
          </cell>
          <cell r="O2107">
            <v>8237.9500000000007</v>
          </cell>
          <cell r="P2107">
            <v>51349.99</v>
          </cell>
          <cell r="Q2107">
            <v>113830.8</v>
          </cell>
          <cell r="R2107">
            <v>59550</v>
          </cell>
          <cell r="S2107">
            <v>2160</v>
          </cell>
          <cell r="T2107">
            <v>13665.6</v>
          </cell>
          <cell r="U2107">
            <v>13750.12</v>
          </cell>
          <cell r="V2107">
            <v>1056</v>
          </cell>
          <cell r="W2107">
            <v>13075.2</v>
          </cell>
          <cell r="X2107">
            <v>350.25</v>
          </cell>
          <cell r="Y2107">
            <v>16461.72</v>
          </cell>
          <cell r="Z2107">
            <v>9498.08</v>
          </cell>
          <cell r="AA2107">
            <v>18.760000000000002</v>
          </cell>
          <cell r="AB2107">
            <v>3025.2</v>
          </cell>
          <cell r="AC2107">
            <v>19121.28</v>
          </cell>
          <cell r="AD2107">
            <v>53.21</v>
          </cell>
          <cell r="AE2107">
            <v>26082</v>
          </cell>
          <cell r="AF2107">
            <v>107.29</v>
          </cell>
          <cell r="AG2107">
            <v>5170.33</v>
          </cell>
          <cell r="AH2107">
            <v>72352.5</v>
          </cell>
          <cell r="AI2107">
            <v>3556.8</v>
          </cell>
          <cell r="AJ2107">
            <v>179338.16</v>
          </cell>
          <cell r="AK2107">
            <v>4337.78</v>
          </cell>
          <cell r="AL2107">
            <v>18625.080000000002</v>
          </cell>
        </row>
        <row r="2108">
          <cell r="A2108">
            <v>38920</v>
          </cell>
          <cell r="B2108" t="str">
            <v>22:45</v>
          </cell>
          <cell r="C2108">
            <v>52202.559999999998</v>
          </cell>
          <cell r="D2108">
            <v>56287.68</v>
          </cell>
          <cell r="E2108">
            <v>164528.92000000001</v>
          </cell>
          <cell r="F2108">
            <v>37843.199999999997</v>
          </cell>
          <cell r="G2108">
            <v>98056.63</v>
          </cell>
          <cell r="H2108">
            <v>12665.66</v>
          </cell>
          <cell r="I2108">
            <v>-149.94</v>
          </cell>
          <cell r="J2108">
            <v>17047.2</v>
          </cell>
          <cell r="K2108">
            <v>14970.4</v>
          </cell>
          <cell r="L2108">
            <v>13776.99</v>
          </cell>
          <cell r="M2108">
            <v>6353.24</v>
          </cell>
          <cell r="N2108">
            <v>39192</v>
          </cell>
          <cell r="O2108">
            <v>8231.89</v>
          </cell>
          <cell r="P2108">
            <v>48589.98</v>
          </cell>
          <cell r="Q2108">
            <v>107589.94</v>
          </cell>
          <cell r="R2108">
            <v>56789.98</v>
          </cell>
          <cell r="S2108">
            <v>2268</v>
          </cell>
          <cell r="T2108">
            <v>12999.6</v>
          </cell>
          <cell r="U2108">
            <v>13776.99</v>
          </cell>
          <cell r="V2108">
            <v>987</v>
          </cell>
          <cell r="W2108">
            <v>12672</v>
          </cell>
          <cell r="X2108">
            <v>327.75</v>
          </cell>
          <cell r="Y2108">
            <v>15464.04</v>
          </cell>
          <cell r="Z2108">
            <v>8974.67</v>
          </cell>
          <cell r="AA2108">
            <v>18.760000000000002</v>
          </cell>
          <cell r="AB2108">
            <v>2940.7</v>
          </cell>
          <cell r="AC2108">
            <v>18375.47</v>
          </cell>
          <cell r="AD2108">
            <v>53.72</v>
          </cell>
          <cell r="AE2108">
            <v>24858</v>
          </cell>
          <cell r="AF2108">
            <v>98.95</v>
          </cell>
          <cell r="AG2108">
            <v>5118.9799999999996</v>
          </cell>
          <cell r="AH2108">
            <v>70343.240000000005</v>
          </cell>
          <cell r="AI2108">
            <v>3355.2</v>
          </cell>
          <cell r="AJ2108">
            <v>177546.26</v>
          </cell>
          <cell r="AK2108">
            <v>4451.93</v>
          </cell>
          <cell r="AL2108">
            <v>16186.75</v>
          </cell>
        </row>
        <row r="2109">
          <cell r="A2109">
            <v>38920</v>
          </cell>
          <cell r="B2109" t="str">
            <v>23:00</v>
          </cell>
          <cell r="C2109">
            <v>53127.98</v>
          </cell>
          <cell r="D2109">
            <v>70970.62</v>
          </cell>
          <cell r="E2109">
            <v>165531.76999999999</v>
          </cell>
          <cell r="F2109">
            <v>3542.4</v>
          </cell>
          <cell r="G2109">
            <v>98669.97</v>
          </cell>
          <cell r="H2109">
            <v>12663.79</v>
          </cell>
          <cell r="I2109">
            <v>-137.72</v>
          </cell>
          <cell r="J2109">
            <v>17120</v>
          </cell>
          <cell r="K2109">
            <v>15401.39</v>
          </cell>
          <cell r="L2109">
            <v>13752.19</v>
          </cell>
          <cell r="M2109">
            <v>1800.27</v>
          </cell>
          <cell r="N2109">
            <v>38640</v>
          </cell>
          <cell r="O2109">
            <v>8225.82</v>
          </cell>
          <cell r="P2109">
            <v>48189.98</v>
          </cell>
          <cell r="Q2109">
            <v>99337.72</v>
          </cell>
          <cell r="R2109">
            <v>56429.97</v>
          </cell>
          <cell r="S2109">
            <v>2160</v>
          </cell>
          <cell r="T2109">
            <v>12369.6</v>
          </cell>
          <cell r="U2109">
            <v>13752.19</v>
          </cell>
          <cell r="V2109">
            <v>915</v>
          </cell>
          <cell r="W2109">
            <v>12124.8</v>
          </cell>
          <cell r="X2109">
            <v>303.75</v>
          </cell>
          <cell r="Y2109">
            <v>14798.92</v>
          </cell>
          <cell r="Z2109">
            <v>8788.76</v>
          </cell>
          <cell r="AA2109">
            <v>16.88</v>
          </cell>
          <cell r="AB2109">
            <v>2859.5</v>
          </cell>
          <cell r="AC2109">
            <v>17369.150000000001</v>
          </cell>
          <cell r="AD2109">
            <v>56.12</v>
          </cell>
          <cell r="AE2109">
            <v>23796</v>
          </cell>
          <cell r="AF2109">
            <v>93.74</v>
          </cell>
          <cell r="AG2109">
            <v>5131.53</v>
          </cell>
          <cell r="AH2109">
            <v>67614.27</v>
          </cell>
          <cell r="AI2109">
            <v>3196.8</v>
          </cell>
          <cell r="AJ2109">
            <v>175162.45</v>
          </cell>
          <cell r="AK2109">
            <v>4394.8500000000004</v>
          </cell>
          <cell r="AL2109">
            <v>13258.66</v>
          </cell>
        </row>
        <row r="2110">
          <cell r="A2110">
            <v>38920</v>
          </cell>
          <cell r="B2110" t="str">
            <v>23:15</v>
          </cell>
          <cell r="C2110">
            <v>52565.04</v>
          </cell>
          <cell r="D2110">
            <v>71010.63</v>
          </cell>
          <cell r="E2110">
            <v>159651.96</v>
          </cell>
          <cell r="F2110">
            <v>-259.2</v>
          </cell>
          <cell r="G2110">
            <v>94798.3</v>
          </cell>
          <cell r="H2110">
            <v>12449.68</v>
          </cell>
          <cell r="I2110">
            <v>-133.26</v>
          </cell>
          <cell r="J2110">
            <v>16328.87</v>
          </cell>
          <cell r="K2110">
            <v>14395.18</v>
          </cell>
          <cell r="L2110">
            <v>13789.78</v>
          </cell>
          <cell r="M2110">
            <v>0</v>
          </cell>
          <cell r="N2110">
            <v>36984</v>
          </cell>
          <cell r="O2110">
            <v>7873.98</v>
          </cell>
          <cell r="P2110">
            <v>46570.01</v>
          </cell>
          <cell r="Q2110">
            <v>92213.26</v>
          </cell>
          <cell r="R2110">
            <v>54450.01</v>
          </cell>
          <cell r="S2110">
            <v>2160</v>
          </cell>
          <cell r="T2110">
            <v>11300.4</v>
          </cell>
          <cell r="U2110">
            <v>13789.78</v>
          </cell>
          <cell r="V2110">
            <v>879</v>
          </cell>
          <cell r="W2110">
            <v>11520</v>
          </cell>
          <cell r="X2110">
            <v>287.25</v>
          </cell>
          <cell r="Y2110">
            <v>14133.8</v>
          </cell>
          <cell r="Z2110">
            <v>8351.4699999999993</v>
          </cell>
          <cell r="AA2110">
            <v>18.760000000000002</v>
          </cell>
          <cell r="AB2110">
            <v>2806.9</v>
          </cell>
          <cell r="AC2110">
            <v>16421.78</v>
          </cell>
          <cell r="AD2110">
            <v>56.63</v>
          </cell>
          <cell r="AE2110">
            <v>22842</v>
          </cell>
          <cell r="AF2110">
            <v>87.49</v>
          </cell>
          <cell r="AG2110">
            <v>5123.91</v>
          </cell>
          <cell r="AH2110">
            <v>65511</v>
          </cell>
          <cell r="AI2110">
            <v>3060</v>
          </cell>
          <cell r="AJ2110">
            <v>169307.17</v>
          </cell>
          <cell r="AK2110">
            <v>4566.08</v>
          </cell>
          <cell r="AL2110">
            <v>12749.01</v>
          </cell>
        </row>
        <row r="2111">
          <cell r="A2111">
            <v>38920</v>
          </cell>
          <cell r="B2111" t="str">
            <v>23:30</v>
          </cell>
          <cell r="C2111">
            <v>52980.75</v>
          </cell>
          <cell r="D2111">
            <v>73371.100000000006</v>
          </cell>
          <cell r="E2111">
            <v>153611.01999999999</v>
          </cell>
          <cell r="F2111">
            <v>-259.2</v>
          </cell>
          <cell r="G2111">
            <v>93226.63</v>
          </cell>
          <cell r="H2111">
            <v>12185.71</v>
          </cell>
          <cell r="I2111">
            <v>-137</v>
          </cell>
          <cell r="J2111">
            <v>15456.11</v>
          </cell>
          <cell r="K2111">
            <v>8818.14</v>
          </cell>
          <cell r="L2111">
            <v>13739.94</v>
          </cell>
          <cell r="M2111">
            <v>0</v>
          </cell>
          <cell r="N2111">
            <v>36984</v>
          </cell>
          <cell r="O2111">
            <v>7734.46</v>
          </cell>
          <cell r="P2111">
            <v>37220.01</v>
          </cell>
          <cell r="Q2111">
            <v>93977</v>
          </cell>
          <cell r="R2111">
            <v>44940.01</v>
          </cell>
          <cell r="S2111">
            <v>2160</v>
          </cell>
          <cell r="T2111">
            <v>10029.6</v>
          </cell>
          <cell r="U2111">
            <v>13739.94</v>
          </cell>
          <cell r="V2111">
            <v>840</v>
          </cell>
          <cell r="W2111">
            <v>11462.4</v>
          </cell>
          <cell r="X2111">
            <v>268.5</v>
          </cell>
          <cell r="Y2111">
            <v>13385.54</v>
          </cell>
          <cell r="Z2111">
            <v>8025.74</v>
          </cell>
          <cell r="AA2111">
            <v>18.760000000000002</v>
          </cell>
          <cell r="AB2111">
            <v>2733.5</v>
          </cell>
          <cell r="AC2111">
            <v>15470.25</v>
          </cell>
          <cell r="AD2111">
            <v>57.64</v>
          </cell>
          <cell r="AE2111">
            <v>21546</v>
          </cell>
          <cell r="AF2111">
            <v>81.25</v>
          </cell>
          <cell r="AG2111">
            <v>5083.97</v>
          </cell>
          <cell r="AH2111">
            <v>62625</v>
          </cell>
          <cell r="AI2111">
            <v>2894.4</v>
          </cell>
          <cell r="AJ2111">
            <v>163915.88</v>
          </cell>
          <cell r="AK2111">
            <v>4280.7</v>
          </cell>
          <cell r="AL2111">
            <v>13043.58</v>
          </cell>
        </row>
        <row r="2112">
          <cell r="A2112">
            <v>38920</v>
          </cell>
          <cell r="B2112" t="str">
            <v>23:45</v>
          </cell>
          <cell r="C2112">
            <v>52278.98</v>
          </cell>
          <cell r="D2112">
            <v>61368.7</v>
          </cell>
          <cell r="E2112">
            <v>154609.48000000001</v>
          </cell>
          <cell r="F2112">
            <v>-172.8</v>
          </cell>
          <cell r="G2112">
            <v>93149.97</v>
          </cell>
          <cell r="H2112">
            <v>12257.7</v>
          </cell>
          <cell r="I2112">
            <v>-135.99</v>
          </cell>
          <cell r="J2112">
            <v>15126.17</v>
          </cell>
          <cell r="K2112">
            <v>7414.41</v>
          </cell>
          <cell r="L2112">
            <v>13610.08</v>
          </cell>
          <cell r="M2112">
            <v>0</v>
          </cell>
          <cell r="N2112">
            <v>36984</v>
          </cell>
          <cell r="O2112">
            <v>7734.46</v>
          </cell>
          <cell r="P2112">
            <v>33490.019999999997</v>
          </cell>
          <cell r="Q2112">
            <v>90375.99</v>
          </cell>
          <cell r="R2112">
            <v>41210.03</v>
          </cell>
          <cell r="S2112">
            <v>2268</v>
          </cell>
          <cell r="T2112">
            <v>9511.2000000000007</v>
          </cell>
          <cell r="U2112">
            <v>13610.08</v>
          </cell>
          <cell r="V2112">
            <v>804</v>
          </cell>
          <cell r="W2112">
            <v>11116.8</v>
          </cell>
          <cell r="X2112">
            <v>242.25</v>
          </cell>
          <cell r="Y2112">
            <v>12969.84</v>
          </cell>
          <cell r="Z2112">
            <v>7631.52</v>
          </cell>
          <cell r="AA2112">
            <v>18.760000000000002</v>
          </cell>
          <cell r="AB2112">
            <v>2586.6</v>
          </cell>
          <cell r="AC2112">
            <v>14758.39</v>
          </cell>
          <cell r="AD2112">
            <v>55.46</v>
          </cell>
          <cell r="AE2112">
            <v>20826</v>
          </cell>
          <cell r="AF2112">
            <v>77.08</v>
          </cell>
          <cell r="AG2112">
            <v>5148.99</v>
          </cell>
          <cell r="AH2112">
            <v>60336</v>
          </cell>
          <cell r="AI2112">
            <v>2772</v>
          </cell>
          <cell r="AJ2112">
            <v>161532.04</v>
          </cell>
          <cell r="AK2112">
            <v>4337.78</v>
          </cell>
          <cell r="AL2112">
            <v>10684.74</v>
          </cell>
        </row>
        <row r="2113">
          <cell r="A2113">
            <v>38920</v>
          </cell>
          <cell r="B2113" t="str">
            <v>24:00</v>
          </cell>
          <cell r="C2113">
            <v>52469.82</v>
          </cell>
          <cell r="D2113">
            <v>54847.39</v>
          </cell>
          <cell r="E2113">
            <v>139081.28</v>
          </cell>
          <cell r="F2113">
            <v>-259.2</v>
          </cell>
          <cell r="G2113">
            <v>93226.63</v>
          </cell>
          <cell r="H2113">
            <v>12401.69</v>
          </cell>
          <cell r="I2113">
            <v>-132.4</v>
          </cell>
          <cell r="J2113">
            <v>15720.95</v>
          </cell>
          <cell r="K2113">
            <v>7462.7</v>
          </cell>
          <cell r="L2113">
            <v>13444.76</v>
          </cell>
          <cell r="M2113">
            <v>0</v>
          </cell>
          <cell r="N2113">
            <v>36984</v>
          </cell>
          <cell r="O2113">
            <v>7740.52</v>
          </cell>
          <cell r="P2113">
            <v>32620.02</v>
          </cell>
          <cell r="Q2113">
            <v>83132.399999999994</v>
          </cell>
          <cell r="R2113">
            <v>40340.03</v>
          </cell>
          <cell r="S2113">
            <v>2160</v>
          </cell>
          <cell r="T2113">
            <v>8949.6</v>
          </cell>
          <cell r="U2113">
            <v>13444.76</v>
          </cell>
          <cell r="V2113">
            <v>789</v>
          </cell>
          <cell r="W2113">
            <v>10656</v>
          </cell>
          <cell r="X2113">
            <v>222.75</v>
          </cell>
          <cell r="Y2113">
            <v>12637.28</v>
          </cell>
          <cell r="Z2113">
            <v>7001.8</v>
          </cell>
          <cell r="AA2113">
            <v>18.760000000000002</v>
          </cell>
          <cell r="AB2113">
            <v>2543.5</v>
          </cell>
          <cell r="AC2113">
            <v>14157.6</v>
          </cell>
          <cell r="AD2113">
            <v>54.98</v>
          </cell>
          <cell r="AE2113">
            <v>19962</v>
          </cell>
          <cell r="AF2113">
            <v>72.91</v>
          </cell>
          <cell r="AG2113">
            <v>5092.46</v>
          </cell>
          <cell r="AH2113">
            <v>57951</v>
          </cell>
          <cell r="AI2113">
            <v>2671.2</v>
          </cell>
          <cell r="AJ2113">
            <v>152445.32999999999</v>
          </cell>
          <cell r="AK2113">
            <v>4337.78</v>
          </cell>
          <cell r="AL2113">
            <v>13410.61</v>
          </cell>
        </row>
        <row r="2114">
          <cell r="A2114">
            <v>38921</v>
          </cell>
          <cell r="B2114" t="str">
            <v>00:15</v>
          </cell>
          <cell r="C2114">
            <v>53353.64</v>
          </cell>
          <cell r="D2114">
            <v>66049.63</v>
          </cell>
          <cell r="E2114">
            <v>118437.25</v>
          </cell>
          <cell r="F2114">
            <v>-259.2</v>
          </cell>
          <cell r="G2114">
            <v>90428.3</v>
          </cell>
          <cell r="H2114">
            <v>12209.7</v>
          </cell>
          <cell r="I2114">
            <v>-122.19</v>
          </cell>
          <cell r="J2114">
            <v>14702.58</v>
          </cell>
          <cell r="K2114">
            <v>7487.17</v>
          </cell>
          <cell r="L2114">
            <v>11581.49</v>
          </cell>
          <cell r="M2114">
            <v>0</v>
          </cell>
          <cell r="N2114">
            <v>35328</v>
          </cell>
          <cell r="O2114">
            <v>7716.26</v>
          </cell>
          <cell r="P2114">
            <v>27220</v>
          </cell>
          <cell r="Q2114">
            <v>81042.19</v>
          </cell>
          <cell r="R2114">
            <v>34900</v>
          </cell>
          <cell r="S2114">
            <v>2160</v>
          </cell>
          <cell r="T2114">
            <v>9356.4</v>
          </cell>
          <cell r="U2114">
            <v>11581.49</v>
          </cell>
          <cell r="V2114">
            <v>783</v>
          </cell>
          <cell r="W2114">
            <v>10598.4</v>
          </cell>
          <cell r="X2114">
            <v>199.5</v>
          </cell>
          <cell r="Y2114">
            <v>12138.44</v>
          </cell>
          <cell r="Z2114">
            <v>6586.27</v>
          </cell>
          <cell r="AA2114">
            <v>18.760000000000002</v>
          </cell>
          <cell r="AB2114">
            <v>2553.1999999999998</v>
          </cell>
          <cell r="AC2114">
            <v>13610.64</v>
          </cell>
          <cell r="AD2114">
            <v>56.04</v>
          </cell>
          <cell r="AE2114">
            <v>19314</v>
          </cell>
          <cell r="AF2114">
            <v>68.75</v>
          </cell>
          <cell r="AG2114">
            <v>5146.53</v>
          </cell>
          <cell r="AH2114">
            <v>55746</v>
          </cell>
          <cell r="AI2114">
            <v>2592</v>
          </cell>
          <cell r="AJ2114">
            <v>140767.03</v>
          </cell>
          <cell r="AK2114">
            <v>4280.7</v>
          </cell>
          <cell r="AL2114">
            <v>20170.37</v>
          </cell>
        </row>
        <row r="2115">
          <cell r="A2115">
            <v>38921</v>
          </cell>
          <cell r="B2115" t="str">
            <v>00:30</v>
          </cell>
          <cell r="C2115">
            <v>52960.34</v>
          </cell>
          <cell r="D2115">
            <v>69690.36</v>
          </cell>
          <cell r="E2115">
            <v>113123.33</v>
          </cell>
          <cell r="F2115">
            <v>-259.2</v>
          </cell>
          <cell r="G2115">
            <v>89124.97</v>
          </cell>
          <cell r="H2115">
            <v>11897.73</v>
          </cell>
          <cell r="I2115">
            <v>-121.48</v>
          </cell>
          <cell r="J2115">
            <v>14551.82</v>
          </cell>
          <cell r="K2115">
            <v>5414.42</v>
          </cell>
          <cell r="L2115">
            <v>8582.59</v>
          </cell>
          <cell r="M2115">
            <v>0</v>
          </cell>
          <cell r="N2115">
            <v>35328</v>
          </cell>
          <cell r="O2115">
            <v>7746.59</v>
          </cell>
          <cell r="P2115">
            <v>21409.97</v>
          </cell>
          <cell r="Q2115">
            <v>79721.48</v>
          </cell>
          <cell r="R2115">
            <v>29129.97</v>
          </cell>
          <cell r="S2115">
            <v>2160</v>
          </cell>
          <cell r="T2115">
            <v>11746.8</v>
          </cell>
          <cell r="U2115">
            <v>8582.59</v>
          </cell>
          <cell r="V2115">
            <v>759</v>
          </cell>
          <cell r="W2115">
            <v>10454.4</v>
          </cell>
          <cell r="X2115">
            <v>186</v>
          </cell>
          <cell r="Y2115">
            <v>11805.88</v>
          </cell>
          <cell r="Z2115">
            <v>6480.36</v>
          </cell>
          <cell r="AA2115">
            <v>18.760000000000002</v>
          </cell>
          <cell r="AB2115">
            <v>2542.1</v>
          </cell>
          <cell r="AC2115">
            <v>12894.71</v>
          </cell>
          <cell r="AD2115">
            <v>55.12</v>
          </cell>
          <cell r="AE2115">
            <v>18666</v>
          </cell>
          <cell r="AF2115">
            <v>67.7</v>
          </cell>
          <cell r="AG2115">
            <v>5134.6099999999997</v>
          </cell>
          <cell r="AH2115">
            <v>53970</v>
          </cell>
          <cell r="AI2115">
            <v>2491.1999999999998</v>
          </cell>
          <cell r="AJ2115">
            <v>135855.69</v>
          </cell>
          <cell r="AK2115">
            <v>4509</v>
          </cell>
          <cell r="AL2115">
            <v>21447.99</v>
          </cell>
        </row>
        <row r="2116">
          <cell r="A2116">
            <v>38921</v>
          </cell>
          <cell r="B2116" t="str">
            <v>00:45</v>
          </cell>
          <cell r="C2116">
            <v>52446.21</v>
          </cell>
          <cell r="D2116">
            <v>59168.26</v>
          </cell>
          <cell r="E2116">
            <v>113445.8</v>
          </cell>
          <cell r="F2116">
            <v>-172.8</v>
          </cell>
          <cell r="G2116">
            <v>89201.64</v>
          </cell>
          <cell r="H2116">
            <v>11849.73</v>
          </cell>
          <cell r="I2116">
            <v>-116.3</v>
          </cell>
          <cell r="J2116">
            <v>14300.24</v>
          </cell>
          <cell r="K2116">
            <v>4775.0600000000004</v>
          </cell>
          <cell r="L2116">
            <v>6866.12</v>
          </cell>
          <cell r="M2116">
            <v>0</v>
          </cell>
          <cell r="N2116">
            <v>35328</v>
          </cell>
          <cell r="O2116">
            <v>7734.46</v>
          </cell>
          <cell r="P2116">
            <v>19210.02</v>
          </cell>
          <cell r="Q2116">
            <v>75596.3</v>
          </cell>
          <cell r="R2116">
            <v>26930.02</v>
          </cell>
          <cell r="S2116">
            <v>2268</v>
          </cell>
          <cell r="T2116">
            <v>12924</v>
          </cell>
          <cell r="U2116">
            <v>6866.12</v>
          </cell>
          <cell r="V2116">
            <v>732</v>
          </cell>
          <cell r="W2116">
            <v>10540.8</v>
          </cell>
          <cell r="X2116">
            <v>177</v>
          </cell>
          <cell r="Y2116">
            <v>11390.18</v>
          </cell>
          <cell r="Z2116">
            <v>6083.21</v>
          </cell>
          <cell r="AA2116">
            <v>18.760000000000002</v>
          </cell>
          <cell r="AB2116">
            <v>2551.6999999999998</v>
          </cell>
          <cell r="AC2116">
            <v>12418.41</v>
          </cell>
          <cell r="AD2116">
            <v>56.16</v>
          </cell>
          <cell r="AE2116">
            <v>17892</v>
          </cell>
          <cell r="AF2116">
            <v>65.62</v>
          </cell>
          <cell r="AG2116">
            <v>5150.6000000000004</v>
          </cell>
          <cell r="AH2116">
            <v>52134</v>
          </cell>
          <cell r="AI2116">
            <v>2383.1999999999998</v>
          </cell>
          <cell r="AJ2116">
            <v>134015.84</v>
          </cell>
          <cell r="AK2116">
            <v>4394.8500000000004</v>
          </cell>
          <cell r="AL2116">
            <v>19026.03</v>
          </cell>
        </row>
        <row r="2117">
          <cell r="A2117">
            <v>38921</v>
          </cell>
          <cell r="B2117" t="str">
            <v>01:00</v>
          </cell>
          <cell r="C2117">
            <v>53226</v>
          </cell>
          <cell r="D2117">
            <v>60168.46</v>
          </cell>
          <cell r="E2117">
            <v>103162.97</v>
          </cell>
          <cell r="F2117">
            <v>-259.2</v>
          </cell>
          <cell r="G2117">
            <v>89201.64</v>
          </cell>
          <cell r="H2117">
            <v>11969.72</v>
          </cell>
          <cell r="I2117">
            <v>-116.01</v>
          </cell>
          <cell r="J2117">
            <v>14772.17</v>
          </cell>
          <cell r="K2117">
            <v>4675.3</v>
          </cell>
          <cell r="L2117">
            <v>6510.01</v>
          </cell>
          <cell r="M2117">
            <v>0</v>
          </cell>
          <cell r="N2117">
            <v>34776</v>
          </cell>
          <cell r="O2117">
            <v>7734.46</v>
          </cell>
          <cell r="P2117">
            <v>17910.02</v>
          </cell>
          <cell r="Q2117">
            <v>72716.009999999995</v>
          </cell>
          <cell r="R2117">
            <v>25630.02</v>
          </cell>
          <cell r="S2117">
            <v>2268</v>
          </cell>
          <cell r="T2117">
            <v>13057.2</v>
          </cell>
          <cell r="U2117">
            <v>6510.01</v>
          </cell>
          <cell r="V2117">
            <v>735</v>
          </cell>
          <cell r="W2117">
            <v>10627.2</v>
          </cell>
          <cell r="X2117">
            <v>162.75</v>
          </cell>
          <cell r="Y2117">
            <v>10974.48</v>
          </cell>
          <cell r="Z2117">
            <v>6065.67</v>
          </cell>
          <cell r="AA2117">
            <v>18.760000000000002</v>
          </cell>
          <cell r="AB2117">
            <v>2545.3000000000002</v>
          </cell>
          <cell r="AC2117">
            <v>11982.43</v>
          </cell>
          <cell r="AD2117">
            <v>58.75</v>
          </cell>
          <cell r="AE2117">
            <v>17460</v>
          </cell>
          <cell r="AF2117">
            <v>62.5</v>
          </cell>
          <cell r="AG2117">
            <v>5155.8999999999996</v>
          </cell>
          <cell r="AH2117">
            <v>51075</v>
          </cell>
          <cell r="AI2117">
            <v>2325.6</v>
          </cell>
          <cell r="AJ2117">
            <v>127872.71</v>
          </cell>
          <cell r="AK2117">
            <v>4509</v>
          </cell>
          <cell r="AL2117">
            <v>21679.43</v>
          </cell>
        </row>
        <row r="2118">
          <cell r="A2118">
            <v>38921</v>
          </cell>
          <cell r="B2118" t="str">
            <v>01:15</v>
          </cell>
          <cell r="C2118">
            <v>49807.18</v>
          </cell>
          <cell r="D2118">
            <v>53287.08</v>
          </cell>
          <cell r="E2118">
            <v>101163.08</v>
          </cell>
          <cell r="F2118">
            <v>-172.8</v>
          </cell>
          <cell r="G2118">
            <v>89239.97</v>
          </cell>
          <cell r="H2118">
            <v>12065.72</v>
          </cell>
          <cell r="I2118">
            <v>-118.31</v>
          </cell>
          <cell r="J2118">
            <v>14790.6</v>
          </cell>
          <cell r="K2118">
            <v>4667.01</v>
          </cell>
          <cell r="L2118">
            <v>6500.28</v>
          </cell>
          <cell r="M2118">
            <v>0</v>
          </cell>
          <cell r="N2118">
            <v>35880</v>
          </cell>
          <cell r="O2118">
            <v>7746.59</v>
          </cell>
          <cell r="P2118">
            <v>17959.98</v>
          </cell>
          <cell r="Q2118">
            <v>68838.31</v>
          </cell>
          <cell r="R2118">
            <v>25679.99</v>
          </cell>
          <cell r="S2118">
            <v>2268</v>
          </cell>
          <cell r="T2118">
            <v>12520.8</v>
          </cell>
          <cell r="U2118">
            <v>6500.28</v>
          </cell>
          <cell r="V2118">
            <v>711</v>
          </cell>
          <cell r="W2118">
            <v>10396.799999999999</v>
          </cell>
          <cell r="X2118">
            <v>152.25</v>
          </cell>
          <cell r="Y2118">
            <v>10808.2</v>
          </cell>
          <cell r="Z2118">
            <v>6239.2</v>
          </cell>
          <cell r="AA2118">
            <v>18.760000000000002</v>
          </cell>
          <cell r="AB2118">
            <v>2534.1999999999998</v>
          </cell>
          <cell r="AC2118">
            <v>11651.55</v>
          </cell>
          <cell r="AD2118">
            <v>57.68</v>
          </cell>
          <cell r="AE2118">
            <v>16902</v>
          </cell>
          <cell r="AF2118">
            <v>61.45</v>
          </cell>
          <cell r="AG2118">
            <v>5099.17</v>
          </cell>
          <cell r="AH2118">
            <v>48942</v>
          </cell>
          <cell r="AI2118">
            <v>2260.8000000000002</v>
          </cell>
          <cell r="AJ2118">
            <v>125153.03</v>
          </cell>
          <cell r="AK2118">
            <v>4451.93</v>
          </cell>
          <cell r="AL2118">
            <v>21097.33</v>
          </cell>
        </row>
        <row r="2119">
          <cell r="A2119">
            <v>38921</v>
          </cell>
          <cell r="B2119" t="str">
            <v>01:30</v>
          </cell>
          <cell r="C2119">
            <v>49178.63</v>
          </cell>
          <cell r="D2119">
            <v>56647.75</v>
          </cell>
          <cell r="E2119">
            <v>88883.31</v>
          </cell>
          <cell r="F2119">
            <v>-259.2</v>
          </cell>
          <cell r="G2119">
            <v>89316.64</v>
          </cell>
          <cell r="H2119">
            <v>12065.72</v>
          </cell>
          <cell r="I2119">
            <v>-115.72</v>
          </cell>
          <cell r="J2119">
            <v>15342.95</v>
          </cell>
          <cell r="K2119">
            <v>4677.54</v>
          </cell>
          <cell r="L2119">
            <v>6482.08</v>
          </cell>
          <cell r="M2119">
            <v>0</v>
          </cell>
          <cell r="N2119">
            <v>34776</v>
          </cell>
          <cell r="O2119">
            <v>7722.32</v>
          </cell>
          <cell r="P2119">
            <v>17730.04</v>
          </cell>
          <cell r="Q2119">
            <v>65715.72</v>
          </cell>
          <cell r="R2119">
            <v>25450.04</v>
          </cell>
          <cell r="S2119">
            <v>2160</v>
          </cell>
          <cell r="T2119">
            <v>12466.8</v>
          </cell>
          <cell r="U2119">
            <v>6482.08</v>
          </cell>
          <cell r="V2119">
            <v>696</v>
          </cell>
          <cell r="W2119">
            <v>10368</v>
          </cell>
          <cell r="X2119">
            <v>143.25</v>
          </cell>
          <cell r="Y2119">
            <v>10641.92</v>
          </cell>
          <cell r="Z2119">
            <v>6591.69</v>
          </cell>
          <cell r="AA2119">
            <v>18.760000000000002</v>
          </cell>
          <cell r="AB2119">
            <v>2513.5</v>
          </cell>
          <cell r="AC2119">
            <v>11376.06</v>
          </cell>
          <cell r="AD2119">
            <v>58.03</v>
          </cell>
          <cell r="AE2119">
            <v>16596</v>
          </cell>
          <cell r="AF2119">
            <v>59.37</v>
          </cell>
          <cell r="AG2119">
            <v>5177.21</v>
          </cell>
          <cell r="AH2119">
            <v>47982</v>
          </cell>
          <cell r="AI2119">
            <v>2232</v>
          </cell>
          <cell r="AJ2119">
            <v>117970.01</v>
          </cell>
          <cell r="AK2119">
            <v>4451.93</v>
          </cell>
          <cell r="AL2119">
            <v>24591.17</v>
          </cell>
        </row>
        <row r="2120">
          <cell r="A2120">
            <v>38921</v>
          </cell>
          <cell r="B2120" t="str">
            <v>01:45</v>
          </cell>
          <cell r="C2120">
            <v>46370.76</v>
          </cell>
          <cell r="D2120">
            <v>56127.65</v>
          </cell>
          <cell r="E2120">
            <v>86442.33</v>
          </cell>
          <cell r="F2120">
            <v>-172.8</v>
          </cell>
          <cell r="G2120">
            <v>89201.64</v>
          </cell>
          <cell r="H2120">
            <v>12113.71</v>
          </cell>
          <cell r="I2120">
            <v>-114.72</v>
          </cell>
          <cell r="J2120">
            <v>14569.39</v>
          </cell>
          <cell r="K2120">
            <v>4983.97</v>
          </cell>
          <cell r="L2120">
            <v>6250.47</v>
          </cell>
          <cell r="M2120">
            <v>0</v>
          </cell>
          <cell r="N2120">
            <v>34776</v>
          </cell>
          <cell r="O2120">
            <v>7734.46</v>
          </cell>
          <cell r="P2120">
            <v>17690</v>
          </cell>
          <cell r="Q2120">
            <v>63234.720000000001</v>
          </cell>
          <cell r="R2120">
            <v>25410</v>
          </cell>
          <cell r="S2120">
            <v>2160</v>
          </cell>
          <cell r="T2120">
            <v>12369.6</v>
          </cell>
          <cell r="U2120">
            <v>6250.47</v>
          </cell>
          <cell r="V2120">
            <v>696</v>
          </cell>
          <cell r="W2120">
            <v>10108.799999999999</v>
          </cell>
          <cell r="X2120">
            <v>138</v>
          </cell>
          <cell r="Y2120">
            <v>10059.94</v>
          </cell>
          <cell r="Z2120">
            <v>6819.56</v>
          </cell>
          <cell r="AA2120">
            <v>18.760000000000002</v>
          </cell>
          <cell r="AB2120">
            <v>2508.6999999999998</v>
          </cell>
          <cell r="AC2120">
            <v>11180.33</v>
          </cell>
          <cell r="AD2120">
            <v>59.46</v>
          </cell>
          <cell r="AE2120">
            <v>16272</v>
          </cell>
          <cell r="AF2120">
            <v>61.45</v>
          </cell>
          <cell r="AG2120">
            <v>5192.26</v>
          </cell>
          <cell r="AH2120">
            <v>47148</v>
          </cell>
          <cell r="AI2120">
            <v>2167.1999999999998</v>
          </cell>
          <cell r="AJ2120">
            <v>115778.29</v>
          </cell>
          <cell r="AK2120">
            <v>4394.8500000000004</v>
          </cell>
          <cell r="AL2120">
            <v>25339.279999999999</v>
          </cell>
        </row>
        <row r="2121">
          <cell r="A2121">
            <v>38921</v>
          </cell>
          <cell r="B2121" t="str">
            <v>02:00</v>
          </cell>
          <cell r="C2121">
            <v>39123.019999999997</v>
          </cell>
          <cell r="D2121">
            <v>57167.86</v>
          </cell>
          <cell r="E2121">
            <v>86481.919999999998</v>
          </cell>
          <cell r="F2121">
            <v>-172.8</v>
          </cell>
          <cell r="G2121">
            <v>89814.97</v>
          </cell>
          <cell r="H2121">
            <v>12137.71</v>
          </cell>
          <cell r="I2121">
            <v>-109.11</v>
          </cell>
          <cell r="J2121">
            <v>14569.45</v>
          </cell>
          <cell r="K2121">
            <v>5050.42</v>
          </cell>
          <cell r="L2121">
            <v>6109.95</v>
          </cell>
          <cell r="M2121">
            <v>0</v>
          </cell>
          <cell r="N2121">
            <v>35328</v>
          </cell>
          <cell r="O2121">
            <v>7734.46</v>
          </cell>
          <cell r="P2121">
            <v>17579.990000000002</v>
          </cell>
          <cell r="Q2121">
            <v>60389.11</v>
          </cell>
          <cell r="R2121">
            <v>25300</v>
          </cell>
          <cell r="S2121">
            <v>2160</v>
          </cell>
          <cell r="T2121">
            <v>12204</v>
          </cell>
          <cell r="U2121">
            <v>6109.95</v>
          </cell>
          <cell r="V2121">
            <v>687</v>
          </cell>
          <cell r="W2121">
            <v>9820.7999999999993</v>
          </cell>
          <cell r="X2121">
            <v>133.5</v>
          </cell>
          <cell r="Y2121">
            <v>10309.36</v>
          </cell>
          <cell r="Z2121">
            <v>6865.87</v>
          </cell>
          <cell r="AA2121">
            <v>18.760000000000002</v>
          </cell>
          <cell r="AB2121">
            <v>2483.1999999999998</v>
          </cell>
          <cell r="AC2121">
            <v>10974.41</v>
          </cell>
          <cell r="AD2121">
            <v>59.39</v>
          </cell>
          <cell r="AE2121">
            <v>16074</v>
          </cell>
          <cell r="AF2121">
            <v>60.41</v>
          </cell>
          <cell r="AG2121">
            <v>5237.16</v>
          </cell>
          <cell r="AH2121">
            <v>46371</v>
          </cell>
          <cell r="AI2121">
            <v>2109.6</v>
          </cell>
          <cell r="AJ2121">
            <v>115090.3</v>
          </cell>
          <cell r="AK2121">
            <v>4451.93</v>
          </cell>
          <cell r="AL2121">
            <v>24770.02</v>
          </cell>
        </row>
        <row r="2122">
          <cell r="A2122">
            <v>38921</v>
          </cell>
          <cell r="B2122" t="str">
            <v>02:15</v>
          </cell>
          <cell r="C2122">
            <v>38917.769999999997</v>
          </cell>
          <cell r="D2122">
            <v>52206.86</v>
          </cell>
          <cell r="E2122">
            <v>86283.13</v>
          </cell>
          <cell r="F2122">
            <v>-172.8</v>
          </cell>
          <cell r="G2122">
            <v>90121.64</v>
          </cell>
          <cell r="H2122">
            <v>12115.59</v>
          </cell>
          <cell r="I2122">
            <v>-105.52</v>
          </cell>
          <cell r="J2122">
            <v>14622.61</v>
          </cell>
          <cell r="K2122">
            <v>5037.45</v>
          </cell>
          <cell r="L2122">
            <v>5887.31</v>
          </cell>
          <cell r="M2122">
            <v>0</v>
          </cell>
          <cell r="N2122">
            <v>34776</v>
          </cell>
          <cell r="O2122">
            <v>7734.46</v>
          </cell>
          <cell r="P2122">
            <v>17519.98</v>
          </cell>
          <cell r="Q2122">
            <v>58305.52</v>
          </cell>
          <cell r="R2122">
            <v>25239.99</v>
          </cell>
          <cell r="S2122">
            <v>2160</v>
          </cell>
          <cell r="T2122">
            <v>12250.8</v>
          </cell>
          <cell r="U2122">
            <v>5887.31</v>
          </cell>
          <cell r="V2122">
            <v>693</v>
          </cell>
          <cell r="W2122">
            <v>9993.6</v>
          </cell>
          <cell r="X2122">
            <v>125.25</v>
          </cell>
          <cell r="Y2122">
            <v>10309.36</v>
          </cell>
          <cell r="Z2122">
            <v>7013.31</v>
          </cell>
          <cell r="AA2122">
            <v>20.64</v>
          </cell>
          <cell r="AB2122">
            <v>2497.5</v>
          </cell>
          <cell r="AC2122">
            <v>10854.19</v>
          </cell>
          <cell r="AD2122">
            <v>61.08</v>
          </cell>
          <cell r="AE2122">
            <v>15804</v>
          </cell>
          <cell r="AF2122">
            <v>59.37</v>
          </cell>
          <cell r="AG2122">
            <v>5238.6099999999997</v>
          </cell>
          <cell r="AH2122">
            <v>45690</v>
          </cell>
          <cell r="AI2122">
            <v>2088</v>
          </cell>
          <cell r="AJ2122">
            <v>114274.37</v>
          </cell>
          <cell r="AK2122">
            <v>4280.7</v>
          </cell>
          <cell r="AL2122">
            <v>24068.68</v>
          </cell>
        </row>
        <row r="2123">
          <cell r="A2123">
            <v>38921</v>
          </cell>
          <cell r="B2123" t="str">
            <v>02:30</v>
          </cell>
          <cell r="C2123">
            <v>30900.25</v>
          </cell>
          <cell r="D2123">
            <v>54607.34</v>
          </cell>
          <cell r="E2123">
            <v>86881.57</v>
          </cell>
          <cell r="F2123">
            <v>-259.2</v>
          </cell>
          <cell r="G2123">
            <v>90198.3</v>
          </cell>
          <cell r="H2123">
            <v>12113.71</v>
          </cell>
          <cell r="I2123">
            <v>-103.94</v>
          </cell>
          <cell r="J2123">
            <v>14977.75</v>
          </cell>
          <cell r="K2123">
            <v>5012.2700000000004</v>
          </cell>
          <cell r="L2123">
            <v>5730.78</v>
          </cell>
          <cell r="M2123">
            <v>0</v>
          </cell>
          <cell r="N2123">
            <v>34776</v>
          </cell>
          <cell r="O2123">
            <v>7734.46</v>
          </cell>
          <cell r="P2123">
            <v>17749.98</v>
          </cell>
          <cell r="Q2123">
            <v>56663.94</v>
          </cell>
          <cell r="R2123">
            <v>25469.99</v>
          </cell>
          <cell r="S2123">
            <v>2160</v>
          </cell>
          <cell r="T2123">
            <v>12121.2</v>
          </cell>
          <cell r="U2123">
            <v>5730.78</v>
          </cell>
          <cell r="V2123">
            <v>669</v>
          </cell>
          <cell r="W2123">
            <v>9532.7999999999993</v>
          </cell>
          <cell r="X2123">
            <v>123</v>
          </cell>
          <cell r="Y2123">
            <v>10143.08</v>
          </cell>
          <cell r="Z2123">
            <v>6868.26</v>
          </cell>
          <cell r="AA2123">
            <v>18.760000000000002</v>
          </cell>
          <cell r="AB2123">
            <v>2497.5</v>
          </cell>
          <cell r="AC2123">
            <v>10659.08</v>
          </cell>
          <cell r="AD2123">
            <v>58.57</v>
          </cell>
          <cell r="AE2123">
            <v>15588</v>
          </cell>
          <cell r="AF2123">
            <v>59.37</v>
          </cell>
          <cell r="AG2123">
            <v>5234.2700000000004</v>
          </cell>
          <cell r="AH2123">
            <v>45189</v>
          </cell>
          <cell r="AI2123">
            <v>2059.1999999999998</v>
          </cell>
          <cell r="AJ2123">
            <v>113602.44</v>
          </cell>
          <cell r="AK2123">
            <v>4394.8500000000004</v>
          </cell>
          <cell r="AL2123">
            <v>23248.11</v>
          </cell>
        </row>
        <row r="2124">
          <cell r="A2124">
            <v>38921</v>
          </cell>
          <cell r="B2124" t="str">
            <v>02:45</v>
          </cell>
          <cell r="C2124">
            <v>29611.94</v>
          </cell>
          <cell r="D2124">
            <v>52166.86</v>
          </cell>
          <cell r="E2124">
            <v>87084.37</v>
          </cell>
          <cell r="F2124">
            <v>-172.8</v>
          </cell>
          <cell r="G2124">
            <v>90159.97</v>
          </cell>
          <cell r="H2124">
            <v>12113.71</v>
          </cell>
          <cell r="I2124">
            <v>-103.65</v>
          </cell>
          <cell r="J2124">
            <v>14959.78</v>
          </cell>
          <cell r="K2124">
            <v>4938.4799999999996</v>
          </cell>
          <cell r="L2124">
            <v>5696.28</v>
          </cell>
          <cell r="M2124">
            <v>0</v>
          </cell>
          <cell r="N2124">
            <v>34776</v>
          </cell>
          <cell r="O2124">
            <v>7728.39</v>
          </cell>
          <cell r="P2124">
            <v>17420</v>
          </cell>
          <cell r="Q2124">
            <v>55743.65</v>
          </cell>
          <cell r="R2124">
            <v>25140</v>
          </cell>
          <cell r="S2124">
            <v>2052</v>
          </cell>
          <cell r="T2124">
            <v>12063.6</v>
          </cell>
          <cell r="U2124">
            <v>5696.28</v>
          </cell>
          <cell r="V2124">
            <v>669</v>
          </cell>
          <cell r="W2124">
            <v>9561.6</v>
          </cell>
          <cell r="X2124">
            <v>118.5</v>
          </cell>
          <cell r="Y2124">
            <v>10143.08</v>
          </cell>
          <cell r="Z2124">
            <v>7235.44</v>
          </cell>
          <cell r="AA2124">
            <v>18.760000000000002</v>
          </cell>
          <cell r="AB2124">
            <v>2473.5</v>
          </cell>
          <cell r="AC2124">
            <v>10433.620000000001</v>
          </cell>
          <cell r="AD2124">
            <v>55.82</v>
          </cell>
          <cell r="AE2124">
            <v>15480</v>
          </cell>
          <cell r="AF2124">
            <v>60.41</v>
          </cell>
          <cell r="AG2124">
            <v>5270.76</v>
          </cell>
          <cell r="AH2124">
            <v>44505</v>
          </cell>
          <cell r="AI2124">
            <v>2044.8</v>
          </cell>
          <cell r="AJ2124">
            <v>113026.49</v>
          </cell>
          <cell r="AK2124">
            <v>4451.93</v>
          </cell>
          <cell r="AL2124">
            <v>22602.87</v>
          </cell>
        </row>
        <row r="2125">
          <cell r="A2125">
            <v>38921</v>
          </cell>
          <cell r="B2125" t="str">
            <v>03:00</v>
          </cell>
          <cell r="C2125">
            <v>29495.11</v>
          </cell>
          <cell r="D2125">
            <v>49726.37</v>
          </cell>
          <cell r="E2125">
            <v>86883.16</v>
          </cell>
          <cell r="F2125">
            <v>-172.8</v>
          </cell>
          <cell r="G2125">
            <v>90198.3</v>
          </cell>
          <cell r="H2125">
            <v>12137.71</v>
          </cell>
          <cell r="I2125">
            <v>-104.66</v>
          </cell>
          <cell r="J2125">
            <v>14875.39</v>
          </cell>
          <cell r="K2125">
            <v>5010.34</v>
          </cell>
          <cell r="L2125">
            <v>5675.82</v>
          </cell>
          <cell r="M2125">
            <v>0</v>
          </cell>
          <cell r="N2125">
            <v>35328</v>
          </cell>
          <cell r="O2125">
            <v>7740.52</v>
          </cell>
          <cell r="P2125">
            <v>17280.02</v>
          </cell>
          <cell r="Q2125">
            <v>54784.66</v>
          </cell>
          <cell r="R2125">
            <v>25000.02</v>
          </cell>
          <cell r="S2125">
            <v>2160</v>
          </cell>
          <cell r="T2125">
            <v>12056.4</v>
          </cell>
          <cell r="U2125">
            <v>5675.82</v>
          </cell>
          <cell r="V2125">
            <v>675</v>
          </cell>
          <cell r="W2125">
            <v>9820.7999999999993</v>
          </cell>
          <cell r="X2125">
            <v>117</v>
          </cell>
          <cell r="Y2125">
            <v>9893.66</v>
          </cell>
          <cell r="Z2125">
            <v>7187.41</v>
          </cell>
          <cell r="AA2125">
            <v>18.760000000000002</v>
          </cell>
          <cell r="AB2125">
            <v>2451.1999999999998</v>
          </cell>
          <cell r="AC2125">
            <v>10318.049999999999</v>
          </cell>
          <cell r="AD2125">
            <v>51.11</v>
          </cell>
          <cell r="AE2125">
            <v>15318</v>
          </cell>
          <cell r="AF2125">
            <v>61.45</v>
          </cell>
          <cell r="AG2125">
            <v>5213.8500000000004</v>
          </cell>
          <cell r="AH2125">
            <v>43965</v>
          </cell>
          <cell r="AI2125">
            <v>2030.4</v>
          </cell>
          <cell r="AJ2125">
            <v>112258.57</v>
          </cell>
          <cell r="AK2125">
            <v>4509</v>
          </cell>
          <cell r="AL2125">
            <v>22116.61</v>
          </cell>
        </row>
        <row r="2126">
          <cell r="A2126">
            <v>38921</v>
          </cell>
          <cell r="B2126" t="str">
            <v>03:15</v>
          </cell>
          <cell r="C2126">
            <v>30190.880000000001</v>
          </cell>
          <cell r="D2126">
            <v>44846</v>
          </cell>
          <cell r="E2126">
            <v>87563.59</v>
          </cell>
          <cell r="F2126">
            <v>-172.8</v>
          </cell>
          <cell r="G2126">
            <v>90236.64</v>
          </cell>
          <cell r="H2126">
            <v>12113.71</v>
          </cell>
          <cell r="I2126">
            <v>-104.94</v>
          </cell>
          <cell r="J2126">
            <v>15326.12</v>
          </cell>
          <cell r="K2126">
            <v>5079.4399999999996</v>
          </cell>
          <cell r="L2126">
            <v>5673.55</v>
          </cell>
          <cell r="M2126">
            <v>0</v>
          </cell>
          <cell r="N2126">
            <v>34776</v>
          </cell>
          <cell r="O2126">
            <v>7734.46</v>
          </cell>
          <cell r="P2126">
            <v>16989.98</v>
          </cell>
          <cell r="Q2126">
            <v>54184.94</v>
          </cell>
          <cell r="R2126">
            <v>24669.98</v>
          </cell>
          <cell r="S2126">
            <v>2160</v>
          </cell>
          <cell r="T2126">
            <v>12081.6</v>
          </cell>
          <cell r="U2126">
            <v>5673.55</v>
          </cell>
          <cell r="V2126">
            <v>678</v>
          </cell>
          <cell r="W2126">
            <v>9820.7999999999993</v>
          </cell>
          <cell r="X2126">
            <v>111</v>
          </cell>
          <cell r="Y2126">
            <v>9893.66</v>
          </cell>
          <cell r="Z2126">
            <v>7256.84</v>
          </cell>
          <cell r="AA2126">
            <v>18.760000000000002</v>
          </cell>
          <cell r="AB2126">
            <v>2467.1</v>
          </cell>
          <cell r="AC2126">
            <v>10182.83</v>
          </cell>
          <cell r="AD2126">
            <v>50.06</v>
          </cell>
          <cell r="AE2126">
            <v>15210</v>
          </cell>
          <cell r="AF2126">
            <v>62.5</v>
          </cell>
          <cell r="AG2126">
            <v>5255.68</v>
          </cell>
          <cell r="AH2126">
            <v>43557</v>
          </cell>
          <cell r="AI2126">
            <v>2023.2</v>
          </cell>
          <cell r="AJ2126">
            <v>111890.56</v>
          </cell>
          <cell r="AK2126">
            <v>4166.55</v>
          </cell>
          <cell r="AL2126">
            <v>21391.89</v>
          </cell>
        </row>
        <row r="2127">
          <cell r="A2127">
            <v>38921</v>
          </cell>
          <cell r="B2127" t="str">
            <v>03:30</v>
          </cell>
          <cell r="C2127">
            <v>35219.68</v>
          </cell>
          <cell r="D2127">
            <v>42286.06</v>
          </cell>
          <cell r="E2127">
            <v>85523.07</v>
          </cell>
          <cell r="F2127">
            <v>-172.8</v>
          </cell>
          <cell r="G2127">
            <v>90198.3</v>
          </cell>
          <cell r="H2127">
            <v>12137.71</v>
          </cell>
          <cell r="I2127">
            <v>-104.94</v>
          </cell>
          <cell r="J2127">
            <v>15139.37</v>
          </cell>
          <cell r="K2127">
            <v>5389.09</v>
          </cell>
          <cell r="L2127">
            <v>5635.74</v>
          </cell>
          <cell r="M2127">
            <v>0</v>
          </cell>
          <cell r="N2127">
            <v>35328</v>
          </cell>
          <cell r="O2127">
            <v>7728.39</v>
          </cell>
          <cell r="P2127">
            <v>12969.98</v>
          </cell>
          <cell r="Q2127">
            <v>57424.94</v>
          </cell>
          <cell r="R2127">
            <v>20689.990000000002</v>
          </cell>
          <cell r="S2127">
            <v>2160</v>
          </cell>
          <cell r="T2127">
            <v>11736</v>
          </cell>
          <cell r="U2127">
            <v>5635.74</v>
          </cell>
          <cell r="V2127">
            <v>669</v>
          </cell>
          <cell r="W2127">
            <v>9907.2000000000007</v>
          </cell>
          <cell r="X2127">
            <v>111.75</v>
          </cell>
          <cell r="Y2127">
            <v>9893.66</v>
          </cell>
          <cell r="Z2127">
            <v>7225.69</v>
          </cell>
          <cell r="AA2127">
            <v>18.760000000000002</v>
          </cell>
          <cell r="AB2127">
            <v>2473.5</v>
          </cell>
          <cell r="AC2127">
            <v>10027.41</v>
          </cell>
          <cell r="AD2127">
            <v>49.93</v>
          </cell>
          <cell r="AE2127">
            <v>15174</v>
          </cell>
          <cell r="AF2127">
            <v>59.37</v>
          </cell>
          <cell r="AG2127">
            <v>5124.96</v>
          </cell>
          <cell r="AH2127">
            <v>43212</v>
          </cell>
          <cell r="AI2127">
            <v>2001.6</v>
          </cell>
          <cell r="AJ2127">
            <v>110434.72</v>
          </cell>
          <cell r="AK2127">
            <v>4109.47</v>
          </cell>
          <cell r="AL2127">
            <v>21491.25</v>
          </cell>
        </row>
        <row r="2128">
          <cell r="A2128">
            <v>38921</v>
          </cell>
          <cell r="B2128" t="str">
            <v>03:45</v>
          </cell>
          <cell r="C2128">
            <v>35782.620000000003</v>
          </cell>
          <cell r="D2128">
            <v>39565.51</v>
          </cell>
          <cell r="E2128">
            <v>86563.53</v>
          </cell>
          <cell r="F2128">
            <v>-172.8</v>
          </cell>
          <cell r="G2128">
            <v>90236.64</v>
          </cell>
          <cell r="H2128">
            <v>12113.71</v>
          </cell>
          <cell r="I2128">
            <v>-107.82</v>
          </cell>
          <cell r="J2128">
            <v>14851.39</v>
          </cell>
          <cell r="K2128">
            <v>5341.13</v>
          </cell>
          <cell r="L2128">
            <v>5742.49</v>
          </cell>
          <cell r="M2128">
            <v>0</v>
          </cell>
          <cell r="N2128">
            <v>34776</v>
          </cell>
          <cell r="O2128">
            <v>7722.32</v>
          </cell>
          <cell r="P2128">
            <v>12070.02</v>
          </cell>
          <cell r="Q2128">
            <v>57747.82</v>
          </cell>
          <cell r="R2128">
            <v>19790.02</v>
          </cell>
          <cell r="S2128">
            <v>2052</v>
          </cell>
          <cell r="T2128">
            <v>11368.8</v>
          </cell>
          <cell r="U2128">
            <v>5742.49</v>
          </cell>
          <cell r="V2128">
            <v>657</v>
          </cell>
          <cell r="W2128">
            <v>9792</v>
          </cell>
          <cell r="X2128">
            <v>111.75</v>
          </cell>
          <cell r="Y2128">
            <v>9810.52</v>
          </cell>
          <cell r="Z2128">
            <v>7077.97</v>
          </cell>
          <cell r="AA2128">
            <v>18.760000000000002</v>
          </cell>
          <cell r="AB2128">
            <v>2484.6999999999998</v>
          </cell>
          <cell r="AC2128">
            <v>9907.01</v>
          </cell>
          <cell r="AD2128">
            <v>53.5</v>
          </cell>
          <cell r="AE2128">
            <v>14994</v>
          </cell>
          <cell r="AF2128">
            <v>61.45</v>
          </cell>
          <cell r="AG2128">
            <v>4030.97</v>
          </cell>
          <cell r="AH2128">
            <v>43326</v>
          </cell>
          <cell r="AI2128">
            <v>2001.6</v>
          </cell>
          <cell r="AJ2128">
            <v>110322.7</v>
          </cell>
          <cell r="AK2128">
            <v>4223.62</v>
          </cell>
          <cell r="AL2128">
            <v>20826.14</v>
          </cell>
        </row>
        <row r="2129">
          <cell r="A2129">
            <v>38921</v>
          </cell>
          <cell r="B2129" t="str">
            <v>04:00</v>
          </cell>
          <cell r="C2129">
            <v>35963.46</v>
          </cell>
          <cell r="D2129">
            <v>35684.74</v>
          </cell>
          <cell r="E2129">
            <v>87123.99</v>
          </cell>
          <cell r="F2129">
            <v>-172.8</v>
          </cell>
          <cell r="G2129">
            <v>90198.3</v>
          </cell>
          <cell r="H2129">
            <v>12115.59</v>
          </cell>
          <cell r="I2129">
            <v>-107.1</v>
          </cell>
          <cell r="J2129">
            <v>15007.38</v>
          </cell>
          <cell r="K2129">
            <v>5273.16</v>
          </cell>
          <cell r="L2129">
            <v>5709.52</v>
          </cell>
          <cell r="M2129">
            <v>0</v>
          </cell>
          <cell r="N2129">
            <v>35328</v>
          </cell>
          <cell r="O2129">
            <v>7734.46</v>
          </cell>
          <cell r="P2129">
            <v>12100.02</v>
          </cell>
          <cell r="Q2129">
            <v>57307.1</v>
          </cell>
          <cell r="R2129">
            <v>19820.03</v>
          </cell>
          <cell r="S2129">
            <v>2160</v>
          </cell>
          <cell r="T2129">
            <v>11383.2</v>
          </cell>
          <cell r="U2129">
            <v>5709.52</v>
          </cell>
          <cell r="V2129">
            <v>675</v>
          </cell>
          <cell r="W2129">
            <v>9820.7999999999993</v>
          </cell>
          <cell r="X2129">
            <v>111</v>
          </cell>
          <cell r="Y2129">
            <v>9561.1</v>
          </cell>
          <cell r="Z2129">
            <v>6990.34</v>
          </cell>
          <cell r="AA2129">
            <v>20.64</v>
          </cell>
          <cell r="AB2129">
            <v>2500.6</v>
          </cell>
          <cell r="AC2129">
            <v>9946.69</v>
          </cell>
          <cell r="AD2129">
            <v>53.56</v>
          </cell>
          <cell r="AE2129">
            <v>15048</v>
          </cell>
          <cell r="AF2129">
            <v>61.45</v>
          </cell>
          <cell r="AG2129">
            <v>3606.32</v>
          </cell>
          <cell r="AH2129">
            <v>42945</v>
          </cell>
          <cell r="AI2129">
            <v>1972.8</v>
          </cell>
          <cell r="AJ2129">
            <v>110114.69</v>
          </cell>
          <cell r="AK2129">
            <v>4166.55</v>
          </cell>
          <cell r="AL2129">
            <v>20200.78</v>
          </cell>
        </row>
        <row r="2130">
          <cell r="A2130">
            <v>38921</v>
          </cell>
          <cell r="B2130" t="str">
            <v>04:15</v>
          </cell>
          <cell r="C2130">
            <v>35950.660000000003</v>
          </cell>
          <cell r="D2130">
            <v>34564.65</v>
          </cell>
          <cell r="E2130">
            <v>86523.95</v>
          </cell>
          <cell r="F2130">
            <v>-172.8</v>
          </cell>
          <cell r="G2130">
            <v>90198.3</v>
          </cell>
          <cell r="H2130">
            <v>12305.7</v>
          </cell>
          <cell r="I2130">
            <v>-105.52</v>
          </cell>
          <cell r="J2130">
            <v>14972.18</v>
          </cell>
          <cell r="K2130">
            <v>5120.7</v>
          </cell>
          <cell r="L2130">
            <v>5672.19</v>
          </cell>
          <cell r="M2130">
            <v>0</v>
          </cell>
          <cell r="N2130">
            <v>34776</v>
          </cell>
          <cell r="O2130">
            <v>7722.32</v>
          </cell>
          <cell r="P2130">
            <v>12070.02</v>
          </cell>
          <cell r="Q2130">
            <v>57025.52</v>
          </cell>
          <cell r="R2130">
            <v>19750.02</v>
          </cell>
          <cell r="S2130">
            <v>2160</v>
          </cell>
          <cell r="T2130">
            <v>11142</v>
          </cell>
          <cell r="U2130">
            <v>5672.19</v>
          </cell>
          <cell r="V2130">
            <v>681</v>
          </cell>
          <cell r="W2130">
            <v>9820.7999999999993</v>
          </cell>
          <cell r="X2130">
            <v>106.5</v>
          </cell>
          <cell r="Y2130">
            <v>9810.52</v>
          </cell>
          <cell r="Z2130">
            <v>6657.55</v>
          </cell>
          <cell r="AA2130">
            <v>18.760000000000002</v>
          </cell>
          <cell r="AB2130">
            <v>2535.8000000000002</v>
          </cell>
          <cell r="AC2130">
            <v>9886.51</v>
          </cell>
          <cell r="AD2130">
            <v>53.04</v>
          </cell>
          <cell r="AE2130">
            <v>15138</v>
          </cell>
          <cell r="AF2130">
            <v>62.5</v>
          </cell>
          <cell r="AG2130">
            <v>3638.63</v>
          </cell>
          <cell r="AH2130">
            <v>42864</v>
          </cell>
          <cell r="AI2130">
            <v>1994.4</v>
          </cell>
          <cell r="AJ2130">
            <v>109346.82</v>
          </cell>
          <cell r="AK2130">
            <v>4166.55</v>
          </cell>
          <cell r="AL2130">
            <v>19869.98</v>
          </cell>
        </row>
        <row r="2131">
          <cell r="A2131">
            <v>38921</v>
          </cell>
          <cell r="B2131" t="str">
            <v>04:30</v>
          </cell>
          <cell r="C2131">
            <v>35906.65</v>
          </cell>
          <cell r="D2131">
            <v>32004.400000000001</v>
          </cell>
          <cell r="E2131">
            <v>86845.11</v>
          </cell>
          <cell r="F2131">
            <v>-172.8</v>
          </cell>
          <cell r="G2131">
            <v>90198.3</v>
          </cell>
          <cell r="H2131">
            <v>12331.57</v>
          </cell>
          <cell r="I2131">
            <v>-109.83</v>
          </cell>
          <cell r="J2131">
            <v>14898.99</v>
          </cell>
          <cell r="K2131">
            <v>5366.32</v>
          </cell>
          <cell r="L2131">
            <v>5744.44</v>
          </cell>
          <cell r="M2131">
            <v>0</v>
          </cell>
          <cell r="N2131">
            <v>35328</v>
          </cell>
          <cell r="O2131">
            <v>7740.52</v>
          </cell>
          <cell r="P2131">
            <v>12190.04</v>
          </cell>
          <cell r="Q2131">
            <v>56669.83</v>
          </cell>
          <cell r="R2131">
            <v>19910.04</v>
          </cell>
          <cell r="S2131">
            <v>2268</v>
          </cell>
          <cell r="T2131">
            <v>10706.4</v>
          </cell>
          <cell r="U2131">
            <v>5744.44</v>
          </cell>
          <cell r="V2131">
            <v>696</v>
          </cell>
          <cell r="W2131">
            <v>9417.6</v>
          </cell>
          <cell r="X2131">
            <v>108</v>
          </cell>
          <cell r="Y2131">
            <v>9976.7999999999993</v>
          </cell>
          <cell r="Z2131">
            <v>6622.69</v>
          </cell>
          <cell r="AA2131">
            <v>20.64</v>
          </cell>
          <cell r="AB2131">
            <v>2521.3000000000002</v>
          </cell>
          <cell r="AC2131">
            <v>9550.84</v>
          </cell>
          <cell r="AD2131">
            <v>30.92</v>
          </cell>
          <cell r="AE2131">
            <v>15012</v>
          </cell>
          <cell r="AF2131">
            <v>62.5</v>
          </cell>
          <cell r="AG2131">
            <v>3756.59</v>
          </cell>
          <cell r="AH2131">
            <v>42498</v>
          </cell>
          <cell r="AI2131">
            <v>1980</v>
          </cell>
          <cell r="AJ2131">
            <v>109026.82</v>
          </cell>
          <cell r="AK2131">
            <v>4280.7</v>
          </cell>
          <cell r="AL2131">
            <v>19479.57</v>
          </cell>
        </row>
        <row r="2132">
          <cell r="A2132">
            <v>38921</v>
          </cell>
          <cell r="B2132" t="str">
            <v>04:45</v>
          </cell>
          <cell r="C2132">
            <v>36637.22</v>
          </cell>
          <cell r="D2132">
            <v>30084.01</v>
          </cell>
          <cell r="E2132">
            <v>86883.93</v>
          </cell>
          <cell r="F2132">
            <v>-172.8</v>
          </cell>
          <cell r="G2132">
            <v>90198.3</v>
          </cell>
          <cell r="H2132">
            <v>12307.57</v>
          </cell>
          <cell r="I2132">
            <v>-112.27</v>
          </cell>
          <cell r="J2132">
            <v>15008.58</v>
          </cell>
          <cell r="K2132">
            <v>5458.76</v>
          </cell>
          <cell r="L2132">
            <v>5722.55</v>
          </cell>
          <cell r="M2132">
            <v>0</v>
          </cell>
          <cell r="N2132">
            <v>34776</v>
          </cell>
          <cell r="O2132">
            <v>7722.32</v>
          </cell>
          <cell r="P2132">
            <v>12160.03</v>
          </cell>
          <cell r="Q2132">
            <v>57032.27</v>
          </cell>
          <cell r="R2132">
            <v>19880.04</v>
          </cell>
          <cell r="S2132">
            <v>2268</v>
          </cell>
          <cell r="T2132">
            <v>10432.799999999999</v>
          </cell>
          <cell r="U2132">
            <v>5722.55</v>
          </cell>
          <cell r="V2132">
            <v>720</v>
          </cell>
          <cell r="W2132">
            <v>9302.4</v>
          </cell>
          <cell r="X2132">
            <v>108.75</v>
          </cell>
          <cell r="Y2132">
            <v>9976.7999999999993</v>
          </cell>
          <cell r="Z2132">
            <v>6655</v>
          </cell>
          <cell r="AA2132">
            <v>20.64</v>
          </cell>
          <cell r="AB2132">
            <v>2554.8000000000002</v>
          </cell>
          <cell r="AC2132">
            <v>8821.6200000000008</v>
          </cell>
          <cell r="AD2132">
            <v>6.88</v>
          </cell>
          <cell r="AE2132">
            <v>15264</v>
          </cell>
          <cell r="AF2132">
            <v>62.5</v>
          </cell>
          <cell r="AG2132">
            <v>3671.12</v>
          </cell>
          <cell r="AH2132">
            <v>42645</v>
          </cell>
          <cell r="AI2132">
            <v>2008.8</v>
          </cell>
          <cell r="AJ2132">
            <v>108930.8</v>
          </cell>
          <cell r="AK2132">
            <v>4280.7</v>
          </cell>
          <cell r="AL2132">
            <v>19324.11</v>
          </cell>
        </row>
        <row r="2133">
          <cell r="A2133">
            <v>38921</v>
          </cell>
          <cell r="B2133" t="str">
            <v>05:00</v>
          </cell>
          <cell r="C2133">
            <v>37413.01</v>
          </cell>
          <cell r="D2133">
            <v>29723.94</v>
          </cell>
          <cell r="E2133">
            <v>87043.13</v>
          </cell>
          <cell r="F2133">
            <v>-259.2</v>
          </cell>
          <cell r="G2133">
            <v>90198.3</v>
          </cell>
          <cell r="H2133">
            <v>12305.7</v>
          </cell>
          <cell r="I2133">
            <v>-114.72</v>
          </cell>
          <cell r="J2133">
            <v>15074.54</v>
          </cell>
          <cell r="K2133">
            <v>5115.3999999999996</v>
          </cell>
          <cell r="L2133">
            <v>5717.88</v>
          </cell>
          <cell r="M2133">
            <v>0</v>
          </cell>
          <cell r="N2133">
            <v>35328</v>
          </cell>
          <cell r="O2133">
            <v>7728.39</v>
          </cell>
          <cell r="P2133">
            <v>12109.97</v>
          </cell>
          <cell r="Q2133">
            <v>57074.720000000001</v>
          </cell>
          <cell r="R2133">
            <v>19829.97</v>
          </cell>
          <cell r="S2133">
            <v>2160</v>
          </cell>
          <cell r="T2133">
            <v>10407.6</v>
          </cell>
          <cell r="U2133">
            <v>5717.88</v>
          </cell>
          <cell r="V2133">
            <v>732</v>
          </cell>
          <cell r="W2133">
            <v>9244.7999999999993</v>
          </cell>
          <cell r="X2133">
            <v>108</v>
          </cell>
          <cell r="Y2133">
            <v>9976.7999999999993</v>
          </cell>
          <cell r="Z2133">
            <v>6632.13</v>
          </cell>
          <cell r="AA2133">
            <v>18.760000000000002</v>
          </cell>
          <cell r="AB2133">
            <v>2618.8000000000002</v>
          </cell>
          <cell r="AC2133">
            <v>8725.9699999999993</v>
          </cell>
          <cell r="AD2133">
            <v>5.89</v>
          </cell>
          <cell r="AE2133">
            <v>15354</v>
          </cell>
          <cell r="AF2133">
            <v>62.5</v>
          </cell>
          <cell r="AG2133">
            <v>3734.16</v>
          </cell>
          <cell r="AH2133">
            <v>42852</v>
          </cell>
          <cell r="AI2133">
            <v>2037.6</v>
          </cell>
          <cell r="AJ2133">
            <v>109026.73</v>
          </cell>
          <cell r="AK2133">
            <v>4337.78</v>
          </cell>
          <cell r="AL2133">
            <v>19264.490000000002</v>
          </cell>
        </row>
        <row r="2134">
          <cell r="A2134">
            <v>38921</v>
          </cell>
          <cell r="B2134" t="str">
            <v>05:15</v>
          </cell>
          <cell r="C2134">
            <v>38398.050000000003</v>
          </cell>
          <cell r="D2134">
            <v>29923.98</v>
          </cell>
          <cell r="E2134">
            <v>87365.14</v>
          </cell>
          <cell r="F2134">
            <v>-172.8</v>
          </cell>
          <cell r="G2134">
            <v>90198.3</v>
          </cell>
          <cell r="H2134">
            <v>12331.57</v>
          </cell>
          <cell r="I2134">
            <v>-117.31</v>
          </cell>
          <cell r="J2134">
            <v>15174.57</v>
          </cell>
          <cell r="K2134">
            <v>5032.37</v>
          </cell>
          <cell r="L2134">
            <v>5761.45</v>
          </cell>
          <cell r="M2134">
            <v>0</v>
          </cell>
          <cell r="N2134">
            <v>35328</v>
          </cell>
          <cell r="O2134">
            <v>7728.39</v>
          </cell>
          <cell r="P2134">
            <v>12190.02</v>
          </cell>
          <cell r="Q2134">
            <v>57717.31</v>
          </cell>
          <cell r="R2134">
            <v>19870.02</v>
          </cell>
          <cell r="S2134">
            <v>2268</v>
          </cell>
          <cell r="T2134">
            <v>10501.2</v>
          </cell>
          <cell r="U2134">
            <v>5761.45</v>
          </cell>
          <cell r="V2134">
            <v>738</v>
          </cell>
          <cell r="W2134">
            <v>9216</v>
          </cell>
          <cell r="X2134">
            <v>106.5</v>
          </cell>
          <cell r="Y2134">
            <v>9893.66</v>
          </cell>
          <cell r="Z2134">
            <v>7169.98</v>
          </cell>
          <cell r="AA2134">
            <v>20.64</v>
          </cell>
          <cell r="AB2134">
            <v>2648.9</v>
          </cell>
          <cell r="AC2134">
            <v>8800.42</v>
          </cell>
          <cell r="AD2134">
            <v>5.92</v>
          </cell>
          <cell r="AE2134">
            <v>15354</v>
          </cell>
          <cell r="AF2134">
            <v>63.54</v>
          </cell>
          <cell r="AG2134">
            <v>3712.87</v>
          </cell>
          <cell r="AH2134">
            <v>42924</v>
          </cell>
          <cell r="AI2134">
            <v>2066.4</v>
          </cell>
          <cell r="AJ2134">
            <v>109250.72</v>
          </cell>
          <cell r="AK2134">
            <v>4280.7</v>
          </cell>
          <cell r="AL2134">
            <v>19304.240000000002</v>
          </cell>
        </row>
        <row r="2135">
          <cell r="A2135">
            <v>38921</v>
          </cell>
          <cell r="B2135" t="str">
            <v>05:30</v>
          </cell>
          <cell r="C2135">
            <v>38805.339999999997</v>
          </cell>
          <cell r="D2135">
            <v>30604.11</v>
          </cell>
          <cell r="E2135">
            <v>87763.58</v>
          </cell>
          <cell r="F2135">
            <v>-172.8</v>
          </cell>
          <cell r="G2135">
            <v>90274.97</v>
          </cell>
          <cell r="H2135">
            <v>12331.57</v>
          </cell>
          <cell r="I2135">
            <v>-119.61</v>
          </cell>
          <cell r="J2135">
            <v>15439.34</v>
          </cell>
          <cell r="K2135">
            <v>5158.91</v>
          </cell>
          <cell r="L2135">
            <v>5744.89</v>
          </cell>
          <cell r="M2135">
            <v>0</v>
          </cell>
          <cell r="N2135">
            <v>34776</v>
          </cell>
          <cell r="O2135">
            <v>7734.46</v>
          </cell>
          <cell r="P2135">
            <v>12489.98</v>
          </cell>
          <cell r="Q2135">
            <v>58599.61</v>
          </cell>
          <cell r="R2135">
            <v>20209.98</v>
          </cell>
          <cell r="S2135">
            <v>2268</v>
          </cell>
          <cell r="T2135">
            <v>10407.6</v>
          </cell>
          <cell r="U2135">
            <v>5744.89</v>
          </cell>
          <cell r="V2135">
            <v>747</v>
          </cell>
          <cell r="W2135">
            <v>9273.6</v>
          </cell>
          <cell r="X2135">
            <v>111.75</v>
          </cell>
          <cell r="Y2135">
            <v>10059.94</v>
          </cell>
          <cell r="Z2135">
            <v>7176.09</v>
          </cell>
          <cell r="AA2135">
            <v>20.64</v>
          </cell>
          <cell r="AB2135">
            <v>2699.9</v>
          </cell>
          <cell r="AC2135">
            <v>8900.4500000000007</v>
          </cell>
          <cell r="AD2135">
            <v>7.03</v>
          </cell>
          <cell r="AE2135">
            <v>15588</v>
          </cell>
          <cell r="AF2135">
            <v>64.58</v>
          </cell>
          <cell r="AG2135">
            <v>3715.78</v>
          </cell>
          <cell r="AH2135">
            <v>43149</v>
          </cell>
          <cell r="AI2135">
            <v>2109.6</v>
          </cell>
          <cell r="AJ2135">
            <v>109410.63</v>
          </cell>
          <cell r="AK2135">
            <v>4166.55</v>
          </cell>
          <cell r="AL2135">
            <v>19052.93</v>
          </cell>
        </row>
        <row r="2136">
          <cell r="A2136">
            <v>38921</v>
          </cell>
          <cell r="B2136" t="str">
            <v>05:45</v>
          </cell>
          <cell r="C2136">
            <v>39005.79</v>
          </cell>
          <cell r="D2136">
            <v>33764.75</v>
          </cell>
          <cell r="E2136">
            <v>87726.38</v>
          </cell>
          <cell r="F2136">
            <v>-172.8</v>
          </cell>
          <cell r="G2136">
            <v>90236.64</v>
          </cell>
          <cell r="H2136">
            <v>12281.7</v>
          </cell>
          <cell r="I2136">
            <v>-119.18</v>
          </cell>
          <cell r="J2136">
            <v>15427.74</v>
          </cell>
          <cell r="K2136">
            <v>5211.9399999999996</v>
          </cell>
          <cell r="L2136">
            <v>5714.32</v>
          </cell>
          <cell r="M2136">
            <v>0</v>
          </cell>
          <cell r="N2136">
            <v>34776</v>
          </cell>
          <cell r="O2136">
            <v>7728.39</v>
          </cell>
          <cell r="P2136">
            <v>11800.01</v>
          </cell>
          <cell r="Q2136">
            <v>60239.18</v>
          </cell>
          <cell r="R2136">
            <v>19520.009999999998</v>
          </cell>
          <cell r="S2136">
            <v>2268</v>
          </cell>
          <cell r="T2136">
            <v>10544.4</v>
          </cell>
          <cell r="U2136">
            <v>5714.32</v>
          </cell>
          <cell r="V2136">
            <v>744</v>
          </cell>
          <cell r="W2136">
            <v>9532.7999999999993</v>
          </cell>
          <cell r="X2136">
            <v>111</v>
          </cell>
          <cell r="Y2136">
            <v>10226.219999999999</v>
          </cell>
          <cell r="Z2136">
            <v>7408.78</v>
          </cell>
          <cell r="AA2136">
            <v>18.760000000000002</v>
          </cell>
          <cell r="AB2136">
            <v>2766.9</v>
          </cell>
          <cell r="AC2136">
            <v>9025.2199999999993</v>
          </cell>
          <cell r="AD2136">
            <v>5.89</v>
          </cell>
          <cell r="AE2136">
            <v>16002</v>
          </cell>
          <cell r="AF2136">
            <v>65.62</v>
          </cell>
          <cell r="AG2136">
            <v>3738.89</v>
          </cell>
          <cell r="AH2136">
            <v>43530</v>
          </cell>
          <cell r="AI2136">
            <v>2181.6</v>
          </cell>
          <cell r="AJ2136">
            <v>109634.65</v>
          </cell>
          <cell r="AK2136">
            <v>4280.7</v>
          </cell>
          <cell r="AL2136">
            <v>19188.52</v>
          </cell>
        </row>
        <row r="2137">
          <cell r="A2137">
            <v>38921</v>
          </cell>
          <cell r="B2137" t="str">
            <v>06:00</v>
          </cell>
          <cell r="C2137">
            <v>42437.42</v>
          </cell>
          <cell r="D2137">
            <v>42406.27</v>
          </cell>
          <cell r="E2137">
            <v>88082.44</v>
          </cell>
          <cell r="F2137">
            <v>-172.8</v>
          </cell>
          <cell r="G2137">
            <v>90313.3</v>
          </cell>
          <cell r="H2137">
            <v>12283.57</v>
          </cell>
          <cell r="I2137">
            <v>-115.01</v>
          </cell>
          <cell r="J2137">
            <v>15690.52</v>
          </cell>
          <cell r="K2137">
            <v>5179.59</v>
          </cell>
          <cell r="L2137">
            <v>5711.84</v>
          </cell>
          <cell r="M2137">
            <v>0</v>
          </cell>
          <cell r="N2137">
            <v>20976</v>
          </cell>
          <cell r="O2137">
            <v>7722.32</v>
          </cell>
          <cell r="P2137">
            <v>11609.99</v>
          </cell>
          <cell r="Q2137">
            <v>61555.01</v>
          </cell>
          <cell r="R2137">
            <v>19330</v>
          </cell>
          <cell r="S2137">
            <v>2268</v>
          </cell>
          <cell r="T2137">
            <v>10569.6</v>
          </cell>
          <cell r="U2137">
            <v>5711.84</v>
          </cell>
          <cell r="V2137">
            <v>756</v>
          </cell>
          <cell r="W2137">
            <v>9820.7999999999993</v>
          </cell>
          <cell r="X2137">
            <v>113.25</v>
          </cell>
          <cell r="Y2137">
            <v>10059.94</v>
          </cell>
          <cell r="Z2137">
            <v>7356.55</v>
          </cell>
          <cell r="AA2137">
            <v>20.64</v>
          </cell>
          <cell r="AB2137">
            <v>2825.9</v>
          </cell>
          <cell r="AC2137">
            <v>9219.81</v>
          </cell>
          <cell r="AD2137">
            <v>6.52</v>
          </cell>
          <cell r="AE2137">
            <v>16272</v>
          </cell>
          <cell r="AF2137">
            <v>67.7</v>
          </cell>
          <cell r="AG2137">
            <v>3685.51</v>
          </cell>
          <cell r="AH2137">
            <v>44487</v>
          </cell>
          <cell r="AI2137">
            <v>2239.1999999999998</v>
          </cell>
          <cell r="AJ2137">
            <v>109506.6</v>
          </cell>
          <cell r="AK2137">
            <v>4280.7</v>
          </cell>
          <cell r="AL2137">
            <v>18937.21</v>
          </cell>
        </row>
        <row r="2138">
          <cell r="A2138">
            <v>38921</v>
          </cell>
          <cell r="B2138" t="str">
            <v>06:15</v>
          </cell>
          <cell r="C2138">
            <v>52355</v>
          </cell>
          <cell r="D2138">
            <v>63369.09</v>
          </cell>
          <cell r="E2138">
            <v>87726.37</v>
          </cell>
          <cell r="F2138">
            <v>-172.8</v>
          </cell>
          <cell r="G2138">
            <v>90274.97</v>
          </cell>
          <cell r="H2138">
            <v>12281.7</v>
          </cell>
          <cell r="I2138">
            <v>-116.01</v>
          </cell>
          <cell r="J2138">
            <v>15450.94</v>
          </cell>
          <cell r="K2138">
            <v>5219.83</v>
          </cell>
          <cell r="L2138">
            <v>5810.16</v>
          </cell>
          <cell r="M2138">
            <v>0</v>
          </cell>
          <cell r="N2138">
            <v>0</v>
          </cell>
          <cell r="O2138">
            <v>7728.39</v>
          </cell>
          <cell r="P2138">
            <v>11830.04</v>
          </cell>
          <cell r="Q2138">
            <v>63236.01</v>
          </cell>
          <cell r="R2138">
            <v>19510.04</v>
          </cell>
          <cell r="S2138">
            <v>2268</v>
          </cell>
          <cell r="T2138">
            <v>10713.6</v>
          </cell>
          <cell r="U2138">
            <v>5810.16</v>
          </cell>
          <cell r="V2138">
            <v>783</v>
          </cell>
          <cell r="W2138">
            <v>10051.200000000001</v>
          </cell>
          <cell r="X2138">
            <v>113.25</v>
          </cell>
          <cell r="Y2138">
            <v>10059.94</v>
          </cell>
          <cell r="Z2138">
            <v>7176.19</v>
          </cell>
          <cell r="AA2138">
            <v>18.760000000000002</v>
          </cell>
          <cell r="AB2138">
            <v>2936</v>
          </cell>
          <cell r="AC2138">
            <v>10545.21</v>
          </cell>
          <cell r="AD2138">
            <v>7.5</v>
          </cell>
          <cell r="AE2138">
            <v>16902</v>
          </cell>
          <cell r="AF2138">
            <v>71.87</v>
          </cell>
          <cell r="AG2138">
            <v>3756.01</v>
          </cell>
          <cell r="AH2138">
            <v>45039</v>
          </cell>
          <cell r="AI2138">
            <v>2368.8000000000002</v>
          </cell>
          <cell r="AJ2138">
            <v>109570.64</v>
          </cell>
          <cell r="AK2138">
            <v>4509</v>
          </cell>
          <cell r="AL2138">
            <v>19112.54</v>
          </cell>
        </row>
        <row r="2139">
          <cell r="A2139">
            <v>38921</v>
          </cell>
          <cell r="B2139" t="str">
            <v>06:30</v>
          </cell>
          <cell r="C2139">
            <v>52521.440000000002</v>
          </cell>
          <cell r="D2139">
            <v>66889.8</v>
          </cell>
          <cell r="E2139">
            <v>87923.199999999997</v>
          </cell>
          <cell r="F2139">
            <v>-172.8</v>
          </cell>
          <cell r="G2139">
            <v>90274.97</v>
          </cell>
          <cell r="H2139">
            <v>12292.56</v>
          </cell>
          <cell r="I2139">
            <v>-124.06</v>
          </cell>
          <cell r="J2139">
            <v>15247.36</v>
          </cell>
          <cell r="K2139">
            <v>5335.21</v>
          </cell>
          <cell r="L2139">
            <v>5716.31</v>
          </cell>
          <cell r="M2139">
            <v>0</v>
          </cell>
          <cell r="N2139">
            <v>-552</v>
          </cell>
          <cell r="O2139">
            <v>7728.39</v>
          </cell>
          <cell r="P2139">
            <v>12000.01</v>
          </cell>
          <cell r="Q2139">
            <v>65564.06</v>
          </cell>
          <cell r="R2139">
            <v>19720.009999999998</v>
          </cell>
          <cell r="S2139">
            <v>2268</v>
          </cell>
          <cell r="T2139">
            <v>11019.6</v>
          </cell>
          <cell r="U2139">
            <v>5716.31</v>
          </cell>
          <cell r="V2139">
            <v>777</v>
          </cell>
          <cell r="W2139">
            <v>10339.200000000001</v>
          </cell>
          <cell r="X2139">
            <v>119.25</v>
          </cell>
          <cell r="Y2139">
            <v>9976.7999999999993</v>
          </cell>
          <cell r="Z2139">
            <v>7191.19</v>
          </cell>
          <cell r="AA2139">
            <v>5.63</v>
          </cell>
          <cell r="AB2139">
            <v>3050.7</v>
          </cell>
          <cell r="AC2139">
            <v>10895.15</v>
          </cell>
          <cell r="AD2139">
            <v>7.03</v>
          </cell>
          <cell r="AE2139">
            <v>17226</v>
          </cell>
          <cell r="AF2139">
            <v>76.040000000000006</v>
          </cell>
          <cell r="AG2139">
            <v>3705.03</v>
          </cell>
          <cell r="AH2139">
            <v>45465</v>
          </cell>
          <cell r="AI2139">
            <v>2491.1999999999998</v>
          </cell>
          <cell r="AJ2139">
            <v>109122.64</v>
          </cell>
          <cell r="AK2139">
            <v>4451.93</v>
          </cell>
          <cell r="AL2139">
            <v>18920.849999999999</v>
          </cell>
        </row>
        <row r="2140">
          <cell r="A2140">
            <v>38921</v>
          </cell>
          <cell r="B2140" t="str">
            <v>06:45</v>
          </cell>
          <cell r="C2140">
            <v>50634.58</v>
          </cell>
          <cell r="D2140">
            <v>65289.48</v>
          </cell>
          <cell r="E2140">
            <v>86778.71</v>
          </cell>
          <cell r="F2140">
            <v>-259.2</v>
          </cell>
          <cell r="G2140">
            <v>90198.3</v>
          </cell>
          <cell r="H2140">
            <v>12338.68</v>
          </cell>
          <cell r="I2140">
            <v>-123.34</v>
          </cell>
          <cell r="J2140">
            <v>14881.76</v>
          </cell>
          <cell r="K2140">
            <v>5267.87</v>
          </cell>
          <cell r="L2140">
            <v>7360.21</v>
          </cell>
          <cell r="M2140">
            <v>0</v>
          </cell>
          <cell r="N2140">
            <v>-552</v>
          </cell>
          <cell r="O2140">
            <v>7722.32</v>
          </cell>
          <cell r="P2140">
            <v>12290.01</v>
          </cell>
          <cell r="Q2140">
            <v>67763.34</v>
          </cell>
          <cell r="R2140">
            <v>20010.009999999998</v>
          </cell>
          <cell r="S2140">
            <v>2268</v>
          </cell>
          <cell r="T2140">
            <v>9939.6</v>
          </cell>
          <cell r="U2140">
            <v>7360.21</v>
          </cell>
          <cell r="V2140">
            <v>771</v>
          </cell>
          <cell r="W2140">
            <v>10195.200000000001</v>
          </cell>
          <cell r="X2140">
            <v>123</v>
          </cell>
          <cell r="Y2140">
            <v>10143.08</v>
          </cell>
          <cell r="Z2140">
            <v>6983.18</v>
          </cell>
          <cell r="AA2140">
            <v>3.75</v>
          </cell>
          <cell r="AB2140">
            <v>3124.1</v>
          </cell>
          <cell r="AC2140">
            <v>10845.7</v>
          </cell>
          <cell r="AD2140">
            <v>7.08</v>
          </cell>
          <cell r="AE2140">
            <v>17064</v>
          </cell>
          <cell r="AF2140">
            <v>76.040000000000006</v>
          </cell>
          <cell r="AG2140">
            <v>3708.45</v>
          </cell>
          <cell r="AH2140">
            <v>46176</v>
          </cell>
          <cell r="AI2140">
            <v>2340</v>
          </cell>
          <cell r="AJ2140">
            <v>104323.29</v>
          </cell>
          <cell r="AK2140">
            <v>4394.8500000000004</v>
          </cell>
          <cell r="AL2140">
            <v>15960.04</v>
          </cell>
        </row>
        <row r="2141">
          <cell r="A2141">
            <v>38921</v>
          </cell>
          <cell r="B2141" t="str">
            <v>07:00</v>
          </cell>
          <cell r="C2141">
            <v>41955.3</v>
          </cell>
          <cell r="D2141">
            <v>42085.18</v>
          </cell>
          <cell r="E2141">
            <v>81903.11</v>
          </cell>
          <cell r="F2141">
            <v>1036.8</v>
          </cell>
          <cell r="G2141">
            <v>90159.97</v>
          </cell>
          <cell r="H2141">
            <v>13010.62</v>
          </cell>
          <cell r="I2141">
            <v>-128.94999999999999</v>
          </cell>
          <cell r="J2141">
            <v>17507.53</v>
          </cell>
          <cell r="K2141">
            <v>5182.2</v>
          </cell>
          <cell r="L2141">
            <v>9664.31</v>
          </cell>
          <cell r="M2141">
            <v>0</v>
          </cell>
          <cell r="N2141">
            <v>0</v>
          </cell>
          <cell r="O2141">
            <v>7728.39</v>
          </cell>
          <cell r="P2141">
            <v>21570.01</v>
          </cell>
          <cell r="Q2141">
            <v>54888.95</v>
          </cell>
          <cell r="R2141">
            <v>29250.01</v>
          </cell>
          <cell r="S2141">
            <v>2160</v>
          </cell>
          <cell r="T2141">
            <v>6264</v>
          </cell>
          <cell r="U2141">
            <v>9664.31</v>
          </cell>
          <cell r="V2141">
            <v>666</v>
          </cell>
          <cell r="W2141">
            <v>9417.6</v>
          </cell>
          <cell r="X2141">
            <v>128.25</v>
          </cell>
          <cell r="Y2141">
            <v>9644.24</v>
          </cell>
          <cell r="Z2141">
            <v>6681.54</v>
          </cell>
          <cell r="AA2141">
            <v>3.75</v>
          </cell>
          <cell r="AB2141">
            <v>2907.4</v>
          </cell>
          <cell r="AC2141">
            <v>10292.469999999999</v>
          </cell>
          <cell r="AD2141">
            <v>8.0399999999999991</v>
          </cell>
          <cell r="AE2141">
            <v>15606</v>
          </cell>
          <cell r="AF2141">
            <v>48.96</v>
          </cell>
          <cell r="AG2141">
            <v>3703.19</v>
          </cell>
          <cell r="AH2141">
            <v>42561</v>
          </cell>
          <cell r="AI2141">
            <v>2052</v>
          </cell>
          <cell r="AJ2141">
            <v>97892.07</v>
          </cell>
          <cell r="AK2141">
            <v>4394.8500000000004</v>
          </cell>
          <cell r="AL2141">
            <v>14262.8</v>
          </cell>
        </row>
        <row r="2142">
          <cell r="A2142">
            <v>38921</v>
          </cell>
          <cell r="B2142" t="str">
            <v>07:15</v>
          </cell>
          <cell r="C2142">
            <v>37151.35</v>
          </cell>
          <cell r="D2142">
            <v>38444.9</v>
          </cell>
          <cell r="E2142">
            <v>78186.39</v>
          </cell>
          <cell r="F2142">
            <v>11836.8</v>
          </cell>
          <cell r="G2142">
            <v>92651.63</v>
          </cell>
          <cell r="H2142">
            <v>13442.59</v>
          </cell>
          <cell r="I2142">
            <v>-139.16</v>
          </cell>
          <cell r="J2142">
            <v>17933.86</v>
          </cell>
          <cell r="K2142">
            <v>5536.6</v>
          </cell>
          <cell r="L2142">
            <v>10772.99</v>
          </cell>
          <cell r="M2142">
            <v>0</v>
          </cell>
          <cell r="N2142">
            <v>-552</v>
          </cell>
          <cell r="O2142">
            <v>7746.59</v>
          </cell>
          <cell r="P2142">
            <v>15660</v>
          </cell>
          <cell r="Q2142">
            <v>60979.16</v>
          </cell>
          <cell r="R2142">
            <v>23380</v>
          </cell>
          <cell r="S2142">
            <v>2160</v>
          </cell>
          <cell r="T2142">
            <v>5004</v>
          </cell>
          <cell r="U2142">
            <v>10772.99</v>
          </cell>
          <cell r="V2142">
            <v>636</v>
          </cell>
          <cell r="W2142">
            <v>9878.4</v>
          </cell>
          <cell r="X2142">
            <v>135.75</v>
          </cell>
          <cell r="Y2142">
            <v>9727.3799999999992</v>
          </cell>
          <cell r="Z2142">
            <v>6596.81</v>
          </cell>
          <cell r="AA2142">
            <v>3.75</v>
          </cell>
          <cell r="AB2142">
            <v>2768.8</v>
          </cell>
          <cell r="AC2142">
            <v>9953.68</v>
          </cell>
          <cell r="AD2142">
            <v>10.63</v>
          </cell>
          <cell r="AE2142">
            <v>15660</v>
          </cell>
          <cell r="AF2142">
            <v>34.369999999999997</v>
          </cell>
          <cell r="AG2142">
            <v>3661.79</v>
          </cell>
          <cell r="AH2142">
            <v>41685</v>
          </cell>
          <cell r="AI2142">
            <v>1972.8</v>
          </cell>
          <cell r="AJ2142">
            <v>95908.34</v>
          </cell>
          <cell r="AK2142">
            <v>4280.7</v>
          </cell>
          <cell r="AL2142">
            <v>15573.14</v>
          </cell>
        </row>
        <row r="2143">
          <cell r="A2143">
            <v>38921</v>
          </cell>
          <cell r="B2143" t="str">
            <v>07:30</v>
          </cell>
          <cell r="C2143">
            <v>36101.9</v>
          </cell>
          <cell r="D2143">
            <v>37045.18</v>
          </cell>
          <cell r="E2143">
            <v>80422.94</v>
          </cell>
          <cell r="F2143">
            <v>16761.599999999999</v>
          </cell>
          <cell r="G2143">
            <v>94414.97</v>
          </cell>
          <cell r="H2143">
            <v>13178.61</v>
          </cell>
          <cell r="I2143">
            <v>-151.09</v>
          </cell>
          <cell r="J2143">
            <v>16705.54</v>
          </cell>
          <cell r="K2143">
            <v>6159.63</v>
          </cell>
          <cell r="L2143">
            <v>11763.81</v>
          </cell>
          <cell r="M2143">
            <v>0</v>
          </cell>
          <cell r="N2143">
            <v>0</v>
          </cell>
          <cell r="O2143">
            <v>7940.71</v>
          </cell>
          <cell r="P2143">
            <v>15059.99</v>
          </cell>
          <cell r="Q2143">
            <v>64791.09</v>
          </cell>
          <cell r="R2143">
            <v>22979.99</v>
          </cell>
          <cell r="S2143">
            <v>2160</v>
          </cell>
          <cell r="T2143">
            <v>3978</v>
          </cell>
          <cell r="U2143">
            <v>11763.81</v>
          </cell>
          <cell r="V2143">
            <v>588</v>
          </cell>
          <cell r="W2143">
            <v>9734.4</v>
          </cell>
          <cell r="X2143">
            <v>145.5</v>
          </cell>
          <cell r="Y2143">
            <v>9810.52</v>
          </cell>
          <cell r="Z2143">
            <v>6659.23</v>
          </cell>
          <cell r="AA2143">
            <v>3.75</v>
          </cell>
          <cell r="AB2143">
            <v>2649.2</v>
          </cell>
          <cell r="AC2143">
            <v>10214.56</v>
          </cell>
          <cell r="AD2143">
            <v>8.0399999999999991</v>
          </cell>
          <cell r="AE2143">
            <v>15714</v>
          </cell>
          <cell r="AF2143">
            <v>29.17</v>
          </cell>
          <cell r="AG2143">
            <v>3666.17</v>
          </cell>
          <cell r="AH2143">
            <v>42801</v>
          </cell>
          <cell r="AI2143">
            <v>1900.8</v>
          </cell>
          <cell r="AJ2143">
            <v>97412.09</v>
          </cell>
          <cell r="AK2143">
            <v>4337.78</v>
          </cell>
          <cell r="AL2143">
            <v>14931.42</v>
          </cell>
        </row>
        <row r="2144">
          <cell r="A2144">
            <v>38921</v>
          </cell>
          <cell r="B2144" t="str">
            <v>07:45</v>
          </cell>
          <cell r="C2144">
            <v>36741.25</v>
          </cell>
          <cell r="D2144">
            <v>44966.21</v>
          </cell>
          <cell r="E2144">
            <v>80182.149999999994</v>
          </cell>
          <cell r="F2144">
            <v>16761.599999999999</v>
          </cell>
          <cell r="G2144">
            <v>94376.63</v>
          </cell>
          <cell r="H2144">
            <v>12720.77</v>
          </cell>
          <cell r="I2144">
            <v>-164.75</v>
          </cell>
          <cell r="J2144">
            <v>16184.02</v>
          </cell>
          <cell r="K2144">
            <v>6146.5</v>
          </cell>
          <cell r="L2144">
            <v>11869.28</v>
          </cell>
          <cell r="M2144">
            <v>0</v>
          </cell>
          <cell r="N2144">
            <v>0</v>
          </cell>
          <cell r="O2144">
            <v>7934.64</v>
          </cell>
          <cell r="P2144">
            <v>15510.02</v>
          </cell>
          <cell r="Q2144">
            <v>68604.75</v>
          </cell>
          <cell r="R2144">
            <v>23430.02</v>
          </cell>
          <cell r="S2144">
            <v>2160</v>
          </cell>
          <cell r="T2144">
            <v>4068</v>
          </cell>
          <cell r="U2144">
            <v>11869.28</v>
          </cell>
          <cell r="V2144">
            <v>579</v>
          </cell>
          <cell r="W2144">
            <v>9705.6</v>
          </cell>
          <cell r="X2144">
            <v>157.5</v>
          </cell>
          <cell r="Y2144">
            <v>9976.7999999999993</v>
          </cell>
          <cell r="Z2144">
            <v>6485.4</v>
          </cell>
          <cell r="AA2144">
            <v>1.88</v>
          </cell>
          <cell r="AB2144">
            <v>2454.3000000000002</v>
          </cell>
          <cell r="AC2144">
            <v>10525.58</v>
          </cell>
          <cell r="AD2144">
            <v>7.85</v>
          </cell>
          <cell r="AE2144">
            <v>16038</v>
          </cell>
          <cell r="AF2144">
            <v>31.25</v>
          </cell>
          <cell r="AG2144">
            <v>3610.98</v>
          </cell>
          <cell r="AH2144">
            <v>43911</v>
          </cell>
          <cell r="AI2144">
            <v>1900.8</v>
          </cell>
          <cell r="AJ2144">
            <v>98452.04</v>
          </cell>
          <cell r="AK2144">
            <v>4280.7</v>
          </cell>
          <cell r="AL2144">
            <v>15768.35</v>
          </cell>
        </row>
        <row r="2145">
          <cell r="A2145">
            <v>38921</v>
          </cell>
          <cell r="B2145" t="str">
            <v>08:00</v>
          </cell>
          <cell r="C2145">
            <v>35603.370000000003</v>
          </cell>
          <cell r="D2145">
            <v>53887.99</v>
          </cell>
          <cell r="E2145">
            <v>80223.740000000005</v>
          </cell>
          <cell r="F2145">
            <v>16588.8</v>
          </cell>
          <cell r="G2145">
            <v>94338.3</v>
          </cell>
          <cell r="H2145">
            <v>12602.66</v>
          </cell>
          <cell r="I2145">
            <v>-169.06</v>
          </cell>
          <cell r="J2145">
            <v>15745.62</v>
          </cell>
          <cell r="K2145">
            <v>6110.32</v>
          </cell>
          <cell r="L2145">
            <v>11798.21</v>
          </cell>
          <cell r="M2145">
            <v>0</v>
          </cell>
          <cell r="N2145">
            <v>0</v>
          </cell>
          <cell r="O2145">
            <v>7922.51</v>
          </cell>
          <cell r="P2145">
            <v>19079.98</v>
          </cell>
          <cell r="Q2145">
            <v>70329.06</v>
          </cell>
          <cell r="R2145">
            <v>26999.98</v>
          </cell>
          <cell r="S2145">
            <v>2160</v>
          </cell>
          <cell r="T2145">
            <v>4392</v>
          </cell>
          <cell r="U2145">
            <v>11798.21</v>
          </cell>
          <cell r="V2145">
            <v>561</v>
          </cell>
          <cell r="W2145">
            <v>9878.4</v>
          </cell>
          <cell r="X2145">
            <v>172.5</v>
          </cell>
          <cell r="Y2145">
            <v>10059.94</v>
          </cell>
          <cell r="Z2145">
            <v>6348.53</v>
          </cell>
          <cell r="AA2145">
            <v>3.75</v>
          </cell>
          <cell r="AB2145">
            <v>2438.5</v>
          </cell>
          <cell r="AC2145">
            <v>10731.02</v>
          </cell>
          <cell r="AD2145">
            <v>5.81</v>
          </cell>
          <cell r="AE2145">
            <v>16632</v>
          </cell>
          <cell r="AF2145">
            <v>33.33</v>
          </cell>
          <cell r="AG2145">
            <v>3689.01</v>
          </cell>
          <cell r="AH2145">
            <v>44928</v>
          </cell>
          <cell r="AI2145">
            <v>1886.4</v>
          </cell>
          <cell r="AJ2145">
            <v>99267.92</v>
          </cell>
          <cell r="AK2145">
            <v>4394.8500000000004</v>
          </cell>
          <cell r="AL2145">
            <v>16532.810000000001</v>
          </cell>
        </row>
        <row r="2146">
          <cell r="A2146">
            <v>38921</v>
          </cell>
          <cell r="B2146" t="str">
            <v>08:15</v>
          </cell>
          <cell r="C2146">
            <v>33410.449999999997</v>
          </cell>
          <cell r="D2146">
            <v>55047.69</v>
          </cell>
          <cell r="E2146">
            <v>80179.38</v>
          </cell>
          <cell r="F2146">
            <v>25056</v>
          </cell>
          <cell r="G2146">
            <v>94299.97</v>
          </cell>
          <cell r="H2146">
            <v>12458.67</v>
          </cell>
          <cell r="I2146">
            <v>-190.19</v>
          </cell>
          <cell r="J2146">
            <v>16123.22</v>
          </cell>
          <cell r="K2146">
            <v>6173.72</v>
          </cell>
          <cell r="L2146">
            <v>11801.87</v>
          </cell>
          <cell r="M2146">
            <v>0</v>
          </cell>
          <cell r="N2146">
            <v>0</v>
          </cell>
          <cell r="O2146">
            <v>7928.58</v>
          </cell>
          <cell r="P2146">
            <v>21780.02</v>
          </cell>
          <cell r="Q2146">
            <v>73150.19</v>
          </cell>
          <cell r="R2146">
            <v>29660.01</v>
          </cell>
          <cell r="S2146">
            <v>2052</v>
          </cell>
          <cell r="T2146">
            <v>4644</v>
          </cell>
          <cell r="U2146">
            <v>11801.87</v>
          </cell>
          <cell r="V2146">
            <v>579</v>
          </cell>
          <cell r="W2146">
            <v>10080</v>
          </cell>
          <cell r="X2146">
            <v>173.25</v>
          </cell>
          <cell r="Y2146">
            <v>10309.36</v>
          </cell>
          <cell r="Z2146">
            <v>6231.12</v>
          </cell>
          <cell r="AA2146">
            <v>3.75</v>
          </cell>
          <cell r="AB2146">
            <v>2385.9</v>
          </cell>
          <cell r="AC2146">
            <v>11081.88</v>
          </cell>
          <cell r="AD2146">
            <v>2.35</v>
          </cell>
          <cell r="AE2146">
            <v>16974</v>
          </cell>
          <cell r="AF2146">
            <v>33.33</v>
          </cell>
          <cell r="AG2146">
            <v>3662.09</v>
          </cell>
          <cell r="AH2146">
            <v>46533</v>
          </cell>
          <cell r="AI2146">
            <v>1922.4</v>
          </cell>
          <cell r="AJ2146">
            <v>100291.92</v>
          </cell>
          <cell r="AK2146">
            <v>4337.78</v>
          </cell>
          <cell r="AL2146">
            <v>17472.61</v>
          </cell>
        </row>
        <row r="2147">
          <cell r="A2147">
            <v>38921</v>
          </cell>
          <cell r="B2147" t="str">
            <v>08:30</v>
          </cell>
          <cell r="C2147">
            <v>35302.1</v>
          </cell>
          <cell r="D2147">
            <v>54487.32</v>
          </cell>
          <cell r="E2147">
            <v>80298.600000000006</v>
          </cell>
          <cell r="F2147">
            <v>33696</v>
          </cell>
          <cell r="G2147">
            <v>94338.3</v>
          </cell>
          <cell r="H2147">
            <v>12578.66</v>
          </cell>
          <cell r="I2147">
            <v>-200.4</v>
          </cell>
          <cell r="J2147">
            <v>15428.08</v>
          </cell>
          <cell r="K2147">
            <v>6195.26</v>
          </cell>
          <cell r="L2147">
            <v>11929.74</v>
          </cell>
          <cell r="M2147">
            <v>0</v>
          </cell>
          <cell r="N2147">
            <v>0</v>
          </cell>
          <cell r="O2147">
            <v>7922.51</v>
          </cell>
          <cell r="P2147">
            <v>21889.98</v>
          </cell>
          <cell r="Q2147">
            <v>77280.399999999994</v>
          </cell>
          <cell r="R2147">
            <v>29809.98</v>
          </cell>
          <cell r="S2147">
            <v>2160</v>
          </cell>
          <cell r="T2147">
            <v>4788</v>
          </cell>
          <cell r="U2147">
            <v>11929.74</v>
          </cell>
          <cell r="V2147">
            <v>570</v>
          </cell>
          <cell r="W2147">
            <v>10454.4</v>
          </cell>
          <cell r="X2147">
            <v>146.25</v>
          </cell>
          <cell r="Y2147">
            <v>10974.48</v>
          </cell>
          <cell r="Z2147">
            <v>6331.49</v>
          </cell>
          <cell r="AA2147">
            <v>3.75</v>
          </cell>
          <cell r="AB2147">
            <v>2355.6</v>
          </cell>
          <cell r="AC2147">
            <v>11478.83</v>
          </cell>
          <cell r="AD2147">
            <v>11.47</v>
          </cell>
          <cell r="AE2147">
            <v>17082</v>
          </cell>
          <cell r="AF2147">
            <v>31.25</v>
          </cell>
          <cell r="AG2147">
            <v>3663.18</v>
          </cell>
          <cell r="AH2147">
            <v>47796</v>
          </cell>
          <cell r="AI2147">
            <v>2037.6</v>
          </cell>
          <cell r="AJ2147">
            <v>101635.84</v>
          </cell>
          <cell r="AK2147">
            <v>4451.93</v>
          </cell>
          <cell r="AL2147">
            <v>18154.080000000002</v>
          </cell>
        </row>
        <row r="2148">
          <cell r="A2148">
            <v>38921</v>
          </cell>
          <cell r="B2148" t="str">
            <v>08:45</v>
          </cell>
          <cell r="C2148">
            <v>35721</v>
          </cell>
          <cell r="D2148">
            <v>53447.48</v>
          </cell>
          <cell r="E2148">
            <v>80812.63</v>
          </cell>
          <cell r="F2148">
            <v>45532.800000000003</v>
          </cell>
          <cell r="G2148">
            <v>94261.63</v>
          </cell>
          <cell r="H2148">
            <v>12434.67</v>
          </cell>
          <cell r="I2148">
            <v>-195.22</v>
          </cell>
          <cell r="J2148">
            <v>15499.67</v>
          </cell>
          <cell r="K2148">
            <v>6214.97</v>
          </cell>
          <cell r="L2148">
            <v>11936.82</v>
          </cell>
          <cell r="M2148">
            <v>0</v>
          </cell>
          <cell r="N2148">
            <v>0</v>
          </cell>
          <cell r="O2148">
            <v>7940.71</v>
          </cell>
          <cell r="P2148">
            <v>19610</v>
          </cell>
          <cell r="Q2148">
            <v>83955.22</v>
          </cell>
          <cell r="R2148">
            <v>27530</v>
          </cell>
          <cell r="S2148">
            <v>2160</v>
          </cell>
          <cell r="T2148">
            <v>4640.3999999999996</v>
          </cell>
          <cell r="U2148">
            <v>11936.82</v>
          </cell>
          <cell r="V2148">
            <v>567</v>
          </cell>
          <cell r="W2148">
            <v>10224</v>
          </cell>
          <cell r="X2148">
            <v>137.25</v>
          </cell>
          <cell r="Y2148">
            <v>11307.04</v>
          </cell>
          <cell r="Z2148">
            <v>6390.29</v>
          </cell>
          <cell r="AA2148">
            <v>3.75</v>
          </cell>
          <cell r="AB2148">
            <v>2325.3000000000002</v>
          </cell>
          <cell r="AC2148">
            <v>11800.51</v>
          </cell>
          <cell r="AD2148">
            <v>15.78</v>
          </cell>
          <cell r="AE2148">
            <v>17604</v>
          </cell>
          <cell r="AF2148">
            <v>28.12</v>
          </cell>
          <cell r="AG2148">
            <v>3721.96</v>
          </cell>
          <cell r="AH2148">
            <v>48573</v>
          </cell>
          <cell r="AI2148">
            <v>2080.8000000000002</v>
          </cell>
          <cell r="AJ2148">
            <v>102691.77</v>
          </cell>
          <cell r="AK2148">
            <v>4394.8500000000004</v>
          </cell>
          <cell r="AL2148">
            <v>19030.75</v>
          </cell>
        </row>
        <row r="2149">
          <cell r="A2149">
            <v>38921</v>
          </cell>
          <cell r="B2149" t="str">
            <v>09:00</v>
          </cell>
          <cell r="C2149">
            <v>36608.410000000003</v>
          </cell>
          <cell r="D2149">
            <v>52407.68</v>
          </cell>
          <cell r="E2149">
            <v>80575.039999999994</v>
          </cell>
          <cell r="F2149">
            <v>49852.800000000003</v>
          </cell>
          <cell r="G2149">
            <v>94184.97</v>
          </cell>
          <cell r="H2149">
            <v>12506.67</v>
          </cell>
          <cell r="I2149">
            <v>-196.66</v>
          </cell>
          <cell r="J2149">
            <v>15473.68</v>
          </cell>
          <cell r="K2149">
            <v>6579.41</v>
          </cell>
          <cell r="L2149">
            <v>11996.21</v>
          </cell>
          <cell r="M2149">
            <v>0</v>
          </cell>
          <cell r="N2149">
            <v>0</v>
          </cell>
          <cell r="O2149">
            <v>7922.51</v>
          </cell>
          <cell r="P2149">
            <v>18860.009999999998</v>
          </cell>
          <cell r="Q2149">
            <v>86996.66</v>
          </cell>
          <cell r="R2149">
            <v>26780.01</v>
          </cell>
          <cell r="S2149">
            <v>2160</v>
          </cell>
          <cell r="T2149">
            <v>4572</v>
          </cell>
          <cell r="U2149">
            <v>11996.21</v>
          </cell>
          <cell r="V2149">
            <v>594</v>
          </cell>
          <cell r="W2149">
            <v>9993.6</v>
          </cell>
          <cell r="X2149">
            <v>133.5</v>
          </cell>
          <cell r="Y2149">
            <v>11057.62</v>
          </cell>
          <cell r="Z2149">
            <v>6455</v>
          </cell>
          <cell r="AA2149">
            <v>3.75</v>
          </cell>
          <cell r="AB2149">
            <v>2328.5</v>
          </cell>
          <cell r="AC2149">
            <v>12092.13</v>
          </cell>
          <cell r="AD2149">
            <v>14.65</v>
          </cell>
          <cell r="AE2149">
            <v>17694</v>
          </cell>
          <cell r="AF2149">
            <v>29.17</v>
          </cell>
          <cell r="AG2149">
            <v>3655.45</v>
          </cell>
          <cell r="AH2149">
            <v>49329</v>
          </cell>
          <cell r="AI2149">
            <v>2102.4</v>
          </cell>
          <cell r="AJ2149">
            <v>103603.72</v>
          </cell>
          <cell r="AK2149">
            <v>4451.93</v>
          </cell>
          <cell r="AL2149">
            <v>19675.990000000002</v>
          </cell>
        </row>
        <row r="2150">
          <cell r="A2150">
            <v>38921</v>
          </cell>
          <cell r="B2150" t="str">
            <v>09:15</v>
          </cell>
          <cell r="C2150">
            <v>37388.199999999997</v>
          </cell>
          <cell r="D2150">
            <v>60569.02</v>
          </cell>
          <cell r="E2150">
            <v>79454.22</v>
          </cell>
          <cell r="F2150">
            <v>49939.199999999997</v>
          </cell>
          <cell r="G2150">
            <v>93379.97</v>
          </cell>
          <cell r="H2150">
            <v>12144.82</v>
          </cell>
          <cell r="I2150">
            <v>-204.42</v>
          </cell>
          <cell r="J2150">
            <v>15084.88</v>
          </cell>
          <cell r="K2150">
            <v>6561.52</v>
          </cell>
          <cell r="L2150">
            <v>12130.01</v>
          </cell>
          <cell r="M2150">
            <v>0</v>
          </cell>
          <cell r="N2150">
            <v>0</v>
          </cell>
          <cell r="O2150">
            <v>7928.58</v>
          </cell>
          <cell r="P2150">
            <v>20570</v>
          </cell>
          <cell r="Q2150">
            <v>88524.42</v>
          </cell>
          <cell r="R2150">
            <v>28450</v>
          </cell>
          <cell r="S2150">
            <v>2268</v>
          </cell>
          <cell r="T2150">
            <v>4622.3999999999996</v>
          </cell>
          <cell r="U2150">
            <v>12130.01</v>
          </cell>
          <cell r="V2150">
            <v>582</v>
          </cell>
          <cell r="W2150">
            <v>9878.4</v>
          </cell>
          <cell r="X2150">
            <v>132</v>
          </cell>
          <cell r="Y2150">
            <v>11307.04</v>
          </cell>
          <cell r="Z2150">
            <v>7157.11</v>
          </cell>
          <cell r="AA2150">
            <v>1.88</v>
          </cell>
          <cell r="AB2150">
            <v>2285.4</v>
          </cell>
          <cell r="AC2150">
            <v>12143.11</v>
          </cell>
          <cell r="AD2150">
            <v>14.48</v>
          </cell>
          <cell r="AE2150">
            <v>17874</v>
          </cell>
          <cell r="AF2150">
            <v>29.17</v>
          </cell>
          <cell r="AG2150">
            <v>3663.66</v>
          </cell>
          <cell r="AH2150">
            <v>50442</v>
          </cell>
          <cell r="AI2150">
            <v>2181.6</v>
          </cell>
          <cell r="AJ2150">
            <v>104083.76</v>
          </cell>
          <cell r="AK2150">
            <v>4337.78</v>
          </cell>
          <cell r="AL2150">
            <v>21125.43</v>
          </cell>
        </row>
        <row r="2151">
          <cell r="A2151">
            <v>38921</v>
          </cell>
          <cell r="B2151" t="str">
            <v>09:30</v>
          </cell>
          <cell r="C2151">
            <v>37351.39</v>
          </cell>
          <cell r="D2151">
            <v>60848.59</v>
          </cell>
          <cell r="E2151">
            <v>82534.850000000006</v>
          </cell>
          <cell r="F2151">
            <v>49852.800000000003</v>
          </cell>
          <cell r="G2151">
            <v>93264.97</v>
          </cell>
          <cell r="H2151">
            <v>12098.7</v>
          </cell>
          <cell r="I2151">
            <v>-262.20999999999998</v>
          </cell>
          <cell r="J2151">
            <v>15416.88</v>
          </cell>
          <cell r="K2151">
            <v>6247.42</v>
          </cell>
          <cell r="L2151">
            <v>12187.61</v>
          </cell>
          <cell r="M2151">
            <v>0</v>
          </cell>
          <cell r="N2151">
            <v>0</v>
          </cell>
          <cell r="O2151">
            <v>7934.64</v>
          </cell>
          <cell r="P2151">
            <v>23500.01</v>
          </cell>
          <cell r="Q2151">
            <v>88862.21</v>
          </cell>
          <cell r="R2151">
            <v>31420.01</v>
          </cell>
          <cell r="S2151">
            <v>2268</v>
          </cell>
          <cell r="T2151">
            <v>4824</v>
          </cell>
          <cell r="U2151">
            <v>12187.61</v>
          </cell>
          <cell r="V2151">
            <v>600</v>
          </cell>
          <cell r="W2151">
            <v>10080</v>
          </cell>
          <cell r="X2151">
            <v>125.25</v>
          </cell>
          <cell r="Y2151">
            <v>11722.74</v>
          </cell>
          <cell r="Z2151">
            <v>7463.14</v>
          </cell>
          <cell r="AA2151">
            <v>3.75</v>
          </cell>
          <cell r="AB2151">
            <v>2271</v>
          </cell>
          <cell r="AC2151">
            <v>12404.15</v>
          </cell>
          <cell r="AD2151">
            <v>12.59</v>
          </cell>
          <cell r="AE2151">
            <v>17964</v>
          </cell>
          <cell r="AF2151">
            <v>16.670000000000002</v>
          </cell>
          <cell r="AG2151">
            <v>3664.82</v>
          </cell>
          <cell r="AH2151">
            <v>50355</v>
          </cell>
          <cell r="AI2151">
            <v>2174.4</v>
          </cell>
          <cell r="AJ2151">
            <v>105971.56</v>
          </cell>
          <cell r="AK2151">
            <v>4280.7</v>
          </cell>
          <cell r="AL2151">
            <v>20341.09</v>
          </cell>
        </row>
        <row r="2152">
          <cell r="A2152">
            <v>38921</v>
          </cell>
          <cell r="B2152" t="str">
            <v>09:45</v>
          </cell>
          <cell r="C2152">
            <v>37809.1</v>
          </cell>
          <cell r="D2152">
            <v>59888.39</v>
          </cell>
          <cell r="E2152">
            <v>84452.6</v>
          </cell>
          <cell r="F2152">
            <v>49852.800000000003</v>
          </cell>
          <cell r="G2152">
            <v>93303.3</v>
          </cell>
          <cell r="H2152">
            <v>12194.7</v>
          </cell>
          <cell r="I2152">
            <v>-254.74</v>
          </cell>
          <cell r="J2152">
            <v>16453.689999999999</v>
          </cell>
          <cell r="K2152">
            <v>6130.36</v>
          </cell>
          <cell r="L2152">
            <v>12379</v>
          </cell>
          <cell r="M2152">
            <v>0</v>
          </cell>
          <cell r="N2152">
            <v>0</v>
          </cell>
          <cell r="O2152">
            <v>8492.74</v>
          </cell>
          <cell r="P2152">
            <v>26410.01</v>
          </cell>
          <cell r="Q2152">
            <v>87254.74</v>
          </cell>
          <cell r="R2152">
            <v>34850.01</v>
          </cell>
          <cell r="S2152">
            <v>2268</v>
          </cell>
          <cell r="T2152">
            <v>4795.2</v>
          </cell>
          <cell r="U2152">
            <v>12379</v>
          </cell>
          <cell r="V2152">
            <v>570</v>
          </cell>
          <cell r="W2152">
            <v>10483.200000000001</v>
          </cell>
          <cell r="X2152">
            <v>128.25</v>
          </cell>
          <cell r="Y2152">
            <v>11805.88</v>
          </cell>
          <cell r="Z2152">
            <v>7326.08</v>
          </cell>
          <cell r="AA2152">
            <v>3.75</v>
          </cell>
          <cell r="AB2152">
            <v>2248.6999999999998</v>
          </cell>
          <cell r="AC2152">
            <v>12654.22</v>
          </cell>
          <cell r="AD2152">
            <v>12.42</v>
          </cell>
          <cell r="AE2152">
            <v>18126</v>
          </cell>
          <cell r="AF2152">
            <v>15.62</v>
          </cell>
          <cell r="AG2152">
            <v>3655.84</v>
          </cell>
          <cell r="AH2152">
            <v>51309</v>
          </cell>
          <cell r="AI2152">
            <v>2210.4</v>
          </cell>
          <cell r="AJ2152">
            <v>107731.39</v>
          </cell>
          <cell r="AK2152">
            <v>4280.7</v>
          </cell>
          <cell r="AL2152">
            <v>20106.14</v>
          </cell>
        </row>
        <row r="2153">
          <cell r="A2153">
            <v>38921</v>
          </cell>
          <cell r="B2153" t="str">
            <v>10:00</v>
          </cell>
          <cell r="C2153">
            <v>37939.53</v>
          </cell>
          <cell r="D2153">
            <v>52766.98</v>
          </cell>
          <cell r="E2153">
            <v>84652.23</v>
          </cell>
          <cell r="F2153">
            <v>49075.199999999997</v>
          </cell>
          <cell r="G2153">
            <v>92881.63</v>
          </cell>
          <cell r="H2153">
            <v>12816.77</v>
          </cell>
          <cell r="I2153">
            <v>-256.61</v>
          </cell>
          <cell r="J2153">
            <v>21570.28</v>
          </cell>
          <cell r="K2153">
            <v>6111.3</v>
          </cell>
          <cell r="L2153">
            <v>12395.26</v>
          </cell>
          <cell r="M2153">
            <v>0</v>
          </cell>
          <cell r="N2153">
            <v>0</v>
          </cell>
          <cell r="O2153">
            <v>9087.23</v>
          </cell>
          <cell r="P2153">
            <v>28229.99</v>
          </cell>
          <cell r="Q2153">
            <v>85536.61</v>
          </cell>
          <cell r="R2153">
            <v>37270</v>
          </cell>
          <cell r="S2153">
            <v>2268</v>
          </cell>
          <cell r="T2153">
            <v>4672.8</v>
          </cell>
          <cell r="U2153">
            <v>12395.26</v>
          </cell>
          <cell r="V2153">
            <v>564</v>
          </cell>
          <cell r="W2153">
            <v>10512</v>
          </cell>
          <cell r="X2153">
            <v>120</v>
          </cell>
          <cell r="Y2153">
            <v>11889.02</v>
          </cell>
          <cell r="Z2153">
            <v>7408.37</v>
          </cell>
          <cell r="AA2153">
            <v>1.88</v>
          </cell>
          <cell r="AB2153">
            <v>2224.8000000000002</v>
          </cell>
          <cell r="AC2153">
            <v>12715.21</v>
          </cell>
          <cell r="AD2153">
            <v>12.91</v>
          </cell>
          <cell r="AE2153">
            <v>18036</v>
          </cell>
          <cell r="AF2153">
            <v>15.62</v>
          </cell>
          <cell r="AG2153">
            <v>3670.11</v>
          </cell>
          <cell r="AH2153">
            <v>50607</v>
          </cell>
          <cell r="AI2153">
            <v>2275.1999999999998</v>
          </cell>
          <cell r="AJ2153">
            <v>108195.4</v>
          </cell>
          <cell r="AK2153">
            <v>4280.7</v>
          </cell>
          <cell r="AL2153">
            <v>20440.45</v>
          </cell>
        </row>
        <row r="2154">
          <cell r="A2154">
            <v>38921</v>
          </cell>
          <cell r="B2154" t="str">
            <v>10:15</v>
          </cell>
          <cell r="C2154">
            <v>38132.78</v>
          </cell>
          <cell r="D2154">
            <v>49366.3</v>
          </cell>
          <cell r="E2154">
            <v>88054.6</v>
          </cell>
          <cell r="F2154">
            <v>48297.599999999999</v>
          </cell>
          <cell r="G2154">
            <v>91271.63</v>
          </cell>
          <cell r="H2154">
            <v>12698.65</v>
          </cell>
          <cell r="I2154">
            <v>-249.85</v>
          </cell>
          <cell r="J2154">
            <v>26647.13</v>
          </cell>
          <cell r="K2154">
            <v>5963.18</v>
          </cell>
          <cell r="L2154">
            <v>12308.31</v>
          </cell>
          <cell r="M2154">
            <v>0</v>
          </cell>
          <cell r="N2154">
            <v>0</v>
          </cell>
          <cell r="O2154">
            <v>9123.6299999999992</v>
          </cell>
          <cell r="P2154">
            <v>28430.01</v>
          </cell>
          <cell r="Q2154">
            <v>86529.85</v>
          </cell>
          <cell r="R2154">
            <v>37550.01</v>
          </cell>
          <cell r="S2154">
            <v>2376</v>
          </cell>
          <cell r="T2154">
            <v>4784.3999999999996</v>
          </cell>
          <cell r="U2154">
            <v>12308.31</v>
          </cell>
          <cell r="V2154">
            <v>543</v>
          </cell>
          <cell r="W2154">
            <v>10713.6</v>
          </cell>
          <cell r="X2154">
            <v>105.75</v>
          </cell>
          <cell r="Y2154">
            <v>12138.44</v>
          </cell>
          <cell r="Z2154">
            <v>7560.59</v>
          </cell>
          <cell r="AA2154">
            <v>3.75</v>
          </cell>
          <cell r="AB2154">
            <v>2229.5</v>
          </cell>
          <cell r="AC2154">
            <v>12825.15</v>
          </cell>
          <cell r="AD2154">
            <v>10.97</v>
          </cell>
          <cell r="AE2154">
            <v>17820</v>
          </cell>
          <cell r="AF2154">
            <v>16.670000000000002</v>
          </cell>
          <cell r="AG2154">
            <v>3635.49</v>
          </cell>
          <cell r="AH2154">
            <v>51465</v>
          </cell>
          <cell r="AI2154">
            <v>2282.4</v>
          </cell>
          <cell r="AJ2154">
            <v>110339.17</v>
          </cell>
          <cell r="AK2154">
            <v>4280.7</v>
          </cell>
          <cell r="AL2154">
            <v>19854.84</v>
          </cell>
        </row>
        <row r="2155">
          <cell r="A2155">
            <v>38921</v>
          </cell>
          <cell r="B2155" t="str">
            <v>10:30</v>
          </cell>
          <cell r="C2155">
            <v>38910.97</v>
          </cell>
          <cell r="D2155">
            <v>52366.89</v>
          </cell>
          <cell r="E2155">
            <v>88528.639999999999</v>
          </cell>
          <cell r="F2155">
            <v>48384</v>
          </cell>
          <cell r="G2155">
            <v>91424.97</v>
          </cell>
          <cell r="H2155">
            <v>12578.66</v>
          </cell>
          <cell r="I2155">
            <v>-261.77999999999997</v>
          </cell>
          <cell r="J2155">
            <v>26707.42</v>
          </cell>
          <cell r="K2155">
            <v>5951.52</v>
          </cell>
          <cell r="L2155">
            <v>12228.36</v>
          </cell>
          <cell r="M2155">
            <v>0</v>
          </cell>
          <cell r="N2155">
            <v>0</v>
          </cell>
          <cell r="O2155">
            <v>9129.69</v>
          </cell>
          <cell r="P2155">
            <v>28420.02</v>
          </cell>
          <cell r="Q2155">
            <v>88261.78</v>
          </cell>
          <cell r="R2155">
            <v>37540.019999999997</v>
          </cell>
          <cell r="S2155">
            <v>2376</v>
          </cell>
          <cell r="T2155">
            <v>4975.2</v>
          </cell>
          <cell r="U2155">
            <v>12228.36</v>
          </cell>
          <cell r="V2155">
            <v>558</v>
          </cell>
          <cell r="W2155">
            <v>10713.6</v>
          </cell>
          <cell r="X2155">
            <v>107.25</v>
          </cell>
          <cell r="Y2155">
            <v>12304.72</v>
          </cell>
          <cell r="Z2155">
            <v>7307.64</v>
          </cell>
          <cell r="AA2155">
            <v>3.75</v>
          </cell>
          <cell r="AB2155">
            <v>2242.3000000000002</v>
          </cell>
          <cell r="AC2155">
            <v>12766.24</v>
          </cell>
          <cell r="AD2155">
            <v>11.9</v>
          </cell>
          <cell r="AE2155">
            <v>17892</v>
          </cell>
          <cell r="AF2155">
            <v>22.92</v>
          </cell>
          <cell r="AG2155">
            <v>3640.15</v>
          </cell>
          <cell r="AH2155">
            <v>51636</v>
          </cell>
          <cell r="AI2155">
            <v>2318.4</v>
          </cell>
          <cell r="AJ2155">
            <v>111635.05</v>
          </cell>
          <cell r="AK2155">
            <v>4166.55</v>
          </cell>
          <cell r="AL2155">
            <v>20069.91</v>
          </cell>
        </row>
        <row r="2156">
          <cell r="A2156">
            <v>38921</v>
          </cell>
          <cell r="B2156" t="str">
            <v>10:45</v>
          </cell>
          <cell r="C2156">
            <v>38046.76</v>
          </cell>
          <cell r="D2156">
            <v>51446.71</v>
          </cell>
          <cell r="E2156">
            <v>88770.26</v>
          </cell>
          <cell r="F2156">
            <v>48297.599999999999</v>
          </cell>
          <cell r="G2156">
            <v>91348.3</v>
          </cell>
          <cell r="H2156">
            <v>11904.84</v>
          </cell>
          <cell r="I2156">
            <v>-256.45999999999998</v>
          </cell>
          <cell r="J2156">
            <v>26663.98</v>
          </cell>
          <cell r="K2156">
            <v>5958.42</v>
          </cell>
          <cell r="L2156">
            <v>12236.28</v>
          </cell>
          <cell r="M2156">
            <v>0</v>
          </cell>
          <cell r="N2156">
            <v>0</v>
          </cell>
          <cell r="O2156">
            <v>9135.76</v>
          </cell>
          <cell r="P2156">
            <v>28610.02</v>
          </cell>
          <cell r="Q2156">
            <v>87176.46</v>
          </cell>
          <cell r="R2156">
            <v>37690.019999999997</v>
          </cell>
          <cell r="S2156">
            <v>2160</v>
          </cell>
          <cell r="T2156">
            <v>5025.6000000000004</v>
          </cell>
          <cell r="U2156">
            <v>12236.28</v>
          </cell>
          <cell r="V2156">
            <v>561</v>
          </cell>
          <cell r="W2156">
            <v>10512</v>
          </cell>
          <cell r="X2156">
            <v>116.25</v>
          </cell>
          <cell r="Y2156">
            <v>11140.76</v>
          </cell>
          <cell r="Z2156">
            <v>6274.15</v>
          </cell>
          <cell r="AA2156">
            <v>1.88</v>
          </cell>
          <cell r="AB2156">
            <v>2231.1999999999998</v>
          </cell>
          <cell r="AC2156">
            <v>12481.88</v>
          </cell>
          <cell r="AD2156">
            <v>13.8</v>
          </cell>
          <cell r="AE2156">
            <v>18072</v>
          </cell>
          <cell r="AF2156">
            <v>20.83</v>
          </cell>
          <cell r="AG2156">
            <v>3667.5</v>
          </cell>
          <cell r="AH2156">
            <v>51402</v>
          </cell>
          <cell r="AI2156">
            <v>2332.8000000000002</v>
          </cell>
          <cell r="AJ2156">
            <v>112243</v>
          </cell>
          <cell r="AK2156">
            <v>4166.55</v>
          </cell>
          <cell r="AL2156">
            <v>20595.919999999998</v>
          </cell>
        </row>
        <row r="2157">
          <cell r="A2157">
            <v>38921</v>
          </cell>
          <cell r="B2157" t="str">
            <v>11:00</v>
          </cell>
          <cell r="C2157">
            <v>38359.629999999997</v>
          </cell>
          <cell r="D2157">
            <v>51286.68</v>
          </cell>
          <cell r="E2157">
            <v>88289.06</v>
          </cell>
          <cell r="F2157">
            <v>47520</v>
          </cell>
          <cell r="G2157">
            <v>91194.97</v>
          </cell>
          <cell r="H2157">
            <v>11930.72</v>
          </cell>
          <cell r="I2157">
            <v>-245.82</v>
          </cell>
          <cell r="J2157">
            <v>26918.49</v>
          </cell>
          <cell r="K2157">
            <v>5870.52</v>
          </cell>
          <cell r="L2157">
            <v>12205.44</v>
          </cell>
          <cell r="M2157">
            <v>0</v>
          </cell>
          <cell r="N2157">
            <v>0</v>
          </cell>
          <cell r="O2157">
            <v>9129.69</v>
          </cell>
          <cell r="P2157">
            <v>28539.99</v>
          </cell>
          <cell r="Q2157">
            <v>87285.82</v>
          </cell>
          <cell r="R2157">
            <v>37659.99</v>
          </cell>
          <cell r="S2157">
            <v>2268</v>
          </cell>
          <cell r="T2157">
            <v>5007.6000000000004</v>
          </cell>
          <cell r="U2157">
            <v>12205.44</v>
          </cell>
          <cell r="V2157">
            <v>579</v>
          </cell>
          <cell r="W2157">
            <v>10483.200000000001</v>
          </cell>
          <cell r="X2157">
            <v>108.75</v>
          </cell>
          <cell r="Y2157">
            <v>11140.76</v>
          </cell>
          <cell r="Z2157">
            <v>5785.41</v>
          </cell>
          <cell r="AA2157">
            <v>3.75</v>
          </cell>
          <cell r="AB2157">
            <v>2259.9</v>
          </cell>
          <cell r="AC2157">
            <v>12717.54</v>
          </cell>
          <cell r="AD2157">
            <v>8.59</v>
          </cell>
          <cell r="AE2157">
            <v>17856</v>
          </cell>
          <cell r="AF2157">
            <v>20.83</v>
          </cell>
          <cell r="AG2157">
            <v>3623.34</v>
          </cell>
          <cell r="AH2157">
            <v>51186</v>
          </cell>
          <cell r="AI2157">
            <v>2325.6</v>
          </cell>
          <cell r="AJ2157">
            <v>112163.04</v>
          </cell>
          <cell r="AK2157">
            <v>4223.62</v>
          </cell>
          <cell r="AL2157">
            <v>20830.87</v>
          </cell>
        </row>
        <row r="2158">
          <cell r="A2158">
            <v>38921</v>
          </cell>
          <cell r="B2158" t="str">
            <v>11:15</v>
          </cell>
          <cell r="C2158">
            <v>39550.720000000001</v>
          </cell>
          <cell r="D2158">
            <v>55847.59</v>
          </cell>
          <cell r="E2158">
            <v>87326.28</v>
          </cell>
          <cell r="F2158">
            <v>47433.599999999999</v>
          </cell>
          <cell r="G2158">
            <v>89814.97</v>
          </cell>
          <cell r="H2158">
            <v>11546.75</v>
          </cell>
          <cell r="I2158">
            <v>-243.67</v>
          </cell>
          <cell r="J2158">
            <v>26553.83</v>
          </cell>
          <cell r="K2158">
            <v>5859.35</v>
          </cell>
          <cell r="L2158">
            <v>12228.61</v>
          </cell>
          <cell r="M2158">
            <v>0</v>
          </cell>
          <cell r="N2158">
            <v>0</v>
          </cell>
          <cell r="O2158">
            <v>9141.82</v>
          </cell>
          <cell r="P2158">
            <v>28370.01</v>
          </cell>
          <cell r="Q2158">
            <v>87843.67</v>
          </cell>
          <cell r="R2158">
            <v>37490.01</v>
          </cell>
          <cell r="S2158">
            <v>2268</v>
          </cell>
          <cell r="T2158">
            <v>5320.8</v>
          </cell>
          <cell r="U2158">
            <v>12228.61</v>
          </cell>
          <cell r="V2158">
            <v>570</v>
          </cell>
          <cell r="W2158">
            <v>10627.2</v>
          </cell>
          <cell r="X2158">
            <v>114.75</v>
          </cell>
          <cell r="Y2158">
            <v>11307.04</v>
          </cell>
          <cell r="Z2158">
            <v>5832.72</v>
          </cell>
          <cell r="AA2158">
            <v>3.75</v>
          </cell>
          <cell r="AB2158">
            <v>2242.4</v>
          </cell>
          <cell r="AC2158">
            <v>12806.65</v>
          </cell>
          <cell r="AD2158">
            <v>1.3</v>
          </cell>
          <cell r="AE2158">
            <v>17748</v>
          </cell>
          <cell r="AF2158">
            <v>17.71</v>
          </cell>
          <cell r="AG2158">
            <v>3652.32</v>
          </cell>
          <cell r="AH2158">
            <v>51288</v>
          </cell>
          <cell r="AI2158">
            <v>2390.4</v>
          </cell>
          <cell r="AJ2158">
            <v>112371.02</v>
          </cell>
          <cell r="AK2158">
            <v>4223.62</v>
          </cell>
          <cell r="AL2158">
            <v>21611.69</v>
          </cell>
        </row>
        <row r="2159">
          <cell r="A2159">
            <v>38921</v>
          </cell>
          <cell r="B2159" t="str">
            <v>11:30</v>
          </cell>
          <cell r="C2159">
            <v>38899.760000000002</v>
          </cell>
          <cell r="D2159">
            <v>59208.26</v>
          </cell>
          <cell r="E2159">
            <v>87249.09</v>
          </cell>
          <cell r="F2159">
            <v>47260.800000000003</v>
          </cell>
          <cell r="G2159">
            <v>89776.639999999999</v>
          </cell>
          <cell r="H2159">
            <v>11498.76</v>
          </cell>
          <cell r="I2159">
            <v>-250.86</v>
          </cell>
          <cell r="J2159">
            <v>26080.81</v>
          </cell>
          <cell r="K2159">
            <v>5838.67</v>
          </cell>
          <cell r="L2159">
            <v>12152.21</v>
          </cell>
          <cell r="M2159">
            <v>0</v>
          </cell>
          <cell r="N2159">
            <v>0</v>
          </cell>
          <cell r="O2159">
            <v>9129.69</v>
          </cell>
          <cell r="P2159">
            <v>28339.98</v>
          </cell>
          <cell r="Q2159">
            <v>87650.86</v>
          </cell>
          <cell r="R2159">
            <v>37459.980000000003</v>
          </cell>
          <cell r="S2159">
            <v>2160</v>
          </cell>
          <cell r="T2159">
            <v>5684.4</v>
          </cell>
          <cell r="U2159">
            <v>12152.21</v>
          </cell>
          <cell r="V2159">
            <v>558</v>
          </cell>
          <cell r="W2159">
            <v>10800</v>
          </cell>
          <cell r="X2159">
            <v>108</v>
          </cell>
          <cell r="Y2159">
            <v>11390.18</v>
          </cell>
          <cell r="Z2159">
            <v>5972.36</v>
          </cell>
          <cell r="AA2159">
            <v>3.75</v>
          </cell>
          <cell r="AB2159">
            <v>2253.5</v>
          </cell>
          <cell r="AC2159">
            <v>12877.17</v>
          </cell>
          <cell r="AD2159">
            <v>5.78</v>
          </cell>
          <cell r="AE2159">
            <v>17622</v>
          </cell>
          <cell r="AF2159">
            <v>22.92</v>
          </cell>
          <cell r="AG2159">
            <v>3591.05</v>
          </cell>
          <cell r="AH2159">
            <v>51459</v>
          </cell>
          <cell r="AI2159">
            <v>2426.4</v>
          </cell>
          <cell r="AJ2159">
            <v>113074.96</v>
          </cell>
          <cell r="AK2159">
            <v>4166.55</v>
          </cell>
          <cell r="AL2159">
            <v>22081.59</v>
          </cell>
        </row>
        <row r="2160">
          <cell r="A2160">
            <v>38921</v>
          </cell>
          <cell r="B2160" t="str">
            <v>11:45</v>
          </cell>
          <cell r="C2160">
            <v>38343.629999999997</v>
          </cell>
          <cell r="D2160">
            <v>59128.25</v>
          </cell>
          <cell r="E2160">
            <v>87244.28</v>
          </cell>
          <cell r="F2160">
            <v>47260.800000000003</v>
          </cell>
          <cell r="G2160">
            <v>89738.3</v>
          </cell>
          <cell r="H2160">
            <v>11495</v>
          </cell>
          <cell r="I2160">
            <v>-242.52</v>
          </cell>
          <cell r="J2160">
            <v>26356.31</v>
          </cell>
          <cell r="K2160">
            <v>5817.03</v>
          </cell>
          <cell r="L2160">
            <v>12142.62</v>
          </cell>
          <cell r="M2160">
            <v>0</v>
          </cell>
          <cell r="N2160">
            <v>0</v>
          </cell>
          <cell r="O2160">
            <v>9135.76</v>
          </cell>
          <cell r="P2160">
            <v>28300</v>
          </cell>
          <cell r="Q2160">
            <v>87882.52</v>
          </cell>
          <cell r="R2160">
            <v>37420</v>
          </cell>
          <cell r="S2160">
            <v>2376</v>
          </cell>
          <cell r="T2160">
            <v>5292</v>
          </cell>
          <cell r="U2160">
            <v>12142.62</v>
          </cell>
          <cell r="V2160">
            <v>591</v>
          </cell>
          <cell r="W2160">
            <v>10598.4</v>
          </cell>
          <cell r="X2160">
            <v>111.75</v>
          </cell>
          <cell r="Y2160">
            <v>11307.04</v>
          </cell>
          <cell r="Z2160">
            <v>5830.72</v>
          </cell>
          <cell r="AA2160">
            <v>0</v>
          </cell>
          <cell r="AB2160">
            <v>2253.5</v>
          </cell>
          <cell r="AC2160">
            <v>12771.17</v>
          </cell>
          <cell r="AD2160">
            <v>38.450000000000003</v>
          </cell>
          <cell r="AE2160">
            <v>17730</v>
          </cell>
          <cell r="AF2160">
            <v>25</v>
          </cell>
          <cell r="AG2160">
            <v>3604.7</v>
          </cell>
          <cell r="AH2160">
            <v>50769</v>
          </cell>
          <cell r="AI2160">
            <v>2433.6</v>
          </cell>
          <cell r="AJ2160">
            <v>113282.95</v>
          </cell>
          <cell r="AK2160">
            <v>3824.09</v>
          </cell>
          <cell r="AL2160">
            <v>22667.21</v>
          </cell>
        </row>
        <row r="2161">
          <cell r="A2161">
            <v>38921</v>
          </cell>
          <cell r="B2161" t="str">
            <v>12:00</v>
          </cell>
          <cell r="C2161">
            <v>38116.78</v>
          </cell>
          <cell r="D2161">
            <v>58888.2</v>
          </cell>
          <cell r="E2161">
            <v>87246.69</v>
          </cell>
          <cell r="F2161">
            <v>46051.199999999997</v>
          </cell>
          <cell r="G2161">
            <v>89584.97</v>
          </cell>
          <cell r="H2161">
            <v>11426.76</v>
          </cell>
          <cell r="I2161">
            <v>-223.11</v>
          </cell>
          <cell r="J2161">
            <v>26471.71</v>
          </cell>
          <cell r="K2161">
            <v>5805.93</v>
          </cell>
          <cell r="L2161">
            <v>12039.87</v>
          </cell>
          <cell r="M2161">
            <v>0</v>
          </cell>
          <cell r="N2161">
            <v>0</v>
          </cell>
          <cell r="O2161">
            <v>9129.69</v>
          </cell>
          <cell r="P2161">
            <v>28450.01</v>
          </cell>
          <cell r="Q2161">
            <v>86503.11</v>
          </cell>
          <cell r="R2161">
            <v>37570.01</v>
          </cell>
          <cell r="S2161">
            <v>2268</v>
          </cell>
          <cell r="T2161">
            <v>5227.2</v>
          </cell>
          <cell r="U2161">
            <v>12039.87</v>
          </cell>
          <cell r="V2161">
            <v>549</v>
          </cell>
          <cell r="W2161">
            <v>10454.4</v>
          </cell>
          <cell r="X2161">
            <v>103.5</v>
          </cell>
          <cell r="Y2161">
            <v>11639.6</v>
          </cell>
          <cell r="Z2161">
            <v>5758.3</v>
          </cell>
          <cell r="AA2161">
            <v>3.75</v>
          </cell>
          <cell r="AB2161">
            <v>2245.5</v>
          </cell>
          <cell r="AC2161">
            <v>12750.3</v>
          </cell>
          <cell r="AD2161">
            <v>46.03</v>
          </cell>
          <cell r="AE2161">
            <v>17694</v>
          </cell>
          <cell r="AF2161">
            <v>17.71</v>
          </cell>
          <cell r="AG2161">
            <v>3598.38</v>
          </cell>
          <cell r="AH2161">
            <v>50442</v>
          </cell>
          <cell r="AI2161">
            <v>2412</v>
          </cell>
          <cell r="AJ2161">
            <v>113570.98</v>
          </cell>
          <cell r="AK2161">
            <v>3995.32</v>
          </cell>
          <cell r="AL2161">
            <v>22726.83</v>
          </cell>
        </row>
        <row r="2162">
          <cell r="A2162">
            <v>38921</v>
          </cell>
          <cell r="B2162" t="str">
            <v>12:15</v>
          </cell>
          <cell r="C2162">
            <v>38596.49</v>
          </cell>
          <cell r="D2162">
            <v>57407.9</v>
          </cell>
          <cell r="E2162">
            <v>86404.3</v>
          </cell>
          <cell r="F2162">
            <v>45532.800000000003</v>
          </cell>
          <cell r="G2162">
            <v>89354.97</v>
          </cell>
          <cell r="H2162">
            <v>11330.77</v>
          </cell>
          <cell r="I2162">
            <v>-209.02</v>
          </cell>
          <cell r="J2162">
            <v>26241.99</v>
          </cell>
          <cell r="K2162">
            <v>5488.94</v>
          </cell>
          <cell r="L2162">
            <v>12134.68</v>
          </cell>
          <cell r="M2162">
            <v>0</v>
          </cell>
          <cell r="N2162">
            <v>0</v>
          </cell>
          <cell r="O2162">
            <v>9135.76</v>
          </cell>
          <cell r="P2162">
            <v>27669.98</v>
          </cell>
          <cell r="Q2162">
            <v>85849.02</v>
          </cell>
          <cell r="R2162">
            <v>36749.980000000003</v>
          </cell>
          <cell r="S2162">
            <v>2376</v>
          </cell>
          <cell r="T2162">
            <v>4168.8</v>
          </cell>
          <cell r="U2162">
            <v>12134.68</v>
          </cell>
          <cell r="V2162">
            <v>540</v>
          </cell>
          <cell r="W2162">
            <v>9878.4</v>
          </cell>
          <cell r="X2162">
            <v>92.25</v>
          </cell>
          <cell r="Y2162">
            <v>11473.32</v>
          </cell>
          <cell r="Z2162">
            <v>6022.94</v>
          </cell>
          <cell r="AA2162">
            <v>3.75</v>
          </cell>
          <cell r="AB2162">
            <v>2215.1999999999998</v>
          </cell>
          <cell r="AC2162">
            <v>12590.39</v>
          </cell>
          <cell r="AD2162">
            <v>52.42</v>
          </cell>
          <cell r="AE2162">
            <v>17694</v>
          </cell>
          <cell r="AF2162">
            <v>18.75</v>
          </cell>
          <cell r="AG2162">
            <v>3595.84</v>
          </cell>
          <cell r="AH2162">
            <v>50259</v>
          </cell>
          <cell r="AI2162">
            <v>2426.4</v>
          </cell>
          <cell r="AJ2162">
            <v>112675.06</v>
          </cell>
          <cell r="AK2162">
            <v>4052.4</v>
          </cell>
          <cell r="AL2162">
            <v>22630.98</v>
          </cell>
        </row>
        <row r="2163">
          <cell r="A2163">
            <v>38921</v>
          </cell>
          <cell r="B2163" t="str">
            <v>12:30</v>
          </cell>
          <cell r="C2163">
            <v>37725.08</v>
          </cell>
          <cell r="D2163">
            <v>54567.34</v>
          </cell>
          <cell r="E2163">
            <v>86603.9</v>
          </cell>
          <cell r="F2163">
            <v>45619.199999999997</v>
          </cell>
          <cell r="G2163">
            <v>89239.97</v>
          </cell>
          <cell r="H2163">
            <v>11258.78</v>
          </cell>
          <cell r="I2163">
            <v>-183.72</v>
          </cell>
          <cell r="J2163">
            <v>26251.54</v>
          </cell>
          <cell r="K2163">
            <v>5530.74</v>
          </cell>
          <cell r="L2163">
            <v>12170.54</v>
          </cell>
          <cell r="M2163">
            <v>0</v>
          </cell>
          <cell r="N2163">
            <v>0</v>
          </cell>
          <cell r="O2163">
            <v>9123.6299999999992</v>
          </cell>
          <cell r="P2163">
            <v>27500.01</v>
          </cell>
          <cell r="Q2163">
            <v>84383.72</v>
          </cell>
          <cell r="R2163">
            <v>36620.01</v>
          </cell>
          <cell r="S2163">
            <v>2376</v>
          </cell>
          <cell r="T2163">
            <v>3823.2</v>
          </cell>
          <cell r="U2163">
            <v>12170.54</v>
          </cell>
          <cell r="V2163">
            <v>522</v>
          </cell>
          <cell r="W2163">
            <v>9619.2000000000007</v>
          </cell>
          <cell r="X2163">
            <v>90.75</v>
          </cell>
          <cell r="Y2163">
            <v>11639.6</v>
          </cell>
          <cell r="Z2163">
            <v>6445.35</v>
          </cell>
          <cell r="AA2163">
            <v>3.75</v>
          </cell>
          <cell r="AB2163">
            <v>2223.1999999999998</v>
          </cell>
          <cell r="AC2163">
            <v>12559.23</v>
          </cell>
          <cell r="AD2163">
            <v>51.55</v>
          </cell>
          <cell r="AE2163">
            <v>17712</v>
          </cell>
          <cell r="AF2163">
            <v>18.75</v>
          </cell>
          <cell r="AG2163">
            <v>3644.79</v>
          </cell>
          <cell r="AH2163">
            <v>49371</v>
          </cell>
          <cell r="AI2163">
            <v>2404.8000000000002</v>
          </cell>
          <cell r="AJ2163">
            <v>112275.09</v>
          </cell>
          <cell r="AK2163">
            <v>4223.62</v>
          </cell>
          <cell r="AL2163">
            <v>22220.7</v>
          </cell>
        </row>
        <row r="2164">
          <cell r="A2164">
            <v>38921</v>
          </cell>
          <cell r="B2164" t="str">
            <v>12:45</v>
          </cell>
          <cell r="C2164">
            <v>38050.36</v>
          </cell>
          <cell r="D2164">
            <v>51246.67</v>
          </cell>
          <cell r="E2164">
            <v>86565.5</v>
          </cell>
          <cell r="F2164">
            <v>45619.199999999997</v>
          </cell>
          <cell r="G2164">
            <v>89278.3</v>
          </cell>
          <cell r="H2164">
            <v>11231.03</v>
          </cell>
          <cell r="I2164">
            <v>-140.59</v>
          </cell>
          <cell r="J2164">
            <v>26260.55</v>
          </cell>
          <cell r="K2164">
            <v>5540.38</v>
          </cell>
          <cell r="L2164">
            <v>12164.47</v>
          </cell>
          <cell r="M2164">
            <v>0</v>
          </cell>
          <cell r="N2164">
            <v>0</v>
          </cell>
          <cell r="O2164">
            <v>9141.82</v>
          </cell>
          <cell r="P2164">
            <v>26810</v>
          </cell>
          <cell r="Q2164">
            <v>83620.59</v>
          </cell>
          <cell r="R2164">
            <v>35930</v>
          </cell>
          <cell r="S2164">
            <v>2376</v>
          </cell>
          <cell r="T2164">
            <v>3898.8</v>
          </cell>
          <cell r="U2164">
            <v>12164.47</v>
          </cell>
          <cell r="V2164">
            <v>516</v>
          </cell>
          <cell r="W2164">
            <v>9619.2000000000007</v>
          </cell>
          <cell r="X2164">
            <v>106.5</v>
          </cell>
          <cell r="Y2164">
            <v>11307.04</v>
          </cell>
          <cell r="Z2164">
            <v>6435.56</v>
          </cell>
          <cell r="AA2164">
            <v>0</v>
          </cell>
          <cell r="AB2164">
            <v>2200.9</v>
          </cell>
          <cell r="AC2164">
            <v>12278.95</v>
          </cell>
          <cell r="AD2164">
            <v>51.56</v>
          </cell>
          <cell r="AE2164">
            <v>17370</v>
          </cell>
          <cell r="AF2164">
            <v>21.87</v>
          </cell>
          <cell r="AG2164">
            <v>3589.36</v>
          </cell>
          <cell r="AH2164">
            <v>49101</v>
          </cell>
          <cell r="AI2164">
            <v>2368.8000000000002</v>
          </cell>
          <cell r="AJ2164">
            <v>111859.09</v>
          </cell>
          <cell r="AK2164">
            <v>4109.47</v>
          </cell>
          <cell r="AL2164">
            <v>21906.26</v>
          </cell>
        </row>
        <row r="2165">
          <cell r="A2165">
            <v>38921</v>
          </cell>
          <cell r="B2165" t="str">
            <v>13:00</v>
          </cell>
          <cell r="C2165">
            <v>38158.78</v>
          </cell>
          <cell r="D2165">
            <v>49646.36</v>
          </cell>
          <cell r="E2165">
            <v>86681.93</v>
          </cell>
          <cell r="F2165">
            <v>45100.800000000003</v>
          </cell>
          <cell r="G2165">
            <v>89354.97</v>
          </cell>
          <cell r="H2165">
            <v>11210.78</v>
          </cell>
          <cell r="I2165">
            <v>-129.24</v>
          </cell>
          <cell r="J2165">
            <v>26239.07</v>
          </cell>
          <cell r="K2165">
            <v>5579.78</v>
          </cell>
          <cell r="L2165">
            <v>12186.07</v>
          </cell>
          <cell r="M2165">
            <v>0</v>
          </cell>
          <cell r="N2165">
            <v>0</v>
          </cell>
          <cell r="O2165">
            <v>8783.92</v>
          </cell>
          <cell r="P2165">
            <v>25050.02</v>
          </cell>
          <cell r="Q2165">
            <v>83449.240000000005</v>
          </cell>
          <cell r="R2165">
            <v>33890.019999999997</v>
          </cell>
          <cell r="S2165">
            <v>2268</v>
          </cell>
          <cell r="T2165">
            <v>3618</v>
          </cell>
          <cell r="U2165">
            <v>12186.07</v>
          </cell>
          <cell r="V2165">
            <v>501</v>
          </cell>
          <cell r="W2165">
            <v>9475.2000000000007</v>
          </cell>
          <cell r="X2165">
            <v>99</v>
          </cell>
          <cell r="Y2165">
            <v>11057.62</v>
          </cell>
          <cell r="Z2165">
            <v>6836.38</v>
          </cell>
          <cell r="AA2165">
            <v>3.75</v>
          </cell>
          <cell r="AB2165">
            <v>2178.5</v>
          </cell>
          <cell r="AC2165">
            <v>12192.34</v>
          </cell>
          <cell r="AD2165">
            <v>51.44</v>
          </cell>
          <cell r="AE2165">
            <v>17334</v>
          </cell>
          <cell r="AF2165">
            <v>33.33</v>
          </cell>
          <cell r="AG2165">
            <v>3624.32</v>
          </cell>
          <cell r="AH2165">
            <v>48921</v>
          </cell>
          <cell r="AI2165">
            <v>2347.1999999999998</v>
          </cell>
          <cell r="AJ2165">
            <v>111619.05</v>
          </cell>
          <cell r="AK2165">
            <v>4052.4</v>
          </cell>
          <cell r="AL2165">
            <v>21631.57</v>
          </cell>
        </row>
        <row r="2166">
          <cell r="A2166">
            <v>38921</v>
          </cell>
          <cell r="B2166" t="str">
            <v>13:15</v>
          </cell>
          <cell r="C2166">
            <v>38340.03</v>
          </cell>
          <cell r="D2166">
            <v>50006.42</v>
          </cell>
          <cell r="E2166">
            <v>85165.84</v>
          </cell>
          <cell r="F2166">
            <v>44755.199999999997</v>
          </cell>
          <cell r="G2166">
            <v>89239.97</v>
          </cell>
          <cell r="H2166">
            <v>11210.78</v>
          </cell>
          <cell r="I2166">
            <v>-119.75</v>
          </cell>
          <cell r="J2166">
            <v>26343.42</v>
          </cell>
          <cell r="K2166">
            <v>5564.16</v>
          </cell>
          <cell r="L2166">
            <v>12193.27</v>
          </cell>
          <cell r="M2166">
            <v>0</v>
          </cell>
          <cell r="N2166">
            <v>0</v>
          </cell>
          <cell r="O2166">
            <v>7643.46</v>
          </cell>
          <cell r="P2166">
            <v>24720.02</v>
          </cell>
          <cell r="Q2166">
            <v>82879.75</v>
          </cell>
          <cell r="R2166">
            <v>32360.01</v>
          </cell>
          <cell r="S2166">
            <v>2268</v>
          </cell>
          <cell r="T2166">
            <v>3502.8</v>
          </cell>
          <cell r="U2166">
            <v>12193.27</v>
          </cell>
          <cell r="V2166">
            <v>507</v>
          </cell>
          <cell r="W2166">
            <v>9273.6</v>
          </cell>
          <cell r="X2166">
            <v>95.25</v>
          </cell>
          <cell r="Y2166">
            <v>11223.9</v>
          </cell>
          <cell r="Z2166">
            <v>6880.52</v>
          </cell>
          <cell r="AA2166">
            <v>3.75</v>
          </cell>
          <cell r="AB2166">
            <v>2210.4</v>
          </cell>
          <cell r="AC2166">
            <v>12021.75</v>
          </cell>
          <cell r="AD2166">
            <v>51.02</v>
          </cell>
          <cell r="AE2166">
            <v>17010</v>
          </cell>
          <cell r="AF2166">
            <v>42.71</v>
          </cell>
          <cell r="AG2166">
            <v>3589.1</v>
          </cell>
          <cell r="AH2166">
            <v>48447</v>
          </cell>
          <cell r="AI2166">
            <v>2368.8000000000002</v>
          </cell>
          <cell r="AJ2166">
            <v>110899.16</v>
          </cell>
          <cell r="AK2166">
            <v>4166.55</v>
          </cell>
          <cell r="AL2166">
            <v>22021.98</v>
          </cell>
        </row>
        <row r="2167">
          <cell r="A2167">
            <v>38921</v>
          </cell>
          <cell r="B2167" t="str">
            <v>13:30</v>
          </cell>
          <cell r="C2167">
            <v>38086.769999999997</v>
          </cell>
          <cell r="D2167">
            <v>45925.61</v>
          </cell>
          <cell r="E2167">
            <v>85561.49</v>
          </cell>
          <cell r="F2167">
            <v>44668.800000000003</v>
          </cell>
          <cell r="G2167">
            <v>89278.3</v>
          </cell>
          <cell r="H2167">
            <v>11160.91</v>
          </cell>
          <cell r="I2167">
            <v>-121.04</v>
          </cell>
          <cell r="J2167">
            <v>26547.4</v>
          </cell>
          <cell r="K2167">
            <v>5678.41</v>
          </cell>
          <cell r="L2167">
            <v>12163.65</v>
          </cell>
          <cell r="M2167">
            <v>0</v>
          </cell>
          <cell r="N2167">
            <v>0</v>
          </cell>
          <cell r="O2167">
            <v>7631.33</v>
          </cell>
          <cell r="P2167">
            <v>24770</v>
          </cell>
          <cell r="Q2167">
            <v>80481.039999999994</v>
          </cell>
          <cell r="R2167">
            <v>32370</v>
          </cell>
          <cell r="S2167">
            <v>2376</v>
          </cell>
          <cell r="T2167">
            <v>3193.2</v>
          </cell>
          <cell r="U2167">
            <v>12163.65</v>
          </cell>
          <cell r="V2167">
            <v>513</v>
          </cell>
          <cell r="W2167">
            <v>9129.6</v>
          </cell>
          <cell r="X2167">
            <v>93.75</v>
          </cell>
          <cell r="Y2167">
            <v>11223.9</v>
          </cell>
          <cell r="Z2167">
            <v>6874.65</v>
          </cell>
          <cell r="AA2167">
            <v>1.88</v>
          </cell>
          <cell r="AB2167">
            <v>2189.6999999999998</v>
          </cell>
          <cell r="AC2167">
            <v>12166.26</v>
          </cell>
          <cell r="AD2167">
            <v>47.62</v>
          </cell>
          <cell r="AE2167">
            <v>17190</v>
          </cell>
          <cell r="AF2167">
            <v>28.12</v>
          </cell>
          <cell r="AG2167">
            <v>3609.06</v>
          </cell>
          <cell r="AH2167">
            <v>48525</v>
          </cell>
          <cell r="AI2167">
            <v>2361.6</v>
          </cell>
          <cell r="AJ2167">
            <v>110723.1</v>
          </cell>
          <cell r="AK2167">
            <v>4223.62</v>
          </cell>
          <cell r="AL2167">
            <v>21631.57</v>
          </cell>
        </row>
        <row r="2168">
          <cell r="A2168">
            <v>38921</v>
          </cell>
          <cell r="B2168" t="str">
            <v>13:45</v>
          </cell>
          <cell r="C2168">
            <v>38071.160000000003</v>
          </cell>
          <cell r="D2168">
            <v>44805.38</v>
          </cell>
          <cell r="E2168">
            <v>86081.1</v>
          </cell>
          <cell r="F2168">
            <v>44841.599999999999</v>
          </cell>
          <cell r="G2168">
            <v>89278.3</v>
          </cell>
          <cell r="H2168">
            <v>11160.91</v>
          </cell>
          <cell r="I2168">
            <v>-121.76</v>
          </cell>
          <cell r="J2168">
            <v>26335.86</v>
          </cell>
          <cell r="K2168">
            <v>5681.56</v>
          </cell>
          <cell r="L2168">
            <v>12152.9</v>
          </cell>
          <cell r="M2168">
            <v>0</v>
          </cell>
          <cell r="N2168">
            <v>0</v>
          </cell>
          <cell r="O2168">
            <v>7625.26</v>
          </cell>
          <cell r="P2168">
            <v>24870.04</v>
          </cell>
          <cell r="Q2168">
            <v>79601.759999999995</v>
          </cell>
          <cell r="R2168">
            <v>32470.04</v>
          </cell>
          <cell r="S2168">
            <v>2268</v>
          </cell>
          <cell r="T2168">
            <v>2829.6</v>
          </cell>
          <cell r="U2168">
            <v>12152.9</v>
          </cell>
          <cell r="V2168">
            <v>522</v>
          </cell>
          <cell r="W2168">
            <v>9302.4</v>
          </cell>
          <cell r="X2168">
            <v>95.25</v>
          </cell>
          <cell r="Y2168">
            <v>11223.9</v>
          </cell>
          <cell r="Z2168">
            <v>6897.79</v>
          </cell>
          <cell r="AA2168">
            <v>1.88</v>
          </cell>
          <cell r="AB2168">
            <v>2204</v>
          </cell>
          <cell r="AC2168">
            <v>12382.28</v>
          </cell>
          <cell r="AD2168">
            <v>44.15</v>
          </cell>
          <cell r="AE2168">
            <v>17118</v>
          </cell>
          <cell r="AF2168">
            <v>16.670000000000002</v>
          </cell>
          <cell r="AG2168">
            <v>3651.31</v>
          </cell>
          <cell r="AH2168">
            <v>48480</v>
          </cell>
          <cell r="AI2168">
            <v>2361.6</v>
          </cell>
          <cell r="AJ2168">
            <v>111075.05</v>
          </cell>
          <cell r="AK2168">
            <v>4280.7</v>
          </cell>
          <cell r="AL2168">
            <v>21611.69</v>
          </cell>
        </row>
        <row r="2169">
          <cell r="A2169">
            <v>38921</v>
          </cell>
          <cell r="B2169" t="str">
            <v>14:00</v>
          </cell>
          <cell r="C2169">
            <v>38437.25</v>
          </cell>
          <cell r="D2169">
            <v>46965.82</v>
          </cell>
          <cell r="E2169">
            <v>84046.18</v>
          </cell>
          <cell r="F2169">
            <v>44409.599999999999</v>
          </cell>
          <cell r="G2169">
            <v>89316.64</v>
          </cell>
          <cell r="H2169">
            <v>11190.53</v>
          </cell>
          <cell r="I2169">
            <v>-118.17</v>
          </cell>
          <cell r="J2169">
            <v>26185.97</v>
          </cell>
          <cell r="K2169">
            <v>5747.67</v>
          </cell>
          <cell r="L2169">
            <v>12068.43</v>
          </cell>
          <cell r="M2169">
            <v>0</v>
          </cell>
          <cell r="N2169">
            <v>0</v>
          </cell>
          <cell r="O2169">
            <v>7601</v>
          </cell>
          <cell r="P2169">
            <v>25369.99</v>
          </cell>
          <cell r="Q2169">
            <v>77878.17</v>
          </cell>
          <cell r="R2169">
            <v>32970</v>
          </cell>
          <cell r="S2169">
            <v>2268</v>
          </cell>
          <cell r="T2169">
            <v>2883.6</v>
          </cell>
          <cell r="U2169">
            <v>12068.43</v>
          </cell>
          <cell r="V2169">
            <v>519</v>
          </cell>
          <cell r="W2169">
            <v>9648</v>
          </cell>
          <cell r="X2169">
            <v>108.75</v>
          </cell>
          <cell r="Y2169">
            <v>11390.18</v>
          </cell>
          <cell r="Z2169">
            <v>7123.78</v>
          </cell>
          <cell r="AA2169">
            <v>7.5</v>
          </cell>
          <cell r="AB2169">
            <v>2170.6</v>
          </cell>
          <cell r="AC2169">
            <v>12922.84</v>
          </cell>
          <cell r="AD2169">
            <v>45.92</v>
          </cell>
          <cell r="AE2169">
            <v>17262</v>
          </cell>
          <cell r="AF2169">
            <v>26.04</v>
          </cell>
          <cell r="AG2169">
            <v>3606.05</v>
          </cell>
          <cell r="AH2169">
            <v>48630</v>
          </cell>
          <cell r="AI2169">
            <v>2368.8000000000002</v>
          </cell>
          <cell r="AJ2169">
            <v>110339.14</v>
          </cell>
          <cell r="AK2169">
            <v>4223.62</v>
          </cell>
          <cell r="AL2169">
            <v>22488.37</v>
          </cell>
        </row>
        <row r="2170">
          <cell r="A2170">
            <v>38921</v>
          </cell>
          <cell r="B2170" t="str">
            <v>14:15</v>
          </cell>
          <cell r="C2170">
            <v>38848.949999999997</v>
          </cell>
          <cell r="D2170">
            <v>51326.69</v>
          </cell>
          <cell r="E2170">
            <v>80329.509999999995</v>
          </cell>
          <cell r="F2170">
            <v>44150.400000000001</v>
          </cell>
          <cell r="G2170">
            <v>89354.97</v>
          </cell>
          <cell r="H2170">
            <v>11136.91</v>
          </cell>
          <cell r="I2170">
            <v>-114.72</v>
          </cell>
          <cell r="J2170">
            <v>26636.43</v>
          </cell>
          <cell r="K2170">
            <v>5730.37</v>
          </cell>
          <cell r="L2170">
            <v>12123.61</v>
          </cell>
          <cell r="M2170">
            <v>0</v>
          </cell>
          <cell r="N2170">
            <v>0</v>
          </cell>
          <cell r="O2170">
            <v>7522.14</v>
          </cell>
          <cell r="P2170">
            <v>25220.01</v>
          </cell>
          <cell r="Q2170">
            <v>77354.720000000001</v>
          </cell>
          <cell r="R2170">
            <v>32740.01</v>
          </cell>
          <cell r="S2170">
            <v>2376</v>
          </cell>
          <cell r="T2170">
            <v>2916</v>
          </cell>
          <cell r="U2170">
            <v>12123.61</v>
          </cell>
          <cell r="V2170">
            <v>615</v>
          </cell>
          <cell r="W2170">
            <v>9676.7999999999993</v>
          </cell>
          <cell r="X2170">
            <v>110.25</v>
          </cell>
          <cell r="Y2170">
            <v>11473.32</v>
          </cell>
          <cell r="Z2170">
            <v>7125.96</v>
          </cell>
          <cell r="AA2170">
            <v>1.88</v>
          </cell>
          <cell r="AB2170">
            <v>2252</v>
          </cell>
          <cell r="AC2170">
            <v>13468.6</v>
          </cell>
          <cell r="AD2170">
            <v>50.63</v>
          </cell>
          <cell r="AE2170">
            <v>17064</v>
          </cell>
          <cell r="AF2170">
            <v>36.46</v>
          </cell>
          <cell r="AG2170">
            <v>3605.05</v>
          </cell>
          <cell r="AH2170">
            <v>49056</v>
          </cell>
          <cell r="AI2170">
            <v>2368.8000000000002</v>
          </cell>
          <cell r="AJ2170">
            <v>109363.34</v>
          </cell>
          <cell r="AK2170">
            <v>4223.62</v>
          </cell>
          <cell r="AL2170">
            <v>24519.919999999998</v>
          </cell>
        </row>
        <row r="2171">
          <cell r="A2171">
            <v>38921</v>
          </cell>
          <cell r="B2171" t="str">
            <v>14:30</v>
          </cell>
          <cell r="C2171">
            <v>39471.9</v>
          </cell>
          <cell r="D2171">
            <v>52806.98</v>
          </cell>
          <cell r="E2171">
            <v>79767.06</v>
          </cell>
          <cell r="F2171">
            <v>44236.800000000003</v>
          </cell>
          <cell r="G2171">
            <v>89354.97</v>
          </cell>
          <cell r="H2171">
            <v>11136.91</v>
          </cell>
          <cell r="I2171">
            <v>-123.06</v>
          </cell>
          <cell r="J2171">
            <v>26227.66</v>
          </cell>
          <cell r="K2171">
            <v>5736.96</v>
          </cell>
          <cell r="L2171">
            <v>12133.47</v>
          </cell>
          <cell r="M2171">
            <v>0</v>
          </cell>
          <cell r="N2171">
            <v>0</v>
          </cell>
          <cell r="O2171">
            <v>7540.34</v>
          </cell>
          <cell r="P2171">
            <v>25310.02</v>
          </cell>
          <cell r="Q2171">
            <v>77003.06</v>
          </cell>
          <cell r="R2171">
            <v>32830.019999999997</v>
          </cell>
          <cell r="S2171">
            <v>2268</v>
          </cell>
          <cell r="T2171">
            <v>3016.8</v>
          </cell>
          <cell r="U2171">
            <v>12133.47</v>
          </cell>
          <cell r="V2171">
            <v>600</v>
          </cell>
          <cell r="W2171">
            <v>9648</v>
          </cell>
          <cell r="X2171">
            <v>110.25</v>
          </cell>
          <cell r="Y2171">
            <v>11722.74</v>
          </cell>
          <cell r="Z2171">
            <v>7312.55</v>
          </cell>
          <cell r="AA2171">
            <v>1.88</v>
          </cell>
          <cell r="AB2171">
            <v>2245.6999999999998</v>
          </cell>
          <cell r="AC2171">
            <v>13649.01</v>
          </cell>
          <cell r="AD2171">
            <v>49.9</v>
          </cell>
          <cell r="AE2171">
            <v>17046</v>
          </cell>
          <cell r="AF2171">
            <v>29.17</v>
          </cell>
          <cell r="AG2171">
            <v>3632.34</v>
          </cell>
          <cell r="AH2171">
            <v>49263</v>
          </cell>
          <cell r="AI2171">
            <v>2412</v>
          </cell>
          <cell r="AJ2171">
            <v>109331.34</v>
          </cell>
          <cell r="AK2171">
            <v>4337.78</v>
          </cell>
          <cell r="AL2171">
            <v>25105.54</v>
          </cell>
        </row>
        <row r="2172">
          <cell r="A2172">
            <v>38921</v>
          </cell>
          <cell r="B2172" t="str">
            <v>14:45</v>
          </cell>
          <cell r="C2172">
            <v>38545.68</v>
          </cell>
          <cell r="D2172">
            <v>57287.89</v>
          </cell>
          <cell r="E2172">
            <v>79448.25</v>
          </cell>
          <cell r="F2172">
            <v>44236.800000000003</v>
          </cell>
          <cell r="G2172">
            <v>89316.64</v>
          </cell>
          <cell r="H2172">
            <v>11160.91</v>
          </cell>
          <cell r="I2172">
            <v>-129.66999999999999</v>
          </cell>
          <cell r="J2172">
            <v>26520.05</v>
          </cell>
          <cell r="K2172">
            <v>5708.66</v>
          </cell>
          <cell r="L2172">
            <v>12114.04</v>
          </cell>
          <cell r="M2172">
            <v>0</v>
          </cell>
          <cell r="N2172">
            <v>0</v>
          </cell>
          <cell r="O2172">
            <v>7528.2</v>
          </cell>
          <cell r="P2172">
            <v>25289.99</v>
          </cell>
          <cell r="Q2172">
            <v>77929.67</v>
          </cell>
          <cell r="R2172">
            <v>32809.99</v>
          </cell>
          <cell r="S2172">
            <v>2268</v>
          </cell>
          <cell r="T2172">
            <v>3319.2</v>
          </cell>
          <cell r="U2172">
            <v>12114.04</v>
          </cell>
          <cell r="V2172">
            <v>603</v>
          </cell>
          <cell r="W2172">
            <v>9676.7999999999993</v>
          </cell>
          <cell r="X2172">
            <v>118.5</v>
          </cell>
          <cell r="Y2172">
            <v>12138.44</v>
          </cell>
          <cell r="Z2172">
            <v>7583.69</v>
          </cell>
          <cell r="AA2172">
            <v>1.88</v>
          </cell>
          <cell r="AB2172">
            <v>2237.6999999999998</v>
          </cell>
          <cell r="AC2172">
            <v>13971.13</v>
          </cell>
          <cell r="AD2172">
            <v>49.73</v>
          </cell>
          <cell r="AE2172">
            <v>17046</v>
          </cell>
          <cell r="AF2172">
            <v>30.21</v>
          </cell>
          <cell r="AG2172">
            <v>3624.13</v>
          </cell>
          <cell r="AH2172">
            <v>49557</v>
          </cell>
          <cell r="AI2172">
            <v>2440.8000000000002</v>
          </cell>
          <cell r="AJ2172">
            <v>110035.22</v>
          </cell>
          <cell r="AK2172">
            <v>4223.62</v>
          </cell>
          <cell r="AL2172">
            <v>25671.279999999999</v>
          </cell>
        </row>
        <row r="2173">
          <cell r="A2173">
            <v>38921</v>
          </cell>
          <cell r="B2173" t="str">
            <v>15:00</v>
          </cell>
          <cell r="C2173">
            <v>37889.519999999997</v>
          </cell>
          <cell r="D2173">
            <v>55687.56</v>
          </cell>
          <cell r="E2173">
            <v>84246.62</v>
          </cell>
          <cell r="F2173">
            <v>43718.400000000001</v>
          </cell>
          <cell r="G2173">
            <v>89048.3</v>
          </cell>
          <cell r="H2173">
            <v>11088.92</v>
          </cell>
          <cell r="I2173">
            <v>-104.66</v>
          </cell>
          <cell r="J2173">
            <v>26606.43</v>
          </cell>
          <cell r="K2173">
            <v>5715.09</v>
          </cell>
          <cell r="L2173">
            <v>12151.82</v>
          </cell>
          <cell r="M2173">
            <v>0</v>
          </cell>
          <cell r="N2173">
            <v>0</v>
          </cell>
          <cell r="O2173">
            <v>7534.27</v>
          </cell>
          <cell r="P2173">
            <v>25200</v>
          </cell>
          <cell r="Q2173">
            <v>78064.66</v>
          </cell>
          <cell r="R2173">
            <v>32720</v>
          </cell>
          <cell r="S2173">
            <v>2484</v>
          </cell>
          <cell r="T2173">
            <v>3394.8</v>
          </cell>
          <cell r="U2173">
            <v>12151.82</v>
          </cell>
          <cell r="V2173">
            <v>630</v>
          </cell>
          <cell r="W2173">
            <v>9561.6</v>
          </cell>
          <cell r="X2173">
            <v>117.75</v>
          </cell>
          <cell r="Y2173">
            <v>12387.86</v>
          </cell>
          <cell r="Z2173">
            <v>7569.54</v>
          </cell>
          <cell r="AA2173">
            <v>1.88</v>
          </cell>
          <cell r="AB2173">
            <v>2225</v>
          </cell>
          <cell r="AC2173">
            <v>14151.3</v>
          </cell>
          <cell r="AD2173">
            <v>49.52</v>
          </cell>
          <cell r="AE2173">
            <v>17622</v>
          </cell>
          <cell r="AF2173">
            <v>29.17</v>
          </cell>
          <cell r="AG2173">
            <v>3716.61</v>
          </cell>
          <cell r="AH2173">
            <v>50016</v>
          </cell>
          <cell r="AI2173">
            <v>2455.1999999999998</v>
          </cell>
          <cell r="AJ2173">
            <v>111730.93</v>
          </cell>
          <cell r="AK2173">
            <v>4166.55</v>
          </cell>
          <cell r="AL2173">
            <v>24013.79</v>
          </cell>
        </row>
        <row r="2174">
          <cell r="A2174">
            <v>38921</v>
          </cell>
          <cell r="B2174" t="str">
            <v>15:15</v>
          </cell>
          <cell r="C2174">
            <v>38824.94</v>
          </cell>
          <cell r="D2174">
            <v>58128.05</v>
          </cell>
          <cell r="E2174">
            <v>84885.86</v>
          </cell>
          <cell r="F2174">
            <v>43632</v>
          </cell>
          <cell r="G2174">
            <v>88243.3</v>
          </cell>
          <cell r="H2174">
            <v>11112.91</v>
          </cell>
          <cell r="I2174">
            <v>-100.2</v>
          </cell>
          <cell r="J2174">
            <v>26244.880000000001</v>
          </cell>
          <cell r="K2174">
            <v>5682.74</v>
          </cell>
          <cell r="L2174">
            <v>12076.51</v>
          </cell>
          <cell r="M2174">
            <v>0</v>
          </cell>
          <cell r="N2174">
            <v>0</v>
          </cell>
          <cell r="O2174">
            <v>7528.2</v>
          </cell>
          <cell r="P2174">
            <v>25249.99</v>
          </cell>
          <cell r="Q2174">
            <v>78660.2</v>
          </cell>
          <cell r="R2174">
            <v>32769.99</v>
          </cell>
          <cell r="S2174">
            <v>2376</v>
          </cell>
          <cell r="T2174">
            <v>3621.6</v>
          </cell>
          <cell r="U2174">
            <v>12076.51</v>
          </cell>
          <cell r="V2174">
            <v>633</v>
          </cell>
          <cell r="W2174">
            <v>9648</v>
          </cell>
          <cell r="X2174">
            <v>131.25</v>
          </cell>
          <cell r="Y2174">
            <v>12471</v>
          </cell>
          <cell r="Z2174">
            <v>7516.59</v>
          </cell>
          <cell r="AA2174">
            <v>1.88</v>
          </cell>
          <cell r="AB2174">
            <v>2263.1999999999998</v>
          </cell>
          <cell r="AC2174">
            <v>14386.24</v>
          </cell>
          <cell r="AD2174">
            <v>46.6</v>
          </cell>
          <cell r="AE2174">
            <v>17334</v>
          </cell>
          <cell r="AF2174">
            <v>38.54</v>
          </cell>
          <cell r="AG2174">
            <v>3665.23</v>
          </cell>
          <cell r="AH2174">
            <v>50598</v>
          </cell>
          <cell r="AI2174">
            <v>2469.6</v>
          </cell>
          <cell r="AJ2174">
            <v>112562.92</v>
          </cell>
          <cell r="AK2174">
            <v>4109.47</v>
          </cell>
          <cell r="AL2174">
            <v>23679.48</v>
          </cell>
        </row>
        <row r="2175">
          <cell r="A2175">
            <v>38921</v>
          </cell>
          <cell r="B2175" t="str">
            <v>15:30</v>
          </cell>
          <cell r="C2175">
            <v>37672.67</v>
          </cell>
          <cell r="D2175">
            <v>59288.29</v>
          </cell>
          <cell r="E2175">
            <v>84691.46</v>
          </cell>
          <cell r="F2175">
            <v>43545.599999999999</v>
          </cell>
          <cell r="G2175">
            <v>88204.97</v>
          </cell>
          <cell r="H2175">
            <v>11162.78</v>
          </cell>
          <cell r="I2175">
            <v>-103.07</v>
          </cell>
          <cell r="J2175">
            <v>26487.49</v>
          </cell>
          <cell r="K2175">
            <v>5753.7</v>
          </cell>
          <cell r="L2175">
            <v>12081.04</v>
          </cell>
          <cell r="M2175">
            <v>0</v>
          </cell>
          <cell r="N2175">
            <v>0</v>
          </cell>
          <cell r="O2175">
            <v>7540.34</v>
          </cell>
          <cell r="P2175">
            <v>25450</v>
          </cell>
          <cell r="Q2175">
            <v>79223.070000000007</v>
          </cell>
          <cell r="R2175">
            <v>32970</v>
          </cell>
          <cell r="S2175">
            <v>2376</v>
          </cell>
          <cell r="T2175">
            <v>3571.2</v>
          </cell>
          <cell r="U2175">
            <v>12081.04</v>
          </cell>
          <cell r="V2175">
            <v>618</v>
          </cell>
          <cell r="W2175">
            <v>9734.4</v>
          </cell>
          <cell r="X2175">
            <v>129</v>
          </cell>
          <cell r="Y2175">
            <v>12554.14</v>
          </cell>
          <cell r="Z2175">
            <v>7327.23</v>
          </cell>
          <cell r="AA2175">
            <v>3.75</v>
          </cell>
          <cell r="AB2175">
            <v>2252</v>
          </cell>
          <cell r="AC2175">
            <v>14422.01</v>
          </cell>
          <cell r="AD2175">
            <v>45.95</v>
          </cell>
          <cell r="AE2175">
            <v>17550</v>
          </cell>
          <cell r="AF2175">
            <v>31.25</v>
          </cell>
          <cell r="AG2175">
            <v>3613.55</v>
          </cell>
          <cell r="AH2175">
            <v>50346</v>
          </cell>
          <cell r="AI2175">
            <v>2433.6</v>
          </cell>
          <cell r="AJ2175">
            <v>112482.93</v>
          </cell>
          <cell r="AK2175">
            <v>4052.4</v>
          </cell>
          <cell r="AL2175">
            <v>23798.71</v>
          </cell>
        </row>
        <row r="2176">
          <cell r="A2176">
            <v>38921</v>
          </cell>
          <cell r="B2176" t="str">
            <v>15:45</v>
          </cell>
          <cell r="C2176">
            <v>38752.129999999997</v>
          </cell>
          <cell r="D2176">
            <v>56127.65</v>
          </cell>
          <cell r="E2176">
            <v>85012.68</v>
          </cell>
          <cell r="F2176">
            <v>46656</v>
          </cell>
          <cell r="G2176">
            <v>88243.3</v>
          </cell>
          <cell r="H2176">
            <v>11502.51</v>
          </cell>
          <cell r="I2176">
            <v>-112.42</v>
          </cell>
          <cell r="J2176">
            <v>27481.75</v>
          </cell>
          <cell r="K2176">
            <v>5723.56</v>
          </cell>
          <cell r="L2176">
            <v>12125.77</v>
          </cell>
          <cell r="M2176">
            <v>0</v>
          </cell>
          <cell r="N2176">
            <v>0</v>
          </cell>
          <cell r="O2176">
            <v>8146.96</v>
          </cell>
          <cell r="P2176">
            <v>25659.98</v>
          </cell>
          <cell r="Q2176">
            <v>81872.42</v>
          </cell>
          <cell r="R2176">
            <v>33739.980000000003</v>
          </cell>
          <cell r="S2176">
            <v>2376</v>
          </cell>
          <cell r="T2176">
            <v>3265.2</v>
          </cell>
          <cell r="U2176">
            <v>12125.77</v>
          </cell>
          <cell r="V2176">
            <v>612</v>
          </cell>
          <cell r="W2176">
            <v>9532.7999999999993</v>
          </cell>
          <cell r="X2176">
            <v>139.5</v>
          </cell>
          <cell r="Y2176">
            <v>12554.14</v>
          </cell>
          <cell r="Z2176">
            <v>7157.86</v>
          </cell>
          <cell r="AA2176">
            <v>7.5</v>
          </cell>
          <cell r="AB2176">
            <v>2156</v>
          </cell>
          <cell r="AC2176">
            <v>14653.45</v>
          </cell>
          <cell r="AD2176">
            <v>48.02</v>
          </cell>
          <cell r="AE2176">
            <v>17442</v>
          </cell>
          <cell r="AF2176">
            <v>37.5</v>
          </cell>
          <cell r="AG2176">
            <v>3611.91</v>
          </cell>
          <cell r="AH2176">
            <v>50205</v>
          </cell>
          <cell r="AI2176">
            <v>2433.6</v>
          </cell>
          <cell r="AJ2176">
            <v>112642.96</v>
          </cell>
          <cell r="AK2176">
            <v>4109.47</v>
          </cell>
          <cell r="AL2176">
            <v>23699.35</v>
          </cell>
        </row>
        <row r="2177">
          <cell r="A2177">
            <v>38921</v>
          </cell>
          <cell r="B2177" t="str">
            <v>16:00</v>
          </cell>
          <cell r="C2177">
            <v>38128.78</v>
          </cell>
          <cell r="D2177">
            <v>49846.400000000001</v>
          </cell>
          <cell r="E2177">
            <v>85414.3</v>
          </cell>
          <cell r="F2177">
            <v>49161.599999999999</v>
          </cell>
          <cell r="G2177">
            <v>88204.97</v>
          </cell>
          <cell r="H2177">
            <v>12046.96</v>
          </cell>
          <cell r="I2177">
            <v>-112.99</v>
          </cell>
          <cell r="J2177">
            <v>28256.97</v>
          </cell>
          <cell r="K2177">
            <v>5702.81</v>
          </cell>
          <cell r="L2177">
            <v>12111.77</v>
          </cell>
          <cell r="M2177">
            <v>4997.43</v>
          </cell>
          <cell r="N2177">
            <v>-552</v>
          </cell>
          <cell r="O2177">
            <v>8844.58</v>
          </cell>
          <cell r="P2177">
            <v>25390.02</v>
          </cell>
          <cell r="Q2177">
            <v>83112.990000000005</v>
          </cell>
          <cell r="R2177">
            <v>34190.019999999997</v>
          </cell>
          <cell r="S2177">
            <v>2160</v>
          </cell>
          <cell r="T2177">
            <v>3596.4</v>
          </cell>
          <cell r="U2177">
            <v>12111.77</v>
          </cell>
          <cell r="V2177">
            <v>585</v>
          </cell>
          <cell r="W2177">
            <v>9532.7999999999993</v>
          </cell>
          <cell r="X2177">
            <v>122.25</v>
          </cell>
          <cell r="Y2177">
            <v>12471</v>
          </cell>
          <cell r="Z2177">
            <v>7178.4</v>
          </cell>
          <cell r="AA2177">
            <v>0</v>
          </cell>
          <cell r="AB2177">
            <v>2180</v>
          </cell>
          <cell r="AC2177">
            <v>14863.11</v>
          </cell>
          <cell r="AD2177">
            <v>53.82</v>
          </cell>
          <cell r="AE2177">
            <v>17442</v>
          </cell>
          <cell r="AF2177">
            <v>38.54</v>
          </cell>
          <cell r="AG2177">
            <v>3632.64</v>
          </cell>
          <cell r="AH2177">
            <v>50264.43</v>
          </cell>
          <cell r="AI2177">
            <v>2426.4</v>
          </cell>
          <cell r="AJ2177">
            <v>113234.85</v>
          </cell>
          <cell r="AK2177">
            <v>3938.24</v>
          </cell>
          <cell r="AL2177">
            <v>23874.68</v>
          </cell>
        </row>
        <row r="2178">
          <cell r="A2178">
            <v>38921</v>
          </cell>
          <cell r="B2178" t="str">
            <v>16:15</v>
          </cell>
          <cell r="C2178">
            <v>38833.75</v>
          </cell>
          <cell r="D2178">
            <v>47525.93</v>
          </cell>
          <cell r="E2178">
            <v>85531.46</v>
          </cell>
          <cell r="F2178">
            <v>48384</v>
          </cell>
          <cell r="G2178">
            <v>88281.64</v>
          </cell>
          <cell r="H2178">
            <v>12074.71</v>
          </cell>
          <cell r="I2178">
            <v>-110.98</v>
          </cell>
          <cell r="J2178">
            <v>28236.68</v>
          </cell>
          <cell r="K2178">
            <v>5687.55</v>
          </cell>
          <cell r="L2178">
            <v>12181.16</v>
          </cell>
          <cell r="M2178">
            <v>5774.31</v>
          </cell>
          <cell r="N2178">
            <v>0</v>
          </cell>
          <cell r="O2178">
            <v>8832.4500000000007</v>
          </cell>
          <cell r="P2178">
            <v>25850</v>
          </cell>
          <cell r="Q2178">
            <v>83510.98</v>
          </cell>
          <cell r="R2178">
            <v>34690</v>
          </cell>
          <cell r="S2178">
            <v>2268</v>
          </cell>
          <cell r="T2178">
            <v>3499.2</v>
          </cell>
          <cell r="U2178">
            <v>12181.16</v>
          </cell>
          <cell r="V2178">
            <v>621</v>
          </cell>
          <cell r="W2178">
            <v>9331.2000000000007</v>
          </cell>
          <cell r="X2178">
            <v>124.5</v>
          </cell>
          <cell r="Y2178">
            <v>12221.58</v>
          </cell>
          <cell r="Z2178">
            <v>6863</v>
          </cell>
          <cell r="AA2178">
            <v>3.75</v>
          </cell>
          <cell r="AB2178">
            <v>2223.1</v>
          </cell>
          <cell r="AC2178">
            <v>14601.93</v>
          </cell>
          <cell r="AD2178">
            <v>45.2</v>
          </cell>
          <cell r="AE2178">
            <v>17370</v>
          </cell>
          <cell r="AF2178">
            <v>25</v>
          </cell>
          <cell r="AG2178">
            <v>3704.12</v>
          </cell>
          <cell r="AH2178">
            <v>50507.31</v>
          </cell>
          <cell r="AI2178">
            <v>2469.6</v>
          </cell>
          <cell r="AJ2178">
            <v>112770.93</v>
          </cell>
          <cell r="AK2178">
            <v>3938.24</v>
          </cell>
          <cell r="AL2178">
            <v>23587.14</v>
          </cell>
        </row>
        <row r="2179">
          <cell r="A2179">
            <v>38921</v>
          </cell>
          <cell r="B2179" t="str">
            <v>16:30</v>
          </cell>
          <cell r="C2179">
            <v>40470.14</v>
          </cell>
          <cell r="D2179">
            <v>50326.49</v>
          </cell>
          <cell r="E2179">
            <v>85054.23</v>
          </cell>
          <cell r="F2179">
            <v>43891.199999999997</v>
          </cell>
          <cell r="G2179">
            <v>88319.97</v>
          </cell>
          <cell r="H2179">
            <v>12262.94</v>
          </cell>
          <cell r="I2179">
            <v>-114.86</v>
          </cell>
          <cell r="J2179">
            <v>28253.119999999999</v>
          </cell>
          <cell r="K2179">
            <v>5644.83</v>
          </cell>
          <cell r="L2179">
            <v>12155.96</v>
          </cell>
          <cell r="M2179">
            <v>5781.78</v>
          </cell>
          <cell r="N2179">
            <v>0</v>
          </cell>
          <cell r="O2179">
            <v>8838.51</v>
          </cell>
          <cell r="P2179">
            <v>25530</v>
          </cell>
          <cell r="Q2179">
            <v>83354.86</v>
          </cell>
          <cell r="R2179">
            <v>34330</v>
          </cell>
          <cell r="S2179">
            <v>2268</v>
          </cell>
          <cell r="T2179">
            <v>4129.2</v>
          </cell>
          <cell r="U2179">
            <v>12155.96</v>
          </cell>
          <cell r="V2179">
            <v>600</v>
          </cell>
          <cell r="W2179">
            <v>9504</v>
          </cell>
          <cell r="X2179">
            <v>119.25</v>
          </cell>
          <cell r="Y2179">
            <v>12304.72</v>
          </cell>
          <cell r="Z2179">
            <v>6660.15</v>
          </cell>
          <cell r="AA2179">
            <v>0</v>
          </cell>
          <cell r="AB2179">
            <v>2215.1999999999998</v>
          </cell>
          <cell r="AC2179">
            <v>14357.22</v>
          </cell>
          <cell r="AD2179">
            <v>40.630000000000003</v>
          </cell>
          <cell r="AE2179">
            <v>17244</v>
          </cell>
          <cell r="AF2179">
            <v>26.04</v>
          </cell>
          <cell r="AG2179">
            <v>3650.32</v>
          </cell>
          <cell r="AH2179">
            <v>50148.78</v>
          </cell>
          <cell r="AI2179">
            <v>2448</v>
          </cell>
          <cell r="AJ2179">
            <v>113106.88</v>
          </cell>
          <cell r="AK2179">
            <v>4109.47</v>
          </cell>
          <cell r="AL2179">
            <v>23914.43</v>
          </cell>
        </row>
        <row r="2180">
          <cell r="A2180">
            <v>38921</v>
          </cell>
          <cell r="B2180" t="str">
            <v>16:45</v>
          </cell>
          <cell r="C2180">
            <v>41117.9</v>
          </cell>
          <cell r="D2180">
            <v>52806.99</v>
          </cell>
          <cell r="E2180">
            <v>85693.48</v>
          </cell>
          <cell r="F2180">
            <v>43372.800000000003</v>
          </cell>
          <cell r="G2180">
            <v>88204.97</v>
          </cell>
          <cell r="H2180">
            <v>12272.32</v>
          </cell>
          <cell r="I2180">
            <v>-112.42</v>
          </cell>
          <cell r="J2180">
            <v>28304.48</v>
          </cell>
          <cell r="K2180">
            <v>5649.74</v>
          </cell>
          <cell r="L2180">
            <v>12096.9</v>
          </cell>
          <cell r="M2180">
            <v>5778.05</v>
          </cell>
          <cell r="N2180">
            <v>-552</v>
          </cell>
          <cell r="O2180">
            <v>8826.3799999999992</v>
          </cell>
          <cell r="P2180">
            <v>25609.99</v>
          </cell>
          <cell r="Q2180">
            <v>84592.42</v>
          </cell>
          <cell r="R2180">
            <v>34449.99</v>
          </cell>
          <cell r="S2180">
            <v>2160</v>
          </cell>
          <cell r="T2180">
            <v>4662</v>
          </cell>
          <cell r="U2180">
            <v>12096.9</v>
          </cell>
          <cell r="V2180">
            <v>618</v>
          </cell>
          <cell r="W2180">
            <v>10080</v>
          </cell>
          <cell r="X2180">
            <v>126.75</v>
          </cell>
          <cell r="Y2180">
            <v>12554.14</v>
          </cell>
          <cell r="Z2180">
            <v>6563.58</v>
          </cell>
          <cell r="AA2180">
            <v>9.3800000000000008</v>
          </cell>
          <cell r="AB2180">
            <v>2247.1</v>
          </cell>
          <cell r="AC2180">
            <v>14187.62</v>
          </cell>
          <cell r="AD2180">
            <v>44.92</v>
          </cell>
          <cell r="AE2180">
            <v>17514</v>
          </cell>
          <cell r="AF2180">
            <v>37.5</v>
          </cell>
          <cell r="AG2180">
            <v>3741.94</v>
          </cell>
          <cell r="AH2180">
            <v>50301.05</v>
          </cell>
          <cell r="AI2180">
            <v>2462.4</v>
          </cell>
          <cell r="AJ2180">
            <v>112930.85</v>
          </cell>
          <cell r="AK2180">
            <v>3995.32</v>
          </cell>
          <cell r="AL2180">
            <v>23487.78</v>
          </cell>
        </row>
        <row r="2181">
          <cell r="A2181">
            <v>38921</v>
          </cell>
          <cell r="B2181" t="str">
            <v>17:00</v>
          </cell>
          <cell r="C2181">
            <v>42857.11</v>
          </cell>
          <cell r="D2181">
            <v>55127.45</v>
          </cell>
          <cell r="E2181">
            <v>85972.32</v>
          </cell>
          <cell r="F2181">
            <v>43459.199999999997</v>
          </cell>
          <cell r="G2181">
            <v>88243.3</v>
          </cell>
          <cell r="H2181">
            <v>12314.68</v>
          </cell>
          <cell r="I2181">
            <v>-119.61</v>
          </cell>
          <cell r="J2181">
            <v>28344.12</v>
          </cell>
          <cell r="K2181">
            <v>5731.07</v>
          </cell>
          <cell r="L2181">
            <v>12052.16</v>
          </cell>
          <cell r="M2181">
            <v>5781.78</v>
          </cell>
          <cell r="N2181">
            <v>0</v>
          </cell>
          <cell r="O2181">
            <v>8838.51</v>
          </cell>
          <cell r="P2181">
            <v>25429.97</v>
          </cell>
          <cell r="Q2181">
            <v>87319.61</v>
          </cell>
          <cell r="R2181">
            <v>34229.97</v>
          </cell>
          <cell r="S2181">
            <v>2160</v>
          </cell>
          <cell r="T2181">
            <v>4885.2</v>
          </cell>
          <cell r="U2181">
            <v>12052.16</v>
          </cell>
          <cell r="V2181">
            <v>624</v>
          </cell>
          <cell r="W2181">
            <v>10425.6</v>
          </cell>
          <cell r="X2181">
            <v>116.25</v>
          </cell>
          <cell r="Y2181">
            <v>12720.42</v>
          </cell>
          <cell r="Z2181">
            <v>6684.76</v>
          </cell>
          <cell r="AA2181">
            <v>3.75</v>
          </cell>
          <cell r="AB2181">
            <v>2267.9</v>
          </cell>
          <cell r="AC2181">
            <v>14071.86</v>
          </cell>
          <cell r="AD2181">
            <v>48.48</v>
          </cell>
          <cell r="AE2181">
            <v>17514</v>
          </cell>
          <cell r="AF2181">
            <v>31.25</v>
          </cell>
          <cell r="AG2181">
            <v>3685.82</v>
          </cell>
          <cell r="AH2181">
            <v>49932.78</v>
          </cell>
          <cell r="AI2181">
            <v>2419.1999999999998</v>
          </cell>
          <cell r="AJ2181">
            <v>113538.86</v>
          </cell>
          <cell r="AK2181">
            <v>3995.32</v>
          </cell>
          <cell r="AL2181">
            <v>23699.35</v>
          </cell>
        </row>
        <row r="2182">
          <cell r="A2182">
            <v>38921</v>
          </cell>
          <cell r="B2182" t="str">
            <v>17:15</v>
          </cell>
          <cell r="C2182">
            <v>43457.26</v>
          </cell>
          <cell r="D2182">
            <v>54487.32</v>
          </cell>
          <cell r="E2182">
            <v>85094.68</v>
          </cell>
          <cell r="F2182">
            <v>43200</v>
          </cell>
          <cell r="G2182">
            <v>88243.3</v>
          </cell>
          <cell r="H2182">
            <v>12266.69</v>
          </cell>
          <cell r="I2182">
            <v>-125.07</v>
          </cell>
          <cell r="J2182">
            <v>27654.07</v>
          </cell>
          <cell r="K2182">
            <v>5779.43</v>
          </cell>
          <cell r="L2182">
            <v>12074.38</v>
          </cell>
          <cell r="M2182">
            <v>6218.78</v>
          </cell>
          <cell r="N2182">
            <v>0</v>
          </cell>
          <cell r="O2182">
            <v>8225.82</v>
          </cell>
          <cell r="P2182">
            <v>27100.02</v>
          </cell>
          <cell r="Q2182">
            <v>87205.07</v>
          </cell>
          <cell r="R2182">
            <v>35380.019999999997</v>
          </cell>
          <cell r="S2182">
            <v>2268</v>
          </cell>
          <cell r="T2182">
            <v>5263.2</v>
          </cell>
          <cell r="U2182">
            <v>12074.38</v>
          </cell>
          <cell r="V2182">
            <v>603</v>
          </cell>
          <cell r="W2182">
            <v>10339.200000000001</v>
          </cell>
          <cell r="X2182">
            <v>117.75</v>
          </cell>
          <cell r="Y2182">
            <v>12304.72</v>
          </cell>
          <cell r="Z2182">
            <v>6731.45</v>
          </cell>
          <cell r="AA2182">
            <v>3.75</v>
          </cell>
          <cell r="AB2182">
            <v>2326.9</v>
          </cell>
          <cell r="AC2182">
            <v>14040.98</v>
          </cell>
          <cell r="AD2182">
            <v>42.89</v>
          </cell>
          <cell r="AE2182">
            <v>17766</v>
          </cell>
          <cell r="AF2182">
            <v>36.46</v>
          </cell>
          <cell r="AG2182">
            <v>3676.17</v>
          </cell>
          <cell r="AH2182">
            <v>49244.78</v>
          </cell>
          <cell r="AI2182">
            <v>2455.1999999999998</v>
          </cell>
          <cell r="AJ2182">
            <v>113554.86</v>
          </cell>
          <cell r="AK2182">
            <v>4337.78</v>
          </cell>
          <cell r="AL2182">
            <v>24384.33</v>
          </cell>
        </row>
        <row r="2183">
          <cell r="A2183">
            <v>38921</v>
          </cell>
          <cell r="B2183" t="str">
            <v>17:30</v>
          </cell>
          <cell r="C2183">
            <v>51233.919999999998</v>
          </cell>
          <cell r="D2183">
            <v>65249.48</v>
          </cell>
          <cell r="E2183">
            <v>89493.14</v>
          </cell>
          <cell r="F2183">
            <v>24192</v>
          </cell>
          <cell r="G2183">
            <v>88281.64</v>
          </cell>
          <cell r="H2183">
            <v>11312.4</v>
          </cell>
          <cell r="I2183">
            <v>-138.15</v>
          </cell>
          <cell r="J2183">
            <v>16923.02</v>
          </cell>
          <cell r="K2183">
            <v>8792.18</v>
          </cell>
          <cell r="L2183">
            <v>12063.08</v>
          </cell>
          <cell r="M2183">
            <v>6241.19</v>
          </cell>
          <cell r="N2183">
            <v>-552</v>
          </cell>
          <cell r="O2183">
            <v>7534.27</v>
          </cell>
          <cell r="P2183">
            <v>34739.97</v>
          </cell>
          <cell r="Q2183">
            <v>82538.149999999994</v>
          </cell>
          <cell r="R2183">
            <v>42259.97</v>
          </cell>
          <cell r="S2183">
            <v>2268</v>
          </cell>
          <cell r="T2183">
            <v>5950.8</v>
          </cell>
          <cell r="U2183">
            <v>12063.08</v>
          </cell>
          <cell r="V2183">
            <v>612</v>
          </cell>
          <cell r="W2183">
            <v>10022.4</v>
          </cell>
          <cell r="X2183">
            <v>114</v>
          </cell>
          <cell r="Y2183">
            <v>12387.86</v>
          </cell>
          <cell r="Z2183">
            <v>6888.41</v>
          </cell>
          <cell r="AA2183">
            <v>9.3800000000000008</v>
          </cell>
          <cell r="AB2183">
            <v>2368.3000000000002</v>
          </cell>
          <cell r="AC2183">
            <v>14137.26</v>
          </cell>
          <cell r="AD2183">
            <v>42.82</v>
          </cell>
          <cell r="AE2183">
            <v>17946</v>
          </cell>
          <cell r="AF2183">
            <v>34.369999999999997</v>
          </cell>
          <cell r="AG2183">
            <v>3665.47</v>
          </cell>
          <cell r="AH2183">
            <v>49822.19</v>
          </cell>
          <cell r="AI2183">
            <v>2491.1999999999998</v>
          </cell>
          <cell r="AJ2183">
            <v>115602.55</v>
          </cell>
          <cell r="AK2183">
            <v>4280.7</v>
          </cell>
          <cell r="AL2183">
            <v>23372.06</v>
          </cell>
        </row>
        <row r="2184">
          <cell r="A2184">
            <v>38921</v>
          </cell>
          <cell r="B2184" t="str">
            <v>17:45</v>
          </cell>
          <cell r="C2184">
            <v>51254.73</v>
          </cell>
          <cell r="D2184">
            <v>61928.81</v>
          </cell>
          <cell r="E2184">
            <v>104934.06</v>
          </cell>
          <cell r="F2184">
            <v>14342.4</v>
          </cell>
          <cell r="G2184">
            <v>88243.3</v>
          </cell>
          <cell r="H2184">
            <v>11400.89</v>
          </cell>
          <cell r="I2184">
            <v>-135.41999999999999</v>
          </cell>
          <cell r="J2184">
            <v>14868.09</v>
          </cell>
          <cell r="K2184">
            <v>11918.94</v>
          </cell>
          <cell r="L2184">
            <v>12126.81</v>
          </cell>
          <cell r="M2184">
            <v>6241.19</v>
          </cell>
          <cell r="N2184">
            <v>0</v>
          </cell>
          <cell r="O2184">
            <v>7540.34</v>
          </cell>
          <cell r="P2184">
            <v>38770</v>
          </cell>
          <cell r="Q2184">
            <v>80455.42</v>
          </cell>
          <cell r="R2184">
            <v>46290</v>
          </cell>
          <cell r="S2184">
            <v>2160</v>
          </cell>
          <cell r="T2184">
            <v>6512.4</v>
          </cell>
          <cell r="U2184">
            <v>12126.81</v>
          </cell>
          <cell r="V2184">
            <v>648</v>
          </cell>
          <cell r="W2184">
            <v>10166.4</v>
          </cell>
          <cell r="X2184">
            <v>117</v>
          </cell>
          <cell r="Y2184">
            <v>12720.42</v>
          </cell>
          <cell r="Z2184">
            <v>7140.44</v>
          </cell>
          <cell r="AA2184">
            <v>1.88</v>
          </cell>
          <cell r="AB2184">
            <v>2411.4</v>
          </cell>
          <cell r="AC2184">
            <v>14522.54</v>
          </cell>
          <cell r="AD2184">
            <v>50.74</v>
          </cell>
          <cell r="AE2184">
            <v>18216</v>
          </cell>
          <cell r="AF2184">
            <v>33.33</v>
          </cell>
          <cell r="AG2184">
            <v>3083.81</v>
          </cell>
          <cell r="AH2184">
            <v>50626.19</v>
          </cell>
          <cell r="AI2184">
            <v>2541.6</v>
          </cell>
          <cell r="AJ2184">
            <v>123121.34</v>
          </cell>
          <cell r="AK2184">
            <v>4280.7</v>
          </cell>
          <cell r="AL2184">
            <v>17750.82</v>
          </cell>
        </row>
        <row r="2185">
          <cell r="A2185">
            <v>38921</v>
          </cell>
          <cell r="B2185" t="str">
            <v>18:00</v>
          </cell>
          <cell r="C2185">
            <v>52179.35</v>
          </cell>
          <cell r="D2185">
            <v>68130.05</v>
          </cell>
          <cell r="E2185">
            <v>106335.92</v>
          </cell>
          <cell r="F2185">
            <v>14428.8</v>
          </cell>
          <cell r="G2185">
            <v>89278.3</v>
          </cell>
          <cell r="H2185">
            <v>11450.76</v>
          </cell>
          <cell r="I2185">
            <v>-139.16</v>
          </cell>
          <cell r="J2185">
            <v>15174.66</v>
          </cell>
          <cell r="K2185">
            <v>11982.98</v>
          </cell>
          <cell r="L2185">
            <v>12210.64</v>
          </cell>
          <cell r="M2185">
            <v>6241.19</v>
          </cell>
          <cell r="N2185">
            <v>-1104</v>
          </cell>
          <cell r="O2185">
            <v>7546.4</v>
          </cell>
          <cell r="P2185">
            <v>46520.02</v>
          </cell>
          <cell r="Q2185">
            <v>77579.16</v>
          </cell>
          <cell r="R2185">
            <v>54040.01</v>
          </cell>
          <cell r="S2185">
            <v>2160</v>
          </cell>
          <cell r="T2185">
            <v>7696.8</v>
          </cell>
          <cell r="U2185">
            <v>12210.64</v>
          </cell>
          <cell r="V2185">
            <v>645</v>
          </cell>
          <cell r="W2185">
            <v>10627.2</v>
          </cell>
          <cell r="X2185">
            <v>132.75</v>
          </cell>
          <cell r="Y2185">
            <v>13302.4</v>
          </cell>
          <cell r="Z2185">
            <v>7641.42</v>
          </cell>
          <cell r="AA2185">
            <v>3.75</v>
          </cell>
          <cell r="AB2185">
            <v>2484.6</v>
          </cell>
          <cell r="AC2185">
            <v>15359.03</v>
          </cell>
          <cell r="AD2185">
            <v>52.84</v>
          </cell>
          <cell r="AE2185">
            <v>19530</v>
          </cell>
          <cell r="AF2185">
            <v>43.75</v>
          </cell>
          <cell r="AG2185">
            <v>3106.62</v>
          </cell>
          <cell r="AH2185">
            <v>53536.19</v>
          </cell>
          <cell r="AI2185">
            <v>2635.2</v>
          </cell>
          <cell r="AJ2185">
            <v>127312.89</v>
          </cell>
          <cell r="AK2185">
            <v>4337.78</v>
          </cell>
          <cell r="AL2185">
            <v>18795.8</v>
          </cell>
        </row>
        <row r="2186">
          <cell r="A2186">
            <v>38921</v>
          </cell>
          <cell r="B2186" t="str">
            <v>18:15</v>
          </cell>
          <cell r="C2186">
            <v>49497.11</v>
          </cell>
          <cell r="D2186">
            <v>68330.100000000006</v>
          </cell>
          <cell r="E2186">
            <v>124327.13</v>
          </cell>
          <cell r="F2186">
            <v>15206.4</v>
          </cell>
          <cell r="G2186">
            <v>93916.63</v>
          </cell>
          <cell r="H2186">
            <v>11884.6</v>
          </cell>
          <cell r="I2186">
            <v>-156.69999999999999</v>
          </cell>
          <cell r="J2186">
            <v>16218.05</v>
          </cell>
          <cell r="K2186">
            <v>11967.2</v>
          </cell>
          <cell r="L2186">
            <v>13005</v>
          </cell>
          <cell r="M2186">
            <v>6442.88</v>
          </cell>
          <cell r="N2186">
            <v>25392</v>
          </cell>
          <cell r="O2186">
            <v>7861.85</v>
          </cell>
          <cell r="P2186">
            <v>48140</v>
          </cell>
          <cell r="Q2186">
            <v>87156.7</v>
          </cell>
          <cell r="R2186">
            <v>55980</v>
          </cell>
          <cell r="S2186">
            <v>2268</v>
          </cell>
          <cell r="T2186">
            <v>9000</v>
          </cell>
          <cell r="U2186">
            <v>13005</v>
          </cell>
          <cell r="V2186">
            <v>729</v>
          </cell>
          <cell r="W2186">
            <v>11174.4</v>
          </cell>
          <cell r="X2186">
            <v>120.75</v>
          </cell>
          <cell r="Y2186">
            <v>14383.22</v>
          </cell>
          <cell r="Z2186">
            <v>8118.78</v>
          </cell>
          <cell r="AA2186">
            <v>5.63</v>
          </cell>
          <cell r="AB2186">
            <v>2730</v>
          </cell>
          <cell r="AC2186">
            <v>17504.89</v>
          </cell>
          <cell r="AD2186">
            <v>53.06</v>
          </cell>
          <cell r="AE2186">
            <v>22194</v>
          </cell>
          <cell r="AF2186">
            <v>63.54</v>
          </cell>
          <cell r="AG2186">
            <v>2994.04</v>
          </cell>
          <cell r="AH2186">
            <v>59947.88</v>
          </cell>
          <cell r="AI2186">
            <v>3081.6</v>
          </cell>
          <cell r="AJ2186">
            <v>144606.59</v>
          </cell>
          <cell r="AK2186">
            <v>4166.55</v>
          </cell>
          <cell r="AL2186">
            <v>21839.62</v>
          </cell>
        </row>
        <row r="2187">
          <cell r="A2187">
            <v>38921</v>
          </cell>
          <cell r="B2187" t="str">
            <v>18:30</v>
          </cell>
          <cell r="C2187">
            <v>50139.66</v>
          </cell>
          <cell r="D2187">
            <v>73891.199999999997</v>
          </cell>
          <cell r="E2187">
            <v>158876.82999999999</v>
          </cell>
          <cell r="F2187">
            <v>15465.6</v>
          </cell>
          <cell r="G2187">
            <v>95143.3</v>
          </cell>
          <cell r="H2187">
            <v>12135.83</v>
          </cell>
          <cell r="I2187">
            <v>7403.57</v>
          </cell>
          <cell r="J2187">
            <v>16134.05</v>
          </cell>
          <cell r="K2187">
            <v>14356.53</v>
          </cell>
          <cell r="L2187">
            <v>13611.63</v>
          </cell>
          <cell r="M2187">
            <v>6442.88</v>
          </cell>
          <cell r="N2187">
            <v>38640</v>
          </cell>
          <cell r="O2187">
            <v>7934.64</v>
          </cell>
          <cell r="P2187">
            <v>52720</v>
          </cell>
          <cell r="Q2187">
            <v>99720.08</v>
          </cell>
          <cell r="R2187">
            <v>60640</v>
          </cell>
          <cell r="S2187">
            <v>2268</v>
          </cell>
          <cell r="T2187">
            <v>11372.4</v>
          </cell>
          <cell r="U2187">
            <v>13611.63</v>
          </cell>
          <cell r="V2187">
            <v>1008</v>
          </cell>
          <cell r="W2187">
            <v>11952</v>
          </cell>
          <cell r="X2187">
            <v>123.75</v>
          </cell>
          <cell r="Y2187">
            <v>15879.74</v>
          </cell>
          <cell r="Z2187">
            <v>8938.69</v>
          </cell>
          <cell r="AA2187">
            <v>16.88</v>
          </cell>
          <cell r="AB2187">
            <v>3263.9</v>
          </cell>
          <cell r="AC2187">
            <v>20576.29</v>
          </cell>
          <cell r="AD2187">
            <v>54.44</v>
          </cell>
          <cell r="AE2187">
            <v>27414</v>
          </cell>
          <cell r="AF2187">
            <v>92.7</v>
          </cell>
          <cell r="AG2187">
            <v>3031.26</v>
          </cell>
          <cell r="AH2187">
            <v>72037.88</v>
          </cell>
          <cell r="AI2187">
            <v>3996</v>
          </cell>
          <cell r="AJ2187">
            <v>175146.53</v>
          </cell>
          <cell r="AK2187">
            <v>3938.24</v>
          </cell>
          <cell r="AL2187">
            <v>17881.689999999999</v>
          </cell>
        </row>
        <row r="2188">
          <cell r="A2188">
            <v>38921</v>
          </cell>
          <cell r="B2188" t="str">
            <v>18:45</v>
          </cell>
          <cell r="C2188">
            <v>52883.92</v>
          </cell>
          <cell r="D2188">
            <v>84053.21</v>
          </cell>
          <cell r="E2188">
            <v>170032.5</v>
          </cell>
          <cell r="F2188">
            <v>15465.6</v>
          </cell>
          <cell r="G2188">
            <v>95258.3</v>
          </cell>
          <cell r="H2188">
            <v>12211.58</v>
          </cell>
          <cell r="I2188">
            <v>28388.93</v>
          </cell>
          <cell r="J2188">
            <v>16488.849999999999</v>
          </cell>
          <cell r="K2188">
            <v>16313.85</v>
          </cell>
          <cell r="L2188">
            <v>14491.21</v>
          </cell>
          <cell r="M2188">
            <v>6450.35</v>
          </cell>
          <cell r="N2188">
            <v>38640</v>
          </cell>
          <cell r="O2188">
            <v>7928.58</v>
          </cell>
          <cell r="P2188">
            <v>68140.02</v>
          </cell>
          <cell r="Q2188">
            <v>112245.29</v>
          </cell>
          <cell r="R2188">
            <v>76060.02</v>
          </cell>
          <cell r="S2188">
            <v>2376</v>
          </cell>
          <cell r="T2188">
            <v>15181.2</v>
          </cell>
          <cell r="U2188">
            <v>14491.21</v>
          </cell>
          <cell r="V2188">
            <v>1260</v>
          </cell>
          <cell r="W2188">
            <v>12729.6</v>
          </cell>
          <cell r="X2188">
            <v>125.25</v>
          </cell>
          <cell r="Y2188">
            <v>17209.98</v>
          </cell>
          <cell r="Z2188">
            <v>9646.65</v>
          </cell>
          <cell r="AA2188">
            <v>20.64</v>
          </cell>
          <cell r="AB2188">
            <v>3802.6</v>
          </cell>
          <cell r="AC2188">
            <v>22497.119999999999</v>
          </cell>
          <cell r="AD2188">
            <v>59.08</v>
          </cell>
          <cell r="AE2188">
            <v>30852</v>
          </cell>
          <cell r="AF2188">
            <v>151.03</v>
          </cell>
          <cell r="AG2188">
            <v>3027.49</v>
          </cell>
          <cell r="AH2188">
            <v>81057.350000000006</v>
          </cell>
          <cell r="AI2188">
            <v>4521.6000000000004</v>
          </cell>
          <cell r="AJ2188">
            <v>185705.1</v>
          </cell>
          <cell r="AK2188">
            <v>4109.47</v>
          </cell>
          <cell r="AL2188">
            <v>18487.18</v>
          </cell>
        </row>
        <row r="2189">
          <cell r="A2189">
            <v>38921</v>
          </cell>
          <cell r="B2189" t="str">
            <v>19:00</v>
          </cell>
          <cell r="C2189">
            <v>52464.22</v>
          </cell>
          <cell r="D2189">
            <v>82412.91</v>
          </cell>
          <cell r="E2189">
            <v>181914.52</v>
          </cell>
          <cell r="F2189">
            <v>15552</v>
          </cell>
          <cell r="G2189">
            <v>95219.97</v>
          </cell>
          <cell r="H2189">
            <v>12209.7</v>
          </cell>
          <cell r="I2189">
            <v>44486.080000000002</v>
          </cell>
          <cell r="J2189">
            <v>16589.61</v>
          </cell>
          <cell r="K2189">
            <v>16256.64</v>
          </cell>
          <cell r="L2189">
            <v>15492.3</v>
          </cell>
          <cell r="M2189">
            <v>6454.08</v>
          </cell>
          <cell r="N2189">
            <v>39192</v>
          </cell>
          <cell r="O2189">
            <v>8074.17</v>
          </cell>
          <cell r="P2189">
            <v>72190.02</v>
          </cell>
          <cell r="Q2189">
            <v>126841.98</v>
          </cell>
          <cell r="R2189">
            <v>80230.02</v>
          </cell>
          <cell r="S2189">
            <v>2484</v>
          </cell>
          <cell r="T2189">
            <v>15580.8</v>
          </cell>
          <cell r="U2189">
            <v>15492.3</v>
          </cell>
          <cell r="V2189">
            <v>1383</v>
          </cell>
          <cell r="W2189">
            <v>12816</v>
          </cell>
          <cell r="X2189">
            <v>137.25</v>
          </cell>
          <cell r="Y2189">
            <v>17708.82</v>
          </cell>
          <cell r="Z2189">
            <v>9823.7800000000007</v>
          </cell>
          <cell r="AA2189">
            <v>18.760000000000002</v>
          </cell>
          <cell r="AB2189">
            <v>4040</v>
          </cell>
          <cell r="AC2189">
            <v>23137.83</v>
          </cell>
          <cell r="AD2189">
            <v>63.92</v>
          </cell>
          <cell r="AE2189">
            <v>32004</v>
          </cell>
          <cell r="AF2189">
            <v>171.86</v>
          </cell>
          <cell r="AG2189">
            <v>3026.42</v>
          </cell>
          <cell r="AH2189">
            <v>84112.08</v>
          </cell>
          <cell r="AI2189">
            <v>4701.6000000000004</v>
          </cell>
          <cell r="AJ2189">
            <v>193032.06</v>
          </cell>
          <cell r="AK2189">
            <v>4052.4</v>
          </cell>
          <cell r="AL2189">
            <v>15204.9</v>
          </cell>
        </row>
        <row r="2190">
          <cell r="A2190">
            <v>38921</v>
          </cell>
          <cell r="B2190" t="str">
            <v>19:15</v>
          </cell>
          <cell r="C2190">
            <v>53772.14</v>
          </cell>
          <cell r="D2190">
            <v>86533.73</v>
          </cell>
          <cell r="E2190">
            <v>191675.25</v>
          </cell>
          <cell r="F2190">
            <v>15724.8</v>
          </cell>
          <cell r="G2190">
            <v>95296.63</v>
          </cell>
          <cell r="H2190">
            <v>12257.7</v>
          </cell>
          <cell r="I2190">
            <v>44560.99</v>
          </cell>
          <cell r="J2190">
            <v>16930.810000000001</v>
          </cell>
          <cell r="K2190">
            <v>16609.98</v>
          </cell>
          <cell r="L2190">
            <v>15431.67</v>
          </cell>
          <cell r="M2190">
            <v>6454.08</v>
          </cell>
          <cell r="N2190">
            <v>38640</v>
          </cell>
          <cell r="O2190">
            <v>8128.76</v>
          </cell>
          <cell r="P2190">
            <v>71870.009999999995</v>
          </cell>
          <cell r="Q2190">
            <v>135947.38</v>
          </cell>
          <cell r="R2190">
            <v>79990.009999999995</v>
          </cell>
          <cell r="S2190">
            <v>2484</v>
          </cell>
          <cell r="T2190">
            <v>16290</v>
          </cell>
          <cell r="U2190">
            <v>15431.67</v>
          </cell>
          <cell r="V2190">
            <v>1476</v>
          </cell>
          <cell r="W2190">
            <v>13248</v>
          </cell>
          <cell r="X2190">
            <v>144</v>
          </cell>
          <cell r="Y2190">
            <v>17791.96</v>
          </cell>
          <cell r="Z2190">
            <v>9869.34</v>
          </cell>
          <cell r="AA2190">
            <v>18.760000000000002</v>
          </cell>
          <cell r="AB2190">
            <v>4158</v>
          </cell>
          <cell r="AC2190">
            <v>23432.43</v>
          </cell>
          <cell r="AD2190">
            <v>67.569999999999993</v>
          </cell>
          <cell r="AE2190">
            <v>32418</v>
          </cell>
          <cell r="AF2190">
            <v>176.03</v>
          </cell>
          <cell r="AG2190">
            <v>3037.09</v>
          </cell>
          <cell r="AH2190">
            <v>85393.08</v>
          </cell>
          <cell r="AI2190">
            <v>4752</v>
          </cell>
          <cell r="AJ2190">
            <v>197895.33</v>
          </cell>
          <cell r="AK2190">
            <v>4337.78</v>
          </cell>
          <cell r="AL2190">
            <v>12021.98</v>
          </cell>
        </row>
        <row r="2191">
          <cell r="A2191">
            <v>38921</v>
          </cell>
          <cell r="B2191" t="str">
            <v>19:30</v>
          </cell>
          <cell r="C2191">
            <v>52776.3</v>
          </cell>
          <cell r="D2191">
            <v>86333.69</v>
          </cell>
          <cell r="E2191">
            <v>203195.76</v>
          </cell>
          <cell r="F2191">
            <v>15724.8</v>
          </cell>
          <cell r="G2191">
            <v>95181.63</v>
          </cell>
          <cell r="H2191">
            <v>12259.58</v>
          </cell>
          <cell r="I2191">
            <v>44593.22</v>
          </cell>
          <cell r="J2191">
            <v>16642.84</v>
          </cell>
          <cell r="K2191">
            <v>16392.03</v>
          </cell>
          <cell r="L2191">
            <v>15175.39</v>
          </cell>
          <cell r="M2191">
            <v>6450.35</v>
          </cell>
          <cell r="N2191">
            <v>38640</v>
          </cell>
          <cell r="O2191">
            <v>8122.7</v>
          </cell>
          <cell r="P2191">
            <v>71660</v>
          </cell>
          <cell r="Q2191">
            <v>141310.81</v>
          </cell>
          <cell r="R2191">
            <v>79780</v>
          </cell>
          <cell r="S2191">
            <v>2376</v>
          </cell>
          <cell r="T2191">
            <v>16426.8</v>
          </cell>
          <cell r="U2191">
            <v>15175.39</v>
          </cell>
          <cell r="V2191">
            <v>1458</v>
          </cell>
          <cell r="W2191">
            <v>13593.6</v>
          </cell>
          <cell r="X2191">
            <v>174.75</v>
          </cell>
          <cell r="Y2191">
            <v>17875.099999999999</v>
          </cell>
          <cell r="Z2191">
            <v>9888.75</v>
          </cell>
          <cell r="AA2191">
            <v>20.64</v>
          </cell>
          <cell r="AB2191">
            <v>4185.1000000000004</v>
          </cell>
          <cell r="AC2191">
            <v>23347.35</v>
          </cell>
          <cell r="AD2191">
            <v>67.319999999999993</v>
          </cell>
          <cell r="AE2191">
            <v>32796</v>
          </cell>
          <cell r="AF2191">
            <v>182.28</v>
          </cell>
          <cell r="AG2191">
            <v>2977.49</v>
          </cell>
          <cell r="AH2191">
            <v>86073.35</v>
          </cell>
          <cell r="AI2191">
            <v>4795.2</v>
          </cell>
          <cell r="AJ2191">
            <v>203478.49</v>
          </cell>
          <cell r="AK2191">
            <v>4109.47</v>
          </cell>
          <cell r="AL2191">
            <v>7098.57</v>
          </cell>
        </row>
        <row r="2192">
          <cell r="A2192">
            <v>38921</v>
          </cell>
          <cell r="B2192" t="str">
            <v>19:45</v>
          </cell>
          <cell r="C2192">
            <v>53102.77</v>
          </cell>
          <cell r="D2192">
            <v>86493.72</v>
          </cell>
          <cell r="E2192">
            <v>200237.16</v>
          </cell>
          <cell r="F2192">
            <v>15724.8</v>
          </cell>
          <cell r="G2192">
            <v>95258.3</v>
          </cell>
          <cell r="H2192">
            <v>12305.7</v>
          </cell>
          <cell r="I2192">
            <v>44767.95</v>
          </cell>
          <cell r="J2192">
            <v>16588.810000000001</v>
          </cell>
          <cell r="K2192">
            <v>16515.29</v>
          </cell>
          <cell r="L2192">
            <v>14423.55</v>
          </cell>
          <cell r="M2192">
            <v>6446.61</v>
          </cell>
          <cell r="N2192">
            <v>39192</v>
          </cell>
          <cell r="O2192">
            <v>8134.83</v>
          </cell>
          <cell r="P2192">
            <v>74560.02</v>
          </cell>
          <cell r="Q2192">
            <v>139443.54</v>
          </cell>
          <cell r="R2192">
            <v>82680.02</v>
          </cell>
          <cell r="S2192">
            <v>2268</v>
          </cell>
          <cell r="T2192">
            <v>17146.8</v>
          </cell>
          <cell r="U2192">
            <v>14423.55</v>
          </cell>
          <cell r="V2192">
            <v>1443</v>
          </cell>
          <cell r="W2192">
            <v>13622.4</v>
          </cell>
          <cell r="X2192">
            <v>208.5</v>
          </cell>
          <cell r="Y2192">
            <v>17791.96</v>
          </cell>
          <cell r="Z2192">
            <v>9933.99</v>
          </cell>
          <cell r="AA2192">
            <v>18.760000000000002</v>
          </cell>
          <cell r="AB2192">
            <v>4138.8</v>
          </cell>
          <cell r="AC2192">
            <v>23372.49</v>
          </cell>
          <cell r="AD2192">
            <v>64.599999999999994</v>
          </cell>
          <cell r="AE2192">
            <v>32868</v>
          </cell>
          <cell r="AF2192">
            <v>169.78</v>
          </cell>
          <cell r="AG2192">
            <v>2935.11</v>
          </cell>
          <cell r="AH2192">
            <v>85976.61</v>
          </cell>
          <cell r="AI2192">
            <v>4766.3999999999996</v>
          </cell>
          <cell r="AJ2192">
            <v>201990.71</v>
          </cell>
          <cell r="AK2192">
            <v>3595.79</v>
          </cell>
          <cell r="AL2192">
            <v>7465.59</v>
          </cell>
        </row>
        <row r="2193">
          <cell r="A2193">
            <v>38921</v>
          </cell>
          <cell r="B2193" t="str">
            <v>20:00</v>
          </cell>
          <cell r="C2193">
            <v>52958.74</v>
          </cell>
          <cell r="D2193">
            <v>85693.56</v>
          </cell>
          <cell r="E2193">
            <v>197075.26</v>
          </cell>
          <cell r="F2193">
            <v>15897.6</v>
          </cell>
          <cell r="G2193">
            <v>96101.63</v>
          </cell>
          <cell r="H2193">
            <v>12425.68</v>
          </cell>
          <cell r="I2193">
            <v>44864.47</v>
          </cell>
          <cell r="J2193">
            <v>16236.08</v>
          </cell>
          <cell r="K2193">
            <v>16410.22</v>
          </cell>
          <cell r="L2193">
            <v>14235.61</v>
          </cell>
          <cell r="M2193">
            <v>6450.35</v>
          </cell>
          <cell r="N2193">
            <v>38088</v>
          </cell>
          <cell r="O2193">
            <v>8134.83</v>
          </cell>
          <cell r="P2193">
            <v>76290.02</v>
          </cell>
          <cell r="Q2193">
            <v>137584.66</v>
          </cell>
          <cell r="R2193">
            <v>84410.01</v>
          </cell>
          <cell r="S2193">
            <v>2376</v>
          </cell>
          <cell r="T2193">
            <v>17229.599999999999</v>
          </cell>
          <cell r="U2193">
            <v>14235.61</v>
          </cell>
          <cell r="V2193">
            <v>1425</v>
          </cell>
          <cell r="W2193">
            <v>13507.2</v>
          </cell>
          <cell r="X2193">
            <v>292.5</v>
          </cell>
          <cell r="Y2193">
            <v>17708.82</v>
          </cell>
          <cell r="Z2193">
            <v>9912.86</v>
          </cell>
          <cell r="AA2193">
            <v>18.760000000000002</v>
          </cell>
          <cell r="AB2193">
            <v>4052.7</v>
          </cell>
          <cell r="AC2193">
            <v>23251.56</v>
          </cell>
          <cell r="AD2193">
            <v>64.94</v>
          </cell>
          <cell r="AE2193">
            <v>32778</v>
          </cell>
          <cell r="AF2193">
            <v>163.53</v>
          </cell>
          <cell r="AG2193">
            <v>2902.98</v>
          </cell>
          <cell r="AH2193">
            <v>85929.35</v>
          </cell>
          <cell r="AI2193">
            <v>4723.2</v>
          </cell>
          <cell r="AJ2193">
            <v>199591.07</v>
          </cell>
          <cell r="AK2193">
            <v>4166.55</v>
          </cell>
          <cell r="AL2193">
            <v>8524.6299999999992</v>
          </cell>
        </row>
        <row r="2194">
          <cell r="A2194">
            <v>38921</v>
          </cell>
          <cell r="B2194" t="str">
            <v>20:15</v>
          </cell>
          <cell r="C2194">
            <v>51913.29</v>
          </cell>
          <cell r="D2194">
            <v>84213.27</v>
          </cell>
          <cell r="E2194">
            <v>196434.69</v>
          </cell>
          <cell r="F2194">
            <v>16070.4</v>
          </cell>
          <cell r="G2194">
            <v>97098.3</v>
          </cell>
          <cell r="H2194">
            <v>12569.67</v>
          </cell>
          <cell r="I2194">
            <v>44814.68</v>
          </cell>
          <cell r="J2194">
            <v>16318.87</v>
          </cell>
          <cell r="K2194">
            <v>16292.43</v>
          </cell>
          <cell r="L2194">
            <v>14255.59</v>
          </cell>
          <cell r="M2194">
            <v>6450.35</v>
          </cell>
          <cell r="N2194">
            <v>38088</v>
          </cell>
          <cell r="O2194">
            <v>8128.76</v>
          </cell>
          <cell r="P2194">
            <v>76499.95</v>
          </cell>
          <cell r="Q2194">
            <v>137357.57999999999</v>
          </cell>
          <cell r="R2194">
            <v>84619.95</v>
          </cell>
          <cell r="S2194">
            <v>2268</v>
          </cell>
          <cell r="T2194">
            <v>16898.400000000001</v>
          </cell>
          <cell r="U2194">
            <v>14255.59</v>
          </cell>
          <cell r="V2194">
            <v>1395</v>
          </cell>
          <cell r="W2194">
            <v>13305.6</v>
          </cell>
          <cell r="X2194">
            <v>369</v>
          </cell>
          <cell r="Y2194">
            <v>17708.82</v>
          </cell>
          <cell r="Z2194">
            <v>9777.01</v>
          </cell>
          <cell r="AA2194">
            <v>18.760000000000002</v>
          </cell>
          <cell r="AB2194">
            <v>4001.7</v>
          </cell>
          <cell r="AC2194">
            <v>23156.9</v>
          </cell>
          <cell r="AD2194">
            <v>63.53</v>
          </cell>
          <cell r="AE2194">
            <v>32310</v>
          </cell>
          <cell r="AF2194">
            <v>162.49</v>
          </cell>
          <cell r="AG2194">
            <v>2862.2</v>
          </cell>
          <cell r="AH2194">
            <v>85680.35</v>
          </cell>
          <cell r="AI2194">
            <v>4694.3999999999996</v>
          </cell>
          <cell r="AJ2194">
            <v>199623.1</v>
          </cell>
          <cell r="AK2194">
            <v>4280.7</v>
          </cell>
          <cell r="AL2194">
            <v>8792.2900000000009</v>
          </cell>
        </row>
        <row r="2195">
          <cell r="A2195">
            <v>38921</v>
          </cell>
          <cell r="B2195" t="str">
            <v>20:30</v>
          </cell>
          <cell r="C2195">
            <v>51695.24</v>
          </cell>
          <cell r="D2195">
            <v>84933.41</v>
          </cell>
          <cell r="E2195">
            <v>196677.12</v>
          </cell>
          <cell r="F2195">
            <v>15984</v>
          </cell>
          <cell r="G2195">
            <v>97098.3</v>
          </cell>
          <cell r="H2195">
            <v>12543.8</v>
          </cell>
          <cell r="I2195">
            <v>44887.42</v>
          </cell>
          <cell r="J2195">
            <v>16468.419999999998</v>
          </cell>
          <cell r="K2195">
            <v>16388.02</v>
          </cell>
          <cell r="L2195">
            <v>14257.85</v>
          </cell>
          <cell r="M2195">
            <v>6450.35</v>
          </cell>
          <cell r="N2195">
            <v>38640</v>
          </cell>
          <cell r="O2195">
            <v>8092.36</v>
          </cell>
          <cell r="P2195">
            <v>71650.009999999995</v>
          </cell>
          <cell r="Q2195">
            <v>140247.31</v>
          </cell>
          <cell r="R2195">
            <v>79730.009999999995</v>
          </cell>
          <cell r="S2195">
            <v>2376</v>
          </cell>
          <cell r="T2195">
            <v>16610.400000000001</v>
          </cell>
          <cell r="U2195">
            <v>14257.85</v>
          </cell>
          <cell r="V2195">
            <v>1371</v>
          </cell>
          <cell r="W2195">
            <v>13507.2</v>
          </cell>
          <cell r="X2195">
            <v>411</v>
          </cell>
          <cell r="Y2195">
            <v>17542.54</v>
          </cell>
          <cell r="Z2195">
            <v>9732.59</v>
          </cell>
          <cell r="AA2195">
            <v>16.88</v>
          </cell>
          <cell r="AB2195">
            <v>3923.6</v>
          </cell>
          <cell r="AC2195">
            <v>22997.83</v>
          </cell>
          <cell r="AD2195">
            <v>62.58</v>
          </cell>
          <cell r="AE2195">
            <v>31698</v>
          </cell>
          <cell r="AF2195">
            <v>166.66</v>
          </cell>
          <cell r="AG2195">
            <v>2919.76</v>
          </cell>
          <cell r="AH2195">
            <v>85137.35</v>
          </cell>
          <cell r="AI2195">
            <v>4644</v>
          </cell>
          <cell r="AJ2195">
            <v>199511.11</v>
          </cell>
          <cell r="AK2195">
            <v>4280.7</v>
          </cell>
          <cell r="AL2195">
            <v>8577.2199999999993</v>
          </cell>
        </row>
        <row r="2196">
          <cell r="A2196">
            <v>38921</v>
          </cell>
          <cell r="B2196" t="str">
            <v>20:45</v>
          </cell>
          <cell r="C2196">
            <v>51457.18</v>
          </cell>
          <cell r="D2196">
            <v>81492.72</v>
          </cell>
          <cell r="E2196">
            <v>196194.3</v>
          </cell>
          <cell r="F2196">
            <v>16070.4</v>
          </cell>
          <cell r="G2196">
            <v>97098.3</v>
          </cell>
          <cell r="H2196">
            <v>12593.67</v>
          </cell>
          <cell r="I2196">
            <v>44931.38</v>
          </cell>
          <cell r="J2196">
            <v>16522.45</v>
          </cell>
          <cell r="K2196">
            <v>16346.49</v>
          </cell>
          <cell r="L2196">
            <v>14228.9</v>
          </cell>
          <cell r="M2196">
            <v>6450.35</v>
          </cell>
          <cell r="N2196">
            <v>38640</v>
          </cell>
          <cell r="O2196">
            <v>8043.83</v>
          </cell>
          <cell r="P2196">
            <v>68420.03</v>
          </cell>
          <cell r="Q2196">
            <v>140212.46</v>
          </cell>
          <cell r="R2196">
            <v>76420.03</v>
          </cell>
          <cell r="S2196">
            <v>2268</v>
          </cell>
          <cell r="T2196">
            <v>16203.6</v>
          </cell>
          <cell r="U2196">
            <v>14228.9</v>
          </cell>
          <cell r="V2196">
            <v>1341</v>
          </cell>
          <cell r="W2196">
            <v>13593.6</v>
          </cell>
          <cell r="X2196">
            <v>427.5</v>
          </cell>
          <cell r="Y2196">
            <v>17293.12</v>
          </cell>
          <cell r="Z2196">
            <v>9574.9</v>
          </cell>
          <cell r="AA2196">
            <v>18.760000000000002</v>
          </cell>
          <cell r="AB2196">
            <v>3823.3</v>
          </cell>
          <cell r="AC2196">
            <v>22677.279999999999</v>
          </cell>
          <cell r="AD2196">
            <v>62.66</v>
          </cell>
          <cell r="AE2196">
            <v>31248</v>
          </cell>
          <cell r="AF2196">
            <v>164.57</v>
          </cell>
          <cell r="AG2196">
            <v>3122.04</v>
          </cell>
          <cell r="AH2196">
            <v>84060.35</v>
          </cell>
          <cell r="AI2196">
            <v>4586.3999999999996</v>
          </cell>
          <cell r="AJ2196">
            <v>198471.25</v>
          </cell>
          <cell r="AK2196">
            <v>4337.78</v>
          </cell>
          <cell r="AL2196">
            <v>8186.8</v>
          </cell>
        </row>
        <row r="2197">
          <cell r="A2197">
            <v>38921</v>
          </cell>
          <cell r="B2197" t="str">
            <v>21:00</v>
          </cell>
          <cell r="C2197">
            <v>50940.66</v>
          </cell>
          <cell r="D2197">
            <v>78412.100000000006</v>
          </cell>
          <cell r="E2197">
            <v>196316.3</v>
          </cell>
          <cell r="F2197">
            <v>15984</v>
          </cell>
          <cell r="G2197">
            <v>97059.97</v>
          </cell>
          <cell r="H2197">
            <v>12617.67</v>
          </cell>
          <cell r="I2197">
            <v>44927.82</v>
          </cell>
          <cell r="J2197">
            <v>16234.08</v>
          </cell>
          <cell r="K2197">
            <v>16265.16</v>
          </cell>
          <cell r="L2197">
            <v>13945.56</v>
          </cell>
          <cell r="M2197">
            <v>6457.82</v>
          </cell>
          <cell r="N2197">
            <v>38088</v>
          </cell>
          <cell r="O2197">
            <v>8116.63</v>
          </cell>
          <cell r="P2197">
            <v>66840.009999999995</v>
          </cell>
          <cell r="Q2197">
            <v>139184.18</v>
          </cell>
          <cell r="R2197">
            <v>74960.009999999995</v>
          </cell>
          <cell r="S2197">
            <v>2376</v>
          </cell>
          <cell r="T2197">
            <v>15786</v>
          </cell>
          <cell r="U2197">
            <v>13945.56</v>
          </cell>
          <cell r="V2197">
            <v>1317</v>
          </cell>
          <cell r="W2197">
            <v>13449.6</v>
          </cell>
          <cell r="X2197">
            <v>437.25</v>
          </cell>
          <cell r="Y2197">
            <v>17209.98</v>
          </cell>
          <cell r="Z2197">
            <v>9253.57</v>
          </cell>
          <cell r="AA2197">
            <v>18.760000000000002</v>
          </cell>
          <cell r="AB2197">
            <v>3711.8</v>
          </cell>
          <cell r="AC2197">
            <v>22377.51</v>
          </cell>
          <cell r="AD2197">
            <v>60.66</v>
          </cell>
          <cell r="AE2197">
            <v>30420</v>
          </cell>
          <cell r="AF2197">
            <v>163.53</v>
          </cell>
          <cell r="AG2197">
            <v>3761.13</v>
          </cell>
          <cell r="AH2197">
            <v>83098.820000000007</v>
          </cell>
          <cell r="AI2197">
            <v>4514.3999999999996</v>
          </cell>
          <cell r="AJ2197">
            <v>198263.26</v>
          </cell>
          <cell r="AK2197">
            <v>4337.78</v>
          </cell>
          <cell r="AL2197">
            <v>7892.24</v>
          </cell>
        </row>
        <row r="2198">
          <cell r="A2198">
            <v>38921</v>
          </cell>
          <cell r="B2198" t="str">
            <v>21:15</v>
          </cell>
          <cell r="C2198">
            <v>50930.65</v>
          </cell>
          <cell r="D2198">
            <v>70010.42</v>
          </cell>
          <cell r="E2198">
            <v>198674.48</v>
          </cell>
          <cell r="F2198">
            <v>16156.8</v>
          </cell>
          <cell r="G2198">
            <v>97136.63</v>
          </cell>
          <cell r="H2198">
            <v>12639.79</v>
          </cell>
          <cell r="I2198">
            <v>44964.2</v>
          </cell>
          <cell r="J2198">
            <v>16763.23</v>
          </cell>
          <cell r="K2198">
            <v>16347.38</v>
          </cell>
          <cell r="L2198">
            <v>12619.33</v>
          </cell>
          <cell r="M2198">
            <v>6454.08</v>
          </cell>
          <cell r="N2198">
            <v>39192</v>
          </cell>
          <cell r="O2198">
            <v>8237.9500000000007</v>
          </cell>
          <cell r="P2198">
            <v>62950</v>
          </cell>
          <cell r="Q2198">
            <v>138748.60999999999</v>
          </cell>
          <cell r="R2198">
            <v>71150</v>
          </cell>
          <cell r="S2198">
            <v>2376</v>
          </cell>
          <cell r="T2198">
            <v>16545.599999999999</v>
          </cell>
          <cell r="U2198">
            <v>12619.33</v>
          </cell>
          <cell r="V2198">
            <v>1266</v>
          </cell>
          <cell r="W2198">
            <v>12988.8</v>
          </cell>
          <cell r="X2198">
            <v>426.75</v>
          </cell>
          <cell r="Y2198">
            <v>16960.560000000001</v>
          </cell>
          <cell r="Z2198">
            <v>9298.94</v>
          </cell>
          <cell r="AA2198">
            <v>16.88</v>
          </cell>
          <cell r="AB2198">
            <v>3617.8</v>
          </cell>
          <cell r="AC2198">
            <v>22023.05</v>
          </cell>
          <cell r="AD2198">
            <v>59.2</v>
          </cell>
          <cell r="AE2198">
            <v>29880</v>
          </cell>
          <cell r="AF2198">
            <v>151.03</v>
          </cell>
          <cell r="AG2198">
            <v>4399.63</v>
          </cell>
          <cell r="AH2198">
            <v>81238.080000000002</v>
          </cell>
          <cell r="AI2198">
            <v>4399.2</v>
          </cell>
          <cell r="AJ2198">
            <v>198071.28</v>
          </cell>
          <cell r="AK2198">
            <v>4337.78</v>
          </cell>
          <cell r="AL2198">
            <v>6195</v>
          </cell>
        </row>
        <row r="2199">
          <cell r="A2199">
            <v>38921</v>
          </cell>
          <cell r="B2199" t="str">
            <v>21:30</v>
          </cell>
          <cell r="C2199">
            <v>51626.42</v>
          </cell>
          <cell r="D2199">
            <v>64089.24</v>
          </cell>
          <cell r="E2199">
            <v>194554.94</v>
          </cell>
          <cell r="F2199">
            <v>16156.8</v>
          </cell>
          <cell r="G2199">
            <v>97098.3</v>
          </cell>
          <cell r="H2199">
            <v>12641.67</v>
          </cell>
          <cell r="I2199">
            <v>45005.51</v>
          </cell>
          <cell r="J2199">
            <v>16384.830000000002</v>
          </cell>
          <cell r="K2199">
            <v>16556.939999999999</v>
          </cell>
          <cell r="L2199">
            <v>12719.52</v>
          </cell>
          <cell r="M2199">
            <v>6457.82</v>
          </cell>
          <cell r="N2199">
            <v>38640</v>
          </cell>
          <cell r="O2199">
            <v>8237.9500000000007</v>
          </cell>
          <cell r="P2199">
            <v>57899.99</v>
          </cell>
          <cell r="Q2199">
            <v>137247.78</v>
          </cell>
          <cell r="R2199">
            <v>66139.990000000005</v>
          </cell>
          <cell r="S2199">
            <v>2376</v>
          </cell>
          <cell r="T2199">
            <v>16034.4</v>
          </cell>
          <cell r="U2199">
            <v>12719.52</v>
          </cell>
          <cell r="V2199">
            <v>1191</v>
          </cell>
          <cell r="W2199">
            <v>12931.2</v>
          </cell>
          <cell r="X2199">
            <v>414.75</v>
          </cell>
          <cell r="Y2199">
            <v>16628</v>
          </cell>
          <cell r="Z2199">
            <v>9314.0499999999993</v>
          </cell>
          <cell r="AA2199">
            <v>18.760000000000002</v>
          </cell>
          <cell r="AB2199">
            <v>3480.7</v>
          </cell>
          <cell r="AC2199">
            <v>21533.82</v>
          </cell>
          <cell r="AD2199">
            <v>60.65</v>
          </cell>
          <cell r="AE2199">
            <v>28764</v>
          </cell>
          <cell r="AF2199">
            <v>142.69999999999999</v>
          </cell>
          <cell r="AG2199">
            <v>4551.0600000000004</v>
          </cell>
          <cell r="AH2199">
            <v>79174.820000000007</v>
          </cell>
          <cell r="AI2199">
            <v>4291.2</v>
          </cell>
          <cell r="AJ2199">
            <v>195031.65</v>
          </cell>
          <cell r="AK2199">
            <v>4394.8500000000004</v>
          </cell>
          <cell r="AL2199">
            <v>6211.35</v>
          </cell>
        </row>
        <row r="2200">
          <cell r="A2200">
            <v>38921</v>
          </cell>
          <cell r="B2200" t="str">
            <v>21:45</v>
          </cell>
          <cell r="C2200">
            <v>51522.79</v>
          </cell>
          <cell r="D2200">
            <v>61088.639999999999</v>
          </cell>
          <cell r="E2200">
            <v>189838.18</v>
          </cell>
          <cell r="F2200">
            <v>16156.8</v>
          </cell>
          <cell r="G2200">
            <v>97174.97</v>
          </cell>
          <cell r="H2200">
            <v>12663.79</v>
          </cell>
          <cell r="I2200">
            <v>35112.35</v>
          </cell>
          <cell r="J2200">
            <v>16246.07</v>
          </cell>
          <cell r="K2200">
            <v>16427.25</v>
          </cell>
          <cell r="L2200">
            <v>12423.47</v>
          </cell>
          <cell r="M2200">
            <v>6454.08</v>
          </cell>
          <cell r="N2200">
            <v>39192</v>
          </cell>
          <cell r="O2200">
            <v>8219.75</v>
          </cell>
          <cell r="P2200">
            <v>56369.99</v>
          </cell>
          <cell r="Q2200">
            <v>130709.73</v>
          </cell>
          <cell r="R2200">
            <v>64570</v>
          </cell>
          <cell r="S2200">
            <v>2376</v>
          </cell>
          <cell r="T2200">
            <v>15836.4</v>
          </cell>
          <cell r="U2200">
            <v>12423.47</v>
          </cell>
          <cell r="V2200">
            <v>1128</v>
          </cell>
          <cell r="W2200">
            <v>12816</v>
          </cell>
          <cell r="X2200">
            <v>404.25</v>
          </cell>
          <cell r="Y2200">
            <v>16212.3</v>
          </cell>
          <cell r="Z2200">
            <v>9149.17</v>
          </cell>
          <cell r="AA2200">
            <v>16.88</v>
          </cell>
          <cell r="AB2200">
            <v>3348.4</v>
          </cell>
          <cell r="AC2200">
            <v>20897.75</v>
          </cell>
          <cell r="AD2200">
            <v>59.7</v>
          </cell>
          <cell r="AE2200">
            <v>28044</v>
          </cell>
          <cell r="AF2200">
            <v>136.44999999999999</v>
          </cell>
          <cell r="AG2200">
            <v>4522.45</v>
          </cell>
          <cell r="AH2200">
            <v>76471.08</v>
          </cell>
          <cell r="AI2200">
            <v>4176</v>
          </cell>
          <cell r="AJ2200">
            <v>191032.2</v>
          </cell>
          <cell r="AK2200">
            <v>4337.78</v>
          </cell>
          <cell r="AL2200">
            <v>6601.77</v>
          </cell>
        </row>
        <row r="2201">
          <cell r="A2201">
            <v>38921</v>
          </cell>
          <cell r="B2201" t="str">
            <v>22:00</v>
          </cell>
          <cell r="C2201">
            <v>52877.919999999998</v>
          </cell>
          <cell r="D2201">
            <v>83413.100000000006</v>
          </cell>
          <cell r="E2201">
            <v>178793.27</v>
          </cell>
          <cell r="F2201">
            <v>16156.8</v>
          </cell>
          <cell r="G2201">
            <v>97174.97</v>
          </cell>
          <cell r="H2201">
            <v>12689.66</v>
          </cell>
          <cell r="I2201">
            <v>-169.35</v>
          </cell>
          <cell r="J2201">
            <v>16726.03</v>
          </cell>
          <cell r="K2201">
            <v>15817.92</v>
          </cell>
          <cell r="L2201">
            <v>12372.17</v>
          </cell>
          <cell r="M2201">
            <v>6450.35</v>
          </cell>
          <cell r="N2201">
            <v>38640</v>
          </cell>
          <cell r="O2201">
            <v>8237.9500000000007</v>
          </cell>
          <cell r="P2201">
            <v>57870</v>
          </cell>
          <cell r="Q2201">
            <v>116689.35</v>
          </cell>
          <cell r="R2201">
            <v>66070</v>
          </cell>
          <cell r="S2201">
            <v>2376</v>
          </cell>
          <cell r="T2201">
            <v>14310</v>
          </cell>
          <cell r="U2201">
            <v>12372.17</v>
          </cell>
          <cell r="V2201">
            <v>1068</v>
          </cell>
          <cell r="W2201">
            <v>13190.4</v>
          </cell>
          <cell r="X2201">
            <v>392.25</v>
          </cell>
          <cell r="Y2201">
            <v>15464.04</v>
          </cell>
          <cell r="Z2201">
            <v>9006.27</v>
          </cell>
          <cell r="AA2201">
            <v>18.760000000000002</v>
          </cell>
          <cell r="AB2201">
            <v>3219.3</v>
          </cell>
          <cell r="AC2201">
            <v>20101.29</v>
          </cell>
          <cell r="AD2201">
            <v>59.69</v>
          </cell>
          <cell r="AE2201">
            <v>26802</v>
          </cell>
          <cell r="AF2201">
            <v>122.91</v>
          </cell>
          <cell r="AG2201">
            <v>4490.76</v>
          </cell>
          <cell r="AH2201">
            <v>73686.350000000006</v>
          </cell>
          <cell r="AI2201">
            <v>4032</v>
          </cell>
          <cell r="AJ2201">
            <v>183993.22</v>
          </cell>
          <cell r="AK2201">
            <v>4337.78</v>
          </cell>
          <cell r="AL2201">
            <v>9592.99</v>
          </cell>
        </row>
        <row r="2202">
          <cell r="A2202">
            <v>38921</v>
          </cell>
          <cell r="B2202" t="str">
            <v>22:15</v>
          </cell>
          <cell r="C2202">
            <v>51737.65</v>
          </cell>
          <cell r="D2202">
            <v>82252.87</v>
          </cell>
          <cell r="E2202">
            <v>172716.28</v>
          </cell>
          <cell r="F2202">
            <v>16243.2</v>
          </cell>
          <cell r="G2202">
            <v>97136.63</v>
          </cell>
          <cell r="H2202">
            <v>12665.66</v>
          </cell>
          <cell r="I2202">
            <v>-151.81</v>
          </cell>
          <cell r="J2202">
            <v>16785.63</v>
          </cell>
          <cell r="K2202">
            <v>15649.46</v>
          </cell>
          <cell r="L2202">
            <v>12358.56</v>
          </cell>
          <cell r="M2202">
            <v>6457.82</v>
          </cell>
          <cell r="N2202">
            <v>39192</v>
          </cell>
          <cell r="O2202">
            <v>8237.9500000000007</v>
          </cell>
          <cell r="P2202">
            <v>53210.01</v>
          </cell>
          <cell r="Q2202">
            <v>115351.81</v>
          </cell>
          <cell r="R2202">
            <v>61450.01</v>
          </cell>
          <cell r="S2202">
            <v>2376</v>
          </cell>
          <cell r="T2202">
            <v>13262.4</v>
          </cell>
          <cell r="U2202">
            <v>12358.56</v>
          </cell>
          <cell r="V2202">
            <v>1035</v>
          </cell>
          <cell r="W2202">
            <v>12787.2</v>
          </cell>
          <cell r="X2202">
            <v>375.75</v>
          </cell>
          <cell r="Y2202">
            <v>14965.2</v>
          </cell>
          <cell r="Z2202">
            <v>8684.58</v>
          </cell>
          <cell r="AA2202">
            <v>18.760000000000002</v>
          </cell>
          <cell r="AB2202">
            <v>3133.4</v>
          </cell>
          <cell r="AC2202">
            <v>19370.45</v>
          </cell>
          <cell r="AD2202">
            <v>60.37</v>
          </cell>
          <cell r="AE2202">
            <v>25974</v>
          </cell>
          <cell r="AF2202">
            <v>117.7</v>
          </cell>
          <cell r="AG2202">
            <v>4538.6499999999996</v>
          </cell>
          <cell r="AH2202">
            <v>71176.820000000007</v>
          </cell>
          <cell r="AI2202">
            <v>3909.6</v>
          </cell>
          <cell r="AJ2202">
            <v>179689.8</v>
          </cell>
          <cell r="AK2202">
            <v>4280.7</v>
          </cell>
          <cell r="AL2202">
            <v>10473.18</v>
          </cell>
        </row>
        <row r="2203">
          <cell r="A2203">
            <v>38921</v>
          </cell>
          <cell r="B2203" t="str">
            <v>22:30</v>
          </cell>
          <cell r="C2203">
            <v>51413.57</v>
          </cell>
          <cell r="D2203">
            <v>71050.63</v>
          </cell>
          <cell r="E2203">
            <v>173554.7</v>
          </cell>
          <cell r="F2203">
            <v>7084.8</v>
          </cell>
          <cell r="G2203">
            <v>97136.63</v>
          </cell>
          <cell r="H2203">
            <v>12639.79</v>
          </cell>
          <cell r="I2203">
            <v>-147.78</v>
          </cell>
          <cell r="J2203">
            <v>16995.580000000002</v>
          </cell>
          <cell r="K2203">
            <v>16229.19</v>
          </cell>
          <cell r="L2203">
            <v>12380.78</v>
          </cell>
          <cell r="M2203">
            <v>6454.08</v>
          </cell>
          <cell r="N2203">
            <v>38640</v>
          </cell>
          <cell r="O2203">
            <v>8237.9500000000007</v>
          </cell>
          <cell r="P2203">
            <v>49099.98</v>
          </cell>
          <cell r="Q2203">
            <v>110267.78</v>
          </cell>
          <cell r="R2203">
            <v>57339.97</v>
          </cell>
          <cell r="S2203">
            <v>2268</v>
          </cell>
          <cell r="T2203">
            <v>12441.6</v>
          </cell>
          <cell r="U2203">
            <v>12380.78</v>
          </cell>
          <cell r="V2203">
            <v>978</v>
          </cell>
          <cell r="W2203">
            <v>12240</v>
          </cell>
          <cell r="X2203">
            <v>355.5</v>
          </cell>
          <cell r="Y2203">
            <v>14300.08</v>
          </cell>
          <cell r="Z2203">
            <v>8506.51</v>
          </cell>
          <cell r="AA2203">
            <v>16.88</v>
          </cell>
          <cell r="AB2203">
            <v>3061.7</v>
          </cell>
          <cell r="AC2203">
            <v>18549.810000000001</v>
          </cell>
          <cell r="AD2203">
            <v>59.12</v>
          </cell>
          <cell r="AE2203">
            <v>24948</v>
          </cell>
          <cell r="AF2203">
            <v>114.58</v>
          </cell>
          <cell r="AG2203">
            <v>4512.3599999999997</v>
          </cell>
          <cell r="AH2203">
            <v>69166.080000000002</v>
          </cell>
          <cell r="AI2203">
            <v>3765.6</v>
          </cell>
          <cell r="AJ2203">
            <v>177274</v>
          </cell>
          <cell r="AK2203">
            <v>4394.8500000000004</v>
          </cell>
          <cell r="AL2203">
            <v>8564.3700000000008</v>
          </cell>
        </row>
        <row r="2204">
          <cell r="A2204">
            <v>38921</v>
          </cell>
          <cell r="B2204" t="str">
            <v>22:45</v>
          </cell>
          <cell r="C2204">
            <v>52290.98</v>
          </cell>
          <cell r="D2204">
            <v>75851.600000000006</v>
          </cell>
          <cell r="E2204">
            <v>169796.03</v>
          </cell>
          <cell r="F2204">
            <v>-259.2</v>
          </cell>
          <cell r="G2204">
            <v>97174.97</v>
          </cell>
          <cell r="H2204">
            <v>12665.66</v>
          </cell>
          <cell r="I2204">
            <v>-140.44999999999999</v>
          </cell>
          <cell r="J2204">
            <v>17110</v>
          </cell>
          <cell r="K2204">
            <v>15618.97</v>
          </cell>
          <cell r="L2204">
            <v>10490.24</v>
          </cell>
          <cell r="M2204">
            <v>3540.78</v>
          </cell>
          <cell r="N2204">
            <v>39192</v>
          </cell>
          <cell r="O2204">
            <v>8231.89</v>
          </cell>
          <cell r="P2204">
            <v>39919.949999999997</v>
          </cell>
          <cell r="Q2204">
            <v>110620.45</v>
          </cell>
          <cell r="R2204">
            <v>48119.96</v>
          </cell>
          <cell r="S2204">
            <v>2484</v>
          </cell>
          <cell r="T2204">
            <v>12697.2</v>
          </cell>
          <cell r="U2204">
            <v>10490.24</v>
          </cell>
          <cell r="V2204">
            <v>927</v>
          </cell>
          <cell r="W2204">
            <v>12067.2</v>
          </cell>
          <cell r="X2204">
            <v>334.5</v>
          </cell>
          <cell r="Y2204">
            <v>13967.52</v>
          </cell>
          <cell r="Z2204">
            <v>8261.66</v>
          </cell>
          <cell r="AA2204">
            <v>18.760000000000002</v>
          </cell>
          <cell r="AB2204">
            <v>2978.9</v>
          </cell>
          <cell r="AC2204">
            <v>17789.009999999998</v>
          </cell>
          <cell r="AD2204">
            <v>61.24</v>
          </cell>
          <cell r="AE2204">
            <v>24066</v>
          </cell>
          <cell r="AF2204">
            <v>113.53</v>
          </cell>
          <cell r="AG2204">
            <v>4483.7700000000004</v>
          </cell>
          <cell r="AH2204">
            <v>67626.78</v>
          </cell>
          <cell r="AI2204">
            <v>3585.6</v>
          </cell>
          <cell r="AJ2204">
            <v>173434.44</v>
          </cell>
          <cell r="AK2204">
            <v>4451.93</v>
          </cell>
          <cell r="AL2204">
            <v>7405.98</v>
          </cell>
        </row>
        <row r="2205">
          <cell r="A2205">
            <v>38921</v>
          </cell>
          <cell r="B2205" t="str">
            <v>23:00</v>
          </cell>
          <cell r="C2205">
            <v>51888.480000000003</v>
          </cell>
          <cell r="D2205">
            <v>81132.649999999994</v>
          </cell>
          <cell r="E2205">
            <v>163195.88</v>
          </cell>
          <cell r="F2205">
            <v>-86.4</v>
          </cell>
          <cell r="G2205">
            <v>97634.97</v>
          </cell>
          <cell r="H2205">
            <v>12687.79</v>
          </cell>
          <cell r="I2205">
            <v>-130.82</v>
          </cell>
          <cell r="J2205">
            <v>16810.43</v>
          </cell>
          <cell r="K2205">
            <v>15273.36</v>
          </cell>
          <cell r="L2205">
            <v>8478.1200000000008</v>
          </cell>
          <cell r="M2205">
            <v>0</v>
          </cell>
          <cell r="N2205">
            <v>38640</v>
          </cell>
          <cell r="O2205">
            <v>8310.75</v>
          </cell>
          <cell r="P2205">
            <v>29730</v>
          </cell>
          <cell r="Q2205">
            <v>111490.82</v>
          </cell>
          <cell r="R2205">
            <v>38010</v>
          </cell>
          <cell r="S2205">
            <v>2376</v>
          </cell>
          <cell r="T2205">
            <v>14544</v>
          </cell>
          <cell r="U2205">
            <v>8478.1200000000008</v>
          </cell>
          <cell r="V2205">
            <v>915</v>
          </cell>
          <cell r="W2205">
            <v>12038.4</v>
          </cell>
          <cell r="X2205">
            <v>314.25</v>
          </cell>
          <cell r="Y2205">
            <v>13468.68</v>
          </cell>
          <cell r="Z2205">
            <v>8082.25</v>
          </cell>
          <cell r="AA2205">
            <v>16.88</v>
          </cell>
          <cell r="AB2205">
            <v>2889.6</v>
          </cell>
          <cell r="AC2205">
            <v>17077.919999999998</v>
          </cell>
          <cell r="AD2205">
            <v>42.35</v>
          </cell>
          <cell r="AE2205">
            <v>23004</v>
          </cell>
          <cell r="AF2205">
            <v>104.16</v>
          </cell>
          <cell r="AG2205">
            <v>4544.83</v>
          </cell>
          <cell r="AH2205">
            <v>64647</v>
          </cell>
          <cell r="AI2205">
            <v>3427.2</v>
          </cell>
          <cell r="AJ2205">
            <v>168475.18</v>
          </cell>
          <cell r="AK2205">
            <v>3310.41</v>
          </cell>
          <cell r="AL2205">
            <v>9225.9699999999993</v>
          </cell>
        </row>
        <row r="2206">
          <cell r="A2206">
            <v>38921</v>
          </cell>
          <cell r="B2206" t="str">
            <v>23:15</v>
          </cell>
          <cell r="C2206">
            <v>51401.16</v>
          </cell>
          <cell r="D2206">
            <v>80252.479999999996</v>
          </cell>
          <cell r="E2206">
            <v>156874.84</v>
          </cell>
          <cell r="F2206">
            <v>-172.8</v>
          </cell>
          <cell r="G2206">
            <v>93878.3</v>
          </cell>
          <cell r="H2206">
            <v>12497.68</v>
          </cell>
          <cell r="I2206">
            <v>-130.24</v>
          </cell>
          <cell r="J2206">
            <v>15957.7</v>
          </cell>
          <cell r="K2206">
            <v>14820.66</v>
          </cell>
          <cell r="L2206">
            <v>6955.92</v>
          </cell>
          <cell r="M2206">
            <v>0</v>
          </cell>
          <cell r="N2206">
            <v>36984</v>
          </cell>
          <cell r="O2206">
            <v>7946.77</v>
          </cell>
          <cell r="P2206">
            <v>26520.02</v>
          </cell>
          <cell r="Q2206">
            <v>106410.24000000001</v>
          </cell>
          <cell r="R2206">
            <v>34480.03</v>
          </cell>
          <cell r="S2206">
            <v>2376</v>
          </cell>
          <cell r="T2206">
            <v>14403.6</v>
          </cell>
          <cell r="U2206">
            <v>6955.92</v>
          </cell>
          <cell r="V2206">
            <v>903</v>
          </cell>
          <cell r="W2206">
            <v>11865.6</v>
          </cell>
          <cell r="X2206">
            <v>294.75</v>
          </cell>
          <cell r="Y2206">
            <v>12969.84</v>
          </cell>
          <cell r="Z2206">
            <v>8035.02</v>
          </cell>
          <cell r="AA2206">
            <v>18.760000000000002</v>
          </cell>
          <cell r="AB2206">
            <v>2848.2</v>
          </cell>
          <cell r="AC2206">
            <v>16271.26</v>
          </cell>
          <cell r="AD2206">
            <v>8.82</v>
          </cell>
          <cell r="AE2206">
            <v>21780</v>
          </cell>
          <cell r="AF2206">
            <v>94.79</v>
          </cell>
          <cell r="AG2206">
            <v>4481.71</v>
          </cell>
          <cell r="AH2206">
            <v>62082</v>
          </cell>
          <cell r="AI2206">
            <v>3283.2</v>
          </cell>
          <cell r="AJ2206">
            <v>163883.85</v>
          </cell>
          <cell r="AK2206">
            <v>4337.78</v>
          </cell>
          <cell r="AL2206">
            <v>9947.17</v>
          </cell>
        </row>
        <row r="2207">
          <cell r="A2207">
            <v>38921</v>
          </cell>
          <cell r="B2207" t="str">
            <v>23:30</v>
          </cell>
          <cell r="C2207">
            <v>50926.65</v>
          </cell>
          <cell r="D2207">
            <v>77051.820000000007</v>
          </cell>
          <cell r="E2207">
            <v>152476.81</v>
          </cell>
          <cell r="F2207">
            <v>-172.8</v>
          </cell>
          <cell r="G2207">
            <v>92114.97</v>
          </cell>
          <cell r="H2207">
            <v>12257.7</v>
          </cell>
          <cell r="I2207">
            <v>-122.05</v>
          </cell>
          <cell r="J2207">
            <v>16191.65</v>
          </cell>
          <cell r="K2207">
            <v>9175.76</v>
          </cell>
          <cell r="L2207">
            <v>5823.82</v>
          </cell>
          <cell r="M2207">
            <v>0</v>
          </cell>
          <cell r="N2207">
            <v>36984</v>
          </cell>
          <cell r="O2207">
            <v>7831.52</v>
          </cell>
          <cell r="P2207">
            <v>23239.99</v>
          </cell>
          <cell r="Q2207">
            <v>99562.05</v>
          </cell>
          <cell r="R2207">
            <v>31039.99</v>
          </cell>
          <cell r="S2207">
            <v>2376</v>
          </cell>
          <cell r="T2207">
            <v>15091.2</v>
          </cell>
          <cell r="U2207">
            <v>5823.82</v>
          </cell>
          <cell r="V2207">
            <v>849</v>
          </cell>
          <cell r="W2207">
            <v>11347.2</v>
          </cell>
          <cell r="X2207">
            <v>273</v>
          </cell>
          <cell r="Y2207">
            <v>12637.28</v>
          </cell>
          <cell r="Z2207">
            <v>7821.98</v>
          </cell>
          <cell r="AA2207">
            <v>18.760000000000002</v>
          </cell>
          <cell r="AB2207">
            <v>2805.3</v>
          </cell>
          <cell r="AC2207">
            <v>15324.31</v>
          </cell>
          <cell r="AD2207">
            <v>6.58</v>
          </cell>
          <cell r="AE2207">
            <v>20988</v>
          </cell>
          <cell r="AF2207">
            <v>86.45</v>
          </cell>
          <cell r="AG2207">
            <v>4508.72</v>
          </cell>
          <cell r="AH2207">
            <v>59151</v>
          </cell>
          <cell r="AI2207">
            <v>3103.2</v>
          </cell>
          <cell r="AJ2207">
            <v>159708.42000000001</v>
          </cell>
          <cell r="AK2207">
            <v>4337.78</v>
          </cell>
          <cell r="AL2207">
            <v>10341.1</v>
          </cell>
        </row>
        <row r="2208">
          <cell r="A2208">
            <v>38921</v>
          </cell>
          <cell r="B2208" t="str">
            <v>23:45</v>
          </cell>
          <cell r="C2208">
            <v>50192.87</v>
          </cell>
          <cell r="D2208">
            <v>57007.82</v>
          </cell>
          <cell r="E2208">
            <v>153395.29</v>
          </cell>
          <cell r="F2208">
            <v>-86.4</v>
          </cell>
          <cell r="G2208">
            <v>92076.64</v>
          </cell>
          <cell r="H2208">
            <v>12303.82</v>
          </cell>
          <cell r="I2208">
            <v>-107.39</v>
          </cell>
          <cell r="J2208">
            <v>16293.67</v>
          </cell>
          <cell r="K2208">
            <v>7528.2</v>
          </cell>
          <cell r="L2208">
            <v>5809.67</v>
          </cell>
          <cell r="M2208">
            <v>0</v>
          </cell>
          <cell r="N2208">
            <v>36984</v>
          </cell>
          <cell r="O2208">
            <v>7837.58</v>
          </cell>
          <cell r="P2208">
            <v>20889.990000000002</v>
          </cell>
          <cell r="Q2208">
            <v>94267.39</v>
          </cell>
          <cell r="R2208">
            <v>28730</v>
          </cell>
          <cell r="S2208">
            <v>2376</v>
          </cell>
          <cell r="T2208">
            <v>14432.4</v>
          </cell>
          <cell r="U2208">
            <v>5809.67</v>
          </cell>
          <cell r="V2208">
            <v>801</v>
          </cell>
          <cell r="W2208">
            <v>10684.8</v>
          </cell>
          <cell r="X2208">
            <v>255.75</v>
          </cell>
          <cell r="Y2208">
            <v>11805.88</v>
          </cell>
          <cell r="Z2208">
            <v>7406.18</v>
          </cell>
          <cell r="AA2208">
            <v>16.88</v>
          </cell>
          <cell r="AB2208">
            <v>2714.3</v>
          </cell>
          <cell r="AC2208">
            <v>14457.15</v>
          </cell>
          <cell r="AD2208">
            <v>7.5</v>
          </cell>
          <cell r="AE2208">
            <v>19944</v>
          </cell>
          <cell r="AF2208">
            <v>81.25</v>
          </cell>
          <cell r="AG2208">
            <v>4540.8100000000004</v>
          </cell>
          <cell r="AH2208">
            <v>56382</v>
          </cell>
          <cell r="AI2208">
            <v>2887.2</v>
          </cell>
          <cell r="AJ2208">
            <v>156684.71</v>
          </cell>
          <cell r="AK2208">
            <v>4109.47</v>
          </cell>
          <cell r="AL2208">
            <v>7197.93</v>
          </cell>
        </row>
        <row r="2209">
          <cell r="A2209">
            <v>38921</v>
          </cell>
          <cell r="B2209" t="str">
            <v>24:00</v>
          </cell>
          <cell r="C2209">
            <v>50938.65</v>
          </cell>
          <cell r="D2209">
            <v>45685.94</v>
          </cell>
          <cell r="E2209">
            <v>142194.35999999999</v>
          </cell>
          <cell r="F2209">
            <v>-172.8</v>
          </cell>
          <cell r="G2209">
            <v>92689.97</v>
          </cell>
          <cell r="H2209">
            <v>12425.68</v>
          </cell>
          <cell r="I2209">
            <v>-96.61</v>
          </cell>
          <cell r="J2209">
            <v>16581.650000000001</v>
          </cell>
          <cell r="K2209">
            <v>7452.57</v>
          </cell>
          <cell r="L2209">
            <v>5830.63</v>
          </cell>
          <cell r="M2209">
            <v>0</v>
          </cell>
          <cell r="N2209">
            <v>36984</v>
          </cell>
          <cell r="O2209">
            <v>7837.58</v>
          </cell>
          <cell r="P2209">
            <v>18490.009999999998</v>
          </cell>
          <cell r="Q2209">
            <v>87216.61</v>
          </cell>
          <cell r="R2209">
            <v>26290.01</v>
          </cell>
          <cell r="S2209">
            <v>2268</v>
          </cell>
          <cell r="T2209">
            <v>13676.4</v>
          </cell>
          <cell r="U2209">
            <v>5830.63</v>
          </cell>
          <cell r="V2209">
            <v>774</v>
          </cell>
          <cell r="W2209">
            <v>10569.6</v>
          </cell>
          <cell r="X2209">
            <v>238.5</v>
          </cell>
          <cell r="Y2209">
            <v>10808.2</v>
          </cell>
          <cell r="Z2209">
            <v>7137.1</v>
          </cell>
          <cell r="AA2209">
            <v>18.760000000000002</v>
          </cell>
          <cell r="AB2209">
            <v>2613.6999999999998</v>
          </cell>
          <cell r="AC2209">
            <v>13715.26</v>
          </cell>
          <cell r="AD2209">
            <v>6.36</v>
          </cell>
          <cell r="AE2209">
            <v>19080</v>
          </cell>
          <cell r="AF2209">
            <v>73.95</v>
          </cell>
          <cell r="AG2209">
            <v>4487.7700000000004</v>
          </cell>
          <cell r="AH2209">
            <v>53853</v>
          </cell>
          <cell r="AI2209">
            <v>2736</v>
          </cell>
          <cell r="AJ2209">
            <v>148381.81</v>
          </cell>
          <cell r="AK2209">
            <v>3652.86</v>
          </cell>
          <cell r="AL2209">
            <v>8190.32</v>
          </cell>
        </row>
        <row r="2210">
          <cell r="A2210">
            <v>38922</v>
          </cell>
          <cell r="B2210" t="str">
            <v>00:15</v>
          </cell>
          <cell r="C2210">
            <v>48941.38</v>
          </cell>
          <cell r="D2210">
            <v>43046.22</v>
          </cell>
          <cell r="E2210">
            <v>129633.12</v>
          </cell>
          <cell r="F2210">
            <v>-172.8</v>
          </cell>
          <cell r="G2210">
            <v>89354.97</v>
          </cell>
          <cell r="H2210">
            <v>12209.7</v>
          </cell>
          <cell r="I2210">
            <v>-90.71</v>
          </cell>
          <cell r="J2210">
            <v>15441.74</v>
          </cell>
          <cell r="K2210">
            <v>7251.36</v>
          </cell>
          <cell r="L2210">
            <v>5833.88</v>
          </cell>
          <cell r="M2210">
            <v>0</v>
          </cell>
          <cell r="N2210">
            <v>35328</v>
          </cell>
          <cell r="O2210">
            <v>7516.07</v>
          </cell>
          <cell r="P2210">
            <v>18770.009999999998</v>
          </cell>
          <cell r="Q2210">
            <v>78570.710000000006</v>
          </cell>
          <cell r="R2210">
            <v>26290.01</v>
          </cell>
          <cell r="S2210">
            <v>2268</v>
          </cell>
          <cell r="T2210">
            <v>12952.8</v>
          </cell>
          <cell r="U2210">
            <v>5833.88</v>
          </cell>
          <cell r="V2210">
            <v>753</v>
          </cell>
          <cell r="W2210">
            <v>10166.4</v>
          </cell>
          <cell r="X2210">
            <v>217.5</v>
          </cell>
          <cell r="Y2210">
            <v>10226.219999999999</v>
          </cell>
          <cell r="Z2210">
            <v>6838.87</v>
          </cell>
          <cell r="AA2210">
            <v>18.760000000000002</v>
          </cell>
          <cell r="AB2210">
            <v>2573.9</v>
          </cell>
          <cell r="AC2210">
            <v>13083.56</v>
          </cell>
          <cell r="AD2210">
            <v>6.22</v>
          </cell>
          <cell r="AE2210">
            <v>18144</v>
          </cell>
          <cell r="AF2210">
            <v>69.790000000000006</v>
          </cell>
          <cell r="AG2210">
            <v>4552.8100000000004</v>
          </cell>
          <cell r="AH2210">
            <v>51363</v>
          </cell>
          <cell r="AI2210">
            <v>2642.4</v>
          </cell>
          <cell r="AJ2210">
            <v>139614.97</v>
          </cell>
          <cell r="AK2210">
            <v>4280.7</v>
          </cell>
          <cell r="AL2210">
            <v>11002.69</v>
          </cell>
        </row>
        <row r="2211">
          <cell r="A2211">
            <v>38922</v>
          </cell>
          <cell r="B2211" t="str">
            <v>00:30</v>
          </cell>
          <cell r="C2211">
            <v>41552.800000000003</v>
          </cell>
          <cell r="D2211">
            <v>52528.1</v>
          </cell>
          <cell r="E2211">
            <v>117912.42</v>
          </cell>
          <cell r="F2211">
            <v>-86.4</v>
          </cell>
          <cell r="G2211">
            <v>88166.64</v>
          </cell>
          <cell r="H2211">
            <v>11969.72</v>
          </cell>
          <cell r="I2211">
            <v>-86.97</v>
          </cell>
          <cell r="J2211">
            <v>13906.68</v>
          </cell>
          <cell r="K2211">
            <v>4599.7700000000004</v>
          </cell>
          <cell r="L2211">
            <v>5822.37</v>
          </cell>
          <cell r="M2211">
            <v>0</v>
          </cell>
          <cell r="N2211">
            <v>34776</v>
          </cell>
          <cell r="O2211">
            <v>7419.01</v>
          </cell>
          <cell r="P2211">
            <v>18669.97</v>
          </cell>
          <cell r="Q2211">
            <v>72126.97</v>
          </cell>
          <cell r="R2211">
            <v>26109.97</v>
          </cell>
          <cell r="S2211">
            <v>2376</v>
          </cell>
          <cell r="T2211">
            <v>12416.4</v>
          </cell>
          <cell r="U2211">
            <v>5822.37</v>
          </cell>
          <cell r="V2211">
            <v>726</v>
          </cell>
          <cell r="W2211">
            <v>9878.4</v>
          </cell>
          <cell r="X2211">
            <v>203.25</v>
          </cell>
          <cell r="Y2211">
            <v>10059.94</v>
          </cell>
          <cell r="Z2211">
            <v>6614.07</v>
          </cell>
          <cell r="AA2211">
            <v>18.760000000000002</v>
          </cell>
          <cell r="AB2211">
            <v>2572.3000000000002</v>
          </cell>
          <cell r="AC2211">
            <v>12347.76</v>
          </cell>
          <cell r="AD2211">
            <v>7.16</v>
          </cell>
          <cell r="AE2211">
            <v>17334</v>
          </cell>
          <cell r="AF2211">
            <v>66.66</v>
          </cell>
          <cell r="AG2211">
            <v>4501.72</v>
          </cell>
          <cell r="AH2211">
            <v>49137</v>
          </cell>
          <cell r="AI2211">
            <v>2527.1999999999998</v>
          </cell>
          <cell r="AJ2211">
            <v>132304.01</v>
          </cell>
          <cell r="AK2211">
            <v>4280.7</v>
          </cell>
          <cell r="AL2211">
            <v>14367.97</v>
          </cell>
        </row>
        <row r="2212">
          <cell r="A2212">
            <v>38922</v>
          </cell>
          <cell r="B2212" t="str">
            <v>00:45</v>
          </cell>
          <cell r="C2212">
            <v>40985.86</v>
          </cell>
          <cell r="D2212">
            <v>41766.6</v>
          </cell>
          <cell r="E2212">
            <v>111074.27</v>
          </cell>
          <cell r="F2212">
            <v>-172.8</v>
          </cell>
          <cell r="G2212">
            <v>88204.97</v>
          </cell>
          <cell r="H2212">
            <v>11993.72</v>
          </cell>
          <cell r="I2212">
            <v>-86.69</v>
          </cell>
          <cell r="J2212">
            <v>14505.82</v>
          </cell>
          <cell r="K2212">
            <v>4583.99</v>
          </cell>
          <cell r="L2212">
            <v>5800.23</v>
          </cell>
          <cell r="M2212">
            <v>0</v>
          </cell>
          <cell r="N2212">
            <v>35880</v>
          </cell>
          <cell r="O2212">
            <v>7437.21</v>
          </cell>
          <cell r="P2212">
            <v>18889.990000000002</v>
          </cell>
          <cell r="Q2212">
            <v>65926.69</v>
          </cell>
          <cell r="R2212">
            <v>26289.99</v>
          </cell>
          <cell r="S2212">
            <v>2484</v>
          </cell>
          <cell r="T2212">
            <v>11797.2</v>
          </cell>
          <cell r="U2212">
            <v>5800.23</v>
          </cell>
          <cell r="V2212">
            <v>720</v>
          </cell>
          <cell r="W2212">
            <v>9244.7999999999993</v>
          </cell>
          <cell r="X2212">
            <v>190.5</v>
          </cell>
          <cell r="Y2212">
            <v>9810.52</v>
          </cell>
          <cell r="Z2212">
            <v>6118.88</v>
          </cell>
          <cell r="AA2212">
            <v>18.760000000000002</v>
          </cell>
          <cell r="AB2212">
            <v>2534</v>
          </cell>
          <cell r="AC2212">
            <v>11796.25</v>
          </cell>
          <cell r="AD2212">
            <v>6.06</v>
          </cell>
          <cell r="AE2212">
            <v>16866</v>
          </cell>
          <cell r="AF2212">
            <v>64.58</v>
          </cell>
          <cell r="AG2212">
            <v>4553.8500000000004</v>
          </cell>
          <cell r="AH2212">
            <v>47244</v>
          </cell>
          <cell r="AI2212">
            <v>2440.8000000000002</v>
          </cell>
          <cell r="AJ2212">
            <v>126816.62</v>
          </cell>
          <cell r="AK2212">
            <v>4109.47</v>
          </cell>
          <cell r="AL2212">
            <v>15065.8</v>
          </cell>
        </row>
        <row r="2213">
          <cell r="A2213">
            <v>38922</v>
          </cell>
          <cell r="B2213" t="str">
            <v>01:00</v>
          </cell>
          <cell r="C2213">
            <v>37828.71</v>
          </cell>
          <cell r="D2213">
            <v>41127.019999999997</v>
          </cell>
          <cell r="E2213">
            <v>101831.53</v>
          </cell>
          <cell r="F2213">
            <v>-172.8</v>
          </cell>
          <cell r="G2213">
            <v>88741.64</v>
          </cell>
          <cell r="H2213">
            <v>11993.72</v>
          </cell>
          <cell r="I2213">
            <v>-87.4</v>
          </cell>
          <cell r="J2213">
            <v>14578.22</v>
          </cell>
          <cell r="K2213">
            <v>4674.8999999999996</v>
          </cell>
          <cell r="L2213">
            <v>5818.14</v>
          </cell>
          <cell r="M2213">
            <v>0</v>
          </cell>
          <cell r="N2213">
            <v>35328</v>
          </cell>
          <cell r="O2213">
            <v>7437.21</v>
          </cell>
          <cell r="P2213">
            <v>18810</v>
          </cell>
          <cell r="Q2213">
            <v>61447.4</v>
          </cell>
          <cell r="R2213">
            <v>26250</v>
          </cell>
          <cell r="S2213">
            <v>2484</v>
          </cell>
          <cell r="T2213">
            <v>11322</v>
          </cell>
          <cell r="U2213">
            <v>5818.14</v>
          </cell>
          <cell r="V2213">
            <v>699</v>
          </cell>
          <cell r="W2213">
            <v>9100.7999999999993</v>
          </cell>
          <cell r="X2213">
            <v>174</v>
          </cell>
          <cell r="Y2213">
            <v>9810.52</v>
          </cell>
          <cell r="Z2213">
            <v>5970.22</v>
          </cell>
          <cell r="AA2213">
            <v>18.760000000000002</v>
          </cell>
          <cell r="AB2213">
            <v>2508.5</v>
          </cell>
          <cell r="AC2213">
            <v>11315.02</v>
          </cell>
          <cell r="AD2213">
            <v>6.08</v>
          </cell>
          <cell r="AE2213">
            <v>16380</v>
          </cell>
          <cell r="AF2213">
            <v>62.5</v>
          </cell>
          <cell r="AG2213">
            <v>4531.62</v>
          </cell>
          <cell r="AH2213">
            <v>45462</v>
          </cell>
          <cell r="AI2213">
            <v>2361.6</v>
          </cell>
          <cell r="AJ2213">
            <v>121057.39</v>
          </cell>
          <cell r="AK2213">
            <v>4166.55</v>
          </cell>
          <cell r="AL2213">
            <v>17690</v>
          </cell>
        </row>
        <row r="2214">
          <cell r="A2214">
            <v>38922</v>
          </cell>
          <cell r="B2214" t="str">
            <v>01:15</v>
          </cell>
          <cell r="C2214">
            <v>36483.589999999997</v>
          </cell>
          <cell r="D2214">
            <v>30524.9</v>
          </cell>
          <cell r="E2214">
            <v>101714.73</v>
          </cell>
          <cell r="F2214">
            <v>-172.8</v>
          </cell>
          <cell r="G2214">
            <v>89163.3</v>
          </cell>
          <cell r="H2214">
            <v>12161.71</v>
          </cell>
          <cell r="I2214">
            <v>-81.650000000000006</v>
          </cell>
          <cell r="J2214">
            <v>15741.32</v>
          </cell>
          <cell r="K2214">
            <v>4699.03</v>
          </cell>
          <cell r="L2214">
            <v>5839.99</v>
          </cell>
          <cell r="M2214">
            <v>0</v>
          </cell>
          <cell r="N2214">
            <v>34776</v>
          </cell>
          <cell r="O2214">
            <v>7437.21</v>
          </cell>
          <cell r="P2214">
            <v>17539.98</v>
          </cell>
          <cell r="Q2214">
            <v>58801.65</v>
          </cell>
          <cell r="R2214">
            <v>24939.98</v>
          </cell>
          <cell r="S2214">
            <v>2268</v>
          </cell>
          <cell r="T2214">
            <v>10515.6</v>
          </cell>
          <cell r="U2214">
            <v>5839.99</v>
          </cell>
          <cell r="V2214">
            <v>699</v>
          </cell>
          <cell r="W2214">
            <v>8956.7999999999993</v>
          </cell>
          <cell r="X2214">
            <v>162</v>
          </cell>
          <cell r="Y2214">
            <v>9561.1</v>
          </cell>
          <cell r="Z2214">
            <v>5975.52</v>
          </cell>
          <cell r="AA2214">
            <v>18.760000000000002</v>
          </cell>
          <cell r="AB2214">
            <v>2492.6</v>
          </cell>
          <cell r="AC2214">
            <v>10829.09</v>
          </cell>
          <cell r="AD2214">
            <v>7.12</v>
          </cell>
          <cell r="AE2214">
            <v>15822</v>
          </cell>
          <cell r="AF2214">
            <v>60.41</v>
          </cell>
          <cell r="AG2214">
            <v>4531.03</v>
          </cell>
          <cell r="AH2214">
            <v>44301</v>
          </cell>
          <cell r="AI2214">
            <v>2311.1999999999998</v>
          </cell>
          <cell r="AJ2214">
            <v>119217.51</v>
          </cell>
          <cell r="AK2214">
            <v>4109.47</v>
          </cell>
          <cell r="AL2214">
            <v>16283.81</v>
          </cell>
        </row>
        <row r="2215">
          <cell r="A2215">
            <v>38922</v>
          </cell>
          <cell r="B2215" t="str">
            <v>01:30</v>
          </cell>
          <cell r="C2215">
            <v>28610.9</v>
          </cell>
          <cell r="D2215">
            <v>31325.06</v>
          </cell>
          <cell r="E2215">
            <v>101837.53</v>
          </cell>
          <cell r="F2215">
            <v>-86.4</v>
          </cell>
          <cell r="G2215">
            <v>89163.3</v>
          </cell>
          <cell r="H2215">
            <v>12161.71</v>
          </cell>
          <cell r="I2215">
            <v>-79.64</v>
          </cell>
          <cell r="J2215">
            <v>15597.73</v>
          </cell>
          <cell r="K2215">
            <v>4753.1899999999996</v>
          </cell>
          <cell r="L2215">
            <v>5774.29</v>
          </cell>
          <cell r="M2215">
            <v>0</v>
          </cell>
          <cell r="N2215">
            <v>34776</v>
          </cell>
          <cell r="O2215">
            <v>7437.21</v>
          </cell>
          <cell r="P2215">
            <v>17279.990000000002</v>
          </cell>
          <cell r="Q2215">
            <v>56239.64</v>
          </cell>
          <cell r="R2215">
            <v>24719.99</v>
          </cell>
          <cell r="S2215">
            <v>2376</v>
          </cell>
          <cell r="T2215">
            <v>10285.200000000001</v>
          </cell>
          <cell r="U2215">
            <v>5774.29</v>
          </cell>
          <cell r="V2215">
            <v>687</v>
          </cell>
          <cell r="W2215">
            <v>8956.7999999999993</v>
          </cell>
          <cell r="X2215">
            <v>152.25</v>
          </cell>
          <cell r="Y2215">
            <v>9311.68</v>
          </cell>
          <cell r="Z2215">
            <v>6050.37</v>
          </cell>
          <cell r="AA2215">
            <v>18.760000000000002</v>
          </cell>
          <cell r="AB2215">
            <v>2489.4</v>
          </cell>
          <cell r="AC2215">
            <v>10558.16</v>
          </cell>
          <cell r="AD2215">
            <v>6.06</v>
          </cell>
          <cell r="AE2215">
            <v>15498</v>
          </cell>
          <cell r="AF2215">
            <v>59.37</v>
          </cell>
          <cell r="AG2215">
            <v>4558.1400000000003</v>
          </cell>
          <cell r="AH2215">
            <v>43158</v>
          </cell>
          <cell r="AI2215">
            <v>2239.1999999999998</v>
          </cell>
          <cell r="AJ2215">
            <v>117825.64</v>
          </cell>
          <cell r="AK2215">
            <v>4280.7</v>
          </cell>
          <cell r="AL2215">
            <v>15052.95</v>
          </cell>
        </row>
        <row r="2216">
          <cell r="A2216">
            <v>38922</v>
          </cell>
          <cell r="B2216" t="str">
            <v>01:45</v>
          </cell>
          <cell r="C2216">
            <v>22478.22</v>
          </cell>
          <cell r="D2216">
            <v>30084.81</v>
          </cell>
          <cell r="E2216">
            <v>101715.93</v>
          </cell>
          <cell r="F2216">
            <v>-172.8</v>
          </cell>
          <cell r="G2216">
            <v>89124.97</v>
          </cell>
          <cell r="H2216">
            <v>12135.83</v>
          </cell>
          <cell r="I2216">
            <v>-78.64</v>
          </cell>
          <cell r="J2216">
            <v>15471.31</v>
          </cell>
          <cell r="K2216">
            <v>4754.71</v>
          </cell>
          <cell r="L2216">
            <v>5774.28</v>
          </cell>
          <cell r="M2216">
            <v>0</v>
          </cell>
          <cell r="N2216">
            <v>35880</v>
          </cell>
          <cell r="O2216">
            <v>7437.21</v>
          </cell>
          <cell r="P2216">
            <v>17269.990000000002</v>
          </cell>
          <cell r="Q2216">
            <v>53958.64</v>
          </cell>
          <cell r="R2216">
            <v>24669.99</v>
          </cell>
          <cell r="S2216">
            <v>2268</v>
          </cell>
          <cell r="T2216">
            <v>10231.200000000001</v>
          </cell>
          <cell r="U2216">
            <v>5774.28</v>
          </cell>
          <cell r="V2216">
            <v>687</v>
          </cell>
          <cell r="W2216">
            <v>8899.2000000000007</v>
          </cell>
          <cell r="X2216">
            <v>144</v>
          </cell>
          <cell r="Y2216">
            <v>8979.1200000000008</v>
          </cell>
          <cell r="Z2216">
            <v>5912.43</v>
          </cell>
          <cell r="AA2216">
            <v>16.88</v>
          </cell>
          <cell r="AB2216">
            <v>2455.9</v>
          </cell>
          <cell r="AC2216">
            <v>10387.33</v>
          </cell>
          <cell r="AD2216">
            <v>6</v>
          </cell>
          <cell r="AE2216">
            <v>15426</v>
          </cell>
          <cell r="AF2216">
            <v>60.41</v>
          </cell>
          <cell r="AG2216">
            <v>4520.38</v>
          </cell>
          <cell r="AH2216">
            <v>42474</v>
          </cell>
          <cell r="AI2216">
            <v>2210.4</v>
          </cell>
          <cell r="AJ2216">
            <v>116801.69</v>
          </cell>
          <cell r="AK2216">
            <v>3767.02</v>
          </cell>
          <cell r="AL2216">
            <v>14348.1</v>
          </cell>
        </row>
        <row r="2217">
          <cell r="A2217">
            <v>38922</v>
          </cell>
          <cell r="B2217" t="str">
            <v>02:00</v>
          </cell>
          <cell r="C2217">
            <v>21148.3</v>
          </cell>
          <cell r="D2217">
            <v>27884.09</v>
          </cell>
          <cell r="E2217">
            <v>102076.72</v>
          </cell>
          <cell r="F2217">
            <v>-172.8</v>
          </cell>
          <cell r="G2217">
            <v>89201.64</v>
          </cell>
          <cell r="H2217">
            <v>10625.84</v>
          </cell>
          <cell r="I2217">
            <v>-75.760000000000005</v>
          </cell>
          <cell r="J2217">
            <v>15669.72</v>
          </cell>
          <cell r="K2217">
            <v>4978.3599999999997</v>
          </cell>
          <cell r="L2217">
            <v>5791.97</v>
          </cell>
          <cell r="M2217">
            <v>0</v>
          </cell>
          <cell r="N2217">
            <v>35880</v>
          </cell>
          <cell r="O2217">
            <v>7419.01</v>
          </cell>
          <cell r="P2217">
            <v>16990.02</v>
          </cell>
          <cell r="Q2217">
            <v>51915.76</v>
          </cell>
          <cell r="R2217">
            <v>24390.02</v>
          </cell>
          <cell r="S2217">
            <v>2376</v>
          </cell>
          <cell r="T2217">
            <v>10263.6</v>
          </cell>
          <cell r="U2217">
            <v>5791.97</v>
          </cell>
          <cell r="V2217">
            <v>687</v>
          </cell>
          <cell r="W2217">
            <v>8784</v>
          </cell>
          <cell r="X2217">
            <v>139.5</v>
          </cell>
          <cell r="Y2217">
            <v>8812.84</v>
          </cell>
          <cell r="Z2217">
            <v>5911.24</v>
          </cell>
          <cell r="AA2217">
            <v>18.760000000000002</v>
          </cell>
          <cell r="AB2217">
            <v>2363.1999999999998</v>
          </cell>
          <cell r="AC2217">
            <v>10166.84</v>
          </cell>
          <cell r="AD2217">
            <v>6.77</v>
          </cell>
          <cell r="AE2217">
            <v>15084</v>
          </cell>
          <cell r="AF2217">
            <v>59.37</v>
          </cell>
          <cell r="AG2217">
            <v>4595.38</v>
          </cell>
          <cell r="AH2217">
            <v>42225</v>
          </cell>
          <cell r="AI2217">
            <v>2160</v>
          </cell>
          <cell r="AJ2217">
            <v>116145.71</v>
          </cell>
          <cell r="AK2217">
            <v>3595.79</v>
          </cell>
          <cell r="AL2217">
            <v>13491.3</v>
          </cell>
        </row>
        <row r="2218">
          <cell r="A2218">
            <v>38922</v>
          </cell>
          <cell r="B2218" t="str">
            <v>02:15</v>
          </cell>
          <cell r="C2218">
            <v>21780.86</v>
          </cell>
          <cell r="D2218">
            <v>35084.629999999997</v>
          </cell>
          <cell r="E2218">
            <v>101717.13</v>
          </cell>
          <cell r="F2218">
            <v>-86.4</v>
          </cell>
          <cell r="G2218">
            <v>89239.97</v>
          </cell>
          <cell r="H2218">
            <v>592.83000000000004</v>
          </cell>
          <cell r="I2218">
            <v>-75.33</v>
          </cell>
          <cell r="J2218">
            <v>15046.18</v>
          </cell>
          <cell r="K2218">
            <v>5066.62</v>
          </cell>
          <cell r="L2218">
            <v>5767.45</v>
          </cell>
          <cell r="M2218">
            <v>0</v>
          </cell>
          <cell r="N2218">
            <v>34776</v>
          </cell>
          <cell r="O2218">
            <v>7431.14</v>
          </cell>
          <cell r="P2218">
            <v>17230.02</v>
          </cell>
          <cell r="Q2218">
            <v>50515.33</v>
          </cell>
          <cell r="R2218">
            <v>24670.02</v>
          </cell>
          <cell r="S2218">
            <v>2376</v>
          </cell>
          <cell r="T2218">
            <v>10400.4</v>
          </cell>
          <cell r="U2218">
            <v>5767.45</v>
          </cell>
          <cell r="V2218">
            <v>678</v>
          </cell>
          <cell r="W2218">
            <v>8467.2000000000007</v>
          </cell>
          <cell r="X2218">
            <v>133.5</v>
          </cell>
          <cell r="Y2218">
            <v>8480.2800000000007</v>
          </cell>
          <cell r="Z2218">
            <v>5800.68</v>
          </cell>
          <cell r="AA2218">
            <v>16.88</v>
          </cell>
          <cell r="AB2218">
            <v>2380.8000000000002</v>
          </cell>
          <cell r="AC2218">
            <v>9981.51</v>
          </cell>
          <cell r="AD2218">
            <v>6.29</v>
          </cell>
          <cell r="AE2218">
            <v>14832</v>
          </cell>
          <cell r="AF2218">
            <v>58.33</v>
          </cell>
          <cell r="AG2218">
            <v>4562.42</v>
          </cell>
          <cell r="AH2218">
            <v>41685</v>
          </cell>
          <cell r="AI2218">
            <v>2131.1999999999998</v>
          </cell>
          <cell r="AJ2218">
            <v>115441.77</v>
          </cell>
          <cell r="AK2218">
            <v>4166.55</v>
          </cell>
          <cell r="AL2218">
            <v>13176.86</v>
          </cell>
        </row>
        <row r="2219">
          <cell r="A2219">
            <v>38922</v>
          </cell>
          <cell r="B2219" t="str">
            <v>02:30</v>
          </cell>
          <cell r="C2219">
            <v>20522.95</v>
          </cell>
          <cell r="D2219">
            <v>32564.13</v>
          </cell>
          <cell r="E2219">
            <v>101796.73</v>
          </cell>
          <cell r="F2219">
            <v>-172.8</v>
          </cell>
          <cell r="G2219">
            <v>89201.64</v>
          </cell>
          <cell r="H2219">
            <v>-29.24</v>
          </cell>
          <cell r="I2219">
            <v>-76.62</v>
          </cell>
          <cell r="J2219">
            <v>14350.64</v>
          </cell>
          <cell r="K2219">
            <v>5101.62</v>
          </cell>
          <cell r="L2219">
            <v>5779.07</v>
          </cell>
          <cell r="M2219">
            <v>0</v>
          </cell>
          <cell r="N2219">
            <v>34776</v>
          </cell>
          <cell r="O2219">
            <v>7437.21</v>
          </cell>
          <cell r="P2219">
            <v>17080</v>
          </cell>
          <cell r="Q2219">
            <v>49116.62</v>
          </cell>
          <cell r="R2219">
            <v>24480</v>
          </cell>
          <cell r="S2219">
            <v>2268</v>
          </cell>
          <cell r="T2219">
            <v>10227.6</v>
          </cell>
          <cell r="U2219">
            <v>5779.07</v>
          </cell>
          <cell r="V2219">
            <v>660</v>
          </cell>
          <cell r="W2219">
            <v>8035.2</v>
          </cell>
          <cell r="X2219">
            <v>132.75</v>
          </cell>
          <cell r="Y2219">
            <v>8563.42</v>
          </cell>
          <cell r="Z2219">
            <v>5836.09</v>
          </cell>
          <cell r="AA2219">
            <v>18.760000000000002</v>
          </cell>
          <cell r="AB2219">
            <v>2334.4</v>
          </cell>
          <cell r="AC2219">
            <v>9811.4</v>
          </cell>
          <cell r="AD2219">
            <v>5.84</v>
          </cell>
          <cell r="AE2219">
            <v>14778</v>
          </cell>
          <cell r="AF2219">
            <v>57.29</v>
          </cell>
          <cell r="AG2219">
            <v>4613.3</v>
          </cell>
          <cell r="AH2219">
            <v>41373</v>
          </cell>
          <cell r="AI2219">
            <v>2116.8000000000002</v>
          </cell>
          <cell r="AJ2219">
            <v>114641.84</v>
          </cell>
          <cell r="AK2219">
            <v>3139.18</v>
          </cell>
          <cell r="AL2219">
            <v>12435.78</v>
          </cell>
        </row>
        <row r="2220">
          <cell r="A2220">
            <v>38922</v>
          </cell>
          <cell r="B2220" t="str">
            <v>02:45</v>
          </cell>
          <cell r="C2220">
            <v>22323.39</v>
          </cell>
          <cell r="D2220">
            <v>32444.1</v>
          </cell>
          <cell r="E2220">
            <v>101877.93</v>
          </cell>
          <cell r="F2220">
            <v>-172.8</v>
          </cell>
          <cell r="G2220">
            <v>89201.64</v>
          </cell>
          <cell r="H2220">
            <v>-53.23</v>
          </cell>
          <cell r="I2220">
            <v>-75.040000000000006</v>
          </cell>
          <cell r="J2220">
            <v>9359.8700000000008</v>
          </cell>
          <cell r="K2220">
            <v>5073.7700000000004</v>
          </cell>
          <cell r="L2220">
            <v>5849.97</v>
          </cell>
          <cell r="M2220">
            <v>0</v>
          </cell>
          <cell r="N2220">
            <v>34776</v>
          </cell>
          <cell r="O2220">
            <v>7443.28</v>
          </cell>
          <cell r="P2220">
            <v>17289.990000000002</v>
          </cell>
          <cell r="Q2220">
            <v>48035.040000000001</v>
          </cell>
          <cell r="R2220">
            <v>24729.99</v>
          </cell>
          <cell r="S2220">
            <v>2376</v>
          </cell>
          <cell r="T2220">
            <v>10123.200000000001</v>
          </cell>
          <cell r="U2220">
            <v>5849.97</v>
          </cell>
          <cell r="V2220">
            <v>660</v>
          </cell>
          <cell r="W2220">
            <v>8006.4</v>
          </cell>
          <cell r="X2220">
            <v>129</v>
          </cell>
          <cell r="Y2220">
            <v>8480.2800000000007</v>
          </cell>
          <cell r="Z2220">
            <v>6088.64</v>
          </cell>
          <cell r="AA2220">
            <v>18.760000000000002</v>
          </cell>
          <cell r="AB2220">
            <v>2304</v>
          </cell>
          <cell r="AC2220">
            <v>9680.98</v>
          </cell>
          <cell r="AD2220">
            <v>6.05</v>
          </cell>
          <cell r="AE2220">
            <v>14526</v>
          </cell>
          <cell r="AF2220">
            <v>58.33</v>
          </cell>
          <cell r="AG2220">
            <v>4616.05</v>
          </cell>
          <cell r="AH2220">
            <v>40719</v>
          </cell>
          <cell r="AI2220">
            <v>2080.8000000000002</v>
          </cell>
          <cell r="AJ2220">
            <v>114049.86</v>
          </cell>
          <cell r="AK2220">
            <v>4052.4</v>
          </cell>
          <cell r="AL2220">
            <v>11946.01</v>
          </cell>
        </row>
        <row r="2221">
          <cell r="A2221">
            <v>38922</v>
          </cell>
          <cell r="B2221" t="str">
            <v>03:00</v>
          </cell>
          <cell r="C2221">
            <v>25296.5</v>
          </cell>
          <cell r="D2221">
            <v>37645.14</v>
          </cell>
          <cell r="E2221">
            <v>101916.32</v>
          </cell>
          <cell r="F2221">
            <v>-86.4</v>
          </cell>
          <cell r="G2221">
            <v>89278.3</v>
          </cell>
          <cell r="H2221">
            <v>-31.11</v>
          </cell>
          <cell r="I2221">
            <v>-75.47</v>
          </cell>
          <cell r="J2221">
            <v>-122.54</v>
          </cell>
          <cell r="K2221">
            <v>4962.8999999999996</v>
          </cell>
          <cell r="L2221">
            <v>5779.47</v>
          </cell>
          <cell r="M2221">
            <v>0</v>
          </cell>
          <cell r="N2221">
            <v>35328</v>
          </cell>
          <cell r="O2221">
            <v>7437.21</v>
          </cell>
          <cell r="P2221">
            <v>17139.97</v>
          </cell>
          <cell r="Q2221">
            <v>48115.47</v>
          </cell>
          <cell r="R2221">
            <v>24539.97</v>
          </cell>
          <cell r="S2221">
            <v>2268</v>
          </cell>
          <cell r="T2221">
            <v>10101.6</v>
          </cell>
          <cell r="U2221">
            <v>5779.47</v>
          </cell>
          <cell r="V2221">
            <v>663</v>
          </cell>
          <cell r="W2221">
            <v>7833.6</v>
          </cell>
          <cell r="X2221">
            <v>123</v>
          </cell>
          <cell r="Y2221">
            <v>8397.14</v>
          </cell>
          <cell r="Z2221">
            <v>6036.15</v>
          </cell>
          <cell r="AA2221">
            <v>16.88</v>
          </cell>
          <cell r="AB2221">
            <v>2321.6</v>
          </cell>
          <cell r="AC2221">
            <v>9590.9699999999993</v>
          </cell>
          <cell r="AD2221">
            <v>7.09</v>
          </cell>
          <cell r="AE2221">
            <v>14346</v>
          </cell>
          <cell r="AF2221">
            <v>57.29</v>
          </cell>
          <cell r="AG2221">
            <v>4562.28</v>
          </cell>
          <cell r="AH2221">
            <v>40257</v>
          </cell>
          <cell r="AI2221">
            <v>2052</v>
          </cell>
          <cell r="AJ2221">
            <v>113409.91</v>
          </cell>
          <cell r="AK2221">
            <v>4166.55</v>
          </cell>
          <cell r="AL2221">
            <v>11324.16</v>
          </cell>
        </row>
        <row r="2222">
          <cell r="A2222">
            <v>38922</v>
          </cell>
          <cell r="B2222" t="str">
            <v>03:15</v>
          </cell>
          <cell r="C2222">
            <v>25336.11</v>
          </cell>
          <cell r="D2222">
            <v>36004.82</v>
          </cell>
          <cell r="E2222">
            <v>101877.92</v>
          </cell>
          <cell r="F2222">
            <v>-172.8</v>
          </cell>
          <cell r="G2222">
            <v>89239.97</v>
          </cell>
          <cell r="H2222">
            <v>-55.11</v>
          </cell>
          <cell r="I2222">
            <v>-78.349999999999994</v>
          </cell>
          <cell r="J2222">
            <v>-103.71</v>
          </cell>
          <cell r="K2222">
            <v>4932.9799999999996</v>
          </cell>
          <cell r="L2222">
            <v>5788.57</v>
          </cell>
          <cell r="M2222">
            <v>0</v>
          </cell>
          <cell r="N2222">
            <v>35328</v>
          </cell>
          <cell r="O2222">
            <v>7431.14</v>
          </cell>
          <cell r="P2222">
            <v>17129.98</v>
          </cell>
          <cell r="Q2222">
            <v>47478.35</v>
          </cell>
          <cell r="R2222">
            <v>24569.98</v>
          </cell>
          <cell r="S2222">
            <v>2268</v>
          </cell>
          <cell r="T2222">
            <v>10080</v>
          </cell>
          <cell r="U2222">
            <v>5788.57</v>
          </cell>
          <cell r="V2222">
            <v>654</v>
          </cell>
          <cell r="W2222">
            <v>7660.8</v>
          </cell>
          <cell r="X2222">
            <v>115.5</v>
          </cell>
          <cell r="Y2222">
            <v>8314</v>
          </cell>
          <cell r="Z2222">
            <v>6107.04</v>
          </cell>
          <cell r="AA2222">
            <v>16.88</v>
          </cell>
          <cell r="AB2222">
            <v>2393.6</v>
          </cell>
          <cell r="AC2222">
            <v>9530.7800000000007</v>
          </cell>
          <cell r="AD2222">
            <v>5.94</v>
          </cell>
          <cell r="AE2222">
            <v>14436</v>
          </cell>
          <cell r="AF2222">
            <v>57.29</v>
          </cell>
          <cell r="AG2222">
            <v>4614.7299999999996</v>
          </cell>
          <cell r="AH2222">
            <v>40272</v>
          </cell>
          <cell r="AI2222">
            <v>2037.6</v>
          </cell>
          <cell r="AJ2222">
            <v>112977.94</v>
          </cell>
          <cell r="AK2222">
            <v>4052.4</v>
          </cell>
          <cell r="AL2222">
            <v>11165.18</v>
          </cell>
        </row>
        <row r="2223">
          <cell r="A2223">
            <v>38922</v>
          </cell>
          <cell r="B2223" t="str">
            <v>03:30</v>
          </cell>
          <cell r="C2223">
            <v>25163.27</v>
          </cell>
          <cell r="D2223">
            <v>34364.49</v>
          </cell>
          <cell r="E2223">
            <v>101758.74</v>
          </cell>
          <cell r="F2223">
            <v>-172.8</v>
          </cell>
          <cell r="G2223">
            <v>89163.3</v>
          </cell>
          <cell r="H2223">
            <v>-29.24</v>
          </cell>
          <cell r="I2223">
            <v>-77.489999999999995</v>
          </cell>
          <cell r="J2223">
            <v>-91.31</v>
          </cell>
          <cell r="K2223">
            <v>5059.62</v>
          </cell>
          <cell r="L2223">
            <v>5770.12</v>
          </cell>
          <cell r="M2223">
            <v>0</v>
          </cell>
          <cell r="N2223">
            <v>34776</v>
          </cell>
          <cell r="O2223">
            <v>7443.28</v>
          </cell>
          <cell r="P2223">
            <v>17289.97</v>
          </cell>
          <cell r="Q2223">
            <v>47197.49</v>
          </cell>
          <cell r="R2223">
            <v>24689.97</v>
          </cell>
          <cell r="S2223">
            <v>2376</v>
          </cell>
          <cell r="T2223">
            <v>9925.2000000000007</v>
          </cell>
          <cell r="U2223">
            <v>5770.12</v>
          </cell>
          <cell r="V2223">
            <v>618</v>
          </cell>
          <cell r="W2223">
            <v>7372.8</v>
          </cell>
          <cell r="X2223">
            <v>114.75</v>
          </cell>
          <cell r="Y2223">
            <v>8397.14</v>
          </cell>
          <cell r="Z2223">
            <v>6133.27</v>
          </cell>
          <cell r="AA2223">
            <v>18.760000000000002</v>
          </cell>
          <cell r="AB2223">
            <v>2422.3000000000002</v>
          </cell>
          <cell r="AC2223">
            <v>9480.56</v>
          </cell>
          <cell r="AD2223">
            <v>5.84</v>
          </cell>
          <cell r="AE2223">
            <v>14454</v>
          </cell>
          <cell r="AF2223">
            <v>58.33</v>
          </cell>
          <cell r="AG2223">
            <v>4530.9799999999996</v>
          </cell>
          <cell r="AH2223">
            <v>40077</v>
          </cell>
          <cell r="AI2223">
            <v>2001.6</v>
          </cell>
          <cell r="AJ2223">
            <v>112609.95</v>
          </cell>
          <cell r="AK2223">
            <v>3652.86</v>
          </cell>
          <cell r="AL2223">
            <v>10738.54</v>
          </cell>
        </row>
        <row r="2224">
          <cell r="A2224">
            <v>38922</v>
          </cell>
          <cell r="B2224" t="str">
            <v>03:45</v>
          </cell>
          <cell r="C2224">
            <v>25241.29</v>
          </cell>
          <cell r="D2224">
            <v>32604.13</v>
          </cell>
          <cell r="E2224">
            <v>101915.52</v>
          </cell>
          <cell r="F2224">
            <v>-86.4</v>
          </cell>
          <cell r="G2224">
            <v>89201.64</v>
          </cell>
          <cell r="H2224">
            <v>-29.24</v>
          </cell>
          <cell r="I2224">
            <v>-78.349999999999994</v>
          </cell>
          <cell r="J2224">
            <v>-91.31</v>
          </cell>
          <cell r="K2224">
            <v>5049.1400000000003</v>
          </cell>
          <cell r="L2224">
            <v>5772.78</v>
          </cell>
          <cell r="M2224">
            <v>0</v>
          </cell>
          <cell r="N2224">
            <v>34776</v>
          </cell>
          <cell r="O2224">
            <v>7431.14</v>
          </cell>
          <cell r="P2224">
            <v>18089.990000000002</v>
          </cell>
          <cell r="Q2224">
            <v>46238.35</v>
          </cell>
          <cell r="R2224">
            <v>25529.99</v>
          </cell>
          <cell r="S2224">
            <v>2268</v>
          </cell>
          <cell r="T2224">
            <v>9889.2000000000007</v>
          </cell>
          <cell r="U2224">
            <v>5772.78</v>
          </cell>
          <cell r="V2224">
            <v>615</v>
          </cell>
          <cell r="W2224">
            <v>7545.6</v>
          </cell>
          <cell r="X2224">
            <v>111.75</v>
          </cell>
          <cell r="Y2224">
            <v>8230.86</v>
          </cell>
          <cell r="Z2224">
            <v>5963.21</v>
          </cell>
          <cell r="AA2224">
            <v>18.760000000000002</v>
          </cell>
          <cell r="AB2224">
            <v>2409.6</v>
          </cell>
          <cell r="AC2224">
            <v>9475.34</v>
          </cell>
          <cell r="AD2224">
            <v>5.96</v>
          </cell>
          <cell r="AE2224">
            <v>14454</v>
          </cell>
          <cell r="AF2224">
            <v>58.33</v>
          </cell>
          <cell r="AG2224">
            <v>4634.04</v>
          </cell>
          <cell r="AH2224">
            <v>39999</v>
          </cell>
          <cell r="AI2224">
            <v>2016</v>
          </cell>
          <cell r="AJ2224">
            <v>112369.99</v>
          </cell>
          <cell r="AK2224">
            <v>3652.86</v>
          </cell>
          <cell r="AL2224">
            <v>10483.719999999999</v>
          </cell>
        </row>
        <row r="2225">
          <cell r="A2225">
            <v>38922</v>
          </cell>
          <cell r="B2225" t="str">
            <v>04:00</v>
          </cell>
          <cell r="C2225">
            <v>25479.74</v>
          </cell>
          <cell r="D2225">
            <v>29883.59</v>
          </cell>
          <cell r="E2225">
            <v>101920.74</v>
          </cell>
          <cell r="F2225">
            <v>-172.8</v>
          </cell>
          <cell r="G2225">
            <v>89201.64</v>
          </cell>
          <cell r="H2225">
            <v>-55.11</v>
          </cell>
          <cell r="I2225">
            <v>-78.489999999999995</v>
          </cell>
          <cell r="J2225">
            <v>-91.71</v>
          </cell>
          <cell r="K2225">
            <v>5330.73</v>
          </cell>
          <cell r="L2225">
            <v>5804.5</v>
          </cell>
          <cell r="M2225">
            <v>0</v>
          </cell>
          <cell r="N2225">
            <v>35328</v>
          </cell>
          <cell r="O2225">
            <v>7437.21</v>
          </cell>
          <cell r="P2225">
            <v>18649.990000000002</v>
          </cell>
          <cell r="Q2225">
            <v>45518.49</v>
          </cell>
          <cell r="R2225">
            <v>26049.99</v>
          </cell>
          <cell r="S2225">
            <v>2376</v>
          </cell>
          <cell r="T2225">
            <v>9842.4</v>
          </cell>
          <cell r="U2225">
            <v>5804.5</v>
          </cell>
          <cell r="V2225">
            <v>627</v>
          </cell>
          <cell r="W2225">
            <v>7516.8</v>
          </cell>
          <cell r="X2225">
            <v>111</v>
          </cell>
          <cell r="Y2225">
            <v>7981.44</v>
          </cell>
          <cell r="Z2225">
            <v>5884.38</v>
          </cell>
          <cell r="AA2225">
            <v>16.88</v>
          </cell>
          <cell r="AB2225">
            <v>2433.5</v>
          </cell>
          <cell r="AC2225">
            <v>9450.49</v>
          </cell>
          <cell r="AD2225">
            <v>7.02</v>
          </cell>
          <cell r="AE2225">
            <v>14274</v>
          </cell>
          <cell r="AF2225">
            <v>59.37</v>
          </cell>
          <cell r="AG2225">
            <v>4655.21</v>
          </cell>
          <cell r="AH2225">
            <v>39747</v>
          </cell>
          <cell r="AI2225">
            <v>2008.8</v>
          </cell>
          <cell r="AJ2225">
            <v>111810.05</v>
          </cell>
          <cell r="AK2225">
            <v>3767.02</v>
          </cell>
          <cell r="AL2225">
            <v>10192.67</v>
          </cell>
        </row>
        <row r="2226">
          <cell r="A2226">
            <v>38922</v>
          </cell>
          <cell r="B2226" t="str">
            <v>04:15</v>
          </cell>
          <cell r="C2226">
            <v>27399.8</v>
          </cell>
          <cell r="D2226">
            <v>26243.42</v>
          </cell>
          <cell r="E2226">
            <v>102033.91</v>
          </cell>
          <cell r="F2226">
            <v>-172.8</v>
          </cell>
          <cell r="G2226">
            <v>89354.97</v>
          </cell>
          <cell r="H2226">
            <v>-29.24</v>
          </cell>
          <cell r="I2226">
            <v>-79.64</v>
          </cell>
          <cell r="J2226">
            <v>-79.31</v>
          </cell>
          <cell r="K2226">
            <v>4946.18</v>
          </cell>
          <cell r="L2226">
            <v>5815.5</v>
          </cell>
          <cell r="M2226">
            <v>0</v>
          </cell>
          <cell r="N2226">
            <v>35328</v>
          </cell>
          <cell r="O2226">
            <v>7431.14</v>
          </cell>
          <cell r="P2226">
            <v>19530.03</v>
          </cell>
          <cell r="Q2226">
            <v>44759.64</v>
          </cell>
          <cell r="R2226">
            <v>26970.03</v>
          </cell>
          <cell r="S2226">
            <v>2376</v>
          </cell>
          <cell r="T2226">
            <v>9795.6</v>
          </cell>
          <cell r="U2226">
            <v>5815.5</v>
          </cell>
          <cell r="V2226">
            <v>636</v>
          </cell>
          <cell r="W2226">
            <v>7516.8</v>
          </cell>
          <cell r="X2226">
            <v>110.25</v>
          </cell>
          <cell r="Y2226">
            <v>7815.16</v>
          </cell>
          <cell r="Z2226">
            <v>5560.24</v>
          </cell>
          <cell r="AA2226">
            <v>18.760000000000002</v>
          </cell>
          <cell r="AB2226">
            <v>2487.8000000000002</v>
          </cell>
          <cell r="AC2226">
            <v>9535.15</v>
          </cell>
          <cell r="AD2226">
            <v>5.88</v>
          </cell>
          <cell r="AE2226">
            <v>14364</v>
          </cell>
          <cell r="AF2226">
            <v>59.37</v>
          </cell>
          <cell r="AG2226">
            <v>4710.53</v>
          </cell>
          <cell r="AH2226">
            <v>39648</v>
          </cell>
          <cell r="AI2226">
            <v>1987.2</v>
          </cell>
          <cell r="AJ2226">
            <v>111809.99</v>
          </cell>
          <cell r="AK2226">
            <v>3995.32</v>
          </cell>
          <cell r="AL2226">
            <v>9878.23</v>
          </cell>
        </row>
        <row r="2227">
          <cell r="A2227">
            <v>38922</v>
          </cell>
          <cell r="B2227" t="str">
            <v>04:30</v>
          </cell>
          <cell r="C2227">
            <v>28889.759999999998</v>
          </cell>
          <cell r="D2227">
            <v>24483.3</v>
          </cell>
          <cell r="E2227">
            <v>101880.32000000001</v>
          </cell>
          <cell r="F2227">
            <v>-86.4</v>
          </cell>
          <cell r="G2227">
            <v>89201.64</v>
          </cell>
          <cell r="H2227">
            <v>-55.11</v>
          </cell>
          <cell r="I2227">
            <v>-83.95</v>
          </cell>
          <cell r="J2227">
            <v>-90.91</v>
          </cell>
          <cell r="K2227">
            <v>4925.83</v>
          </cell>
          <cell r="L2227">
            <v>5790.51</v>
          </cell>
          <cell r="M2227">
            <v>0</v>
          </cell>
          <cell r="N2227">
            <v>34776</v>
          </cell>
          <cell r="O2227">
            <v>7437.21</v>
          </cell>
          <cell r="P2227">
            <v>19049.990000000002</v>
          </cell>
          <cell r="Q2227">
            <v>43443.95</v>
          </cell>
          <cell r="R2227">
            <v>26449.99</v>
          </cell>
          <cell r="S2227">
            <v>2268</v>
          </cell>
          <cell r="T2227">
            <v>9936</v>
          </cell>
          <cell r="U2227">
            <v>5790.51</v>
          </cell>
          <cell r="V2227">
            <v>663</v>
          </cell>
          <cell r="W2227">
            <v>7574.4</v>
          </cell>
          <cell r="X2227">
            <v>109.5</v>
          </cell>
          <cell r="Y2227">
            <v>7815.16</v>
          </cell>
          <cell r="Z2227">
            <v>5459.89</v>
          </cell>
          <cell r="AA2227">
            <v>16.88</v>
          </cell>
          <cell r="AB2227">
            <v>2519.6999999999998</v>
          </cell>
          <cell r="AC2227">
            <v>9595.0400000000009</v>
          </cell>
          <cell r="AD2227">
            <v>6.02</v>
          </cell>
          <cell r="AE2227">
            <v>14436</v>
          </cell>
          <cell r="AF2227">
            <v>61.45</v>
          </cell>
          <cell r="AG2227">
            <v>4792.67</v>
          </cell>
          <cell r="AH2227">
            <v>39852</v>
          </cell>
          <cell r="AI2227">
            <v>1987.2</v>
          </cell>
          <cell r="AJ2227">
            <v>111810.02</v>
          </cell>
          <cell r="AK2227">
            <v>3538.71</v>
          </cell>
          <cell r="AL2227">
            <v>10149.41</v>
          </cell>
        </row>
        <row r="2228">
          <cell r="A2228">
            <v>38922</v>
          </cell>
          <cell r="B2228" t="str">
            <v>04:45</v>
          </cell>
          <cell r="C2228">
            <v>28996.19</v>
          </cell>
          <cell r="D2228">
            <v>24603.32</v>
          </cell>
          <cell r="E2228">
            <v>101956.33</v>
          </cell>
          <cell r="F2228">
            <v>-172.8</v>
          </cell>
          <cell r="G2228">
            <v>89201.64</v>
          </cell>
          <cell r="H2228">
            <v>-5.24</v>
          </cell>
          <cell r="I2228">
            <v>-91.14</v>
          </cell>
          <cell r="J2228">
            <v>-72.540000000000006</v>
          </cell>
          <cell r="K2228">
            <v>5048.1899999999996</v>
          </cell>
          <cell r="L2228">
            <v>5837.65</v>
          </cell>
          <cell r="M2228">
            <v>0</v>
          </cell>
          <cell r="N2228">
            <v>35328</v>
          </cell>
          <cell r="O2228">
            <v>7431.14</v>
          </cell>
          <cell r="P2228">
            <v>19019.990000000002</v>
          </cell>
          <cell r="Q2228">
            <v>43771.14</v>
          </cell>
          <cell r="R2228">
            <v>26419.99</v>
          </cell>
          <cell r="S2228">
            <v>2268</v>
          </cell>
          <cell r="T2228">
            <v>9896.4</v>
          </cell>
          <cell r="U2228">
            <v>5837.65</v>
          </cell>
          <cell r="V2228">
            <v>696</v>
          </cell>
          <cell r="W2228">
            <v>7574.4</v>
          </cell>
          <cell r="X2228">
            <v>108</v>
          </cell>
          <cell r="Y2228">
            <v>7815.16</v>
          </cell>
          <cell r="Z2228">
            <v>5481.02</v>
          </cell>
          <cell r="AA2228">
            <v>18.760000000000002</v>
          </cell>
          <cell r="AB2228">
            <v>2540.5</v>
          </cell>
          <cell r="AC2228">
            <v>9644.84</v>
          </cell>
          <cell r="AD2228">
            <v>5.9</v>
          </cell>
          <cell r="AE2228">
            <v>14580</v>
          </cell>
          <cell r="AF2228">
            <v>59.37</v>
          </cell>
          <cell r="AG2228">
            <v>4745.18</v>
          </cell>
          <cell r="AH2228">
            <v>40266</v>
          </cell>
          <cell r="AI2228">
            <v>2008.8</v>
          </cell>
          <cell r="AJ2228">
            <v>112145.97</v>
          </cell>
          <cell r="AK2228">
            <v>3652.86</v>
          </cell>
          <cell r="AL2228">
            <v>10189.15</v>
          </cell>
        </row>
        <row r="2229">
          <cell r="A2229">
            <v>38922</v>
          </cell>
          <cell r="B2229" t="str">
            <v>05:00</v>
          </cell>
          <cell r="C2229">
            <v>30160.07</v>
          </cell>
          <cell r="D2229">
            <v>25523.5</v>
          </cell>
          <cell r="E2229">
            <v>102077.51</v>
          </cell>
          <cell r="F2229">
            <v>-86.4</v>
          </cell>
          <cell r="G2229">
            <v>89354.97</v>
          </cell>
          <cell r="H2229">
            <v>-29.24</v>
          </cell>
          <cell r="I2229">
            <v>-100.92</v>
          </cell>
          <cell r="J2229">
            <v>-85.68</v>
          </cell>
          <cell r="K2229">
            <v>5225.5</v>
          </cell>
          <cell r="L2229">
            <v>5817.18</v>
          </cell>
          <cell r="M2229">
            <v>0</v>
          </cell>
          <cell r="N2229">
            <v>35328</v>
          </cell>
          <cell r="O2229">
            <v>7485.74</v>
          </cell>
          <cell r="P2229">
            <v>18990.02</v>
          </cell>
          <cell r="Q2229">
            <v>44780.92</v>
          </cell>
          <cell r="R2229">
            <v>26470.03</v>
          </cell>
          <cell r="S2229">
            <v>2268</v>
          </cell>
          <cell r="T2229">
            <v>9813.6</v>
          </cell>
          <cell r="U2229">
            <v>5817.18</v>
          </cell>
          <cell r="V2229">
            <v>690</v>
          </cell>
          <cell r="W2229">
            <v>7545.6</v>
          </cell>
          <cell r="X2229">
            <v>106.5</v>
          </cell>
          <cell r="Y2229">
            <v>7981.44</v>
          </cell>
          <cell r="Z2229">
            <v>5617.08</v>
          </cell>
          <cell r="AA2229">
            <v>18.760000000000002</v>
          </cell>
          <cell r="AB2229">
            <v>2564.4</v>
          </cell>
          <cell r="AC2229">
            <v>9719.82</v>
          </cell>
          <cell r="AD2229">
            <v>7.4</v>
          </cell>
          <cell r="AE2229">
            <v>14778</v>
          </cell>
          <cell r="AF2229">
            <v>60.41</v>
          </cell>
          <cell r="AG2229">
            <v>4741.54</v>
          </cell>
          <cell r="AH2229">
            <v>40701</v>
          </cell>
          <cell r="AI2229">
            <v>2052</v>
          </cell>
          <cell r="AJ2229">
            <v>112241.93</v>
          </cell>
          <cell r="AK2229">
            <v>4052.4</v>
          </cell>
          <cell r="AL2229">
            <v>10248.77</v>
          </cell>
        </row>
        <row r="2230">
          <cell r="A2230">
            <v>38922</v>
          </cell>
          <cell r="B2230" t="str">
            <v>05:15</v>
          </cell>
          <cell r="C2230">
            <v>34566.32</v>
          </cell>
          <cell r="D2230">
            <v>25923.58</v>
          </cell>
          <cell r="E2230">
            <v>101959.51</v>
          </cell>
          <cell r="F2230">
            <v>-172.8</v>
          </cell>
          <cell r="G2230">
            <v>89278.3</v>
          </cell>
          <cell r="H2230">
            <v>-31.11</v>
          </cell>
          <cell r="I2230">
            <v>-111.7</v>
          </cell>
          <cell r="J2230">
            <v>-91.31</v>
          </cell>
          <cell r="K2230">
            <v>5166.78</v>
          </cell>
          <cell r="L2230">
            <v>5758.93</v>
          </cell>
          <cell r="M2230">
            <v>0</v>
          </cell>
          <cell r="N2230">
            <v>35880</v>
          </cell>
          <cell r="O2230">
            <v>7534.27</v>
          </cell>
          <cell r="P2230">
            <v>19070.009999999998</v>
          </cell>
          <cell r="Q2230">
            <v>46471.7</v>
          </cell>
          <cell r="R2230">
            <v>26590.01</v>
          </cell>
          <cell r="S2230">
            <v>2376</v>
          </cell>
          <cell r="T2230">
            <v>9777.6</v>
          </cell>
          <cell r="U2230">
            <v>5758.93</v>
          </cell>
          <cell r="V2230">
            <v>726</v>
          </cell>
          <cell r="W2230">
            <v>7660.8</v>
          </cell>
          <cell r="X2230">
            <v>105</v>
          </cell>
          <cell r="Y2230">
            <v>8147.72</v>
          </cell>
          <cell r="Z2230">
            <v>5737.09</v>
          </cell>
          <cell r="AA2230">
            <v>16.88</v>
          </cell>
          <cell r="AB2230">
            <v>2629.8</v>
          </cell>
          <cell r="AC2230">
            <v>9859.6200000000008</v>
          </cell>
          <cell r="AD2230">
            <v>6.05</v>
          </cell>
          <cell r="AE2230">
            <v>14958</v>
          </cell>
          <cell r="AF2230">
            <v>59.37</v>
          </cell>
          <cell r="AG2230">
            <v>4829.1400000000003</v>
          </cell>
          <cell r="AH2230">
            <v>41889</v>
          </cell>
          <cell r="AI2230">
            <v>2102.4</v>
          </cell>
          <cell r="AJ2230">
            <v>112497.9</v>
          </cell>
          <cell r="AK2230">
            <v>4052.4</v>
          </cell>
          <cell r="AL2230">
            <v>10563.21</v>
          </cell>
        </row>
        <row r="2231">
          <cell r="A2231">
            <v>38922</v>
          </cell>
          <cell r="B2231" t="str">
            <v>05:30</v>
          </cell>
          <cell r="C2231">
            <v>38656.910000000003</v>
          </cell>
          <cell r="D2231">
            <v>27283.86</v>
          </cell>
          <cell r="E2231">
            <v>101755.54</v>
          </cell>
          <cell r="F2231">
            <v>-172.8</v>
          </cell>
          <cell r="G2231">
            <v>89316.64</v>
          </cell>
          <cell r="H2231">
            <v>-29.24</v>
          </cell>
          <cell r="I2231">
            <v>-114.72</v>
          </cell>
          <cell r="J2231">
            <v>-79.709999999999994</v>
          </cell>
          <cell r="K2231">
            <v>5171.05</v>
          </cell>
          <cell r="L2231">
            <v>5894.87</v>
          </cell>
          <cell r="M2231">
            <v>0</v>
          </cell>
          <cell r="N2231">
            <v>34776</v>
          </cell>
          <cell r="O2231">
            <v>7540.34</v>
          </cell>
          <cell r="P2231">
            <v>18989.98</v>
          </cell>
          <cell r="Q2231">
            <v>48634.720000000001</v>
          </cell>
          <cell r="R2231">
            <v>26509.97</v>
          </cell>
          <cell r="S2231">
            <v>2268</v>
          </cell>
          <cell r="T2231">
            <v>9885.6</v>
          </cell>
          <cell r="U2231">
            <v>5894.87</v>
          </cell>
          <cell r="V2231">
            <v>795</v>
          </cell>
          <cell r="W2231">
            <v>7689.6</v>
          </cell>
          <cell r="X2231">
            <v>106.5</v>
          </cell>
          <cell r="Y2231">
            <v>8480.2800000000007</v>
          </cell>
          <cell r="Z2231">
            <v>5860.09</v>
          </cell>
          <cell r="AA2231">
            <v>18.760000000000002</v>
          </cell>
          <cell r="AB2231">
            <v>2679.2</v>
          </cell>
          <cell r="AC2231">
            <v>10034.34</v>
          </cell>
          <cell r="AD2231">
            <v>6.06</v>
          </cell>
          <cell r="AE2231">
            <v>15480</v>
          </cell>
          <cell r="AF2231">
            <v>61.45</v>
          </cell>
          <cell r="AG2231">
            <v>5165.1400000000003</v>
          </cell>
          <cell r="AH2231">
            <v>43059</v>
          </cell>
          <cell r="AI2231">
            <v>2196</v>
          </cell>
          <cell r="AJ2231">
            <v>113249.79</v>
          </cell>
          <cell r="AK2231">
            <v>3310.41</v>
          </cell>
          <cell r="AL2231">
            <v>11244.67</v>
          </cell>
        </row>
        <row r="2232">
          <cell r="A2232">
            <v>38922</v>
          </cell>
          <cell r="B2232" t="str">
            <v>05:45</v>
          </cell>
          <cell r="C2232">
            <v>39399.879999999997</v>
          </cell>
          <cell r="D2232">
            <v>32244.85</v>
          </cell>
          <cell r="E2232">
            <v>101961.53</v>
          </cell>
          <cell r="F2232">
            <v>-86.4</v>
          </cell>
          <cell r="G2232">
            <v>89278.3</v>
          </cell>
          <cell r="H2232">
            <v>2490.5500000000002</v>
          </cell>
          <cell r="I2232">
            <v>-122.48</v>
          </cell>
          <cell r="J2232">
            <v>-91.31</v>
          </cell>
          <cell r="K2232">
            <v>5190.6099999999997</v>
          </cell>
          <cell r="L2232">
            <v>5857.66</v>
          </cell>
          <cell r="M2232">
            <v>0</v>
          </cell>
          <cell r="N2232">
            <v>35328</v>
          </cell>
          <cell r="O2232">
            <v>7534.27</v>
          </cell>
          <cell r="P2232">
            <v>18999.98</v>
          </cell>
          <cell r="Q2232">
            <v>51882.48</v>
          </cell>
          <cell r="R2232">
            <v>26519.97</v>
          </cell>
          <cell r="S2232">
            <v>2268</v>
          </cell>
          <cell r="T2232">
            <v>10242</v>
          </cell>
          <cell r="U2232">
            <v>5857.66</v>
          </cell>
          <cell r="V2232">
            <v>840</v>
          </cell>
          <cell r="W2232">
            <v>8064</v>
          </cell>
          <cell r="X2232">
            <v>108.75</v>
          </cell>
          <cell r="Y2232">
            <v>8480.2800000000007</v>
          </cell>
          <cell r="Z2232">
            <v>5698.55</v>
          </cell>
          <cell r="AA2232">
            <v>18.760000000000002</v>
          </cell>
          <cell r="AB2232">
            <v>2763.8</v>
          </cell>
          <cell r="AC2232">
            <v>10299.64</v>
          </cell>
          <cell r="AD2232">
            <v>5.83</v>
          </cell>
          <cell r="AE2232">
            <v>16236</v>
          </cell>
          <cell r="AF2232">
            <v>62.5</v>
          </cell>
          <cell r="AG2232">
            <v>5394.93</v>
          </cell>
          <cell r="AH2232">
            <v>44403</v>
          </cell>
          <cell r="AI2232">
            <v>2275.1999999999998</v>
          </cell>
          <cell r="AJ2232">
            <v>114321.66</v>
          </cell>
          <cell r="AK2232">
            <v>3881.17</v>
          </cell>
          <cell r="AL2232">
            <v>11969.4</v>
          </cell>
        </row>
        <row r="2233">
          <cell r="A2233">
            <v>38922</v>
          </cell>
          <cell r="B2233" t="str">
            <v>06:00</v>
          </cell>
          <cell r="C2233">
            <v>40453.339999999997</v>
          </cell>
          <cell r="D2233">
            <v>31884.67</v>
          </cell>
          <cell r="E2233">
            <v>101956.31</v>
          </cell>
          <cell r="F2233">
            <v>-172.8</v>
          </cell>
          <cell r="G2233">
            <v>89278.3</v>
          </cell>
          <cell r="H2233">
            <v>12043.59</v>
          </cell>
          <cell r="I2233">
            <v>-128.22999999999999</v>
          </cell>
          <cell r="J2233">
            <v>-73.34</v>
          </cell>
          <cell r="K2233">
            <v>5215.13</v>
          </cell>
          <cell r="L2233">
            <v>5969.52</v>
          </cell>
          <cell r="M2233">
            <v>0</v>
          </cell>
          <cell r="N2233">
            <v>34776</v>
          </cell>
          <cell r="O2233">
            <v>7522.14</v>
          </cell>
          <cell r="P2233">
            <v>18920.009999999998</v>
          </cell>
          <cell r="Q2233">
            <v>56128.23</v>
          </cell>
          <cell r="R2233">
            <v>26440.01</v>
          </cell>
          <cell r="S2233">
            <v>2376</v>
          </cell>
          <cell r="T2233">
            <v>10486.8</v>
          </cell>
          <cell r="U2233">
            <v>5969.52</v>
          </cell>
          <cell r="V2233">
            <v>906</v>
          </cell>
          <cell r="W2233">
            <v>8640</v>
          </cell>
          <cell r="X2233">
            <v>111</v>
          </cell>
          <cell r="Y2233">
            <v>8563.42</v>
          </cell>
          <cell r="Z2233">
            <v>5870.45</v>
          </cell>
          <cell r="AA2233">
            <v>20.64</v>
          </cell>
          <cell r="AB2233">
            <v>2848.3</v>
          </cell>
          <cell r="AC2233">
            <v>10719.93</v>
          </cell>
          <cell r="AD2233">
            <v>7.37</v>
          </cell>
          <cell r="AE2233">
            <v>16758</v>
          </cell>
          <cell r="AF2233">
            <v>65.62</v>
          </cell>
          <cell r="AG2233">
            <v>5319.49</v>
          </cell>
          <cell r="AH2233">
            <v>46302</v>
          </cell>
          <cell r="AI2233">
            <v>2368.8000000000002</v>
          </cell>
          <cell r="AJ2233">
            <v>115217.49</v>
          </cell>
          <cell r="AK2233">
            <v>3367.48</v>
          </cell>
          <cell r="AL2233">
            <v>12746.71</v>
          </cell>
        </row>
        <row r="2234">
          <cell r="A2234">
            <v>38922</v>
          </cell>
          <cell r="B2234" t="str">
            <v>06:15</v>
          </cell>
          <cell r="C2234">
            <v>43207.199999999997</v>
          </cell>
          <cell r="D2234">
            <v>41525.949999999997</v>
          </cell>
          <cell r="E2234">
            <v>101799.93</v>
          </cell>
          <cell r="F2234">
            <v>-172.8</v>
          </cell>
          <cell r="G2234">
            <v>89201.64</v>
          </cell>
          <cell r="H2234">
            <v>12307.57</v>
          </cell>
          <cell r="I2234">
            <v>-134.41</v>
          </cell>
          <cell r="J2234">
            <v>-91.71</v>
          </cell>
          <cell r="K2234">
            <v>4972.72</v>
          </cell>
          <cell r="L2234">
            <v>5884.06</v>
          </cell>
          <cell r="M2234">
            <v>0</v>
          </cell>
          <cell r="N2234">
            <v>34776</v>
          </cell>
          <cell r="O2234">
            <v>7528.2</v>
          </cell>
          <cell r="P2234">
            <v>21760.02</v>
          </cell>
          <cell r="Q2234">
            <v>60054.41</v>
          </cell>
          <cell r="R2234">
            <v>29240.02</v>
          </cell>
          <cell r="S2234">
            <v>2268</v>
          </cell>
          <cell r="T2234">
            <v>10936.8</v>
          </cell>
          <cell r="U2234">
            <v>5884.06</v>
          </cell>
          <cell r="V2234">
            <v>960</v>
          </cell>
          <cell r="W2234">
            <v>8928</v>
          </cell>
          <cell r="X2234">
            <v>114</v>
          </cell>
          <cell r="Y2234">
            <v>8812.84</v>
          </cell>
          <cell r="Z2234">
            <v>6108.04</v>
          </cell>
          <cell r="AA2234">
            <v>20.64</v>
          </cell>
          <cell r="AB2234">
            <v>2942.3</v>
          </cell>
          <cell r="AC2234">
            <v>11235.53</v>
          </cell>
          <cell r="AD2234">
            <v>6.3</v>
          </cell>
          <cell r="AE2234">
            <v>17712</v>
          </cell>
          <cell r="AF2234">
            <v>69.790000000000006</v>
          </cell>
          <cell r="AG2234">
            <v>5290.69</v>
          </cell>
          <cell r="AH2234">
            <v>48564</v>
          </cell>
          <cell r="AI2234">
            <v>2520</v>
          </cell>
          <cell r="AJ2234">
            <v>116817.38</v>
          </cell>
          <cell r="AK2234">
            <v>3995.32</v>
          </cell>
          <cell r="AL2234">
            <v>14113.15</v>
          </cell>
        </row>
        <row r="2235">
          <cell r="A2235">
            <v>38922</v>
          </cell>
          <cell r="B2235" t="str">
            <v>06:30</v>
          </cell>
          <cell r="C2235">
            <v>43443.65</v>
          </cell>
          <cell r="D2235">
            <v>57888.32</v>
          </cell>
          <cell r="E2235">
            <v>102517.97</v>
          </cell>
          <cell r="F2235">
            <v>-86.4</v>
          </cell>
          <cell r="G2235">
            <v>89201.64</v>
          </cell>
          <cell r="H2235">
            <v>12248.32</v>
          </cell>
          <cell r="I2235">
            <v>-145.19999999999999</v>
          </cell>
          <cell r="J2235">
            <v>-79.31</v>
          </cell>
          <cell r="K2235">
            <v>5118.58</v>
          </cell>
          <cell r="L2235">
            <v>5816.08</v>
          </cell>
          <cell r="M2235">
            <v>0</v>
          </cell>
          <cell r="N2235">
            <v>35328</v>
          </cell>
          <cell r="O2235">
            <v>7540.34</v>
          </cell>
          <cell r="P2235">
            <v>23009.98</v>
          </cell>
          <cell r="Q2235">
            <v>67265.2</v>
          </cell>
          <cell r="R2235">
            <v>30529.97</v>
          </cell>
          <cell r="S2235">
            <v>2268</v>
          </cell>
          <cell r="T2235">
            <v>11239.2</v>
          </cell>
          <cell r="U2235">
            <v>5816.08</v>
          </cell>
          <cell r="V2235">
            <v>969</v>
          </cell>
          <cell r="W2235">
            <v>9187.2000000000007</v>
          </cell>
          <cell r="X2235">
            <v>123.75</v>
          </cell>
          <cell r="Y2235">
            <v>9062.26</v>
          </cell>
          <cell r="Z2235">
            <v>6311.95</v>
          </cell>
          <cell r="AA2235">
            <v>9.3800000000000008</v>
          </cell>
          <cell r="AB2235">
            <v>3074.6</v>
          </cell>
          <cell r="AC2235">
            <v>12086.68</v>
          </cell>
          <cell r="AD2235">
            <v>6.48</v>
          </cell>
          <cell r="AE2235">
            <v>18864</v>
          </cell>
          <cell r="AF2235">
            <v>76.040000000000006</v>
          </cell>
          <cell r="AG2235">
            <v>5332.47</v>
          </cell>
          <cell r="AH2235">
            <v>51507</v>
          </cell>
          <cell r="AI2235">
            <v>2671.2</v>
          </cell>
          <cell r="AJ2235">
            <v>119409.12</v>
          </cell>
          <cell r="AK2235">
            <v>3938.24</v>
          </cell>
          <cell r="AL2235">
            <v>15578.96</v>
          </cell>
        </row>
        <row r="2236">
          <cell r="A2236">
            <v>38922</v>
          </cell>
          <cell r="B2236" t="str">
            <v>06:45</v>
          </cell>
          <cell r="C2236">
            <v>43246.01</v>
          </cell>
          <cell r="D2236">
            <v>66129.649999999994</v>
          </cell>
          <cell r="E2236">
            <v>111569.08</v>
          </cell>
          <cell r="F2236">
            <v>-172.8</v>
          </cell>
          <cell r="G2236">
            <v>89201.64</v>
          </cell>
          <cell r="H2236">
            <v>12218.69</v>
          </cell>
          <cell r="I2236">
            <v>-149.94</v>
          </cell>
          <cell r="J2236">
            <v>-73.34</v>
          </cell>
          <cell r="K2236">
            <v>4998.47</v>
          </cell>
          <cell r="L2236">
            <v>5742.05</v>
          </cell>
          <cell r="M2236">
            <v>0</v>
          </cell>
          <cell r="N2236">
            <v>35328</v>
          </cell>
          <cell r="O2236">
            <v>7534.27</v>
          </cell>
          <cell r="P2236">
            <v>25020.04</v>
          </cell>
          <cell r="Q2236">
            <v>76469.94</v>
          </cell>
          <cell r="R2236">
            <v>32540.04</v>
          </cell>
          <cell r="S2236">
            <v>2484</v>
          </cell>
          <cell r="T2236">
            <v>11350.8</v>
          </cell>
          <cell r="U2236">
            <v>5742.05</v>
          </cell>
          <cell r="V2236">
            <v>960</v>
          </cell>
          <cell r="W2236">
            <v>9705.6</v>
          </cell>
          <cell r="X2236">
            <v>129</v>
          </cell>
          <cell r="Y2236">
            <v>9228.5400000000009</v>
          </cell>
          <cell r="Z2236">
            <v>6230.32</v>
          </cell>
          <cell r="AA2236">
            <v>3.75</v>
          </cell>
          <cell r="AB2236">
            <v>3138.3</v>
          </cell>
          <cell r="AC2236">
            <v>12759.12</v>
          </cell>
          <cell r="AD2236">
            <v>7.19</v>
          </cell>
          <cell r="AE2236">
            <v>19188</v>
          </cell>
          <cell r="AF2236">
            <v>76.040000000000006</v>
          </cell>
          <cell r="AG2236">
            <v>5224.43</v>
          </cell>
          <cell r="AH2236">
            <v>54591</v>
          </cell>
          <cell r="AI2236">
            <v>2664</v>
          </cell>
          <cell r="AJ2236">
            <v>123248.68</v>
          </cell>
          <cell r="AK2236">
            <v>3995.32</v>
          </cell>
          <cell r="AL2236">
            <v>12498.91</v>
          </cell>
        </row>
        <row r="2237">
          <cell r="A2237">
            <v>38922</v>
          </cell>
          <cell r="B2237" t="str">
            <v>07:00</v>
          </cell>
          <cell r="C2237">
            <v>45342.11</v>
          </cell>
          <cell r="D2237">
            <v>74571.34</v>
          </cell>
          <cell r="E2237">
            <v>114168.11</v>
          </cell>
          <cell r="F2237">
            <v>-86.4</v>
          </cell>
          <cell r="G2237">
            <v>89201.64</v>
          </cell>
          <cell r="H2237">
            <v>12194.7</v>
          </cell>
          <cell r="I2237">
            <v>-153.82</v>
          </cell>
          <cell r="J2237">
            <v>-85.74</v>
          </cell>
          <cell r="K2237">
            <v>5118.92</v>
          </cell>
          <cell r="L2237">
            <v>6350.62</v>
          </cell>
          <cell r="M2237">
            <v>0</v>
          </cell>
          <cell r="N2237">
            <v>34776</v>
          </cell>
          <cell r="O2237">
            <v>7528.2</v>
          </cell>
          <cell r="P2237">
            <v>27139.98</v>
          </cell>
          <cell r="Q2237">
            <v>86433.82</v>
          </cell>
          <cell r="R2237">
            <v>34659.97</v>
          </cell>
          <cell r="S2237">
            <v>2268</v>
          </cell>
          <cell r="T2237">
            <v>10879.2</v>
          </cell>
          <cell r="U2237">
            <v>6350.62</v>
          </cell>
          <cell r="V2237">
            <v>861</v>
          </cell>
          <cell r="W2237">
            <v>9993.6</v>
          </cell>
          <cell r="X2237">
            <v>139.5</v>
          </cell>
          <cell r="Y2237">
            <v>9062.26</v>
          </cell>
          <cell r="Z2237">
            <v>6050.22</v>
          </cell>
          <cell r="AA2237">
            <v>3.75</v>
          </cell>
          <cell r="AB2237">
            <v>2923.2</v>
          </cell>
          <cell r="AC2237">
            <v>13107.51</v>
          </cell>
          <cell r="AD2237">
            <v>8.81</v>
          </cell>
          <cell r="AE2237">
            <v>19026</v>
          </cell>
          <cell r="AF2237">
            <v>50</v>
          </cell>
          <cell r="AG2237">
            <v>5282.11</v>
          </cell>
          <cell r="AH2237">
            <v>56577</v>
          </cell>
          <cell r="AI2237">
            <v>2462.4</v>
          </cell>
          <cell r="AJ2237">
            <v>125792.53</v>
          </cell>
          <cell r="AK2237">
            <v>3767.02</v>
          </cell>
          <cell r="AL2237">
            <v>11870.04</v>
          </cell>
        </row>
        <row r="2238">
          <cell r="A2238">
            <v>38922</v>
          </cell>
          <cell r="B2238" t="str">
            <v>07:15</v>
          </cell>
          <cell r="C2238">
            <v>50475.74</v>
          </cell>
          <cell r="D2238">
            <v>75731.58</v>
          </cell>
          <cell r="E2238">
            <v>127043.75</v>
          </cell>
          <cell r="F2238">
            <v>-172.8</v>
          </cell>
          <cell r="G2238">
            <v>92229.97</v>
          </cell>
          <cell r="H2238">
            <v>12410.68</v>
          </cell>
          <cell r="I2238">
            <v>-176.39</v>
          </cell>
          <cell r="J2238">
            <v>-73.34</v>
          </cell>
          <cell r="K2238">
            <v>5353.67</v>
          </cell>
          <cell r="L2238">
            <v>9716.67</v>
          </cell>
          <cell r="M2238">
            <v>0</v>
          </cell>
          <cell r="N2238">
            <v>36432</v>
          </cell>
          <cell r="O2238">
            <v>7861.85</v>
          </cell>
          <cell r="P2238">
            <v>38439.99</v>
          </cell>
          <cell r="Q2238">
            <v>95016.39</v>
          </cell>
          <cell r="R2238">
            <v>46280</v>
          </cell>
          <cell r="S2238">
            <v>2160</v>
          </cell>
          <cell r="T2238">
            <v>9007.2000000000007</v>
          </cell>
          <cell r="U2238">
            <v>9716.67</v>
          </cell>
          <cell r="V2238">
            <v>840</v>
          </cell>
          <cell r="W2238">
            <v>10195.200000000001</v>
          </cell>
          <cell r="X2238">
            <v>146.25</v>
          </cell>
          <cell r="Y2238">
            <v>9727.3799999999992</v>
          </cell>
          <cell r="Z2238">
            <v>6263.05</v>
          </cell>
          <cell r="AA2238">
            <v>3.75</v>
          </cell>
          <cell r="AB2238">
            <v>2787.7</v>
          </cell>
          <cell r="AC2238">
            <v>14223.1</v>
          </cell>
          <cell r="AD2238">
            <v>7.46</v>
          </cell>
          <cell r="AE2238">
            <v>20196</v>
          </cell>
          <cell r="AF2238">
            <v>42.71</v>
          </cell>
          <cell r="AG2238">
            <v>5336.91</v>
          </cell>
          <cell r="AH2238">
            <v>61758</v>
          </cell>
          <cell r="AI2238">
            <v>2404.8000000000002</v>
          </cell>
          <cell r="AJ2238">
            <v>134239.48000000001</v>
          </cell>
          <cell r="AK2238">
            <v>4052.4</v>
          </cell>
          <cell r="AL2238">
            <v>9670.18</v>
          </cell>
        </row>
        <row r="2239">
          <cell r="A2239">
            <v>38922</v>
          </cell>
          <cell r="B2239" t="str">
            <v>07:30</v>
          </cell>
          <cell r="C2239">
            <v>52744.29</v>
          </cell>
          <cell r="D2239">
            <v>75611.55</v>
          </cell>
          <cell r="E2239">
            <v>137121.84</v>
          </cell>
          <cell r="F2239">
            <v>-432</v>
          </cell>
          <cell r="G2239">
            <v>93571.63</v>
          </cell>
          <cell r="H2239">
            <v>12580.54</v>
          </cell>
          <cell r="I2239">
            <v>-194.07</v>
          </cell>
          <cell r="J2239">
            <v>-73.34</v>
          </cell>
          <cell r="K2239">
            <v>5912.32</v>
          </cell>
          <cell r="L2239">
            <v>11622.51</v>
          </cell>
          <cell r="M2239">
            <v>0</v>
          </cell>
          <cell r="N2239">
            <v>36984</v>
          </cell>
          <cell r="O2239">
            <v>7934.64</v>
          </cell>
          <cell r="P2239">
            <v>51489.99</v>
          </cell>
          <cell r="Q2239">
            <v>101914.07</v>
          </cell>
          <cell r="R2239">
            <v>59369.99</v>
          </cell>
          <cell r="S2239">
            <v>2376</v>
          </cell>
          <cell r="T2239">
            <v>7678.8</v>
          </cell>
          <cell r="U2239">
            <v>11622.51</v>
          </cell>
          <cell r="V2239">
            <v>789</v>
          </cell>
          <cell r="W2239">
            <v>10281.6</v>
          </cell>
          <cell r="X2239">
            <v>155.25</v>
          </cell>
          <cell r="Y2239">
            <v>10475.64</v>
          </cell>
          <cell r="Z2239">
            <v>6397.34</v>
          </cell>
          <cell r="AA2239">
            <v>5.63</v>
          </cell>
          <cell r="AB2239">
            <v>2693.6</v>
          </cell>
          <cell r="AC2239">
            <v>15468.2</v>
          </cell>
          <cell r="AD2239">
            <v>7.34</v>
          </cell>
          <cell r="AE2239">
            <v>20898</v>
          </cell>
          <cell r="AF2239">
            <v>48.96</v>
          </cell>
          <cell r="AG2239">
            <v>5282.63</v>
          </cell>
          <cell r="AH2239">
            <v>64521</v>
          </cell>
          <cell r="AI2239">
            <v>2296.8000000000002</v>
          </cell>
          <cell r="AJ2239">
            <v>139582.79</v>
          </cell>
          <cell r="AK2239">
            <v>4052.4</v>
          </cell>
          <cell r="AL2239">
            <v>5795.25</v>
          </cell>
        </row>
        <row r="2240">
          <cell r="A2240">
            <v>38922</v>
          </cell>
          <cell r="B2240" t="str">
            <v>07:45</v>
          </cell>
          <cell r="C2240">
            <v>52218.96</v>
          </cell>
          <cell r="D2240">
            <v>77891.990000000005</v>
          </cell>
          <cell r="E2240">
            <v>137787.13</v>
          </cell>
          <cell r="F2240">
            <v>11232</v>
          </cell>
          <cell r="G2240">
            <v>93609.97</v>
          </cell>
          <cell r="H2240">
            <v>12456.8</v>
          </cell>
          <cell r="I2240">
            <v>-199.97</v>
          </cell>
          <cell r="J2240">
            <v>-73.34</v>
          </cell>
          <cell r="K2240">
            <v>5892.37</v>
          </cell>
          <cell r="L2240">
            <v>13453.74</v>
          </cell>
          <cell r="M2240">
            <v>0</v>
          </cell>
          <cell r="N2240">
            <v>36984</v>
          </cell>
          <cell r="O2240">
            <v>7928.58</v>
          </cell>
          <cell r="P2240">
            <v>54269.99</v>
          </cell>
          <cell r="Q2240">
            <v>109879.97</v>
          </cell>
          <cell r="R2240">
            <v>62189.99</v>
          </cell>
          <cell r="S2240">
            <v>2268</v>
          </cell>
          <cell r="T2240">
            <v>7304.4</v>
          </cell>
          <cell r="U2240">
            <v>13453.74</v>
          </cell>
          <cell r="V2240">
            <v>783</v>
          </cell>
          <cell r="W2240">
            <v>10224</v>
          </cell>
          <cell r="X2240">
            <v>168</v>
          </cell>
          <cell r="Y2240">
            <v>11223.9</v>
          </cell>
          <cell r="Z2240">
            <v>6193.64</v>
          </cell>
          <cell r="AA2240">
            <v>1.88</v>
          </cell>
          <cell r="AB2240">
            <v>2549.8000000000002</v>
          </cell>
          <cell r="AC2240">
            <v>16075.92</v>
          </cell>
          <cell r="AD2240">
            <v>2.99</v>
          </cell>
          <cell r="AE2240">
            <v>20970</v>
          </cell>
          <cell r="AF2240">
            <v>48.96</v>
          </cell>
          <cell r="AG2240">
            <v>5434.52</v>
          </cell>
          <cell r="AH2240">
            <v>64356</v>
          </cell>
          <cell r="AI2240">
            <v>2138.4</v>
          </cell>
          <cell r="AJ2240">
            <v>141054.74</v>
          </cell>
          <cell r="AK2240">
            <v>3995.32</v>
          </cell>
          <cell r="AL2240">
            <v>6420.61</v>
          </cell>
        </row>
        <row r="2241">
          <cell r="A2241">
            <v>38922</v>
          </cell>
          <cell r="B2241" t="str">
            <v>08:00</v>
          </cell>
          <cell r="C2241">
            <v>52040.12</v>
          </cell>
          <cell r="D2241">
            <v>72730.97</v>
          </cell>
          <cell r="E2241">
            <v>137873.93</v>
          </cell>
          <cell r="F2241">
            <v>16761.599999999999</v>
          </cell>
          <cell r="G2241">
            <v>93609.97</v>
          </cell>
          <cell r="H2241">
            <v>12434.67</v>
          </cell>
          <cell r="I2241">
            <v>-223.83</v>
          </cell>
          <cell r="J2241">
            <v>-73.41</v>
          </cell>
          <cell r="K2241">
            <v>5888.59</v>
          </cell>
          <cell r="L2241">
            <v>14259.69</v>
          </cell>
          <cell r="M2241">
            <v>0</v>
          </cell>
          <cell r="N2241">
            <v>36432</v>
          </cell>
          <cell r="O2241">
            <v>7873.98</v>
          </cell>
          <cell r="P2241">
            <v>54400.01</v>
          </cell>
          <cell r="Q2241">
            <v>109623.83</v>
          </cell>
          <cell r="R2241">
            <v>62280.01</v>
          </cell>
          <cell r="S2241">
            <v>2376</v>
          </cell>
          <cell r="T2241">
            <v>7070.4</v>
          </cell>
          <cell r="U2241">
            <v>14259.69</v>
          </cell>
          <cell r="V2241">
            <v>765</v>
          </cell>
          <cell r="W2241">
            <v>10483.200000000001</v>
          </cell>
          <cell r="X2241">
            <v>183</v>
          </cell>
          <cell r="Y2241">
            <v>11889.02</v>
          </cell>
          <cell r="Z2241">
            <v>6951.15</v>
          </cell>
          <cell r="AA2241">
            <v>3.75</v>
          </cell>
          <cell r="AB2241">
            <v>2567.6</v>
          </cell>
          <cell r="AC2241">
            <v>15695.8</v>
          </cell>
          <cell r="AD2241">
            <v>3.86</v>
          </cell>
          <cell r="AE2241">
            <v>20376</v>
          </cell>
          <cell r="AF2241">
            <v>47.91</v>
          </cell>
          <cell r="AG2241">
            <v>5430.67</v>
          </cell>
          <cell r="AH2241">
            <v>61872</v>
          </cell>
          <cell r="AI2241">
            <v>2023.2</v>
          </cell>
          <cell r="AJ2241">
            <v>142446.60999999999</v>
          </cell>
          <cell r="AK2241">
            <v>3995.32</v>
          </cell>
          <cell r="AL2241">
            <v>7360.42</v>
          </cell>
        </row>
        <row r="2242">
          <cell r="A2242">
            <v>38922</v>
          </cell>
          <cell r="B2242" t="str">
            <v>08:15</v>
          </cell>
          <cell r="C2242">
            <v>52135.34</v>
          </cell>
          <cell r="D2242">
            <v>70650.55</v>
          </cell>
          <cell r="E2242">
            <v>138782.88</v>
          </cell>
          <cell r="F2242">
            <v>16588.8</v>
          </cell>
          <cell r="G2242">
            <v>93648.3</v>
          </cell>
          <cell r="H2242">
            <v>12412.55</v>
          </cell>
          <cell r="I2242">
            <v>-206.58</v>
          </cell>
          <cell r="J2242">
            <v>-68.17</v>
          </cell>
          <cell r="K2242">
            <v>5918.18</v>
          </cell>
          <cell r="L2242">
            <v>14155.38</v>
          </cell>
          <cell r="M2242">
            <v>0</v>
          </cell>
          <cell r="N2242">
            <v>36984</v>
          </cell>
          <cell r="O2242">
            <v>7837.58</v>
          </cell>
          <cell r="P2242">
            <v>54379.99</v>
          </cell>
          <cell r="Q2242">
            <v>105046.58</v>
          </cell>
          <cell r="R2242">
            <v>62179.99</v>
          </cell>
          <cell r="S2242">
            <v>2268</v>
          </cell>
          <cell r="T2242">
            <v>7743.6</v>
          </cell>
          <cell r="U2242">
            <v>14155.38</v>
          </cell>
          <cell r="V2242">
            <v>768</v>
          </cell>
          <cell r="W2242">
            <v>10483.200000000001</v>
          </cell>
          <cell r="X2242">
            <v>192</v>
          </cell>
          <cell r="Y2242">
            <v>12221.58</v>
          </cell>
          <cell r="Z2242">
            <v>6959.97</v>
          </cell>
          <cell r="AA2242">
            <v>5.63</v>
          </cell>
          <cell r="AB2242">
            <v>2435.1999999999998</v>
          </cell>
          <cell r="AC2242">
            <v>14875.43</v>
          </cell>
          <cell r="AD2242">
            <v>2.56</v>
          </cell>
          <cell r="AE2242">
            <v>20088</v>
          </cell>
          <cell r="AF2242">
            <v>46.87</v>
          </cell>
          <cell r="AG2242">
            <v>5410.34</v>
          </cell>
          <cell r="AH2242">
            <v>61248</v>
          </cell>
          <cell r="AI2242">
            <v>1987.2</v>
          </cell>
          <cell r="AJ2242">
            <v>146238.31</v>
          </cell>
          <cell r="AK2242">
            <v>4166.55</v>
          </cell>
          <cell r="AL2242">
            <v>9722.77</v>
          </cell>
        </row>
        <row r="2243">
          <cell r="A2243">
            <v>38922</v>
          </cell>
          <cell r="B2243" t="str">
            <v>08:30</v>
          </cell>
          <cell r="C2243">
            <v>52483.02</v>
          </cell>
          <cell r="D2243">
            <v>70570.539999999994</v>
          </cell>
          <cell r="E2243">
            <v>143496.46</v>
          </cell>
          <cell r="F2243">
            <v>16675.2</v>
          </cell>
          <cell r="G2243">
            <v>93609.97</v>
          </cell>
          <cell r="H2243">
            <v>12414.43</v>
          </cell>
          <cell r="I2243">
            <v>-181.57</v>
          </cell>
          <cell r="J2243">
            <v>-61.41</v>
          </cell>
          <cell r="K2243">
            <v>5914.8</v>
          </cell>
          <cell r="L2243">
            <v>14196.81</v>
          </cell>
          <cell r="M2243">
            <v>0</v>
          </cell>
          <cell r="N2243">
            <v>36984</v>
          </cell>
          <cell r="O2243">
            <v>7831.52</v>
          </cell>
          <cell r="P2243">
            <v>54399.98</v>
          </cell>
          <cell r="Q2243">
            <v>101021.57</v>
          </cell>
          <cell r="R2243">
            <v>62239.98</v>
          </cell>
          <cell r="S2243">
            <v>2268</v>
          </cell>
          <cell r="T2243">
            <v>7804.8</v>
          </cell>
          <cell r="U2243">
            <v>14196.81</v>
          </cell>
          <cell r="V2243">
            <v>756</v>
          </cell>
          <cell r="W2243">
            <v>10540.8</v>
          </cell>
          <cell r="X2243">
            <v>176.25</v>
          </cell>
          <cell r="Y2243">
            <v>12554.14</v>
          </cell>
          <cell r="Z2243">
            <v>6976.06</v>
          </cell>
          <cell r="AA2243">
            <v>7.5</v>
          </cell>
          <cell r="AB2243">
            <v>2376.1999999999998</v>
          </cell>
          <cell r="AC2243">
            <v>14655.38</v>
          </cell>
          <cell r="AD2243">
            <v>2.36</v>
          </cell>
          <cell r="AE2243">
            <v>20178</v>
          </cell>
          <cell r="AF2243">
            <v>37.5</v>
          </cell>
          <cell r="AG2243">
            <v>5431.05</v>
          </cell>
          <cell r="AH2243">
            <v>61788</v>
          </cell>
          <cell r="AI2243">
            <v>2016</v>
          </cell>
          <cell r="AJ2243">
            <v>152637.63</v>
          </cell>
          <cell r="AK2243">
            <v>4337.78</v>
          </cell>
          <cell r="AL2243">
            <v>11380.26</v>
          </cell>
        </row>
        <row r="2244">
          <cell r="A2244">
            <v>38922</v>
          </cell>
          <cell r="B2244" t="str">
            <v>08:45</v>
          </cell>
          <cell r="C2244">
            <v>52759.09</v>
          </cell>
          <cell r="D2244">
            <v>71810.78</v>
          </cell>
          <cell r="E2244">
            <v>149886.98000000001</v>
          </cell>
          <cell r="F2244">
            <v>16588.8</v>
          </cell>
          <cell r="G2244">
            <v>93686.63</v>
          </cell>
          <cell r="H2244">
            <v>12370.18</v>
          </cell>
          <cell r="I2244">
            <v>-178.98</v>
          </cell>
          <cell r="J2244">
            <v>-61.41</v>
          </cell>
          <cell r="K2244">
            <v>5894.22</v>
          </cell>
          <cell r="L2244">
            <v>14230.79</v>
          </cell>
          <cell r="M2244">
            <v>0</v>
          </cell>
          <cell r="N2244">
            <v>36432</v>
          </cell>
          <cell r="O2244">
            <v>7837.58</v>
          </cell>
          <cell r="P2244">
            <v>54089.99</v>
          </cell>
          <cell r="Q2244">
            <v>101218.98</v>
          </cell>
          <cell r="R2244">
            <v>61889.99</v>
          </cell>
          <cell r="S2244">
            <v>2268</v>
          </cell>
          <cell r="T2244">
            <v>7578</v>
          </cell>
          <cell r="U2244">
            <v>14230.79</v>
          </cell>
          <cell r="V2244">
            <v>762</v>
          </cell>
          <cell r="W2244">
            <v>10569.6</v>
          </cell>
          <cell r="X2244">
            <v>161.25</v>
          </cell>
          <cell r="Y2244">
            <v>12720.42</v>
          </cell>
          <cell r="Z2244">
            <v>6874.68</v>
          </cell>
          <cell r="AA2244">
            <v>11.26</v>
          </cell>
          <cell r="AB2244">
            <v>2301.3000000000002</v>
          </cell>
          <cell r="AC2244">
            <v>14662.27</v>
          </cell>
          <cell r="AD2244">
            <v>3.28</v>
          </cell>
          <cell r="AE2244">
            <v>20520</v>
          </cell>
          <cell r="AF2244">
            <v>30.21</v>
          </cell>
          <cell r="AG2244">
            <v>5370.19</v>
          </cell>
          <cell r="AH2244">
            <v>62244</v>
          </cell>
          <cell r="AI2244">
            <v>2080.8000000000002</v>
          </cell>
          <cell r="AJ2244">
            <v>159116.82</v>
          </cell>
          <cell r="AK2244">
            <v>4280.7</v>
          </cell>
          <cell r="AL2244">
            <v>12677.76</v>
          </cell>
        </row>
        <row r="2245">
          <cell r="A2245">
            <v>38922</v>
          </cell>
          <cell r="B2245" t="str">
            <v>09:00</v>
          </cell>
          <cell r="C2245">
            <v>53308.02</v>
          </cell>
          <cell r="D2245">
            <v>73411.100000000006</v>
          </cell>
          <cell r="E2245">
            <v>155959.48000000001</v>
          </cell>
          <cell r="F2245">
            <v>16502.400000000001</v>
          </cell>
          <cell r="G2245">
            <v>93609.97</v>
          </cell>
          <cell r="H2245">
            <v>12344.31</v>
          </cell>
          <cell r="I2245">
            <v>-184.01</v>
          </cell>
          <cell r="J2245">
            <v>-75.010000000000005</v>
          </cell>
          <cell r="K2245">
            <v>6343.14</v>
          </cell>
          <cell r="L2245">
            <v>14229.89</v>
          </cell>
          <cell r="M2245">
            <v>0</v>
          </cell>
          <cell r="N2245">
            <v>36984</v>
          </cell>
          <cell r="O2245">
            <v>7837.58</v>
          </cell>
          <cell r="P2245">
            <v>54060.02</v>
          </cell>
          <cell r="Q2245">
            <v>103384.01</v>
          </cell>
          <cell r="R2245">
            <v>61900.02</v>
          </cell>
          <cell r="S2245">
            <v>2160</v>
          </cell>
          <cell r="T2245">
            <v>7671.6</v>
          </cell>
          <cell r="U2245">
            <v>14229.89</v>
          </cell>
          <cell r="V2245">
            <v>810</v>
          </cell>
          <cell r="W2245">
            <v>10771.2</v>
          </cell>
          <cell r="X2245">
            <v>167.25</v>
          </cell>
          <cell r="Y2245">
            <v>12138.44</v>
          </cell>
          <cell r="Z2245">
            <v>6903.87</v>
          </cell>
          <cell r="AA2245">
            <v>9.3800000000000008</v>
          </cell>
          <cell r="AB2245">
            <v>2236</v>
          </cell>
          <cell r="AC2245">
            <v>14582.45</v>
          </cell>
          <cell r="AD2245">
            <v>12.05</v>
          </cell>
          <cell r="AE2245">
            <v>21006</v>
          </cell>
          <cell r="AF2245">
            <v>28.12</v>
          </cell>
          <cell r="AG2245">
            <v>5373.57</v>
          </cell>
          <cell r="AH2245">
            <v>63069</v>
          </cell>
          <cell r="AI2245">
            <v>2102.4</v>
          </cell>
          <cell r="AJ2245">
            <v>165036.22</v>
          </cell>
          <cell r="AK2245">
            <v>4451.93</v>
          </cell>
          <cell r="AL2245">
            <v>11953.04</v>
          </cell>
        </row>
        <row r="2246">
          <cell r="A2246">
            <v>38922</v>
          </cell>
          <cell r="B2246" t="str">
            <v>09:15</v>
          </cell>
          <cell r="C2246">
            <v>53284.42</v>
          </cell>
          <cell r="D2246">
            <v>82132.850000000006</v>
          </cell>
          <cell r="E2246">
            <v>154844.97</v>
          </cell>
          <cell r="F2246">
            <v>16243.2</v>
          </cell>
          <cell r="G2246">
            <v>93264.97</v>
          </cell>
          <cell r="H2246">
            <v>12246.44</v>
          </cell>
          <cell r="I2246">
            <v>-306.63</v>
          </cell>
          <cell r="J2246">
            <v>-77.34</v>
          </cell>
          <cell r="K2246">
            <v>6426.55</v>
          </cell>
          <cell r="L2246">
            <v>14356.4</v>
          </cell>
          <cell r="M2246">
            <v>0</v>
          </cell>
          <cell r="N2246">
            <v>36432</v>
          </cell>
          <cell r="O2246">
            <v>7825.45</v>
          </cell>
          <cell r="P2246">
            <v>54019.99</v>
          </cell>
          <cell r="Q2246">
            <v>103506.63</v>
          </cell>
          <cell r="R2246">
            <v>61819.99</v>
          </cell>
          <cell r="S2246">
            <v>2376</v>
          </cell>
          <cell r="T2246">
            <v>7974</v>
          </cell>
          <cell r="U2246">
            <v>14356.4</v>
          </cell>
          <cell r="V2246">
            <v>849</v>
          </cell>
          <cell r="W2246">
            <v>11030.4</v>
          </cell>
          <cell r="X2246">
            <v>174.75</v>
          </cell>
          <cell r="Y2246">
            <v>11972.16</v>
          </cell>
          <cell r="Z2246">
            <v>7830.6</v>
          </cell>
          <cell r="AA2246">
            <v>7.5</v>
          </cell>
          <cell r="AB2246">
            <v>2218.5</v>
          </cell>
          <cell r="AC2246">
            <v>14622.1</v>
          </cell>
          <cell r="AD2246">
            <v>20.62</v>
          </cell>
          <cell r="AE2246">
            <v>21492</v>
          </cell>
          <cell r="AF2246">
            <v>29.17</v>
          </cell>
          <cell r="AG2246">
            <v>5309.95</v>
          </cell>
          <cell r="AH2246">
            <v>63612</v>
          </cell>
          <cell r="AI2246">
            <v>2138.4</v>
          </cell>
          <cell r="AJ2246">
            <v>166732.07</v>
          </cell>
          <cell r="AK2246">
            <v>4337.78</v>
          </cell>
          <cell r="AL2246">
            <v>14398.39</v>
          </cell>
        </row>
        <row r="2247">
          <cell r="A2247">
            <v>38922</v>
          </cell>
          <cell r="B2247" t="str">
            <v>09:30</v>
          </cell>
          <cell r="C2247">
            <v>52838.71</v>
          </cell>
          <cell r="D2247">
            <v>83373.09</v>
          </cell>
          <cell r="E2247">
            <v>160609.04999999999</v>
          </cell>
          <cell r="F2247">
            <v>16243.2</v>
          </cell>
          <cell r="G2247">
            <v>93226.63</v>
          </cell>
          <cell r="H2247">
            <v>12252.07</v>
          </cell>
          <cell r="I2247">
            <v>-368.02</v>
          </cell>
          <cell r="J2247">
            <v>-220.59</v>
          </cell>
          <cell r="K2247">
            <v>5947.52</v>
          </cell>
          <cell r="L2247">
            <v>14311.47</v>
          </cell>
          <cell r="M2247">
            <v>0</v>
          </cell>
          <cell r="N2247">
            <v>36432</v>
          </cell>
          <cell r="O2247">
            <v>7837.58</v>
          </cell>
          <cell r="P2247">
            <v>54700.02</v>
          </cell>
          <cell r="Q2247">
            <v>103328.02</v>
          </cell>
          <cell r="R2247">
            <v>62500.02</v>
          </cell>
          <cell r="S2247">
            <v>2268</v>
          </cell>
          <cell r="T2247">
            <v>8557.2000000000007</v>
          </cell>
          <cell r="U2247">
            <v>14311.47</v>
          </cell>
          <cell r="V2247">
            <v>1305</v>
          </cell>
          <cell r="W2247">
            <v>10915.2</v>
          </cell>
          <cell r="X2247">
            <v>172.5</v>
          </cell>
          <cell r="Y2247">
            <v>12387.86</v>
          </cell>
          <cell r="Z2247">
            <v>8272.77</v>
          </cell>
          <cell r="AA2247">
            <v>13.13</v>
          </cell>
          <cell r="AB2247">
            <v>2186.6</v>
          </cell>
          <cell r="AC2247">
            <v>14767.84</v>
          </cell>
          <cell r="AD2247">
            <v>17.96</v>
          </cell>
          <cell r="AE2247">
            <v>21528</v>
          </cell>
          <cell r="AF2247">
            <v>30.21</v>
          </cell>
          <cell r="AG2247">
            <v>5268.28</v>
          </cell>
          <cell r="AH2247">
            <v>64443</v>
          </cell>
          <cell r="AI2247">
            <v>2188.8000000000002</v>
          </cell>
          <cell r="AJ2247">
            <v>171163.46</v>
          </cell>
          <cell r="AK2247">
            <v>3253.33</v>
          </cell>
          <cell r="AL2247">
            <v>14071.1</v>
          </cell>
        </row>
        <row r="2248">
          <cell r="A2248">
            <v>38922</v>
          </cell>
          <cell r="B2248" t="str">
            <v>09:45</v>
          </cell>
          <cell r="C2248">
            <v>51928.09</v>
          </cell>
          <cell r="D2248">
            <v>72651.06</v>
          </cell>
          <cell r="E2248">
            <v>169728.16</v>
          </cell>
          <cell r="F2248">
            <v>16329.6</v>
          </cell>
          <cell r="G2248">
            <v>93188.3</v>
          </cell>
          <cell r="H2248">
            <v>12202.2</v>
          </cell>
          <cell r="I2248">
            <v>-370.03</v>
          </cell>
          <cell r="J2248">
            <v>8572.64</v>
          </cell>
          <cell r="K2248">
            <v>5811.64</v>
          </cell>
          <cell r="L2248">
            <v>14310.36</v>
          </cell>
          <cell r="M2248">
            <v>0</v>
          </cell>
          <cell r="N2248">
            <v>36984</v>
          </cell>
          <cell r="O2248">
            <v>7843.65</v>
          </cell>
          <cell r="P2248">
            <v>55329.98</v>
          </cell>
          <cell r="Q2248">
            <v>103050.03</v>
          </cell>
          <cell r="R2248">
            <v>63169.99</v>
          </cell>
          <cell r="S2248">
            <v>2376</v>
          </cell>
          <cell r="T2248">
            <v>8564.4</v>
          </cell>
          <cell r="U2248">
            <v>14310.36</v>
          </cell>
          <cell r="V2248">
            <v>1368</v>
          </cell>
          <cell r="W2248">
            <v>11088</v>
          </cell>
          <cell r="X2248">
            <v>161.25</v>
          </cell>
          <cell r="Y2248">
            <v>12720.42</v>
          </cell>
          <cell r="Z2248">
            <v>8136.65</v>
          </cell>
          <cell r="AA2248">
            <v>11.26</v>
          </cell>
          <cell r="AB2248">
            <v>2165.9</v>
          </cell>
          <cell r="AC2248">
            <v>14853.29</v>
          </cell>
          <cell r="AD2248">
            <v>17.78</v>
          </cell>
          <cell r="AE2248">
            <v>21834</v>
          </cell>
          <cell r="AF2248">
            <v>31.25</v>
          </cell>
          <cell r="AG2248">
            <v>5315.74</v>
          </cell>
          <cell r="AH2248">
            <v>64662</v>
          </cell>
          <cell r="AI2248">
            <v>2203.1999999999998</v>
          </cell>
          <cell r="AJ2248">
            <v>176794.71</v>
          </cell>
          <cell r="AK2248">
            <v>3881.17</v>
          </cell>
          <cell r="AL2248">
            <v>11652.65</v>
          </cell>
        </row>
        <row r="2249">
          <cell r="A2249">
            <v>38922</v>
          </cell>
          <cell r="B2249" t="str">
            <v>10:00</v>
          </cell>
          <cell r="C2249">
            <v>40935.449999999997</v>
          </cell>
          <cell r="D2249">
            <v>75051.62</v>
          </cell>
          <cell r="E2249">
            <v>171287.19</v>
          </cell>
          <cell r="F2249">
            <v>16156.8</v>
          </cell>
          <cell r="G2249">
            <v>93264.97</v>
          </cell>
          <cell r="H2249">
            <v>12104.33</v>
          </cell>
          <cell r="I2249">
            <v>-381.82</v>
          </cell>
          <cell r="J2249">
            <v>15915.61</v>
          </cell>
          <cell r="K2249">
            <v>5966.35</v>
          </cell>
          <cell r="L2249">
            <v>14213.44</v>
          </cell>
          <cell r="M2249">
            <v>0</v>
          </cell>
          <cell r="N2249">
            <v>36984</v>
          </cell>
          <cell r="O2249">
            <v>7776.92</v>
          </cell>
          <cell r="P2249">
            <v>56790.02</v>
          </cell>
          <cell r="Q2249">
            <v>103181.82</v>
          </cell>
          <cell r="R2249">
            <v>64550.02</v>
          </cell>
          <cell r="S2249">
            <v>2376</v>
          </cell>
          <cell r="T2249">
            <v>8701.2000000000007</v>
          </cell>
          <cell r="U2249">
            <v>14213.44</v>
          </cell>
          <cell r="V2249">
            <v>1347</v>
          </cell>
          <cell r="W2249">
            <v>11404.8</v>
          </cell>
          <cell r="X2249">
            <v>159.75</v>
          </cell>
          <cell r="Y2249">
            <v>12803.56</v>
          </cell>
          <cell r="Z2249">
            <v>8332.52</v>
          </cell>
          <cell r="AA2249">
            <v>9.3800000000000008</v>
          </cell>
          <cell r="AB2249">
            <v>2138.8000000000002</v>
          </cell>
          <cell r="AC2249">
            <v>14992.39</v>
          </cell>
          <cell r="AD2249">
            <v>18.05</v>
          </cell>
          <cell r="AE2249">
            <v>21816</v>
          </cell>
          <cell r="AF2249">
            <v>30.21</v>
          </cell>
          <cell r="AG2249">
            <v>5336.15</v>
          </cell>
          <cell r="AH2249">
            <v>64134</v>
          </cell>
          <cell r="AI2249">
            <v>2210.4</v>
          </cell>
          <cell r="AJ2249">
            <v>178458.47</v>
          </cell>
          <cell r="AK2249">
            <v>4052.4</v>
          </cell>
          <cell r="AL2249">
            <v>11099.75</v>
          </cell>
        </row>
        <row r="2250">
          <cell r="A2250">
            <v>38922</v>
          </cell>
          <cell r="B2250" t="str">
            <v>10:15</v>
          </cell>
          <cell r="C2250">
            <v>38662.910000000003</v>
          </cell>
          <cell r="D2250">
            <v>76771.78</v>
          </cell>
          <cell r="E2250">
            <v>171807.78</v>
          </cell>
          <cell r="F2250">
            <v>15897.6</v>
          </cell>
          <cell r="G2250">
            <v>93188.3</v>
          </cell>
          <cell r="H2250">
            <v>11864.35</v>
          </cell>
          <cell r="I2250">
            <v>-395.91</v>
          </cell>
          <cell r="J2250">
            <v>16192.78</v>
          </cell>
          <cell r="K2250">
            <v>5951.13</v>
          </cell>
          <cell r="L2250">
            <v>14272.58</v>
          </cell>
          <cell r="M2250">
            <v>0</v>
          </cell>
          <cell r="N2250">
            <v>36984</v>
          </cell>
          <cell r="O2250">
            <v>7728.39</v>
          </cell>
          <cell r="P2250">
            <v>61220</v>
          </cell>
          <cell r="Q2250">
            <v>99995.91</v>
          </cell>
          <cell r="R2250">
            <v>68940</v>
          </cell>
          <cell r="S2250">
            <v>2376</v>
          </cell>
          <cell r="T2250">
            <v>9219.6</v>
          </cell>
          <cell r="U2250">
            <v>14272.58</v>
          </cell>
          <cell r="V2250">
            <v>1287</v>
          </cell>
          <cell r="W2250">
            <v>11376</v>
          </cell>
          <cell r="X2250">
            <v>164.25</v>
          </cell>
          <cell r="Y2250">
            <v>13136.12</v>
          </cell>
          <cell r="Z2250">
            <v>8697.2999999999993</v>
          </cell>
          <cell r="AA2250">
            <v>9.3800000000000008</v>
          </cell>
          <cell r="AB2250">
            <v>2196.3000000000002</v>
          </cell>
          <cell r="AC2250">
            <v>14991.2</v>
          </cell>
          <cell r="AD2250">
            <v>17.920000000000002</v>
          </cell>
          <cell r="AE2250">
            <v>21834</v>
          </cell>
          <cell r="AF2250">
            <v>25</v>
          </cell>
          <cell r="AG2250">
            <v>5413.13</v>
          </cell>
          <cell r="AH2250">
            <v>64149</v>
          </cell>
          <cell r="AI2250">
            <v>2268</v>
          </cell>
          <cell r="AJ2250">
            <v>179882.32</v>
          </cell>
          <cell r="AK2250">
            <v>4337.78</v>
          </cell>
          <cell r="AL2250">
            <v>12297.89</v>
          </cell>
        </row>
        <row r="2251">
          <cell r="A2251">
            <v>38922</v>
          </cell>
          <cell r="B2251" t="str">
            <v>10:30</v>
          </cell>
          <cell r="C2251">
            <v>39393.49</v>
          </cell>
          <cell r="D2251">
            <v>76291.69</v>
          </cell>
          <cell r="E2251">
            <v>173403.49</v>
          </cell>
          <cell r="F2251">
            <v>15811.2</v>
          </cell>
          <cell r="G2251">
            <v>93264.97</v>
          </cell>
          <cell r="H2251">
            <v>11838.48</v>
          </cell>
          <cell r="I2251">
            <v>-399.36</v>
          </cell>
          <cell r="J2251">
            <v>15904.01</v>
          </cell>
          <cell r="K2251">
            <v>6112.66</v>
          </cell>
          <cell r="L2251">
            <v>14292.28</v>
          </cell>
          <cell r="M2251">
            <v>0</v>
          </cell>
          <cell r="N2251">
            <v>36984</v>
          </cell>
          <cell r="O2251">
            <v>7734.46</v>
          </cell>
          <cell r="P2251">
            <v>61290.02</v>
          </cell>
          <cell r="Q2251">
            <v>100039.36</v>
          </cell>
          <cell r="R2251">
            <v>69010.02</v>
          </cell>
          <cell r="S2251">
            <v>2376</v>
          </cell>
          <cell r="T2251">
            <v>9212.4</v>
          </cell>
          <cell r="U2251">
            <v>14292.28</v>
          </cell>
          <cell r="V2251">
            <v>1341</v>
          </cell>
          <cell r="W2251">
            <v>11491.2</v>
          </cell>
          <cell r="X2251">
            <v>147.75</v>
          </cell>
          <cell r="Y2251">
            <v>12969.84</v>
          </cell>
          <cell r="Z2251">
            <v>8919.06</v>
          </cell>
          <cell r="AA2251">
            <v>7.5</v>
          </cell>
          <cell r="AB2251">
            <v>2233.1</v>
          </cell>
          <cell r="AC2251">
            <v>15107.21</v>
          </cell>
          <cell r="AD2251">
            <v>18.29</v>
          </cell>
          <cell r="AE2251">
            <v>21888</v>
          </cell>
          <cell r="AF2251">
            <v>26.04</v>
          </cell>
          <cell r="AG2251">
            <v>5377.64</v>
          </cell>
          <cell r="AH2251">
            <v>63843</v>
          </cell>
          <cell r="AI2251">
            <v>2318.4</v>
          </cell>
          <cell r="AJ2251">
            <v>181050.13</v>
          </cell>
          <cell r="AK2251">
            <v>4509</v>
          </cell>
          <cell r="AL2251">
            <v>12059.42</v>
          </cell>
        </row>
        <row r="2252">
          <cell r="A2252">
            <v>38922</v>
          </cell>
          <cell r="B2252" t="str">
            <v>10:45</v>
          </cell>
          <cell r="C2252">
            <v>39666.35</v>
          </cell>
          <cell r="D2252">
            <v>78532.13</v>
          </cell>
          <cell r="E2252">
            <v>172646.26</v>
          </cell>
          <cell r="F2252">
            <v>15638.4</v>
          </cell>
          <cell r="G2252">
            <v>93303.3</v>
          </cell>
          <cell r="H2252">
            <v>11814.48</v>
          </cell>
          <cell r="I2252">
            <v>-408.7</v>
          </cell>
          <cell r="J2252">
            <v>15958.44</v>
          </cell>
          <cell r="K2252">
            <v>6141.64</v>
          </cell>
          <cell r="L2252">
            <v>14284.06</v>
          </cell>
          <cell r="M2252">
            <v>0</v>
          </cell>
          <cell r="N2252">
            <v>36984</v>
          </cell>
          <cell r="O2252">
            <v>7740.52</v>
          </cell>
          <cell r="P2252">
            <v>61209.98</v>
          </cell>
          <cell r="Q2252">
            <v>100328.7</v>
          </cell>
          <cell r="R2252">
            <v>68929.990000000005</v>
          </cell>
          <cell r="S2252">
            <v>2376</v>
          </cell>
          <cell r="T2252">
            <v>9288</v>
          </cell>
          <cell r="U2252">
            <v>14284.06</v>
          </cell>
          <cell r="V2252">
            <v>1359</v>
          </cell>
          <cell r="W2252">
            <v>11404.8</v>
          </cell>
          <cell r="X2252">
            <v>128.25</v>
          </cell>
          <cell r="Y2252">
            <v>12803.56</v>
          </cell>
          <cell r="Z2252">
            <v>8848.0400000000009</v>
          </cell>
          <cell r="AA2252">
            <v>7.5</v>
          </cell>
          <cell r="AB2252">
            <v>2217.1</v>
          </cell>
          <cell r="AC2252">
            <v>14942.46</v>
          </cell>
          <cell r="AD2252">
            <v>14.33</v>
          </cell>
          <cell r="AE2252">
            <v>21744</v>
          </cell>
          <cell r="AF2252">
            <v>21.87</v>
          </cell>
          <cell r="AG2252">
            <v>5447</v>
          </cell>
          <cell r="AH2252">
            <v>63909</v>
          </cell>
          <cell r="AI2252">
            <v>2325.6</v>
          </cell>
          <cell r="AJ2252">
            <v>181914.18</v>
          </cell>
          <cell r="AK2252">
            <v>4394.8500000000004</v>
          </cell>
          <cell r="AL2252">
            <v>13095.07</v>
          </cell>
        </row>
        <row r="2253">
          <cell r="A2253">
            <v>38922</v>
          </cell>
          <cell r="B2253" t="str">
            <v>11:00</v>
          </cell>
          <cell r="C2253">
            <v>39346.67</v>
          </cell>
          <cell r="D2253">
            <v>77571.94</v>
          </cell>
          <cell r="E2253">
            <v>170806.59</v>
          </cell>
          <cell r="F2253">
            <v>25142.400000000001</v>
          </cell>
          <cell r="G2253">
            <v>92728.3</v>
          </cell>
          <cell r="H2253">
            <v>11788.61</v>
          </cell>
          <cell r="I2253">
            <v>-406.11</v>
          </cell>
          <cell r="J2253">
            <v>15760.42</v>
          </cell>
          <cell r="K2253">
            <v>6056.53</v>
          </cell>
          <cell r="L2253">
            <v>14304.45</v>
          </cell>
          <cell r="M2253">
            <v>0</v>
          </cell>
          <cell r="N2253">
            <v>36984</v>
          </cell>
          <cell r="O2253">
            <v>7728.39</v>
          </cell>
          <cell r="P2253">
            <v>61199.98</v>
          </cell>
          <cell r="Q2253">
            <v>101806.11</v>
          </cell>
          <cell r="R2253">
            <v>68919.990000000005</v>
          </cell>
          <cell r="S2253">
            <v>2268</v>
          </cell>
          <cell r="T2253">
            <v>9324</v>
          </cell>
          <cell r="U2253">
            <v>14304.45</v>
          </cell>
          <cell r="V2253">
            <v>1323</v>
          </cell>
          <cell r="W2253">
            <v>11318.4</v>
          </cell>
          <cell r="X2253">
            <v>122.25</v>
          </cell>
          <cell r="Y2253">
            <v>13219.26</v>
          </cell>
          <cell r="Z2253">
            <v>9504.0300000000007</v>
          </cell>
          <cell r="AA2253">
            <v>5.63</v>
          </cell>
          <cell r="AB2253">
            <v>2237.9</v>
          </cell>
          <cell r="AC2253">
            <v>14980.77</v>
          </cell>
          <cell r="AD2253">
            <v>26.92</v>
          </cell>
          <cell r="AE2253">
            <v>21870</v>
          </cell>
          <cell r="AF2253">
            <v>23.96</v>
          </cell>
          <cell r="AG2253">
            <v>5502.83</v>
          </cell>
          <cell r="AH2253">
            <v>64383</v>
          </cell>
          <cell r="AI2253">
            <v>2361.6</v>
          </cell>
          <cell r="AJ2253">
            <v>182698.25</v>
          </cell>
          <cell r="AK2253">
            <v>3538.71</v>
          </cell>
          <cell r="AL2253">
            <v>14792.31</v>
          </cell>
        </row>
        <row r="2254">
          <cell r="A2254">
            <v>38922</v>
          </cell>
          <cell r="B2254" t="str">
            <v>11:15</v>
          </cell>
          <cell r="C2254">
            <v>39204.239999999998</v>
          </cell>
          <cell r="D2254">
            <v>75371.5</v>
          </cell>
          <cell r="E2254">
            <v>169285.05</v>
          </cell>
          <cell r="F2254">
            <v>31536</v>
          </cell>
          <cell r="G2254">
            <v>92229.97</v>
          </cell>
          <cell r="H2254">
            <v>11740.61</v>
          </cell>
          <cell r="I2254">
            <v>-414.74</v>
          </cell>
          <cell r="J2254">
            <v>15577.24</v>
          </cell>
          <cell r="K2254">
            <v>6042.04</v>
          </cell>
          <cell r="L2254">
            <v>14270.09</v>
          </cell>
          <cell r="M2254">
            <v>0</v>
          </cell>
          <cell r="N2254">
            <v>36984</v>
          </cell>
          <cell r="O2254">
            <v>7734.46</v>
          </cell>
          <cell r="P2254">
            <v>61169.99</v>
          </cell>
          <cell r="Q2254">
            <v>102134.74</v>
          </cell>
          <cell r="R2254">
            <v>68890</v>
          </cell>
          <cell r="S2254">
            <v>2268</v>
          </cell>
          <cell r="T2254">
            <v>9295.2000000000007</v>
          </cell>
          <cell r="U2254">
            <v>14270.09</v>
          </cell>
          <cell r="V2254">
            <v>1197</v>
          </cell>
          <cell r="W2254">
            <v>11203.2</v>
          </cell>
          <cell r="X2254">
            <v>111.75</v>
          </cell>
          <cell r="Y2254">
            <v>13302.4</v>
          </cell>
          <cell r="Z2254">
            <v>9890.61</v>
          </cell>
          <cell r="AA2254">
            <v>5.63</v>
          </cell>
          <cell r="AB2254">
            <v>2273</v>
          </cell>
          <cell r="AC2254">
            <v>15110.67</v>
          </cell>
          <cell r="AD2254">
            <v>45.48</v>
          </cell>
          <cell r="AE2254">
            <v>22014</v>
          </cell>
          <cell r="AF2254">
            <v>32.29</v>
          </cell>
          <cell r="AG2254">
            <v>5561.29</v>
          </cell>
          <cell r="AH2254">
            <v>64866</v>
          </cell>
          <cell r="AI2254">
            <v>2433.6</v>
          </cell>
          <cell r="AJ2254">
            <v>182778.21</v>
          </cell>
          <cell r="AK2254">
            <v>3424.56</v>
          </cell>
          <cell r="AL2254">
            <v>16612.3</v>
          </cell>
        </row>
        <row r="2255">
          <cell r="A2255">
            <v>38922</v>
          </cell>
          <cell r="B2255" t="str">
            <v>11:30</v>
          </cell>
          <cell r="C2255">
            <v>39733.160000000003</v>
          </cell>
          <cell r="D2255">
            <v>79972.42</v>
          </cell>
          <cell r="E2255">
            <v>170049.12</v>
          </cell>
          <cell r="F2255">
            <v>30931.200000000001</v>
          </cell>
          <cell r="G2255">
            <v>92306.64</v>
          </cell>
          <cell r="H2255">
            <v>11718.49</v>
          </cell>
          <cell r="I2255">
            <v>-409.56</v>
          </cell>
          <cell r="J2255">
            <v>15771.62</v>
          </cell>
          <cell r="K2255">
            <v>5867.14</v>
          </cell>
          <cell r="L2255">
            <v>14205.37</v>
          </cell>
          <cell r="M2255">
            <v>0</v>
          </cell>
          <cell r="N2255">
            <v>36984</v>
          </cell>
          <cell r="O2255">
            <v>7740.52</v>
          </cell>
          <cell r="P2255">
            <v>61220</v>
          </cell>
          <cell r="Q2255">
            <v>103009.56</v>
          </cell>
          <cell r="R2255">
            <v>68900</v>
          </cell>
          <cell r="S2255">
            <v>2268</v>
          </cell>
          <cell r="T2255">
            <v>9496.7999999999993</v>
          </cell>
          <cell r="U2255">
            <v>14205.37</v>
          </cell>
          <cell r="V2255">
            <v>1254</v>
          </cell>
          <cell r="W2255">
            <v>11203.2</v>
          </cell>
          <cell r="X2255">
            <v>109.5</v>
          </cell>
          <cell r="Y2255">
            <v>13468.68</v>
          </cell>
          <cell r="Z2255">
            <v>9855.08</v>
          </cell>
          <cell r="AA2255">
            <v>7.5</v>
          </cell>
          <cell r="AB2255">
            <v>2226.6999999999998</v>
          </cell>
          <cell r="AC2255">
            <v>15221.12</v>
          </cell>
          <cell r="AD2255">
            <v>55.22</v>
          </cell>
          <cell r="AE2255">
            <v>22320</v>
          </cell>
          <cell r="AF2255">
            <v>31.25</v>
          </cell>
          <cell r="AG2255">
            <v>5580.34</v>
          </cell>
          <cell r="AH2255">
            <v>65025</v>
          </cell>
          <cell r="AI2255">
            <v>2462.4</v>
          </cell>
          <cell r="AJ2255">
            <v>184841.99</v>
          </cell>
          <cell r="AK2255">
            <v>4109.47</v>
          </cell>
          <cell r="AL2255">
            <v>17429.36</v>
          </cell>
        </row>
        <row r="2256">
          <cell r="A2256">
            <v>38922</v>
          </cell>
          <cell r="B2256" t="str">
            <v>11:45</v>
          </cell>
          <cell r="C2256">
            <v>39828.79</v>
          </cell>
          <cell r="D2256">
            <v>83813.19</v>
          </cell>
          <cell r="E2256">
            <v>170004.72</v>
          </cell>
          <cell r="F2256">
            <v>31017.599999999999</v>
          </cell>
          <cell r="G2256">
            <v>92306.64</v>
          </cell>
          <cell r="H2256">
            <v>11644.62</v>
          </cell>
          <cell r="I2256">
            <v>-390.44</v>
          </cell>
          <cell r="J2256">
            <v>16119.99</v>
          </cell>
          <cell r="K2256">
            <v>5532.3</v>
          </cell>
          <cell r="L2256">
            <v>14265.89</v>
          </cell>
          <cell r="M2256">
            <v>0</v>
          </cell>
          <cell r="N2256">
            <v>36984</v>
          </cell>
          <cell r="O2256">
            <v>7722.32</v>
          </cell>
          <cell r="P2256">
            <v>61179.98</v>
          </cell>
          <cell r="Q2256">
            <v>104670.44</v>
          </cell>
          <cell r="R2256">
            <v>68899.98</v>
          </cell>
          <cell r="S2256">
            <v>2376</v>
          </cell>
          <cell r="T2256">
            <v>9619.2000000000007</v>
          </cell>
          <cell r="U2256">
            <v>14265.89</v>
          </cell>
          <cell r="V2256">
            <v>1251</v>
          </cell>
          <cell r="W2256">
            <v>11376</v>
          </cell>
          <cell r="X2256">
            <v>104.25</v>
          </cell>
          <cell r="Y2256">
            <v>13634.96</v>
          </cell>
          <cell r="Z2256">
            <v>9860.66</v>
          </cell>
          <cell r="AA2256">
            <v>5.63</v>
          </cell>
          <cell r="AB2256">
            <v>2217.1</v>
          </cell>
          <cell r="AC2256">
            <v>15402.62</v>
          </cell>
          <cell r="AD2256">
            <v>51.74</v>
          </cell>
          <cell r="AE2256">
            <v>22572</v>
          </cell>
          <cell r="AF2256">
            <v>28.12</v>
          </cell>
          <cell r="AG2256">
            <v>5468.41</v>
          </cell>
          <cell r="AH2256">
            <v>65430</v>
          </cell>
          <cell r="AI2256">
            <v>2455.1999999999998</v>
          </cell>
          <cell r="AJ2256">
            <v>185161.94</v>
          </cell>
          <cell r="AK2256">
            <v>4166.55</v>
          </cell>
          <cell r="AL2256">
            <v>17723.919999999998</v>
          </cell>
        </row>
        <row r="2257">
          <cell r="A2257">
            <v>38922</v>
          </cell>
          <cell r="B2257" t="str">
            <v>12:00</v>
          </cell>
          <cell r="C2257">
            <v>39794.78</v>
          </cell>
          <cell r="D2257">
            <v>84493.32</v>
          </cell>
          <cell r="E2257">
            <v>169133.1</v>
          </cell>
          <cell r="F2257">
            <v>30412.799999999999</v>
          </cell>
          <cell r="G2257">
            <v>91808.3</v>
          </cell>
          <cell r="H2257">
            <v>11548.63</v>
          </cell>
          <cell r="I2257">
            <v>-380.96</v>
          </cell>
          <cell r="J2257">
            <v>15315.66</v>
          </cell>
          <cell r="K2257">
            <v>5700.6</v>
          </cell>
          <cell r="L2257">
            <v>14301.71</v>
          </cell>
          <cell r="M2257">
            <v>0</v>
          </cell>
          <cell r="N2257">
            <v>36432</v>
          </cell>
          <cell r="O2257">
            <v>7673.79</v>
          </cell>
          <cell r="P2257">
            <v>61050.02</v>
          </cell>
          <cell r="Q2257">
            <v>105980.96</v>
          </cell>
          <cell r="R2257">
            <v>68730.02</v>
          </cell>
          <cell r="S2257">
            <v>2268</v>
          </cell>
          <cell r="T2257">
            <v>9320.4</v>
          </cell>
          <cell r="U2257">
            <v>14301.71</v>
          </cell>
          <cell r="V2257">
            <v>1308</v>
          </cell>
          <cell r="W2257">
            <v>11404.8</v>
          </cell>
          <cell r="X2257">
            <v>107.25</v>
          </cell>
          <cell r="Y2257">
            <v>13551.82</v>
          </cell>
          <cell r="Z2257">
            <v>9025.61</v>
          </cell>
          <cell r="AA2257">
            <v>5.63</v>
          </cell>
          <cell r="AB2257">
            <v>2199.6</v>
          </cell>
          <cell r="AC2257">
            <v>15446.91</v>
          </cell>
          <cell r="AD2257">
            <v>48.8</v>
          </cell>
          <cell r="AE2257">
            <v>22230</v>
          </cell>
          <cell r="AF2257">
            <v>22.92</v>
          </cell>
          <cell r="AG2257">
            <v>5479.23</v>
          </cell>
          <cell r="AH2257">
            <v>64212</v>
          </cell>
          <cell r="AI2257">
            <v>2476.8000000000002</v>
          </cell>
          <cell r="AJ2257">
            <v>183338.15</v>
          </cell>
          <cell r="AK2257">
            <v>4166.55</v>
          </cell>
          <cell r="AL2257">
            <v>17297.28</v>
          </cell>
        </row>
        <row r="2258">
          <cell r="A2258">
            <v>38922</v>
          </cell>
          <cell r="B2258" t="str">
            <v>12:15</v>
          </cell>
          <cell r="C2258">
            <v>39258.65</v>
          </cell>
          <cell r="D2258">
            <v>74931.42</v>
          </cell>
          <cell r="E2258">
            <v>168173.9</v>
          </cell>
          <cell r="F2258">
            <v>30326.400000000001</v>
          </cell>
          <cell r="G2258">
            <v>90658.3</v>
          </cell>
          <cell r="H2258">
            <v>11334.52</v>
          </cell>
          <cell r="I2258">
            <v>-327.48</v>
          </cell>
          <cell r="J2258">
            <v>15393.62</v>
          </cell>
          <cell r="K2258">
            <v>5731.99</v>
          </cell>
          <cell r="L2258">
            <v>14361.3</v>
          </cell>
          <cell r="M2258">
            <v>0</v>
          </cell>
          <cell r="N2258">
            <v>36984</v>
          </cell>
          <cell r="O2258">
            <v>7637.4</v>
          </cell>
          <cell r="P2258">
            <v>53979.99</v>
          </cell>
          <cell r="Q2258">
            <v>109887.48</v>
          </cell>
          <cell r="R2258">
            <v>61580</v>
          </cell>
          <cell r="S2258">
            <v>2376</v>
          </cell>
          <cell r="T2258">
            <v>8463.6</v>
          </cell>
          <cell r="U2258">
            <v>14361.3</v>
          </cell>
          <cell r="V2258">
            <v>1203</v>
          </cell>
          <cell r="W2258">
            <v>11145.6</v>
          </cell>
          <cell r="X2258">
            <v>115.5</v>
          </cell>
          <cell r="Y2258">
            <v>13136.12</v>
          </cell>
          <cell r="Z2258">
            <v>8375.5499999999993</v>
          </cell>
          <cell r="AA2258">
            <v>7.5</v>
          </cell>
          <cell r="AB2258">
            <v>2151.6</v>
          </cell>
          <cell r="AC2258">
            <v>14904.27</v>
          </cell>
          <cell r="AD2258">
            <v>48.46</v>
          </cell>
          <cell r="AE2258">
            <v>21474</v>
          </cell>
          <cell r="AF2258">
            <v>19.79</v>
          </cell>
          <cell r="AG2258">
            <v>5454.8</v>
          </cell>
          <cell r="AH2258">
            <v>60969</v>
          </cell>
          <cell r="AI2258">
            <v>2419.1999999999998</v>
          </cell>
          <cell r="AJ2258">
            <v>178474.76</v>
          </cell>
          <cell r="AK2258">
            <v>4166.55</v>
          </cell>
          <cell r="AL2258">
            <v>14009.18</v>
          </cell>
        </row>
        <row r="2259">
          <cell r="A2259">
            <v>38922</v>
          </cell>
          <cell r="B2259" t="str">
            <v>12:30</v>
          </cell>
          <cell r="C2259">
            <v>39151.42</v>
          </cell>
          <cell r="D2259">
            <v>73131.05</v>
          </cell>
          <cell r="E2259">
            <v>166524.16</v>
          </cell>
          <cell r="F2259">
            <v>30326.400000000001</v>
          </cell>
          <cell r="G2259">
            <v>90543.3</v>
          </cell>
          <cell r="H2259">
            <v>11306.77</v>
          </cell>
          <cell r="I2259">
            <v>-336.97</v>
          </cell>
          <cell r="J2259">
            <v>15088.88</v>
          </cell>
          <cell r="K2259">
            <v>5699.98</v>
          </cell>
          <cell r="L2259">
            <v>14396.13</v>
          </cell>
          <cell r="M2259">
            <v>0</v>
          </cell>
          <cell r="N2259">
            <v>36984</v>
          </cell>
          <cell r="O2259">
            <v>7637.4</v>
          </cell>
          <cell r="P2259">
            <v>47110.01</v>
          </cell>
          <cell r="Q2259">
            <v>114136.97</v>
          </cell>
          <cell r="R2259">
            <v>54750.01</v>
          </cell>
          <cell r="S2259">
            <v>2376</v>
          </cell>
          <cell r="T2259">
            <v>7329.6</v>
          </cell>
          <cell r="U2259">
            <v>14396.13</v>
          </cell>
          <cell r="V2259">
            <v>1128</v>
          </cell>
          <cell r="W2259">
            <v>10972.8</v>
          </cell>
          <cell r="X2259">
            <v>128.25</v>
          </cell>
          <cell r="Y2259">
            <v>13052.98</v>
          </cell>
          <cell r="Z2259">
            <v>8082.8</v>
          </cell>
          <cell r="AA2259">
            <v>3.75</v>
          </cell>
          <cell r="AB2259">
            <v>2127.5</v>
          </cell>
          <cell r="AC2259">
            <v>14552.41</v>
          </cell>
          <cell r="AD2259">
            <v>48.44</v>
          </cell>
          <cell r="AE2259">
            <v>21132</v>
          </cell>
          <cell r="AF2259">
            <v>22.92</v>
          </cell>
          <cell r="AG2259">
            <v>5476.15</v>
          </cell>
          <cell r="AH2259">
            <v>59370</v>
          </cell>
          <cell r="AI2259">
            <v>2347.1999999999998</v>
          </cell>
          <cell r="AJ2259">
            <v>174779.09</v>
          </cell>
          <cell r="AK2259">
            <v>4337.78</v>
          </cell>
          <cell r="AL2259">
            <v>12225.43</v>
          </cell>
        </row>
        <row r="2260">
          <cell r="A2260">
            <v>38922</v>
          </cell>
          <cell r="B2260" t="str">
            <v>12:45</v>
          </cell>
          <cell r="C2260">
            <v>38899.360000000001</v>
          </cell>
          <cell r="D2260">
            <v>68450.12</v>
          </cell>
          <cell r="E2260">
            <v>166414.16</v>
          </cell>
          <cell r="F2260">
            <v>30326.400000000001</v>
          </cell>
          <cell r="G2260">
            <v>90619.97</v>
          </cell>
          <cell r="H2260">
            <v>11284.65</v>
          </cell>
          <cell r="I2260">
            <v>-359.11</v>
          </cell>
          <cell r="J2260">
            <v>15113.28</v>
          </cell>
          <cell r="K2260">
            <v>5668.77</v>
          </cell>
          <cell r="L2260">
            <v>14416.45</v>
          </cell>
          <cell r="M2260">
            <v>0</v>
          </cell>
          <cell r="N2260">
            <v>36432</v>
          </cell>
          <cell r="O2260">
            <v>7631.33</v>
          </cell>
          <cell r="P2260">
            <v>42360.02</v>
          </cell>
          <cell r="Q2260">
            <v>114319.11</v>
          </cell>
          <cell r="R2260">
            <v>49960.02</v>
          </cell>
          <cell r="S2260">
            <v>2268</v>
          </cell>
          <cell r="T2260">
            <v>6829.2</v>
          </cell>
          <cell r="U2260">
            <v>14416.45</v>
          </cell>
          <cell r="V2260">
            <v>1164</v>
          </cell>
          <cell r="W2260">
            <v>10656</v>
          </cell>
          <cell r="X2260">
            <v>114.75</v>
          </cell>
          <cell r="Y2260">
            <v>12554.14</v>
          </cell>
          <cell r="Z2260">
            <v>7933.06</v>
          </cell>
          <cell r="AA2260">
            <v>5.63</v>
          </cell>
          <cell r="AB2260">
            <v>2138.6999999999998</v>
          </cell>
          <cell r="AC2260">
            <v>14686.96</v>
          </cell>
          <cell r="AD2260">
            <v>45.07</v>
          </cell>
          <cell r="AE2260">
            <v>20412</v>
          </cell>
          <cell r="AF2260">
            <v>25</v>
          </cell>
          <cell r="AG2260">
            <v>5493.9</v>
          </cell>
          <cell r="AH2260">
            <v>59316</v>
          </cell>
          <cell r="AI2260">
            <v>2318.4</v>
          </cell>
          <cell r="AJ2260">
            <v>172923.29</v>
          </cell>
          <cell r="AK2260">
            <v>4394.8500000000004</v>
          </cell>
          <cell r="AL2260">
            <v>10425.31</v>
          </cell>
        </row>
        <row r="2261">
          <cell r="A2261">
            <v>38922</v>
          </cell>
          <cell r="B2261" t="str">
            <v>13:00</v>
          </cell>
          <cell r="C2261">
            <v>46544.800000000003</v>
          </cell>
          <cell r="D2261">
            <v>59608.35</v>
          </cell>
          <cell r="E2261">
            <v>166252.54999999999</v>
          </cell>
          <cell r="F2261">
            <v>30153.599999999999</v>
          </cell>
          <cell r="G2261">
            <v>89929.97</v>
          </cell>
          <cell r="H2261">
            <v>11210.78</v>
          </cell>
          <cell r="I2261">
            <v>-330.07</v>
          </cell>
          <cell r="J2261">
            <v>14826.9</v>
          </cell>
          <cell r="K2261">
            <v>5662.34</v>
          </cell>
          <cell r="L2261">
            <v>14381.56</v>
          </cell>
          <cell r="M2261">
            <v>0</v>
          </cell>
          <cell r="N2261">
            <v>36984</v>
          </cell>
          <cell r="O2261">
            <v>7637.4</v>
          </cell>
          <cell r="P2261">
            <v>38650.01</v>
          </cell>
          <cell r="Q2261">
            <v>114050.07</v>
          </cell>
          <cell r="R2261">
            <v>46290.01</v>
          </cell>
          <cell r="S2261">
            <v>2376</v>
          </cell>
          <cell r="T2261">
            <v>6390</v>
          </cell>
          <cell r="U2261">
            <v>14381.56</v>
          </cell>
          <cell r="V2261">
            <v>1089</v>
          </cell>
          <cell r="W2261">
            <v>10512</v>
          </cell>
          <cell r="X2261">
            <v>111.75</v>
          </cell>
          <cell r="Y2261">
            <v>12221.58</v>
          </cell>
          <cell r="Z2261">
            <v>8008.28</v>
          </cell>
          <cell r="AA2261">
            <v>3.75</v>
          </cell>
          <cell r="AB2261">
            <v>2102</v>
          </cell>
          <cell r="AC2261">
            <v>14575.52</v>
          </cell>
          <cell r="AD2261">
            <v>45.94</v>
          </cell>
          <cell r="AE2261">
            <v>19980</v>
          </cell>
          <cell r="AF2261">
            <v>30.21</v>
          </cell>
          <cell r="AG2261">
            <v>5380.11</v>
          </cell>
          <cell r="AH2261">
            <v>58863</v>
          </cell>
          <cell r="AI2261">
            <v>2347.1999999999998</v>
          </cell>
          <cell r="AJ2261">
            <v>173195.35</v>
          </cell>
          <cell r="AK2261">
            <v>4337.78</v>
          </cell>
          <cell r="AL2261">
            <v>10785.31</v>
          </cell>
        </row>
        <row r="2262">
          <cell r="A2262">
            <v>38922</v>
          </cell>
          <cell r="B2262" t="str">
            <v>13:15</v>
          </cell>
          <cell r="C2262">
            <v>51813.66</v>
          </cell>
          <cell r="D2262">
            <v>52807.3</v>
          </cell>
          <cell r="E2262">
            <v>167409.42000000001</v>
          </cell>
          <cell r="F2262">
            <v>29980.799999999999</v>
          </cell>
          <cell r="G2262">
            <v>89469.97</v>
          </cell>
          <cell r="H2262">
            <v>11159.03</v>
          </cell>
          <cell r="I2262">
            <v>-294.7</v>
          </cell>
          <cell r="J2262">
            <v>14983.29</v>
          </cell>
          <cell r="K2262">
            <v>5711.15</v>
          </cell>
          <cell r="L2262">
            <v>14433.49</v>
          </cell>
          <cell r="M2262">
            <v>0</v>
          </cell>
          <cell r="N2262">
            <v>36984</v>
          </cell>
          <cell r="O2262">
            <v>7631.33</v>
          </cell>
          <cell r="P2262">
            <v>38160.019999999997</v>
          </cell>
          <cell r="Q2262">
            <v>109574.7</v>
          </cell>
          <cell r="R2262">
            <v>45760.02</v>
          </cell>
          <cell r="S2262">
            <v>2376</v>
          </cell>
          <cell r="T2262">
            <v>6562.8</v>
          </cell>
          <cell r="U2262">
            <v>14433.49</v>
          </cell>
          <cell r="V2262">
            <v>1011</v>
          </cell>
          <cell r="W2262">
            <v>10368</v>
          </cell>
          <cell r="X2262">
            <v>115.5</v>
          </cell>
          <cell r="Y2262">
            <v>12138.44</v>
          </cell>
          <cell r="Z2262">
            <v>8438.8700000000008</v>
          </cell>
          <cell r="AA2262">
            <v>0</v>
          </cell>
          <cell r="AB2262">
            <v>2135.5</v>
          </cell>
          <cell r="AC2262">
            <v>14401.28</v>
          </cell>
          <cell r="AD2262">
            <v>49.68</v>
          </cell>
          <cell r="AE2262">
            <v>20016</v>
          </cell>
          <cell r="AF2262">
            <v>22.92</v>
          </cell>
          <cell r="AG2262">
            <v>5422.94</v>
          </cell>
          <cell r="AH2262">
            <v>59055</v>
          </cell>
          <cell r="AI2262">
            <v>2397.6</v>
          </cell>
          <cell r="AJ2262">
            <v>175275.02</v>
          </cell>
          <cell r="AK2262">
            <v>4394.8500000000004</v>
          </cell>
          <cell r="AL2262">
            <v>11383.78</v>
          </cell>
        </row>
        <row r="2263">
          <cell r="A2263">
            <v>38922</v>
          </cell>
          <cell r="B2263" t="str">
            <v>13:30</v>
          </cell>
          <cell r="C2263">
            <v>52510.23</v>
          </cell>
          <cell r="D2263">
            <v>52208.05</v>
          </cell>
          <cell r="E2263">
            <v>167616.26</v>
          </cell>
          <cell r="F2263">
            <v>30067.200000000001</v>
          </cell>
          <cell r="G2263">
            <v>89469.97</v>
          </cell>
          <cell r="H2263">
            <v>11186.78</v>
          </cell>
          <cell r="I2263">
            <v>-213.77</v>
          </cell>
          <cell r="J2263">
            <v>15139.68</v>
          </cell>
          <cell r="K2263">
            <v>5759.9</v>
          </cell>
          <cell r="L2263">
            <v>14530.27</v>
          </cell>
          <cell r="M2263">
            <v>0</v>
          </cell>
          <cell r="N2263">
            <v>36432</v>
          </cell>
          <cell r="O2263">
            <v>7631.33</v>
          </cell>
          <cell r="P2263">
            <v>37110.019999999997</v>
          </cell>
          <cell r="Q2263">
            <v>106973.77</v>
          </cell>
          <cell r="R2263">
            <v>44750.02</v>
          </cell>
          <cell r="S2263">
            <v>2268</v>
          </cell>
          <cell r="T2263">
            <v>6710.4</v>
          </cell>
          <cell r="U2263">
            <v>14530.27</v>
          </cell>
          <cell r="V2263">
            <v>1152</v>
          </cell>
          <cell r="W2263">
            <v>10454.4</v>
          </cell>
          <cell r="X2263">
            <v>126</v>
          </cell>
          <cell r="Y2263">
            <v>12138.44</v>
          </cell>
          <cell r="Z2263">
            <v>8588.26</v>
          </cell>
          <cell r="AA2263">
            <v>3.75</v>
          </cell>
          <cell r="AB2263">
            <v>2159.4</v>
          </cell>
          <cell r="AC2263">
            <v>14260.52</v>
          </cell>
          <cell r="AD2263">
            <v>47.77</v>
          </cell>
          <cell r="AE2263">
            <v>19998</v>
          </cell>
          <cell r="AF2263">
            <v>27.08</v>
          </cell>
          <cell r="AG2263">
            <v>5435.12</v>
          </cell>
          <cell r="AH2263">
            <v>59961</v>
          </cell>
          <cell r="AI2263">
            <v>2462.4</v>
          </cell>
          <cell r="AJ2263">
            <v>176986.84</v>
          </cell>
          <cell r="AK2263">
            <v>4280.7</v>
          </cell>
          <cell r="AL2263">
            <v>12750.22</v>
          </cell>
        </row>
        <row r="2264">
          <cell r="A2264">
            <v>38922</v>
          </cell>
          <cell r="B2264" t="str">
            <v>13:45</v>
          </cell>
          <cell r="C2264">
            <v>50371.72</v>
          </cell>
          <cell r="D2264">
            <v>53048.2</v>
          </cell>
          <cell r="E2264">
            <v>167887.87</v>
          </cell>
          <cell r="F2264">
            <v>29980.799999999999</v>
          </cell>
          <cell r="G2264">
            <v>89469.97</v>
          </cell>
          <cell r="H2264">
            <v>11186.78</v>
          </cell>
          <cell r="I2264">
            <v>-214.49</v>
          </cell>
          <cell r="J2264">
            <v>15121.31</v>
          </cell>
          <cell r="K2264">
            <v>5799.96</v>
          </cell>
          <cell r="L2264">
            <v>14473.93</v>
          </cell>
          <cell r="M2264">
            <v>0</v>
          </cell>
          <cell r="N2264">
            <v>36984</v>
          </cell>
          <cell r="O2264">
            <v>7637.4</v>
          </cell>
          <cell r="P2264">
            <v>37179.980000000003</v>
          </cell>
          <cell r="Q2264">
            <v>103534.49</v>
          </cell>
          <cell r="R2264">
            <v>44779.98</v>
          </cell>
          <cell r="S2264">
            <v>2376</v>
          </cell>
          <cell r="T2264">
            <v>6750</v>
          </cell>
          <cell r="U2264">
            <v>14473.93</v>
          </cell>
          <cell r="V2264">
            <v>1206</v>
          </cell>
          <cell r="W2264">
            <v>10310.4</v>
          </cell>
          <cell r="X2264">
            <v>116.25</v>
          </cell>
          <cell r="Y2264">
            <v>12304.72</v>
          </cell>
          <cell r="Z2264">
            <v>9029.35</v>
          </cell>
          <cell r="AA2264">
            <v>3.75</v>
          </cell>
          <cell r="AB2264">
            <v>2215.4</v>
          </cell>
          <cell r="AC2264">
            <v>13911.18</v>
          </cell>
          <cell r="AD2264">
            <v>48.13</v>
          </cell>
          <cell r="AE2264">
            <v>20466</v>
          </cell>
          <cell r="AF2264">
            <v>23.96</v>
          </cell>
          <cell r="AG2264">
            <v>5401.17</v>
          </cell>
          <cell r="AH2264">
            <v>61032</v>
          </cell>
          <cell r="AI2264">
            <v>2520</v>
          </cell>
          <cell r="AJ2264">
            <v>177642.77</v>
          </cell>
          <cell r="AK2264">
            <v>4337.78</v>
          </cell>
          <cell r="AL2264">
            <v>13252.84</v>
          </cell>
        </row>
        <row r="2265">
          <cell r="A2265">
            <v>38922</v>
          </cell>
          <cell r="B2265" t="str">
            <v>14:00</v>
          </cell>
          <cell r="C2265">
            <v>48516.87</v>
          </cell>
          <cell r="D2265">
            <v>58288.09</v>
          </cell>
          <cell r="E2265">
            <v>167689.45000000001</v>
          </cell>
          <cell r="F2265">
            <v>29635.200000000001</v>
          </cell>
          <cell r="G2265">
            <v>89431.64</v>
          </cell>
          <cell r="H2265">
            <v>11136.91</v>
          </cell>
          <cell r="I2265">
            <v>-224.69</v>
          </cell>
          <cell r="J2265">
            <v>15055.68</v>
          </cell>
          <cell r="K2265">
            <v>5746.7</v>
          </cell>
          <cell r="L2265">
            <v>14413.88</v>
          </cell>
          <cell r="M2265">
            <v>0</v>
          </cell>
          <cell r="N2265">
            <v>36984</v>
          </cell>
          <cell r="O2265">
            <v>7588.87</v>
          </cell>
          <cell r="P2265">
            <v>36929.99</v>
          </cell>
          <cell r="Q2265">
            <v>102264.69</v>
          </cell>
          <cell r="R2265">
            <v>44530</v>
          </cell>
          <cell r="S2265">
            <v>2376</v>
          </cell>
          <cell r="T2265">
            <v>6876</v>
          </cell>
          <cell r="U2265">
            <v>14413.88</v>
          </cell>
          <cell r="V2265">
            <v>1302</v>
          </cell>
          <cell r="W2265">
            <v>10368</v>
          </cell>
          <cell r="X2265">
            <v>105</v>
          </cell>
          <cell r="Y2265">
            <v>12304.72</v>
          </cell>
          <cell r="Z2265">
            <v>9216.48</v>
          </cell>
          <cell r="AA2265">
            <v>1.88</v>
          </cell>
          <cell r="AB2265">
            <v>2186.8000000000002</v>
          </cell>
          <cell r="AC2265">
            <v>14002.34</v>
          </cell>
          <cell r="AD2265">
            <v>47.53</v>
          </cell>
          <cell r="AE2265">
            <v>20646</v>
          </cell>
          <cell r="AF2265">
            <v>21.87</v>
          </cell>
          <cell r="AG2265">
            <v>5398.13</v>
          </cell>
          <cell r="AH2265">
            <v>62370</v>
          </cell>
          <cell r="AI2265">
            <v>2563.1999999999998</v>
          </cell>
          <cell r="AJ2265">
            <v>178698.63</v>
          </cell>
          <cell r="AK2265">
            <v>4394.8500000000004</v>
          </cell>
          <cell r="AL2265">
            <v>14152.9</v>
          </cell>
        </row>
        <row r="2266">
          <cell r="A2266">
            <v>38922</v>
          </cell>
          <cell r="B2266" t="str">
            <v>14:15</v>
          </cell>
          <cell r="C2266">
            <v>49106.22</v>
          </cell>
          <cell r="D2266">
            <v>64249.279999999999</v>
          </cell>
          <cell r="E2266">
            <v>167848.26</v>
          </cell>
          <cell r="F2266">
            <v>29289.599999999999</v>
          </cell>
          <cell r="G2266">
            <v>88664.97</v>
          </cell>
          <cell r="H2266">
            <v>11184.91</v>
          </cell>
          <cell r="I2266">
            <v>-227.14</v>
          </cell>
          <cell r="J2266">
            <v>14870.53</v>
          </cell>
          <cell r="K2266">
            <v>5810.89</v>
          </cell>
          <cell r="L2266">
            <v>14433.93</v>
          </cell>
          <cell r="M2266">
            <v>0</v>
          </cell>
          <cell r="N2266">
            <v>36432</v>
          </cell>
          <cell r="O2266">
            <v>7534.27</v>
          </cell>
          <cell r="P2266">
            <v>36719.980000000003</v>
          </cell>
          <cell r="Q2266">
            <v>103347.14</v>
          </cell>
          <cell r="R2266">
            <v>44239.97</v>
          </cell>
          <cell r="S2266">
            <v>2376</v>
          </cell>
          <cell r="T2266">
            <v>6829.2</v>
          </cell>
          <cell r="U2266">
            <v>14433.93</v>
          </cell>
          <cell r="V2266">
            <v>1200</v>
          </cell>
          <cell r="W2266">
            <v>10281.6</v>
          </cell>
          <cell r="X2266">
            <v>96</v>
          </cell>
          <cell r="Y2266">
            <v>12554.14</v>
          </cell>
          <cell r="Z2266">
            <v>9279.8700000000008</v>
          </cell>
          <cell r="AA2266">
            <v>1.88</v>
          </cell>
          <cell r="AB2266">
            <v>2213.9</v>
          </cell>
          <cell r="AC2266">
            <v>14358.35</v>
          </cell>
          <cell r="AD2266">
            <v>52.21</v>
          </cell>
          <cell r="AE2266">
            <v>21132</v>
          </cell>
          <cell r="AF2266">
            <v>33.33</v>
          </cell>
          <cell r="AG2266">
            <v>5344.96</v>
          </cell>
          <cell r="AH2266">
            <v>63213</v>
          </cell>
          <cell r="AI2266">
            <v>2642.4</v>
          </cell>
          <cell r="AJ2266">
            <v>180378.42</v>
          </cell>
          <cell r="AK2266">
            <v>4337.78</v>
          </cell>
          <cell r="AL2266">
            <v>15268.03</v>
          </cell>
        </row>
        <row r="2267">
          <cell r="A2267">
            <v>38922</v>
          </cell>
          <cell r="B2267" t="str">
            <v>14:30</v>
          </cell>
          <cell r="C2267">
            <v>48352.83</v>
          </cell>
          <cell r="D2267">
            <v>72931.02</v>
          </cell>
          <cell r="E2267">
            <v>167315.82999999999</v>
          </cell>
          <cell r="F2267">
            <v>29289.599999999999</v>
          </cell>
          <cell r="G2267">
            <v>88626.64</v>
          </cell>
          <cell r="H2267">
            <v>11114.79</v>
          </cell>
          <cell r="I2267">
            <v>-223.97</v>
          </cell>
          <cell r="J2267">
            <v>14977.72</v>
          </cell>
          <cell r="K2267">
            <v>5724.55</v>
          </cell>
          <cell r="L2267">
            <v>14462.52</v>
          </cell>
          <cell r="M2267">
            <v>0</v>
          </cell>
          <cell r="N2267">
            <v>36432</v>
          </cell>
          <cell r="O2267">
            <v>7534.27</v>
          </cell>
          <cell r="P2267">
            <v>36829.980000000003</v>
          </cell>
          <cell r="Q2267">
            <v>104903.97</v>
          </cell>
          <cell r="R2267">
            <v>44349.97</v>
          </cell>
          <cell r="S2267">
            <v>2376</v>
          </cell>
          <cell r="T2267">
            <v>7293.6</v>
          </cell>
          <cell r="U2267">
            <v>14462.52</v>
          </cell>
          <cell r="V2267">
            <v>1305</v>
          </cell>
          <cell r="W2267">
            <v>10425.6</v>
          </cell>
          <cell r="X2267">
            <v>95.25</v>
          </cell>
          <cell r="Y2267">
            <v>13136.12</v>
          </cell>
          <cell r="Z2267">
            <v>9452.27</v>
          </cell>
          <cell r="AA2267">
            <v>3.75</v>
          </cell>
          <cell r="AB2267">
            <v>2229.9</v>
          </cell>
          <cell r="AC2267">
            <v>14543.64</v>
          </cell>
          <cell r="AD2267">
            <v>55.84</v>
          </cell>
          <cell r="AE2267">
            <v>21240</v>
          </cell>
          <cell r="AF2267">
            <v>28.12</v>
          </cell>
          <cell r="AG2267">
            <v>5426.66</v>
          </cell>
          <cell r="AH2267">
            <v>64392</v>
          </cell>
          <cell r="AI2267">
            <v>2685.6</v>
          </cell>
          <cell r="AJ2267">
            <v>181402.28</v>
          </cell>
          <cell r="AK2267">
            <v>4223.62</v>
          </cell>
          <cell r="AL2267">
            <v>16690.580000000002</v>
          </cell>
        </row>
        <row r="2268">
          <cell r="A2268">
            <v>38922</v>
          </cell>
          <cell r="B2268" t="str">
            <v>14:45</v>
          </cell>
          <cell r="C2268">
            <v>48438.85</v>
          </cell>
          <cell r="D2268">
            <v>76531.740000000005</v>
          </cell>
          <cell r="E2268">
            <v>172156.61</v>
          </cell>
          <cell r="F2268">
            <v>29289.599999999999</v>
          </cell>
          <cell r="G2268">
            <v>88588.3</v>
          </cell>
          <cell r="H2268">
            <v>11135.03</v>
          </cell>
          <cell r="I2268">
            <v>-224.98</v>
          </cell>
          <cell r="J2268">
            <v>14824.1</v>
          </cell>
          <cell r="K2268">
            <v>5748.62</v>
          </cell>
          <cell r="L2268">
            <v>14412.39</v>
          </cell>
          <cell r="M2268">
            <v>0</v>
          </cell>
          <cell r="N2268">
            <v>36984</v>
          </cell>
          <cell r="O2268">
            <v>7534.27</v>
          </cell>
          <cell r="P2268">
            <v>37030.019999999997</v>
          </cell>
          <cell r="Q2268">
            <v>106464.98</v>
          </cell>
          <cell r="R2268">
            <v>44550.01</v>
          </cell>
          <cell r="S2268">
            <v>2484</v>
          </cell>
          <cell r="T2268">
            <v>7621.2</v>
          </cell>
          <cell r="U2268">
            <v>14412.39</v>
          </cell>
          <cell r="V2268">
            <v>1311</v>
          </cell>
          <cell r="W2268">
            <v>10540.8</v>
          </cell>
          <cell r="X2268">
            <v>99.75</v>
          </cell>
          <cell r="Y2268">
            <v>12886.7</v>
          </cell>
          <cell r="Z2268">
            <v>9295.91</v>
          </cell>
          <cell r="AA2268">
            <v>0</v>
          </cell>
          <cell r="AB2268">
            <v>2247.6</v>
          </cell>
          <cell r="AC2268">
            <v>14975.08</v>
          </cell>
          <cell r="AD2268">
            <v>51.35</v>
          </cell>
          <cell r="AE2268">
            <v>21582</v>
          </cell>
          <cell r="AF2268">
            <v>26.04</v>
          </cell>
          <cell r="AG2268">
            <v>5429.67</v>
          </cell>
          <cell r="AH2268">
            <v>64830</v>
          </cell>
          <cell r="AI2268">
            <v>2692.8</v>
          </cell>
          <cell r="AJ2268">
            <v>185753.77</v>
          </cell>
          <cell r="AK2268">
            <v>4280.7</v>
          </cell>
          <cell r="AL2268">
            <v>16829.68</v>
          </cell>
        </row>
        <row r="2269">
          <cell r="A2269">
            <v>38922</v>
          </cell>
          <cell r="B2269" t="str">
            <v>15:00</v>
          </cell>
          <cell r="C2269">
            <v>49483.9</v>
          </cell>
          <cell r="D2269">
            <v>83533.14</v>
          </cell>
          <cell r="E2269">
            <v>172841.86</v>
          </cell>
          <cell r="F2269">
            <v>29030.400000000001</v>
          </cell>
          <cell r="G2269">
            <v>88626.64</v>
          </cell>
          <cell r="H2269">
            <v>11138.79</v>
          </cell>
          <cell r="I2269">
            <v>-223.69</v>
          </cell>
          <cell r="J2269">
            <v>14487.33</v>
          </cell>
          <cell r="K2269">
            <v>5711.7</v>
          </cell>
          <cell r="L2269">
            <v>14447.51</v>
          </cell>
          <cell r="M2269">
            <v>0</v>
          </cell>
          <cell r="N2269">
            <v>35880</v>
          </cell>
          <cell r="O2269">
            <v>7540.34</v>
          </cell>
          <cell r="P2269">
            <v>36900.019999999997</v>
          </cell>
          <cell r="Q2269">
            <v>108223.69</v>
          </cell>
          <cell r="R2269">
            <v>44420.02</v>
          </cell>
          <cell r="S2269">
            <v>2376</v>
          </cell>
          <cell r="T2269">
            <v>7750.8</v>
          </cell>
          <cell r="U2269">
            <v>14447.51</v>
          </cell>
          <cell r="V2269">
            <v>1212</v>
          </cell>
          <cell r="W2269">
            <v>10857.6</v>
          </cell>
          <cell r="X2269">
            <v>104.25</v>
          </cell>
          <cell r="Y2269">
            <v>13052.98</v>
          </cell>
          <cell r="Z2269">
            <v>9258.33</v>
          </cell>
          <cell r="AA2269">
            <v>3.75</v>
          </cell>
          <cell r="AB2269">
            <v>2247.6</v>
          </cell>
          <cell r="AC2269">
            <v>15101.04</v>
          </cell>
          <cell r="AD2269">
            <v>26.11</v>
          </cell>
          <cell r="AE2269">
            <v>21762</v>
          </cell>
          <cell r="AF2269">
            <v>19.79</v>
          </cell>
          <cell r="AG2269">
            <v>5397.09</v>
          </cell>
          <cell r="AH2269">
            <v>65091</v>
          </cell>
          <cell r="AI2269">
            <v>2700</v>
          </cell>
          <cell r="AJ2269">
            <v>189081.54</v>
          </cell>
          <cell r="AK2269">
            <v>4394.8500000000004</v>
          </cell>
          <cell r="AL2269">
            <v>18553.82</v>
          </cell>
        </row>
        <row r="2270">
          <cell r="A2270">
            <v>38922</v>
          </cell>
          <cell r="B2270" t="str">
            <v>15:15</v>
          </cell>
          <cell r="C2270">
            <v>51992.51</v>
          </cell>
          <cell r="D2270">
            <v>76531.740000000005</v>
          </cell>
          <cell r="E2270">
            <v>184399.28</v>
          </cell>
          <cell r="F2270">
            <v>28857.599999999999</v>
          </cell>
          <cell r="G2270">
            <v>88511.64</v>
          </cell>
          <cell r="H2270">
            <v>11162.78</v>
          </cell>
          <cell r="I2270">
            <v>-215.49</v>
          </cell>
          <cell r="J2270">
            <v>14446.57</v>
          </cell>
          <cell r="K2270">
            <v>5594.58</v>
          </cell>
          <cell r="L2270">
            <v>14447.43</v>
          </cell>
          <cell r="M2270">
            <v>0</v>
          </cell>
          <cell r="N2270">
            <v>36432</v>
          </cell>
          <cell r="O2270">
            <v>7534.27</v>
          </cell>
          <cell r="P2270">
            <v>37190.04</v>
          </cell>
          <cell r="Q2270">
            <v>109655.49</v>
          </cell>
          <cell r="R2270">
            <v>44710.04</v>
          </cell>
          <cell r="S2270">
            <v>2268</v>
          </cell>
          <cell r="T2270">
            <v>8010</v>
          </cell>
          <cell r="U2270">
            <v>14447.43</v>
          </cell>
          <cell r="V2270">
            <v>1269</v>
          </cell>
          <cell r="W2270">
            <v>11116.8</v>
          </cell>
          <cell r="X2270">
            <v>113.25</v>
          </cell>
          <cell r="Y2270">
            <v>12637.28</v>
          </cell>
          <cell r="Z2270">
            <v>9222.09</v>
          </cell>
          <cell r="AA2270">
            <v>3.75</v>
          </cell>
          <cell r="AB2270">
            <v>2273</v>
          </cell>
          <cell r="AC2270">
            <v>15212.11</v>
          </cell>
          <cell r="AD2270">
            <v>46.56</v>
          </cell>
          <cell r="AE2270">
            <v>21708</v>
          </cell>
          <cell r="AF2270">
            <v>13.54</v>
          </cell>
          <cell r="AG2270">
            <v>5465.89</v>
          </cell>
          <cell r="AH2270">
            <v>65295</v>
          </cell>
          <cell r="AI2270">
            <v>2656.8</v>
          </cell>
          <cell r="AJ2270">
            <v>195688.62</v>
          </cell>
          <cell r="AK2270">
            <v>4337.78</v>
          </cell>
          <cell r="AL2270">
            <v>16393.71</v>
          </cell>
        </row>
        <row r="2271">
          <cell r="A2271">
            <v>38922</v>
          </cell>
          <cell r="B2271" t="str">
            <v>15:30</v>
          </cell>
          <cell r="C2271">
            <v>52833.11</v>
          </cell>
          <cell r="D2271">
            <v>74131.25</v>
          </cell>
          <cell r="E2271">
            <v>190283.95</v>
          </cell>
          <cell r="F2271">
            <v>29030.400000000001</v>
          </cell>
          <cell r="G2271">
            <v>88588.3</v>
          </cell>
          <cell r="H2271">
            <v>11135.03</v>
          </cell>
          <cell r="I2271">
            <v>-208.16</v>
          </cell>
          <cell r="J2271">
            <v>14597.72</v>
          </cell>
          <cell r="K2271">
            <v>5738.09</v>
          </cell>
          <cell r="L2271">
            <v>14450.31</v>
          </cell>
          <cell r="M2271">
            <v>0</v>
          </cell>
          <cell r="N2271">
            <v>36432</v>
          </cell>
          <cell r="O2271">
            <v>7540.34</v>
          </cell>
          <cell r="P2271">
            <v>37199.980000000003</v>
          </cell>
          <cell r="Q2271">
            <v>111048.16</v>
          </cell>
          <cell r="R2271">
            <v>44719.98</v>
          </cell>
          <cell r="S2271">
            <v>2160</v>
          </cell>
          <cell r="T2271">
            <v>8002.8</v>
          </cell>
          <cell r="U2271">
            <v>14450.31</v>
          </cell>
          <cell r="V2271">
            <v>1299</v>
          </cell>
          <cell r="W2271">
            <v>11174.4</v>
          </cell>
          <cell r="X2271">
            <v>110.25</v>
          </cell>
          <cell r="Y2271">
            <v>12471</v>
          </cell>
          <cell r="Z2271">
            <v>9486.02</v>
          </cell>
          <cell r="AA2271">
            <v>0</v>
          </cell>
          <cell r="AB2271">
            <v>2265.1</v>
          </cell>
          <cell r="AC2271">
            <v>15386.92</v>
          </cell>
          <cell r="AD2271">
            <v>39.880000000000003</v>
          </cell>
          <cell r="AE2271">
            <v>21960</v>
          </cell>
          <cell r="AF2271">
            <v>14.58</v>
          </cell>
          <cell r="AG2271">
            <v>5457.49</v>
          </cell>
          <cell r="AH2271">
            <v>65658</v>
          </cell>
          <cell r="AI2271">
            <v>2584.8000000000002</v>
          </cell>
          <cell r="AJ2271">
            <v>199384.32000000001</v>
          </cell>
          <cell r="AK2271">
            <v>4394.8500000000004</v>
          </cell>
          <cell r="AL2271">
            <v>14230.08</v>
          </cell>
        </row>
        <row r="2272">
          <cell r="A2272">
            <v>38922</v>
          </cell>
          <cell r="B2272" t="str">
            <v>15:45</v>
          </cell>
          <cell r="C2272">
            <v>52832.71</v>
          </cell>
          <cell r="D2272">
            <v>74411.31</v>
          </cell>
          <cell r="E2272">
            <v>189401.46</v>
          </cell>
          <cell r="F2272">
            <v>28944</v>
          </cell>
          <cell r="G2272">
            <v>88588.3</v>
          </cell>
          <cell r="H2272">
            <v>11186.78</v>
          </cell>
          <cell r="I2272">
            <v>-208.45</v>
          </cell>
          <cell r="J2272">
            <v>14857.73</v>
          </cell>
          <cell r="K2272">
            <v>5679.87</v>
          </cell>
          <cell r="L2272">
            <v>14448.31</v>
          </cell>
          <cell r="M2272">
            <v>631.22</v>
          </cell>
          <cell r="N2272">
            <v>36432</v>
          </cell>
          <cell r="O2272">
            <v>7528.2</v>
          </cell>
          <cell r="P2272">
            <v>36929.980000000003</v>
          </cell>
          <cell r="Q2272">
            <v>111568.45</v>
          </cell>
          <cell r="R2272">
            <v>44449.98</v>
          </cell>
          <cell r="S2272">
            <v>2268</v>
          </cell>
          <cell r="T2272">
            <v>8334</v>
          </cell>
          <cell r="U2272">
            <v>14448.31</v>
          </cell>
          <cell r="V2272">
            <v>1221</v>
          </cell>
          <cell r="W2272">
            <v>11116.8</v>
          </cell>
          <cell r="X2272">
            <v>112.5</v>
          </cell>
          <cell r="Y2272">
            <v>12471</v>
          </cell>
          <cell r="Z2272">
            <v>9287.81</v>
          </cell>
          <cell r="AA2272">
            <v>3.75</v>
          </cell>
          <cell r="AB2272">
            <v>2185.1</v>
          </cell>
          <cell r="AC2272">
            <v>15171.52</v>
          </cell>
          <cell r="AD2272">
            <v>34.869999999999997</v>
          </cell>
          <cell r="AE2272">
            <v>21924</v>
          </cell>
          <cell r="AF2272">
            <v>18.75</v>
          </cell>
          <cell r="AG2272">
            <v>5436.62</v>
          </cell>
          <cell r="AH2272">
            <v>65458.22</v>
          </cell>
          <cell r="AI2272">
            <v>2577.6</v>
          </cell>
          <cell r="AJ2272">
            <v>198760.4</v>
          </cell>
          <cell r="AK2272">
            <v>4280.7</v>
          </cell>
          <cell r="AL2272">
            <v>14719.85</v>
          </cell>
        </row>
        <row r="2273">
          <cell r="A2273">
            <v>38922</v>
          </cell>
          <cell r="B2273" t="str">
            <v>16:00</v>
          </cell>
          <cell r="C2273">
            <v>52749.89</v>
          </cell>
          <cell r="D2273">
            <v>70530.539999999994</v>
          </cell>
          <cell r="E2273">
            <v>187797.34</v>
          </cell>
          <cell r="F2273">
            <v>28944</v>
          </cell>
          <cell r="G2273">
            <v>88933.3</v>
          </cell>
          <cell r="H2273">
            <v>11183.03</v>
          </cell>
          <cell r="I2273">
            <v>-216.5</v>
          </cell>
          <cell r="J2273">
            <v>14766.51</v>
          </cell>
          <cell r="K2273">
            <v>5646.4</v>
          </cell>
          <cell r="L2273">
            <v>14448.81</v>
          </cell>
          <cell r="M2273">
            <v>5654.79</v>
          </cell>
          <cell r="N2273">
            <v>36432</v>
          </cell>
          <cell r="O2273">
            <v>7540.34</v>
          </cell>
          <cell r="P2273">
            <v>36749.97</v>
          </cell>
          <cell r="Q2273">
            <v>111216.5</v>
          </cell>
          <cell r="R2273">
            <v>44269.97</v>
          </cell>
          <cell r="S2273">
            <v>2268</v>
          </cell>
          <cell r="T2273">
            <v>8398.7999999999993</v>
          </cell>
          <cell r="U2273">
            <v>14448.81</v>
          </cell>
          <cell r="V2273">
            <v>1320</v>
          </cell>
          <cell r="W2273">
            <v>11404.8</v>
          </cell>
          <cell r="X2273">
            <v>122.25</v>
          </cell>
          <cell r="Y2273">
            <v>12554.14</v>
          </cell>
          <cell r="Z2273">
            <v>8812.57</v>
          </cell>
          <cell r="AA2273">
            <v>0</v>
          </cell>
          <cell r="AB2273">
            <v>2257.1</v>
          </cell>
          <cell r="AC2273">
            <v>15215.62</v>
          </cell>
          <cell r="AD2273">
            <v>35.159999999999997</v>
          </cell>
          <cell r="AE2273">
            <v>21708</v>
          </cell>
          <cell r="AF2273">
            <v>17.71</v>
          </cell>
          <cell r="AG2273">
            <v>5452.42</v>
          </cell>
          <cell r="AH2273">
            <v>65654.789999999994</v>
          </cell>
          <cell r="AI2273">
            <v>2577.6</v>
          </cell>
          <cell r="AJ2273">
            <v>198008.48</v>
          </cell>
          <cell r="AK2273">
            <v>4337.78</v>
          </cell>
          <cell r="AL2273">
            <v>15030.78</v>
          </cell>
        </row>
        <row r="2274">
          <cell r="A2274">
            <v>38922</v>
          </cell>
          <cell r="B2274" t="str">
            <v>16:15</v>
          </cell>
          <cell r="C2274">
            <v>52425.41</v>
          </cell>
          <cell r="D2274">
            <v>67129.850000000006</v>
          </cell>
          <cell r="E2274">
            <v>186807.63</v>
          </cell>
          <cell r="F2274">
            <v>28944</v>
          </cell>
          <cell r="G2274">
            <v>89354.97</v>
          </cell>
          <cell r="H2274">
            <v>11212.66</v>
          </cell>
          <cell r="I2274">
            <v>-213.48</v>
          </cell>
          <cell r="J2274">
            <v>15054.08</v>
          </cell>
          <cell r="K2274">
            <v>5648.2</v>
          </cell>
          <cell r="L2274">
            <v>14436.53</v>
          </cell>
          <cell r="M2274">
            <v>5651.06</v>
          </cell>
          <cell r="N2274">
            <v>36432</v>
          </cell>
          <cell r="O2274">
            <v>7528.2</v>
          </cell>
          <cell r="P2274">
            <v>36750</v>
          </cell>
          <cell r="Q2274">
            <v>110893.48</v>
          </cell>
          <cell r="R2274">
            <v>44270</v>
          </cell>
          <cell r="S2274">
            <v>2160</v>
          </cell>
          <cell r="T2274">
            <v>8272.7999999999993</v>
          </cell>
          <cell r="U2274">
            <v>14436.53</v>
          </cell>
          <cell r="V2274">
            <v>1164</v>
          </cell>
          <cell r="W2274">
            <v>11548.8</v>
          </cell>
          <cell r="X2274">
            <v>119.25</v>
          </cell>
          <cell r="Y2274">
            <v>12554.14</v>
          </cell>
          <cell r="Z2274">
            <v>8212.74</v>
          </cell>
          <cell r="AA2274">
            <v>5.63</v>
          </cell>
          <cell r="AB2274">
            <v>2290.6</v>
          </cell>
          <cell r="AC2274">
            <v>15121.44</v>
          </cell>
          <cell r="AD2274">
            <v>48.05</v>
          </cell>
          <cell r="AE2274">
            <v>21996</v>
          </cell>
          <cell r="AF2274">
            <v>18.75</v>
          </cell>
          <cell r="AG2274">
            <v>5410.2</v>
          </cell>
          <cell r="AH2274">
            <v>65081.06</v>
          </cell>
          <cell r="AI2274">
            <v>2548.8000000000002</v>
          </cell>
          <cell r="AJ2274">
            <v>197000.62</v>
          </cell>
          <cell r="AK2274">
            <v>3995.32</v>
          </cell>
          <cell r="AL2274">
            <v>15074.04</v>
          </cell>
        </row>
        <row r="2275">
          <cell r="A2275">
            <v>38922</v>
          </cell>
          <cell r="B2275" t="str">
            <v>16:30</v>
          </cell>
          <cell r="C2275">
            <v>51918.89</v>
          </cell>
          <cell r="D2275">
            <v>60448.52</v>
          </cell>
          <cell r="E2275">
            <v>191089.41</v>
          </cell>
          <cell r="F2275">
            <v>28944</v>
          </cell>
          <cell r="G2275">
            <v>89393.3</v>
          </cell>
          <cell r="H2275">
            <v>11208.9</v>
          </cell>
          <cell r="I2275">
            <v>-218.22</v>
          </cell>
          <cell r="J2275">
            <v>15042.48</v>
          </cell>
          <cell r="K2275">
            <v>5595.9</v>
          </cell>
          <cell r="L2275">
            <v>14493.88</v>
          </cell>
          <cell r="M2275">
            <v>5662.26</v>
          </cell>
          <cell r="N2275">
            <v>36984</v>
          </cell>
          <cell r="O2275">
            <v>7540.34</v>
          </cell>
          <cell r="P2275">
            <v>36820.019999999997</v>
          </cell>
          <cell r="Q2275">
            <v>110938.22</v>
          </cell>
          <cell r="R2275">
            <v>44340.01</v>
          </cell>
          <cell r="S2275">
            <v>2268</v>
          </cell>
          <cell r="T2275">
            <v>8409.6</v>
          </cell>
          <cell r="U2275">
            <v>14493.88</v>
          </cell>
          <cell r="V2275">
            <v>807</v>
          </cell>
          <cell r="W2275">
            <v>11491.2</v>
          </cell>
          <cell r="X2275">
            <v>117</v>
          </cell>
          <cell r="Y2275">
            <v>12720.42</v>
          </cell>
          <cell r="Z2275">
            <v>8139.47</v>
          </cell>
          <cell r="AA2275">
            <v>1.88</v>
          </cell>
          <cell r="AB2275">
            <v>2311.3000000000002</v>
          </cell>
          <cell r="AC2275">
            <v>14925.61</v>
          </cell>
          <cell r="AD2275">
            <v>52.94</v>
          </cell>
          <cell r="AE2275">
            <v>21726</v>
          </cell>
          <cell r="AF2275">
            <v>15.62</v>
          </cell>
          <cell r="AG2275">
            <v>5425.71</v>
          </cell>
          <cell r="AH2275">
            <v>64849.26</v>
          </cell>
          <cell r="AI2275">
            <v>2548.8000000000002</v>
          </cell>
          <cell r="AJ2275">
            <v>197240.5</v>
          </cell>
          <cell r="AK2275">
            <v>4166.55</v>
          </cell>
          <cell r="AL2275">
            <v>12165.81</v>
          </cell>
        </row>
        <row r="2276">
          <cell r="A2276">
            <v>38922</v>
          </cell>
          <cell r="B2276" t="str">
            <v>16:45</v>
          </cell>
          <cell r="C2276">
            <v>53428.85</v>
          </cell>
          <cell r="D2276">
            <v>57567.94</v>
          </cell>
          <cell r="E2276">
            <v>190181.36</v>
          </cell>
          <cell r="F2276">
            <v>28857.599999999999</v>
          </cell>
          <cell r="G2276">
            <v>89431.64</v>
          </cell>
          <cell r="H2276">
            <v>11208.9</v>
          </cell>
          <cell r="I2276">
            <v>-233.17</v>
          </cell>
          <cell r="J2276">
            <v>15584.04</v>
          </cell>
          <cell r="K2276">
            <v>5758.57</v>
          </cell>
          <cell r="L2276">
            <v>14466.25</v>
          </cell>
          <cell r="M2276">
            <v>5662.26</v>
          </cell>
          <cell r="N2276">
            <v>36432</v>
          </cell>
          <cell r="O2276">
            <v>7534.27</v>
          </cell>
          <cell r="P2276">
            <v>36829.99</v>
          </cell>
          <cell r="Q2276">
            <v>110073.17</v>
          </cell>
          <cell r="R2276">
            <v>44349.99</v>
          </cell>
          <cell r="S2276">
            <v>2160</v>
          </cell>
          <cell r="T2276">
            <v>9115.2000000000007</v>
          </cell>
          <cell r="U2276">
            <v>14466.25</v>
          </cell>
          <cell r="V2276">
            <v>747</v>
          </cell>
          <cell r="W2276">
            <v>11952</v>
          </cell>
          <cell r="X2276">
            <v>116.25</v>
          </cell>
          <cell r="Y2276">
            <v>13136.12</v>
          </cell>
          <cell r="Z2276">
            <v>8240.61</v>
          </cell>
          <cell r="AA2276">
            <v>1.88</v>
          </cell>
          <cell r="AB2276">
            <v>2304.9</v>
          </cell>
          <cell r="AC2276">
            <v>14484.18</v>
          </cell>
          <cell r="AD2276">
            <v>54.38</v>
          </cell>
          <cell r="AE2276">
            <v>21636</v>
          </cell>
          <cell r="AF2276">
            <v>16.670000000000002</v>
          </cell>
          <cell r="AG2276">
            <v>5345.06</v>
          </cell>
          <cell r="AH2276">
            <v>64342.26</v>
          </cell>
          <cell r="AI2276">
            <v>2570.4</v>
          </cell>
          <cell r="AJ2276">
            <v>196200.69</v>
          </cell>
          <cell r="AK2276">
            <v>4052.4</v>
          </cell>
          <cell r="AL2276">
            <v>11775.4</v>
          </cell>
        </row>
        <row r="2277">
          <cell r="A2277">
            <v>38922</v>
          </cell>
          <cell r="B2277" t="str">
            <v>17:00</v>
          </cell>
          <cell r="C2277">
            <v>53192.79</v>
          </cell>
          <cell r="D2277">
            <v>54207.26</v>
          </cell>
          <cell r="E2277">
            <v>191545.44</v>
          </cell>
          <cell r="F2277">
            <v>29030.400000000001</v>
          </cell>
          <cell r="G2277">
            <v>89546.64</v>
          </cell>
          <cell r="H2277">
            <v>11234.78</v>
          </cell>
          <cell r="I2277">
            <v>-231.59</v>
          </cell>
          <cell r="J2277">
            <v>16055.63</v>
          </cell>
          <cell r="K2277">
            <v>5661.22</v>
          </cell>
          <cell r="L2277">
            <v>14470.41</v>
          </cell>
          <cell r="M2277">
            <v>5662.26</v>
          </cell>
          <cell r="N2277">
            <v>36432</v>
          </cell>
          <cell r="O2277">
            <v>7528.2</v>
          </cell>
          <cell r="P2277">
            <v>37110</v>
          </cell>
          <cell r="Q2277">
            <v>109431.59</v>
          </cell>
          <cell r="R2277">
            <v>44630</v>
          </cell>
          <cell r="S2277">
            <v>2268</v>
          </cell>
          <cell r="T2277">
            <v>9230.4</v>
          </cell>
          <cell r="U2277">
            <v>14470.41</v>
          </cell>
          <cell r="V2277">
            <v>729</v>
          </cell>
          <cell r="W2277">
            <v>12124.8</v>
          </cell>
          <cell r="X2277">
            <v>111.75</v>
          </cell>
          <cell r="Y2277">
            <v>13219.26</v>
          </cell>
          <cell r="Z2277">
            <v>8323.27</v>
          </cell>
          <cell r="AA2277">
            <v>3.75</v>
          </cell>
          <cell r="AB2277">
            <v>2296.9</v>
          </cell>
          <cell r="AC2277">
            <v>14664.06</v>
          </cell>
          <cell r="AD2277">
            <v>50.9</v>
          </cell>
          <cell r="AE2277">
            <v>21438</v>
          </cell>
          <cell r="AF2277">
            <v>38.54</v>
          </cell>
          <cell r="AG2277">
            <v>5375.33</v>
          </cell>
          <cell r="AH2277">
            <v>63136.26</v>
          </cell>
          <cell r="AI2277">
            <v>2548.8000000000002</v>
          </cell>
          <cell r="AJ2277">
            <v>196440.62</v>
          </cell>
          <cell r="AK2277">
            <v>4052.4</v>
          </cell>
          <cell r="AL2277">
            <v>11233.04</v>
          </cell>
        </row>
        <row r="2278">
          <cell r="A2278">
            <v>38922</v>
          </cell>
          <cell r="B2278" t="str">
            <v>17:15</v>
          </cell>
          <cell r="C2278">
            <v>51982.9</v>
          </cell>
          <cell r="D2278">
            <v>45165.46</v>
          </cell>
          <cell r="E2278">
            <v>200906.09</v>
          </cell>
          <cell r="F2278">
            <v>29289.599999999999</v>
          </cell>
          <cell r="G2278">
            <v>90198.3</v>
          </cell>
          <cell r="H2278">
            <v>11258.78</v>
          </cell>
          <cell r="I2278">
            <v>-203.7</v>
          </cell>
          <cell r="J2278">
            <v>14800.91</v>
          </cell>
          <cell r="K2278">
            <v>5850.2</v>
          </cell>
          <cell r="L2278">
            <v>14488.76</v>
          </cell>
          <cell r="M2278">
            <v>6095.52</v>
          </cell>
          <cell r="N2278">
            <v>36432</v>
          </cell>
          <cell r="O2278">
            <v>7534.27</v>
          </cell>
          <cell r="P2278">
            <v>36970</v>
          </cell>
          <cell r="Q2278">
            <v>110243.7</v>
          </cell>
          <cell r="R2278">
            <v>44490</v>
          </cell>
          <cell r="S2278">
            <v>2376</v>
          </cell>
          <cell r="T2278">
            <v>9334.7999999999993</v>
          </cell>
          <cell r="U2278">
            <v>14488.76</v>
          </cell>
          <cell r="V2278">
            <v>741</v>
          </cell>
          <cell r="W2278">
            <v>12096</v>
          </cell>
          <cell r="X2278">
            <v>122.25</v>
          </cell>
          <cell r="Y2278">
            <v>13302.4</v>
          </cell>
          <cell r="Z2278">
            <v>8551.2000000000007</v>
          </cell>
          <cell r="AA2278">
            <v>3.75</v>
          </cell>
          <cell r="AB2278">
            <v>2341.5</v>
          </cell>
          <cell r="AC2278">
            <v>14821.47</v>
          </cell>
          <cell r="AD2278">
            <v>47.26</v>
          </cell>
          <cell r="AE2278">
            <v>21528</v>
          </cell>
          <cell r="AF2278">
            <v>38.54</v>
          </cell>
          <cell r="AG2278">
            <v>5451.05</v>
          </cell>
          <cell r="AH2278">
            <v>61733.52</v>
          </cell>
          <cell r="AI2278">
            <v>2570.4</v>
          </cell>
          <cell r="AJ2278">
            <v>199208.14</v>
          </cell>
          <cell r="AK2278">
            <v>4166.55</v>
          </cell>
          <cell r="AL2278">
            <v>6882.39</v>
          </cell>
        </row>
        <row r="2279">
          <cell r="A2279">
            <v>38922</v>
          </cell>
          <cell r="B2279" t="str">
            <v>17:30</v>
          </cell>
          <cell r="C2279">
            <v>51549.599999999999</v>
          </cell>
          <cell r="D2279">
            <v>38604.83</v>
          </cell>
          <cell r="E2279">
            <v>204951.39</v>
          </cell>
          <cell r="F2279">
            <v>29203.200000000001</v>
          </cell>
          <cell r="G2279">
            <v>90198.3</v>
          </cell>
          <cell r="H2279">
            <v>11303.02</v>
          </cell>
          <cell r="I2279">
            <v>-192.49</v>
          </cell>
          <cell r="J2279">
            <v>15520.44</v>
          </cell>
          <cell r="K2279">
            <v>9460.94</v>
          </cell>
          <cell r="L2279">
            <v>14469.6</v>
          </cell>
          <cell r="M2279">
            <v>6125.4</v>
          </cell>
          <cell r="N2279">
            <v>36432</v>
          </cell>
          <cell r="O2279">
            <v>7540.34</v>
          </cell>
          <cell r="P2279">
            <v>38830.01</v>
          </cell>
          <cell r="Q2279">
            <v>109592.49</v>
          </cell>
          <cell r="R2279">
            <v>46350.01</v>
          </cell>
          <cell r="S2279">
            <v>2268</v>
          </cell>
          <cell r="T2279">
            <v>10130.4</v>
          </cell>
          <cell r="U2279">
            <v>14469.6</v>
          </cell>
          <cell r="V2279">
            <v>756</v>
          </cell>
          <cell r="W2279">
            <v>12384</v>
          </cell>
          <cell r="X2279">
            <v>115.5</v>
          </cell>
          <cell r="Y2279">
            <v>13801.24</v>
          </cell>
          <cell r="Z2279">
            <v>8725.73</v>
          </cell>
          <cell r="AA2279">
            <v>0</v>
          </cell>
          <cell r="AB2279">
            <v>2379.8000000000002</v>
          </cell>
          <cell r="AC2279">
            <v>15454.03</v>
          </cell>
          <cell r="AD2279">
            <v>43.81</v>
          </cell>
          <cell r="AE2279">
            <v>21816</v>
          </cell>
          <cell r="AF2279">
            <v>35.409999999999997</v>
          </cell>
          <cell r="AG2279">
            <v>5326.52</v>
          </cell>
          <cell r="AH2279">
            <v>61550.400000000001</v>
          </cell>
          <cell r="AI2279">
            <v>2541.6</v>
          </cell>
          <cell r="AJ2279">
            <v>200903.91</v>
          </cell>
          <cell r="AK2279">
            <v>4280.7</v>
          </cell>
          <cell r="AL2279">
            <v>4261.71</v>
          </cell>
        </row>
        <row r="2280">
          <cell r="A2280">
            <v>38922</v>
          </cell>
          <cell r="B2280" t="str">
            <v>17:45</v>
          </cell>
          <cell r="C2280">
            <v>51535.199999999997</v>
          </cell>
          <cell r="D2280">
            <v>34524.93</v>
          </cell>
          <cell r="E2280">
            <v>204113.7</v>
          </cell>
          <cell r="F2280">
            <v>29289.599999999999</v>
          </cell>
          <cell r="G2280">
            <v>90159.97</v>
          </cell>
          <cell r="H2280">
            <v>11306.77</v>
          </cell>
          <cell r="I2280">
            <v>-192.2</v>
          </cell>
          <cell r="J2280">
            <v>15348.49</v>
          </cell>
          <cell r="K2280">
            <v>12167.46</v>
          </cell>
          <cell r="L2280">
            <v>14502.08</v>
          </cell>
          <cell r="M2280">
            <v>6117.93</v>
          </cell>
          <cell r="N2280">
            <v>36432</v>
          </cell>
          <cell r="O2280">
            <v>7540.34</v>
          </cell>
          <cell r="P2280">
            <v>41890.019999999997</v>
          </cell>
          <cell r="Q2280">
            <v>108632.2</v>
          </cell>
          <cell r="R2280">
            <v>49410.01</v>
          </cell>
          <cell r="S2280">
            <v>2376</v>
          </cell>
          <cell r="T2280">
            <v>10274.4</v>
          </cell>
          <cell r="U2280">
            <v>14502.08</v>
          </cell>
          <cell r="V2280">
            <v>810</v>
          </cell>
          <cell r="W2280">
            <v>12585.6</v>
          </cell>
          <cell r="X2280">
            <v>120</v>
          </cell>
          <cell r="Y2280">
            <v>13967.52</v>
          </cell>
          <cell r="Z2280">
            <v>9481.5300000000007</v>
          </cell>
          <cell r="AA2280">
            <v>3.75</v>
          </cell>
          <cell r="AB2280">
            <v>2416.1999999999998</v>
          </cell>
          <cell r="AC2280">
            <v>15760.34</v>
          </cell>
          <cell r="AD2280">
            <v>43.25</v>
          </cell>
          <cell r="AE2280">
            <v>22338</v>
          </cell>
          <cell r="AF2280">
            <v>36.46</v>
          </cell>
          <cell r="AG2280">
            <v>4002.54</v>
          </cell>
          <cell r="AH2280">
            <v>61893.93</v>
          </cell>
          <cell r="AI2280">
            <v>2584.8000000000002</v>
          </cell>
          <cell r="AJ2280">
            <v>200280.01</v>
          </cell>
          <cell r="AK2280">
            <v>4052.4</v>
          </cell>
          <cell r="AL2280">
            <v>4003.37</v>
          </cell>
        </row>
        <row r="2281">
          <cell r="A2281">
            <v>38922</v>
          </cell>
          <cell r="B2281" t="str">
            <v>18:00</v>
          </cell>
          <cell r="C2281">
            <v>52409.81</v>
          </cell>
          <cell r="D2281">
            <v>44966.62</v>
          </cell>
          <cell r="E2281">
            <v>203347.27</v>
          </cell>
          <cell r="F2281">
            <v>29548.799999999999</v>
          </cell>
          <cell r="G2281">
            <v>90198.3</v>
          </cell>
          <cell r="H2281">
            <v>11376.89</v>
          </cell>
          <cell r="I2281">
            <v>-183.72</v>
          </cell>
          <cell r="J2281">
            <v>14718.98</v>
          </cell>
          <cell r="K2281">
            <v>12258.38</v>
          </cell>
          <cell r="L2281">
            <v>14806.16</v>
          </cell>
          <cell r="M2281">
            <v>6121.67</v>
          </cell>
          <cell r="N2281">
            <v>36432</v>
          </cell>
          <cell r="O2281">
            <v>7534.27</v>
          </cell>
          <cell r="P2281">
            <v>46879.99</v>
          </cell>
          <cell r="Q2281">
            <v>109303.72</v>
          </cell>
          <cell r="R2281">
            <v>54399.99</v>
          </cell>
          <cell r="S2281">
            <v>2376</v>
          </cell>
          <cell r="T2281">
            <v>11070</v>
          </cell>
          <cell r="U2281">
            <v>14806.16</v>
          </cell>
          <cell r="V2281">
            <v>801</v>
          </cell>
          <cell r="W2281">
            <v>13017.6</v>
          </cell>
          <cell r="X2281">
            <v>120.75</v>
          </cell>
          <cell r="Y2281">
            <v>14632.64</v>
          </cell>
          <cell r="Z2281">
            <v>9989.11</v>
          </cell>
          <cell r="AA2281">
            <v>1.88</v>
          </cell>
          <cell r="AB2281">
            <v>2534.1</v>
          </cell>
          <cell r="AC2281">
            <v>16796.689999999999</v>
          </cell>
          <cell r="AD2281">
            <v>40.76</v>
          </cell>
          <cell r="AE2281">
            <v>23382</v>
          </cell>
          <cell r="AF2281">
            <v>44.79</v>
          </cell>
          <cell r="AG2281">
            <v>3530.71</v>
          </cell>
          <cell r="AH2281">
            <v>64597.67</v>
          </cell>
          <cell r="AI2281">
            <v>2750.4</v>
          </cell>
          <cell r="AJ2281">
            <v>201463.84</v>
          </cell>
          <cell r="AK2281">
            <v>4052.4</v>
          </cell>
          <cell r="AL2281">
            <v>5899.33</v>
          </cell>
        </row>
        <row r="2282">
          <cell r="A2282">
            <v>38922</v>
          </cell>
          <cell r="B2282" t="str">
            <v>18:15</v>
          </cell>
          <cell r="C2282">
            <v>51699.24</v>
          </cell>
          <cell r="D2282">
            <v>48807.38</v>
          </cell>
          <cell r="E2282">
            <v>214630.74</v>
          </cell>
          <cell r="F2282">
            <v>33696</v>
          </cell>
          <cell r="G2282">
            <v>93839.97</v>
          </cell>
          <cell r="H2282">
            <v>11760.86</v>
          </cell>
          <cell r="I2282">
            <v>-187.75</v>
          </cell>
          <cell r="J2282">
            <v>16180.05</v>
          </cell>
          <cell r="K2282">
            <v>12485.63</v>
          </cell>
          <cell r="L2282">
            <v>15632.05</v>
          </cell>
          <cell r="M2282">
            <v>6424.2</v>
          </cell>
          <cell r="N2282">
            <v>38088</v>
          </cell>
          <cell r="O2282">
            <v>7958.91</v>
          </cell>
          <cell r="P2282">
            <v>58749.98</v>
          </cell>
          <cell r="Q2282">
            <v>106507.75</v>
          </cell>
          <cell r="R2282">
            <v>66669.98</v>
          </cell>
          <cell r="S2282">
            <v>2376</v>
          </cell>
          <cell r="T2282">
            <v>12470.4</v>
          </cell>
          <cell r="U2282">
            <v>15632.05</v>
          </cell>
          <cell r="V2282">
            <v>948</v>
          </cell>
          <cell r="W2282">
            <v>13478.4</v>
          </cell>
          <cell r="X2282">
            <v>120</v>
          </cell>
          <cell r="Y2282">
            <v>15796.6</v>
          </cell>
          <cell r="Z2282">
            <v>10871.61</v>
          </cell>
          <cell r="AA2282">
            <v>1.88</v>
          </cell>
          <cell r="AB2282">
            <v>2824.2</v>
          </cell>
          <cell r="AC2282">
            <v>18862.34</v>
          </cell>
          <cell r="AD2282">
            <v>38.35</v>
          </cell>
          <cell r="AE2282">
            <v>26424</v>
          </cell>
          <cell r="AF2282">
            <v>63.54</v>
          </cell>
          <cell r="AG2282">
            <v>3536.96</v>
          </cell>
          <cell r="AH2282">
            <v>69760.2</v>
          </cell>
          <cell r="AI2282">
            <v>3168</v>
          </cell>
          <cell r="AJ2282">
            <v>214006.21</v>
          </cell>
          <cell r="AK2282">
            <v>4052.4</v>
          </cell>
          <cell r="AL2282">
            <v>7377.98</v>
          </cell>
        </row>
        <row r="2283">
          <cell r="A2283">
            <v>38922</v>
          </cell>
          <cell r="B2283" t="str">
            <v>18:30</v>
          </cell>
          <cell r="C2283">
            <v>52330.59</v>
          </cell>
          <cell r="D2283">
            <v>65210.48</v>
          </cell>
          <cell r="E2283">
            <v>219503.19</v>
          </cell>
          <cell r="F2283">
            <v>45964.800000000003</v>
          </cell>
          <cell r="G2283">
            <v>95181.63</v>
          </cell>
          <cell r="H2283">
            <v>12120.83</v>
          </cell>
          <cell r="I2283">
            <v>14339.44</v>
          </cell>
          <cell r="J2283">
            <v>16348.43</v>
          </cell>
          <cell r="K2283">
            <v>15056.05</v>
          </cell>
          <cell r="L2283">
            <v>15913.94</v>
          </cell>
          <cell r="M2283">
            <v>6413</v>
          </cell>
          <cell r="N2283">
            <v>38640</v>
          </cell>
          <cell r="O2283">
            <v>8025.64</v>
          </cell>
          <cell r="P2283">
            <v>73500</v>
          </cell>
          <cell r="Q2283">
            <v>111287.55</v>
          </cell>
          <cell r="R2283">
            <v>81540</v>
          </cell>
          <cell r="S2283">
            <v>2376</v>
          </cell>
          <cell r="T2283">
            <v>15786</v>
          </cell>
          <cell r="U2283">
            <v>15913.94</v>
          </cell>
          <cell r="V2283">
            <v>1212</v>
          </cell>
          <cell r="W2283">
            <v>14169.6</v>
          </cell>
          <cell r="X2283">
            <v>132</v>
          </cell>
          <cell r="Y2283">
            <v>17542.54</v>
          </cell>
          <cell r="Z2283">
            <v>11812.82</v>
          </cell>
          <cell r="AA2283">
            <v>1.88</v>
          </cell>
          <cell r="AB2283">
            <v>3399.5</v>
          </cell>
          <cell r="AC2283">
            <v>22424.27</v>
          </cell>
          <cell r="AD2283">
            <v>39.369999999999997</v>
          </cell>
          <cell r="AE2283">
            <v>31644</v>
          </cell>
          <cell r="AF2283">
            <v>99.99</v>
          </cell>
          <cell r="AG2283">
            <v>3504.04</v>
          </cell>
          <cell r="AH2283">
            <v>81272</v>
          </cell>
          <cell r="AI2283">
            <v>4032</v>
          </cell>
          <cell r="AJ2283">
            <v>229108.36</v>
          </cell>
          <cell r="AK2283">
            <v>4337.78</v>
          </cell>
          <cell r="AL2283">
            <v>15155.83</v>
          </cell>
        </row>
        <row r="2284">
          <cell r="A2284">
            <v>38922</v>
          </cell>
          <cell r="B2284" t="str">
            <v>18:45</v>
          </cell>
          <cell r="C2284">
            <v>52908.73</v>
          </cell>
          <cell r="D2284">
            <v>83773.179999999993</v>
          </cell>
          <cell r="E2284">
            <v>220504.39</v>
          </cell>
          <cell r="F2284">
            <v>52358.400000000001</v>
          </cell>
          <cell r="G2284">
            <v>95219.97</v>
          </cell>
          <cell r="H2284">
            <v>12146.7</v>
          </cell>
          <cell r="I2284">
            <v>24571.13</v>
          </cell>
          <cell r="J2284">
            <v>16450.86</v>
          </cell>
          <cell r="K2284">
            <v>15623</v>
          </cell>
          <cell r="L2284">
            <v>15761.83</v>
          </cell>
          <cell r="M2284">
            <v>6420.47</v>
          </cell>
          <cell r="N2284">
            <v>38088</v>
          </cell>
          <cell r="O2284">
            <v>8037.77</v>
          </cell>
          <cell r="P2284">
            <v>95630.01</v>
          </cell>
          <cell r="Q2284">
            <v>117518.34</v>
          </cell>
          <cell r="R2284">
            <v>103630.01</v>
          </cell>
          <cell r="S2284">
            <v>2376</v>
          </cell>
          <cell r="T2284">
            <v>19483.2</v>
          </cell>
          <cell r="U2284">
            <v>15761.83</v>
          </cell>
          <cell r="V2284">
            <v>1512</v>
          </cell>
          <cell r="W2284">
            <v>15062.4</v>
          </cell>
          <cell r="X2284">
            <v>132.75</v>
          </cell>
          <cell r="Y2284">
            <v>18789.64</v>
          </cell>
          <cell r="Z2284">
            <v>12078.89</v>
          </cell>
          <cell r="AA2284">
            <v>3.75</v>
          </cell>
          <cell r="AB2284">
            <v>3952.5</v>
          </cell>
          <cell r="AC2284">
            <v>24093.119999999999</v>
          </cell>
          <cell r="AD2284">
            <v>47.36</v>
          </cell>
          <cell r="AE2284">
            <v>34884</v>
          </cell>
          <cell r="AF2284">
            <v>152.07</v>
          </cell>
          <cell r="AG2284">
            <v>3531.68</v>
          </cell>
          <cell r="AH2284">
            <v>90363.47</v>
          </cell>
          <cell r="AI2284">
            <v>4651.2</v>
          </cell>
          <cell r="AJ2284">
            <v>233379.86</v>
          </cell>
          <cell r="AK2284">
            <v>4394.8500000000004</v>
          </cell>
          <cell r="AL2284">
            <v>18338.75</v>
          </cell>
        </row>
        <row r="2285">
          <cell r="A2285">
            <v>38922</v>
          </cell>
          <cell r="B2285" t="str">
            <v>19:00</v>
          </cell>
          <cell r="C2285">
            <v>51664.83</v>
          </cell>
          <cell r="D2285">
            <v>72410.899999999994</v>
          </cell>
          <cell r="E2285">
            <v>218189.58</v>
          </cell>
          <cell r="F2285">
            <v>62640</v>
          </cell>
          <cell r="G2285">
            <v>95603.3</v>
          </cell>
          <cell r="H2285">
            <v>12224.32</v>
          </cell>
          <cell r="I2285">
            <v>46946.68</v>
          </cell>
          <cell r="J2285">
            <v>16212.48</v>
          </cell>
          <cell r="K2285">
            <v>15691.07</v>
          </cell>
          <cell r="L2285">
            <v>15651.14</v>
          </cell>
          <cell r="M2285">
            <v>6420.47</v>
          </cell>
          <cell r="N2285">
            <v>38640</v>
          </cell>
          <cell r="O2285">
            <v>8055.97</v>
          </cell>
          <cell r="P2285">
            <v>105570.03</v>
          </cell>
          <cell r="Q2285">
            <v>125351.15</v>
          </cell>
          <cell r="R2285">
            <v>113610.03</v>
          </cell>
          <cell r="S2285">
            <v>2484</v>
          </cell>
          <cell r="T2285">
            <v>21549.599999999999</v>
          </cell>
          <cell r="U2285">
            <v>15651.14</v>
          </cell>
          <cell r="V2285">
            <v>1662</v>
          </cell>
          <cell r="W2285">
            <v>15465.6</v>
          </cell>
          <cell r="X2285">
            <v>144</v>
          </cell>
          <cell r="Y2285">
            <v>19288.48</v>
          </cell>
          <cell r="Z2285">
            <v>12362.63</v>
          </cell>
          <cell r="AA2285">
            <v>9.3800000000000008</v>
          </cell>
          <cell r="AB2285">
            <v>4175.7</v>
          </cell>
          <cell r="AC2285">
            <v>24887.21</v>
          </cell>
          <cell r="AD2285">
            <v>49.67</v>
          </cell>
          <cell r="AE2285">
            <v>36162</v>
          </cell>
          <cell r="AF2285">
            <v>179.16</v>
          </cell>
          <cell r="AG2285">
            <v>3617.21</v>
          </cell>
          <cell r="AH2285">
            <v>93558.47</v>
          </cell>
          <cell r="AI2285">
            <v>4888.8</v>
          </cell>
          <cell r="AJ2285">
            <v>232643.94</v>
          </cell>
          <cell r="AK2285">
            <v>4223.62</v>
          </cell>
          <cell r="AL2285">
            <v>19426.98</v>
          </cell>
        </row>
        <row r="2286">
          <cell r="A2286">
            <v>38922</v>
          </cell>
          <cell r="B2286" t="str">
            <v>19:15</v>
          </cell>
          <cell r="C2286">
            <v>52157.35</v>
          </cell>
          <cell r="D2286">
            <v>73691.17</v>
          </cell>
          <cell r="E2286">
            <v>217470.03</v>
          </cell>
          <cell r="F2286">
            <v>63504</v>
          </cell>
          <cell r="G2286">
            <v>96178.3</v>
          </cell>
          <cell r="H2286">
            <v>12373.94</v>
          </cell>
          <cell r="I2286">
            <v>47467.57</v>
          </cell>
          <cell r="J2286">
            <v>16619.240000000002</v>
          </cell>
          <cell r="K2286">
            <v>16333.14</v>
          </cell>
          <cell r="L2286">
            <v>15611.89</v>
          </cell>
          <cell r="M2286">
            <v>6420.47</v>
          </cell>
          <cell r="N2286">
            <v>38640</v>
          </cell>
          <cell r="O2286">
            <v>8128.76</v>
          </cell>
          <cell r="P2286">
            <v>106280.02</v>
          </cell>
          <cell r="Q2286">
            <v>129848.42</v>
          </cell>
          <cell r="R2286">
            <v>114400.02</v>
          </cell>
          <cell r="S2286">
            <v>2484</v>
          </cell>
          <cell r="T2286">
            <v>22082.400000000001</v>
          </cell>
          <cell r="U2286">
            <v>15611.89</v>
          </cell>
          <cell r="V2286">
            <v>1743</v>
          </cell>
          <cell r="W2286">
            <v>15955.2</v>
          </cell>
          <cell r="X2286">
            <v>159</v>
          </cell>
          <cell r="Y2286">
            <v>19454.759999999998</v>
          </cell>
          <cell r="Z2286">
            <v>12559</v>
          </cell>
          <cell r="AA2286">
            <v>15.01</v>
          </cell>
          <cell r="AB2286">
            <v>4151.8</v>
          </cell>
          <cell r="AC2286">
            <v>25186.799999999999</v>
          </cell>
          <cell r="AD2286">
            <v>50.99</v>
          </cell>
          <cell r="AE2286">
            <v>36468</v>
          </cell>
          <cell r="AF2286">
            <v>189.57</v>
          </cell>
          <cell r="AG2286">
            <v>3556.7</v>
          </cell>
          <cell r="AH2286">
            <v>94419.47</v>
          </cell>
          <cell r="AI2286">
            <v>4996.8</v>
          </cell>
          <cell r="AJ2286">
            <v>230724.08</v>
          </cell>
          <cell r="AK2286">
            <v>4166.55</v>
          </cell>
          <cell r="AL2286">
            <v>18722.13</v>
          </cell>
        </row>
        <row r="2287">
          <cell r="A2287">
            <v>38922</v>
          </cell>
          <cell r="B2287" t="str">
            <v>19:30</v>
          </cell>
          <cell r="C2287">
            <v>51620.82</v>
          </cell>
          <cell r="D2287">
            <v>72810.98</v>
          </cell>
          <cell r="E2287">
            <v>218990.93</v>
          </cell>
          <cell r="F2287">
            <v>63763.199999999997</v>
          </cell>
          <cell r="G2287">
            <v>96101.63</v>
          </cell>
          <cell r="H2287">
            <v>12403.56</v>
          </cell>
          <cell r="I2287">
            <v>47522.63</v>
          </cell>
          <cell r="J2287">
            <v>16450.060000000001</v>
          </cell>
          <cell r="K2287">
            <v>16265.39</v>
          </cell>
          <cell r="L2287">
            <v>15549.24</v>
          </cell>
          <cell r="M2287">
            <v>6431.67</v>
          </cell>
          <cell r="N2287">
            <v>38088</v>
          </cell>
          <cell r="O2287">
            <v>8146.96</v>
          </cell>
          <cell r="P2287">
            <v>106000.01</v>
          </cell>
          <cell r="Q2287">
            <v>131015.42</v>
          </cell>
          <cell r="R2287">
            <v>114120.01</v>
          </cell>
          <cell r="S2287">
            <v>2376</v>
          </cell>
          <cell r="T2287">
            <v>22298.400000000001</v>
          </cell>
          <cell r="U2287">
            <v>15549.24</v>
          </cell>
          <cell r="V2287">
            <v>1743</v>
          </cell>
          <cell r="W2287">
            <v>16012.8</v>
          </cell>
          <cell r="X2287">
            <v>180.75</v>
          </cell>
          <cell r="Y2287">
            <v>19371.62</v>
          </cell>
          <cell r="Z2287">
            <v>12691.89</v>
          </cell>
          <cell r="AA2287">
            <v>20.64</v>
          </cell>
          <cell r="AB2287">
            <v>4174.1000000000004</v>
          </cell>
          <cell r="AC2287">
            <v>25340.6</v>
          </cell>
          <cell r="AD2287">
            <v>54.25</v>
          </cell>
          <cell r="AE2287">
            <v>36432</v>
          </cell>
          <cell r="AF2287">
            <v>194.78</v>
          </cell>
          <cell r="AG2287">
            <v>3623.14</v>
          </cell>
          <cell r="AH2287">
            <v>94679.67</v>
          </cell>
          <cell r="AI2287">
            <v>5025.6000000000004</v>
          </cell>
          <cell r="AJ2287">
            <v>230132.05</v>
          </cell>
          <cell r="AK2287">
            <v>4280.7</v>
          </cell>
          <cell r="AL2287">
            <v>17156.97</v>
          </cell>
        </row>
        <row r="2288">
          <cell r="A2288">
            <v>38922</v>
          </cell>
          <cell r="B2288" t="str">
            <v>19:45</v>
          </cell>
          <cell r="C2288">
            <v>51574.41</v>
          </cell>
          <cell r="D2288">
            <v>70890.61</v>
          </cell>
          <cell r="E2288">
            <v>219272.16</v>
          </cell>
          <cell r="F2288">
            <v>63936</v>
          </cell>
          <cell r="G2288">
            <v>96139.97</v>
          </cell>
          <cell r="H2288">
            <v>12427.56</v>
          </cell>
          <cell r="I2288">
            <v>47559.02</v>
          </cell>
          <cell r="J2288">
            <v>16456.09</v>
          </cell>
          <cell r="K2288">
            <v>16230.06</v>
          </cell>
          <cell r="L2288">
            <v>15534.81</v>
          </cell>
          <cell r="M2288">
            <v>6420.47</v>
          </cell>
          <cell r="N2288">
            <v>38640</v>
          </cell>
          <cell r="O2288">
            <v>8128.76</v>
          </cell>
          <cell r="P2288">
            <v>106110.02</v>
          </cell>
          <cell r="Q2288">
            <v>131084.34</v>
          </cell>
          <cell r="R2288">
            <v>114230.01</v>
          </cell>
          <cell r="S2288">
            <v>2484</v>
          </cell>
          <cell r="T2288">
            <v>22395.599999999999</v>
          </cell>
          <cell r="U2288">
            <v>15534.81</v>
          </cell>
          <cell r="V2288">
            <v>1728</v>
          </cell>
          <cell r="W2288">
            <v>16243.2</v>
          </cell>
          <cell r="X2288">
            <v>208.5</v>
          </cell>
          <cell r="Y2288">
            <v>19454.759999999998</v>
          </cell>
          <cell r="Z2288">
            <v>12798.47</v>
          </cell>
          <cell r="AA2288">
            <v>20.64</v>
          </cell>
          <cell r="AB2288">
            <v>4163</v>
          </cell>
          <cell r="AC2288">
            <v>25359.99</v>
          </cell>
          <cell r="AD2288">
            <v>60.19</v>
          </cell>
          <cell r="AE2288">
            <v>36378</v>
          </cell>
          <cell r="AF2288">
            <v>191.65</v>
          </cell>
          <cell r="AG2288">
            <v>3564.33</v>
          </cell>
          <cell r="AH2288">
            <v>94611.47</v>
          </cell>
          <cell r="AI2288">
            <v>5025.6000000000004</v>
          </cell>
          <cell r="AJ2288">
            <v>229284.02</v>
          </cell>
          <cell r="AK2288">
            <v>4280.7</v>
          </cell>
          <cell r="AL2288">
            <v>15882.85</v>
          </cell>
        </row>
        <row r="2289">
          <cell r="A2289">
            <v>38922</v>
          </cell>
          <cell r="B2289" t="str">
            <v>20:00</v>
          </cell>
          <cell r="C2289">
            <v>51359.96</v>
          </cell>
          <cell r="D2289">
            <v>68450.12</v>
          </cell>
          <cell r="E2289">
            <v>219029.72</v>
          </cell>
          <cell r="F2289">
            <v>64108.800000000003</v>
          </cell>
          <cell r="G2289">
            <v>96714.97</v>
          </cell>
          <cell r="H2289">
            <v>12473.68</v>
          </cell>
          <cell r="I2289">
            <v>47546.37</v>
          </cell>
          <cell r="J2289">
            <v>16515.62</v>
          </cell>
          <cell r="K2289">
            <v>16337.48</v>
          </cell>
          <cell r="L2289">
            <v>15481.82</v>
          </cell>
          <cell r="M2289">
            <v>6420.47</v>
          </cell>
          <cell r="N2289">
            <v>38640</v>
          </cell>
          <cell r="O2289">
            <v>8171.23</v>
          </cell>
          <cell r="P2289">
            <v>105929.98</v>
          </cell>
          <cell r="Q2289">
            <v>131372.4</v>
          </cell>
          <cell r="R2289">
            <v>114089.98</v>
          </cell>
          <cell r="S2289">
            <v>2484</v>
          </cell>
          <cell r="T2289">
            <v>22190.400000000001</v>
          </cell>
          <cell r="U2289">
            <v>15481.82</v>
          </cell>
          <cell r="V2289">
            <v>1710</v>
          </cell>
          <cell r="W2289">
            <v>16243.2</v>
          </cell>
          <cell r="X2289">
            <v>304.5</v>
          </cell>
          <cell r="Y2289">
            <v>19122.2</v>
          </cell>
          <cell r="Z2289">
            <v>12444.62</v>
          </cell>
          <cell r="AA2289">
            <v>18.760000000000002</v>
          </cell>
          <cell r="AB2289">
            <v>4120</v>
          </cell>
          <cell r="AC2289">
            <v>25145.11</v>
          </cell>
          <cell r="AD2289">
            <v>58.96</v>
          </cell>
          <cell r="AE2289">
            <v>35838</v>
          </cell>
          <cell r="AF2289">
            <v>190.61</v>
          </cell>
          <cell r="AG2289">
            <v>3576.55</v>
          </cell>
          <cell r="AH2289">
            <v>94836.47</v>
          </cell>
          <cell r="AI2289">
            <v>5011.2</v>
          </cell>
          <cell r="AJ2289">
            <v>228356.01</v>
          </cell>
          <cell r="AK2289">
            <v>4280.7</v>
          </cell>
          <cell r="AL2289">
            <v>15409.44</v>
          </cell>
        </row>
        <row r="2290">
          <cell r="A2290">
            <v>38922</v>
          </cell>
          <cell r="B2290" t="str">
            <v>20:15</v>
          </cell>
          <cell r="C2290">
            <v>52267.78</v>
          </cell>
          <cell r="D2290">
            <v>71770.77</v>
          </cell>
          <cell r="E2290">
            <v>211229.65</v>
          </cell>
          <cell r="F2290">
            <v>65232</v>
          </cell>
          <cell r="G2290">
            <v>97174.97</v>
          </cell>
          <cell r="H2290">
            <v>12643.54</v>
          </cell>
          <cell r="I2290">
            <v>47593.93</v>
          </cell>
          <cell r="J2290">
            <v>16966.810000000001</v>
          </cell>
          <cell r="K2290">
            <v>16443.05</v>
          </cell>
          <cell r="L2290">
            <v>14929.89</v>
          </cell>
          <cell r="M2290">
            <v>6427.94</v>
          </cell>
          <cell r="N2290">
            <v>38088</v>
          </cell>
          <cell r="O2290">
            <v>8231.89</v>
          </cell>
          <cell r="P2290">
            <v>100350.01</v>
          </cell>
          <cell r="Q2290">
            <v>136325.87</v>
          </cell>
          <cell r="R2290">
            <v>108550.01</v>
          </cell>
          <cell r="S2290">
            <v>2484</v>
          </cell>
          <cell r="T2290">
            <v>21920.400000000001</v>
          </cell>
          <cell r="U2290">
            <v>14929.89</v>
          </cell>
          <cell r="V2290">
            <v>1689</v>
          </cell>
          <cell r="W2290">
            <v>16214.4</v>
          </cell>
          <cell r="X2290">
            <v>382.5</v>
          </cell>
          <cell r="Y2290">
            <v>19371.62</v>
          </cell>
          <cell r="Z2290">
            <v>11784.38</v>
          </cell>
          <cell r="AA2290">
            <v>20.64</v>
          </cell>
          <cell r="AB2290">
            <v>4059.4</v>
          </cell>
          <cell r="AC2290">
            <v>24880.38</v>
          </cell>
          <cell r="AD2290">
            <v>58.92</v>
          </cell>
          <cell r="AE2290">
            <v>35406</v>
          </cell>
          <cell r="AF2290">
            <v>188.53</v>
          </cell>
          <cell r="AG2290">
            <v>3559.12</v>
          </cell>
          <cell r="AH2290">
            <v>94000.94</v>
          </cell>
          <cell r="AI2290">
            <v>4903.2</v>
          </cell>
          <cell r="AJ2290">
            <v>224196.59</v>
          </cell>
          <cell r="AK2290">
            <v>4337.78</v>
          </cell>
          <cell r="AL2290">
            <v>16983.939999999999</v>
          </cell>
        </row>
        <row r="2291">
          <cell r="A2291">
            <v>38922</v>
          </cell>
          <cell r="B2291" t="str">
            <v>20:30</v>
          </cell>
          <cell r="C2291">
            <v>52151.35</v>
          </cell>
          <cell r="D2291">
            <v>77171.86</v>
          </cell>
          <cell r="E2291">
            <v>207541.01</v>
          </cell>
          <cell r="F2291">
            <v>65145.599999999999</v>
          </cell>
          <cell r="G2291">
            <v>97136.63</v>
          </cell>
          <cell r="H2291">
            <v>12689.66</v>
          </cell>
          <cell r="I2291">
            <v>47612.74</v>
          </cell>
          <cell r="J2291">
            <v>17014.810000000001</v>
          </cell>
          <cell r="K2291">
            <v>16039.91</v>
          </cell>
          <cell r="L2291">
            <v>14683.5</v>
          </cell>
          <cell r="M2291">
            <v>6424.2</v>
          </cell>
          <cell r="N2291">
            <v>38640</v>
          </cell>
          <cell r="O2291">
            <v>8231.89</v>
          </cell>
          <cell r="P2291">
            <v>95220.02</v>
          </cell>
          <cell r="Q2291">
            <v>138978.07</v>
          </cell>
          <cell r="R2291">
            <v>103420.02</v>
          </cell>
          <cell r="S2291">
            <v>2484</v>
          </cell>
          <cell r="T2291">
            <v>21801.599999999999</v>
          </cell>
          <cell r="U2291">
            <v>14683.5</v>
          </cell>
          <cell r="V2291">
            <v>1644</v>
          </cell>
          <cell r="W2291">
            <v>16329.6</v>
          </cell>
          <cell r="X2291">
            <v>429.75</v>
          </cell>
          <cell r="Y2291">
            <v>19039.060000000001</v>
          </cell>
          <cell r="Z2291">
            <v>11424.49</v>
          </cell>
          <cell r="AA2291">
            <v>18.760000000000002</v>
          </cell>
          <cell r="AB2291">
            <v>3965.4</v>
          </cell>
          <cell r="AC2291">
            <v>24600.29</v>
          </cell>
          <cell r="AD2291">
            <v>58.16</v>
          </cell>
          <cell r="AE2291">
            <v>35118</v>
          </cell>
          <cell r="AF2291">
            <v>179.16</v>
          </cell>
          <cell r="AG2291">
            <v>3523.8</v>
          </cell>
          <cell r="AH2291">
            <v>93364.2</v>
          </cell>
          <cell r="AI2291">
            <v>4838.3999999999996</v>
          </cell>
          <cell r="AJ2291">
            <v>221908.88</v>
          </cell>
          <cell r="AK2291">
            <v>4223.62</v>
          </cell>
          <cell r="AL2291">
            <v>18605.2</v>
          </cell>
        </row>
        <row r="2292">
          <cell r="A2292">
            <v>38922</v>
          </cell>
          <cell r="B2292" t="str">
            <v>20:45</v>
          </cell>
          <cell r="C2292">
            <v>52245.77</v>
          </cell>
          <cell r="D2292">
            <v>77892</v>
          </cell>
          <cell r="E2292">
            <v>207031</v>
          </cell>
          <cell r="F2292">
            <v>64972.800000000003</v>
          </cell>
          <cell r="G2292">
            <v>97098.3</v>
          </cell>
          <cell r="H2292">
            <v>12691.54</v>
          </cell>
          <cell r="I2292">
            <v>47684.36</v>
          </cell>
          <cell r="J2292">
            <v>16473.25</v>
          </cell>
          <cell r="K2292">
            <v>16124.23</v>
          </cell>
          <cell r="L2292">
            <v>14468.57</v>
          </cell>
          <cell r="M2292">
            <v>6424.2</v>
          </cell>
          <cell r="N2292">
            <v>38088</v>
          </cell>
          <cell r="O2292">
            <v>8231.89</v>
          </cell>
          <cell r="P2292">
            <v>87330.01</v>
          </cell>
          <cell r="Q2292">
            <v>144419.78</v>
          </cell>
          <cell r="R2292">
            <v>95570.01</v>
          </cell>
          <cell r="S2292">
            <v>2376</v>
          </cell>
          <cell r="T2292">
            <v>21207.599999999999</v>
          </cell>
          <cell r="U2292">
            <v>14468.57</v>
          </cell>
          <cell r="V2292">
            <v>1584</v>
          </cell>
          <cell r="W2292">
            <v>16156.8</v>
          </cell>
          <cell r="X2292">
            <v>450</v>
          </cell>
          <cell r="Y2292">
            <v>18955.919999999998</v>
          </cell>
          <cell r="Z2292">
            <v>11186.87</v>
          </cell>
          <cell r="AA2292">
            <v>20.64</v>
          </cell>
          <cell r="AB2292">
            <v>3890.5</v>
          </cell>
          <cell r="AC2292">
            <v>24280.03</v>
          </cell>
          <cell r="AD2292">
            <v>58.36</v>
          </cell>
          <cell r="AE2292">
            <v>34308</v>
          </cell>
          <cell r="AF2292">
            <v>179.16</v>
          </cell>
          <cell r="AG2292">
            <v>3753.2</v>
          </cell>
          <cell r="AH2292">
            <v>92683.199999999997</v>
          </cell>
          <cell r="AI2292">
            <v>4766.3999999999996</v>
          </cell>
          <cell r="AJ2292">
            <v>220341.08</v>
          </cell>
          <cell r="AK2292">
            <v>4223.62</v>
          </cell>
          <cell r="AL2292">
            <v>17761.25</v>
          </cell>
        </row>
        <row r="2293">
          <cell r="A2293">
            <v>38922</v>
          </cell>
          <cell r="B2293" t="str">
            <v>21:00</v>
          </cell>
          <cell r="C2293">
            <v>51367.56</v>
          </cell>
          <cell r="D2293">
            <v>71690.77</v>
          </cell>
          <cell r="E2293">
            <v>207069.4</v>
          </cell>
          <cell r="F2293">
            <v>65836.800000000003</v>
          </cell>
          <cell r="G2293">
            <v>97098.3</v>
          </cell>
          <cell r="H2293">
            <v>12715.54</v>
          </cell>
          <cell r="I2293">
            <v>47643.58</v>
          </cell>
          <cell r="J2293">
            <v>16538.82</v>
          </cell>
          <cell r="K2293">
            <v>16191.02</v>
          </cell>
          <cell r="L2293">
            <v>14442.68</v>
          </cell>
          <cell r="M2293">
            <v>6420.47</v>
          </cell>
          <cell r="N2293">
            <v>38088</v>
          </cell>
          <cell r="O2293">
            <v>8231.89</v>
          </cell>
          <cell r="P2293">
            <v>85820.01</v>
          </cell>
          <cell r="Q2293">
            <v>141536.71</v>
          </cell>
          <cell r="R2293">
            <v>94020.01</v>
          </cell>
          <cell r="S2293">
            <v>2484</v>
          </cell>
          <cell r="T2293">
            <v>21042</v>
          </cell>
          <cell r="U2293">
            <v>14442.68</v>
          </cell>
          <cell r="V2293">
            <v>1491</v>
          </cell>
          <cell r="W2293">
            <v>15840</v>
          </cell>
          <cell r="X2293">
            <v>454.5</v>
          </cell>
          <cell r="Y2293">
            <v>18789.64</v>
          </cell>
          <cell r="Z2293">
            <v>11177.52</v>
          </cell>
          <cell r="AA2293">
            <v>20.64</v>
          </cell>
          <cell r="AB2293">
            <v>3751.8</v>
          </cell>
          <cell r="AC2293">
            <v>23970.29</v>
          </cell>
          <cell r="AD2293">
            <v>60.92</v>
          </cell>
          <cell r="AE2293">
            <v>33678</v>
          </cell>
          <cell r="AF2293">
            <v>172.91</v>
          </cell>
          <cell r="AG2293">
            <v>4354.7700000000004</v>
          </cell>
          <cell r="AH2293">
            <v>91068.47</v>
          </cell>
          <cell r="AI2293">
            <v>4658.3999999999996</v>
          </cell>
          <cell r="AJ2293">
            <v>219301.19</v>
          </cell>
          <cell r="AK2293">
            <v>4223.62</v>
          </cell>
          <cell r="AL2293">
            <v>16705.73</v>
          </cell>
        </row>
        <row r="2294">
          <cell r="A2294">
            <v>38922</v>
          </cell>
          <cell r="B2294" t="str">
            <v>21:15</v>
          </cell>
          <cell r="C2294">
            <v>51477.99</v>
          </cell>
          <cell r="D2294">
            <v>67169.86</v>
          </cell>
          <cell r="E2294">
            <v>207709.82</v>
          </cell>
          <cell r="F2294">
            <v>66268.800000000003</v>
          </cell>
          <cell r="G2294">
            <v>97098.3</v>
          </cell>
          <cell r="H2294">
            <v>12737.66</v>
          </cell>
          <cell r="I2294">
            <v>47708.63</v>
          </cell>
          <cell r="J2294">
            <v>16832.82</v>
          </cell>
          <cell r="K2294">
            <v>16216.59</v>
          </cell>
          <cell r="L2294">
            <v>14241.49</v>
          </cell>
          <cell r="M2294">
            <v>6424.2</v>
          </cell>
          <cell r="N2294">
            <v>38640</v>
          </cell>
          <cell r="O2294">
            <v>8237.9500000000007</v>
          </cell>
          <cell r="P2294">
            <v>73480.009999999995</v>
          </cell>
          <cell r="Q2294">
            <v>147078.59</v>
          </cell>
          <cell r="R2294">
            <v>81720.009999999995</v>
          </cell>
          <cell r="S2294">
            <v>2376</v>
          </cell>
          <cell r="T2294">
            <v>20304</v>
          </cell>
          <cell r="U2294">
            <v>14241.49</v>
          </cell>
          <cell r="V2294">
            <v>1419</v>
          </cell>
          <cell r="W2294">
            <v>15811.2</v>
          </cell>
          <cell r="X2294">
            <v>450.75</v>
          </cell>
          <cell r="Y2294">
            <v>18540.22</v>
          </cell>
          <cell r="Z2294">
            <v>11266.9</v>
          </cell>
          <cell r="AA2294">
            <v>18.760000000000002</v>
          </cell>
          <cell r="AB2294">
            <v>3654.7</v>
          </cell>
          <cell r="AC2294">
            <v>23470.81</v>
          </cell>
          <cell r="AD2294">
            <v>59.46</v>
          </cell>
          <cell r="AE2294">
            <v>32562</v>
          </cell>
          <cell r="AF2294">
            <v>164.57</v>
          </cell>
          <cell r="AG2294">
            <v>5288.7</v>
          </cell>
          <cell r="AH2294">
            <v>89404.2</v>
          </cell>
          <cell r="AI2294">
            <v>4543.2</v>
          </cell>
          <cell r="AJ2294">
            <v>217861.45</v>
          </cell>
          <cell r="AK2294">
            <v>4280.7</v>
          </cell>
          <cell r="AL2294">
            <v>15375.51</v>
          </cell>
        </row>
        <row r="2295">
          <cell r="A2295">
            <v>38922</v>
          </cell>
          <cell r="B2295" t="str">
            <v>21:30</v>
          </cell>
          <cell r="C2295">
            <v>50917.85</v>
          </cell>
          <cell r="D2295">
            <v>62889.01</v>
          </cell>
          <cell r="E2295">
            <v>205670.08</v>
          </cell>
          <cell r="F2295">
            <v>66441.600000000006</v>
          </cell>
          <cell r="G2295">
            <v>97021.63</v>
          </cell>
          <cell r="H2295">
            <v>12811.53</v>
          </cell>
          <cell r="I2295">
            <v>47744.1</v>
          </cell>
          <cell r="J2295">
            <v>16461.66</v>
          </cell>
          <cell r="K2295">
            <v>16118.59</v>
          </cell>
          <cell r="L2295">
            <v>13627.18</v>
          </cell>
          <cell r="M2295">
            <v>6420.47</v>
          </cell>
          <cell r="N2295">
            <v>38640</v>
          </cell>
          <cell r="O2295">
            <v>8231.89</v>
          </cell>
          <cell r="P2295">
            <v>65940.03</v>
          </cell>
          <cell r="Q2295">
            <v>147660.54</v>
          </cell>
          <cell r="R2295">
            <v>74140.039999999994</v>
          </cell>
          <cell r="S2295">
            <v>2376</v>
          </cell>
          <cell r="T2295">
            <v>19954.8</v>
          </cell>
          <cell r="U2295">
            <v>13627.18</v>
          </cell>
          <cell r="V2295">
            <v>1371</v>
          </cell>
          <cell r="W2295">
            <v>15494.4</v>
          </cell>
          <cell r="X2295">
            <v>446.25</v>
          </cell>
          <cell r="Y2295">
            <v>18124.52</v>
          </cell>
          <cell r="Z2295">
            <v>10933.25</v>
          </cell>
          <cell r="AA2295">
            <v>20.64</v>
          </cell>
          <cell r="AB2295">
            <v>3528.8</v>
          </cell>
          <cell r="AC2295">
            <v>23015.47</v>
          </cell>
          <cell r="AD2295">
            <v>56.93</v>
          </cell>
          <cell r="AE2295">
            <v>31644</v>
          </cell>
          <cell r="AF2295">
            <v>156.24</v>
          </cell>
          <cell r="AG2295">
            <v>5303.92</v>
          </cell>
          <cell r="AH2295">
            <v>87114.47</v>
          </cell>
          <cell r="AI2295">
            <v>4384.8</v>
          </cell>
          <cell r="AJ2295">
            <v>214965.74</v>
          </cell>
          <cell r="AK2295">
            <v>4280.7</v>
          </cell>
          <cell r="AL2295">
            <v>14021.91</v>
          </cell>
        </row>
        <row r="2296">
          <cell r="A2296">
            <v>38922</v>
          </cell>
          <cell r="B2296" t="str">
            <v>21:45</v>
          </cell>
          <cell r="C2296">
            <v>51029.48</v>
          </cell>
          <cell r="D2296">
            <v>51886.8</v>
          </cell>
          <cell r="E2296">
            <v>201668.55</v>
          </cell>
          <cell r="F2296">
            <v>63331.199999999997</v>
          </cell>
          <cell r="G2296">
            <v>97098.3</v>
          </cell>
          <cell r="H2296">
            <v>12809.65</v>
          </cell>
          <cell r="I2296">
            <v>47318.64</v>
          </cell>
          <cell r="J2296">
            <v>16750.43</v>
          </cell>
          <cell r="K2296">
            <v>16196.7</v>
          </cell>
          <cell r="L2296">
            <v>13349.66</v>
          </cell>
          <cell r="M2296">
            <v>6424.2</v>
          </cell>
          <cell r="N2296">
            <v>38640</v>
          </cell>
          <cell r="O2296">
            <v>8237.9500000000007</v>
          </cell>
          <cell r="P2296">
            <v>64950.01</v>
          </cell>
          <cell r="Q2296">
            <v>141503.01</v>
          </cell>
          <cell r="R2296">
            <v>73190.009999999995</v>
          </cell>
          <cell r="S2296">
            <v>2484</v>
          </cell>
          <cell r="T2296">
            <v>19526.400000000001</v>
          </cell>
          <cell r="U2296">
            <v>13349.66</v>
          </cell>
          <cell r="V2296">
            <v>1284</v>
          </cell>
          <cell r="W2296">
            <v>14918.4</v>
          </cell>
          <cell r="X2296">
            <v>443.25</v>
          </cell>
          <cell r="Y2296">
            <v>17459.400000000001</v>
          </cell>
          <cell r="Z2296">
            <v>11000.98</v>
          </cell>
          <cell r="AA2296">
            <v>18.760000000000002</v>
          </cell>
          <cell r="AB2296">
            <v>3404.5</v>
          </cell>
          <cell r="AC2296">
            <v>22365.14</v>
          </cell>
          <cell r="AD2296">
            <v>57.55</v>
          </cell>
          <cell r="AE2296">
            <v>30528</v>
          </cell>
          <cell r="AF2296">
            <v>145.82</v>
          </cell>
          <cell r="AG2296">
            <v>5288.13</v>
          </cell>
          <cell r="AH2296">
            <v>84346.2</v>
          </cell>
          <cell r="AI2296">
            <v>4219.2</v>
          </cell>
          <cell r="AJ2296">
            <v>210934.26</v>
          </cell>
          <cell r="AK2296">
            <v>4223.62</v>
          </cell>
          <cell r="AL2296">
            <v>14399.48</v>
          </cell>
        </row>
        <row r="2297">
          <cell r="A2297">
            <v>38922</v>
          </cell>
          <cell r="B2297" t="str">
            <v>22:00</v>
          </cell>
          <cell r="C2297">
            <v>47651.47</v>
          </cell>
          <cell r="D2297">
            <v>55487.53</v>
          </cell>
          <cell r="E2297">
            <v>198555.17</v>
          </cell>
          <cell r="F2297">
            <v>49766.400000000001</v>
          </cell>
          <cell r="G2297">
            <v>97596.63</v>
          </cell>
          <cell r="H2297">
            <v>12835.53</v>
          </cell>
          <cell r="I2297">
            <v>47425.279999999999</v>
          </cell>
          <cell r="J2297">
            <v>16689.23</v>
          </cell>
          <cell r="K2297">
            <v>16278.92</v>
          </cell>
          <cell r="L2297">
            <v>13337.24</v>
          </cell>
          <cell r="M2297">
            <v>6424.2</v>
          </cell>
          <cell r="N2297">
            <v>38640</v>
          </cell>
          <cell r="O2297">
            <v>8231.89</v>
          </cell>
          <cell r="P2297">
            <v>60529.98</v>
          </cell>
          <cell r="Q2297">
            <v>137633.87</v>
          </cell>
          <cell r="R2297">
            <v>68729.98</v>
          </cell>
          <cell r="S2297">
            <v>2268</v>
          </cell>
          <cell r="T2297">
            <v>18727.2</v>
          </cell>
          <cell r="U2297">
            <v>13337.24</v>
          </cell>
          <cell r="V2297">
            <v>1215</v>
          </cell>
          <cell r="W2297">
            <v>14630.4</v>
          </cell>
          <cell r="X2297">
            <v>431.25</v>
          </cell>
          <cell r="Y2297">
            <v>16794.28</v>
          </cell>
          <cell r="Z2297">
            <v>10850.69</v>
          </cell>
          <cell r="AA2297">
            <v>20.64</v>
          </cell>
          <cell r="AB2297">
            <v>3297.8</v>
          </cell>
          <cell r="AC2297">
            <v>21734.94</v>
          </cell>
          <cell r="AD2297">
            <v>56.56</v>
          </cell>
          <cell r="AE2297">
            <v>29556</v>
          </cell>
          <cell r="AF2297">
            <v>140.62</v>
          </cell>
          <cell r="AG2297">
            <v>5287.22</v>
          </cell>
          <cell r="AH2297">
            <v>81373.2</v>
          </cell>
          <cell r="AI2297">
            <v>4075.2</v>
          </cell>
          <cell r="AJ2297">
            <v>206918.66</v>
          </cell>
          <cell r="AK2297">
            <v>4337.78</v>
          </cell>
          <cell r="AL2297">
            <v>12691.7</v>
          </cell>
        </row>
        <row r="2298">
          <cell r="A2298">
            <v>38922</v>
          </cell>
          <cell r="B2298" t="str">
            <v>22:15</v>
          </cell>
          <cell r="C2298">
            <v>47055.72</v>
          </cell>
          <cell r="D2298">
            <v>46245.68</v>
          </cell>
          <cell r="E2298">
            <v>186189.71</v>
          </cell>
          <cell r="F2298">
            <v>50025.599999999999</v>
          </cell>
          <cell r="G2298">
            <v>98018.3</v>
          </cell>
          <cell r="H2298">
            <v>12857.65</v>
          </cell>
          <cell r="I2298">
            <v>47010.2</v>
          </cell>
          <cell r="J2298">
            <v>16928.41</v>
          </cell>
          <cell r="K2298">
            <v>16215.92</v>
          </cell>
          <cell r="L2298">
            <v>13194.19</v>
          </cell>
          <cell r="M2298">
            <v>6424.2</v>
          </cell>
          <cell r="N2298">
            <v>38640</v>
          </cell>
          <cell r="O2298">
            <v>8231.89</v>
          </cell>
          <cell r="P2298">
            <v>57180.02</v>
          </cell>
          <cell r="Q2298">
            <v>131153.78</v>
          </cell>
          <cell r="R2298">
            <v>65420.02</v>
          </cell>
          <cell r="S2298">
            <v>2376</v>
          </cell>
          <cell r="T2298">
            <v>18068.400000000001</v>
          </cell>
          <cell r="U2298">
            <v>13194.19</v>
          </cell>
          <cell r="V2298">
            <v>1131</v>
          </cell>
          <cell r="W2298">
            <v>14054.4</v>
          </cell>
          <cell r="X2298">
            <v>411.75</v>
          </cell>
          <cell r="Y2298">
            <v>16378.58</v>
          </cell>
          <cell r="Z2298">
            <v>10634.33</v>
          </cell>
          <cell r="AA2298">
            <v>18.760000000000002</v>
          </cell>
          <cell r="AB2298">
            <v>3176.6</v>
          </cell>
          <cell r="AC2298">
            <v>20889.16</v>
          </cell>
          <cell r="AD2298">
            <v>54.95</v>
          </cell>
          <cell r="AE2298">
            <v>27972</v>
          </cell>
          <cell r="AF2298">
            <v>130.19999999999999</v>
          </cell>
          <cell r="AG2298">
            <v>5214.82</v>
          </cell>
          <cell r="AH2298">
            <v>78316.2</v>
          </cell>
          <cell r="AI2298">
            <v>3859.2</v>
          </cell>
          <cell r="AJ2298">
            <v>198567.7</v>
          </cell>
          <cell r="AK2298">
            <v>4337.78</v>
          </cell>
          <cell r="AL2298">
            <v>15209.51</v>
          </cell>
        </row>
        <row r="2299">
          <cell r="A2299">
            <v>38922</v>
          </cell>
          <cell r="B2299" t="str">
            <v>22:30</v>
          </cell>
          <cell r="C2299">
            <v>47761.09</v>
          </cell>
          <cell r="D2299">
            <v>49006.22</v>
          </cell>
          <cell r="E2299">
            <v>180674.5</v>
          </cell>
          <cell r="F2299">
            <v>50025.599999999999</v>
          </cell>
          <cell r="G2299">
            <v>98094.97</v>
          </cell>
          <cell r="H2299">
            <v>12835.53</v>
          </cell>
          <cell r="I2299">
            <v>26233.040000000001</v>
          </cell>
          <cell r="J2299">
            <v>17346.78</v>
          </cell>
          <cell r="K2299">
            <v>16317.7</v>
          </cell>
          <cell r="L2299">
            <v>13218.55</v>
          </cell>
          <cell r="M2299">
            <v>6439.14</v>
          </cell>
          <cell r="N2299">
            <v>38640</v>
          </cell>
          <cell r="O2299">
            <v>8237.9500000000007</v>
          </cell>
          <cell r="P2299">
            <v>53490</v>
          </cell>
          <cell r="Q2299">
            <v>122833.91</v>
          </cell>
          <cell r="R2299">
            <v>61690</v>
          </cell>
          <cell r="S2299">
            <v>2268</v>
          </cell>
          <cell r="T2299">
            <v>16671.599999999999</v>
          </cell>
          <cell r="U2299">
            <v>13218.55</v>
          </cell>
          <cell r="V2299">
            <v>1071</v>
          </cell>
          <cell r="W2299">
            <v>13968</v>
          </cell>
          <cell r="X2299">
            <v>395.25</v>
          </cell>
          <cell r="Y2299">
            <v>15713.46</v>
          </cell>
          <cell r="Z2299">
            <v>10479.86</v>
          </cell>
          <cell r="AA2299">
            <v>20.64</v>
          </cell>
          <cell r="AB2299">
            <v>3044.2</v>
          </cell>
          <cell r="AC2299">
            <v>19842.810000000001</v>
          </cell>
          <cell r="AD2299">
            <v>55.27</v>
          </cell>
          <cell r="AE2299">
            <v>26334</v>
          </cell>
          <cell r="AF2299">
            <v>123.95</v>
          </cell>
          <cell r="AG2299">
            <v>5220.07</v>
          </cell>
          <cell r="AH2299">
            <v>75418.14</v>
          </cell>
          <cell r="AI2299">
            <v>3571.2</v>
          </cell>
          <cell r="AJ2299">
            <v>193288.37</v>
          </cell>
          <cell r="AK2299">
            <v>4451.93</v>
          </cell>
          <cell r="AL2299">
            <v>15663.05</v>
          </cell>
        </row>
        <row r="2300">
          <cell r="A2300">
            <v>38922</v>
          </cell>
          <cell r="B2300" t="str">
            <v>22:45</v>
          </cell>
          <cell r="C2300">
            <v>44953.62</v>
          </cell>
          <cell r="D2300">
            <v>44846.02</v>
          </cell>
          <cell r="E2300">
            <v>175948.91</v>
          </cell>
          <cell r="F2300">
            <v>49939.199999999997</v>
          </cell>
          <cell r="G2300">
            <v>98056.63</v>
          </cell>
          <cell r="H2300">
            <v>12811.53</v>
          </cell>
          <cell r="I2300">
            <v>13239.01</v>
          </cell>
          <cell r="J2300">
            <v>16808.02</v>
          </cell>
          <cell r="K2300">
            <v>15421.96</v>
          </cell>
          <cell r="L2300">
            <v>13196.37</v>
          </cell>
          <cell r="M2300">
            <v>4216.82</v>
          </cell>
          <cell r="N2300">
            <v>38640</v>
          </cell>
          <cell r="O2300">
            <v>8225.82</v>
          </cell>
          <cell r="P2300">
            <v>50149.98</v>
          </cell>
          <cell r="Q2300">
            <v>112601.02</v>
          </cell>
          <cell r="R2300">
            <v>58349.98</v>
          </cell>
          <cell r="S2300">
            <v>2376</v>
          </cell>
          <cell r="T2300">
            <v>15109.2</v>
          </cell>
          <cell r="U2300">
            <v>13196.37</v>
          </cell>
          <cell r="V2300">
            <v>957</v>
          </cell>
          <cell r="W2300">
            <v>13939.2</v>
          </cell>
          <cell r="X2300">
            <v>361.5</v>
          </cell>
          <cell r="Y2300">
            <v>14798.92</v>
          </cell>
          <cell r="Z2300">
            <v>9876.32</v>
          </cell>
          <cell r="AA2300">
            <v>20.64</v>
          </cell>
          <cell r="AB2300">
            <v>2929.5</v>
          </cell>
          <cell r="AC2300">
            <v>18781.38</v>
          </cell>
          <cell r="AD2300">
            <v>54.32</v>
          </cell>
          <cell r="AE2300">
            <v>24822</v>
          </cell>
          <cell r="AF2300">
            <v>114.58</v>
          </cell>
          <cell r="AG2300">
            <v>5257.9</v>
          </cell>
          <cell r="AH2300">
            <v>71923.820000000007</v>
          </cell>
          <cell r="AI2300">
            <v>3348</v>
          </cell>
          <cell r="AJ2300">
            <v>187225.08</v>
          </cell>
          <cell r="AK2300">
            <v>4451.93</v>
          </cell>
          <cell r="AL2300">
            <v>14945.36</v>
          </cell>
        </row>
        <row r="2301">
          <cell r="A2301">
            <v>38922</v>
          </cell>
          <cell r="B2301" t="str">
            <v>23:00</v>
          </cell>
          <cell r="C2301">
            <v>39758.769999999997</v>
          </cell>
          <cell r="D2301">
            <v>64290.46</v>
          </cell>
          <cell r="E2301">
            <v>177113.78</v>
          </cell>
          <cell r="F2301">
            <v>27043.200000000001</v>
          </cell>
          <cell r="G2301">
            <v>98171.63</v>
          </cell>
          <cell r="H2301">
            <v>12737.66</v>
          </cell>
          <cell r="I2301">
            <v>-136.13999999999999</v>
          </cell>
          <cell r="J2301">
            <v>17115.169999999998</v>
          </cell>
          <cell r="K2301">
            <v>15407.07</v>
          </cell>
          <cell r="L2301">
            <v>12828.42</v>
          </cell>
          <cell r="M2301">
            <v>0</v>
          </cell>
          <cell r="N2301">
            <v>39192</v>
          </cell>
          <cell r="O2301">
            <v>8244.02</v>
          </cell>
          <cell r="P2301">
            <v>47970</v>
          </cell>
          <cell r="Q2301">
            <v>103936.14</v>
          </cell>
          <cell r="R2301">
            <v>56210</v>
          </cell>
          <cell r="S2301">
            <v>2268</v>
          </cell>
          <cell r="T2301">
            <v>13381.2</v>
          </cell>
          <cell r="U2301">
            <v>12828.42</v>
          </cell>
          <cell r="V2301">
            <v>891</v>
          </cell>
          <cell r="W2301">
            <v>13334.4</v>
          </cell>
          <cell r="X2301">
            <v>336</v>
          </cell>
          <cell r="Y2301">
            <v>13718.1</v>
          </cell>
          <cell r="Z2301">
            <v>9628.08</v>
          </cell>
          <cell r="AA2301">
            <v>18.760000000000002</v>
          </cell>
          <cell r="AB2301">
            <v>2819.6</v>
          </cell>
          <cell r="AC2301">
            <v>17659.21</v>
          </cell>
          <cell r="AD2301">
            <v>54.59</v>
          </cell>
          <cell r="AE2301">
            <v>23274</v>
          </cell>
          <cell r="AF2301">
            <v>104.16</v>
          </cell>
          <cell r="AG2301">
            <v>5176.82</v>
          </cell>
          <cell r="AH2301">
            <v>67563</v>
          </cell>
          <cell r="AI2301">
            <v>3124.8</v>
          </cell>
          <cell r="AJ2301">
            <v>183721.45</v>
          </cell>
          <cell r="AK2301">
            <v>4451.93</v>
          </cell>
          <cell r="AL2301">
            <v>11160.46</v>
          </cell>
        </row>
        <row r="2302">
          <cell r="A2302">
            <v>38922</v>
          </cell>
          <cell r="B2302" t="str">
            <v>23:15</v>
          </cell>
          <cell r="C2302">
            <v>41099.89</v>
          </cell>
          <cell r="D2302">
            <v>80973.37</v>
          </cell>
          <cell r="E2302">
            <v>168909.72</v>
          </cell>
          <cell r="F2302">
            <v>-345.6</v>
          </cell>
          <cell r="G2302">
            <v>94491.63</v>
          </cell>
          <cell r="H2302">
            <v>12547.55</v>
          </cell>
          <cell r="I2302">
            <v>-128.94999999999999</v>
          </cell>
          <cell r="J2302">
            <v>16256.87</v>
          </cell>
          <cell r="K2302">
            <v>15014.24</v>
          </cell>
          <cell r="L2302">
            <v>11229</v>
          </cell>
          <cell r="M2302">
            <v>0</v>
          </cell>
          <cell r="N2302">
            <v>37536</v>
          </cell>
          <cell r="O2302">
            <v>7837.58</v>
          </cell>
          <cell r="P2302">
            <v>45830.01</v>
          </cell>
          <cell r="Q2302">
            <v>95928.95</v>
          </cell>
          <cell r="R2302">
            <v>53670.01</v>
          </cell>
          <cell r="S2302">
            <v>2376</v>
          </cell>
          <cell r="T2302">
            <v>13896</v>
          </cell>
          <cell r="U2302">
            <v>11229</v>
          </cell>
          <cell r="V2302">
            <v>861</v>
          </cell>
          <cell r="W2302">
            <v>12787.2</v>
          </cell>
          <cell r="X2302">
            <v>314.25</v>
          </cell>
          <cell r="Y2302">
            <v>12969.84</v>
          </cell>
          <cell r="Z2302">
            <v>9078.44</v>
          </cell>
          <cell r="AA2302">
            <v>20.64</v>
          </cell>
          <cell r="AB2302">
            <v>2784.6</v>
          </cell>
          <cell r="AC2302">
            <v>16286.58</v>
          </cell>
          <cell r="AD2302">
            <v>56.44</v>
          </cell>
          <cell r="AE2302">
            <v>22014</v>
          </cell>
          <cell r="AF2302">
            <v>95.83</v>
          </cell>
          <cell r="AG2302">
            <v>5137.33</v>
          </cell>
          <cell r="AH2302">
            <v>63567</v>
          </cell>
          <cell r="AI2302">
            <v>2930.4</v>
          </cell>
          <cell r="AJ2302">
            <v>176282.53</v>
          </cell>
          <cell r="AK2302">
            <v>4280.7</v>
          </cell>
          <cell r="AL2302">
            <v>10352.74</v>
          </cell>
        </row>
        <row r="2303">
          <cell r="A2303">
            <v>38922</v>
          </cell>
          <cell r="B2303" t="str">
            <v>23:30</v>
          </cell>
          <cell r="C2303">
            <v>39915.21</v>
          </cell>
          <cell r="D2303">
            <v>85253.46</v>
          </cell>
          <cell r="E2303">
            <v>159036.54999999999</v>
          </cell>
          <cell r="F2303">
            <v>-259.2</v>
          </cell>
          <cell r="G2303">
            <v>92191.63</v>
          </cell>
          <cell r="H2303">
            <v>12067.59</v>
          </cell>
          <cell r="I2303">
            <v>-116.59</v>
          </cell>
          <cell r="J2303">
            <v>14696.61</v>
          </cell>
          <cell r="K2303">
            <v>9551.18</v>
          </cell>
          <cell r="L2303">
            <v>8901.56</v>
          </cell>
          <cell r="M2303">
            <v>0</v>
          </cell>
          <cell r="N2303">
            <v>36432</v>
          </cell>
          <cell r="O2303">
            <v>7728.39</v>
          </cell>
          <cell r="P2303">
            <v>39999.980000000003</v>
          </cell>
          <cell r="Q2303">
            <v>90996.59</v>
          </cell>
          <cell r="R2303">
            <v>47719.98</v>
          </cell>
          <cell r="S2303">
            <v>2376</v>
          </cell>
          <cell r="T2303">
            <v>14806.8</v>
          </cell>
          <cell r="U2303">
            <v>8901.56</v>
          </cell>
          <cell r="V2303">
            <v>813</v>
          </cell>
          <cell r="W2303">
            <v>12009.6</v>
          </cell>
          <cell r="X2303">
            <v>291.75</v>
          </cell>
          <cell r="Y2303">
            <v>12304.72</v>
          </cell>
          <cell r="Z2303">
            <v>8863.1</v>
          </cell>
          <cell r="AA2303">
            <v>20.64</v>
          </cell>
          <cell r="AB2303">
            <v>2720.9</v>
          </cell>
          <cell r="AC2303">
            <v>15258.87</v>
          </cell>
          <cell r="AD2303">
            <v>54</v>
          </cell>
          <cell r="AE2303">
            <v>21078</v>
          </cell>
          <cell r="AF2303">
            <v>87.49</v>
          </cell>
          <cell r="AG2303">
            <v>5129.8</v>
          </cell>
          <cell r="AH2303">
            <v>60054</v>
          </cell>
          <cell r="AI2303">
            <v>2779.2</v>
          </cell>
          <cell r="AJ2303">
            <v>168011.64</v>
          </cell>
          <cell r="AK2303">
            <v>4280.7</v>
          </cell>
          <cell r="AL2303">
            <v>12060.52</v>
          </cell>
        </row>
        <row r="2304">
          <cell r="A2304">
            <v>38922</v>
          </cell>
          <cell r="B2304" t="str">
            <v>23:45</v>
          </cell>
          <cell r="C2304">
            <v>37877.919999999998</v>
          </cell>
          <cell r="D2304">
            <v>68730.179999999993</v>
          </cell>
          <cell r="E2304">
            <v>159628.6</v>
          </cell>
          <cell r="F2304">
            <v>-259.2</v>
          </cell>
          <cell r="G2304">
            <v>92153.3</v>
          </cell>
          <cell r="H2304">
            <v>12017.72</v>
          </cell>
          <cell r="I2304">
            <v>-114.14</v>
          </cell>
          <cell r="J2304">
            <v>16752.8</v>
          </cell>
          <cell r="K2304">
            <v>7334.42</v>
          </cell>
          <cell r="L2304">
            <v>7376.65</v>
          </cell>
          <cell r="M2304">
            <v>0</v>
          </cell>
          <cell r="N2304">
            <v>36432</v>
          </cell>
          <cell r="O2304">
            <v>7740.52</v>
          </cell>
          <cell r="P2304">
            <v>35689.99</v>
          </cell>
          <cell r="Q2304">
            <v>85794.14</v>
          </cell>
          <cell r="R2304">
            <v>43410</v>
          </cell>
          <cell r="S2304">
            <v>2592</v>
          </cell>
          <cell r="T2304">
            <v>15501.6</v>
          </cell>
          <cell r="U2304">
            <v>7376.65</v>
          </cell>
          <cell r="V2304">
            <v>792</v>
          </cell>
          <cell r="W2304">
            <v>11980.8</v>
          </cell>
          <cell r="X2304">
            <v>269.25</v>
          </cell>
          <cell r="Y2304">
            <v>11972.16</v>
          </cell>
          <cell r="Z2304">
            <v>8255.69</v>
          </cell>
          <cell r="AA2304">
            <v>18.760000000000002</v>
          </cell>
          <cell r="AB2304">
            <v>2594.6999999999998</v>
          </cell>
          <cell r="AC2304">
            <v>14357.4</v>
          </cell>
          <cell r="AD2304">
            <v>53.7</v>
          </cell>
          <cell r="AE2304">
            <v>19908</v>
          </cell>
          <cell r="AF2304">
            <v>79.16</v>
          </cell>
          <cell r="AG2304">
            <v>5130.95</v>
          </cell>
          <cell r="AH2304">
            <v>57468</v>
          </cell>
          <cell r="AI2304">
            <v>2628</v>
          </cell>
          <cell r="AJ2304">
            <v>164683.95000000001</v>
          </cell>
          <cell r="AK2304">
            <v>4337.78</v>
          </cell>
          <cell r="AL2304">
            <v>8857.73</v>
          </cell>
        </row>
        <row r="2305">
          <cell r="A2305">
            <v>38922</v>
          </cell>
          <cell r="B2305" t="str">
            <v>24:00</v>
          </cell>
          <cell r="C2305">
            <v>38799.339999999997</v>
          </cell>
          <cell r="D2305">
            <v>62248.87</v>
          </cell>
          <cell r="E2305">
            <v>146271.95000000001</v>
          </cell>
          <cell r="F2305">
            <v>-259.2</v>
          </cell>
          <cell r="G2305">
            <v>92191.63</v>
          </cell>
          <cell r="H2305">
            <v>12305.7</v>
          </cell>
          <cell r="I2305">
            <v>-105.81</v>
          </cell>
          <cell r="J2305">
            <v>16363.66</v>
          </cell>
          <cell r="K2305">
            <v>7317.46</v>
          </cell>
          <cell r="L2305">
            <v>6327.49</v>
          </cell>
          <cell r="M2305">
            <v>0</v>
          </cell>
          <cell r="N2305">
            <v>36984</v>
          </cell>
          <cell r="O2305">
            <v>7770.85</v>
          </cell>
          <cell r="P2305">
            <v>34100.01</v>
          </cell>
          <cell r="Q2305">
            <v>78305.81</v>
          </cell>
          <cell r="R2305">
            <v>41860.01</v>
          </cell>
          <cell r="S2305">
            <v>2484</v>
          </cell>
          <cell r="T2305">
            <v>16473.599999999999</v>
          </cell>
          <cell r="U2305">
            <v>6327.49</v>
          </cell>
          <cell r="V2305">
            <v>750</v>
          </cell>
          <cell r="W2305">
            <v>11923.2</v>
          </cell>
          <cell r="X2305">
            <v>250.5</v>
          </cell>
          <cell r="Y2305">
            <v>11223.9</v>
          </cell>
          <cell r="Z2305">
            <v>7722.47</v>
          </cell>
          <cell r="AA2305">
            <v>18.760000000000002</v>
          </cell>
          <cell r="AB2305">
            <v>2596.4</v>
          </cell>
          <cell r="AC2305">
            <v>13695.4</v>
          </cell>
          <cell r="AD2305">
            <v>55.54</v>
          </cell>
          <cell r="AE2305">
            <v>19224</v>
          </cell>
          <cell r="AF2305">
            <v>73.95</v>
          </cell>
          <cell r="AG2305">
            <v>5163.28</v>
          </cell>
          <cell r="AH2305">
            <v>55170</v>
          </cell>
          <cell r="AI2305">
            <v>2520</v>
          </cell>
          <cell r="AJ2305">
            <v>156045.13</v>
          </cell>
          <cell r="AK2305">
            <v>4280.7</v>
          </cell>
          <cell r="AL2305">
            <v>11001.49</v>
          </cell>
        </row>
        <row r="2306">
          <cell r="A2306">
            <v>38923</v>
          </cell>
          <cell r="B2306" t="str">
            <v>00:15</v>
          </cell>
          <cell r="C2306">
            <v>38797.74</v>
          </cell>
          <cell r="D2306">
            <v>63769.18</v>
          </cell>
          <cell r="E2306">
            <v>138470.28</v>
          </cell>
          <cell r="F2306">
            <v>-172.8</v>
          </cell>
          <cell r="G2306">
            <v>89393.3</v>
          </cell>
          <cell r="H2306">
            <v>12331.57</v>
          </cell>
          <cell r="I2306">
            <v>-99.05</v>
          </cell>
          <cell r="J2306">
            <v>15236.16</v>
          </cell>
          <cell r="K2306">
            <v>7595.44</v>
          </cell>
          <cell r="L2306">
            <v>6028.66</v>
          </cell>
          <cell r="M2306">
            <v>0</v>
          </cell>
          <cell r="N2306">
            <v>35328</v>
          </cell>
          <cell r="O2306">
            <v>7637.4</v>
          </cell>
          <cell r="P2306">
            <v>23560.03</v>
          </cell>
          <cell r="Q2306">
            <v>81459.05</v>
          </cell>
          <cell r="R2306">
            <v>31200.03</v>
          </cell>
          <cell r="S2306">
            <v>2592</v>
          </cell>
          <cell r="T2306">
            <v>15710.4</v>
          </cell>
          <cell r="U2306">
            <v>6028.66</v>
          </cell>
          <cell r="V2306">
            <v>726</v>
          </cell>
          <cell r="W2306">
            <v>11635.2</v>
          </cell>
          <cell r="X2306">
            <v>222.75</v>
          </cell>
          <cell r="Y2306">
            <v>10725.06</v>
          </cell>
          <cell r="Z2306">
            <v>7220.22</v>
          </cell>
          <cell r="AA2306">
            <v>20.64</v>
          </cell>
          <cell r="AB2306">
            <v>2572.5</v>
          </cell>
          <cell r="AC2306">
            <v>13053.36</v>
          </cell>
          <cell r="AD2306">
            <v>54.12</v>
          </cell>
          <cell r="AE2306">
            <v>18324</v>
          </cell>
          <cell r="AF2306">
            <v>69.790000000000006</v>
          </cell>
          <cell r="AG2306">
            <v>5125.03</v>
          </cell>
          <cell r="AH2306">
            <v>52680</v>
          </cell>
          <cell r="AI2306">
            <v>2426.4</v>
          </cell>
          <cell r="AJ2306">
            <v>148861.91</v>
          </cell>
          <cell r="AK2306">
            <v>4109.47</v>
          </cell>
          <cell r="AL2306">
            <v>11984.54</v>
          </cell>
        </row>
        <row r="2307">
          <cell r="A2307">
            <v>38923</v>
          </cell>
          <cell r="B2307" t="str">
            <v>00:30</v>
          </cell>
          <cell r="C2307">
            <v>38332.03</v>
          </cell>
          <cell r="D2307">
            <v>58808.19</v>
          </cell>
          <cell r="E2307">
            <v>136510.35999999999</v>
          </cell>
          <cell r="F2307">
            <v>-172.8</v>
          </cell>
          <cell r="G2307">
            <v>88434.97</v>
          </cell>
          <cell r="H2307">
            <v>11993.72</v>
          </cell>
          <cell r="I2307">
            <v>-95.46</v>
          </cell>
          <cell r="J2307">
            <v>14732.6</v>
          </cell>
          <cell r="K2307">
            <v>5241.84</v>
          </cell>
          <cell r="L2307">
            <v>5767.74</v>
          </cell>
          <cell r="M2307">
            <v>0</v>
          </cell>
          <cell r="N2307">
            <v>34224</v>
          </cell>
          <cell r="O2307">
            <v>7437.21</v>
          </cell>
          <cell r="P2307">
            <v>22520.01</v>
          </cell>
          <cell r="Q2307">
            <v>75855.460000000006</v>
          </cell>
          <cell r="R2307">
            <v>29920.01</v>
          </cell>
          <cell r="S2307">
            <v>2484</v>
          </cell>
          <cell r="T2307">
            <v>15480</v>
          </cell>
          <cell r="U2307">
            <v>5767.74</v>
          </cell>
          <cell r="V2307">
            <v>702</v>
          </cell>
          <cell r="W2307">
            <v>11289.6</v>
          </cell>
          <cell r="X2307">
            <v>204.75</v>
          </cell>
          <cell r="Y2307">
            <v>10309.36</v>
          </cell>
          <cell r="Z2307">
            <v>7033.68</v>
          </cell>
          <cell r="AA2307">
            <v>18.760000000000002</v>
          </cell>
          <cell r="AB2307">
            <v>2519.8000000000002</v>
          </cell>
          <cell r="AC2307">
            <v>12446.96</v>
          </cell>
          <cell r="AD2307">
            <v>53.08</v>
          </cell>
          <cell r="AE2307">
            <v>17838</v>
          </cell>
          <cell r="AF2307">
            <v>69.790000000000006</v>
          </cell>
          <cell r="AG2307">
            <v>5199.55</v>
          </cell>
          <cell r="AH2307">
            <v>50946</v>
          </cell>
          <cell r="AI2307">
            <v>2347.1999999999998</v>
          </cell>
          <cell r="AJ2307">
            <v>146142.17000000001</v>
          </cell>
          <cell r="AK2307">
            <v>4052.4</v>
          </cell>
          <cell r="AL2307">
            <v>11359.18</v>
          </cell>
        </row>
        <row r="2308">
          <cell r="A2308">
            <v>38923</v>
          </cell>
          <cell r="B2308" t="str">
            <v>00:45</v>
          </cell>
          <cell r="C2308">
            <v>39569.93</v>
          </cell>
          <cell r="D2308">
            <v>58328.09</v>
          </cell>
          <cell r="E2308">
            <v>122111.64</v>
          </cell>
          <cell r="F2308">
            <v>-259.2</v>
          </cell>
          <cell r="G2308">
            <v>88473.3</v>
          </cell>
          <cell r="H2308">
            <v>12019.6</v>
          </cell>
          <cell r="I2308">
            <v>-93.44</v>
          </cell>
          <cell r="J2308">
            <v>15241.33</v>
          </cell>
          <cell r="K2308">
            <v>4914.49</v>
          </cell>
          <cell r="L2308">
            <v>5813.21</v>
          </cell>
          <cell r="M2308">
            <v>0</v>
          </cell>
          <cell r="N2308">
            <v>35328</v>
          </cell>
          <cell r="O2308">
            <v>7431.14</v>
          </cell>
          <cell r="P2308">
            <v>19320.04</v>
          </cell>
          <cell r="Q2308">
            <v>73213.440000000002</v>
          </cell>
          <cell r="R2308">
            <v>26760.04</v>
          </cell>
          <cell r="S2308">
            <v>2592</v>
          </cell>
          <cell r="T2308">
            <v>14828.4</v>
          </cell>
          <cell r="U2308">
            <v>5813.21</v>
          </cell>
          <cell r="V2308">
            <v>711</v>
          </cell>
          <cell r="W2308">
            <v>11174.4</v>
          </cell>
          <cell r="X2308">
            <v>190.5</v>
          </cell>
          <cell r="Y2308">
            <v>9893.66</v>
          </cell>
          <cell r="Z2308">
            <v>6768.64</v>
          </cell>
          <cell r="AA2308">
            <v>20.64</v>
          </cell>
          <cell r="AB2308">
            <v>2487.8000000000002</v>
          </cell>
          <cell r="AC2308">
            <v>11955.97</v>
          </cell>
          <cell r="AD2308">
            <v>52.98</v>
          </cell>
          <cell r="AE2308">
            <v>17244</v>
          </cell>
          <cell r="AF2308">
            <v>66.66</v>
          </cell>
          <cell r="AG2308">
            <v>5166.76</v>
          </cell>
          <cell r="AH2308">
            <v>49059</v>
          </cell>
          <cell r="AI2308">
            <v>2275.1999999999998</v>
          </cell>
          <cell r="AJ2308">
            <v>137391.45000000001</v>
          </cell>
          <cell r="AK2308">
            <v>4166.55</v>
          </cell>
          <cell r="AL2308">
            <v>14909.13</v>
          </cell>
        </row>
        <row r="2309">
          <cell r="A2309">
            <v>38923</v>
          </cell>
          <cell r="B2309" t="str">
            <v>01:00</v>
          </cell>
          <cell r="C2309">
            <v>39331.47</v>
          </cell>
          <cell r="D2309">
            <v>61808.78</v>
          </cell>
          <cell r="E2309">
            <v>107029.65</v>
          </cell>
          <cell r="F2309">
            <v>-259.2</v>
          </cell>
          <cell r="G2309">
            <v>88856.639999999999</v>
          </cell>
          <cell r="H2309">
            <v>12089.71</v>
          </cell>
          <cell r="I2309">
            <v>-87.98</v>
          </cell>
          <cell r="J2309">
            <v>15056.18</v>
          </cell>
          <cell r="K2309">
            <v>4548.58</v>
          </cell>
          <cell r="L2309">
            <v>5785.03</v>
          </cell>
          <cell r="M2309">
            <v>0</v>
          </cell>
          <cell r="N2309">
            <v>35328</v>
          </cell>
          <cell r="O2309">
            <v>7437.21</v>
          </cell>
          <cell r="P2309">
            <v>19069.98</v>
          </cell>
          <cell r="Q2309">
            <v>68047.98</v>
          </cell>
          <cell r="R2309">
            <v>26469.98</v>
          </cell>
          <cell r="S2309">
            <v>2376</v>
          </cell>
          <cell r="T2309">
            <v>14331.6</v>
          </cell>
          <cell r="U2309">
            <v>5785.03</v>
          </cell>
          <cell r="V2309">
            <v>693</v>
          </cell>
          <cell r="W2309">
            <v>10771.2</v>
          </cell>
          <cell r="X2309">
            <v>174</v>
          </cell>
          <cell r="Y2309">
            <v>9976.7999999999993</v>
          </cell>
          <cell r="Z2309">
            <v>6764.44</v>
          </cell>
          <cell r="AA2309">
            <v>18.760000000000002</v>
          </cell>
          <cell r="AB2309">
            <v>2465.5</v>
          </cell>
          <cell r="AC2309">
            <v>11439.65</v>
          </cell>
          <cell r="AD2309">
            <v>53.2</v>
          </cell>
          <cell r="AE2309">
            <v>16794</v>
          </cell>
          <cell r="AF2309">
            <v>63.54</v>
          </cell>
          <cell r="AG2309">
            <v>5166.41</v>
          </cell>
          <cell r="AH2309">
            <v>47469</v>
          </cell>
          <cell r="AI2309">
            <v>2224.8000000000002</v>
          </cell>
          <cell r="AJ2309">
            <v>129136.62</v>
          </cell>
          <cell r="AK2309">
            <v>4166.55</v>
          </cell>
          <cell r="AL2309">
            <v>20063.98</v>
          </cell>
        </row>
        <row r="2310">
          <cell r="A2310">
            <v>38923</v>
          </cell>
          <cell r="B2310" t="str">
            <v>01:15</v>
          </cell>
          <cell r="C2310">
            <v>38274.01</v>
          </cell>
          <cell r="D2310">
            <v>59368.3</v>
          </cell>
          <cell r="E2310">
            <v>101148.78</v>
          </cell>
          <cell r="F2310">
            <v>-172.8</v>
          </cell>
          <cell r="G2310">
            <v>89163.3</v>
          </cell>
          <cell r="H2310">
            <v>12353.69</v>
          </cell>
          <cell r="I2310">
            <v>-85.68</v>
          </cell>
          <cell r="J2310">
            <v>14757.4</v>
          </cell>
          <cell r="K2310">
            <v>4641.97</v>
          </cell>
          <cell r="L2310">
            <v>5777.07</v>
          </cell>
          <cell r="M2310">
            <v>0</v>
          </cell>
          <cell r="N2310">
            <v>34776</v>
          </cell>
          <cell r="O2310">
            <v>7437.21</v>
          </cell>
          <cell r="P2310">
            <v>19240.009999999998</v>
          </cell>
          <cell r="Q2310">
            <v>64405.68</v>
          </cell>
          <cell r="R2310">
            <v>26680.01</v>
          </cell>
          <cell r="S2310">
            <v>2376</v>
          </cell>
          <cell r="T2310">
            <v>14238</v>
          </cell>
          <cell r="U2310">
            <v>5777.07</v>
          </cell>
          <cell r="V2310">
            <v>678</v>
          </cell>
          <cell r="W2310">
            <v>10886.4</v>
          </cell>
          <cell r="X2310">
            <v>159</v>
          </cell>
          <cell r="Y2310">
            <v>10059.94</v>
          </cell>
          <cell r="Z2310">
            <v>7018.33</v>
          </cell>
          <cell r="AA2310">
            <v>18.760000000000002</v>
          </cell>
          <cell r="AB2310">
            <v>2478.3000000000002</v>
          </cell>
          <cell r="AC2310">
            <v>10998.49</v>
          </cell>
          <cell r="AD2310">
            <v>53.12</v>
          </cell>
          <cell r="AE2310">
            <v>16218</v>
          </cell>
          <cell r="AF2310">
            <v>62.5</v>
          </cell>
          <cell r="AG2310">
            <v>5196.7</v>
          </cell>
          <cell r="AH2310">
            <v>46602</v>
          </cell>
          <cell r="AI2310">
            <v>2181.6</v>
          </cell>
          <cell r="AJ2310">
            <v>125137.06</v>
          </cell>
          <cell r="AK2310">
            <v>4280.7</v>
          </cell>
          <cell r="AL2310">
            <v>21556.69</v>
          </cell>
        </row>
        <row r="2311">
          <cell r="A2311">
            <v>38923</v>
          </cell>
          <cell r="B2311" t="str">
            <v>01:30</v>
          </cell>
          <cell r="C2311">
            <v>38583.69</v>
          </cell>
          <cell r="D2311">
            <v>49486.32</v>
          </cell>
          <cell r="E2311">
            <v>101154.38</v>
          </cell>
          <cell r="F2311">
            <v>-259.2</v>
          </cell>
          <cell r="G2311">
            <v>89163.3</v>
          </cell>
          <cell r="H2311">
            <v>12329.69</v>
          </cell>
          <cell r="I2311">
            <v>-86.11</v>
          </cell>
          <cell r="J2311">
            <v>15480.51</v>
          </cell>
          <cell r="K2311">
            <v>4695.79</v>
          </cell>
          <cell r="L2311">
            <v>5819.9</v>
          </cell>
          <cell r="M2311">
            <v>0</v>
          </cell>
          <cell r="N2311">
            <v>35328</v>
          </cell>
          <cell r="O2311">
            <v>7431.14</v>
          </cell>
          <cell r="P2311">
            <v>19080.02</v>
          </cell>
          <cell r="Q2311">
            <v>61446.11</v>
          </cell>
          <cell r="R2311">
            <v>26480.01</v>
          </cell>
          <cell r="S2311">
            <v>2376</v>
          </cell>
          <cell r="T2311">
            <v>13622.4</v>
          </cell>
          <cell r="U2311">
            <v>5819.9</v>
          </cell>
          <cell r="V2311">
            <v>681</v>
          </cell>
          <cell r="W2311">
            <v>10828.8</v>
          </cell>
          <cell r="X2311">
            <v>150.75</v>
          </cell>
          <cell r="Y2311">
            <v>10059.94</v>
          </cell>
          <cell r="Z2311">
            <v>7052.52</v>
          </cell>
          <cell r="AA2311">
            <v>18.760000000000002</v>
          </cell>
          <cell r="AB2311">
            <v>2457.6</v>
          </cell>
          <cell r="AC2311">
            <v>10537.67</v>
          </cell>
          <cell r="AD2311">
            <v>49.67</v>
          </cell>
          <cell r="AE2311">
            <v>15948</v>
          </cell>
          <cell r="AF2311">
            <v>61.45</v>
          </cell>
          <cell r="AG2311">
            <v>5150.6000000000004</v>
          </cell>
          <cell r="AH2311">
            <v>45690</v>
          </cell>
          <cell r="AI2311">
            <v>2145.6</v>
          </cell>
          <cell r="AJ2311">
            <v>124001.15</v>
          </cell>
          <cell r="AK2311">
            <v>4394.8500000000004</v>
          </cell>
          <cell r="AL2311">
            <v>20537.400000000001</v>
          </cell>
        </row>
        <row r="2312">
          <cell r="A2312">
            <v>38923</v>
          </cell>
          <cell r="B2312" t="str">
            <v>01:45</v>
          </cell>
          <cell r="C2312">
            <v>38439.65</v>
          </cell>
          <cell r="D2312">
            <v>42844.99</v>
          </cell>
          <cell r="E2312">
            <v>101358.37</v>
          </cell>
          <cell r="F2312">
            <v>-172.8</v>
          </cell>
          <cell r="G2312">
            <v>89163.3</v>
          </cell>
          <cell r="H2312">
            <v>12353.69</v>
          </cell>
          <cell r="I2312">
            <v>-84.24</v>
          </cell>
          <cell r="J2312">
            <v>15258.96</v>
          </cell>
          <cell r="K2312">
            <v>4886.46</v>
          </cell>
          <cell r="L2312">
            <v>5820.16</v>
          </cell>
          <cell r="M2312">
            <v>0</v>
          </cell>
          <cell r="N2312">
            <v>35328</v>
          </cell>
          <cell r="O2312">
            <v>7443.28</v>
          </cell>
          <cell r="P2312">
            <v>19030.009999999998</v>
          </cell>
          <cell r="Q2312">
            <v>59204.24</v>
          </cell>
          <cell r="R2312">
            <v>26470.01</v>
          </cell>
          <cell r="S2312">
            <v>2376</v>
          </cell>
          <cell r="T2312">
            <v>13388.4</v>
          </cell>
          <cell r="U2312">
            <v>5820.16</v>
          </cell>
          <cell r="V2312">
            <v>669</v>
          </cell>
          <cell r="W2312">
            <v>10454.4</v>
          </cell>
          <cell r="X2312">
            <v>144</v>
          </cell>
          <cell r="Y2312">
            <v>10143.08</v>
          </cell>
          <cell r="Z2312">
            <v>6982.95</v>
          </cell>
          <cell r="AA2312">
            <v>18.760000000000002</v>
          </cell>
          <cell r="AB2312">
            <v>2446.5</v>
          </cell>
          <cell r="AC2312">
            <v>10327.15</v>
          </cell>
          <cell r="AD2312">
            <v>8.1</v>
          </cell>
          <cell r="AE2312">
            <v>15570</v>
          </cell>
          <cell r="AF2312">
            <v>60.41</v>
          </cell>
          <cell r="AG2312">
            <v>5205.38</v>
          </cell>
          <cell r="AH2312">
            <v>44817</v>
          </cell>
          <cell r="AI2312">
            <v>2109.6</v>
          </cell>
          <cell r="AJ2312">
            <v>122929.19</v>
          </cell>
          <cell r="AK2312">
            <v>4337.78</v>
          </cell>
          <cell r="AL2312">
            <v>19505.259999999998</v>
          </cell>
        </row>
        <row r="2313">
          <cell r="A2313">
            <v>38923</v>
          </cell>
          <cell r="B2313" t="str">
            <v>02:00</v>
          </cell>
          <cell r="C2313">
            <v>39904.800000000003</v>
          </cell>
          <cell r="D2313">
            <v>43845.2</v>
          </cell>
          <cell r="E2313">
            <v>101357.17</v>
          </cell>
          <cell r="F2313">
            <v>-259.2</v>
          </cell>
          <cell r="G2313">
            <v>89278.3</v>
          </cell>
          <cell r="H2313">
            <v>5154.3100000000004</v>
          </cell>
          <cell r="I2313">
            <v>-83.09</v>
          </cell>
          <cell r="J2313">
            <v>15714.52</v>
          </cell>
          <cell r="K2313">
            <v>5059.4399999999996</v>
          </cell>
          <cell r="L2313">
            <v>5840.26</v>
          </cell>
          <cell r="M2313">
            <v>0</v>
          </cell>
          <cell r="N2313">
            <v>35328</v>
          </cell>
          <cell r="O2313">
            <v>7425.08</v>
          </cell>
          <cell r="P2313">
            <v>19239.98</v>
          </cell>
          <cell r="Q2313">
            <v>57123.09</v>
          </cell>
          <cell r="R2313">
            <v>26639.98</v>
          </cell>
          <cell r="S2313">
            <v>2376</v>
          </cell>
          <cell r="T2313">
            <v>13644</v>
          </cell>
          <cell r="U2313">
            <v>5840.26</v>
          </cell>
          <cell r="V2313">
            <v>672</v>
          </cell>
          <cell r="W2313">
            <v>10224</v>
          </cell>
          <cell r="X2313">
            <v>138</v>
          </cell>
          <cell r="Y2313">
            <v>9727.3799999999992</v>
          </cell>
          <cell r="Z2313">
            <v>7129.4</v>
          </cell>
          <cell r="AA2313">
            <v>18.760000000000002</v>
          </cell>
          <cell r="AB2313">
            <v>2437</v>
          </cell>
          <cell r="AC2313">
            <v>10211.290000000001</v>
          </cell>
          <cell r="AD2313">
            <v>5.94</v>
          </cell>
          <cell r="AE2313">
            <v>15318</v>
          </cell>
          <cell r="AF2313">
            <v>60.41</v>
          </cell>
          <cell r="AG2313">
            <v>5179.88</v>
          </cell>
          <cell r="AH2313">
            <v>44349</v>
          </cell>
          <cell r="AI2313">
            <v>2088</v>
          </cell>
          <cell r="AJ2313">
            <v>122081.2</v>
          </cell>
          <cell r="AK2313">
            <v>4337.78</v>
          </cell>
          <cell r="AL2313">
            <v>18840.150000000001</v>
          </cell>
        </row>
        <row r="2314">
          <cell r="A2314">
            <v>38923</v>
          </cell>
          <cell r="B2314" t="str">
            <v>02:15</v>
          </cell>
          <cell r="C2314">
            <v>40119.26</v>
          </cell>
          <cell r="D2314">
            <v>45845.59</v>
          </cell>
          <cell r="E2314">
            <v>101479.97</v>
          </cell>
          <cell r="F2314">
            <v>-172.8</v>
          </cell>
          <cell r="G2314">
            <v>89278.3</v>
          </cell>
          <cell r="H2314">
            <v>-29.24</v>
          </cell>
          <cell r="I2314">
            <v>-81.94</v>
          </cell>
          <cell r="J2314">
            <v>15182.93</v>
          </cell>
          <cell r="K2314">
            <v>5025.63</v>
          </cell>
          <cell r="L2314">
            <v>5778.46</v>
          </cell>
          <cell r="M2314">
            <v>0</v>
          </cell>
          <cell r="N2314">
            <v>34776</v>
          </cell>
          <cell r="O2314">
            <v>7431.14</v>
          </cell>
          <cell r="P2314">
            <v>18790.03</v>
          </cell>
          <cell r="Q2314">
            <v>57281.94</v>
          </cell>
          <cell r="R2314">
            <v>26190.03</v>
          </cell>
          <cell r="S2314">
            <v>2376</v>
          </cell>
          <cell r="T2314">
            <v>13575.6</v>
          </cell>
          <cell r="U2314">
            <v>5778.46</v>
          </cell>
          <cell r="V2314">
            <v>654</v>
          </cell>
          <cell r="W2314">
            <v>9993.6</v>
          </cell>
          <cell r="X2314">
            <v>132.75</v>
          </cell>
          <cell r="Y2314">
            <v>9727.3799999999992</v>
          </cell>
          <cell r="Z2314">
            <v>7014.23</v>
          </cell>
          <cell r="AA2314">
            <v>18.760000000000002</v>
          </cell>
          <cell r="AB2314">
            <v>2452.9</v>
          </cell>
          <cell r="AC2314">
            <v>10085.98</v>
          </cell>
          <cell r="AD2314">
            <v>5.87</v>
          </cell>
          <cell r="AE2314">
            <v>15156</v>
          </cell>
          <cell r="AF2314">
            <v>61.45</v>
          </cell>
          <cell r="AG2314">
            <v>5165.0600000000004</v>
          </cell>
          <cell r="AH2314">
            <v>43956</v>
          </cell>
          <cell r="AI2314">
            <v>2059.1999999999998</v>
          </cell>
          <cell r="AJ2314">
            <v>121105.29</v>
          </cell>
          <cell r="AK2314">
            <v>4280.7</v>
          </cell>
          <cell r="AL2314">
            <v>17979.84</v>
          </cell>
        </row>
        <row r="2315">
          <cell r="A2315">
            <v>38923</v>
          </cell>
          <cell r="B2315" t="str">
            <v>02:30</v>
          </cell>
          <cell r="C2315">
            <v>39169.83</v>
          </cell>
          <cell r="D2315">
            <v>44885.41</v>
          </cell>
          <cell r="E2315">
            <v>101433.56</v>
          </cell>
          <cell r="F2315">
            <v>-259.2</v>
          </cell>
          <cell r="G2315">
            <v>89201.64</v>
          </cell>
          <cell r="H2315">
            <v>-29.24</v>
          </cell>
          <cell r="I2315">
            <v>-81.650000000000006</v>
          </cell>
          <cell r="J2315">
            <v>15044.18</v>
          </cell>
          <cell r="K2315">
            <v>4965.54</v>
          </cell>
          <cell r="L2315">
            <v>5807.89</v>
          </cell>
          <cell r="M2315">
            <v>0</v>
          </cell>
          <cell r="N2315">
            <v>34776</v>
          </cell>
          <cell r="O2315">
            <v>7443.28</v>
          </cell>
          <cell r="P2315">
            <v>18839.96</v>
          </cell>
          <cell r="Q2315">
            <v>56801.65</v>
          </cell>
          <cell r="R2315">
            <v>26279.96</v>
          </cell>
          <cell r="S2315">
            <v>2484</v>
          </cell>
          <cell r="T2315">
            <v>13366.8</v>
          </cell>
          <cell r="U2315">
            <v>5807.89</v>
          </cell>
          <cell r="V2315">
            <v>675</v>
          </cell>
          <cell r="W2315">
            <v>9878.4</v>
          </cell>
          <cell r="X2315">
            <v>134.25</v>
          </cell>
          <cell r="Y2315">
            <v>9810.52</v>
          </cell>
          <cell r="Z2315">
            <v>7074.57</v>
          </cell>
          <cell r="AA2315">
            <v>18.760000000000002</v>
          </cell>
          <cell r="AB2315">
            <v>2456.1999999999998</v>
          </cell>
          <cell r="AC2315">
            <v>9895.91</v>
          </cell>
          <cell r="AD2315">
            <v>6.92</v>
          </cell>
          <cell r="AE2315">
            <v>15102</v>
          </cell>
          <cell r="AF2315">
            <v>62.5</v>
          </cell>
          <cell r="AG2315">
            <v>5230.59</v>
          </cell>
          <cell r="AH2315">
            <v>43734</v>
          </cell>
          <cell r="AI2315">
            <v>2044.8</v>
          </cell>
          <cell r="AJ2315">
            <v>120609.36</v>
          </cell>
          <cell r="AK2315">
            <v>4109.47</v>
          </cell>
          <cell r="AL2315">
            <v>17417.61</v>
          </cell>
        </row>
        <row r="2316">
          <cell r="A2316">
            <v>38923</v>
          </cell>
          <cell r="B2316" t="str">
            <v>02:45</v>
          </cell>
          <cell r="C2316">
            <v>38390.839999999997</v>
          </cell>
          <cell r="D2316">
            <v>44125.25</v>
          </cell>
          <cell r="E2316">
            <v>101315.57</v>
          </cell>
          <cell r="F2316">
            <v>-172.8</v>
          </cell>
          <cell r="G2316">
            <v>89163.3</v>
          </cell>
          <cell r="H2316">
            <v>-55.11</v>
          </cell>
          <cell r="I2316">
            <v>-81.650000000000006</v>
          </cell>
          <cell r="J2316">
            <v>14766.6</v>
          </cell>
          <cell r="K2316">
            <v>5009.38</v>
          </cell>
          <cell r="L2316">
            <v>5821.15</v>
          </cell>
          <cell r="M2316">
            <v>0</v>
          </cell>
          <cell r="N2316">
            <v>34776</v>
          </cell>
          <cell r="O2316">
            <v>7425.08</v>
          </cell>
          <cell r="P2316">
            <v>18979.990000000002</v>
          </cell>
          <cell r="Q2316">
            <v>56041.65</v>
          </cell>
          <cell r="R2316">
            <v>26379.99</v>
          </cell>
          <cell r="S2316">
            <v>2484</v>
          </cell>
          <cell r="T2316">
            <v>13273.2</v>
          </cell>
          <cell r="U2316">
            <v>5821.15</v>
          </cell>
          <cell r="V2316">
            <v>663</v>
          </cell>
          <cell r="W2316">
            <v>9820.7999999999993</v>
          </cell>
          <cell r="X2316">
            <v>129</v>
          </cell>
          <cell r="Y2316">
            <v>9976.7999999999993</v>
          </cell>
          <cell r="Z2316">
            <v>7097.55</v>
          </cell>
          <cell r="AA2316">
            <v>16.88</v>
          </cell>
          <cell r="AB2316">
            <v>2438.6</v>
          </cell>
          <cell r="AC2316">
            <v>9895.67</v>
          </cell>
          <cell r="AD2316">
            <v>5.77</v>
          </cell>
          <cell r="AE2316">
            <v>14886</v>
          </cell>
          <cell r="AF2316">
            <v>60.41</v>
          </cell>
          <cell r="AG2316">
            <v>5218.6000000000004</v>
          </cell>
          <cell r="AH2316">
            <v>43425</v>
          </cell>
          <cell r="AI2316">
            <v>2023.2</v>
          </cell>
          <cell r="AJ2316">
            <v>120177.36</v>
          </cell>
          <cell r="AK2316">
            <v>4223.62</v>
          </cell>
          <cell r="AL2316">
            <v>17142.91</v>
          </cell>
        </row>
        <row r="2317">
          <cell r="A2317">
            <v>38923</v>
          </cell>
          <cell r="B2317" t="str">
            <v>03:00</v>
          </cell>
          <cell r="C2317">
            <v>39290.26</v>
          </cell>
          <cell r="D2317">
            <v>40165.440000000002</v>
          </cell>
          <cell r="E2317">
            <v>101633.95</v>
          </cell>
          <cell r="F2317">
            <v>-259.2</v>
          </cell>
          <cell r="G2317">
            <v>89239.97</v>
          </cell>
          <cell r="H2317">
            <v>-29.24</v>
          </cell>
          <cell r="I2317">
            <v>-82.95</v>
          </cell>
          <cell r="J2317">
            <v>15264.53</v>
          </cell>
          <cell r="K2317">
            <v>5001.88</v>
          </cell>
          <cell r="L2317">
            <v>5837.45</v>
          </cell>
          <cell r="M2317">
            <v>0</v>
          </cell>
          <cell r="N2317">
            <v>35328</v>
          </cell>
          <cell r="O2317">
            <v>7431.14</v>
          </cell>
          <cell r="P2317">
            <v>18940</v>
          </cell>
          <cell r="Q2317">
            <v>55162.95</v>
          </cell>
          <cell r="R2317">
            <v>26380</v>
          </cell>
          <cell r="S2317">
            <v>2376</v>
          </cell>
          <cell r="T2317">
            <v>13255.2</v>
          </cell>
          <cell r="U2317">
            <v>5837.45</v>
          </cell>
          <cell r="V2317">
            <v>657</v>
          </cell>
          <cell r="W2317">
            <v>9734.4</v>
          </cell>
          <cell r="X2317">
            <v>123</v>
          </cell>
          <cell r="Y2317">
            <v>9810.52</v>
          </cell>
          <cell r="Z2317">
            <v>7453.46</v>
          </cell>
          <cell r="AA2317">
            <v>18.760000000000002</v>
          </cell>
          <cell r="AB2317">
            <v>2427.5</v>
          </cell>
          <cell r="AC2317">
            <v>9636.11</v>
          </cell>
          <cell r="AD2317">
            <v>5.84</v>
          </cell>
          <cell r="AE2317">
            <v>14886</v>
          </cell>
          <cell r="AF2317">
            <v>59.37</v>
          </cell>
          <cell r="AG2317">
            <v>5196.37</v>
          </cell>
          <cell r="AH2317">
            <v>43194</v>
          </cell>
          <cell r="AI2317">
            <v>2001.6</v>
          </cell>
          <cell r="AJ2317">
            <v>119377.43</v>
          </cell>
          <cell r="AK2317">
            <v>4280.7</v>
          </cell>
          <cell r="AL2317">
            <v>16560.810000000001</v>
          </cell>
        </row>
        <row r="2318">
          <cell r="A2318">
            <v>38923</v>
          </cell>
          <cell r="B2318" t="str">
            <v>03:15</v>
          </cell>
          <cell r="C2318">
            <v>38812.54</v>
          </cell>
          <cell r="D2318">
            <v>38645.339999999997</v>
          </cell>
          <cell r="E2318">
            <v>101393.16</v>
          </cell>
          <cell r="F2318">
            <v>-172.8</v>
          </cell>
          <cell r="G2318">
            <v>89239.97</v>
          </cell>
          <cell r="H2318">
            <v>-55.11</v>
          </cell>
          <cell r="I2318">
            <v>-84.96</v>
          </cell>
          <cell r="J2318">
            <v>14935.79</v>
          </cell>
          <cell r="K2318">
            <v>4960.8500000000004</v>
          </cell>
          <cell r="L2318">
            <v>5821.27</v>
          </cell>
          <cell r="M2318">
            <v>0</v>
          </cell>
          <cell r="N2318">
            <v>34776</v>
          </cell>
          <cell r="O2318">
            <v>7437.21</v>
          </cell>
          <cell r="P2318">
            <v>18950.02</v>
          </cell>
          <cell r="Q2318">
            <v>54404.959999999999</v>
          </cell>
          <cell r="R2318">
            <v>26350.02</v>
          </cell>
          <cell r="S2318">
            <v>2484</v>
          </cell>
          <cell r="T2318">
            <v>13312.8</v>
          </cell>
          <cell r="U2318">
            <v>5821.27</v>
          </cell>
          <cell r="V2318">
            <v>681</v>
          </cell>
          <cell r="W2318">
            <v>9590.4</v>
          </cell>
          <cell r="X2318">
            <v>116.25</v>
          </cell>
          <cell r="Y2318">
            <v>10226.219999999999</v>
          </cell>
          <cell r="Z2318">
            <v>7490.74</v>
          </cell>
          <cell r="AA2318">
            <v>16.88</v>
          </cell>
          <cell r="AB2318">
            <v>2435.4</v>
          </cell>
          <cell r="AC2318">
            <v>9292.33</v>
          </cell>
          <cell r="AD2318">
            <v>7.01</v>
          </cell>
          <cell r="AE2318">
            <v>14850</v>
          </cell>
          <cell r="AF2318">
            <v>59.37</v>
          </cell>
          <cell r="AG2318">
            <v>5237.2</v>
          </cell>
          <cell r="AH2318">
            <v>42972</v>
          </cell>
          <cell r="AI2318">
            <v>1994.4</v>
          </cell>
          <cell r="AJ2318">
            <v>119137.44</v>
          </cell>
          <cell r="AK2318">
            <v>3938.24</v>
          </cell>
          <cell r="AL2318">
            <v>16381.96</v>
          </cell>
        </row>
        <row r="2319">
          <cell r="A2319">
            <v>38923</v>
          </cell>
          <cell r="B2319" t="str">
            <v>03:30</v>
          </cell>
          <cell r="C2319">
            <v>38342.43</v>
          </cell>
          <cell r="D2319">
            <v>38125.22</v>
          </cell>
          <cell r="E2319">
            <v>101351.57</v>
          </cell>
          <cell r="F2319">
            <v>-172.8</v>
          </cell>
          <cell r="G2319">
            <v>89163.3</v>
          </cell>
          <cell r="H2319">
            <v>-29.24</v>
          </cell>
          <cell r="I2319">
            <v>-82.37</v>
          </cell>
          <cell r="J2319">
            <v>14827.4</v>
          </cell>
          <cell r="K2319">
            <v>4949.0200000000004</v>
          </cell>
          <cell r="L2319">
            <v>5847.8</v>
          </cell>
          <cell r="M2319">
            <v>0</v>
          </cell>
          <cell r="N2319">
            <v>34776</v>
          </cell>
          <cell r="O2319">
            <v>7425.08</v>
          </cell>
          <cell r="P2319">
            <v>19030.03</v>
          </cell>
          <cell r="Q2319">
            <v>54362.37</v>
          </cell>
          <cell r="R2319">
            <v>26430.03</v>
          </cell>
          <cell r="S2319">
            <v>2376</v>
          </cell>
          <cell r="T2319">
            <v>13201.2</v>
          </cell>
          <cell r="U2319">
            <v>5847.8</v>
          </cell>
          <cell r="V2319">
            <v>657</v>
          </cell>
          <cell r="W2319">
            <v>9763.2000000000007</v>
          </cell>
          <cell r="X2319">
            <v>114.75</v>
          </cell>
          <cell r="Y2319">
            <v>10226.219999999999</v>
          </cell>
          <cell r="Z2319">
            <v>7498.91</v>
          </cell>
          <cell r="AA2319">
            <v>18.760000000000002</v>
          </cell>
          <cell r="AB2319">
            <v>2440.1999999999998</v>
          </cell>
          <cell r="AC2319">
            <v>9192.17</v>
          </cell>
          <cell r="AD2319">
            <v>5.82</v>
          </cell>
          <cell r="AE2319">
            <v>14688</v>
          </cell>
          <cell r="AF2319">
            <v>59.37</v>
          </cell>
          <cell r="AG2319">
            <v>5251.92</v>
          </cell>
          <cell r="AH2319">
            <v>42903</v>
          </cell>
          <cell r="AI2319">
            <v>2001.6</v>
          </cell>
          <cell r="AJ2319">
            <v>118625.51</v>
          </cell>
          <cell r="AK2319">
            <v>3767.02</v>
          </cell>
          <cell r="AL2319">
            <v>15935.44</v>
          </cell>
        </row>
        <row r="2320">
          <cell r="A2320">
            <v>38923</v>
          </cell>
          <cell r="B2320" t="str">
            <v>03:45</v>
          </cell>
          <cell r="C2320">
            <v>38296.42</v>
          </cell>
          <cell r="D2320">
            <v>36764.959999999999</v>
          </cell>
          <cell r="E2320">
            <v>101510.76</v>
          </cell>
          <cell r="F2320">
            <v>-172.8</v>
          </cell>
          <cell r="G2320">
            <v>89163.3</v>
          </cell>
          <cell r="H2320">
            <v>-31.11</v>
          </cell>
          <cell r="I2320">
            <v>-84.39</v>
          </cell>
          <cell r="J2320">
            <v>14857.76</v>
          </cell>
          <cell r="K2320">
            <v>4979.68</v>
          </cell>
          <cell r="L2320">
            <v>5770.72</v>
          </cell>
          <cell r="M2320">
            <v>0</v>
          </cell>
          <cell r="N2320">
            <v>34776</v>
          </cell>
          <cell r="O2320">
            <v>7431.14</v>
          </cell>
          <cell r="P2320">
            <v>18990.009999999998</v>
          </cell>
          <cell r="Q2320">
            <v>54124.39</v>
          </cell>
          <cell r="R2320">
            <v>26430.01</v>
          </cell>
          <cell r="S2320">
            <v>2376</v>
          </cell>
          <cell r="T2320">
            <v>13006.8</v>
          </cell>
          <cell r="U2320">
            <v>5770.72</v>
          </cell>
          <cell r="V2320">
            <v>624</v>
          </cell>
          <cell r="W2320">
            <v>9792</v>
          </cell>
          <cell r="X2320">
            <v>111.75</v>
          </cell>
          <cell r="Y2320">
            <v>10226.219999999999</v>
          </cell>
          <cell r="Z2320">
            <v>7369.14</v>
          </cell>
          <cell r="AA2320">
            <v>16.88</v>
          </cell>
          <cell r="AB2320">
            <v>2432.1999999999998</v>
          </cell>
          <cell r="AC2320">
            <v>9172.2900000000009</v>
          </cell>
          <cell r="AD2320">
            <v>5.64</v>
          </cell>
          <cell r="AE2320">
            <v>14742</v>
          </cell>
          <cell r="AF2320">
            <v>62.5</v>
          </cell>
          <cell r="AG2320">
            <v>5287.8</v>
          </cell>
          <cell r="AH2320">
            <v>42717</v>
          </cell>
          <cell r="AI2320">
            <v>2001.6</v>
          </cell>
          <cell r="AJ2320">
            <v>118257.47</v>
          </cell>
          <cell r="AK2320">
            <v>4223.62</v>
          </cell>
          <cell r="AL2320">
            <v>15601.13</v>
          </cell>
        </row>
        <row r="2321">
          <cell r="A2321">
            <v>38923</v>
          </cell>
          <cell r="B2321" t="str">
            <v>04:00</v>
          </cell>
          <cell r="C2321">
            <v>38055.160000000003</v>
          </cell>
          <cell r="D2321">
            <v>36284.86</v>
          </cell>
          <cell r="E2321">
            <v>101747.14</v>
          </cell>
          <cell r="F2321">
            <v>-172.8</v>
          </cell>
          <cell r="G2321">
            <v>89163.3</v>
          </cell>
          <cell r="H2321">
            <v>-55.11</v>
          </cell>
          <cell r="I2321">
            <v>-84.53</v>
          </cell>
          <cell r="J2321">
            <v>14971.78</v>
          </cell>
          <cell r="K2321">
            <v>4973.88</v>
          </cell>
          <cell r="L2321">
            <v>5775.74</v>
          </cell>
          <cell r="M2321">
            <v>0</v>
          </cell>
          <cell r="N2321">
            <v>34224</v>
          </cell>
          <cell r="O2321">
            <v>7455.41</v>
          </cell>
          <cell r="P2321">
            <v>19030.02</v>
          </cell>
          <cell r="Q2321">
            <v>54044.53</v>
          </cell>
          <cell r="R2321">
            <v>26430.01</v>
          </cell>
          <cell r="S2321">
            <v>2376</v>
          </cell>
          <cell r="T2321">
            <v>12823.2</v>
          </cell>
          <cell r="U2321">
            <v>5775.74</v>
          </cell>
          <cell r="V2321">
            <v>636</v>
          </cell>
          <cell r="W2321">
            <v>9734.4</v>
          </cell>
          <cell r="X2321">
            <v>110.25</v>
          </cell>
          <cell r="Y2321">
            <v>9893.66</v>
          </cell>
          <cell r="Z2321">
            <v>7183.77</v>
          </cell>
          <cell r="AA2321">
            <v>16.88</v>
          </cell>
          <cell r="AB2321">
            <v>2459.4</v>
          </cell>
          <cell r="AC2321">
            <v>9137.15</v>
          </cell>
          <cell r="AD2321">
            <v>5.71</v>
          </cell>
          <cell r="AE2321">
            <v>14706</v>
          </cell>
          <cell r="AF2321">
            <v>63.54</v>
          </cell>
          <cell r="AG2321">
            <v>5239.29</v>
          </cell>
          <cell r="AH2321">
            <v>42822</v>
          </cell>
          <cell r="AI2321">
            <v>1987.2</v>
          </cell>
          <cell r="AJ2321">
            <v>118353.43</v>
          </cell>
          <cell r="AK2321">
            <v>4223.62</v>
          </cell>
          <cell r="AL2321">
            <v>15445.67</v>
          </cell>
        </row>
        <row r="2322">
          <cell r="A2322">
            <v>38923</v>
          </cell>
          <cell r="B2322" t="str">
            <v>04:15</v>
          </cell>
          <cell r="C2322">
            <v>37262.17</v>
          </cell>
          <cell r="D2322">
            <v>33124.449999999997</v>
          </cell>
          <cell r="E2322">
            <v>102071.91</v>
          </cell>
          <cell r="F2322">
            <v>-172.8</v>
          </cell>
          <cell r="G2322">
            <v>89239.97</v>
          </cell>
          <cell r="H2322">
            <v>-29.24</v>
          </cell>
          <cell r="I2322">
            <v>-84.67</v>
          </cell>
          <cell r="J2322">
            <v>16122.88</v>
          </cell>
          <cell r="K2322">
            <v>4984.1899999999996</v>
          </cell>
          <cell r="L2322">
            <v>5722.1</v>
          </cell>
          <cell r="M2322">
            <v>0</v>
          </cell>
          <cell r="N2322">
            <v>34776</v>
          </cell>
          <cell r="O2322">
            <v>7534.27</v>
          </cell>
          <cell r="P2322">
            <v>18979.98</v>
          </cell>
          <cell r="Q2322">
            <v>53804.67</v>
          </cell>
          <cell r="R2322">
            <v>26499.98</v>
          </cell>
          <cell r="S2322">
            <v>2376</v>
          </cell>
          <cell r="T2322">
            <v>12448.8</v>
          </cell>
          <cell r="U2322">
            <v>5722.1</v>
          </cell>
          <cell r="V2322">
            <v>642</v>
          </cell>
          <cell r="W2322">
            <v>9561.6</v>
          </cell>
          <cell r="X2322">
            <v>105.75</v>
          </cell>
          <cell r="Y2322">
            <v>9727.3799999999992</v>
          </cell>
          <cell r="Z2322">
            <v>6874.5</v>
          </cell>
          <cell r="AA2322">
            <v>18.760000000000002</v>
          </cell>
          <cell r="AB2322">
            <v>2494.4</v>
          </cell>
          <cell r="AC2322">
            <v>9166.7900000000009</v>
          </cell>
          <cell r="AD2322">
            <v>7.16</v>
          </cell>
          <cell r="AE2322">
            <v>14814</v>
          </cell>
          <cell r="AF2322">
            <v>63.54</v>
          </cell>
          <cell r="AG2322">
            <v>5300.54</v>
          </cell>
          <cell r="AH2322">
            <v>42996</v>
          </cell>
          <cell r="AI2322">
            <v>1987.2</v>
          </cell>
          <cell r="AJ2322">
            <v>117841.5</v>
          </cell>
          <cell r="AK2322">
            <v>4223.62</v>
          </cell>
          <cell r="AL2322">
            <v>14860.05</v>
          </cell>
        </row>
        <row r="2323">
          <cell r="A2323">
            <v>38923</v>
          </cell>
          <cell r="B2323" t="str">
            <v>04:30</v>
          </cell>
          <cell r="C2323">
            <v>35401.72</v>
          </cell>
          <cell r="D2323">
            <v>33844.769999999997</v>
          </cell>
          <cell r="E2323">
            <v>102031.11</v>
          </cell>
          <cell r="F2323">
            <v>-259.2</v>
          </cell>
          <cell r="G2323">
            <v>89278.3</v>
          </cell>
          <cell r="H2323">
            <v>-5.24</v>
          </cell>
          <cell r="I2323">
            <v>-84.39</v>
          </cell>
          <cell r="J2323">
            <v>16487.62</v>
          </cell>
          <cell r="K2323">
            <v>5089.59</v>
          </cell>
          <cell r="L2323">
            <v>5841.58</v>
          </cell>
          <cell r="M2323">
            <v>0</v>
          </cell>
          <cell r="N2323">
            <v>35328</v>
          </cell>
          <cell r="O2323">
            <v>7528.2</v>
          </cell>
          <cell r="P2323">
            <v>19009.98</v>
          </cell>
          <cell r="Q2323">
            <v>54164.39</v>
          </cell>
          <cell r="R2323">
            <v>26529.98</v>
          </cell>
          <cell r="S2323">
            <v>2376</v>
          </cell>
          <cell r="T2323">
            <v>12182.4</v>
          </cell>
          <cell r="U2323">
            <v>5841.58</v>
          </cell>
          <cell r="V2323">
            <v>642</v>
          </cell>
          <cell r="W2323">
            <v>9676.7999999999993</v>
          </cell>
          <cell r="X2323">
            <v>105.75</v>
          </cell>
          <cell r="Y2323">
            <v>9727.3799999999992</v>
          </cell>
          <cell r="Z2323">
            <v>6677.32</v>
          </cell>
          <cell r="AA2323">
            <v>18.760000000000002</v>
          </cell>
          <cell r="AB2323">
            <v>2503.9</v>
          </cell>
          <cell r="AC2323">
            <v>9341.36</v>
          </cell>
          <cell r="AD2323">
            <v>5.95</v>
          </cell>
          <cell r="AE2323">
            <v>14850</v>
          </cell>
          <cell r="AF2323">
            <v>64.58</v>
          </cell>
          <cell r="AG2323">
            <v>5351.5</v>
          </cell>
          <cell r="AH2323">
            <v>42966</v>
          </cell>
          <cell r="AI2323">
            <v>2001.6</v>
          </cell>
          <cell r="AJ2323">
            <v>117633.51</v>
          </cell>
          <cell r="AK2323">
            <v>4109.47</v>
          </cell>
          <cell r="AL2323">
            <v>14569</v>
          </cell>
        </row>
        <row r="2324">
          <cell r="A2324">
            <v>38923</v>
          </cell>
          <cell r="B2324" t="str">
            <v>04:45</v>
          </cell>
          <cell r="C2324">
            <v>35249.29</v>
          </cell>
          <cell r="D2324">
            <v>33644.730000000003</v>
          </cell>
          <cell r="E2324">
            <v>102028.71</v>
          </cell>
          <cell r="F2324">
            <v>-172.8</v>
          </cell>
          <cell r="G2324">
            <v>89278.3</v>
          </cell>
          <cell r="H2324">
            <v>-29.24</v>
          </cell>
          <cell r="I2324">
            <v>-87.4</v>
          </cell>
          <cell r="J2324">
            <v>16374.06</v>
          </cell>
          <cell r="K2324">
            <v>5054.99</v>
          </cell>
          <cell r="L2324">
            <v>5816.18</v>
          </cell>
          <cell r="M2324">
            <v>0</v>
          </cell>
          <cell r="N2324">
            <v>35328</v>
          </cell>
          <cell r="O2324">
            <v>7522.14</v>
          </cell>
          <cell r="P2324">
            <v>18999.98</v>
          </cell>
          <cell r="Q2324">
            <v>54967.4</v>
          </cell>
          <cell r="R2324">
            <v>26519.98</v>
          </cell>
          <cell r="S2324">
            <v>2268</v>
          </cell>
          <cell r="T2324">
            <v>11800.8</v>
          </cell>
          <cell r="U2324">
            <v>5816.18</v>
          </cell>
          <cell r="V2324">
            <v>720</v>
          </cell>
          <cell r="W2324">
            <v>8928</v>
          </cell>
          <cell r="X2324">
            <v>105.75</v>
          </cell>
          <cell r="Y2324">
            <v>10143.08</v>
          </cell>
          <cell r="Z2324">
            <v>6641.41</v>
          </cell>
          <cell r="AA2324">
            <v>18.760000000000002</v>
          </cell>
          <cell r="AB2324">
            <v>2519.9</v>
          </cell>
          <cell r="AC2324">
            <v>9401.31</v>
          </cell>
          <cell r="AD2324">
            <v>5.95</v>
          </cell>
          <cell r="AE2324">
            <v>14940</v>
          </cell>
          <cell r="AF2324">
            <v>64.58</v>
          </cell>
          <cell r="AG2324">
            <v>5305.21</v>
          </cell>
          <cell r="AH2324">
            <v>43233</v>
          </cell>
          <cell r="AI2324">
            <v>2030.4</v>
          </cell>
          <cell r="AJ2324">
            <v>117553.55</v>
          </cell>
          <cell r="AK2324">
            <v>3652.86</v>
          </cell>
          <cell r="AL2324">
            <v>14549.13</v>
          </cell>
        </row>
        <row r="2325">
          <cell r="A2325">
            <v>38923</v>
          </cell>
          <cell r="B2325" t="str">
            <v>05:00</v>
          </cell>
          <cell r="C2325">
            <v>35067.25</v>
          </cell>
          <cell r="D2325">
            <v>35645.120000000003</v>
          </cell>
          <cell r="E2325">
            <v>102233.11</v>
          </cell>
          <cell r="F2325">
            <v>-172.8</v>
          </cell>
          <cell r="G2325">
            <v>89316.64</v>
          </cell>
          <cell r="H2325">
            <v>-29.24</v>
          </cell>
          <cell r="I2325">
            <v>-95.31</v>
          </cell>
          <cell r="J2325">
            <v>16637.240000000002</v>
          </cell>
          <cell r="K2325">
            <v>5099.8</v>
          </cell>
          <cell r="L2325">
            <v>5846</v>
          </cell>
          <cell r="M2325">
            <v>0</v>
          </cell>
          <cell r="N2325">
            <v>34776</v>
          </cell>
          <cell r="O2325">
            <v>7528.2</v>
          </cell>
          <cell r="P2325">
            <v>18850.02</v>
          </cell>
          <cell r="Q2325">
            <v>55735.31</v>
          </cell>
          <cell r="R2325">
            <v>26370.01</v>
          </cell>
          <cell r="S2325">
            <v>2376</v>
          </cell>
          <cell r="T2325">
            <v>11836.8</v>
          </cell>
          <cell r="U2325">
            <v>5846</v>
          </cell>
          <cell r="V2325">
            <v>774</v>
          </cell>
          <cell r="W2325">
            <v>8755.2000000000007</v>
          </cell>
          <cell r="X2325">
            <v>104.25</v>
          </cell>
          <cell r="Y2325">
            <v>10392.5</v>
          </cell>
          <cell r="Z2325">
            <v>6603.55</v>
          </cell>
          <cell r="AA2325">
            <v>18.760000000000002</v>
          </cell>
          <cell r="AB2325">
            <v>2516.6</v>
          </cell>
          <cell r="AC2325">
            <v>9461.2999999999993</v>
          </cell>
          <cell r="AD2325">
            <v>7.16</v>
          </cell>
          <cell r="AE2325">
            <v>15192</v>
          </cell>
          <cell r="AF2325">
            <v>67.7</v>
          </cell>
          <cell r="AG2325">
            <v>5276.68</v>
          </cell>
          <cell r="AH2325">
            <v>44001</v>
          </cell>
          <cell r="AI2325">
            <v>2073.6</v>
          </cell>
          <cell r="AJ2325">
            <v>117793.46</v>
          </cell>
          <cell r="AK2325">
            <v>3538.71</v>
          </cell>
          <cell r="AL2325">
            <v>14608.74</v>
          </cell>
        </row>
        <row r="2326">
          <cell r="A2326">
            <v>38923</v>
          </cell>
          <cell r="B2326" t="str">
            <v>05:15</v>
          </cell>
          <cell r="C2326">
            <v>34169.43</v>
          </cell>
          <cell r="D2326">
            <v>41245.94</v>
          </cell>
          <cell r="E2326">
            <v>102033.51</v>
          </cell>
          <cell r="F2326">
            <v>-172.8</v>
          </cell>
          <cell r="G2326">
            <v>89316.64</v>
          </cell>
          <cell r="H2326">
            <v>-29.24</v>
          </cell>
          <cell r="I2326">
            <v>-98.62</v>
          </cell>
          <cell r="J2326">
            <v>16549.22</v>
          </cell>
          <cell r="K2326">
            <v>5152.8900000000003</v>
          </cell>
          <cell r="L2326">
            <v>5826.93</v>
          </cell>
          <cell r="M2326">
            <v>0</v>
          </cell>
          <cell r="N2326">
            <v>35328</v>
          </cell>
          <cell r="O2326">
            <v>7528.2</v>
          </cell>
          <cell r="P2326">
            <v>18860.02</v>
          </cell>
          <cell r="Q2326">
            <v>57018.62</v>
          </cell>
          <cell r="R2326">
            <v>26340.03</v>
          </cell>
          <cell r="S2326">
            <v>2376</v>
          </cell>
          <cell r="T2326">
            <v>12024</v>
          </cell>
          <cell r="U2326">
            <v>5826.93</v>
          </cell>
          <cell r="V2326">
            <v>783</v>
          </cell>
          <cell r="W2326">
            <v>9187.2000000000007</v>
          </cell>
          <cell r="X2326">
            <v>102</v>
          </cell>
          <cell r="Y2326">
            <v>10475.64</v>
          </cell>
          <cell r="Z2326">
            <v>7117.53</v>
          </cell>
          <cell r="AA2326">
            <v>18.760000000000002</v>
          </cell>
          <cell r="AB2326">
            <v>2518</v>
          </cell>
          <cell r="AC2326">
            <v>9610.98</v>
          </cell>
          <cell r="AD2326">
            <v>6</v>
          </cell>
          <cell r="AE2326">
            <v>15516</v>
          </cell>
          <cell r="AF2326">
            <v>68.75</v>
          </cell>
          <cell r="AG2326">
            <v>5252.56</v>
          </cell>
          <cell r="AH2326">
            <v>44670</v>
          </cell>
          <cell r="AI2326">
            <v>2138.4</v>
          </cell>
          <cell r="AJ2326">
            <v>118081.46</v>
          </cell>
          <cell r="AK2326">
            <v>4109.47</v>
          </cell>
          <cell r="AL2326">
            <v>14979.28</v>
          </cell>
        </row>
        <row r="2327">
          <cell r="A2327">
            <v>38923</v>
          </cell>
          <cell r="B2327" t="str">
            <v>05:30</v>
          </cell>
          <cell r="C2327">
            <v>32068.93</v>
          </cell>
          <cell r="D2327">
            <v>48646.81</v>
          </cell>
          <cell r="E2327">
            <v>102153.9</v>
          </cell>
          <cell r="F2327">
            <v>-172.8</v>
          </cell>
          <cell r="G2327">
            <v>89278.3</v>
          </cell>
          <cell r="H2327">
            <v>-29.24</v>
          </cell>
          <cell r="I2327">
            <v>-104.51</v>
          </cell>
          <cell r="J2327">
            <v>16399.259999999998</v>
          </cell>
          <cell r="K2327">
            <v>5085.3100000000004</v>
          </cell>
          <cell r="L2327">
            <v>5851.57</v>
          </cell>
          <cell r="M2327">
            <v>0</v>
          </cell>
          <cell r="N2327">
            <v>34776</v>
          </cell>
          <cell r="O2327">
            <v>7522.14</v>
          </cell>
          <cell r="P2327">
            <v>18819.98</v>
          </cell>
          <cell r="Q2327">
            <v>59184.51</v>
          </cell>
          <cell r="R2327">
            <v>26339.98</v>
          </cell>
          <cell r="S2327">
            <v>2484</v>
          </cell>
          <cell r="T2327">
            <v>12081.6</v>
          </cell>
          <cell r="U2327">
            <v>5851.57</v>
          </cell>
          <cell r="V2327">
            <v>816</v>
          </cell>
          <cell r="W2327">
            <v>9216</v>
          </cell>
          <cell r="X2327">
            <v>106.5</v>
          </cell>
          <cell r="Y2327">
            <v>10558.78</v>
          </cell>
          <cell r="Z2327">
            <v>7068.61</v>
          </cell>
          <cell r="AA2327">
            <v>18.760000000000002</v>
          </cell>
          <cell r="AB2327">
            <v>2580.1999999999998</v>
          </cell>
          <cell r="AC2327">
            <v>9785.8799999999992</v>
          </cell>
          <cell r="AD2327">
            <v>6.04</v>
          </cell>
          <cell r="AE2327">
            <v>15894</v>
          </cell>
          <cell r="AF2327">
            <v>68.75</v>
          </cell>
          <cell r="AG2327">
            <v>5282.91</v>
          </cell>
          <cell r="AH2327">
            <v>45576</v>
          </cell>
          <cell r="AI2327">
            <v>2217.6</v>
          </cell>
          <cell r="AJ2327">
            <v>118385.38</v>
          </cell>
          <cell r="AK2327">
            <v>4223.62</v>
          </cell>
          <cell r="AL2327">
            <v>15197.88</v>
          </cell>
        </row>
        <row r="2328">
          <cell r="A2328">
            <v>38923</v>
          </cell>
          <cell r="B2328" t="str">
            <v>05:45</v>
          </cell>
          <cell r="C2328">
            <v>31453.58</v>
          </cell>
          <cell r="D2328">
            <v>55127.45</v>
          </cell>
          <cell r="E2328">
            <v>102158.3</v>
          </cell>
          <cell r="F2328">
            <v>-172.8</v>
          </cell>
          <cell r="G2328">
            <v>89278.3</v>
          </cell>
          <cell r="H2328">
            <v>-53.23</v>
          </cell>
          <cell r="I2328">
            <v>-110.69</v>
          </cell>
          <cell r="J2328">
            <v>16554.05</v>
          </cell>
          <cell r="K2328">
            <v>5125.22</v>
          </cell>
          <cell r="L2328">
            <v>5839.69</v>
          </cell>
          <cell r="M2328">
            <v>0</v>
          </cell>
          <cell r="N2328">
            <v>35328</v>
          </cell>
          <cell r="O2328">
            <v>7534.27</v>
          </cell>
          <cell r="P2328">
            <v>18669.990000000002</v>
          </cell>
          <cell r="Q2328">
            <v>61870.69</v>
          </cell>
          <cell r="R2328">
            <v>26189.99</v>
          </cell>
          <cell r="S2328">
            <v>2484</v>
          </cell>
          <cell r="T2328">
            <v>12459.6</v>
          </cell>
          <cell r="U2328">
            <v>5839.69</v>
          </cell>
          <cell r="V2328">
            <v>861</v>
          </cell>
          <cell r="W2328">
            <v>9388.7999999999993</v>
          </cell>
          <cell r="X2328">
            <v>107.25</v>
          </cell>
          <cell r="Y2328">
            <v>10725.06</v>
          </cell>
          <cell r="Z2328">
            <v>7287.14</v>
          </cell>
          <cell r="AA2328">
            <v>18.760000000000002</v>
          </cell>
          <cell r="AB2328">
            <v>2634.5</v>
          </cell>
          <cell r="AC2328">
            <v>9980.84</v>
          </cell>
          <cell r="AD2328">
            <v>6.16</v>
          </cell>
          <cell r="AE2328">
            <v>16452</v>
          </cell>
          <cell r="AF2328">
            <v>72.91</v>
          </cell>
          <cell r="AG2328">
            <v>5285.12</v>
          </cell>
          <cell r="AH2328">
            <v>46836</v>
          </cell>
          <cell r="AI2328">
            <v>2304</v>
          </cell>
          <cell r="AJ2328">
            <v>118673.38</v>
          </cell>
          <cell r="AK2328">
            <v>4109.47</v>
          </cell>
          <cell r="AL2328">
            <v>15373.21</v>
          </cell>
        </row>
        <row r="2329">
          <cell r="A2329">
            <v>38923</v>
          </cell>
          <cell r="B2329" t="str">
            <v>06:00</v>
          </cell>
          <cell r="C2329">
            <v>33712.519999999997</v>
          </cell>
          <cell r="D2329">
            <v>62048.83</v>
          </cell>
          <cell r="E2329">
            <v>102155.5</v>
          </cell>
          <cell r="F2329">
            <v>-259.2</v>
          </cell>
          <cell r="G2329">
            <v>89278.3</v>
          </cell>
          <cell r="H2329">
            <v>-7.11</v>
          </cell>
          <cell r="I2329">
            <v>-115.87</v>
          </cell>
          <cell r="J2329">
            <v>16139.65</v>
          </cell>
          <cell r="K2329">
            <v>5304.21</v>
          </cell>
          <cell r="L2329">
            <v>6008.93</v>
          </cell>
          <cell r="M2329">
            <v>0</v>
          </cell>
          <cell r="N2329">
            <v>34776</v>
          </cell>
          <cell r="O2329">
            <v>7534.27</v>
          </cell>
          <cell r="P2329">
            <v>18650.02</v>
          </cell>
          <cell r="Q2329">
            <v>65795.87</v>
          </cell>
          <cell r="R2329">
            <v>26130.03</v>
          </cell>
          <cell r="S2329">
            <v>2484</v>
          </cell>
          <cell r="T2329">
            <v>12510</v>
          </cell>
          <cell r="U2329">
            <v>6008.93</v>
          </cell>
          <cell r="V2329">
            <v>909</v>
          </cell>
          <cell r="W2329">
            <v>9504</v>
          </cell>
          <cell r="X2329">
            <v>111</v>
          </cell>
          <cell r="Y2329">
            <v>10808.2</v>
          </cell>
          <cell r="Z2329">
            <v>7504.76</v>
          </cell>
          <cell r="AA2329">
            <v>16.88</v>
          </cell>
          <cell r="AB2329">
            <v>2695.1</v>
          </cell>
          <cell r="AC2329">
            <v>10290.290000000001</v>
          </cell>
          <cell r="AD2329">
            <v>7.4</v>
          </cell>
          <cell r="AE2329">
            <v>17010</v>
          </cell>
          <cell r="AF2329">
            <v>72.91</v>
          </cell>
          <cell r="AG2329">
            <v>5191.3500000000004</v>
          </cell>
          <cell r="AH2329">
            <v>48270</v>
          </cell>
          <cell r="AI2329">
            <v>2419.1999999999998</v>
          </cell>
          <cell r="AJ2329">
            <v>119617.13</v>
          </cell>
          <cell r="AK2329">
            <v>4109.47</v>
          </cell>
          <cell r="AL2329">
            <v>16230.01</v>
          </cell>
        </row>
        <row r="2330">
          <cell r="A2330">
            <v>38923</v>
          </cell>
          <cell r="B2330" t="str">
            <v>06:15</v>
          </cell>
          <cell r="C2330">
            <v>43530.080000000002</v>
          </cell>
          <cell r="D2330">
            <v>69010.23</v>
          </cell>
          <cell r="E2330">
            <v>101754.3</v>
          </cell>
          <cell r="F2330">
            <v>-172.8</v>
          </cell>
          <cell r="G2330">
            <v>89278.3</v>
          </cell>
          <cell r="H2330">
            <v>-38.619999999999997</v>
          </cell>
          <cell r="I2330">
            <v>-126.79</v>
          </cell>
          <cell r="J2330">
            <v>15294.16</v>
          </cell>
          <cell r="K2330">
            <v>5026.01</v>
          </cell>
          <cell r="L2330">
            <v>5912.98</v>
          </cell>
          <cell r="M2330">
            <v>0</v>
          </cell>
          <cell r="N2330">
            <v>34776</v>
          </cell>
          <cell r="O2330">
            <v>7522.14</v>
          </cell>
          <cell r="P2330">
            <v>18490.03</v>
          </cell>
          <cell r="Q2330">
            <v>72166.789999999994</v>
          </cell>
          <cell r="R2330">
            <v>26010.03</v>
          </cell>
          <cell r="S2330">
            <v>2592</v>
          </cell>
          <cell r="T2330">
            <v>13104</v>
          </cell>
          <cell r="U2330">
            <v>5912.98</v>
          </cell>
          <cell r="V2330">
            <v>963</v>
          </cell>
          <cell r="W2330">
            <v>9936</v>
          </cell>
          <cell r="X2330">
            <v>111.75</v>
          </cell>
          <cell r="Y2330">
            <v>10974.48</v>
          </cell>
          <cell r="Z2330">
            <v>7604.22</v>
          </cell>
          <cell r="AA2330">
            <v>9.3800000000000008</v>
          </cell>
          <cell r="AB2330">
            <v>2806.7</v>
          </cell>
          <cell r="AC2330">
            <v>10915.65</v>
          </cell>
          <cell r="AD2330">
            <v>6.29</v>
          </cell>
          <cell r="AE2330">
            <v>18072</v>
          </cell>
          <cell r="AF2330">
            <v>75</v>
          </cell>
          <cell r="AG2330">
            <v>5339.32</v>
          </cell>
          <cell r="AH2330">
            <v>50817</v>
          </cell>
          <cell r="AI2330">
            <v>2570.4</v>
          </cell>
          <cell r="AJ2330">
            <v>121296.95</v>
          </cell>
          <cell r="AK2330">
            <v>4052.4</v>
          </cell>
          <cell r="AL2330">
            <v>17715.689999999999</v>
          </cell>
        </row>
        <row r="2331">
          <cell r="A2331">
            <v>38923</v>
          </cell>
          <cell r="B2331" t="str">
            <v>06:30</v>
          </cell>
          <cell r="C2331">
            <v>47326.99</v>
          </cell>
          <cell r="D2331">
            <v>79732.37</v>
          </cell>
          <cell r="E2331">
            <v>107279.13</v>
          </cell>
          <cell r="F2331">
            <v>-172.8</v>
          </cell>
          <cell r="G2331">
            <v>89201.64</v>
          </cell>
          <cell r="H2331">
            <v>-22.12</v>
          </cell>
          <cell r="I2331">
            <v>-140.59</v>
          </cell>
          <cell r="J2331">
            <v>15204.13</v>
          </cell>
          <cell r="K2331">
            <v>5298.02</v>
          </cell>
          <cell r="L2331">
            <v>6206.59</v>
          </cell>
          <cell r="M2331">
            <v>0</v>
          </cell>
          <cell r="N2331">
            <v>34776</v>
          </cell>
          <cell r="O2331">
            <v>7528.2</v>
          </cell>
          <cell r="P2331">
            <v>18360.02</v>
          </cell>
          <cell r="Q2331">
            <v>79780.59</v>
          </cell>
          <cell r="R2331">
            <v>25880.02</v>
          </cell>
          <cell r="S2331">
            <v>2484</v>
          </cell>
          <cell r="T2331">
            <v>13528.8</v>
          </cell>
          <cell r="U2331">
            <v>6206.59</v>
          </cell>
          <cell r="V2331">
            <v>984</v>
          </cell>
          <cell r="W2331">
            <v>10339.200000000001</v>
          </cell>
          <cell r="X2331">
            <v>118.5</v>
          </cell>
          <cell r="Y2331">
            <v>11390.18</v>
          </cell>
          <cell r="Z2331">
            <v>7869.43</v>
          </cell>
          <cell r="AA2331">
            <v>1.88</v>
          </cell>
          <cell r="AB2331">
            <v>2915.1</v>
          </cell>
          <cell r="AC2331">
            <v>11642.16</v>
          </cell>
          <cell r="AD2331">
            <v>6.71</v>
          </cell>
          <cell r="AE2331">
            <v>19008</v>
          </cell>
          <cell r="AF2331">
            <v>79.16</v>
          </cell>
          <cell r="AG2331">
            <v>5261.06</v>
          </cell>
          <cell r="AH2331">
            <v>53838</v>
          </cell>
          <cell r="AI2331">
            <v>2700</v>
          </cell>
          <cell r="AJ2331">
            <v>126384.3</v>
          </cell>
          <cell r="AK2331">
            <v>4223.62</v>
          </cell>
          <cell r="AL2331">
            <v>17679.46</v>
          </cell>
        </row>
        <row r="2332">
          <cell r="A2332">
            <v>38923</v>
          </cell>
          <cell r="B2332" t="str">
            <v>06:45</v>
          </cell>
          <cell r="C2332">
            <v>49077.81</v>
          </cell>
          <cell r="D2332">
            <v>84653.35</v>
          </cell>
          <cell r="E2332">
            <v>114361.28</v>
          </cell>
          <cell r="F2332">
            <v>-172.8</v>
          </cell>
          <cell r="G2332">
            <v>89124.97</v>
          </cell>
          <cell r="H2332">
            <v>3147.48</v>
          </cell>
          <cell r="I2332">
            <v>-152.53</v>
          </cell>
          <cell r="J2332">
            <v>15151.37</v>
          </cell>
          <cell r="K2332">
            <v>5384.75</v>
          </cell>
          <cell r="L2332">
            <v>6993.38</v>
          </cell>
          <cell r="M2332">
            <v>0</v>
          </cell>
          <cell r="N2332">
            <v>34776</v>
          </cell>
          <cell r="O2332">
            <v>7522.14</v>
          </cell>
          <cell r="P2332">
            <v>18110</v>
          </cell>
          <cell r="Q2332">
            <v>90112.53</v>
          </cell>
          <cell r="R2332">
            <v>25630</v>
          </cell>
          <cell r="S2332">
            <v>2376</v>
          </cell>
          <cell r="T2332">
            <v>12592.8</v>
          </cell>
          <cell r="U2332">
            <v>6993.38</v>
          </cell>
          <cell r="V2332">
            <v>1005</v>
          </cell>
          <cell r="W2332">
            <v>10598.4</v>
          </cell>
          <cell r="X2332">
            <v>126</v>
          </cell>
          <cell r="Y2332">
            <v>11639.6</v>
          </cell>
          <cell r="Z2332">
            <v>7819.63</v>
          </cell>
          <cell r="AA2332">
            <v>3.75</v>
          </cell>
          <cell r="AB2332">
            <v>3012.5</v>
          </cell>
          <cell r="AC2332">
            <v>12109.15</v>
          </cell>
          <cell r="AD2332">
            <v>8.1199999999999992</v>
          </cell>
          <cell r="AE2332">
            <v>19530</v>
          </cell>
          <cell r="AF2332">
            <v>82.29</v>
          </cell>
          <cell r="AG2332">
            <v>5282.49</v>
          </cell>
          <cell r="AH2332">
            <v>56343</v>
          </cell>
          <cell r="AI2332">
            <v>2628</v>
          </cell>
          <cell r="AJ2332">
            <v>130096.03</v>
          </cell>
          <cell r="AK2332">
            <v>4451.93</v>
          </cell>
          <cell r="AL2332">
            <v>15707.52</v>
          </cell>
        </row>
        <row r="2333">
          <cell r="A2333">
            <v>38923</v>
          </cell>
          <cell r="B2333" t="str">
            <v>07:00</v>
          </cell>
          <cell r="C2333">
            <v>50003.24</v>
          </cell>
          <cell r="D2333">
            <v>81052.63</v>
          </cell>
          <cell r="E2333">
            <v>115735.37</v>
          </cell>
          <cell r="F2333">
            <v>-172.8</v>
          </cell>
          <cell r="G2333">
            <v>89163.3</v>
          </cell>
          <cell r="H2333">
            <v>12148.58</v>
          </cell>
          <cell r="I2333">
            <v>-172.94</v>
          </cell>
          <cell r="J2333">
            <v>15264.53</v>
          </cell>
          <cell r="K2333">
            <v>5235.84</v>
          </cell>
          <cell r="L2333">
            <v>7523.32</v>
          </cell>
          <cell r="M2333">
            <v>0</v>
          </cell>
          <cell r="N2333">
            <v>35328</v>
          </cell>
          <cell r="O2333">
            <v>7528.2</v>
          </cell>
          <cell r="P2333">
            <v>18450.009999999998</v>
          </cell>
          <cell r="Q2333">
            <v>96932.94</v>
          </cell>
          <cell r="R2333">
            <v>25930.01</v>
          </cell>
          <cell r="S2333">
            <v>2376</v>
          </cell>
          <cell r="T2333">
            <v>11610</v>
          </cell>
          <cell r="U2333">
            <v>7523.32</v>
          </cell>
          <cell r="V2333">
            <v>903</v>
          </cell>
          <cell r="W2333">
            <v>11232</v>
          </cell>
          <cell r="X2333">
            <v>132</v>
          </cell>
          <cell r="Y2333">
            <v>10974.48</v>
          </cell>
          <cell r="Z2333">
            <v>7846.96</v>
          </cell>
          <cell r="AA2333">
            <v>5.63</v>
          </cell>
          <cell r="AB2333">
            <v>2885.3</v>
          </cell>
          <cell r="AC2333">
            <v>11921.87</v>
          </cell>
          <cell r="AD2333">
            <v>7.2</v>
          </cell>
          <cell r="AE2333">
            <v>18990</v>
          </cell>
          <cell r="AF2333">
            <v>56.25</v>
          </cell>
          <cell r="AG2333">
            <v>5299.85</v>
          </cell>
          <cell r="AH2333">
            <v>56835</v>
          </cell>
          <cell r="AI2333">
            <v>2440.8000000000002</v>
          </cell>
          <cell r="AJ2333">
            <v>131520</v>
          </cell>
          <cell r="AK2333">
            <v>4280.7</v>
          </cell>
          <cell r="AL2333">
            <v>15671.29</v>
          </cell>
        </row>
        <row r="2334">
          <cell r="A2334">
            <v>38923</v>
          </cell>
          <cell r="B2334" t="str">
            <v>07:15</v>
          </cell>
          <cell r="C2334">
            <v>52135.34</v>
          </cell>
          <cell r="D2334">
            <v>82012.820000000007</v>
          </cell>
          <cell r="E2334">
            <v>126094.92</v>
          </cell>
          <cell r="F2334">
            <v>-172.8</v>
          </cell>
          <cell r="G2334">
            <v>91884.97</v>
          </cell>
          <cell r="H2334">
            <v>12432.8</v>
          </cell>
          <cell r="I2334">
            <v>-185.3</v>
          </cell>
          <cell r="J2334">
            <v>16595.61</v>
          </cell>
          <cell r="K2334">
            <v>5219.28</v>
          </cell>
          <cell r="L2334">
            <v>10700.4</v>
          </cell>
          <cell r="M2334">
            <v>0</v>
          </cell>
          <cell r="N2334">
            <v>35880</v>
          </cell>
          <cell r="O2334">
            <v>7770.85</v>
          </cell>
          <cell r="P2334">
            <v>21190.03</v>
          </cell>
          <cell r="Q2334">
            <v>108425.3</v>
          </cell>
          <cell r="R2334">
            <v>28950.03</v>
          </cell>
          <cell r="S2334">
            <v>2376</v>
          </cell>
          <cell r="T2334">
            <v>9478.7999999999993</v>
          </cell>
          <cell r="U2334">
            <v>10700.4</v>
          </cell>
          <cell r="V2334">
            <v>831</v>
          </cell>
          <cell r="W2334">
            <v>11030.4</v>
          </cell>
          <cell r="X2334">
            <v>137.25</v>
          </cell>
          <cell r="Y2334">
            <v>11057.62</v>
          </cell>
          <cell r="Z2334">
            <v>7890.94</v>
          </cell>
          <cell r="AA2334">
            <v>1.88</v>
          </cell>
          <cell r="AB2334">
            <v>2792.9</v>
          </cell>
          <cell r="AC2334">
            <v>12654.78</v>
          </cell>
          <cell r="AD2334">
            <v>7.57</v>
          </cell>
          <cell r="AE2334">
            <v>19926</v>
          </cell>
          <cell r="AF2334">
            <v>47.91</v>
          </cell>
          <cell r="AG2334">
            <v>5278.75</v>
          </cell>
          <cell r="AH2334">
            <v>61500</v>
          </cell>
          <cell r="AI2334">
            <v>2332.8000000000002</v>
          </cell>
          <cell r="AJ2334">
            <v>137631.32</v>
          </cell>
          <cell r="AK2334">
            <v>4280.7</v>
          </cell>
          <cell r="AL2334">
            <v>13189.71</v>
          </cell>
        </row>
        <row r="2335">
          <cell r="A2335">
            <v>38923</v>
          </cell>
          <cell r="B2335" t="str">
            <v>07:30</v>
          </cell>
          <cell r="C2335">
            <v>52629.86</v>
          </cell>
          <cell r="D2335">
            <v>84853.39</v>
          </cell>
          <cell r="E2335">
            <v>136768.18</v>
          </cell>
          <cell r="F2335">
            <v>-172.8</v>
          </cell>
          <cell r="G2335">
            <v>93763.3</v>
          </cell>
          <cell r="H2335">
            <v>12772.52</v>
          </cell>
          <cell r="I2335">
            <v>-184.44</v>
          </cell>
          <cell r="J2335">
            <v>17117.53</v>
          </cell>
          <cell r="K2335">
            <v>5914.39</v>
          </cell>
          <cell r="L2335">
            <v>12049.98</v>
          </cell>
          <cell r="M2335">
            <v>0</v>
          </cell>
          <cell r="N2335">
            <v>36984</v>
          </cell>
          <cell r="O2335">
            <v>7928.58</v>
          </cell>
          <cell r="P2335">
            <v>30990</v>
          </cell>
          <cell r="Q2335">
            <v>115064.44</v>
          </cell>
          <cell r="R2335">
            <v>38870</v>
          </cell>
          <cell r="S2335">
            <v>2376</v>
          </cell>
          <cell r="T2335">
            <v>8600.4</v>
          </cell>
          <cell r="U2335">
            <v>12049.98</v>
          </cell>
          <cell r="V2335">
            <v>807</v>
          </cell>
          <cell r="W2335">
            <v>11318.4</v>
          </cell>
          <cell r="X2335">
            <v>149.25</v>
          </cell>
          <cell r="Y2335">
            <v>11556.46</v>
          </cell>
          <cell r="Z2335">
            <v>7842.54</v>
          </cell>
          <cell r="AA2335">
            <v>5.63</v>
          </cell>
          <cell r="AB2335">
            <v>2673.2</v>
          </cell>
          <cell r="AC2335">
            <v>13689.94</v>
          </cell>
          <cell r="AD2335">
            <v>27.61</v>
          </cell>
          <cell r="AE2335">
            <v>20736</v>
          </cell>
          <cell r="AF2335">
            <v>46.87</v>
          </cell>
          <cell r="AG2335">
            <v>5398.55</v>
          </cell>
          <cell r="AH2335">
            <v>64431</v>
          </cell>
          <cell r="AI2335">
            <v>2311.1999999999998</v>
          </cell>
          <cell r="AJ2335">
            <v>144110.49</v>
          </cell>
          <cell r="AK2335">
            <v>4166.55</v>
          </cell>
          <cell r="AL2335">
            <v>9871.2000000000007</v>
          </cell>
        </row>
        <row r="2336">
          <cell r="A2336">
            <v>38923</v>
          </cell>
          <cell r="B2336" t="str">
            <v>07:45</v>
          </cell>
          <cell r="C2336">
            <v>52879.92</v>
          </cell>
          <cell r="D2336">
            <v>85813.58</v>
          </cell>
          <cell r="E2336">
            <v>139599.22</v>
          </cell>
          <cell r="F2336">
            <v>-172.8</v>
          </cell>
          <cell r="G2336">
            <v>93686.63</v>
          </cell>
          <cell r="H2336">
            <v>12626.66</v>
          </cell>
          <cell r="I2336">
            <v>-206.29</v>
          </cell>
          <cell r="J2336">
            <v>16896.72</v>
          </cell>
          <cell r="K2336">
            <v>5913.1</v>
          </cell>
          <cell r="L2336">
            <v>13844.41</v>
          </cell>
          <cell r="M2336">
            <v>0</v>
          </cell>
          <cell r="N2336">
            <v>36984</v>
          </cell>
          <cell r="O2336">
            <v>7934.64</v>
          </cell>
          <cell r="P2336">
            <v>42500.04</v>
          </cell>
          <cell r="Q2336">
            <v>113966.29</v>
          </cell>
          <cell r="R2336">
            <v>50420.04</v>
          </cell>
          <cell r="S2336">
            <v>2484</v>
          </cell>
          <cell r="T2336">
            <v>8910</v>
          </cell>
          <cell r="U2336">
            <v>13844.41</v>
          </cell>
          <cell r="V2336">
            <v>819</v>
          </cell>
          <cell r="W2336">
            <v>11980.8</v>
          </cell>
          <cell r="X2336">
            <v>162</v>
          </cell>
          <cell r="Y2336">
            <v>12138.44</v>
          </cell>
          <cell r="Z2336">
            <v>7637.64</v>
          </cell>
          <cell r="AA2336">
            <v>3.75</v>
          </cell>
          <cell r="AB2336">
            <v>2502.4</v>
          </cell>
          <cell r="AC2336">
            <v>14358.17</v>
          </cell>
          <cell r="AD2336">
            <v>55.36</v>
          </cell>
          <cell r="AE2336">
            <v>20664</v>
          </cell>
          <cell r="AF2336">
            <v>39.58</v>
          </cell>
          <cell r="AG2336">
            <v>5377.33</v>
          </cell>
          <cell r="AH2336">
            <v>64701</v>
          </cell>
          <cell r="AI2336">
            <v>2167.1999999999998</v>
          </cell>
          <cell r="AJ2336">
            <v>146350.24</v>
          </cell>
          <cell r="AK2336">
            <v>4280.7</v>
          </cell>
          <cell r="AL2336">
            <v>9225.9699999999993</v>
          </cell>
        </row>
        <row r="2337">
          <cell r="A2337">
            <v>38923</v>
          </cell>
          <cell r="B2337" t="str">
            <v>08:00</v>
          </cell>
          <cell r="C2337">
            <v>51809.27</v>
          </cell>
          <cell r="D2337">
            <v>85493.52</v>
          </cell>
          <cell r="E2337">
            <v>140513.35</v>
          </cell>
          <cell r="F2337">
            <v>-172.8</v>
          </cell>
          <cell r="G2337">
            <v>93609.97</v>
          </cell>
          <cell r="H2337">
            <v>12554.66</v>
          </cell>
          <cell r="I2337">
            <v>-229.29</v>
          </cell>
          <cell r="J2337">
            <v>16369.17</v>
          </cell>
          <cell r="K2337">
            <v>5880.7</v>
          </cell>
          <cell r="L2337">
            <v>14484</v>
          </cell>
          <cell r="M2337">
            <v>0</v>
          </cell>
          <cell r="N2337">
            <v>35880</v>
          </cell>
          <cell r="O2337">
            <v>7922.51</v>
          </cell>
          <cell r="P2337">
            <v>45899.96</v>
          </cell>
          <cell r="Q2337">
            <v>111949.29</v>
          </cell>
          <cell r="R2337">
            <v>53819.96</v>
          </cell>
          <cell r="S2337">
            <v>2484</v>
          </cell>
          <cell r="T2337">
            <v>8337.6</v>
          </cell>
          <cell r="U2337">
            <v>14484</v>
          </cell>
          <cell r="V2337">
            <v>780</v>
          </cell>
          <cell r="W2337">
            <v>12038.4</v>
          </cell>
          <cell r="X2337">
            <v>182.25</v>
          </cell>
          <cell r="Y2337">
            <v>12554.14</v>
          </cell>
          <cell r="Z2337">
            <v>7564.01</v>
          </cell>
          <cell r="AA2337">
            <v>3.75</v>
          </cell>
          <cell r="AB2337">
            <v>2432.1999999999998</v>
          </cell>
          <cell r="AC2337">
            <v>14382.59</v>
          </cell>
          <cell r="AD2337">
            <v>51.77</v>
          </cell>
          <cell r="AE2337">
            <v>20286</v>
          </cell>
          <cell r="AF2337">
            <v>37.5</v>
          </cell>
          <cell r="AG2337">
            <v>5410.94</v>
          </cell>
          <cell r="AH2337">
            <v>64047</v>
          </cell>
          <cell r="AI2337">
            <v>2088</v>
          </cell>
          <cell r="AJ2337">
            <v>147854.03</v>
          </cell>
          <cell r="AK2337">
            <v>4223.62</v>
          </cell>
          <cell r="AL2337">
            <v>9834.9699999999993</v>
          </cell>
        </row>
        <row r="2338">
          <cell r="A2338">
            <v>38923</v>
          </cell>
          <cell r="B2338" t="str">
            <v>08:15</v>
          </cell>
          <cell r="C2338">
            <v>51992.91</v>
          </cell>
          <cell r="D2338">
            <v>85493.52</v>
          </cell>
          <cell r="E2338">
            <v>146511.07999999999</v>
          </cell>
          <cell r="F2338">
            <v>-172.8</v>
          </cell>
          <cell r="G2338">
            <v>93226.63</v>
          </cell>
          <cell r="H2338">
            <v>12482.67</v>
          </cell>
          <cell r="I2338">
            <v>-215.92</v>
          </cell>
          <cell r="J2338">
            <v>16572.349999999999</v>
          </cell>
          <cell r="K2338">
            <v>5852.23</v>
          </cell>
          <cell r="L2338">
            <v>14486.12</v>
          </cell>
          <cell r="M2338">
            <v>0</v>
          </cell>
          <cell r="N2338">
            <v>36984</v>
          </cell>
          <cell r="O2338">
            <v>7934.64</v>
          </cell>
          <cell r="P2338">
            <v>45919.99</v>
          </cell>
          <cell r="Q2338">
            <v>111215.92</v>
          </cell>
          <cell r="R2338">
            <v>53799.99</v>
          </cell>
          <cell r="S2338">
            <v>2592</v>
          </cell>
          <cell r="T2338">
            <v>8701.2000000000007</v>
          </cell>
          <cell r="U2338">
            <v>14486.12</v>
          </cell>
          <cell r="V2338">
            <v>771</v>
          </cell>
          <cell r="W2338">
            <v>12067.2</v>
          </cell>
          <cell r="X2338">
            <v>191.25</v>
          </cell>
          <cell r="Y2338">
            <v>12969.84</v>
          </cell>
          <cell r="Z2338">
            <v>7493.5</v>
          </cell>
          <cell r="AA2338">
            <v>3.75</v>
          </cell>
          <cell r="AB2338">
            <v>2307.6</v>
          </cell>
          <cell r="AC2338">
            <v>14170.26</v>
          </cell>
          <cell r="AD2338">
            <v>54.74</v>
          </cell>
          <cell r="AE2338">
            <v>20178</v>
          </cell>
          <cell r="AF2338">
            <v>37.5</v>
          </cell>
          <cell r="AG2338">
            <v>5442.44</v>
          </cell>
          <cell r="AH2338">
            <v>63681</v>
          </cell>
          <cell r="AI2338">
            <v>2044.8</v>
          </cell>
          <cell r="AJ2338">
            <v>153933.31</v>
          </cell>
          <cell r="AK2338">
            <v>4337.78</v>
          </cell>
          <cell r="AL2338">
            <v>10456.82</v>
          </cell>
        </row>
        <row r="2339">
          <cell r="A2339">
            <v>38923</v>
          </cell>
          <cell r="B2339" t="str">
            <v>08:30</v>
          </cell>
          <cell r="C2339">
            <v>51862.48</v>
          </cell>
          <cell r="D2339">
            <v>86093.63</v>
          </cell>
          <cell r="E2339">
            <v>154503.34</v>
          </cell>
          <cell r="F2339">
            <v>-345.6</v>
          </cell>
          <cell r="G2339">
            <v>93188.3</v>
          </cell>
          <cell r="H2339">
            <v>12338.68</v>
          </cell>
          <cell r="I2339">
            <v>-192.63</v>
          </cell>
          <cell r="J2339">
            <v>16177.18</v>
          </cell>
          <cell r="K2339">
            <v>5812.72</v>
          </cell>
          <cell r="L2339">
            <v>14424.53</v>
          </cell>
          <cell r="M2339">
            <v>0</v>
          </cell>
          <cell r="N2339">
            <v>36432</v>
          </cell>
          <cell r="O2339">
            <v>7916.44</v>
          </cell>
          <cell r="P2339">
            <v>47430</v>
          </cell>
          <cell r="Q2339">
            <v>109632.63</v>
          </cell>
          <cell r="R2339">
            <v>55350</v>
          </cell>
          <cell r="S2339">
            <v>2484</v>
          </cell>
          <cell r="T2339">
            <v>9201.6</v>
          </cell>
          <cell r="U2339">
            <v>14424.53</v>
          </cell>
          <cell r="V2339">
            <v>795</v>
          </cell>
          <cell r="W2339">
            <v>12211.2</v>
          </cell>
          <cell r="X2339">
            <v>174</v>
          </cell>
          <cell r="Y2339">
            <v>13136.12</v>
          </cell>
          <cell r="Z2339">
            <v>7432.65</v>
          </cell>
          <cell r="AA2339">
            <v>3.75</v>
          </cell>
          <cell r="AB2339">
            <v>2250.1999999999998</v>
          </cell>
          <cell r="AC2339">
            <v>14175.58</v>
          </cell>
          <cell r="AD2339">
            <v>51.05</v>
          </cell>
          <cell r="AE2339">
            <v>20466</v>
          </cell>
          <cell r="AF2339">
            <v>39.58</v>
          </cell>
          <cell r="AG2339">
            <v>5436.48</v>
          </cell>
          <cell r="AH2339">
            <v>64374</v>
          </cell>
          <cell r="AI2339">
            <v>2059.1999999999998</v>
          </cell>
          <cell r="AJ2339">
            <v>161244.5</v>
          </cell>
          <cell r="AK2339">
            <v>4394.8500000000004</v>
          </cell>
          <cell r="AL2339">
            <v>10341.1</v>
          </cell>
        </row>
        <row r="2340">
          <cell r="A2340">
            <v>38923</v>
          </cell>
          <cell r="B2340" t="str">
            <v>08:45</v>
          </cell>
          <cell r="C2340">
            <v>51722.44</v>
          </cell>
          <cell r="D2340">
            <v>77331.89</v>
          </cell>
          <cell r="E2340">
            <v>162533.19</v>
          </cell>
          <cell r="F2340">
            <v>5011.2</v>
          </cell>
          <cell r="G2340">
            <v>93149.97</v>
          </cell>
          <cell r="H2340">
            <v>12288.81</v>
          </cell>
          <cell r="I2340">
            <v>-203.56</v>
          </cell>
          <cell r="J2340">
            <v>16124.02</v>
          </cell>
          <cell r="K2340">
            <v>6328.82</v>
          </cell>
          <cell r="L2340">
            <v>14332.68</v>
          </cell>
          <cell r="M2340">
            <v>0</v>
          </cell>
          <cell r="N2340">
            <v>36432</v>
          </cell>
          <cell r="O2340">
            <v>7928.58</v>
          </cell>
          <cell r="P2340">
            <v>54130.02</v>
          </cell>
          <cell r="Q2340">
            <v>105563.56</v>
          </cell>
          <cell r="R2340">
            <v>62050.02</v>
          </cell>
          <cell r="S2340">
            <v>2484</v>
          </cell>
          <cell r="T2340">
            <v>9612</v>
          </cell>
          <cell r="U2340">
            <v>14332.68</v>
          </cell>
          <cell r="V2340">
            <v>834</v>
          </cell>
          <cell r="W2340">
            <v>12096</v>
          </cell>
          <cell r="X2340">
            <v>170.25</v>
          </cell>
          <cell r="Y2340">
            <v>13385.54</v>
          </cell>
          <cell r="Z2340">
            <v>7646.51</v>
          </cell>
          <cell r="AA2340">
            <v>1.88</v>
          </cell>
          <cell r="AB2340">
            <v>2216.8000000000002</v>
          </cell>
          <cell r="AC2340">
            <v>14582.97</v>
          </cell>
          <cell r="AD2340">
            <v>50.44</v>
          </cell>
          <cell r="AE2340">
            <v>20916</v>
          </cell>
          <cell r="AF2340">
            <v>33.33</v>
          </cell>
          <cell r="AG2340">
            <v>5522.96</v>
          </cell>
          <cell r="AH2340">
            <v>64824</v>
          </cell>
          <cell r="AI2340">
            <v>2124</v>
          </cell>
          <cell r="AJ2340">
            <v>167915.73</v>
          </cell>
          <cell r="AK2340">
            <v>4337.78</v>
          </cell>
          <cell r="AL2340">
            <v>10010.299999999999</v>
          </cell>
        </row>
        <row r="2341">
          <cell r="A2341">
            <v>38923</v>
          </cell>
          <cell r="B2341" t="str">
            <v>09:00</v>
          </cell>
          <cell r="C2341">
            <v>52386.6</v>
          </cell>
          <cell r="D2341">
            <v>64849.39</v>
          </cell>
          <cell r="E2341">
            <v>163493.29</v>
          </cell>
          <cell r="F2341">
            <v>14774.4</v>
          </cell>
          <cell r="G2341">
            <v>93226.63</v>
          </cell>
          <cell r="H2341">
            <v>12268.57</v>
          </cell>
          <cell r="I2341">
            <v>-197.24</v>
          </cell>
          <cell r="J2341">
            <v>16112.42</v>
          </cell>
          <cell r="K2341">
            <v>6368.23</v>
          </cell>
          <cell r="L2341">
            <v>14305.04</v>
          </cell>
          <cell r="M2341">
            <v>0</v>
          </cell>
          <cell r="N2341">
            <v>36432</v>
          </cell>
          <cell r="O2341">
            <v>7910.38</v>
          </cell>
          <cell r="P2341">
            <v>61150.02</v>
          </cell>
          <cell r="Q2341">
            <v>99557.24</v>
          </cell>
          <cell r="R2341">
            <v>69030.009999999995</v>
          </cell>
          <cell r="S2341">
            <v>2376</v>
          </cell>
          <cell r="T2341">
            <v>9892.7999999999993</v>
          </cell>
          <cell r="U2341">
            <v>14305.04</v>
          </cell>
          <cell r="V2341">
            <v>1284</v>
          </cell>
          <cell r="W2341">
            <v>12096</v>
          </cell>
          <cell r="X2341">
            <v>177</v>
          </cell>
          <cell r="Y2341">
            <v>13302.4</v>
          </cell>
          <cell r="Z2341">
            <v>7587.33</v>
          </cell>
          <cell r="AA2341">
            <v>5.63</v>
          </cell>
          <cell r="AB2341">
            <v>2199.3000000000002</v>
          </cell>
          <cell r="AC2341">
            <v>14929.45</v>
          </cell>
          <cell r="AD2341">
            <v>49.9</v>
          </cell>
          <cell r="AE2341">
            <v>21492</v>
          </cell>
          <cell r="AF2341">
            <v>27.08</v>
          </cell>
          <cell r="AG2341">
            <v>5468.63</v>
          </cell>
          <cell r="AH2341">
            <v>66033</v>
          </cell>
          <cell r="AI2341">
            <v>2239.1999999999998</v>
          </cell>
          <cell r="AJ2341">
            <v>170971.48</v>
          </cell>
          <cell r="AK2341">
            <v>4337.78</v>
          </cell>
          <cell r="AL2341">
            <v>11009.72</v>
          </cell>
        </row>
        <row r="2342">
          <cell r="A2342">
            <v>38923</v>
          </cell>
          <cell r="B2342" t="str">
            <v>09:15</v>
          </cell>
          <cell r="C2342">
            <v>53502.07</v>
          </cell>
          <cell r="D2342">
            <v>72650.95</v>
          </cell>
          <cell r="E2342">
            <v>160653.57</v>
          </cell>
          <cell r="F2342">
            <v>16243.2</v>
          </cell>
          <cell r="G2342">
            <v>91501.63</v>
          </cell>
          <cell r="H2342">
            <v>12196.57</v>
          </cell>
          <cell r="I2342">
            <v>-277.60000000000002</v>
          </cell>
          <cell r="J2342">
            <v>15698.03</v>
          </cell>
          <cell r="K2342">
            <v>6363.32</v>
          </cell>
          <cell r="L2342">
            <v>14323.12</v>
          </cell>
          <cell r="M2342">
            <v>0</v>
          </cell>
          <cell r="N2342">
            <v>36984</v>
          </cell>
          <cell r="O2342">
            <v>7825.45</v>
          </cell>
          <cell r="P2342">
            <v>61679.99</v>
          </cell>
          <cell r="Q2342">
            <v>100797.6</v>
          </cell>
          <cell r="R2342">
            <v>69479.990000000005</v>
          </cell>
          <cell r="S2342">
            <v>2592</v>
          </cell>
          <cell r="T2342">
            <v>9849.6</v>
          </cell>
          <cell r="U2342">
            <v>14323.12</v>
          </cell>
          <cell r="V2342">
            <v>1314</v>
          </cell>
          <cell r="W2342">
            <v>11952</v>
          </cell>
          <cell r="X2342">
            <v>158.25</v>
          </cell>
          <cell r="Y2342">
            <v>13468.68</v>
          </cell>
          <cell r="Z2342">
            <v>8385.11</v>
          </cell>
          <cell r="AA2342">
            <v>5.63</v>
          </cell>
          <cell r="AB2342">
            <v>2159.4</v>
          </cell>
          <cell r="AC2342">
            <v>15059.12</v>
          </cell>
          <cell r="AD2342">
            <v>48.11</v>
          </cell>
          <cell r="AE2342">
            <v>21852</v>
          </cell>
          <cell r="AF2342">
            <v>25</v>
          </cell>
          <cell r="AG2342">
            <v>5440.23</v>
          </cell>
          <cell r="AH2342">
            <v>66903</v>
          </cell>
          <cell r="AI2342">
            <v>2260.8000000000002</v>
          </cell>
          <cell r="AJ2342">
            <v>172043.38</v>
          </cell>
          <cell r="AK2342">
            <v>4337.78</v>
          </cell>
          <cell r="AL2342">
            <v>14199.67</v>
          </cell>
        </row>
        <row r="2343">
          <cell r="A2343">
            <v>38923</v>
          </cell>
          <cell r="B2343" t="str">
            <v>09:30</v>
          </cell>
          <cell r="C2343">
            <v>53080.77</v>
          </cell>
          <cell r="D2343">
            <v>75691.56</v>
          </cell>
          <cell r="E2343">
            <v>167412.89000000001</v>
          </cell>
          <cell r="F2343">
            <v>16070.4</v>
          </cell>
          <cell r="G2343">
            <v>91463.3</v>
          </cell>
          <cell r="H2343">
            <v>12172.57</v>
          </cell>
          <cell r="I2343">
            <v>-307.20999999999998</v>
          </cell>
          <cell r="J2343">
            <v>15716.39</v>
          </cell>
          <cell r="K2343">
            <v>5922.84</v>
          </cell>
          <cell r="L2343">
            <v>14367.77</v>
          </cell>
          <cell r="M2343">
            <v>0</v>
          </cell>
          <cell r="N2343">
            <v>36984</v>
          </cell>
          <cell r="O2343">
            <v>7819.38</v>
          </cell>
          <cell r="P2343">
            <v>61770.02</v>
          </cell>
          <cell r="Q2343">
            <v>102427.21</v>
          </cell>
          <cell r="R2343">
            <v>69570.02</v>
          </cell>
          <cell r="S2343">
            <v>2484</v>
          </cell>
          <cell r="T2343">
            <v>10094.4</v>
          </cell>
          <cell r="U2343">
            <v>14367.77</v>
          </cell>
          <cell r="V2343">
            <v>1167</v>
          </cell>
          <cell r="W2343">
            <v>11808</v>
          </cell>
          <cell r="X2343">
            <v>155.25</v>
          </cell>
          <cell r="Y2343">
            <v>13551.82</v>
          </cell>
          <cell r="Z2343">
            <v>8827.3799999999992</v>
          </cell>
          <cell r="AA2343">
            <v>5.63</v>
          </cell>
          <cell r="AB2343">
            <v>2108.4</v>
          </cell>
          <cell r="AC2343">
            <v>15010.46</v>
          </cell>
          <cell r="AD2343">
            <v>48.71</v>
          </cell>
          <cell r="AE2343">
            <v>21978</v>
          </cell>
          <cell r="AF2343">
            <v>27.08</v>
          </cell>
          <cell r="AG2343">
            <v>5460.87</v>
          </cell>
          <cell r="AH2343">
            <v>67815</v>
          </cell>
          <cell r="AI2343">
            <v>2260.8000000000002</v>
          </cell>
          <cell r="AJ2343">
            <v>176826.75</v>
          </cell>
          <cell r="AK2343">
            <v>4223.62</v>
          </cell>
          <cell r="AL2343">
            <v>13760.18</v>
          </cell>
        </row>
        <row r="2344">
          <cell r="A2344">
            <v>38923</v>
          </cell>
          <cell r="B2344" t="str">
            <v>09:45</v>
          </cell>
          <cell r="C2344">
            <v>52692.28</v>
          </cell>
          <cell r="D2344">
            <v>70730.570000000007</v>
          </cell>
          <cell r="E2344">
            <v>173415.37</v>
          </cell>
          <cell r="F2344">
            <v>20304</v>
          </cell>
          <cell r="G2344">
            <v>91424.97</v>
          </cell>
          <cell r="H2344">
            <v>12150.45</v>
          </cell>
          <cell r="I2344">
            <v>-368.02</v>
          </cell>
          <cell r="J2344">
            <v>15777.25</v>
          </cell>
          <cell r="K2344">
            <v>5940.6</v>
          </cell>
          <cell r="L2344">
            <v>14266.09</v>
          </cell>
          <cell r="M2344">
            <v>0</v>
          </cell>
          <cell r="N2344">
            <v>36984</v>
          </cell>
          <cell r="O2344">
            <v>7807.25</v>
          </cell>
          <cell r="P2344">
            <v>61659.98</v>
          </cell>
          <cell r="Q2344">
            <v>103648.02</v>
          </cell>
          <cell r="R2344">
            <v>69459.98</v>
          </cell>
          <cell r="S2344">
            <v>2484</v>
          </cell>
          <cell r="T2344">
            <v>10310.4</v>
          </cell>
          <cell r="U2344">
            <v>14266.09</v>
          </cell>
          <cell r="V2344">
            <v>1134</v>
          </cell>
          <cell r="W2344">
            <v>12009.6</v>
          </cell>
          <cell r="X2344">
            <v>143.25</v>
          </cell>
          <cell r="Y2344">
            <v>13634.96</v>
          </cell>
          <cell r="Z2344">
            <v>9145.3700000000008</v>
          </cell>
          <cell r="AA2344">
            <v>7.5</v>
          </cell>
          <cell r="AB2344">
            <v>2075</v>
          </cell>
          <cell r="AC2344">
            <v>15046.16</v>
          </cell>
          <cell r="AD2344">
            <v>52.04</v>
          </cell>
          <cell r="AE2344">
            <v>21942</v>
          </cell>
          <cell r="AF2344">
            <v>21.87</v>
          </cell>
          <cell r="AG2344">
            <v>5427.97</v>
          </cell>
          <cell r="AH2344">
            <v>67920</v>
          </cell>
          <cell r="AI2344">
            <v>2318.4</v>
          </cell>
          <cell r="AJ2344">
            <v>181002.17</v>
          </cell>
          <cell r="AK2344">
            <v>4394.8500000000004</v>
          </cell>
          <cell r="AL2344">
            <v>11688.88</v>
          </cell>
        </row>
        <row r="2345">
          <cell r="A2345">
            <v>38923</v>
          </cell>
          <cell r="B2345" t="str">
            <v>10:00</v>
          </cell>
          <cell r="C2345">
            <v>52807.1</v>
          </cell>
          <cell r="D2345">
            <v>67529.929999999993</v>
          </cell>
          <cell r="E2345">
            <v>173167.03</v>
          </cell>
          <cell r="F2345">
            <v>30240</v>
          </cell>
          <cell r="G2345">
            <v>91041.64</v>
          </cell>
          <cell r="H2345">
            <v>12148.58</v>
          </cell>
          <cell r="I2345">
            <v>-372.76</v>
          </cell>
          <cell r="J2345">
            <v>15532.84</v>
          </cell>
          <cell r="K2345">
            <v>5922.66</v>
          </cell>
          <cell r="L2345">
            <v>14392.94</v>
          </cell>
          <cell r="M2345">
            <v>0</v>
          </cell>
          <cell r="N2345">
            <v>36984</v>
          </cell>
          <cell r="O2345">
            <v>7813.32</v>
          </cell>
          <cell r="P2345">
            <v>55819.98</v>
          </cell>
          <cell r="Q2345">
            <v>109292.76</v>
          </cell>
          <cell r="R2345">
            <v>63619.98</v>
          </cell>
          <cell r="S2345">
            <v>2484</v>
          </cell>
          <cell r="T2345">
            <v>10148.4</v>
          </cell>
          <cell r="U2345">
            <v>14392.94</v>
          </cell>
          <cell r="V2345">
            <v>1215</v>
          </cell>
          <cell r="W2345">
            <v>12211.2</v>
          </cell>
          <cell r="X2345">
            <v>147</v>
          </cell>
          <cell r="Y2345">
            <v>13718.1</v>
          </cell>
          <cell r="Z2345">
            <v>9206.9599999999991</v>
          </cell>
          <cell r="AA2345">
            <v>5.63</v>
          </cell>
          <cell r="AB2345">
            <v>2079.8000000000002</v>
          </cell>
          <cell r="AC2345">
            <v>14776.7</v>
          </cell>
          <cell r="AD2345">
            <v>52.69</v>
          </cell>
          <cell r="AE2345">
            <v>21780</v>
          </cell>
          <cell r="AF2345">
            <v>26.04</v>
          </cell>
          <cell r="AG2345">
            <v>5539.33</v>
          </cell>
          <cell r="AH2345">
            <v>68283</v>
          </cell>
          <cell r="AI2345">
            <v>2340</v>
          </cell>
          <cell r="AJ2345">
            <v>181402.14</v>
          </cell>
          <cell r="AK2345">
            <v>4337.78</v>
          </cell>
          <cell r="AL2345">
            <v>12175.14</v>
          </cell>
        </row>
        <row r="2346">
          <cell r="A2346">
            <v>38923</v>
          </cell>
          <cell r="B2346" t="str">
            <v>10:15</v>
          </cell>
          <cell r="C2346">
            <v>52914.73</v>
          </cell>
          <cell r="D2346">
            <v>75531.53</v>
          </cell>
          <cell r="E2346">
            <v>172126.34</v>
          </cell>
          <cell r="F2346">
            <v>31449.599999999999</v>
          </cell>
          <cell r="G2346">
            <v>90236.64</v>
          </cell>
          <cell r="H2346">
            <v>12100.58</v>
          </cell>
          <cell r="I2346">
            <v>-365.29</v>
          </cell>
          <cell r="J2346">
            <v>15292.86</v>
          </cell>
          <cell r="K2346">
            <v>5913.66</v>
          </cell>
          <cell r="L2346">
            <v>14441.82</v>
          </cell>
          <cell r="M2346">
            <v>0</v>
          </cell>
          <cell r="N2346">
            <v>36984</v>
          </cell>
          <cell r="O2346">
            <v>7813.32</v>
          </cell>
          <cell r="P2346">
            <v>50070.02</v>
          </cell>
          <cell r="Q2346">
            <v>113565.29</v>
          </cell>
          <cell r="R2346">
            <v>57870.02</v>
          </cell>
          <cell r="S2346">
            <v>2592</v>
          </cell>
          <cell r="T2346">
            <v>9885.6</v>
          </cell>
          <cell r="U2346">
            <v>14441.82</v>
          </cell>
          <cell r="V2346">
            <v>1167</v>
          </cell>
          <cell r="W2346">
            <v>12268.8</v>
          </cell>
          <cell r="X2346">
            <v>139.5</v>
          </cell>
          <cell r="Y2346">
            <v>13967.52</v>
          </cell>
          <cell r="Z2346">
            <v>9276.7199999999993</v>
          </cell>
          <cell r="AA2346">
            <v>5.63</v>
          </cell>
          <cell r="AB2346">
            <v>2124.6999999999998</v>
          </cell>
          <cell r="AC2346">
            <v>14646.28</v>
          </cell>
          <cell r="AD2346">
            <v>51.24</v>
          </cell>
          <cell r="AE2346">
            <v>21960</v>
          </cell>
          <cell r="AF2346">
            <v>29.17</v>
          </cell>
          <cell r="AG2346">
            <v>5463.04</v>
          </cell>
          <cell r="AH2346">
            <v>67236</v>
          </cell>
          <cell r="AI2346">
            <v>2325.6</v>
          </cell>
          <cell r="AJ2346">
            <v>181546.25</v>
          </cell>
          <cell r="AK2346">
            <v>4337.78</v>
          </cell>
          <cell r="AL2346">
            <v>13684.21</v>
          </cell>
        </row>
        <row r="2347">
          <cell r="A2347">
            <v>38923</v>
          </cell>
          <cell r="B2347" t="str">
            <v>10:30</v>
          </cell>
          <cell r="C2347">
            <v>52696.28</v>
          </cell>
          <cell r="D2347">
            <v>72530.929999999993</v>
          </cell>
          <cell r="E2347">
            <v>176845.92</v>
          </cell>
          <cell r="F2347">
            <v>31363.200000000001</v>
          </cell>
          <cell r="G2347">
            <v>90236.64</v>
          </cell>
          <cell r="H2347">
            <v>12054.46</v>
          </cell>
          <cell r="I2347">
            <v>-360.54</v>
          </cell>
          <cell r="J2347">
            <v>15340.86</v>
          </cell>
          <cell r="K2347">
            <v>5955.24</v>
          </cell>
          <cell r="L2347">
            <v>14406.35</v>
          </cell>
          <cell r="M2347">
            <v>0</v>
          </cell>
          <cell r="N2347">
            <v>36432</v>
          </cell>
          <cell r="O2347">
            <v>7819.38</v>
          </cell>
          <cell r="P2347">
            <v>50050</v>
          </cell>
          <cell r="Q2347">
            <v>113400.54</v>
          </cell>
          <cell r="R2347">
            <v>57850</v>
          </cell>
          <cell r="S2347">
            <v>2376</v>
          </cell>
          <cell r="T2347">
            <v>10170</v>
          </cell>
          <cell r="U2347">
            <v>14406.35</v>
          </cell>
          <cell r="V2347">
            <v>1194</v>
          </cell>
          <cell r="W2347">
            <v>12240</v>
          </cell>
          <cell r="X2347">
            <v>136.5</v>
          </cell>
          <cell r="Y2347">
            <v>14216.94</v>
          </cell>
          <cell r="Z2347">
            <v>9317.0300000000007</v>
          </cell>
          <cell r="AA2347">
            <v>7.5</v>
          </cell>
          <cell r="AB2347">
            <v>2139</v>
          </cell>
          <cell r="AC2347">
            <v>14745.92</v>
          </cell>
          <cell r="AD2347">
            <v>54.1</v>
          </cell>
          <cell r="AE2347">
            <v>21744</v>
          </cell>
          <cell r="AF2347">
            <v>29.17</v>
          </cell>
          <cell r="AG2347">
            <v>5602.08</v>
          </cell>
          <cell r="AH2347">
            <v>66801</v>
          </cell>
          <cell r="AI2347">
            <v>2332.8000000000002</v>
          </cell>
          <cell r="AJ2347">
            <v>184889.8</v>
          </cell>
          <cell r="AK2347">
            <v>4337.78</v>
          </cell>
          <cell r="AL2347">
            <v>12453.35</v>
          </cell>
        </row>
        <row r="2348">
          <cell r="A2348">
            <v>38923</v>
          </cell>
          <cell r="B2348" t="str">
            <v>10:45</v>
          </cell>
          <cell r="C2348">
            <v>53058.76</v>
          </cell>
          <cell r="D2348">
            <v>74171.259999999995</v>
          </cell>
          <cell r="E2348">
            <v>176728.31</v>
          </cell>
          <cell r="F2348">
            <v>31449.599999999999</v>
          </cell>
          <cell r="G2348">
            <v>90236.64</v>
          </cell>
          <cell r="H2348">
            <v>12054.46</v>
          </cell>
          <cell r="I2348">
            <v>-384.69</v>
          </cell>
          <cell r="J2348">
            <v>15292.46</v>
          </cell>
          <cell r="K2348">
            <v>5921.54</v>
          </cell>
          <cell r="L2348">
            <v>14333.3</v>
          </cell>
          <cell r="M2348">
            <v>0</v>
          </cell>
          <cell r="N2348">
            <v>36984</v>
          </cell>
          <cell r="O2348">
            <v>7807.25</v>
          </cell>
          <cell r="P2348">
            <v>52219.98</v>
          </cell>
          <cell r="Q2348">
            <v>111384.69</v>
          </cell>
          <cell r="R2348">
            <v>60019.98</v>
          </cell>
          <cell r="S2348">
            <v>2484</v>
          </cell>
          <cell r="T2348">
            <v>10274.4</v>
          </cell>
          <cell r="U2348">
            <v>14333.3</v>
          </cell>
          <cell r="V2348">
            <v>1245</v>
          </cell>
          <cell r="W2348">
            <v>12124.8</v>
          </cell>
          <cell r="X2348">
            <v>122.25</v>
          </cell>
          <cell r="Y2348">
            <v>14549.5</v>
          </cell>
          <cell r="Z2348">
            <v>9583.58</v>
          </cell>
          <cell r="AA2348">
            <v>7.5</v>
          </cell>
          <cell r="AB2348">
            <v>2159.8000000000002</v>
          </cell>
          <cell r="AC2348">
            <v>14595.96</v>
          </cell>
          <cell r="AD2348">
            <v>55.72</v>
          </cell>
          <cell r="AE2348">
            <v>22068</v>
          </cell>
          <cell r="AF2348">
            <v>28.12</v>
          </cell>
          <cell r="AG2348">
            <v>5618.35</v>
          </cell>
          <cell r="AH2348">
            <v>67119</v>
          </cell>
          <cell r="AI2348">
            <v>2368.8000000000002</v>
          </cell>
          <cell r="AJ2348">
            <v>186089.72</v>
          </cell>
          <cell r="AK2348">
            <v>4280.7</v>
          </cell>
          <cell r="AL2348">
            <v>13429.38</v>
          </cell>
        </row>
        <row r="2349">
          <cell r="A2349">
            <v>38923</v>
          </cell>
          <cell r="B2349" t="str">
            <v>11:00</v>
          </cell>
          <cell r="C2349">
            <v>53081.97</v>
          </cell>
          <cell r="D2349">
            <v>75011.429999999993</v>
          </cell>
          <cell r="E2349">
            <v>176809.17</v>
          </cell>
          <cell r="F2349">
            <v>31104</v>
          </cell>
          <cell r="G2349">
            <v>89814.97</v>
          </cell>
          <cell r="H2349">
            <v>12028.59</v>
          </cell>
          <cell r="I2349">
            <v>-374.63</v>
          </cell>
          <cell r="J2349">
            <v>15372.09</v>
          </cell>
          <cell r="K2349">
            <v>5878.09</v>
          </cell>
          <cell r="L2349">
            <v>14389.09</v>
          </cell>
          <cell r="M2349">
            <v>0</v>
          </cell>
          <cell r="N2349">
            <v>36432</v>
          </cell>
          <cell r="O2349">
            <v>7776.92</v>
          </cell>
          <cell r="P2349">
            <v>52890.02</v>
          </cell>
          <cell r="Q2349">
            <v>111414.63</v>
          </cell>
          <cell r="R2349">
            <v>60650.01</v>
          </cell>
          <cell r="S2349">
            <v>2376</v>
          </cell>
          <cell r="T2349">
            <v>10026</v>
          </cell>
          <cell r="U2349">
            <v>14389.09</v>
          </cell>
          <cell r="V2349">
            <v>1290</v>
          </cell>
          <cell r="W2349">
            <v>11836.8</v>
          </cell>
          <cell r="X2349">
            <v>112.5</v>
          </cell>
          <cell r="Y2349">
            <v>14466.36</v>
          </cell>
          <cell r="Z2349">
            <v>9580.39</v>
          </cell>
          <cell r="AA2349">
            <v>5.63</v>
          </cell>
          <cell r="AB2349">
            <v>2126.3000000000002</v>
          </cell>
          <cell r="AC2349">
            <v>14664.83</v>
          </cell>
          <cell r="AD2349">
            <v>56.72</v>
          </cell>
          <cell r="AE2349">
            <v>21888</v>
          </cell>
          <cell r="AF2349">
            <v>27.08</v>
          </cell>
          <cell r="AG2349">
            <v>5478.13</v>
          </cell>
          <cell r="AH2349">
            <v>66798</v>
          </cell>
          <cell r="AI2349">
            <v>2397.6</v>
          </cell>
          <cell r="AJ2349">
            <v>187385.61</v>
          </cell>
          <cell r="AK2349">
            <v>4394.8500000000004</v>
          </cell>
          <cell r="AL2349">
            <v>14345.8</v>
          </cell>
        </row>
        <row r="2350">
          <cell r="A2350">
            <v>38923</v>
          </cell>
          <cell r="B2350" t="str">
            <v>11:15</v>
          </cell>
          <cell r="C2350">
            <v>53872.959999999999</v>
          </cell>
          <cell r="D2350">
            <v>82652.960000000006</v>
          </cell>
          <cell r="E2350">
            <v>176330.39</v>
          </cell>
          <cell r="F2350">
            <v>31104</v>
          </cell>
          <cell r="G2350">
            <v>88703.3</v>
          </cell>
          <cell r="H2350">
            <v>12006.46</v>
          </cell>
          <cell r="I2350">
            <v>-374.2</v>
          </cell>
          <cell r="J2350">
            <v>14711.28</v>
          </cell>
          <cell r="K2350">
            <v>5910.1</v>
          </cell>
          <cell r="L2350">
            <v>14193.16</v>
          </cell>
          <cell r="M2350">
            <v>0</v>
          </cell>
          <cell r="N2350">
            <v>36432</v>
          </cell>
          <cell r="O2350">
            <v>7685.93</v>
          </cell>
          <cell r="P2350">
            <v>52750.02</v>
          </cell>
          <cell r="Q2350">
            <v>112294.2</v>
          </cell>
          <cell r="R2350">
            <v>60390.02</v>
          </cell>
          <cell r="S2350">
            <v>2376</v>
          </cell>
          <cell r="T2350">
            <v>10418.4</v>
          </cell>
          <cell r="U2350">
            <v>14193.16</v>
          </cell>
          <cell r="V2350">
            <v>1140</v>
          </cell>
          <cell r="W2350">
            <v>12038.4</v>
          </cell>
          <cell r="X2350">
            <v>106.5</v>
          </cell>
          <cell r="Y2350">
            <v>14798.92</v>
          </cell>
          <cell r="Z2350">
            <v>9871.6200000000008</v>
          </cell>
          <cell r="AA2350">
            <v>7.5</v>
          </cell>
          <cell r="AB2350">
            <v>2134.3000000000002</v>
          </cell>
          <cell r="AC2350">
            <v>15197.6</v>
          </cell>
          <cell r="AD2350">
            <v>56.66</v>
          </cell>
          <cell r="AE2350">
            <v>21978</v>
          </cell>
          <cell r="AF2350">
            <v>27.08</v>
          </cell>
          <cell r="AG2350">
            <v>5437.11</v>
          </cell>
          <cell r="AH2350">
            <v>67140</v>
          </cell>
          <cell r="AI2350">
            <v>2491.1999999999998</v>
          </cell>
          <cell r="AJ2350">
            <v>188793.46</v>
          </cell>
          <cell r="AK2350">
            <v>4337.78</v>
          </cell>
          <cell r="AL2350">
            <v>15887.58</v>
          </cell>
        </row>
        <row r="2351">
          <cell r="A2351">
            <v>38923</v>
          </cell>
          <cell r="B2351" t="str">
            <v>11:30</v>
          </cell>
          <cell r="C2351">
            <v>53862.559999999998</v>
          </cell>
          <cell r="D2351">
            <v>85853.59</v>
          </cell>
          <cell r="E2351">
            <v>176411.22</v>
          </cell>
          <cell r="F2351">
            <v>31017.599999999999</v>
          </cell>
          <cell r="G2351">
            <v>88664.97</v>
          </cell>
          <cell r="H2351">
            <v>11596.62</v>
          </cell>
          <cell r="I2351">
            <v>-387.14</v>
          </cell>
          <cell r="J2351">
            <v>15161.27</v>
          </cell>
          <cell r="K2351">
            <v>5740.5</v>
          </cell>
          <cell r="L2351">
            <v>14275.71</v>
          </cell>
          <cell r="M2351">
            <v>0</v>
          </cell>
          <cell r="N2351">
            <v>36984</v>
          </cell>
          <cell r="O2351">
            <v>15359.72</v>
          </cell>
          <cell r="P2351">
            <v>46939.98</v>
          </cell>
          <cell r="Q2351">
            <v>112707.14</v>
          </cell>
          <cell r="R2351">
            <v>61899.98</v>
          </cell>
          <cell r="S2351">
            <v>2484</v>
          </cell>
          <cell r="T2351">
            <v>10634.4</v>
          </cell>
          <cell r="U2351">
            <v>14275.71</v>
          </cell>
          <cell r="V2351">
            <v>1128</v>
          </cell>
          <cell r="W2351">
            <v>12355.2</v>
          </cell>
          <cell r="X2351">
            <v>102.75</v>
          </cell>
          <cell r="Y2351">
            <v>14216.94</v>
          </cell>
          <cell r="Z2351">
            <v>9903.06</v>
          </cell>
          <cell r="AA2351">
            <v>5.63</v>
          </cell>
          <cell r="AB2351">
            <v>2142.3000000000002</v>
          </cell>
          <cell r="AC2351">
            <v>15013.97</v>
          </cell>
          <cell r="AD2351">
            <v>56.36</v>
          </cell>
          <cell r="AE2351">
            <v>22122</v>
          </cell>
          <cell r="AF2351">
            <v>27.08</v>
          </cell>
          <cell r="AG2351">
            <v>5361.37</v>
          </cell>
          <cell r="AH2351">
            <v>67059</v>
          </cell>
          <cell r="AI2351">
            <v>2469.6</v>
          </cell>
          <cell r="AJ2351">
            <v>190137.29</v>
          </cell>
          <cell r="AK2351">
            <v>4280.7</v>
          </cell>
          <cell r="AL2351">
            <v>17062.330000000002</v>
          </cell>
        </row>
        <row r="2352">
          <cell r="A2352">
            <v>38923</v>
          </cell>
          <cell r="B2352" t="str">
            <v>11:45</v>
          </cell>
          <cell r="C2352">
            <v>54679.15</v>
          </cell>
          <cell r="D2352">
            <v>86213.67</v>
          </cell>
          <cell r="E2352">
            <v>176889.28</v>
          </cell>
          <cell r="F2352">
            <v>31017.599999999999</v>
          </cell>
          <cell r="G2352">
            <v>88779.97</v>
          </cell>
          <cell r="H2352">
            <v>11548.63</v>
          </cell>
          <cell r="I2352">
            <v>-379.38</v>
          </cell>
          <cell r="J2352">
            <v>14946.89</v>
          </cell>
          <cell r="K2352">
            <v>5686.84</v>
          </cell>
          <cell r="L2352">
            <v>14347.56</v>
          </cell>
          <cell r="M2352">
            <v>0</v>
          </cell>
          <cell r="N2352">
            <v>36432</v>
          </cell>
          <cell r="O2352">
            <v>16445.580000000002</v>
          </cell>
          <cell r="P2352">
            <v>47639.99</v>
          </cell>
          <cell r="Q2352">
            <v>111659.38</v>
          </cell>
          <cell r="R2352">
            <v>64039.99</v>
          </cell>
          <cell r="S2352">
            <v>2376</v>
          </cell>
          <cell r="T2352">
            <v>10767.6</v>
          </cell>
          <cell r="U2352">
            <v>14347.56</v>
          </cell>
          <cell r="V2352">
            <v>1149</v>
          </cell>
          <cell r="W2352">
            <v>12441.6</v>
          </cell>
          <cell r="X2352">
            <v>102.75</v>
          </cell>
          <cell r="Y2352">
            <v>14632.64</v>
          </cell>
          <cell r="Z2352">
            <v>9986.5</v>
          </cell>
          <cell r="AA2352">
            <v>5.63</v>
          </cell>
          <cell r="AB2352">
            <v>2164.6</v>
          </cell>
          <cell r="AC2352">
            <v>14980.11</v>
          </cell>
          <cell r="AD2352">
            <v>60.85</v>
          </cell>
          <cell r="AE2352">
            <v>22392</v>
          </cell>
          <cell r="AF2352">
            <v>27.08</v>
          </cell>
          <cell r="AG2352">
            <v>5385.62</v>
          </cell>
          <cell r="AH2352">
            <v>67644</v>
          </cell>
          <cell r="AI2352">
            <v>2527.1999999999998</v>
          </cell>
          <cell r="AJ2352">
            <v>190809.23</v>
          </cell>
          <cell r="AK2352">
            <v>3938.24</v>
          </cell>
          <cell r="AL2352">
            <v>17082.2</v>
          </cell>
        </row>
        <row r="2353">
          <cell r="A2353">
            <v>38923</v>
          </cell>
          <cell r="B2353" t="str">
            <v>12:00</v>
          </cell>
          <cell r="C2353">
            <v>53960.18</v>
          </cell>
          <cell r="D2353">
            <v>84773.38</v>
          </cell>
          <cell r="E2353">
            <v>174092.36</v>
          </cell>
          <cell r="F2353">
            <v>30672</v>
          </cell>
          <cell r="G2353">
            <v>88396.64</v>
          </cell>
          <cell r="H2353">
            <v>11310.52</v>
          </cell>
          <cell r="I2353">
            <v>-354.51</v>
          </cell>
          <cell r="J2353">
            <v>14868.87</v>
          </cell>
          <cell r="K2353">
            <v>5630.37</v>
          </cell>
          <cell r="L2353">
            <v>14195.58</v>
          </cell>
          <cell r="M2353">
            <v>0</v>
          </cell>
          <cell r="N2353">
            <v>36432</v>
          </cell>
          <cell r="O2353">
            <v>16457.71</v>
          </cell>
          <cell r="P2353">
            <v>47839.98</v>
          </cell>
          <cell r="Q2353">
            <v>110354.51</v>
          </cell>
          <cell r="R2353">
            <v>64279.98</v>
          </cell>
          <cell r="S2353">
            <v>2484</v>
          </cell>
          <cell r="T2353">
            <v>10684.8</v>
          </cell>
          <cell r="U2353">
            <v>14195.58</v>
          </cell>
          <cell r="V2353">
            <v>1263</v>
          </cell>
          <cell r="W2353">
            <v>12355.2</v>
          </cell>
          <cell r="X2353">
            <v>102</v>
          </cell>
          <cell r="Y2353">
            <v>14632.64</v>
          </cell>
          <cell r="Z2353">
            <v>9186.31</v>
          </cell>
          <cell r="AA2353">
            <v>7.5</v>
          </cell>
          <cell r="AB2353">
            <v>2169.5</v>
          </cell>
          <cell r="AC2353">
            <v>14773.95</v>
          </cell>
          <cell r="AD2353">
            <v>57.48</v>
          </cell>
          <cell r="AE2353">
            <v>21816</v>
          </cell>
          <cell r="AF2353">
            <v>25</v>
          </cell>
          <cell r="AG2353">
            <v>5340.08</v>
          </cell>
          <cell r="AH2353">
            <v>65895</v>
          </cell>
          <cell r="AI2353">
            <v>2534.4</v>
          </cell>
          <cell r="AJ2353">
            <v>188313.56</v>
          </cell>
          <cell r="AK2353">
            <v>4052.4</v>
          </cell>
          <cell r="AL2353">
            <v>17340.54</v>
          </cell>
        </row>
        <row r="2354">
          <cell r="A2354">
            <v>38923</v>
          </cell>
          <cell r="B2354" t="str">
            <v>12:15</v>
          </cell>
          <cell r="C2354">
            <v>52413.01</v>
          </cell>
          <cell r="D2354">
            <v>72850.990000000005</v>
          </cell>
          <cell r="E2354">
            <v>174247.26</v>
          </cell>
          <cell r="F2354">
            <v>30412.799999999999</v>
          </cell>
          <cell r="G2354">
            <v>88166.64</v>
          </cell>
          <cell r="H2354">
            <v>11188.66</v>
          </cell>
          <cell r="I2354">
            <v>-343.44</v>
          </cell>
          <cell r="J2354">
            <v>14945.69</v>
          </cell>
          <cell r="K2354">
            <v>5619.05</v>
          </cell>
          <cell r="L2354">
            <v>14236.69</v>
          </cell>
          <cell r="M2354">
            <v>0</v>
          </cell>
          <cell r="N2354">
            <v>36432</v>
          </cell>
          <cell r="O2354">
            <v>16427.38</v>
          </cell>
          <cell r="P2354">
            <v>40220.03</v>
          </cell>
          <cell r="Q2354">
            <v>110183.44</v>
          </cell>
          <cell r="R2354">
            <v>56620.03</v>
          </cell>
          <cell r="S2354">
            <v>2484</v>
          </cell>
          <cell r="T2354">
            <v>10047.6</v>
          </cell>
          <cell r="U2354">
            <v>14236.69</v>
          </cell>
          <cell r="V2354">
            <v>1164</v>
          </cell>
          <cell r="W2354">
            <v>11894.4</v>
          </cell>
          <cell r="X2354">
            <v>99.75</v>
          </cell>
          <cell r="Y2354">
            <v>14300.08</v>
          </cell>
          <cell r="Z2354">
            <v>8333.7800000000007</v>
          </cell>
          <cell r="AA2354">
            <v>5.63</v>
          </cell>
          <cell r="AB2354">
            <v>2164.6999999999998</v>
          </cell>
          <cell r="AC2354">
            <v>14461.36</v>
          </cell>
          <cell r="AD2354">
            <v>54.79</v>
          </cell>
          <cell r="AE2354">
            <v>21348</v>
          </cell>
          <cell r="AF2354">
            <v>21.87</v>
          </cell>
          <cell r="AG2354">
            <v>5322.06</v>
          </cell>
          <cell r="AH2354">
            <v>62124</v>
          </cell>
          <cell r="AI2354">
            <v>2484</v>
          </cell>
          <cell r="AJ2354">
            <v>183594.2</v>
          </cell>
          <cell r="AK2354">
            <v>4509</v>
          </cell>
          <cell r="AL2354">
            <v>14009.18</v>
          </cell>
        </row>
        <row r="2355">
          <cell r="A2355">
            <v>38923</v>
          </cell>
          <cell r="B2355" t="str">
            <v>12:30</v>
          </cell>
          <cell r="C2355">
            <v>52337.79</v>
          </cell>
          <cell r="D2355">
            <v>62168.86</v>
          </cell>
          <cell r="E2355">
            <v>174010.07</v>
          </cell>
          <cell r="F2355">
            <v>30240</v>
          </cell>
          <cell r="G2355">
            <v>88204.97</v>
          </cell>
          <cell r="H2355">
            <v>11428.64</v>
          </cell>
          <cell r="I2355">
            <v>-347.46</v>
          </cell>
          <cell r="J2355">
            <v>14827.3</v>
          </cell>
          <cell r="K2355">
            <v>5618.16</v>
          </cell>
          <cell r="L2355">
            <v>14376.84</v>
          </cell>
          <cell r="M2355">
            <v>0</v>
          </cell>
          <cell r="N2355">
            <v>36432</v>
          </cell>
          <cell r="O2355">
            <v>16124.07</v>
          </cell>
          <cell r="P2355">
            <v>33770</v>
          </cell>
          <cell r="Q2355">
            <v>112147.46</v>
          </cell>
          <cell r="R2355">
            <v>50090</v>
          </cell>
          <cell r="S2355">
            <v>2484</v>
          </cell>
          <cell r="T2355">
            <v>8611.2000000000007</v>
          </cell>
          <cell r="U2355">
            <v>14376.84</v>
          </cell>
          <cell r="V2355">
            <v>1098</v>
          </cell>
          <cell r="W2355">
            <v>11520</v>
          </cell>
          <cell r="X2355">
            <v>102</v>
          </cell>
          <cell r="Y2355">
            <v>13967.52</v>
          </cell>
          <cell r="Z2355">
            <v>8254.98</v>
          </cell>
          <cell r="AA2355">
            <v>5.63</v>
          </cell>
          <cell r="AB2355">
            <v>2094.3000000000002</v>
          </cell>
          <cell r="AC2355">
            <v>14448.98</v>
          </cell>
          <cell r="AD2355">
            <v>52.27</v>
          </cell>
          <cell r="AE2355">
            <v>20556</v>
          </cell>
          <cell r="AF2355">
            <v>20.83</v>
          </cell>
          <cell r="AG2355">
            <v>5349.05</v>
          </cell>
          <cell r="AH2355">
            <v>60153</v>
          </cell>
          <cell r="AI2355">
            <v>2390.4</v>
          </cell>
          <cell r="AJ2355">
            <v>180714.43</v>
          </cell>
          <cell r="AK2355">
            <v>4337.78</v>
          </cell>
          <cell r="AL2355">
            <v>11173.42</v>
          </cell>
        </row>
        <row r="2356">
          <cell r="A2356">
            <v>38923</v>
          </cell>
          <cell r="B2356" t="str">
            <v>12:45</v>
          </cell>
          <cell r="C2356">
            <v>51980.1</v>
          </cell>
          <cell r="D2356">
            <v>56087.64</v>
          </cell>
          <cell r="E2356">
            <v>174046.05</v>
          </cell>
          <cell r="F2356">
            <v>30412.799999999999</v>
          </cell>
          <cell r="G2356">
            <v>88166.64</v>
          </cell>
          <cell r="H2356">
            <v>11358.52</v>
          </cell>
          <cell r="I2356">
            <v>-339.41</v>
          </cell>
          <cell r="J2356">
            <v>15210.87</v>
          </cell>
          <cell r="K2356">
            <v>5656.38</v>
          </cell>
          <cell r="L2356">
            <v>14403.67</v>
          </cell>
          <cell r="M2356">
            <v>0</v>
          </cell>
          <cell r="N2356">
            <v>35880</v>
          </cell>
          <cell r="O2356">
            <v>7831.52</v>
          </cell>
          <cell r="P2356">
            <v>37390.03</v>
          </cell>
          <cell r="Q2356">
            <v>112819.41</v>
          </cell>
          <cell r="R2356">
            <v>45350.04</v>
          </cell>
          <cell r="S2356">
            <v>2376</v>
          </cell>
          <cell r="T2356">
            <v>7984.8</v>
          </cell>
          <cell r="U2356">
            <v>14403.67</v>
          </cell>
          <cell r="V2356">
            <v>978</v>
          </cell>
          <cell r="W2356">
            <v>11203.2</v>
          </cell>
          <cell r="X2356">
            <v>94.5</v>
          </cell>
          <cell r="Y2356">
            <v>13884.38</v>
          </cell>
          <cell r="Z2356">
            <v>8193.49</v>
          </cell>
          <cell r="AA2356">
            <v>7.5</v>
          </cell>
          <cell r="AB2356">
            <v>2083.1</v>
          </cell>
          <cell r="AC2356">
            <v>14476.39</v>
          </cell>
          <cell r="AD2356">
            <v>50.54</v>
          </cell>
          <cell r="AE2356">
            <v>20142</v>
          </cell>
          <cell r="AF2356">
            <v>20.83</v>
          </cell>
          <cell r="AG2356">
            <v>5292.93</v>
          </cell>
          <cell r="AH2356">
            <v>60312</v>
          </cell>
          <cell r="AI2356">
            <v>2361.6</v>
          </cell>
          <cell r="AJ2356">
            <v>178554.58</v>
          </cell>
          <cell r="AK2356">
            <v>4280.7</v>
          </cell>
          <cell r="AL2356">
            <v>9565</v>
          </cell>
        </row>
        <row r="2357">
          <cell r="A2357">
            <v>38923</v>
          </cell>
          <cell r="B2357" t="str">
            <v>13:00</v>
          </cell>
          <cell r="C2357">
            <v>52709.88</v>
          </cell>
          <cell r="D2357">
            <v>57767.98</v>
          </cell>
          <cell r="E2357">
            <v>170491.37</v>
          </cell>
          <cell r="F2357">
            <v>30153.599999999999</v>
          </cell>
          <cell r="G2357">
            <v>88243.3</v>
          </cell>
          <cell r="H2357">
            <v>11406.52</v>
          </cell>
          <cell r="I2357">
            <v>-318.85000000000002</v>
          </cell>
          <cell r="J2357">
            <v>14864.1</v>
          </cell>
          <cell r="K2357">
            <v>5656.54</v>
          </cell>
          <cell r="L2357">
            <v>14443.64</v>
          </cell>
          <cell r="M2357">
            <v>0</v>
          </cell>
          <cell r="N2357">
            <v>36432</v>
          </cell>
          <cell r="O2357">
            <v>7667.73</v>
          </cell>
          <cell r="P2357">
            <v>34650.019999999997</v>
          </cell>
          <cell r="Q2357">
            <v>111678.85</v>
          </cell>
          <cell r="R2357">
            <v>42330.02</v>
          </cell>
          <cell r="S2357">
            <v>2376</v>
          </cell>
          <cell r="T2357">
            <v>7725.6</v>
          </cell>
          <cell r="U2357">
            <v>14443.64</v>
          </cell>
          <cell r="V2357">
            <v>1179</v>
          </cell>
          <cell r="W2357">
            <v>11088</v>
          </cell>
          <cell r="X2357">
            <v>103.5</v>
          </cell>
          <cell r="Y2357">
            <v>13634.96</v>
          </cell>
          <cell r="Z2357">
            <v>8395.91</v>
          </cell>
          <cell r="AA2357">
            <v>7.5</v>
          </cell>
          <cell r="AB2357">
            <v>2062.3000000000002</v>
          </cell>
          <cell r="AC2357">
            <v>14760.76</v>
          </cell>
          <cell r="AD2357">
            <v>51.41</v>
          </cell>
          <cell r="AE2357">
            <v>19980</v>
          </cell>
          <cell r="AF2357">
            <v>23.96</v>
          </cell>
          <cell r="AG2357">
            <v>5388.68</v>
          </cell>
          <cell r="AH2357">
            <v>59640</v>
          </cell>
          <cell r="AI2357">
            <v>2376</v>
          </cell>
          <cell r="AJ2357">
            <v>177274.78</v>
          </cell>
          <cell r="AK2357">
            <v>4280.7</v>
          </cell>
          <cell r="AL2357">
            <v>10609.98</v>
          </cell>
        </row>
        <row r="2358">
          <cell r="A2358">
            <v>38923</v>
          </cell>
          <cell r="B2358" t="str">
            <v>13:15</v>
          </cell>
          <cell r="C2358">
            <v>53465.26</v>
          </cell>
          <cell r="D2358">
            <v>60608.55</v>
          </cell>
          <cell r="E2358">
            <v>170566.96</v>
          </cell>
          <cell r="F2358">
            <v>29894.400000000001</v>
          </cell>
          <cell r="G2358">
            <v>88243.3</v>
          </cell>
          <cell r="H2358">
            <v>11450.76</v>
          </cell>
          <cell r="I2358">
            <v>-256.61</v>
          </cell>
          <cell r="J2358">
            <v>14971.29</v>
          </cell>
          <cell r="K2358">
            <v>5710.36</v>
          </cell>
          <cell r="L2358">
            <v>14444.4</v>
          </cell>
          <cell r="M2358">
            <v>0</v>
          </cell>
          <cell r="N2358">
            <v>36432</v>
          </cell>
          <cell r="O2358">
            <v>7588.87</v>
          </cell>
          <cell r="P2358">
            <v>33680.019999999997</v>
          </cell>
          <cell r="Q2358">
            <v>110216.61</v>
          </cell>
          <cell r="R2358">
            <v>41240.019999999997</v>
          </cell>
          <cell r="S2358">
            <v>2376</v>
          </cell>
          <cell r="T2358">
            <v>7113.6</v>
          </cell>
          <cell r="U2358">
            <v>14444.4</v>
          </cell>
          <cell r="V2358">
            <v>1257</v>
          </cell>
          <cell r="W2358">
            <v>10972.8</v>
          </cell>
          <cell r="X2358">
            <v>96</v>
          </cell>
          <cell r="Y2358">
            <v>13801.24</v>
          </cell>
          <cell r="Z2358">
            <v>9011.36</v>
          </cell>
          <cell r="AA2358">
            <v>3.75</v>
          </cell>
          <cell r="AB2358">
            <v>2154.6999999999998</v>
          </cell>
          <cell r="AC2358">
            <v>14650.73</v>
          </cell>
          <cell r="AD2358">
            <v>50.4</v>
          </cell>
          <cell r="AE2358">
            <v>19836</v>
          </cell>
          <cell r="AF2358">
            <v>28.12</v>
          </cell>
          <cell r="AG2358">
            <v>5414.26</v>
          </cell>
          <cell r="AH2358">
            <v>60906</v>
          </cell>
          <cell r="AI2358">
            <v>2448</v>
          </cell>
          <cell r="AJ2358">
            <v>178730.58</v>
          </cell>
          <cell r="AK2358">
            <v>4451.93</v>
          </cell>
          <cell r="AL2358">
            <v>12068.76</v>
          </cell>
        </row>
        <row r="2359">
          <cell r="A2359">
            <v>38923</v>
          </cell>
          <cell r="B2359" t="str">
            <v>13:30</v>
          </cell>
          <cell r="C2359">
            <v>53983.78</v>
          </cell>
          <cell r="D2359">
            <v>65929.61</v>
          </cell>
          <cell r="E2359">
            <v>171329.04</v>
          </cell>
          <cell r="F2359">
            <v>29808</v>
          </cell>
          <cell r="G2359">
            <v>88281.64</v>
          </cell>
          <cell r="H2359">
            <v>11450.76</v>
          </cell>
          <cell r="I2359">
            <v>-193.21</v>
          </cell>
          <cell r="J2359">
            <v>14802.51</v>
          </cell>
          <cell r="K2359">
            <v>5682.68</v>
          </cell>
          <cell r="L2359">
            <v>14427.4</v>
          </cell>
          <cell r="M2359">
            <v>0</v>
          </cell>
          <cell r="N2359">
            <v>36432</v>
          </cell>
          <cell r="O2359">
            <v>9675.65</v>
          </cell>
          <cell r="P2359">
            <v>28429.99</v>
          </cell>
          <cell r="Q2359">
            <v>110793.21</v>
          </cell>
          <cell r="R2359">
            <v>37710</v>
          </cell>
          <cell r="S2359">
            <v>2376</v>
          </cell>
          <cell r="T2359">
            <v>7318.8</v>
          </cell>
          <cell r="U2359">
            <v>14427.4</v>
          </cell>
          <cell r="V2359">
            <v>1260</v>
          </cell>
          <cell r="W2359">
            <v>10915.2</v>
          </cell>
          <cell r="X2359">
            <v>110.25</v>
          </cell>
          <cell r="Y2359">
            <v>13801.24</v>
          </cell>
          <cell r="Z2359">
            <v>8902.8799999999992</v>
          </cell>
          <cell r="AA2359">
            <v>3.75</v>
          </cell>
          <cell r="AB2359">
            <v>2169.1</v>
          </cell>
          <cell r="AC2359">
            <v>14831.19</v>
          </cell>
          <cell r="AD2359">
            <v>50.39</v>
          </cell>
          <cell r="AE2359">
            <v>20052</v>
          </cell>
          <cell r="AF2359">
            <v>27.08</v>
          </cell>
          <cell r="AG2359">
            <v>5434.17</v>
          </cell>
          <cell r="AH2359">
            <v>62166</v>
          </cell>
          <cell r="AI2359">
            <v>2505.6</v>
          </cell>
          <cell r="AJ2359">
            <v>181386.28</v>
          </cell>
          <cell r="AK2359">
            <v>4280.7</v>
          </cell>
          <cell r="AL2359">
            <v>13643.25</v>
          </cell>
        </row>
        <row r="2360">
          <cell r="A2360">
            <v>38923</v>
          </cell>
          <cell r="B2360" t="str">
            <v>13:45</v>
          </cell>
          <cell r="C2360">
            <v>52989.95</v>
          </cell>
          <cell r="D2360">
            <v>68290.09</v>
          </cell>
          <cell r="E2360">
            <v>169604.5</v>
          </cell>
          <cell r="F2360">
            <v>29808</v>
          </cell>
          <cell r="G2360">
            <v>88204.97</v>
          </cell>
          <cell r="H2360">
            <v>11328.89</v>
          </cell>
          <cell r="I2360">
            <v>-191.48</v>
          </cell>
          <cell r="J2360">
            <v>15031.69</v>
          </cell>
          <cell r="K2360">
            <v>5593.12</v>
          </cell>
          <cell r="L2360">
            <v>14464.7</v>
          </cell>
          <cell r="M2360">
            <v>0</v>
          </cell>
          <cell r="N2360">
            <v>35880</v>
          </cell>
          <cell r="O2360">
            <v>16336.38</v>
          </cell>
          <cell r="P2360">
            <v>25590.01</v>
          </cell>
          <cell r="Q2360">
            <v>106351.48</v>
          </cell>
          <cell r="R2360">
            <v>41910.01</v>
          </cell>
          <cell r="S2360">
            <v>2268</v>
          </cell>
          <cell r="T2360">
            <v>8118</v>
          </cell>
          <cell r="U2360">
            <v>14464.7</v>
          </cell>
          <cell r="V2360">
            <v>1263</v>
          </cell>
          <cell r="W2360">
            <v>10972.8</v>
          </cell>
          <cell r="X2360">
            <v>154.5</v>
          </cell>
          <cell r="Y2360">
            <v>13718.1</v>
          </cell>
          <cell r="Z2360">
            <v>9175.42</v>
          </cell>
          <cell r="AA2360">
            <v>1.88</v>
          </cell>
          <cell r="AB2360">
            <v>2164.4</v>
          </cell>
          <cell r="AC2360">
            <v>14986.02</v>
          </cell>
          <cell r="AD2360">
            <v>51.02</v>
          </cell>
          <cell r="AE2360">
            <v>20556</v>
          </cell>
          <cell r="AF2360">
            <v>30.21</v>
          </cell>
          <cell r="AG2360">
            <v>5475.82</v>
          </cell>
          <cell r="AH2360">
            <v>63261</v>
          </cell>
          <cell r="AI2360">
            <v>2577.6</v>
          </cell>
          <cell r="AJ2360">
            <v>181882.29</v>
          </cell>
          <cell r="AK2360">
            <v>4394.8500000000004</v>
          </cell>
          <cell r="AL2360">
            <v>15244.65</v>
          </cell>
        </row>
        <row r="2361">
          <cell r="A2361">
            <v>38923</v>
          </cell>
          <cell r="B2361" t="str">
            <v>14:00</v>
          </cell>
          <cell r="C2361">
            <v>52276.97</v>
          </cell>
          <cell r="D2361">
            <v>70130.460000000006</v>
          </cell>
          <cell r="E2361">
            <v>167957.65</v>
          </cell>
          <cell r="F2361">
            <v>29635.200000000001</v>
          </cell>
          <cell r="G2361">
            <v>88166.64</v>
          </cell>
          <cell r="H2361">
            <v>11260.65</v>
          </cell>
          <cell r="I2361">
            <v>-205.29</v>
          </cell>
          <cell r="J2361">
            <v>14838.9</v>
          </cell>
          <cell r="K2361">
            <v>5609.53</v>
          </cell>
          <cell r="L2361">
            <v>14461.71</v>
          </cell>
          <cell r="M2361">
            <v>0</v>
          </cell>
          <cell r="N2361">
            <v>35880</v>
          </cell>
          <cell r="O2361">
            <v>15220.2</v>
          </cell>
          <cell r="P2361">
            <v>33840.01</v>
          </cell>
          <cell r="Q2361">
            <v>100045.29</v>
          </cell>
          <cell r="R2361">
            <v>49080.01</v>
          </cell>
          <cell r="S2361">
            <v>2268</v>
          </cell>
          <cell r="T2361">
            <v>8582.4</v>
          </cell>
          <cell r="U2361">
            <v>14461.71</v>
          </cell>
          <cell r="V2361">
            <v>1206</v>
          </cell>
          <cell r="W2361">
            <v>10713.6</v>
          </cell>
          <cell r="X2361">
            <v>147</v>
          </cell>
          <cell r="Y2361">
            <v>13967.52</v>
          </cell>
          <cell r="Z2361">
            <v>9231.0499999999993</v>
          </cell>
          <cell r="AA2361">
            <v>5.63</v>
          </cell>
          <cell r="AB2361">
            <v>2154.8000000000002</v>
          </cell>
          <cell r="AC2361">
            <v>15176.15</v>
          </cell>
          <cell r="AD2361">
            <v>49.37</v>
          </cell>
          <cell r="AE2361">
            <v>20862</v>
          </cell>
          <cell r="AF2361">
            <v>28.12</v>
          </cell>
          <cell r="AG2361">
            <v>5406.05</v>
          </cell>
          <cell r="AH2361">
            <v>64677</v>
          </cell>
          <cell r="AI2361">
            <v>2678.4</v>
          </cell>
          <cell r="AJ2361">
            <v>182794.27</v>
          </cell>
          <cell r="AK2361">
            <v>4509</v>
          </cell>
          <cell r="AL2361">
            <v>17312.43</v>
          </cell>
        </row>
        <row r="2362">
          <cell r="A2362">
            <v>38923</v>
          </cell>
          <cell r="B2362" t="str">
            <v>14:15</v>
          </cell>
          <cell r="C2362">
            <v>53003.55</v>
          </cell>
          <cell r="D2362">
            <v>70810.59</v>
          </cell>
          <cell r="E2362">
            <v>166759.65</v>
          </cell>
          <cell r="F2362">
            <v>29376</v>
          </cell>
          <cell r="G2362">
            <v>88243.3</v>
          </cell>
          <cell r="H2362">
            <v>11328.89</v>
          </cell>
          <cell r="I2362">
            <v>-203.7</v>
          </cell>
          <cell r="J2362">
            <v>14924.5</v>
          </cell>
          <cell r="K2362">
            <v>5662.95</v>
          </cell>
          <cell r="L2362">
            <v>14506.47</v>
          </cell>
          <cell r="M2362">
            <v>0</v>
          </cell>
          <cell r="N2362">
            <v>36432</v>
          </cell>
          <cell r="O2362">
            <v>14522.58</v>
          </cell>
          <cell r="P2362">
            <v>40279.980000000003</v>
          </cell>
          <cell r="Q2362">
            <v>94843.7</v>
          </cell>
          <cell r="R2362">
            <v>54799.98</v>
          </cell>
          <cell r="S2362">
            <v>2376</v>
          </cell>
          <cell r="T2362">
            <v>8344.7999999999993</v>
          </cell>
          <cell r="U2362">
            <v>14506.47</v>
          </cell>
          <cell r="V2362">
            <v>1068</v>
          </cell>
          <cell r="W2362">
            <v>10224</v>
          </cell>
          <cell r="X2362">
            <v>150.75</v>
          </cell>
          <cell r="Y2362">
            <v>14050.66</v>
          </cell>
          <cell r="Z2362">
            <v>9465.76</v>
          </cell>
          <cell r="AA2362">
            <v>1.88</v>
          </cell>
          <cell r="AB2362">
            <v>2181.9</v>
          </cell>
          <cell r="AC2362">
            <v>15672.88</v>
          </cell>
          <cell r="AD2362">
            <v>50.54</v>
          </cell>
          <cell r="AE2362">
            <v>21384</v>
          </cell>
          <cell r="AF2362">
            <v>19.79</v>
          </cell>
          <cell r="AG2362">
            <v>5460.07</v>
          </cell>
          <cell r="AH2362">
            <v>66120</v>
          </cell>
          <cell r="AI2362">
            <v>2721.6</v>
          </cell>
          <cell r="AJ2362">
            <v>185002.17</v>
          </cell>
          <cell r="AK2362">
            <v>4509</v>
          </cell>
          <cell r="AL2362">
            <v>19714.52</v>
          </cell>
        </row>
        <row r="2363">
          <cell r="A2363">
            <v>38923</v>
          </cell>
          <cell r="B2363" t="str">
            <v>14:30</v>
          </cell>
          <cell r="C2363">
            <v>52935.13</v>
          </cell>
          <cell r="D2363">
            <v>71050.64</v>
          </cell>
          <cell r="E2363">
            <v>170956.77</v>
          </cell>
          <cell r="F2363">
            <v>29462.400000000001</v>
          </cell>
          <cell r="G2363">
            <v>88204.97</v>
          </cell>
          <cell r="H2363">
            <v>11306.77</v>
          </cell>
          <cell r="I2363">
            <v>-191.34</v>
          </cell>
          <cell r="J2363">
            <v>15103.28</v>
          </cell>
          <cell r="K2363">
            <v>5649.93</v>
          </cell>
          <cell r="L2363">
            <v>14490.08</v>
          </cell>
          <cell r="M2363">
            <v>0</v>
          </cell>
          <cell r="N2363">
            <v>36432</v>
          </cell>
          <cell r="O2363">
            <v>9863.7099999999991</v>
          </cell>
          <cell r="P2363">
            <v>48599.99</v>
          </cell>
          <cell r="Q2363">
            <v>92271.34</v>
          </cell>
          <cell r="R2363">
            <v>58720</v>
          </cell>
          <cell r="S2363">
            <v>2268</v>
          </cell>
          <cell r="T2363">
            <v>9104.4</v>
          </cell>
          <cell r="U2363">
            <v>14490.08</v>
          </cell>
          <cell r="V2363">
            <v>1047</v>
          </cell>
          <cell r="W2363">
            <v>10108.799999999999</v>
          </cell>
          <cell r="X2363">
            <v>146.25</v>
          </cell>
          <cell r="Y2363">
            <v>14216.94</v>
          </cell>
          <cell r="Z2363">
            <v>9371.7199999999993</v>
          </cell>
          <cell r="AA2363">
            <v>3.75</v>
          </cell>
          <cell r="AB2363">
            <v>2207.4</v>
          </cell>
          <cell r="AC2363">
            <v>15973.8</v>
          </cell>
          <cell r="AD2363">
            <v>49.3</v>
          </cell>
          <cell r="AE2363">
            <v>21726</v>
          </cell>
          <cell r="AF2363">
            <v>19.79</v>
          </cell>
          <cell r="AG2363">
            <v>5473.57</v>
          </cell>
          <cell r="AH2363">
            <v>67362</v>
          </cell>
          <cell r="AI2363">
            <v>2736</v>
          </cell>
          <cell r="AJ2363">
            <v>188697.78</v>
          </cell>
          <cell r="AK2363">
            <v>4223.62</v>
          </cell>
          <cell r="AL2363">
            <v>21354.45</v>
          </cell>
        </row>
        <row r="2364">
          <cell r="A2364">
            <v>38923</v>
          </cell>
          <cell r="B2364" t="str">
            <v>14:45</v>
          </cell>
          <cell r="C2364">
            <v>52911.13</v>
          </cell>
          <cell r="D2364">
            <v>75091.45</v>
          </cell>
          <cell r="E2364">
            <v>174715.55</v>
          </cell>
          <cell r="F2364">
            <v>29376</v>
          </cell>
          <cell r="G2364">
            <v>88243.3</v>
          </cell>
          <cell r="H2364">
            <v>11232.9</v>
          </cell>
          <cell r="I2364">
            <v>-197.95</v>
          </cell>
          <cell r="J2364">
            <v>14742.91</v>
          </cell>
          <cell r="K2364">
            <v>5691.36</v>
          </cell>
          <cell r="L2364">
            <v>14378.94</v>
          </cell>
          <cell r="M2364">
            <v>0</v>
          </cell>
          <cell r="N2364">
            <v>36432</v>
          </cell>
          <cell r="O2364">
            <v>7576.73</v>
          </cell>
          <cell r="P2364">
            <v>50279.99</v>
          </cell>
          <cell r="Q2364">
            <v>94597.95</v>
          </cell>
          <cell r="R2364">
            <v>57880</v>
          </cell>
          <cell r="S2364">
            <v>2268</v>
          </cell>
          <cell r="T2364">
            <v>9918</v>
          </cell>
          <cell r="U2364">
            <v>14378.94</v>
          </cell>
          <cell r="V2364">
            <v>885</v>
          </cell>
          <cell r="W2364">
            <v>10944</v>
          </cell>
          <cell r="X2364">
            <v>148.5</v>
          </cell>
          <cell r="Y2364">
            <v>14632.64</v>
          </cell>
          <cell r="Z2364">
            <v>9491.2800000000007</v>
          </cell>
          <cell r="AA2364">
            <v>1.88</v>
          </cell>
          <cell r="AB2364">
            <v>2202.6</v>
          </cell>
          <cell r="AC2364">
            <v>13476.35</v>
          </cell>
          <cell r="AD2364">
            <v>48.49</v>
          </cell>
          <cell r="AE2364">
            <v>21978</v>
          </cell>
          <cell r="AF2364">
            <v>22.92</v>
          </cell>
          <cell r="AG2364">
            <v>5533.08</v>
          </cell>
          <cell r="AH2364">
            <v>67998</v>
          </cell>
          <cell r="AI2364">
            <v>2786.4</v>
          </cell>
          <cell r="AJ2364">
            <v>192905.39</v>
          </cell>
          <cell r="AK2364">
            <v>4337.78</v>
          </cell>
          <cell r="AL2364">
            <v>21734.959999999999</v>
          </cell>
        </row>
        <row r="2365">
          <cell r="A2365">
            <v>38923</v>
          </cell>
          <cell r="B2365" t="str">
            <v>15:00</v>
          </cell>
          <cell r="C2365">
            <v>52984.75</v>
          </cell>
          <cell r="D2365">
            <v>75571.48</v>
          </cell>
          <cell r="E2365">
            <v>184392.78</v>
          </cell>
          <cell r="F2365">
            <v>29203.200000000001</v>
          </cell>
          <cell r="G2365">
            <v>88166.64</v>
          </cell>
          <cell r="H2365">
            <v>10848.94</v>
          </cell>
          <cell r="I2365">
            <v>-199.54</v>
          </cell>
          <cell r="J2365">
            <v>14887.3</v>
          </cell>
          <cell r="K2365">
            <v>5658.28</v>
          </cell>
          <cell r="L2365">
            <v>14495.35</v>
          </cell>
          <cell r="M2365">
            <v>0</v>
          </cell>
          <cell r="N2365">
            <v>36432</v>
          </cell>
          <cell r="O2365">
            <v>7594.93</v>
          </cell>
          <cell r="P2365">
            <v>50439.96</v>
          </cell>
          <cell r="Q2365">
            <v>96519.54</v>
          </cell>
          <cell r="R2365">
            <v>57999.96</v>
          </cell>
          <cell r="S2365">
            <v>2376</v>
          </cell>
          <cell r="T2365">
            <v>10454.4</v>
          </cell>
          <cell r="U2365">
            <v>14495.35</v>
          </cell>
          <cell r="V2365">
            <v>1158</v>
          </cell>
          <cell r="W2365">
            <v>11289.6</v>
          </cell>
          <cell r="X2365">
            <v>159</v>
          </cell>
          <cell r="Y2365">
            <v>14715.78</v>
          </cell>
          <cell r="Z2365">
            <v>9374.51</v>
          </cell>
          <cell r="AA2365">
            <v>1.88</v>
          </cell>
          <cell r="AB2365">
            <v>2217.1</v>
          </cell>
          <cell r="AC2365">
            <v>12468.7</v>
          </cell>
          <cell r="AD2365">
            <v>49.43</v>
          </cell>
          <cell r="AE2365">
            <v>22122</v>
          </cell>
          <cell r="AF2365">
            <v>25</v>
          </cell>
          <cell r="AG2365">
            <v>5581.6</v>
          </cell>
          <cell r="AH2365">
            <v>67818</v>
          </cell>
          <cell r="AI2365">
            <v>2757.6</v>
          </cell>
          <cell r="AJ2365">
            <v>200216.52</v>
          </cell>
          <cell r="AK2365">
            <v>4337.78</v>
          </cell>
          <cell r="AL2365">
            <v>20775.28</v>
          </cell>
        </row>
        <row r="2366">
          <cell r="A2366">
            <v>38923</v>
          </cell>
          <cell r="B2366" t="str">
            <v>15:15</v>
          </cell>
          <cell r="C2366">
            <v>53442.85</v>
          </cell>
          <cell r="D2366">
            <v>77891.95</v>
          </cell>
          <cell r="E2366">
            <v>187231.45</v>
          </cell>
          <cell r="F2366">
            <v>29203.200000000001</v>
          </cell>
          <cell r="G2366">
            <v>90083.3</v>
          </cell>
          <cell r="H2366">
            <v>8355.0300000000007</v>
          </cell>
          <cell r="I2366">
            <v>-188.9</v>
          </cell>
          <cell r="J2366">
            <v>14988.86</v>
          </cell>
          <cell r="K2366">
            <v>5731.44</v>
          </cell>
          <cell r="L2366">
            <v>14350.48</v>
          </cell>
          <cell r="M2366">
            <v>0</v>
          </cell>
          <cell r="N2366">
            <v>36984</v>
          </cell>
          <cell r="O2366">
            <v>7576.73</v>
          </cell>
          <cell r="P2366">
            <v>50350</v>
          </cell>
          <cell r="Q2366">
            <v>98348.9</v>
          </cell>
          <cell r="R2366">
            <v>57910</v>
          </cell>
          <cell r="S2366">
            <v>2268</v>
          </cell>
          <cell r="T2366">
            <v>11084.4</v>
          </cell>
          <cell r="U2366">
            <v>14350.48</v>
          </cell>
          <cell r="V2366">
            <v>1341</v>
          </cell>
          <cell r="W2366">
            <v>11462.4</v>
          </cell>
          <cell r="X2366">
            <v>118.5</v>
          </cell>
          <cell r="Y2366">
            <v>14133.8</v>
          </cell>
          <cell r="Z2366">
            <v>9211.42</v>
          </cell>
          <cell r="AA2366">
            <v>3.75</v>
          </cell>
          <cell r="AB2366">
            <v>2335.3000000000002</v>
          </cell>
          <cell r="AC2366">
            <v>12206.05</v>
          </cell>
          <cell r="AD2366">
            <v>48.28</v>
          </cell>
          <cell r="AE2366">
            <v>22176</v>
          </cell>
          <cell r="AF2366">
            <v>21.87</v>
          </cell>
          <cell r="AG2366">
            <v>5479.71</v>
          </cell>
          <cell r="AH2366">
            <v>67854</v>
          </cell>
          <cell r="AI2366">
            <v>2772</v>
          </cell>
          <cell r="AJ2366">
            <v>202536.29</v>
          </cell>
          <cell r="AK2366">
            <v>4394.8500000000004</v>
          </cell>
          <cell r="AL2366">
            <v>20792.849999999999</v>
          </cell>
        </row>
        <row r="2367">
          <cell r="A2367">
            <v>38923</v>
          </cell>
          <cell r="B2367" t="str">
            <v>15:30</v>
          </cell>
          <cell r="C2367">
            <v>53224.4</v>
          </cell>
          <cell r="D2367">
            <v>78572.13</v>
          </cell>
          <cell r="E2367">
            <v>191188.55</v>
          </cell>
          <cell r="F2367">
            <v>29116.799999999999</v>
          </cell>
          <cell r="G2367">
            <v>93456.63</v>
          </cell>
          <cell r="H2367">
            <v>48</v>
          </cell>
          <cell r="I2367">
            <v>-206.72</v>
          </cell>
          <cell r="J2367">
            <v>14780.51</v>
          </cell>
          <cell r="K2367">
            <v>5688.38</v>
          </cell>
          <cell r="L2367">
            <v>14351.98</v>
          </cell>
          <cell r="M2367">
            <v>3914.28</v>
          </cell>
          <cell r="N2367">
            <v>38088</v>
          </cell>
          <cell r="O2367">
            <v>7594.93</v>
          </cell>
          <cell r="P2367">
            <v>50369.98</v>
          </cell>
          <cell r="Q2367">
            <v>100446.72</v>
          </cell>
          <cell r="R2367">
            <v>57969.99</v>
          </cell>
          <cell r="S2367">
            <v>2376</v>
          </cell>
          <cell r="T2367">
            <v>11131.2</v>
          </cell>
          <cell r="U2367">
            <v>14351.98</v>
          </cell>
          <cell r="V2367">
            <v>1269</v>
          </cell>
          <cell r="W2367">
            <v>11289.6</v>
          </cell>
          <cell r="X2367">
            <v>122.25</v>
          </cell>
          <cell r="Y2367">
            <v>13967.52</v>
          </cell>
          <cell r="Z2367">
            <v>8998.4500000000007</v>
          </cell>
          <cell r="AA2367">
            <v>0</v>
          </cell>
          <cell r="AB2367">
            <v>2303.3000000000002</v>
          </cell>
          <cell r="AC2367">
            <v>12752.26</v>
          </cell>
          <cell r="AD2367">
            <v>51.12</v>
          </cell>
          <cell r="AE2367">
            <v>22104</v>
          </cell>
          <cell r="AF2367">
            <v>19.79</v>
          </cell>
          <cell r="AG2367">
            <v>5542.44</v>
          </cell>
          <cell r="AH2367">
            <v>68222.28</v>
          </cell>
          <cell r="AI2367">
            <v>2664</v>
          </cell>
          <cell r="AJ2367">
            <v>204951.97</v>
          </cell>
          <cell r="AK2367">
            <v>4394.8500000000004</v>
          </cell>
          <cell r="AL2367">
            <v>19836.689999999999</v>
          </cell>
        </row>
        <row r="2368">
          <cell r="A2368">
            <v>38923</v>
          </cell>
          <cell r="B2368" t="str">
            <v>15:45</v>
          </cell>
          <cell r="C2368">
            <v>51877.279999999999</v>
          </cell>
          <cell r="D2368">
            <v>72690.95</v>
          </cell>
          <cell r="E2368">
            <v>195063.37</v>
          </cell>
          <cell r="F2368">
            <v>29116.799999999999</v>
          </cell>
          <cell r="G2368">
            <v>93993.3</v>
          </cell>
          <cell r="H2368">
            <v>-44.24</v>
          </cell>
          <cell r="I2368">
            <v>-199.25</v>
          </cell>
          <cell r="J2368">
            <v>14791.31</v>
          </cell>
          <cell r="K2368">
            <v>5671.82</v>
          </cell>
          <cell r="L2368">
            <v>14248.6</v>
          </cell>
          <cell r="M2368">
            <v>5602.5</v>
          </cell>
          <cell r="N2368">
            <v>38088</v>
          </cell>
          <cell r="O2368">
            <v>7588.87</v>
          </cell>
          <cell r="P2368">
            <v>50230</v>
          </cell>
          <cell r="Q2368">
            <v>100119.25</v>
          </cell>
          <cell r="R2368">
            <v>57790</v>
          </cell>
          <cell r="S2368">
            <v>2376</v>
          </cell>
          <cell r="T2368">
            <v>10965.6</v>
          </cell>
          <cell r="U2368">
            <v>14248.6</v>
          </cell>
          <cell r="V2368">
            <v>966</v>
          </cell>
          <cell r="W2368">
            <v>11260.8</v>
          </cell>
          <cell r="X2368">
            <v>129</v>
          </cell>
          <cell r="Y2368">
            <v>13967.52</v>
          </cell>
          <cell r="Z2368">
            <v>9062.4500000000007</v>
          </cell>
          <cell r="AA2368">
            <v>3.75</v>
          </cell>
          <cell r="AB2368">
            <v>2295.4</v>
          </cell>
          <cell r="AC2368">
            <v>13188.28</v>
          </cell>
          <cell r="AD2368">
            <v>47.48</v>
          </cell>
          <cell r="AE2368">
            <v>22212</v>
          </cell>
          <cell r="AF2368">
            <v>21.87</v>
          </cell>
          <cell r="AG2368">
            <v>5399.75</v>
          </cell>
          <cell r="AH2368">
            <v>68296.5</v>
          </cell>
          <cell r="AI2368">
            <v>2671.2</v>
          </cell>
          <cell r="AJ2368">
            <v>206439.69</v>
          </cell>
          <cell r="AK2368">
            <v>4337.78</v>
          </cell>
          <cell r="AL2368">
            <v>17785.27</v>
          </cell>
        </row>
        <row r="2369">
          <cell r="A2369">
            <v>38923</v>
          </cell>
          <cell r="B2369" t="str">
            <v>16:00</v>
          </cell>
          <cell r="C2369">
            <v>51573.599999999999</v>
          </cell>
          <cell r="D2369">
            <v>70450.5</v>
          </cell>
          <cell r="E2369">
            <v>195260.17</v>
          </cell>
          <cell r="F2369">
            <v>29030.400000000001</v>
          </cell>
          <cell r="G2369">
            <v>94069.97</v>
          </cell>
          <cell r="H2369">
            <v>-46.12</v>
          </cell>
          <cell r="I2369">
            <v>-199.1</v>
          </cell>
          <cell r="J2369">
            <v>14905.33</v>
          </cell>
          <cell r="K2369">
            <v>5674.57</v>
          </cell>
          <cell r="L2369">
            <v>14378.68</v>
          </cell>
          <cell r="M2369">
            <v>5609.97</v>
          </cell>
          <cell r="N2369">
            <v>38088</v>
          </cell>
          <cell r="O2369">
            <v>7582.8</v>
          </cell>
          <cell r="P2369">
            <v>49880.01</v>
          </cell>
          <cell r="Q2369">
            <v>99999.1</v>
          </cell>
          <cell r="R2369">
            <v>57440.01</v>
          </cell>
          <cell r="S2369">
            <v>2268</v>
          </cell>
          <cell r="T2369">
            <v>10015.200000000001</v>
          </cell>
          <cell r="U2369">
            <v>14378.68</v>
          </cell>
          <cell r="V2369">
            <v>852</v>
          </cell>
          <cell r="W2369">
            <v>10857.6</v>
          </cell>
          <cell r="X2369">
            <v>123</v>
          </cell>
          <cell r="Y2369">
            <v>13967.52</v>
          </cell>
          <cell r="Z2369">
            <v>8642.92</v>
          </cell>
          <cell r="AA2369">
            <v>1.88</v>
          </cell>
          <cell r="AB2369">
            <v>2237.6999999999998</v>
          </cell>
          <cell r="AC2369">
            <v>14863.81</v>
          </cell>
          <cell r="AD2369">
            <v>37.93</v>
          </cell>
          <cell r="AE2369">
            <v>22032</v>
          </cell>
          <cell r="AF2369">
            <v>19.79</v>
          </cell>
          <cell r="AG2369">
            <v>5360.04</v>
          </cell>
          <cell r="AH2369">
            <v>68084.97</v>
          </cell>
          <cell r="AI2369">
            <v>2700</v>
          </cell>
          <cell r="AJ2369">
            <v>206311.83</v>
          </cell>
          <cell r="AK2369">
            <v>4166.55</v>
          </cell>
          <cell r="AL2369">
            <v>17465.009999999998</v>
          </cell>
        </row>
        <row r="2370">
          <cell r="A2370">
            <v>38923</v>
          </cell>
          <cell r="B2370" t="str">
            <v>16:15</v>
          </cell>
          <cell r="C2370">
            <v>52315.78</v>
          </cell>
          <cell r="D2370">
            <v>69090.23</v>
          </cell>
          <cell r="E2370">
            <v>195661.81</v>
          </cell>
          <cell r="F2370">
            <v>29116.799999999999</v>
          </cell>
          <cell r="G2370">
            <v>94108.3</v>
          </cell>
          <cell r="H2370">
            <v>-20.25</v>
          </cell>
          <cell r="I2370">
            <v>-196.66</v>
          </cell>
          <cell r="J2370">
            <v>14976.46</v>
          </cell>
          <cell r="K2370">
            <v>5652.77</v>
          </cell>
          <cell r="L2370">
            <v>14344.07</v>
          </cell>
          <cell r="M2370">
            <v>5628.65</v>
          </cell>
          <cell r="N2370">
            <v>38088</v>
          </cell>
          <cell r="O2370">
            <v>7588.87</v>
          </cell>
          <cell r="P2370">
            <v>49870.02</v>
          </cell>
          <cell r="Q2370">
            <v>99356.66</v>
          </cell>
          <cell r="R2370">
            <v>57470.03</v>
          </cell>
          <cell r="S2370">
            <v>2376</v>
          </cell>
          <cell r="T2370">
            <v>10288.799999999999</v>
          </cell>
          <cell r="U2370">
            <v>14344.07</v>
          </cell>
          <cell r="V2370">
            <v>750</v>
          </cell>
          <cell r="W2370">
            <v>10915.2</v>
          </cell>
          <cell r="X2370">
            <v>126</v>
          </cell>
          <cell r="Y2370">
            <v>14050.66</v>
          </cell>
          <cell r="Z2370">
            <v>8074.1</v>
          </cell>
          <cell r="AA2370">
            <v>3.75</v>
          </cell>
          <cell r="AB2370">
            <v>2316.1</v>
          </cell>
          <cell r="AC2370">
            <v>16136.9</v>
          </cell>
          <cell r="AD2370">
            <v>2.09</v>
          </cell>
          <cell r="AE2370">
            <v>21906</v>
          </cell>
          <cell r="AF2370">
            <v>20.83</v>
          </cell>
          <cell r="AG2370">
            <v>5368.48</v>
          </cell>
          <cell r="AH2370">
            <v>67977.649999999994</v>
          </cell>
          <cell r="AI2370">
            <v>2728.8</v>
          </cell>
          <cell r="AJ2370">
            <v>206711.74</v>
          </cell>
          <cell r="AK2370">
            <v>4223.62</v>
          </cell>
          <cell r="AL2370">
            <v>16223.85</v>
          </cell>
        </row>
        <row r="2371">
          <cell r="A2371">
            <v>38923</v>
          </cell>
          <cell r="B2371" t="str">
            <v>16:30</v>
          </cell>
          <cell r="C2371">
            <v>52365.8</v>
          </cell>
          <cell r="D2371">
            <v>68970.210000000006</v>
          </cell>
          <cell r="E2371">
            <v>195430.22</v>
          </cell>
          <cell r="F2371">
            <v>29116.799999999999</v>
          </cell>
          <cell r="G2371">
            <v>94069.97</v>
          </cell>
          <cell r="H2371">
            <v>-46.12</v>
          </cell>
          <cell r="I2371">
            <v>-207.87</v>
          </cell>
          <cell r="J2371">
            <v>14899.7</v>
          </cell>
          <cell r="K2371">
            <v>5583.67</v>
          </cell>
          <cell r="L2371">
            <v>14449.72</v>
          </cell>
          <cell r="M2371">
            <v>5651.06</v>
          </cell>
          <cell r="N2371">
            <v>38088</v>
          </cell>
          <cell r="O2371">
            <v>7594.93</v>
          </cell>
          <cell r="P2371">
            <v>49929.98</v>
          </cell>
          <cell r="Q2371">
            <v>99887.87</v>
          </cell>
          <cell r="R2371">
            <v>57489.98</v>
          </cell>
          <cell r="S2371">
            <v>2484</v>
          </cell>
          <cell r="T2371">
            <v>10364.4</v>
          </cell>
          <cell r="U2371">
            <v>14449.72</v>
          </cell>
          <cell r="V2371">
            <v>726</v>
          </cell>
          <cell r="W2371">
            <v>11059.2</v>
          </cell>
          <cell r="X2371">
            <v>129.75</v>
          </cell>
          <cell r="Y2371">
            <v>14300.08</v>
          </cell>
          <cell r="Z2371">
            <v>8101.99</v>
          </cell>
          <cell r="AA2371">
            <v>1.88</v>
          </cell>
          <cell r="AB2371">
            <v>2319.3000000000002</v>
          </cell>
          <cell r="AC2371">
            <v>16122.44</v>
          </cell>
          <cell r="AD2371">
            <v>1.45</v>
          </cell>
          <cell r="AE2371">
            <v>21906</v>
          </cell>
          <cell r="AF2371">
            <v>22.92</v>
          </cell>
          <cell r="AG2371">
            <v>5319.5</v>
          </cell>
          <cell r="AH2371">
            <v>67583.06</v>
          </cell>
          <cell r="AI2371">
            <v>2721.6</v>
          </cell>
          <cell r="AJ2371">
            <v>205863.86</v>
          </cell>
          <cell r="AK2371">
            <v>4223.62</v>
          </cell>
          <cell r="AL2371">
            <v>15914.48</v>
          </cell>
        </row>
        <row r="2372">
          <cell r="A2372">
            <v>38923</v>
          </cell>
          <cell r="B2372" t="str">
            <v>16:45</v>
          </cell>
          <cell r="C2372">
            <v>52301.78</v>
          </cell>
          <cell r="D2372">
            <v>64849.38</v>
          </cell>
          <cell r="E2372">
            <v>195554.98</v>
          </cell>
          <cell r="F2372">
            <v>29116.799999999999</v>
          </cell>
          <cell r="G2372">
            <v>94146.63</v>
          </cell>
          <cell r="H2372">
            <v>-46.12</v>
          </cell>
          <cell r="I2372">
            <v>-215.35</v>
          </cell>
          <cell r="J2372">
            <v>14804.51</v>
          </cell>
          <cell r="K2372">
            <v>5560.67</v>
          </cell>
          <cell r="L2372">
            <v>14543.32</v>
          </cell>
          <cell r="M2372">
            <v>6065.64</v>
          </cell>
          <cell r="N2372">
            <v>38640</v>
          </cell>
          <cell r="O2372">
            <v>7601</v>
          </cell>
          <cell r="P2372">
            <v>49910.04</v>
          </cell>
          <cell r="Q2372">
            <v>99055.35</v>
          </cell>
          <cell r="R2372">
            <v>57510.04</v>
          </cell>
          <cell r="S2372">
            <v>2376</v>
          </cell>
          <cell r="T2372">
            <v>9745.2000000000007</v>
          </cell>
          <cell r="U2372">
            <v>14543.32</v>
          </cell>
          <cell r="V2372">
            <v>744</v>
          </cell>
          <cell r="W2372">
            <v>11203.2</v>
          </cell>
          <cell r="X2372">
            <v>120.75</v>
          </cell>
          <cell r="Y2372">
            <v>14300.08</v>
          </cell>
          <cell r="Z2372">
            <v>8120.8</v>
          </cell>
          <cell r="AA2372">
            <v>1.88</v>
          </cell>
          <cell r="AB2372">
            <v>2367.1999999999998</v>
          </cell>
          <cell r="AC2372">
            <v>15987.37</v>
          </cell>
          <cell r="AD2372">
            <v>2.12</v>
          </cell>
          <cell r="AE2372">
            <v>21960</v>
          </cell>
          <cell r="AF2372">
            <v>21.87</v>
          </cell>
          <cell r="AG2372">
            <v>5359.59</v>
          </cell>
          <cell r="AH2372">
            <v>66833.64</v>
          </cell>
          <cell r="AI2372">
            <v>2678.4</v>
          </cell>
          <cell r="AJ2372">
            <v>205415.86</v>
          </cell>
          <cell r="AK2372">
            <v>4337.78</v>
          </cell>
          <cell r="AL2372">
            <v>15388.47</v>
          </cell>
        </row>
        <row r="2373">
          <cell r="A2373">
            <v>38923</v>
          </cell>
          <cell r="B2373" t="str">
            <v>17:00</v>
          </cell>
          <cell r="C2373">
            <v>53518.47</v>
          </cell>
          <cell r="D2373">
            <v>71850.78</v>
          </cell>
          <cell r="E2373">
            <v>185798.7</v>
          </cell>
          <cell r="F2373">
            <v>29203.200000000001</v>
          </cell>
          <cell r="G2373">
            <v>94108.3</v>
          </cell>
          <cell r="H2373">
            <v>-20.25</v>
          </cell>
          <cell r="I2373">
            <v>-220.09</v>
          </cell>
          <cell r="J2373">
            <v>15300.03</v>
          </cell>
          <cell r="K2373">
            <v>5551.09</v>
          </cell>
          <cell r="L2373">
            <v>14480.76</v>
          </cell>
          <cell r="M2373">
            <v>6061.91</v>
          </cell>
          <cell r="N2373">
            <v>38088</v>
          </cell>
          <cell r="O2373">
            <v>7631.33</v>
          </cell>
          <cell r="P2373">
            <v>49810.02</v>
          </cell>
          <cell r="Q2373">
            <v>98820.09</v>
          </cell>
          <cell r="R2373">
            <v>57410.03</v>
          </cell>
          <cell r="S2373">
            <v>2376</v>
          </cell>
          <cell r="T2373">
            <v>9864</v>
          </cell>
          <cell r="U2373">
            <v>14480.76</v>
          </cell>
          <cell r="V2373">
            <v>747</v>
          </cell>
          <cell r="W2373">
            <v>11203.2</v>
          </cell>
          <cell r="X2373">
            <v>120</v>
          </cell>
          <cell r="Y2373">
            <v>14383.22</v>
          </cell>
          <cell r="Z2373">
            <v>8171.82</v>
          </cell>
          <cell r="AA2373">
            <v>3.75</v>
          </cell>
          <cell r="AB2373">
            <v>2319.1999999999998</v>
          </cell>
          <cell r="AC2373">
            <v>16162.84</v>
          </cell>
          <cell r="AD2373">
            <v>3.19</v>
          </cell>
          <cell r="AE2373">
            <v>21960</v>
          </cell>
          <cell r="AF2373">
            <v>23.96</v>
          </cell>
          <cell r="AG2373">
            <v>5233.84</v>
          </cell>
          <cell r="AH2373">
            <v>66472.91</v>
          </cell>
          <cell r="AI2373">
            <v>2671.2</v>
          </cell>
          <cell r="AJ2373">
            <v>200680.52</v>
          </cell>
          <cell r="AK2373">
            <v>4280.7</v>
          </cell>
          <cell r="AL2373">
            <v>18468.52</v>
          </cell>
        </row>
        <row r="2374">
          <cell r="A2374">
            <v>38923</v>
          </cell>
          <cell r="B2374" t="str">
            <v>17:15</v>
          </cell>
          <cell r="C2374">
            <v>52125.34</v>
          </cell>
          <cell r="D2374">
            <v>67289.88</v>
          </cell>
          <cell r="E2374">
            <v>196442.9</v>
          </cell>
          <cell r="F2374">
            <v>29462.400000000001</v>
          </cell>
          <cell r="G2374">
            <v>90159.97</v>
          </cell>
          <cell r="H2374">
            <v>-44.24</v>
          </cell>
          <cell r="I2374">
            <v>-172.94</v>
          </cell>
          <cell r="J2374">
            <v>15846.81</v>
          </cell>
          <cell r="K2374">
            <v>5551.65</v>
          </cell>
          <cell r="L2374">
            <v>14653.85</v>
          </cell>
          <cell r="M2374">
            <v>6061.91</v>
          </cell>
          <cell r="N2374">
            <v>35880</v>
          </cell>
          <cell r="O2374">
            <v>7637.4</v>
          </cell>
          <cell r="P2374">
            <v>49849.98</v>
          </cell>
          <cell r="Q2374">
            <v>101012.94</v>
          </cell>
          <cell r="R2374">
            <v>57489.97</v>
          </cell>
          <cell r="S2374">
            <v>2484</v>
          </cell>
          <cell r="T2374">
            <v>9997.2000000000007</v>
          </cell>
          <cell r="U2374">
            <v>14653.85</v>
          </cell>
          <cell r="V2374">
            <v>765</v>
          </cell>
          <cell r="W2374">
            <v>11404.8</v>
          </cell>
          <cell r="X2374">
            <v>123.75</v>
          </cell>
          <cell r="Y2374">
            <v>14383.22</v>
          </cell>
          <cell r="Z2374">
            <v>8412.3799999999992</v>
          </cell>
          <cell r="AA2374">
            <v>3.75</v>
          </cell>
          <cell r="AB2374">
            <v>2387.9</v>
          </cell>
          <cell r="AC2374">
            <v>16437.72</v>
          </cell>
          <cell r="AD2374">
            <v>4.2699999999999996</v>
          </cell>
          <cell r="AE2374">
            <v>21996</v>
          </cell>
          <cell r="AF2374">
            <v>21.87</v>
          </cell>
          <cell r="AG2374">
            <v>5205.2</v>
          </cell>
          <cell r="AH2374">
            <v>65287.91</v>
          </cell>
          <cell r="AI2374">
            <v>2671.2</v>
          </cell>
          <cell r="AJ2374">
            <v>203975.91</v>
          </cell>
          <cell r="AK2374">
            <v>4109.47</v>
          </cell>
          <cell r="AL2374">
            <v>14300.24</v>
          </cell>
        </row>
        <row r="2375">
          <cell r="A2375">
            <v>38923</v>
          </cell>
          <cell r="B2375" t="str">
            <v>17:30</v>
          </cell>
          <cell r="C2375">
            <v>52893.52</v>
          </cell>
          <cell r="D2375">
            <v>68650.14</v>
          </cell>
          <cell r="E2375">
            <v>192132.37</v>
          </cell>
          <cell r="F2375">
            <v>29376</v>
          </cell>
          <cell r="G2375">
            <v>90198.3</v>
          </cell>
          <cell r="H2375">
            <v>-1.88</v>
          </cell>
          <cell r="I2375">
            <v>-173.08</v>
          </cell>
          <cell r="J2375">
            <v>15822.02</v>
          </cell>
          <cell r="K2375">
            <v>9140.42</v>
          </cell>
          <cell r="L2375">
            <v>14484.84</v>
          </cell>
          <cell r="M2375">
            <v>6054.44</v>
          </cell>
          <cell r="N2375">
            <v>35880</v>
          </cell>
          <cell r="O2375">
            <v>7619.2</v>
          </cell>
          <cell r="P2375">
            <v>49620</v>
          </cell>
          <cell r="Q2375">
            <v>102453.08</v>
          </cell>
          <cell r="R2375">
            <v>57220</v>
          </cell>
          <cell r="S2375">
            <v>2376</v>
          </cell>
          <cell r="T2375">
            <v>10742.4</v>
          </cell>
          <cell r="U2375">
            <v>14484.84</v>
          </cell>
          <cell r="V2375">
            <v>804</v>
          </cell>
          <cell r="W2375">
            <v>11980.8</v>
          </cell>
          <cell r="X2375">
            <v>132.75</v>
          </cell>
          <cell r="Y2375">
            <v>14882.06</v>
          </cell>
          <cell r="Z2375">
            <v>8589.01</v>
          </cell>
          <cell r="AA2375">
            <v>1.88</v>
          </cell>
          <cell r="AB2375">
            <v>2517.3000000000002</v>
          </cell>
          <cell r="AC2375">
            <v>16647.77</v>
          </cell>
          <cell r="AD2375">
            <v>3.83</v>
          </cell>
          <cell r="AE2375">
            <v>21924</v>
          </cell>
          <cell r="AF2375">
            <v>21.87</v>
          </cell>
          <cell r="AG2375">
            <v>5182.5200000000004</v>
          </cell>
          <cell r="AH2375">
            <v>65031.44</v>
          </cell>
          <cell r="AI2375">
            <v>2656.8</v>
          </cell>
          <cell r="AJ2375">
            <v>201416.27</v>
          </cell>
          <cell r="AK2375">
            <v>3995.32</v>
          </cell>
          <cell r="AL2375">
            <v>14938.45</v>
          </cell>
        </row>
        <row r="2376">
          <cell r="A2376">
            <v>38923</v>
          </cell>
          <cell r="B2376" t="str">
            <v>17:45</v>
          </cell>
          <cell r="C2376">
            <v>51800.06</v>
          </cell>
          <cell r="D2376">
            <v>60608.54</v>
          </cell>
          <cell r="E2376">
            <v>201697.85</v>
          </cell>
          <cell r="F2376">
            <v>29548.799999999999</v>
          </cell>
          <cell r="G2376">
            <v>90121.64</v>
          </cell>
          <cell r="H2376">
            <v>-22.12</v>
          </cell>
          <cell r="I2376">
            <v>-174.23</v>
          </cell>
          <cell r="J2376">
            <v>15264.5</v>
          </cell>
          <cell r="K2376">
            <v>11913</v>
          </cell>
          <cell r="L2376">
            <v>14488.93</v>
          </cell>
          <cell r="M2376">
            <v>6058.17</v>
          </cell>
          <cell r="N2376">
            <v>35880</v>
          </cell>
          <cell r="O2376">
            <v>7643.46</v>
          </cell>
          <cell r="P2376">
            <v>50619.96</v>
          </cell>
          <cell r="Q2376">
            <v>104334.23</v>
          </cell>
          <cell r="R2376">
            <v>58259.96</v>
          </cell>
          <cell r="S2376">
            <v>2376</v>
          </cell>
          <cell r="T2376">
            <v>11296.8</v>
          </cell>
          <cell r="U2376">
            <v>14488.93</v>
          </cell>
          <cell r="V2376">
            <v>804</v>
          </cell>
          <cell r="W2376">
            <v>12326.4</v>
          </cell>
          <cell r="X2376">
            <v>129</v>
          </cell>
          <cell r="Y2376">
            <v>15630.32</v>
          </cell>
          <cell r="Z2376">
            <v>9473.42</v>
          </cell>
          <cell r="AA2376">
            <v>1.88</v>
          </cell>
          <cell r="AB2376">
            <v>2499.4</v>
          </cell>
          <cell r="AC2376">
            <v>17059.47</v>
          </cell>
          <cell r="AD2376">
            <v>11.9</v>
          </cell>
          <cell r="AE2376">
            <v>22410</v>
          </cell>
          <cell r="AF2376">
            <v>27.08</v>
          </cell>
          <cell r="AG2376">
            <v>3784.85</v>
          </cell>
          <cell r="AH2376">
            <v>65347.17</v>
          </cell>
          <cell r="AI2376">
            <v>2685.6</v>
          </cell>
          <cell r="AJ2376">
            <v>203815.77</v>
          </cell>
          <cell r="AK2376">
            <v>3881.17</v>
          </cell>
          <cell r="AL2376">
            <v>9707.6200000000008</v>
          </cell>
        </row>
        <row r="2377">
          <cell r="A2377">
            <v>38923</v>
          </cell>
          <cell r="B2377" t="str">
            <v>18:00</v>
          </cell>
          <cell r="C2377">
            <v>52935.93</v>
          </cell>
          <cell r="D2377">
            <v>71850.78</v>
          </cell>
          <cell r="E2377">
            <v>203933.92</v>
          </cell>
          <cell r="F2377">
            <v>29289.599999999999</v>
          </cell>
          <cell r="G2377">
            <v>90198.3</v>
          </cell>
          <cell r="H2377">
            <v>-3.75</v>
          </cell>
          <cell r="I2377">
            <v>-168.91</v>
          </cell>
          <cell r="J2377">
            <v>15246.53</v>
          </cell>
          <cell r="K2377">
            <v>12034.23</v>
          </cell>
          <cell r="L2377">
            <v>14779.57</v>
          </cell>
          <cell r="M2377">
            <v>6065.64</v>
          </cell>
          <cell r="N2377">
            <v>36432</v>
          </cell>
          <cell r="O2377">
            <v>7625.26</v>
          </cell>
          <cell r="P2377">
            <v>51209.98</v>
          </cell>
          <cell r="Q2377">
            <v>108008.91</v>
          </cell>
          <cell r="R2377">
            <v>58809.99</v>
          </cell>
          <cell r="S2377">
            <v>2268</v>
          </cell>
          <cell r="T2377">
            <v>11883.6</v>
          </cell>
          <cell r="U2377">
            <v>14779.57</v>
          </cell>
          <cell r="V2377">
            <v>834</v>
          </cell>
          <cell r="W2377">
            <v>12758.4</v>
          </cell>
          <cell r="X2377">
            <v>129</v>
          </cell>
          <cell r="Y2377">
            <v>16212.3</v>
          </cell>
          <cell r="Z2377">
            <v>10068.540000000001</v>
          </cell>
          <cell r="AA2377">
            <v>3.75</v>
          </cell>
          <cell r="AB2377">
            <v>2607.6999999999998</v>
          </cell>
          <cell r="AC2377">
            <v>18071.2</v>
          </cell>
          <cell r="AD2377">
            <v>6.72</v>
          </cell>
          <cell r="AE2377">
            <v>24012</v>
          </cell>
          <cell r="AF2377">
            <v>37.5</v>
          </cell>
          <cell r="AG2377">
            <v>3613.31</v>
          </cell>
          <cell r="AH2377">
            <v>67511.64</v>
          </cell>
          <cell r="AI2377">
            <v>2808</v>
          </cell>
          <cell r="AJ2377">
            <v>205751.58</v>
          </cell>
          <cell r="AK2377">
            <v>4052.4</v>
          </cell>
          <cell r="AL2377">
            <v>9273.9500000000007</v>
          </cell>
        </row>
        <row r="2378">
          <cell r="A2378">
            <v>38923</v>
          </cell>
          <cell r="B2378" t="str">
            <v>18:15</v>
          </cell>
          <cell r="C2378">
            <v>53314.03</v>
          </cell>
          <cell r="D2378">
            <v>76891.78</v>
          </cell>
          <cell r="E2378">
            <v>213530.87</v>
          </cell>
          <cell r="F2378">
            <v>36374.400000000001</v>
          </cell>
          <cell r="G2378">
            <v>95143.3</v>
          </cell>
          <cell r="H2378">
            <v>-20.25</v>
          </cell>
          <cell r="I2378">
            <v>-191.63</v>
          </cell>
          <cell r="J2378">
            <v>15886.11</v>
          </cell>
          <cell r="K2378">
            <v>12587.41</v>
          </cell>
          <cell r="L2378">
            <v>15664.67</v>
          </cell>
          <cell r="M2378">
            <v>6282.27</v>
          </cell>
          <cell r="N2378">
            <v>38088</v>
          </cell>
          <cell r="O2378">
            <v>7873.98</v>
          </cell>
          <cell r="P2378">
            <v>54679.99</v>
          </cell>
          <cell r="Q2378">
            <v>113031.63</v>
          </cell>
          <cell r="R2378">
            <v>62520</v>
          </cell>
          <cell r="S2378">
            <v>2376</v>
          </cell>
          <cell r="T2378">
            <v>12481.2</v>
          </cell>
          <cell r="U2378">
            <v>15664.67</v>
          </cell>
          <cell r="V2378">
            <v>921</v>
          </cell>
          <cell r="W2378">
            <v>13305.6</v>
          </cell>
          <cell r="X2378">
            <v>136.5</v>
          </cell>
          <cell r="Y2378">
            <v>17126.84</v>
          </cell>
          <cell r="Z2378">
            <v>10988.34</v>
          </cell>
          <cell r="AA2378">
            <v>3.75</v>
          </cell>
          <cell r="AB2378">
            <v>2894.6</v>
          </cell>
          <cell r="AC2378">
            <v>20187.88</v>
          </cell>
          <cell r="AD2378">
            <v>3.52</v>
          </cell>
          <cell r="AE2378">
            <v>26982</v>
          </cell>
          <cell r="AF2378">
            <v>52.08</v>
          </cell>
          <cell r="AG2378">
            <v>3600.87</v>
          </cell>
          <cell r="AH2378">
            <v>72849.27</v>
          </cell>
          <cell r="AI2378">
            <v>3175.2</v>
          </cell>
          <cell r="AJ2378">
            <v>216694.11</v>
          </cell>
          <cell r="AK2378">
            <v>4166.55</v>
          </cell>
          <cell r="AL2378">
            <v>10286.209999999999</v>
          </cell>
        </row>
        <row r="2379">
          <cell r="A2379">
            <v>38923</v>
          </cell>
          <cell r="B2379" t="str">
            <v>18:30</v>
          </cell>
          <cell r="C2379">
            <v>53602.1</v>
          </cell>
          <cell r="D2379">
            <v>85653.5</v>
          </cell>
          <cell r="E2379">
            <v>220081.42</v>
          </cell>
          <cell r="F2379">
            <v>60739.199999999997</v>
          </cell>
          <cell r="G2379">
            <v>96178.3</v>
          </cell>
          <cell r="H2379">
            <v>-36.74</v>
          </cell>
          <cell r="I2379">
            <v>-212.9</v>
          </cell>
          <cell r="J2379">
            <v>16762.43</v>
          </cell>
          <cell r="K2379">
            <v>15428.94</v>
          </cell>
          <cell r="L2379">
            <v>15910.47</v>
          </cell>
          <cell r="M2379">
            <v>6304.68</v>
          </cell>
          <cell r="N2379">
            <v>39744</v>
          </cell>
          <cell r="O2379">
            <v>12156.75</v>
          </cell>
          <cell r="P2379">
            <v>76699.960000000006</v>
          </cell>
          <cell r="Q2379">
            <v>104252.9</v>
          </cell>
          <cell r="R2379">
            <v>88459.96</v>
          </cell>
          <cell r="S2379">
            <v>2376</v>
          </cell>
          <cell r="T2379">
            <v>16138.8</v>
          </cell>
          <cell r="U2379">
            <v>15910.47</v>
          </cell>
          <cell r="V2379">
            <v>1200</v>
          </cell>
          <cell r="W2379">
            <v>14371.2</v>
          </cell>
          <cell r="X2379">
            <v>126.75</v>
          </cell>
          <cell r="Y2379">
            <v>19039.060000000001</v>
          </cell>
          <cell r="Z2379">
            <v>11835.8</v>
          </cell>
          <cell r="AA2379">
            <v>11.26</v>
          </cell>
          <cell r="AB2379">
            <v>3431.6</v>
          </cell>
          <cell r="AC2379">
            <v>23513.77</v>
          </cell>
          <cell r="AD2379">
            <v>4.18</v>
          </cell>
          <cell r="AE2379">
            <v>32184</v>
          </cell>
          <cell r="AF2379">
            <v>89.58</v>
          </cell>
          <cell r="AG2379">
            <v>3549.33</v>
          </cell>
          <cell r="AH2379">
            <v>84358.68</v>
          </cell>
          <cell r="AI2379">
            <v>4118.3999999999996</v>
          </cell>
          <cell r="AJ2379">
            <v>233588.1</v>
          </cell>
          <cell r="AK2379">
            <v>4166.55</v>
          </cell>
          <cell r="AL2379">
            <v>18649.669999999998</v>
          </cell>
        </row>
        <row r="2380">
          <cell r="A2380">
            <v>38923</v>
          </cell>
          <cell r="B2380" t="str">
            <v>18:45</v>
          </cell>
          <cell r="C2380">
            <v>54571.53</v>
          </cell>
          <cell r="D2380">
            <v>85813.5</v>
          </cell>
          <cell r="E2380">
            <v>224611.95</v>
          </cell>
          <cell r="F2380">
            <v>63331.199999999997</v>
          </cell>
          <cell r="G2380">
            <v>98554.97</v>
          </cell>
          <cell r="H2380">
            <v>-29.24</v>
          </cell>
          <cell r="I2380">
            <v>19227.72</v>
          </cell>
          <cell r="J2380">
            <v>16330.47</v>
          </cell>
          <cell r="K2380">
            <v>15521.48</v>
          </cell>
          <cell r="L2380">
            <v>15728.95</v>
          </cell>
          <cell r="M2380">
            <v>6297.21</v>
          </cell>
          <cell r="N2380">
            <v>42504</v>
          </cell>
          <cell r="O2380">
            <v>16754.96</v>
          </cell>
          <cell r="P2380">
            <v>99100.01</v>
          </cell>
          <cell r="Q2380">
            <v>109567.17</v>
          </cell>
          <cell r="R2380">
            <v>115820.01</v>
          </cell>
          <cell r="S2380">
            <v>2376</v>
          </cell>
          <cell r="T2380">
            <v>20811.599999999999</v>
          </cell>
          <cell r="U2380">
            <v>15728.95</v>
          </cell>
          <cell r="V2380">
            <v>1482</v>
          </cell>
          <cell r="W2380">
            <v>14544</v>
          </cell>
          <cell r="X2380">
            <v>117.75</v>
          </cell>
          <cell r="Y2380">
            <v>20535.580000000002</v>
          </cell>
          <cell r="Z2380">
            <v>12137.18</v>
          </cell>
          <cell r="AA2380">
            <v>18.760000000000002</v>
          </cell>
          <cell r="AB2380">
            <v>3927.3</v>
          </cell>
          <cell r="AC2380">
            <v>25187.88</v>
          </cell>
          <cell r="AD2380">
            <v>5.9</v>
          </cell>
          <cell r="AE2380">
            <v>35838</v>
          </cell>
          <cell r="AF2380">
            <v>138.53</v>
          </cell>
          <cell r="AG2380">
            <v>3603.38</v>
          </cell>
          <cell r="AH2380">
            <v>93549.21</v>
          </cell>
          <cell r="AI2380">
            <v>4759.2</v>
          </cell>
          <cell r="AJ2380">
            <v>238851.4</v>
          </cell>
          <cell r="AK2380">
            <v>4223.62</v>
          </cell>
          <cell r="AL2380">
            <v>20621.61</v>
          </cell>
        </row>
        <row r="2381">
          <cell r="A2381">
            <v>38923</v>
          </cell>
          <cell r="B2381" t="str">
            <v>19:00</v>
          </cell>
          <cell r="C2381">
            <v>52097.34</v>
          </cell>
          <cell r="D2381">
            <v>78452.100000000006</v>
          </cell>
          <cell r="E2381">
            <v>226615.02</v>
          </cell>
          <cell r="F2381">
            <v>63244.800000000003</v>
          </cell>
          <cell r="G2381">
            <v>99589.97</v>
          </cell>
          <cell r="H2381">
            <v>-29.24</v>
          </cell>
          <cell r="I2381">
            <v>42394.400000000001</v>
          </cell>
          <cell r="J2381">
            <v>15814.11</v>
          </cell>
          <cell r="K2381">
            <v>15813.1</v>
          </cell>
          <cell r="L2381">
            <v>15650.19</v>
          </cell>
          <cell r="M2381">
            <v>6297.21</v>
          </cell>
          <cell r="N2381">
            <v>42504</v>
          </cell>
          <cell r="O2381">
            <v>16809.55</v>
          </cell>
          <cell r="P2381">
            <v>112740</v>
          </cell>
          <cell r="Q2381">
            <v>113805.47</v>
          </cell>
          <cell r="R2381">
            <v>129540</v>
          </cell>
          <cell r="S2381">
            <v>2484</v>
          </cell>
          <cell r="T2381">
            <v>23497.200000000001</v>
          </cell>
          <cell r="U2381">
            <v>15650.19</v>
          </cell>
          <cell r="V2381">
            <v>1641</v>
          </cell>
          <cell r="W2381">
            <v>15062.4</v>
          </cell>
          <cell r="X2381">
            <v>123</v>
          </cell>
          <cell r="Y2381">
            <v>21117.56</v>
          </cell>
          <cell r="Z2381">
            <v>12455.99</v>
          </cell>
          <cell r="AA2381">
            <v>18.760000000000002</v>
          </cell>
          <cell r="AB2381">
            <v>4172.7</v>
          </cell>
          <cell r="AC2381">
            <v>26102.57</v>
          </cell>
          <cell r="AD2381">
            <v>9.61</v>
          </cell>
          <cell r="AE2381">
            <v>36990</v>
          </cell>
          <cell r="AF2381">
            <v>160.41</v>
          </cell>
          <cell r="AG2381">
            <v>3599.41</v>
          </cell>
          <cell r="AH2381">
            <v>96672.21</v>
          </cell>
          <cell r="AI2381">
            <v>5032.8</v>
          </cell>
          <cell r="AJ2381">
            <v>240291.14</v>
          </cell>
          <cell r="AK2381">
            <v>4280.7</v>
          </cell>
          <cell r="AL2381">
            <v>19052.93</v>
          </cell>
        </row>
        <row r="2382">
          <cell r="A2382">
            <v>38923</v>
          </cell>
          <cell r="B2382" t="str">
            <v>19:15</v>
          </cell>
          <cell r="C2382">
            <v>50883.839999999997</v>
          </cell>
          <cell r="D2382">
            <v>79852.38</v>
          </cell>
          <cell r="E2382">
            <v>225264.3</v>
          </cell>
          <cell r="F2382">
            <v>63331.199999999997</v>
          </cell>
          <cell r="G2382">
            <v>97251.63</v>
          </cell>
          <cell r="H2382">
            <v>-29.24</v>
          </cell>
          <cell r="I2382">
            <v>44538.84</v>
          </cell>
          <cell r="J2382">
            <v>16708.8</v>
          </cell>
          <cell r="K2382">
            <v>16139.26</v>
          </cell>
          <cell r="L2382">
            <v>15516.93</v>
          </cell>
          <cell r="M2382">
            <v>6300.95</v>
          </cell>
          <cell r="N2382">
            <v>42504</v>
          </cell>
          <cell r="O2382">
            <v>16718.560000000001</v>
          </cell>
          <cell r="P2382">
            <v>112040.01</v>
          </cell>
          <cell r="Q2382">
            <v>117316.24</v>
          </cell>
          <cell r="R2382">
            <v>128760.01</v>
          </cell>
          <cell r="S2382">
            <v>2484</v>
          </cell>
          <cell r="T2382">
            <v>24012</v>
          </cell>
          <cell r="U2382">
            <v>15516.93</v>
          </cell>
          <cell r="V2382">
            <v>1722</v>
          </cell>
          <cell r="W2382">
            <v>15235.2</v>
          </cell>
          <cell r="X2382">
            <v>136.5</v>
          </cell>
          <cell r="Y2382">
            <v>20951.28</v>
          </cell>
          <cell r="Z2382">
            <v>12662.15</v>
          </cell>
          <cell r="AA2382">
            <v>18.760000000000002</v>
          </cell>
          <cell r="AB2382">
            <v>4155.2</v>
          </cell>
          <cell r="AC2382">
            <v>26207.49</v>
          </cell>
          <cell r="AD2382">
            <v>10.27</v>
          </cell>
          <cell r="AE2382">
            <v>37170</v>
          </cell>
          <cell r="AF2382">
            <v>165.61</v>
          </cell>
          <cell r="AG2382">
            <v>3612.1</v>
          </cell>
          <cell r="AH2382">
            <v>96909.95</v>
          </cell>
          <cell r="AI2382">
            <v>5083.2</v>
          </cell>
          <cell r="AJ2382">
            <v>237731.29</v>
          </cell>
          <cell r="AK2382">
            <v>4337.78</v>
          </cell>
          <cell r="AL2382">
            <v>18917.34</v>
          </cell>
        </row>
        <row r="2383">
          <cell r="A2383">
            <v>38923</v>
          </cell>
          <cell r="B2383" t="str">
            <v>19:30</v>
          </cell>
          <cell r="C2383">
            <v>51491.99</v>
          </cell>
          <cell r="D2383">
            <v>81332.679999999993</v>
          </cell>
          <cell r="E2383">
            <v>226788.36</v>
          </cell>
          <cell r="F2383">
            <v>63331.199999999997</v>
          </cell>
          <cell r="G2383">
            <v>96139.97</v>
          </cell>
          <cell r="H2383">
            <v>-29.24</v>
          </cell>
          <cell r="I2383">
            <v>44592.04</v>
          </cell>
          <cell r="J2383">
            <v>16425.259999999998</v>
          </cell>
          <cell r="K2383">
            <v>16282.86</v>
          </cell>
          <cell r="L2383">
            <v>15425.88</v>
          </cell>
          <cell r="M2383">
            <v>6300.95</v>
          </cell>
          <cell r="N2383">
            <v>40848</v>
          </cell>
          <cell r="O2383">
            <v>16166.53</v>
          </cell>
          <cell r="P2383">
            <v>112239.99</v>
          </cell>
          <cell r="Q2383">
            <v>118400.52</v>
          </cell>
          <cell r="R2383">
            <v>128360</v>
          </cell>
          <cell r="S2383">
            <v>2484</v>
          </cell>
          <cell r="T2383">
            <v>23788.799999999999</v>
          </cell>
          <cell r="U2383">
            <v>15425.88</v>
          </cell>
          <cell r="V2383">
            <v>1731</v>
          </cell>
          <cell r="W2383">
            <v>15408</v>
          </cell>
          <cell r="X2383">
            <v>166.5</v>
          </cell>
          <cell r="Y2383">
            <v>20951.28</v>
          </cell>
          <cell r="Z2383">
            <v>12703.75</v>
          </cell>
          <cell r="AA2383">
            <v>18.760000000000002</v>
          </cell>
          <cell r="AB2383">
            <v>4105.5</v>
          </cell>
          <cell r="AC2383">
            <v>26372</v>
          </cell>
          <cell r="AD2383">
            <v>10.45</v>
          </cell>
          <cell r="AE2383">
            <v>37098</v>
          </cell>
          <cell r="AF2383">
            <v>164.57</v>
          </cell>
          <cell r="AG2383">
            <v>3637.77</v>
          </cell>
          <cell r="AH2383">
            <v>96918.95</v>
          </cell>
          <cell r="AI2383">
            <v>5097.6000000000004</v>
          </cell>
          <cell r="AJ2383">
            <v>237603.21</v>
          </cell>
          <cell r="AK2383">
            <v>4337.78</v>
          </cell>
          <cell r="AL2383">
            <v>17153.45</v>
          </cell>
        </row>
        <row r="2384">
          <cell r="A2384">
            <v>38923</v>
          </cell>
          <cell r="B2384" t="str">
            <v>19:45</v>
          </cell>
          <cell r="C2384">
            <v>51936.1</v>
          </cell>
          <cell r="D2384">
            <v>84173.25</v>
          </cell>
          <cell r="E2384">
            <v>224556.64</v>
          </cell>
          <cell r="F2384">
            <v>63504</v>
          </cell>
          <cell r="G2384">
            <v>96139.97</v>
          </cell>
          <cell r="H2384">
            <v>-29.24</v>
          </cell>
          <cell r="I2384">
            <v>44450.11</v>
          </cell>
          <cell r="J2384">
            <v>16845.22</v>
          </cell>
          <cell r="K2384">
            <v>16356.14</v>
          </cell>
          <cell r="L2384">
            <v>15490.94</v>
          </cell>
          <cell r="M2384">
            <v>6297.21</v>
          </cell>
          <cell r="N2384">
            <v>38640</v>
          </cell>
          <cell r="O2384">
            <v>9918.2999999999993</v>
          </cell>
          <cell r="P2384">
            <v>112749.95</v>
          </cell>
          <cell r="Q2384">
            <v>122526.77</v>
          </cell>
          <cell r="R2384">
            <v>123029.95</v>
          </cell>
          <cell r="S2384">
            <v>2484</v>
          </cell>
          <cell r="T2384">
            <v>23382</v>
          </cell>
          <cell r="U2384">
            <v>15490.94</v>
          </cell>
          <cell r="V2384">
            <v>1725</v>
          </cell>
          <cell r="W2384">
            <v>15408</v>
          </cell>
          <cell r="X2384">
            <v>202.5</v>
          </cell>
          <cell r="Y2384">
            <v>21200.7</v>
          </cell>
          <cell r="Z2384">
            <v>12694.02</v>
          </cell>
          <cell r="AA2384">
            <v>18.760000000000002</v>
          </cell>
          <cell r="AB2384">
            <v>4038.4</v>
          </cell>
          <cell r="AC2384">
            <v>26261.78</v>
          </cell>
          <cell r="AD2384">
            <v>9.77</v>
          </cell>
          <cell r="AE2384">
            <v>36666</v>
          </cell>
          <cell r="AF2384">
            <v>170.82</v>
          </cell>
          <cell r="AG2384">
            <v>3591.72</v>
          </cell>
          <cell r="AH2384">
            <v>96276.21</v>
          </cell>
          <cell r="AI2384">
            <v>5076</v>
          </cell>
          <cell r="AJ2384">
            <v>235379.4</v>
          </cell>
          <cell r="AK2384">
            <v>4394.8500000000004</v>
          </cell>
          <cell r="AL2384">
            <v>17070.45</v>
          </cell>
        </row>
        <row r="2385">
          <cell r="A2385">
            <v>38923</v>
          </cell>
          <cell r="B2385" t="str">
            <v>20:00</v>
          </cell>
          <cell r="C2385">
            <v>52993.95</v>
          </cell>
          <cell r="D2385">
            <v>86053.62</v>
          </cell>
          <cell r="E2385">
            <v>223315.82</v>
          </cell>
          <cell r="F2385">
            <v>63331.199999999997</v>
          </cell>
          <cell r="G2385">
            <v>96753.3</v>
          </cell>
          <cell r="H2385">
            <v>-53.23</v>
          </cell>
          <cell r="I2385">
            <v>44522.59</v>
          </cell>
          <cell r="J2385">
            <v>16784.830000000002</v>
          </cell>
          <cell r="K2385">
            <v>16496.93</v>
          </cell>
          <cell r="L2385">
            <v>15470.3</v>
          </cell>
          <cell r="M2385">
            <v>6304.68</v>
          </cell>
          <cell r="N2385">
            <v>38640</v>
          </cell>
          <cell r="O2385">
            <v>8086.3</v>
          </cell>
          <cell r="P2385">
            <v>111040</v>
          </cell>
          <cell r="Q2385">
            <v>128599.25</v>
          </cell>
          <cell r="R2385">
            <v>119080</v>
          </cell>
          <cell r="S2385">
            <v>2592</v>
          </cell>
          <cell r="T2385">
            <v>22813.200000000001</v>
          </cell>
          <cell r="U2385">
            <v>15470.3</v>
          </cell>
          <cell r="V2385">
            <v>1710</v>
          </cell>
          <cell r="W2385">
            <v>15264</v>
          </cell>
          <cell r="X2385">
            <v>288.75</v>
          </cell>
          <cell r="Y2385">
            <v>20951.28</v>
          </cell>
          <cell r="Z2385">
            <v>12410.77</v>
          </cell>
          <cell r="AA2385">
            <v>18.760000000000002</v>
          </cell>
          <cell r="AB2385">
            <v>3981.1</v>
          </cell>
          <cell r="AC2385">
            <v>26170.5</v>
          </cell>
          <cell r="AD2385">
            <v>9.92</v>
          </cell>
          <cell r="AE2385">
            <v>36090</v>
          </cell>
          <cell r="AF2385">
            <v>168.74</v>
          </cell>
          <cell r="AG2385">
            <v>3625.42</v>
          </cell>
          <cell r="AH2385">
            <v>95209.68</v>
          </cell>
          <cell r="AI2385">
            <v>5040</v>
          </cell>
          <cell r="AJ2385">
            <v>233923.51</v>
          </cell>
          <cell r="AK2385">
            <v>4337.78</v>
          </cell>
          <cell r="AL2385">
            <v>16577.169999999998</v>
          </cell>
        </row>
        <row r="2386">
          <cell r="A2386">
            <v>38923</v>
          </cell>
          <cell r="B2386" t="str">
            <v>20:15</v>
          </cell>
          <cell r="C2386">
            <v>51520.4</v>
          </cell>
          <cell r="D2386">
            <v>85453.5</v>
          </cell>
          <cell r="E2386">
            <v>224955.44</v>
          </cell>
          <cell r="F2386">
            <v>63504</v>
          </cell>
          <cell r="G2386">
            <v>97059.97</v>
          </cell>
          <cell r="H2386">
            <v>-29.24</v>
          </cell>
          <cell r="I2386">
            <v>44548.58</v>
          </cell>
          <cell r="J2386">
            <v>16676.04</v>
          </cell>
          <cell r="K2386">
            <v>16222.45</v>
          </cell>
          <cell r="L2386">
            <v>15425.24</v>
          </cell>
          <cell r="M2386">
            <v>6297.21</v>
          </cell>
          <cell r="N2386">
            <v>38640</v>
          </cell>
          <cell r="O2386">
            <v>8086.3</v>
          </cell>
          <cell r="P2386">
            <v>107029.98</v>
          </cell>
          <cell r="Q2386">
            <v>133136.9</v>
          </cell>
          <cell r="R2386">
            <v>115109.98</v>
          </cell>
          <cell r="S2386">
            <v>2700</v>
          </cell>
          <cell r="T2386">
            <v>22330.799999999999</v>
          </cell>
          <cell r="U2386">
            <v>15425.24</v>
          </cell>
          <cell r="V2386">
            <v>1647</v>
          </cell>
          <cell r="W2386">
            <v>15148.8</v>
          </cell>
          <cell r="X2386">
            <v>377.25</v>
          </cell>
          <cell r="Y2386">
            <v>20951.28</v>
          </cell>
          <cell r="Z2386">
            <v>12055.28</v>
          </cell>
          <cell r="AA2386">
            <v>18.760000000000002</v>
          </cell>
          <cell r="AB2386">
            <v>3970</v>
          </cell>
          <cell r="AC2386">
            <v>26005.93</v>
          </cell>
          <cell r="AD2386">
            <v>10</v>
          </cell>
          <cell r="AE2386">
            <v>35748</v>
          </cell>
          <cell r="AF2386">
            <v>163.53</v>
          </cell>
          <cell r="AG2386">
            <v>3533.15</v>
          </cell>
          <cell r="AH2386">
            <v>94779.21</v>
          </cell>
          <cell r="AI2386">
            <v>4982.3999999999996</v>
          </cell>
          <cell r="AJ2386">
            <v>232707.5</v>
          </cell>
          <cell r="AK2386">
            <v>4337.78</v>
          </cell>
          <cell r="AL2386">
            <v>15035.39</v>
          </cell>
        </row>
        <row r="2387">
          <cell r="A2387">
            <v>38923</v>
          </cell>
          <cell r="B2387" t="str">
            <v>20:30</v>
          </cell>
          <cell r="C2387">
            <v>50895.85</v>
          </cell>
          <cell r="D2387">
            <v>84693.35</v>
          </cell>
          <cell r="E2387">
            <v>224843.43</v>
          </cell>
          <cell r="F2387">
            <v>63504</v>
          </cell>
          <cell r="G2387">
            <v>97021.63</v>
          </cell>
          <cell r="H2387">
            <v>-27.36</v>
          </cell>
          <cell r="I2387">
            <v>44616.639999999999</v>
          </cell>
          <cell r="J2387">
            <v>16810.03</v>
          </cell>
          <cell r="K2387">
            <v>16201.55</v>
          </cell>
          <cell r="L2387">
            <v>15430.01</v>
          </cell>
          <cell r="M2387">
            <v>6304.68</v>
          </cell>
          <cell r="N2387">
            <v>38088</v>
          </cell>
          <cell r="O2387">
            <v>8104.5</v>
          </cell>
          <cell r="P2387">
            <v>100689.98</v>
          </cell>
          <cell r="Q2387">
            <v>137259.66</v>
          </cell>
          <cell r="R2387">
            <v>108769.99</v>
          </cell>
          <cell r="S2387">
            <v>2592</v>
          </cell>
          <cell r="T2387">
            <v>21963.599999999999</v>
          </cell>
          <cell r="U2387">
            <v>15430.01</v>
          </cell>
          <cell r="V2387">
            <v>1635</v>
          </cell>
          <cell r="W2387">
            <v>15494.4</v>
          </cell>
          <cell r="X2387">
            <v>426</v>
          </cell>
          <cell r="Y2387">
            <v>20701.86</v>
          </cell>
          <cell r="Z2387">
            <v>11630.3</v>
          </cell>
          <cell r="AA2387">
            <v>20.64</v>
          </cell>
          <cell r="AB2387">
            <v>3882.3</v>
          </cell>
          <cell r="AC2387">
            <v>25720.28</v>
          </cell>
          <cell r="AD2387">
            <v>8.82</v>
          </cell>
          <cell r="AE2387">
            <v>35046</v>
          </cell>
          <cell r="AF2387">
            <v>158.32</v>
          </cell>
          <cell r="AG2387">
            <v>3516.06</v>
          </cell>
          <cell r="AH2387">
            <v>93058.68</v>
          </cell>
          <cell r="AI2387">
            <v>4910.3999999999996</v>
          </cell>
          <cell r="AJ2387">
            <v>230995.67</v>
          </cell>
          <cell r="AK2387">
            <v>4337.78</v>
          </cell>
          <cell r="AL2387">
            <v>13052.91</v>
          </cell>
        </row>
        <row r="2388">
          <cell r="A2388">
            <v>38923</v>
          </cell>
          <cell r="B2388" t="str">
            <v>20:45</v>
          </cell>
          <cell r="C2388">
            <v>50352.12</v>
          </cell>
          <cell r="D2388">
            <v>81572.72</v>
          </cell>
          <cell r="E2388">
            <v>224116.19</v>
          </cell>
          <cell r="F2388">
            <v>63417.599999999999</v>
          </cell>
          <cell r="G2388">
            <v>96944.97</v>
          </cell>
          <cell r="H2388">
            <v>-29.24</v>
          </cell>
          <cell r="I2388">
            <v>44635.41</v>
          </cell>
          <cell r="J2388">
            <v>17072.8</v>
          </cell>
          <cell r="K2388">
            <v>16185.71</v>
          </cell>
          <cell r="L2388">
            <v>15429.83</v>
          </cell>
          <cell r="M2388">
            <v>6300.95</v>
          </cell>
          <cell r="N2388">
            <v>38640</v>
          </cell>
          <cell r="O2388">
            <v>8092.36</v>
          </cell>
          <cell r="P2388">
            <v>95989.98</v>
          </cell>
          <cell r="Q2388">
            <v>138296.29999999999</v>
          </cell>
          <cell r="R2388">
            <v>104069.99</v>
          </cell>
          <cell r="S2388">
            <v>2592</v>
          </cell>
          <cell r="T2388">
            <v>21355.200000000001</v>
          </cell>
          <cell r="U2388">
            <v>15429.83</v>
          </cell>
          <cell r="V2388">
            <v>1590</v>
          </cell>
          <cell r="W2388">
            <v>15206.4</v>
          </cell>
          <cell r="X2388">
            <v>444</v>
          </cell>
          <cell r="Y2388">
            <v>20618.72</v>
          </cell>
          <cell r="Z2388">
            <v>11233.44</v>
          </cell>
          <cell r="AA2388">
            <v>18.760000000000002</v>
          </cell>
          <cell r="AB2388">
            <v>3778.8</v>
          </cell>
          <cell r="AC2388">
            <v>25535.47</v>
          </cell>
          <cell r="AD2388">
            <v>9.65</v>
          </cell>
          <cell r="AE2388">
            <v>34524</v>
          </cell>
          <cell r="AF2388">
            <v>155.19999999999999</v>
          </cell>
          <cell r="AG2388">
            <v>3727.97</v>
          </cell>
          <cell r="AH2388">
            <v>92214.95</v>
          </cell>
          <cell r="AI2388">
            <v>4838.3999999999996</v>
          </cell>
          <cell r="AJ2388">
            <v>229795.81</v>
          </cell>
          <cell r="AK2388">
            <v>4509</v>
          </cell>
          <cell r="AL2388">
            <v>12817.96</v>
          </cell>
        </row>
        <row r="2389">
          <cell r="A2389">
            <v>38923</v>
          </cell>
          <cell r="B2389" t="str">
            <v>21:00</v>
          </cell>
          <cell r="C2389">
            <v>50764.22</v>
          </cell>
          <cell r="D2389">
            <v>77171.850000000006</v>
          </cell>
          <cell r="E2389">
            <v>222999.91</v>
          </cell>
          <cell r="F2389">
            <v>64368</v>
          </cell>
          <cell r="G2389">
            <v>97634.97</v>
          </cell>
          <cell r="H2389">
            <v>-53.23</v>
          </cell>
          <cell r="I2389">
            <v>44680.56</v>
          </cell>
          <cell r="J2389">
            <v>17023.61</v>
          </cell>
          <cell r="K2389">
            <v>16273.87</v>
          </cell>
          <cell r="L2389">
            <v>15344.74</v>
          </cell>
          <cell r="M2389">
            <v>6304.68</v>
          </cell>
          <cell r="N2389">
            <v>38640</v>
          </cell>
          <cell r="O2389">
            <v>8146.96</v>
          </cell>
          <cell r="P2389">
            <v>90249.99</v>
          </cell>
          <cell r="Q2389">
            <v>140038.44</v>
          </cell>
          <cell r="R2389">
            <v>98369.99</v>
          </cell>
          <cell r="S2389">
            <v>2592</v>
          </cell>
          <cell r="T2389">
            <v>20779.2</v>
          </cell>
          <cell r="U2389">
            <v>15344.74</v>
          </cell>
          <cell r="V2389">
            <v>1545</v>
          </cell>
          <cell r="W2389">
            <v>15091.2</v>
          </cell>
          <cell r="X2389">
            <v>453</v>
          </cell>
          <cell r="Y2389">
            <v>20369.3</v>
          </cell>
          <cell r="Z2389">
            <v>11186.7</v>
          </cell>
          <cell r="AA2389">
            <v>18.760000000000002</v>
          </cell>
          <cell r="AB2389">
            <v>3668.8</v>
          </cell>
          <cell r="AC2389">
            <v>25285.72</v>
          </cell>
          <cell r="AD2389">
            <v>12.32</v>
          </cell>
          <cell r="AE2389">
            <v>33876</v>
          </cell>
          <cell r="AF2389">
            <v>153.12</v>
          </cell>
          <cell r="AG2389">
            <v>3929.82</v>
          </cell>
          <cell r="AH2389">
            <v>91090.68</v>
          </cell>
          <cell r="AI2389">
            <v>4752</v>
          </cell>
          <cell r="AJ2389">
            <v>227875.97</v>
          </cell>
          <cell r="AK2389">
            <v>4451.93</v>
          </cell>
          <cell r="AL2389">
            <v>12013.75</v>
          </cell>
        </row>
        <row r="2390">
          <cell r="A2390">
            <v>38923</v>
          </cell>
          <cell r="B2390" t="str">
            <v>21:15</v>
          </cell>
          <cell r="C2390">
            <v>50987.47</v>
          </cell>
          <cell r="D2390">
            <v>75411.490000000005</v>
          </cell>
          <cell r="E2390">
            <v>220361.23</v>
          </cell>
          <cell r="F2390">
            <v>65232</v>
          </cell>
          <cell r="G2390">
            <v>98018.3</v>
          </cell>
          <cell r="H2390">
            <v>-29.24</v>
          </cell>
          <cell r="I2390">
            <v>44726.13</v>
          </cell>
          <cell r="J2390">
            <v>16964.41</v>
          </cell>
          <cell r="K2390">
            <v>16343.53</v>
          </cell>
          <cell r="L2390">
            <v>14430.55</v>
          </cell>
          <cell r="M2390">
            <v>6312.15</v>
          </cell>
          <cell r="N2390">
            <v>38088</v>
          </cell>
          <cell r="O2390">
            <v>8213.69</v>
          </cell>
          <cell r="P2390">
            <v>80900.009999999995</v>
          </cell>
          <cell r="Q2390">
            <v>143683.44</v>
          </cell>
          <cell r="R2390">
            <v>89100.01</v>
          </cell>
          <cell r="S2390">
            <v>2484</v>
          </cell>
          <cell r="T2390">
            <v>20635.2</v>
          </cell>
          <cell r="U2390">
            <v>14430.55</v>
          </cell>
          <cell r="V2390">
            <v>1497</v>
          </cell>
          <cell r="W2390">
            <v>14860.8</v>
          </cell>
          <cell r="X2390">
            <v>422.25</v>
          </cell>
          <cell r="Y2390">
            <v>20119.88</v>
          </cell>
          <cell r="Z2390">
            <v>11566.41</v>
          </cell>
          <cell r="AA2390">
            <v>18.760000000000002</v>
          </cell>
          <cell r="AB2390">
            <v>3534.9</v>
          </cell>
          <cell r="AC2390">
            <v>24806.16</v>
          </cell>
          <cell r="AD2390">
            <v>7.99</v>
          </cell>
          <cell r="AE2390">
            <v>32706</v>
          </cell>
          <cell r="AF2390">
            <v>144.78</v>
          </cell>
          <cell r="AG2390">
            <v>4704.8100000000004</v>
          </cell>
          <cell r="AH2390">
            <v>89319.15</v>
          </cell>
          <cell r="AI2390">
            <v>4622.3999999999996</v>
          </cell>
          <cell r="AJ2390">
            <v>225012.38</v>
          </cell>
          <cell r="AK2390">
            <v>4394.8500000000004</v>
          </cell>
          <cell r="AL2390">
            <v>11878.16</v>
          </cell>
        </row>
        <row r="2391">
          <cell r="A2391">
            <v>38923</v>
          </cell>
          <cell r="B2391" t="str">
            <v>21:30</v>
          </cell>
          <cell r="C2391">
            <v>50386.12</v>
          </cell>
          <cell r="D2391">
            <v>65929.59</v>
          </cell>
          <cell r="E2391">
            <v>219879.23</v>
          </cell>
          <cell r="F2391">
            <v>64886.400000000001</v>
          </cell>
          <cell r="G2391">
            <v>97941.63</v>
          </cell>
          <cell r="H2391">
            <v>-31.11</v>
          </cell>
          <cell r="I2391">
            <v>44723.94</v>
          </cell>
          <cell r="J2391">
            <v>16669.599999999999</v>
          </cell>
          <cell r="K2391">
            <v>16326.72</v>
          </cell>
          <cell r="L2391">
            <v>13802.61</v>
          </cell>
          <cell r="M2391">
            <v>6300.95</v>
          </cell>
          <cell r="N2391">
            <v>38088</v>
          </cell>
          <cell r="O2391">
            <v>8237.9500000000007</v>
          </cell>
          <cell r="P2391">
            <v>77080</v>
          </cell>
          <cell r="Q2391">
            <v>141241.54</v>
          </cell>
          <cell r="R2391">
            <v>85320</v>
          </cell>
          <cell r="S2391">
            <v>2484</v>
          </cell>
          <cell r="T2391">
            <v>20952</v>
          </cell>
          <cell r="U2391">
            <v>13802.61</v>
          </cell>
          <cell r="V2391">
            <v>1392</v>
          </cell>
          <cell r="W2391">
            <v>14716.8</v>
          </cell>
          <cell r="X2391">
            <v>441</v>
          </cell>
          <cell r="Y2391">
            <v>19787.32</v>
          </cell>
          <cell r="Z2391">
            <v>11272.59</v>
          </cell>
          <cell r="AA2391">
            <v>16.88</v>
          </cell>
          <cell r="AB2391">
            <v>3437.7</v>
          </cell>
          <cell r="AC2391">
            <v>24411.01</v>
          </cell>
          <cell r="AD2391">
            <v>8.5</v>
          </cell>
          <cell r="AE2391">
            <v>31734</v>
          </cell>
          <cell r="AF2391">
            <v>132.28</v>
          </cell>
          <cell r="AG2391">
            <v>4756.3599999999997</v>
          </cell>
          <cell r="AH2391">
            <v>87225.95</v>
          </cell>
          <cell r="AI2391">
            <v>4528.8</v>
          </cell>
          <cell r="AJ2391">
            <v>222564.58</v>
          </cell>
          <cell r="AK2391">
            <v>4394.8500000000004</v>
          </cell>
          <cell r="AL2391">
            <v>10392.48</v>
          </cell>
        </row>
        <row r="2392">
          <cell r="A2392">
            <v>38923</v>
          </cell>
          <cell r="B2392" t="str">
            <v>21:45</v>
          </cell>
          <cell r="C2392">
            <v>50430.94</v>
          </cell>
          <cell r="D2392">
            <v>60168.45</v>
          </cell>
          <cell r="E2392">
            <v>217359.82</v>
          </cell>
          <cell r="F2392">
            <v>65318.400000000001</v>
          </cell>
          <cell r="G2392">
            <v>98018.3</v>
          </cell>
          <cell r="H2392">
            <v>-29.24</v>
          </cell>
          <cell r="I2392">
            <v>44776.02</v>
          </cell>
          <cell r="J2392">
            <v>16988.41</v>
          </cell>
          <cell r="K2392">
            <v>16312.24</v>
          </cell>
          <cell r="L2392">
            <v>13542.55</v>
          </cell>
          <cell r="M2392">
            <v>6312.15</v>
          </cell>
          <cell r="N2392">
            <v>38640</v>
          </cell>
          <cell r="O2392">
            <v>8231.89</v>
          </cell>
          <cell r="P2392">
            <v>68280.02</v>
          </cell>
          <cell r="Q2392">
            <v>142795.22</v>
          </cell>
          <cell r="R2392">
            <v>76480.02</v>
          </cell>
          <cell r="S2392">
            <v>2484</v>
          </cell>
          <cell r="T2392">
            <v>20469.599999999999</v>
          </cell>
          <cell r="U2392">
            <v>13542.55</v>
          </cell>
          <cell r="V2392">
            <v>1296</v>
          </cell>
          <cell r="W2392">
            <v>14601.6</v>
          </cell>
          <cell r="X2392">
            <v>431.25</v>
          </cell>
          <cell r="Y2392">
            <v>19288.48</v>
          </cell>
          <cell r="Z2392">
            <v>11227.93</v>
          </cell>
          <cell r="AA2392">
            <v>18.760000000000002</v>
          </cell>
          <cell r="AB2392">
            <v>3324.6</v>
          </cell>
          <cell r="AC2392">
            <v>23744.97</v>
          </cell>
          <cell r="AD2392">
            <v>7.19</v>
          </cell>
          <cell r="AE2392">
            <v>30618</v>
          </cell>
          <cell r="AF2392">
            <v>123.95</v>
          </cell>
          <cell r="AG2392">
            <v>4718.84</v>
          </cell>
          <cell r="AH2392">
            <v>85296.15</v>
          </cell>
          <cell r="AI2392">
            <v>4392</v>
          </cell>
          <cell r="AJ2392">
            <v>219109.01</v>
          </cell>
          <cell r="AK2392">
            <v>4509</v>
          </cell>
          <cell r="AL2392">
            <v>8807.44</v>
          </cell>
        </row>
        <row r="2393">
          <cell r="A2393">
            <v>38923</v>
          </cell>
          <cell r="B2393" t="str">
            <v>22:00</v>
          </cell>
          <cell r="C2393">
            <v>51202.720000000001</v>
          </cell>
          <cell r="D2393">
            <v>57927.99</v>
          </cell>
          <cell r="E2393">
            <v>202993.81</v>
          </cell>
          <cell r="F2393">
            <v>65836.800000000003</v>
          </cell>
          <cell r="G2393">
            <v>98056.63</v>
          </cell>
          <cell r="H2393">
            <v>-31.11</v>
          </cell>
          <cell r="I2393">
            <v>44789.86</v>
          </cell>
          <cell r="J2393">
            <v>16653.240000000002</v>
          </cell>
          <cell r="K2393">
            <v>16222.12</v>
          </cell>
          <cell r="L2393">
            <v>13418.96</v>
          </cell>
          <cell r="M2393">
            <v>6304.68</v>
          </cell>
          <cell r="N2393">
            <v>38088</v>
          </cell>
          <cell r="O2393">
            <v>8231.89</v>
          </cell>
          <cell r="P2393">
            <v>62499.98</v>
          </cell>
          <cell r="Q2393">
            <v>140477.26999999999</v>
          </cell>
          <cell r="R2393">
            <v>70739.97</v>
          </cell>
          <cell r="S2393">
            <v>2484</v>
          </cell>
          <cell r="T2393">
            <v>19720.8</v>
          </cell>
          <cell r="U2393">
            <v>13418.96</v>
          </cell>
          <cell r="V2393">
            <v>1164</v>
          </cell>
          <cell r="W2393">
            <v>14313.6</v>
          </cell>
          <cell r="X2393">
            <v>417.75</v>
          </cell>
          <cell r="Y2393">
            <v>18955.919999999998</v>
          </cell>
          <cell r="Z2393">
            <v>10925.55</v>
          </cell>
          <cell r="AA2393">
            <v>16.88</v>
          </cell>
          <cell r="AB2393">
            <v>3224.3</v>
          </cell>
          <cell r="AC2393">
            <v>22989.72</v>
          </cell>
          <cell r="AD2393">
            <v>6.88</v>
          </cell>
          <cell r="AE2393">
            <v>29556</v>
          </cell>
          <cell r="AF2393">
            <v>117.7</v>
          </cell>
          <cell r="AG2393">
            <v>4935.8900000000003</v>
          </cell>
          <cell r="AH2393">
            <v>82093.679999999993</v>
          </cell>
          <cell r="AI2393">
            <v>4226.3999999999996</v>
          </cell>
          <cell r="AJ2393">
            <v>209958.17</v>
          </cell>
          <cell r="AK2393">
            <v>4509</v>
          </cell>
          <cell r="AL2393">
            <v>11616.31</v>
          </cell>
        </row>
        <row r="2394">
          <cell r="A2394">
            <v>38923</v>
          </cell>
          <cell r="B2394" t="str">
            <v>22:15</v>
          </cell>
          <cell r="C2394">
            <v>50300.9</v>
          </cell>
          <cell r="D2394">
            <v>57447.9</v>
          </cell>
          <cell r="E2394">
            <v>184313.45</v>
          </cell>
          <cell r="F2394">
            <v>66528</v>
          </cell>
          <cell r="G2394">
            <v>98094.97</v>
          </cell>
          <cell r="H2394">
            <v>-29.24</v>
          </cell>
          <cell r="I2394">
            <v>44455.18</v>
          </cell>
          <cell r="J2394">
            <v>16687.23</v>
          </cell>
          <cell r="K2394">
            <v>16110.46</v>
          </cell>
          <cell r="L2394">
            <v>13386.33</v>
          </cell>
          <cell r="M2394">
            <v>6304.68</v>
          </cell>
          <cell r="N2394">
            <v>38640</v>
          </cell>
          <cell r="O2394">
            <v>8231.89</v>
          </cell>
          <cell r="P2394">
            <v>60939.99</v>
          </cell>
          <cell r="Q2394">
            <v>132645.04999999999</v>
          </cell>
          <cell r="R2394">
            <v>69140</v>
          </cell>
          <cell r="S2394">
            <v>2484</v>
          </cell>
          <cell r="T2394">
            <v>18979.2</v>
          </cell>
          <cell r="U2394">
            <v>13386.33</v>
          </cell>
          <cell r="V2394">
            <v>1086</v>
          </cell>
          <cell r="W2394">
            <v>13852.8</v>
          </cell>
          <cell r="X2394">
            <v>392.25</v>
          </cell>
          <cell r="Y2394">
            <v>18540.22</v>
          </cell>
          <cell r="Z2394">
            <v>10704.34</v>
          </cell>
          <cell r="AA2394">
            <v>18.760000000000002</v>
          </cell>
          <cell r="AB2394">
            <v>3138.2</v>
          </cell>
          <cell r="AC2394">
            <v>22248.6</v>
          </cell>
          <cell r="AD2394">
            <v>7.58</v>
          </cell>
          <cell r="AE2394">
            <v>28368</v>
          </cell>
          <cell r="AF2394">
            <v>111.45</v>
          </cell>
          <cell r="AG2394">
            <v>5208.67</v>
          </cell>
          <cell r="AH2394">
            <v>79177.679999999993</v>
          </cell>
          <cell r="AI2394">
            <v>4060.8</v>
          </cell>
          <cell r="AJ2394">
            <v>199223.67999999999</v>
          </cell>
          <cell r="AK2394">
            <v>4623.16</v>
          </cell>
          <cell r="AL2394">
            <v>17532.12</v>
          </cell>
        </row>
        <row r="2395">
          <cell r="A2395">
            <v>38923</v>
          </cell>
          <cell r="B2395" t="str">
            <v>22:30</v>
          </cell>
          <cell r="C2395">
            <v>46652.03</v>
          </cell>
          <cell r="D2395">
            <v>56767.76</v>
          </cell>
          <cell r="E2395">
            <v>171959.3</v>
          </cell>
          <cell r="F2395">
            <v>66355.199999999997</v>
          </cell>
          <cell r="G2395">
            <v>98018.3</v>
          </cell>
          <cell r="H2395">
            <v>-29.24</v>
          </cell>
          <cell r="I2395">
            <v>35549.410000000003</v>
          </cell>
          <cell r="J2395">
            <v>16962.810000000001</v>
          </cell>
          <cell r="K2395">
            <v>16260.83</v>
          </cell>
          <cell r="L2395">
            <v>12091.79</v>
          </cell>
          <cell r="M2395">
            <v>6304.68</v>
          </cell>
          <cell r="N2395">
            <v>38088</v>
          </cell>
          <cell r="O2395">
            <v>8237.9500000000007</v>
          </cell>
          <cell r="P2395">
            <v>56850</v>
          </cell>
          <cell r="Q2395">
            <v>123921.17</v>
          </cell>
          <cell r="R2395">
            <v>65090</v>
          </cell>
          <cell r="S2395">
            <v>2268</v>
          </cell>
          <cell r="T2395">
            <v>18417.599999999999</v>
          </cell>
          <cell r="U2395">
            <v>12091.79</v>
          </cell>
          <cell r="V2395">
            <v>1005</v>
          </cell>
          <cell r="W2395">
            <v>13680</v>
          </cell>
          <cell r="X2395">
            <v>372.75</v>
          </cell>
          <cell r="Y2395">
            <v>17875.099999999999</v>
          </cell>
          <cell r="Z2395">
            <v>10525.86</v>
          </cell>
          <cell r="AA2395">
            <v>18.760000000000002</v>
          </cell>
          <cell r="AB2395">
            <v>3065</v>
          </cell>
          <cell r="AC2395">
            <v>21282.78</v>
          </cell>
          <cell r="AD2395">
            <v>6.62</v>
          </cell>
          <cell r="AE2395">
            <v>26748</v>
          </cell>
          <cell r="AF2395">
            <v>110.41</v>
          </cell>
          <cell r="AG2395">
            <v>5223.6499999999996</v>
          </cell>
          <cell r="AH2395">
            <v>76366.679999999993</v>
          </cell>
          <cell r="AI2395">
            <v>3823.2</v>
          </cell>
          <cell r="AJ2395">
            <v>191000.83</v>
          </cell>
          <cell r="AK2395">
            <v>4737.3100000000004</v>
          </cell>
          <cell r="AL2395">
            <v>20579.439999999999</v>
          </cell>
        </row>
        <row r="2396">
          <cell r="A2396">
            <v>38923</v>
          </cell>
          <cell r="B2396" t="str">
            <v>22:45</v>
          </cell>
          <cell r="C2396">
            <v>46648.43</v>
          </cell>
          <cell r="D2396">
            <v>53447.1</v>
          </cell>
          <cell r="E2396">
            <v>173518.21</v>
          </cell>
          <cell r="F2396">
            <v>66268.800000000003</v>
          </cell>
          <cell r="G2396">
            <v>98056.63</v>
          </cell>
          <cell r="H2396">
            <v>-29.24</v>
          </cell>
          <cell r="I2396">
            <v>7615.5</v>
          </cell>
          <cell r="J2396">
            <v>16915.21</v>
          </cell>
          <cell r="K2396">
            <v>15857.85</v>
          </cell>
          <cell r="L2396">
            <v>11324.51</v>
          </cell>
          <cell r="M2396">
            <v>6308.42</v>
          </cell>
          <cell r="N2396">
            <v>39192</v>
          </cell>
          <cell r="O2396">
            <v>8237.9500000000007</v>
          </cell>
          <cell r="P2396">
            <v>56450</v>
          </cell>
          <cell r="Q2396">
            <v>110472.18</v>
          </cell>
          <cell r="R2396">
            <v>64650</v>
          </cell>
          <cell r="S2396">
            <v>2268</v>
          </cell>
          <cell r="T2396">
            <v>17179.2</v>
          </cell>
          <cell r="U2396">
            <v>11324.51</v>
          </cell>
          <cell r="V2396">
            <v>936</v>
          </cell>
          <cell r="W2396">
            <v>13737.6</v>
          </cell>
          <cell r="X2396">
            <v>350.25</v>
          </cell>
          <cell r="Y2396">
            <v>16960.560000000001</v>
          </cell>
          <cell r="Z2396">
            <v>10112.870000000001</v>
          </cell>
          <cell r="AA2396">
            <v>18.760000000000002</v>
          </cell>
          <cell r="AB2396">
            <v>2956.7</v>
          </cell>
          <cell r="AC2396">
            <v>20166.72</v>
          </cell>
          <cell r="AD2396">
            <v>6.59</v>
          </cell>
          <cell r="AE2396">
            <v>25290</v>
          </cell>
          <cell r="AF2396">
            <v>94.79</v>
          </cell>
          <cell r="AG2396">
            <v>5242.1899999999996</v>
          </cell>
          <cell r="AH2396">
            <v>72341.42</v>
          </cell>
          <cell r="AI2396">
            <v>3556.8</v>
          </cell>
          <cell r="AJ2396">
            <v>187561.12</v>
          </cell>
          <cell r="AK2396">
            <v>4623.16</v>
          </cell>
          <cell r="AL2396">
            <v>17248.09</v>
          </cell>
        </row>
        <row r="2397">
          <cell r="A2397">
            <v>38923</v>
          </cell>
          <cell r="B2397" t="str">
            <v>23:00</v>
          </cell>
          <cell r="C2397">
            <v>47499.83</v>
          </cell>
          <cell r="D2397">
            <v>67809.94</v>
          </cell>
          <cell r="E2397">
            <v>172389.3</v>
          </cell>
          <cell r="F2397">
            <v>36201.599999999999</v>
          </cell>
          <cell r="G2397">
            <v>98171.63</v>
          </cell>
          <cell r="H2397">
            <v>-29.24</v>
          </cell>
          <cell r="I2397">
            <v>-162.44999999999999</v>
          </cell>
          <cell r="J2397">
            <v>16969.240000000002</v>
          </cell>
          <cell r="K2397">
            <v>15346.82</v>
          </cell>
          <cell r="L2397">
            <v>10029.25</v>
          </cell>
          <cell r="M2397">
            <v>3253.19</v>
          </cell>
          <cell r="N2397">
            <v>39192</v>
          </cell>
          <cell r="O2397">
            <v>8244.02</v>
          </cell>
          <cell r="P2397">
            <v>56940.01</v>
          </cell>
          <cell r="Q2397">
            <v>98642.45</v>
          </cell>
          <cell r="R2397">
            <v>65180.01</v>
          </cell>
          <cell r="S2397">
            <v>2268</v>
          </cell>
          <cell r="T2397">
            <v>16999.2</v>
          </cell>
          <cell r="U2397">
            <v>10029.25</v>
          </cell>
          <cell r="V2397">
            <v>900</v>
          </cell>
          <cell r="W2397">
            <v>13276.8</v>
          </cell>
          <cell r="X2397">
            <v>327.75</v>
          </cell>
          <cell r="Y2397">
            <v>15879.74</v>
          </cell>
          <cell r="Z2397">
            <v>9818.59</v>
          </cell>
          <cell r="AA2397">
            <v>18.760000000000002</v>
          </cell>
          <cell r="AB2397">
            <v>2873.9</v>
          </cell>
          <cell r="AC2397">
            <v>18929.25</v>
          </cell>
          <cell r="AD2397">
            <v>7.36</v>
          </cell>
          <cell r="AE2397">
            <v>23688</v>
          </cell>
          <cell r="AF2397">
            <v>86.45</v>
          </cell>
          <cell r="AG2397">
            <v>5168.4799999999996</v>
          </cell>
          <cell r="AH2397">
            <v>68029.19</v>
          </cell>
          <cell r="AI2397">
            <v>3333.6</v>
          </cell>
          <cell r="AJ2397">
            <v>182425.71</v>
          </cell>
          <cell r="AK2397">
            <v>4337.78</v>
          </cell>
          <cell r="AL2397">
            <v>13830.22</v>
          </cell>
        </row>
        <row r="2398">
          <cell r="A2398">
            <v>38923</v>
          </cell>
          <cell r="B2398" t="str">
            <v>23:15</v>
          </cell>
          <cell r="C2398">
            <v>48786.94</v>
          </cell>
          <cell r="D2398">
            <v>86253.66</v>
          </cell>
          <cell r="E2398">
            <v>169070.77</v>
          </cell>
          <cell r="F2398">
            <v>-345.6</v>
          </cell>
          <cell r="G2398">
            <v>97213.3</v>
          </cell>
          <cell r="H2398">
            <v>-31.11</v>
          </cell>
          <cell r="I2398">
            <v>-152.81</v>
          </cell>
          <cell r="J2398">
            <v>16407.23</v>
          </cell>
          <cell r="K2398">
            <v>14042.4</v>
          </cell>
          <cell r="L2398">
            <v>8895.24</v>
          </cell>
          <cell r="M2398">
            <v>0</v>
          </cell>
          <cell r="N2398">
            <v>38088</v>
          </cell>
          <cell r="O2398">
            <v>8213.69</v>
          </cell>
          <cell r="P2398">
            <v>56319.98</v>
          </cell>
          <cell r="Q2398">
            <v>87752.81</v>
          </cell>
          <cell r="R2398">
            <v>64519.99</v>
          </cell>
          <cell r="S2398">
            <v>2268</v>
          </cell>
          <cell r="T2398">
            <v>17463.599999999999</v>
          </cell>
          <cell r="U2398">
            <v>8895.24</v>
          </cell>
          <cell r="V2398">
            <v>879</v>
          </cell>
          <cell r="W2398">
            <v>12585.6</v>
          </cell>
          <cell r="X2398">
            <v>303.75</v>
          </cell>
          <cell r="Y2398">
            <v>14965.2</v>
          </cell>
          <cell r="Z2398">
            <v>9352.75</v>
          </cell>
          <cell r="AA2398">
            <v>16.88</v>
          </cell>
          <cell r="AB2398">
            <v>2802.1</v>
          </cell>
          <cell r="AC2398">
            <v>17581.759999999998</v>
          </cell>
          <cell r="AD2398">
            <v>5.94</v>
          </cell>
          <cell r="AE2398">
            <v>22374</v>
          </cell>
          <cell r="AF2398">
            <v>81.25</v>
          </cell>
          <cell r="AG2398">
            <v>5222.22</v>
          </cell>
          <cell r="AH2398">
            <v>63507</v>
          </cell>
          <cell r="AI2398">
            <v>3146.4</v>
          </cell>
          <cell r="AJ2398">
            <v>177450.3</v>
          </cell>
          <cell r="AK2398">
            <v>4394.8500000000004</v>
          </cell>
          <cell r="AL2398">
            <v>11699.31</v>
          </cell>
        </row>
        <row r="2399">
          <cell r="A2399">
            <v>38923</v>
          </cell>
          <cell r="B2399" t="str">
            <v>23:30</v>
          </cell>
          <cell r="C2399">
            <v>46374.36</v>
          </cell>
          <cell r="D2399">
            <v>77571.92</v>
          </cell>
          <cell r="E2399">
            <v>163154.31</v>
          </cell>
          <cell r="F2399">
            <v>-259.2</v>
          </cell>
          <cell r="G2399">
            <v>93149.97</v>
          </cell>
          <cell r="H2399">
            <v>-29.24</v>
          </cell>
          <cell r="I2399">
            <v>-126.94</v>
          </cell>
          <cell r="J2399">
            <v>15320.55</v>
          </cell>
          <cell r="K2399">
            <v>9694.7199999999993</v>
          </cell>
          <cell r="L2399">
            <v>7831.56</v>
          </cell>
          <cell r="M2399">
            <v>0</v>
          </cell>
          <cell r="N2399">
            <v>35880</v>
          </cell>
          <cell r="O2399">
            <v>7843.65</v>
          </cell>
          <cell r="P2399">
            <v>55510</v>
          </cell>
          <cell r="Q2399">
            <v>76046.94</v>
          </cell>
          <cell r="R2399">
            <v>63350</v>
          </cell>
          <cell r="S2399">
            <v>2268</v>
          </cell>
          <cell r="T2399">
            <v>17521.2</v>
          </cell>
          <cell r="U2399">
            <v>7831.56</v>
          </cell>
          <cell r="V2399">
            <v>828</v>
          </cell>
          <cell r="W2399">
            <v>11980.8</v>
          </cell>
          <cell r="X2399">
            <v>279.75</v>
          </cell>
          <cell r="Y2399">
            <v>14300.08</v>
          </cell>
          <cell r="Z2399">
            <v>8894.94</v>
          </cell>
          <cell r="AA2399">
            <v>18.760000000000002</v>
          </cell>
          <cell r="AB2399">
            <v>2739.9</v>
          </cell>
          <cell r="AC2399">
            <v>16599.439999999999</v>
          </cell>
          <cell r="AD2399">
            <v>13.01</v>
          </cell>
          <cell r="AE2399">
            <v>21366</v>
          </cell>
          <cell r="AF2399">
            <v>83.33</v>
          </cell>
          <cell r="AG2399">
            <v>5181.04</v>
          </cell>
          <cell r="AH2399">
            <v>61275</v>
          </cell>
          <cell r="AI2399">
            <v>2959.2</v>
          </cell>
          <cell r="AJ2399">
            <v>170523.16</v>
          </cell>
          <cell r="AK2399">
            <v>4509</v>
          </cell>
          <cell r="AL2399">
            <v>11232.92</v>
          </cell>
        </row>
        <row r="2400">
          <cell r="A2400">
            <v>38923</v>
          </cell>
          <cell r="B2400" t="str">
            <v>23:45</v>
          </cell>
          <cell r="C2400">
            <v>46858.080000000002</v>
          </cell>
          <cell r="D2400">
            <v>73651.14</v>
          </cell>
          <cell r="E2400">
            <v>160313.32999999999</v>
          </cell>
          <cell r="F2400">
            <v>-172.8</v>
          </cell>
          <cell r="G2400">
            <v>93149.97</v>
          </cell>
          <cell r="H2400">
            <v>-29.24</v>
          </cell>
          <cell r="I2400">
            <v>-113.57</v>
          </cell>
          <cell r="J2400">
            <v>15775.31</v>
          </cell>
          <cell r="K2400">
            <v>7445.29</v>
          </cell>
          <cell r="L2400">
            <v>6742.8</v>
          </cell>
          <cell r="M2400">
            <v>0</v>
          </cell>
          <cell r="N2400">
            <v>36432</v>
          </cell>
          <cell r="O2400">
            <v>7831.52</v>
          </cell>
          <cell r="P2400">
            <v>41990.01</v>
          </cell>
          <cell r="Q2400">
            <v>79833.570000000007</v>
          </cell>
          <cell r="R2400">
            <v>49790.01</v>
          </cell>
          <cell r="S2400">
            <v>2268</v>
          </cell>
          <cell r="T2400">
            <v>17668.8</v>
          </cell>
          <cell r="U2400">
            <v>6742.8</v>
          </cell>
          <cell r="V2400">
            <v>783</v>
          </cell>
          <cell r="W2400">
            <v>11664</v>
          </cell>
          <cell r="X2400">
            <v>262.5</v>
          </cell>
          <cell r="Y2400">
            <v>13551.82</v>
          </cell>
          <cell r="Z2400">
            <v>8451.15</v>
          </cell>
          <cell r="AA2400">
            <v>18.760000000000002</v>
          </cell>
          <cell r="AB2400">
            <v>2597.6999999999998</v>
          </cell>
          <cell r="AC2400">
            <v>16329.73</v>
          </cell>
          <cell r="AD2400">
            <v>17.420000000000002</v>
          </cell>
          <cell r="AE2400">
            <v>20178</v>
          </cell>
          <cell r="AF2400">
            <v>73.95</v>
          </cell>
          <cell r="AG2400">
            <v>5211.84</v>
          </cell>
          <cell r="AH2400">
            <v>58131</v>
          </cell>
          <cell r="AI2400">
            <v>2800.8</v>
          </cell>
          <cell r="AJ2400">
            <v>166427.60999999999</v>
          </cell>
          <cell r="AK2400">
            <v>4566.08</v>
          </cell>
          <cell r="AL2400">
            <v>9651.4</v>
          </cell>
        </row>
        <row r="2401">
          <cell r="A2401">
            <v>38923</v>
          </cell>
          <cell r="B2401" t="str">
            <v>24:00</v>
          </cell>
          <cell r="C2401">
            <v>45579.37</v>
          </cell>
          <cell r="D2401">
            <v>57247.86</v>
          </cell>
          <cell r="E2401">
            <v>160187.69</v>
          </cell>
          <cell r="F2401">
            <v>-259.2</v>
          </cell>
          <cell r="G2401">
            <v>93073.3</v>
          </cell>
          <cell r="H2401">
            <v>-29.24</v>
          </cell>
          <cell r="I2401">
            <v>-116.16</v>
          </cell>
          <cell r="J2401">
            <v>16230.87</v>
          </cell>
          <cell r="K2401">
            <v>7343.45</v>
          </cell>
          <cell r="L2401">
            <v>6368.68</v>
          </cell>
          <cell r="M2401">
            <v>0</v>
          </cell>
          <cell r="N2401">
            <v>36432</v>
          </cell>
          <cell r="O2401">
            <v>7837.58</v>
          </cell>
          <cell r="P2401">
            <v>38199.980000000003</v>
          </cell>
          <cell r="Q2401">
            <v>74916.160000000003</v>
          </cell>
          <cell r="R2401">
            <v>46039.99</v>
          </cell>
          <cell r="S2401">
            <v>2052</v>
          </cell>
          <cell r="T2401">
            <v>17503.2</v>
          </cell>
          <cell r="U2401">
            <v>6368.68</v>
          </cell>
          <cell r="V2401">
            <v>747</v>
          </cell>
          <cell r="W2401">
            <v>11376</v>
          </cell>
          <cell r="X2401">
            <v>242.25</v>
          </cell>
          <cell r="Y2401">
            <v>13052.98</v>
          </cell>
          <cell r="Z2401">
            <v>7892.49</v>
          </cell>
          <cell r="AA2401">
            <v>18.760000000000002</v>
          </cell>
          <cell r="AB2401">
            <v>2631.4</v>
          </cell>
          <cell r="AC2401">
            <v>15737.9</v>
          </cell>
          <cell r="AD2401">
            <v>16.25</v>
          </cell>
          <cell r="AE2401">
            <v>19296</v>
          </cell>
          <cell r="AF2401">
            <v>70.83</v>
          </cell>
          <cell r="AG2401">
            <v>5184.33</v>
          </cell>
          <cell r="AH2401">
            <v>55746</v>
          </cell>
          <cell r="AI2401">
            <v>2685.6</v>
          </cell>
          <cell r="AJ2401">
            <v>163003.93</v>
          </cell>
          <cell r="AK2401">
            <v>4566.08</v>
          </cell>
          <cell r="AL2401">
            <v>7332.31</v>
          </cell>
        </row>
        <row r="2402">
          <cell r="A2402">
            <v>38924</v>
          </cell>
          <cell r="B2402" t="str">
            <v>00:15</v>
          </cell>
          <cell r="C2402">
            <v>47109.74</v>
          </cell>
          <cell r="D2402">
            <v>61848.78</v>
          </cell>
          <cell r="E2402">
            <v>144312.69</v>
          </cell>
          <cell r="F2402">
            <v>-259.2</v>
          </cell>
          <cell r="G2402">
            <v>91041.64</v>
          </cell>
          <cell r="H2402">
            <v>-29.24</v>
          </cell>
          <cell r="I2402">
            <v>-105.23</v>
          </cell>
          <cell r="J2402">
            <v>15187.76</v>
          </cell>
          <cell r="K2402">
            <v>7069.36</v>
          </cell>
          <cell r="L2402">
            <v>5927.32</v>
          </cell>
          <cell r="M2402">
            <v>0</v>
          </cell>
          <cell r="N2402">
            <v>35328</v>
          </cell>
          <cell r="O2402">
            <v>7831.52</v>
          </cell>
          <cell r="P2402">
            <v>34280.019999999997</v>
          </cell>
          <cell r="Q2402">
            <v>70665.23</v>
          </cell>
          <cell r="R2402">
            <v>42080.02</v>
          </cell>
          <cell r="S2402">
            <v>1944</v>
          </cell>
          <cell r="T2402">
            <v>16916.400000000001</v>
          </cell>
          <cell r="U2402">
            <v>5927.32</v>
          </cell>
          <cell r="V2402">
            <v>720</v>
          </cell>
          <cell r="W2402">
            <v>11059.2</v>
          </cell>
          <cell r="X2402">
            <v>218.25</v>
          </cell>
          <cell r="Y2402">
            <v>12471</v>
          </cell>
          <cell r="Z2402">
            <v>7484.64</v>
          </cell>
          <cell r="AA2402">
            <v>18.760000000000002</v>
          </cell>
          <cell r="AB2402">
            <v>2613.9</v>
          </cell>
          <cell r="AC2402">
            <v>15309.51</v>
          </cell>
          <cell r="AD2402">
            <v>24.72</v>
          </cell>
          <cell r="AE2402">
            <v>18738</v>
          </cell>
          <cell r="AF2402">
            <v>69.790000000000006</v>
          </cell>
          <cell r="AG2402">
            <v>5134.5</v>
          </cell>
          <cell r="AH2402">
            <v>53070</v>
          </cell>
          <cell r="AI2402">
            <v>2584.8000000000002</v>
          </cell>
          <cell r="AJ2402">
            <v>153357.37</v>
          </cell>
          <cell r="AK2402">
            <v>4623.16</v>
          </cell>
          <cell r="AL2402">
            <v>10094.4</v>
          </cell>
        </row>
        <row r="2403">
          <cell r="A2403">
            <v>38924</v>
          </cell>
          <cell r="B2403" t="str">
            <v>00:30</v>
          </cell>
          <cell r="C2403">
            <v>47281.38</v>
          </cell>
          <cell r="D2403">
            <v>73251.06</v>
          </cell>
          <cell r="E2403">
            <v>121947.93</v>
          </cell>
          <cell r="F2403">
            <v>-172.8</v>
          </cell>
          <cell r="G2403">
            <v>88166.64</v>
          </cell>
          <cell r="H2403">
            <v>-31.11</v>
          </cell>
          <cell r="I2403">
            <v>-102.93</v>
          </cell>
          <cell r="J2403">
            <v>15127.37</v>
          </cell>
          <cell r="K2403">
            <v>4320.26</v>
          </cell>
          <cell r="L2403">
            <v>5908.1</v>
          </cell>
          <cell r="M2403">
            <v>0</v>
          </cell>
          <cell r="N2403">
            <v>34776</v>
          </cell>
          <cell r="O2403">
            <v>7655.59</v>
          </cell>
          <cell r="P2403">
            <v>31840</v>
          </cell>
          <cell r="Q2403">
            <v>66182.929999999993</v>
          </cell>
          <cell r="R2403">
            <v>39520</v>
          </cell>
          <cell r="S2403">
            <v>1944</v>
          </cell>
          <cell r="T2403">
            <v>16272</v>
          </cell>
          <cell r="U2403">
            <v>5908.1</v>
          </cell>
          <cell r="V2403">
            <v>708</v>
          </cell>
          <cell r="W2403">
            <v>10800</v>
          </cell>
          <cell r="X2403">
            <v>196.5</v>
          </cell>
          <cell r="Y2403">
            <v>12138.44</v>
          </cell>
          <cell r="Z2403">
            <v>7079.75</v>
          </cell>
          <cell r="AA2403">
            <v>16.88</v>
          </cell>
          <cell r="AB2403">
            <v>2586.8000000000002</v>
          </cell>
          <cell r="AC2403">
            <v>14577.93</v>
          </cell>
          <cell r="AD2403">
            <v>35.75</v>
          </cell>
          <cell r="AE2403">
            <v>17910</v>
          </cell>
          <cell r="AF2403">
            <v>67.7</v>
          </cell>
          <cell r="AG2403">
            <v>5189.95</v>
          </cell>
          <cell r="AH2403">
            <v>50874</v>
          </cell>
          <cell r="AI2403">
            <v>2484</v>
          </cell>
          <cell r="AJ2403">
            <v>140815.18</v>
          </cell>
          <cell r="AK2403">
            <v>4623.16</v>
          </cell>
          <cell r="AL2403">
            <v>17833.71</v>
          </cell>
        </row>
        <row r="2404">
          <cell r="A2404">
            <v>38924</v>
          </cell>
          <cell r="B2404" t="str">
            <v>00:45</v>
          </cell>
          <cell r="C2404">
            <v>45923.45</v>
          </cell>
          <cell r="D2404">
            <v>70130.44</v>
          </cell>
          <cell r="E2404">
            <v>118587.26</v>
          </cell>
          <cell r="F2404">
            <v>-259.2</v>
          </cell>
          <cell r="G2404">
            <v>88166.64</v>
          </cell>
          <cell r="H2404">
            <v>-29.24</v>
          </cell>
          <cell r="I2404">
            <v>-99.34</v>
          </cell>
          <cell r="J2404">
            <v>14599.82</v>
          </cell>
          <cell r="K2404">
            <v>4458.3</v>
          </cell>
          <cell r="L2404">
            <v>5923.38</v>
          </cell>
          <cell r="M2404">
            <v>0</v>
          </cell>
          <cell r="N2404">
            <v>34224</v>
          </cell>
          <cell r="O2404">
            <v>7437.21</v>
          </cell>
          <cell r="P2404">
            <v>24659.97</v>
          </cell>
          <cell r="Q2404">
            <v>67859.34</v>
          </cell>
          <cell r="R2404">
            <v>32059.97</v>
          </cell>
          <cell r="S2404">
            <v>1944</v>
          </cell>
          <cell r="T2404">
            <v>15735.6</v>
          </cell>
          <cell r="U2404">
            <v>5923.38</v>
          </cell>
          <cell r="V2404">
            <v>723</v>
          </cell>
          <cell r="W2404">
            <v>10828.8</v>
          </cell>
          <cell r="X2404">
            <v>180</v>
          </cell>
          <cell r="Y2404">
            <v>12055.3</v>
          </cell>
          <cell r="Z2404">
            <v>6857.25</v>
          </cell>
          <cell r="AA2404">
            <v>18.760000000000002</v>
          </cell>
          <cell r="AB2404">
            <v>2569.1999999999998</v>
          </cell>
          <cell r="AC2404">
            <v>14046.62</v>
          </cell>
          <cell r="AD2404">
            <v>38.880000000000003</v>
          </cell>
          <cell r="AE2404">
            <v>17298</v>
          </cell>
          <cell r="AF2404">
            <v>66.66</v>
          </cell>
          <cell r="AG2404">
            <v>5203.47</v>
          </cell>
          <cell r="AH2404">
            <v>49218</v>
          </cell>
          <cell r="AI2404">
            <v>2390.4</v>
          </cell>
          <cell r="AJ2404">
            <v>137199.5</v>
          </cell>
          <cell r="AK2404">
            <v>4794.38</v>
          </cell>
          <cell r="AL2404">
            <v>18092.05</v>
          </cell>
        </row>
        <row r="2405">
          <cell r="A2405">
            <v>38924</v>
          </cell>
          <cell r="B2405" t="str">
            <v>01:00</v>
          </cell>
          <cell r="C2405">
            <v>45843.43</v>
          </cell>
          <cell r="D2405">
            <v>63289.06</v>
          </cell>
          <cell r="E2405">
            <v>118668.48</v>
          </cell>
          <cell r="F2405">
            <v>-259.2</v>
          </cell>
          <cell r="G2405">
            <v>88703.3</v>
          </cell>
          <cell r="H2405">
            <v>-29.24</v>
          </cell>
          <cell r="I2405">
            <v>-100.06</v>
          </cell>
          <cell r="J2405">
            <v>14523.39</v>
          </cell>
          <cell r="K2405">
            <v>4599.99</v>
          </cell>
          <cell r="L2405">
            <v>5892.28</v>
          </cell>
          <cell r="M2405">
            <v>0</v>
          </cell>
          <cell r="N2405">
            <v>34224</v>
          </cell>
          <cell r="O2405">
            <v>7425.08</v>
          </cell>
          <cell r="P2405">
            <v>19840</v>
          </cell>
          <cell r="Q2405">
            <v>68220.06</v>
          </cell>
          <cell r="R2405">
            <v>27280</v>
          </cell>
          <cell r="S2405">
            <v>2052</v>
          </cell>
          <cell r="T2405">
            <v>15138</v>
          </cell>
          <cell r="U2405">
            <v>5892.28</v>
          </cell>
          <cell r="V2405">
            <v>699</v>
          </cell>
          <cell r="W2405">
            <v>10656</v>
          </cell>
          <cell r="X2405">
            <v>168.75</v>
          </cell>
          <cell r="Y2405">
            <v>11972.16</v>
          </cell>
          <cell r="Z2405">
            <v>6858.94</v>
          </cell>
          <cell r="AA2405">
            <v>18.760000000000002</v>
          </cell>
          <cell r="AB2405">
            <v>2543.8000000000002</v>
          </cell>
          <cell r="AC2405">
            <v>13690.26</v>
          </cell>
          <cell r="AD2405">
            <v>42.48</v>
          </cell>
          <cell r="AE2405">
            <v>16758</v>
          </cell>
          <cell r="AF2405">
            <v>64.58</v>
          </cell>
          <cell r="AG2405">
            <v>5272.57</v>
          </cell>
          <cell r="AH2405">
            <v>47736</v>
          </cell>
          <cell r="AI2405">
            <v>2325.6</v>
          </cell>
          <cell r="AJ2405">
            <v>134959.65</v>
          </cell>
          <cell r="AK2405">
            <v>4623.16</v>
          </cell>
          <cell r="AL2405">
            <v>16120.11</v>
          </cell>
        </row>
        <row r="2406">
          <cell r="A2406">
            <v>38924</v>
          </cell>
          <cell r="B2406" t="str">
            <v>01:15</v>
          </cell>
          <cell r="C2406">
            <v>45960.26</v>
          </cell>
          <cell r="D2406">
            <v>59648.34</v>
          </cell>
          <cell r="E2406">
            <v>112871.99</v>
          </cell>
          <cell r="F2406">
            <v>-172.8</v>
          </cell>
          <cell r="G2406">
            <v>89239.97</v>
          </cell>
          <cell r="H2406">
            <v>-29.24</v>
          </cell>
          <cell r="I2406">
            <v>-98.33</v>
          </cell>
          <cell r="J2406">
            <v>15590.16</v>
          </cell>
          <cell r="K2406">
            <v>4688.47</v>
          </cell>
          <cell r="L2406">
            <v>5879.38</v>
          </cell>
          <cell r="M2406">
            <v>0</v>
          </cell>
          <cell r="N2406">
            <v>34776</v>
          </cell>
          <cell r="O2406">
            <v>7443.28</v>
          </cell>
          <cell r="P2406">
            <v>19130.02</v>
          </cell>
          <cell r="Q2406">
            <v>65458.33</v>
          </cell>
          <cell r="R2406">
            <v>26530.01</v>
          </cell>
          <cell r="S2406">
            <v>1944</v>
          </cell>
          <cell r="T2406">
            <v>14691.6</v>
          </cell>
          <cell r="U2406">
            <v>5879.38</v>
          </cell>
          <cell r="V2406">
            <v>702</v>
          </cell>
          <cell r="W2406">
            <v>10252.799999999999</v>
          </cell>
          <cell r="X2406">
            <v>155.25</v>
          </cell>
          <cell r="Y2406">
            <v>11889.02</v>
          </cell>
          <cell r="Z2406">
            <v>7354.29</v>
          </cell>
          <cell r="AA2406">
            <v>18.760000000000002</v>
          </cell>
          <cell r="AB2406">
            <v>2542.1999999999998</v>
          </cell>
          <cell r="AC2406">
            <v>13259.45</v>
          </cell>
          <cell r="AD2406">
            <v>46.08</v>
          </cell>
          <cell r="AE2406">
            <v>16308</v>
          </cell>
          <cell r="AF2406">
            <v>65.62</v>
          </cell>
          <cell r="AG2406">
            <v>5247.8</v>
          </cell>
          <cell r="AH2406">
            <v>45630</v>
          </cell>
          <cell r="AI2406">
            <v>2289.6</v>
          </cell>
          <cell r="AJ2406">
            <v>130384.23</v>
          </cell>
          <cell r="AK2406">
            <v>4509</v>
          </cell>
          <cell r="AL2406">
            <v>16662.47</v>
          </cell>
        </row>
        <row r="2407">
          <cell r="A2407">
            <v>38924</v>
          </cell>
          <cell r="B2407" t="str">
            <v>01:30</v>
          </cell>
          <cell r="C2407">
            <v>45723.8</v>
          </cell>
          <cell r="D2407">
            <v>61568.72</v>
          </cell>
          <cell r="E2407">
            <v>101747.93</v>
          </cell>
          <cell r="F2407">
            <v>-259.2</v>
          </cell>
          <cell r="G2407">
            <v>89201.64</v>
          </cell>
          <cell r="H2407">
            <v>-29.24</v>
          </cell>
          <cell r="I2407">
            <v>-92.44</v>
          </cell>
          <cell r="J2407">
            <v>15222.96</v>
          </cell>
          <cell r="K2407">
            <v>4750.01</v>
          </cell>
          <cell r="L2407">
            <v>5912.75</v>
          </cell>
          <cell r="M2407">
            <v>0</v>
          </cell>
          <cell r="N2407">
            <v>34224</v>
          </cell>
          <cell r="O2407">
            <v>7431.14</v>
          </cell>
          <cell r="P2407">
            <v>19129.990000000002</v>
          </cell>
          <cell r="Q2407">
            <v>61972.44</v>
          </cell>
          <cell r="R2407">
            <v>26569.99</v>
          </cell>
          <cell r="S2407">
            <v>2052</v>
          </cell>
          <cell r="T2407">
            <v>14562</v>
          </cell>
          <cell r="U2407">
            <v>5912.75</v>
          </cell>
          <cell r="V2407">
            <v>699</v>
          </cell>
          <cell r="W2407">
            <v>10310.4</v>
          </cell>
          <cell r="X2407">
            <v>147.75</v>
          </cell>
          <cell r="Y2407">
            <v>11639.6</v>
          </cell>
          <cell r="Z2407">
            <v>7479.41</v>
          </cell>
          <cell r="AA2407">
            <v>18.760000000000002</v>
          </cell>
          <cell r="AB2407">
            <v>2537.4</v>
          </cell>
          <cell r="AC2407">
            <v>12983.62</v>
          </cell>
          <cell r="AD2407">
            <v>51.71</v>
          </cell>
          <cell r="AE2407">
            <v>15948</v>
          </cell>
          <cell r="AF2407">
            <v>63.54</v>
          </cell>
          <cell r="AG2407">
            <v>5235.92</v>
          </cell>
          <cell r="AH2407">
            <v>45096</v>
          </cell>
          <cell r="AI2407">
            <v>2239.1999999999998</v>
          </cell>
          <cell r="AJ2407">
            <v>125073.02</v>
          </cell>
          <cell r="AK2407">
            <v>4451.93</v>
          </cell>
          <cell r="AL2407">
            <v>20964.04</v>
          </cell>
        </row>
        <row r="2408">
          <cell r="A2408">
            <v>38924</v>
          </cell>
          <cell r="B2408" t="str">
            <v>01:45</v>
          </cell>
          <cell r="C2408">
            <v>45854.63</v>
          </cell>
          <cell r="D2408">
            <v>55487.51</v>
          </cell>
          <cell r="E2408">
            <v>101864.32000000001</v>
          </cell>
          <cell r="F2408">
            <v>-172.8</v>
          </cell>
          <cell r="G2408">
            <v>89201.64</v>
          </cell>
          <cell r="H2408">
            <v>-29.24</v>
          </cell>
          <cell r="I2408">
            <v>-93.3</v>
          </cell>
          <cell r="J2408">
            <v>15378.95</v>
          </cell>
          <cell r="K2408">
            <v>4948.3999999999996</v>
          </cell>
          <cell r="L2408">
            <v>5823.06</v>
          </cell>
          <cell r="M2408">
            <v>0</v>
          </cell>
          <cell r="N2408">
            <v>34776</v>
          </cell>
          <cell r="O2408">
            <v>7437.21</v>
          </cell>
          <cell r="P2408">
            <v>19179.98</v>
          </cell>
          <cell r="Q2408">
            <v>59533.3</v>
          </cell>
          <cell r="R2408">
            <v>26579.98</v>
          </cell>
          <cell r="S2408">
            <v>1944</v>
          </cell>
          <cell r="T2408">
            <v>14630.4</v>
          </cell>
          <cell r="U2408">
            <v>5823.06</v>
          </cell>
          <cell r="V2408">
            <v>699</v>
          </cell>
          <cell r="W2408">
            <v>10224</v>
          </cell>
          <cell r="X2408">
            <v>139.5</v>
          </cell>
          <cell r="Y2408">
            <v>11556.46</v>
          </cell>
          <cell r="Z2408">
            <v>7498.81</v>
          </cell>
          <cell r="AA2408">
            <v>18.760000000000002</v>
          </cell>
          <cell r="AB2408">
            <v>2518.3000000000002</v>
          </cell>
          <cell r="AC2408">
            <v>12768.17</v>
          </cell>
          <cell r="AD2408">
            <v>53.47</v>
          </cell>
          <cell r="AE2408">
            <v>15696</v>
          </cell>
          <cell r="AF2408">
            <v>62.5</v>
          </cell>
          <cell r="AG2408">
            <v>5271.51</v>
          </cell>
          <cell r="AH2408">
            <v>45777</v>
          </cell>
          <cell r="AI2408">
            <v>2174.4</v>
          </cell>
          <cell r="AJ2408">
            <v>123649.16</v>
          </cell>
          <cell r="AK2408">
            <v>4337.78</v>
          </cell>
          <cell r="AL2408">
            <v>19836.060000000001</v>
          </cell>
        </row>
        <row r="2409">
          <cell r="A2409">
            <v>38924</v>
          </cell>
          <cell r="B2409" t="str">
            <v>02:00</v>
          </cell>
          <cell r="C2409">
            <v>45555.76</v>
          </cell>
          <cell r="D2409">
            <v>52886.98</v>
          </cell>
          <cell r="E2409">
            <v>101831.93</v>
          </cell>
          <cell r="F2409">
            <v>-259.2</v>
          </cell>
          <cell r="G2409">
            <v>89278.3</v>
          </cell>
          <cell r="H2409">
            <v>-29.24</v>
          </cell>
          <cell r="I2409">
            <v>-93.16</v>
          </cell>
          <cell r="J2409">
            <v>15618.93</v>
          </cell>
          <cell r="K2409">
            <v>4884.6000000000004</v>
          </cell>
          <cell r="L2409">
            <v>5822.06</v>
          </cell>
          <cell r="M2409">
            <v>0</v>
          </cell>
          <cell r="N2409">
            <v>34776</v>
          </cell>
          <cell r="O2409">
            <v>7437.21</v>
          </cell>
          <cell r="P2409">
            <v>19130</v>
          </cell>
          <cell r="Q2409">
            <v>59693.16</v>
          </cell>
          <cell r="R2409">
            <v>26570</v>
          </cell>
          <cell r="S2409">
            <v>2052</v>
          </cell>
          <cell r="T2409">
            <v>14612.4</v>
          </cell>
          <cell r="U2409">
            <v>5822.06</v>
          </cell>
          <cell r="V2409">
            <v>693</v>
          </cell>
          <cell r="W2409">
            <v>10339.200000000001</v>
          </cell>
          <cell r="X2409">
            <v>133.5</v>
          </cell>
          <cell r="Y2409">
            <v>11307.04</v>
          </cell>
          <cell r="Z2409">
            <v>7517.5</v>
          </cell>
          <cell r="AA2409">
            <v>18.760000000000002</v>
          </cell>
          <cell r="AB2409">
            <v>2505.5</v>
          </cell>
          <cell r="AC2409">
            <v>12642.44</v>
          </cell>
          <cell r="AD2409">
            <v>52.33</v>
          </cell>
          <cell r="AE2409">
            <v>15426</v>
          </cell>
          <cell r="AF2409">
            <v>63.54</v>
          </cell>
          <cell r="AG2409">
            <v>5262.15</v>
          </cell>
          <cell r="AH2409">
            <v>45057</v>
          </cell>
          <cell r="AI2409">
            <v>2145.6</v>
          </cell>
          <cell r="AJ2409">
            <v>122769.19</v>
          </cell>
          <cell r="AK2409">
            <v>4280.7</v>
          </cell>
          <cell r="AL2409">
            <v>19091.46</v>
          </cell>
        </row>
        <row r="2410">
          <cell r="A2410">
            <v>38924</v>
          </cell>
          <cell r="B2410" t="str">
            <v>02:15</v>
          </cell>
          <cell r="C2410">
            <v>40991.870000000003</v>
          </cell>
          <cell r="D2410">
            <v>52846.98</v>
          </cell>
          <cell r="E2410">
            <v>101759.14</v>
          </cell>
          <cell r="F2410">
            <v>-172.8</v>
          </cell>
          <cell r="G2410">
            <v>89278.3</v>
          </cell>
          <cell r="H2410">
            <v>-29.24</v>
          </cell>
          <cell r="I2410">
            <v>-93.3</v>
          </cell>
          <cell r="J2410">
            <v>15247.36</v>
          </cell>
          <cell r="K2410">
            <v>5122.8999999999996</v>
          </cell>
          <cell r="L2410">
            <v>5854.51</v>
          </cell>
          <cell r="M2410">
            <v>0</v>
          </cell>
          <cell r="N2410">
            <v>34776</v>
          </cell>
          <cell r="O2410">
            <v>7431.14</v>
          </cell>
          <cell r="P2410">
            <v>19149.98</v>
          </cell>
          <cell r="Q2410">
            <v>58333.3</v>
          </cell>
          <cell r="R2410">
            <v>26549.97</v>
          </cell>
          <cell r="S2410">
            <v>2052</v>
          </cell>
          <cell r="T2410">
            <v>14274</v>
          </cell>
          <cell r="U2410">
            <v>5854.51</v>
          </cell>
          <cell r="V2410">
            <v>681</v>
          </cell>
          <cell r="W2410">
            <v>9907.2000000000007</v>
          </cell>
          <cell r="X2410">
            <v>128.25</v>
          </cell>
          <cell r="Y2410">
            <v>11223.9</v>
          </cell>
          <cell r="Z2410">
            <v>7535.3</v>
          </cell>
          <cell r="AA2410">
            <v>18.760000000000002</v>
          </cell>
          <cell r="AB2410">
            <v>2505.5</v>
          </cell>
          <cell r="AC2410">
            <v>12531.94</v>
          </cell>
          <cell r="AD2410">
            <v>53.1</v>
          </cell>
          <cell r="AE2410">
            <v>15300</v>
          </cell>
          <cell r="AF2410">
            <v>64.58</v>
          </cell>
          <cell r="AG2410">
            <v>5273.52</v>
          </cell>
          <cell r="AH2410">
            <v>44607</v>
          </cell>
          <cell r="AI2410">
            <v>2131.1999999999998</v>
          </cell>
          <cell r="AJ2410">
            <v>121777.28</v>
          </cell>
          <cell r="AK2410">
            <v>4509</v>
          </cell>
          <cell r="AL2410">
            <v>18350.38</v>
          </cell>
        </row>
        <row r="2411">
          <cell r="A2411">
            <v>38924</v>
          </cell>
          <cell r="B2411" t="str">
            <v>02:30</v>
          </cell>
          <cell r="C2411">
            <v>39721.56</v>
          </cell>
          <cell r="D2411">
            <v>50726.64</v>
          </cell>
          <cell r="E2411">
            <v>101878.33</v>
          </cell>
          <cell r="F2411">
            <v>-259.2</v>
          </cell>
          <cell r="G2411">
            <v>89201.64</v>
          </cell>
          <cell r="H2411">
            <v>-29.24</v>
          </cell>
          <cell r="I2411">
            <v>-92.58</v>
          </cell>
          <cell r="J2411">
            <v>14774.17</v>
          </cell>
          <cell r="K2411">
            <v>5127.47</v>
          </cell>
          <cell r="L2411">
            <v>5843.27</v>
          </cell>
          <cell r="M2411">
            <v>0</v>
          </cell>
          <cell r="N2411">
            <v>34776</v>
          </cell>
          <cell r="O2411">
            <v>7437.21</v>
          </cell>
          <cell r="P2411">
            <v>19070.02</v>
          </cell>
          <cell r="Q2411">
            <v>56972.58</v>
          </cell>
          <cell r="R2411">
            <v>26510.02</v>
          </cell>
          <cell r="S2411">
            <v>2160</v>
          </cell>
          <cell r="T2411">
            <v>14209.2</v>
          </cell>
          <cell r="U2411">
            <v>5843.27</v>
          </cell>
          <cell r="V2411">
            <v>669</v>
          </cell>
          <cell r="W2411">
            <v>9763.2000000000007</v>
          </cell>
          <cell r="X2411">
            <v>127.5</v>
          </cell>
          <cell r="Y2411">
            <v>11223.9</v>
          </cell>
          <cell r="Z2411">
            <v>7621.35</v>
          </cell>
          <cell r="AA2411">
            <v>18.760000000000002</v>
          </cell>
          <cell r="AB2411">
            <v>2529.5</v>
          </cell>
          <cell r="AC2411">
            <v>12486.7</v>
          </cell>
          <cell r="AD2411">
            <v>54.83</v>
          </cell>
          <cell r="AE2411">
            <v>15174</v>
          </cell>
          <cell r="AF2411">
            <v>63.54</v>
          </cell>
          <cell r="AG2411">
            <v>5289.72</v>
          </cell>
          <cell r="AH2411">
            <v>44307</v>
          </cell>
          <cell r="AI2411">
            <v>2095.1999999999998</v>
          </cell>
          <cell r="AJ2411">
            <v>120977.35</v>
          </cell>
          <cell r="AK2411">
            <v>4337.78</v>
          </cell>
          <cell r="AL2411">
            <v>17569.560000000001</v>
          </cell>
        </row>
        <row r="2412">
          <cell r="A2412">
            <v>38924</v>
          </cell>
          <cell r="B2412" t="str">
            <v>02:45</v>
          </cell>
          <cell r="C2412">
            <v>39790.78</v>
          </cell>
          <cell r="D2412">
            <v>45606.720000000001</v>
          </cell>
          <cell r="E2412">
            <v>101800.73</v>
          </cell>
          <cell r="F2412">
            <v>-172.8</v>
          </cell>
          <cell r="G2412">
            <v>89239.97</v>
          </cell>
          <cell r="H2412">
            <v>-29.24</v>
          </cell>
          <cell r="I2412">
            <v>-89.7</v>
          </cell>
          <cell r="J2412">
            <v>14911.39</v>
          </cell>
          <cell r="K2412">
            <v>5049.3500000000004</v>
          </cell>
          <cell r="L2412">
            <v>5869.28</v>
          </cell>
          <cell r="M2412">
            <v>0</v>
          </cell>
          <cell r="N2412">
            <v>34776</v>
          </cell>
          <cell r="O2412">
            <v>7431.14</v>
          </cell>
          <cell r="P2412">
            <v>19259.98</v>
          </cell>
          <cell r="Q2412">
            <v>55449.7</v>
          </cell>
          <cell r="R2412">
            <v>26659.98</v>
          </cell>
          <cell r="S2412">
            <v>1944</v>
          </cell>
          <cell r="T2412">
            <v>13892.4</v>
          </cell>
          <cell r="U2412">
            <v>5869.28</v>
          </cell>
          <cell r="V2412">
            <v>660</v>
          </cell>
          <cell r="W2412">
            <v>9417.6</v>
          </cell>
          <cell r="X2412">
            <v>124.5</v>
          </cell>
          <cell r="Y2412">
            <v>10891.34</v>
          </cell>
          <cell r="Z2412">
            <v>7588.96</v>
          </cell>
          <cell r="AA2412">
            <v>18.760000000000002</v>
          </cell>
          <cell r="AB2412">
            <v>2503.9</v>
          </cell>
          <cell r="AC2412">
            <v>12331.29</v>
          </cell>
          <cell r="AD2412">
            <v>54.12</v>
          </cell>
          <cell r="AE2412">
            <v>15066</v>
          </cell>
          <cell r="AF2412">
            <v>63.54</v>
          </cell>
          <cell r="AG2412">
            <v>5244.6</v>
          </cell>
          <cell r="AH2412">
            <v>43620</v>
          </cell>
          <cell r="AI2412">
            <v>2095.1999999999998</v>
          </cell>
          <cell r="AJ2412">
            <v>120433.35</v>
          </cell>
          <cell r="AK2412">
            <v>3652.86</v>
          </cell>
          <cell r="AL2412">
            <v>17119.53</v>
          </cell>
        </row>
        <row r="2413">
          <cell r="A2413">
            <v>38924</v>
          </cell>
          <cell r="B2413" t="str">
            <v>03:00</v>
          </cell>
          <cell r="C2413">
            <v>39996.83</v>
          </cell>
          <cell r="D2413">
            <v>42606.12</v>
          </cell>
          <cell r="E2413">
            <v>101885.12</v>
          </cell>
          <cell r="F2413">
            <v>-259.2</v>
          </cell>
          <cell r="G2413">
            <v>89239.97</v>
          </cell>
          <cell r="H2413">
            <v>-31.11</v>
          </cell>
          <cell r="I2413">
            <v>-91.86</v>
          </cell>
          <cell r="J2413">
            <v>15031.78</v>
          </cell>
          <cell r="K2413">
            <v>5072.84</v>
          </cell>
          <cell r="L2413">
            <v>5867.13</v>
          </cell>
          <cell r="M2413">
            <v>0</v>
          </cell>
          <cell r="N2413">
            <v>34776</v>
          </cell>
          <cell r="O2413">
            <v>7443.28</v>
          </cell>
          <cell r="P2413">
            <v>19280</v>
          </cell>
          <cell r="Q2413">
            <v>54691.86</v>
          </cell>
          <cell r="R2413">
            <v>26680</v>
          </cell>
          <cell r="S2413">
            <v>2052</v>
          </cell>
          <cell r="T2413">
            <v>13784.4</v>
          </cell>
          <cell r="U2413">
            <v>5867.13</v>
          </cell>
          <cell r="V2413">
            <v>660</v>
          </cell>
          <cell r="W2413">
            <v>9273.6</v>
          </cell>
          <cell r="X2413">
            <v>124.5</v>
          </cell>
          <cell r="Y2413">
            <v>10974.48</v>
          </cell>
          <cell r="Z2413">
            <v>7654.77</v>
          </cell>
          <cell r="AA2413">
            <v>16.88</v>
          </cell>
          <cell r="AB2413">
            <v>2457.6999999999998</v>
          </cell>
          <cell r="AC2413">
            <v>12221.02</v>
          </cell>
          <cell r="AD2413">
            <v>53.74</v>
          </cell>
          <cell r="AE2413">
            <v>15012</v>
          </cell>
          <cell r="AF2413">
            <v>60.41</v>
          </cell>
          <cell r="AG2413">
            <v>5240.45</v>
          </cell>
          <cell r="AH2413">
            <v>43422</v>
          </cell>
          <cell r="AI2413">
            <v>2073.6</v>
          </cell>
          <cell r="AJ2413">
            <v>119857.32</v>
          </cell>
          <cell r="AK2413">
            <v>4223.62</v>
          </cell>
          <cell r="AL2413">
            <v>16709.240000000002</v>
          </cell>
        </row>
        <row r="2414">
          <cell r="A2414">
            <v>38924</v>
          </cell>
          <cell r="B2414" t="str">
            <v>03:15</v>
          </cell>
          <cell r="C2414">
            <v>40226.480000000003</v>
          </cell>
          <cell r="D2414">
            <v>39486.14</v>
          </cell>
          <cell r="E2414">
            <v>101925.92</v>
          </cell>
          <cell r="F2414">
            <v>-172.8</v>
          </cell>
          <cell r="G2414">
            <v>89278.3</v>
          </cell>
          <cell r="H2414">
            <v>-29.24</v>
          </cell>
          <cell r="I2414">
            <v>-90.85</v>
          </cell>
          <cell r="J2414">
            <v>15127.77</v>
          </cell>
          <cell r="K2414">
            <v>5096.74</v>
          </cell>
          <cell r="L2414">
            <v>5876.23</v>
          </cell>
          <cell r="M2414">
            <v>0</v>
          </cell>
          <cell r="N2414">
            <v>34776</v>
          </cell>
          <cell r="O2414">
            <v>7431.14</v>
          </cell>
          <cell r="P2414">
            <v>19169.98</v>
          </cell>
          <cell r="Q2414">
            <v>52850.85</v>
          </cell>
          <cell r="R2414">
            <v>26609.98</v>
          </cell>
          <cell r="S2414">
            <v>1944</v>
          </cell>
          <cell r="T2414">
            <v>14000.4</v>
          </cell>
          <cell r="U2414">
            <v>5876.23</v>
          </cell>
          <cell r="V2414">
            <v>654</v>
          </cell>
          <cell r="W2414">
            <v>9475.2000000000007</v>
          </cell>
          <cell r="X2414">
            <v>117.75</v>
          </cell>
          <cell r="Y2414">
            <v>11140.76</v>
          </cell>
          <cell r="Z2414">
            <v>7758.66</v>
          </cell>
          <cell r="AA2414">
            <v>18.760000000000002</v>
          </cell>
          <cell r="AB2414">
            <v>2430.5</v>
          </cell>
          <cell r="AC2414">
            <v>12125.75</v>
          </cell>
          <cell r="AD2414">
            <v>54.08</v>
          </cell>
          <cell r="AE2414">
            <v>14940</v>
          </cell>
          <cell r="AF2414">
            <v>59.37</v>
          </cell>
          <cell r="AG2414">
            <v>5219.82</v>
          </cell>
          <cell r="AH2414">
            <v>42993</v>
          </cell>
          <cell r="AI2414">
            <v>2059.1999999999998</v>
          </cell>
          <cell r="AJ2414">
            <v>119425.44</v>
          </cell>
          <cell r="AK2414">
            <v>4337.78</v>
          </cell>
          <cell r="AL2414">
            <v>16282.6</v>
          </cell>
        </row>
        <row r="2415">
          <cell r="A2415">
            <v>38924</v>
          </cell>
          <cell r="B2415" t="str">
            <v>03:30</v>
          </cell>
          <cell r="C2415">
            <v>41054.28</v>
          </cell>
          <cell r="D2415">
            <v>37806.36</v>
          </cell>
          <cell r="E2415">
            <v>101965.12</v>
          </cell>
          <cell r="F2415">
            <v>-259.2</v>
          </cell>
          <cell r="G2415">
            <v>89278.3</v>
          </cell>
          <cell r="H2415">
            <v>-55.11</v>
          </cell>
          <cell r="I2415">
            <v>-87.69</v>
          </cell>
          <cell r="J2415">
            <v>15426.54</v>
          </cell>
          <cell r="K2415">
            <v>5089.41</v>
          </cell>
          <cell r="L2415">
            <v>5891.03</v>
          </cell>
          <cell r="M2415">
            <v>0</v>
          </cell>
          <cell r="N2415">
            <v>35328</v>
          </cell>
          <cell r="O2415">
            <v>7437.21</v>
          </cell>
          <cell r="P2415">
            <v>19170.009999999998</v>
          </cell>
          <cell r="Q2415">
            <v>53687.69</v>
          </cell>
          <cell r="R2415">
            <v>26570.01</v>
          </cell>
          <cell r="S2415">
            <v>1836</v>
          </cell>
          <cell r="T2415">
            <v>14000.4</v>
          </cell>
          <cell r="U2415">
            <v>5891.03</v>
          </cell>
          <cell r="V2415">
            <v>651</v>
          </cell>
          <cell r="W2415">
            <v>9475.2000000000007</v>
          </cell>
          <cell r="X2415">
            <v>116.25</v>
          </cell>
          <cell r="Y2415">
            <v>11140.76</v>
          </cell>
          <cell r="Z2415">
            <v>7790.88</v>
          </cell>
          <cell r="AA2415">
            <v>16.88</v>
          </cell>
          <cell r="AB2415">
            <v>2430.5</v>
          </cell>
          <cell r="AC2415">
            <v>12135.61</v>
          </cell>
          <cell r="AD2415">
            <v>52.88</v>
          </cell>
          <cell r="AE2415">
            <v>14850</v>
          </cell>
          <cell r="AF2415">
            <v>60.41</v>
          </cell>
          <cell r="AG2415">
            <v>5261.22</v>
          </cell>
          <cell r="AH2415">
            <v>42888</v>
          </cell>
          <cell r="AI2415">
            <v>2052</v>
          </cell>
          <cell r="AJ2415">
            <v>118865.47</v>
          </cell>
          <cell r="AK2415">
            <v>4280.7</v>
          </cell>
          <cell r="AL2415">
            <v>15756.6</v>
          </cell>
        </row>
        <row r="2416">
          <cell r="A2416">
            <v>38924</v>
          </cell>
          <cell r="B2416" t="str">
            <v>03:45</v>
          </cell>
          <cell r="C2416">
            <v>41149.5</v>
          </cell>
          <cell r="D2416">
            <v>37966.39</v>
          </cell>
          <cell r="E2416">
            <v>101921.12</v>
          </cell>
          <cell r="F2416">
            <v>-259.2</v>
          </cell>
          <cell r="G2416">
            <v>89316.64</v>
          </cell>
          <cell r="H2416">
            <v>-29.24</v>
          </cell>
          <cell r="I2416">
            <v>-86.83</v>
          </cell>
          <cell r="J2416">
            <v>15450.94</v>
          </cell>
          <cell r="K2416">
            <v>5124.6400000000003</v>
          </cell>
          <cell r="L2416">
            <v>5848.71</v>
          </cell>
          <cell r="M2416">
            <v>0</v>
          </cell>
          <cell r="N2416">
            <v>34776</v>
          </cell>
          <cell r="O2416">
            <v>7425.08</v>
          </cell>
          <cell r="P2416">
            <v>19219.96</v>
          </cell>
          <cell r="Q2416">
            <v>53726.83</v>
          </cell>
          <cell r="R2416">
            <v>26659.96</v>
          </cell>
          <cell r="S2416">
            <v>1944</v>
          </cell>
          <cell r="T2416">
            <v>13989.6</v>
          </cell>
          <cell r="U2416">
            <v>5848.71</v>
          </cell>
          <cell r="V2416">
            <v>624</v>
          </cell>
          <cell r="W2416">
            <v>9590.4</v>
          </cell>
          <cell r="X2416">
            <v>116.25</v>
          </cell>
          <cell r="Y2416">
            <v>10974.48</v>
          </cell>
          <cell r="Z2416">
            <v>7646.11</v>
          </cell>
          <cell r="AA2416">
            <v>18.760000000000002</v>
          </cell>
          <cell r="AB2416">
            <v>2432</v>
          </cell>
          <cell r="AC2416">
            <v>12030.8</v>
          </cell>
          <cell r="AD2416">
            <v>53.44</v>
          </cell>
          <cell r="AE2416">
            <v>14904</v>
          </cell>
          <cell r="AF2416">
            <v>59.37</v>
          </cell>
          <cell r="AG2416">
            <v>5194.63</v>
          </cell>
          <cell r="AH2416">
            <v>42921</v>
          </cell>
          <cell r="AI2416">
            <v>2023.2</v>
          </cell>
          <cell r="AJ2416">
            <v>118817.49</v>
          </cell>
          <cell r="AK2416">
            <v>4337.78</v>
          </cell>
          <cell r="AL2416">
            <v>15772.95</v>
          </cell>
        </row>
        <row r="2417">
          <cell r="A2417">
            <v>38924</v>
          </cell>
          <cell r="B2417" t="str">
            <v>04:00</v>
          </cell>
          <cell r="C2417">
            <v>40970.660000000003</v>
          </cell>
          <cell r="D2417">
            <v>37526.300000000003</v>
          </cell>
          <cell r="E2417">
            <v>101802.73</v>
          </cell>
          <cell r="F2417">
            <v>-172.8</v>
          </cell>
          <cell r="G2417">
            <v>89278.3</v>
          </cell>
          <cell r="H2417">
            <v>-31.11</v>
          </cell>
          <cell r="I2417">
            <v>-86.4</v>
          </cell>
          <cell r="J2417">
            <v>15330.55</v>
          </cell>
          <cell r="K2417">
            <v>5054.0200000000004</v>
          </cell>
          <cell r="L2417">
            <v>5794.73</v>
          </cell>
          <cell r="M2417">
            <v>0</v>
          </cell>
          <cell r="N2417">
            <v>35328</v>
          </cell>
          <cell r="O2417">
            <v>7497.87</v>
          </cell>
          <cell r="P2417">
            <v>19280</v>
          </cell>
          <cell r="Q2417">
            <v>53526.400000000001</v>
          </cell>
          <cell r="R2417">
            <v>26760</v>
          </cell>
          <cell r="S2417">
            <v>1944</v>
          </cell>
          <cell r="T2417">
            <v>13734</v>
          </cell>
          <cell r="U2417">
            <v>5794.73</v>
          </cell>
          <cell r="V2417">
            <v>636</v>
          </cell>
          <cell r="W2417">
            <v>9561.6</v>
          </cell>
          <cell r="X2417">
            <v>114.75</v>
          </cell>
          <cell r="Y2417">
            <v>11057.62</v>
          </cell>
          <cell r="Z2417">
            <v>7293.63</v>
          </cell>
          <cell r="AA2417">
            <v>16.88</v>
          </cell>
          <cell r="AB2417">
            <v>2422.5</v>
          </cell>
          <cell r="AC2417">
            <v>12055.6</v>
          </cell>
          <cell r="AD2417">
            <v>54.22</v>
          </cell>
          <cell r="AE2417">
            <v>14886</v>
          </cell>
          <cell r="AF2417">
            <v>59.37</v>
          </cell>
          <cell r="AG2417">
            <v>5160.1000000000004</v>
          </cell>
          <cell r="AH2417">
            <v>42951</v>
          </cell>
          <cell r="AI2417">
            <v>2001.6</v>
          </cell>
          <cell r="AJ2417">
            <v>118977.47</v>
          </cell>
          <cell r="AK2417">
            <v>4623.16</v>
          </cell>
          <cell r="AL2417">
            <v>15772.95</v>
          </cell>
        </row>
        <row r="2418">
          <cell r="A2418">
            <v>38924</v>
          </cell>
          <cell r="B2418" t="str">
            <v>04:15</v>
          </cell>
          <cell r="C2418">
            <v>40825.83</v>
          </cell>
          <cell r="D2418">
            <v>37326.26</v>
          </cell>
          <cell r="E2418">
            <v>101921.52</v>
          </cell>
          <cell r="F2418">
            <v>-172.8</v>
          </cell>
          <cell r="G2418">
            <v>89278.3</v>
          </cell>
          <cell r="H2418">
            <v>-29.24</v>
          </cell>
          <cell r="I2418">
            <v>-87.12</v>
          </cell>
          <cell r="J2418">
            <v>15288.92</v>
          </cell>
          <cell r="K2418">
            <v>5301.9</v>
          </cell>
          <cell r="L2418">
            <v>5801.62</v>
          </cell>
          <cell r="M2418">
            <v>0</v>
          </cell>
          <cell r="N2418">
            <v>34776</v>
          </cell>
          <cell r="O2418">
            <v>7540.34</v>
          </cell>
          <cell r="P2418">
            <v>19250.02</v>
          </cell>
          <cell r="Q2418">
            <v>53367.12</v>
          </cell>
          <cell r="R2418">
            <v>26770.01</v>
          </cell>
          <cell r="S2418">
            <v>2052</v>
          </cell>
          <cell r="T2418">
            <v>13230</v>
          </cell>
          <cell r="U2418">
            <v>5801.62</v>
          </cell>
          <cell r="V2418">
            <v>639</v>
          </cell>
          <cell r="W2418">
            <v>9446.4</v>
          </cell>
          <cell r="X2418">
            <v>110.25</v>
          </cell>
          <cell r="Y2418">
            <v>10974.48</v>
          </cell>
          <cell r="Z2418">
            <v>7199.63</v>
          </cell>
          <cell r="AA2418">
            <v>18.760000000000002</v>
          </cell>
          <cell r="AB2418">
            <v>2436.8000000000002</v>
          </cell>
          <cell r="AC2418">
            <v>12195.03</v>
          </cell>
          <cell r="AD2418">
            <v>53.74</v>
          </cell>
          <cell r="AE2418">
            <v>14904</v>
          </cell>
          <cell r="AF2418">
            <v>60.41</v>
          </cell>
          <cell r="AG2418">
            <v>5258.33</v>
          </cell>
          <cell r="AH2418">
            <v>43380</v>
          </cell>
          <cell r="AI2418">
            <v>2008.8</v>
          </cell>
          <cell r="AJ2418">
            <v>118945.46</v>
          </cell>
          <cell r="AK2418">
            <v>4509</v>
          </cell>
          <cell r="AL2418">
            <v>15812.7</v>
          </cell>
        </row>
        <row r="2419">
          <cell r="A2419">
            <v>38924</v>
          </cell>
          <cell r="B2419" t="str">
            <v>04:30</v>
          </cell>
          <cell r="C2419">
            <v>40276.1</v>
          </cell>
          <cell r="D2419">
            <v>35485.9</v>
          </cell>
          <cell r="E2419">
            <v>101722.73</v>
          </cell>
          <cell r="F2419">
            <v>-259.2</v>
          </cell>
          <cell r="G2419">
            <v>89201.64</v>
          </cell>
          <cell r="H2419">
            <v>-29.24</v>
          </cell>
          <cell r="I2419">
            <v>-94.16</v>
          </cell>
          <cell r="J2419">
            <v>15043.38</v>
          </cell>
          <cell r="K2419">
            <v>5418.86</v>
          </cell>
          <cell r="L2419">
            <v>5810.16</v>
          </cell>
          <cell r="M2419">
            <v>0</v>
          </cell>
          <cell r="N2419">
            <v>35328</v>
          </cell>
          <cell r="O2419">
            <v>7534.27</v>
          </cell>
          <cell r="P2419">
            <v>18700</v>
          </cell>
          <cell r="Q2419">
            <v>52014.16</v>
          </cell>
          <cell r="R2419">
            <v>26220</v>
          </cell>
          <cell r="S2419">
            <v>1944</v>
          </cell>
          <cell r="T2419">
            <v>12826.8</v>
          </cell>
          <cell r="U2419">
            <v>5810.16</v>
          </cell>
          <cell r="V2419">
            <v>657</v>
          </cell>
          <cell r="W2419">
            <v>9216</v>
          </cell>
          <cell r="X2419">
            <v>111</v>
          </cell>
          <cell r="Y2419">
            <v>10808.2</v>
          </cell>
          <cell r="Z2419">
            <v>7238.47</v>
          </cell>
          <cell r="AA2419">
            <v>18.760000000000002</v>
          </cell>
          <cell r="AB2419">
            <v>2451.1</v>
          </cell>
          <cell r="AC2419">
            <v>12200.05</v>
          </cell>
          <cell r="AD2419">
            <v>55.04</v>
          </cell>
          <cell r="AE2419">
            <v>15156</v>
          </cell>
          <cell r="AF2419">
            <v>58.33</v>
          </cell>
          <cell r="AG2419">
            <v>5257.26</v>
          </cell>
          <cell r="AH2419">
            <v>43185</v>
          </cell>
          <cell r="AI2419">
            <v>2016</v>
          </cell>
          <cell r="AJ2419">
            <v>118721.41</v>
          </cell>
          <cell r="AK2419">
            <v>4394.8500000000004</v>
          </cell>
          <cell r="AL2419">
            <v>15637.36</v>
          </cell>
        </row>
        <row r="2420">
          <cell r="A2420">
            <v>38924</v>
          </cell>
          <cell r="B2420" t="str">
            <v>04:45</v>
          </cell>
          <cell r="C2420">
            <v>40612.58</v>
          </cell>
          <cell r="D2420">
            <v>35645.919999999998</v>
          </cell>
          <cell r="E2420">
            <v>102116.31</v>
          </cell>
          <cell r="F2420">
            <v>-172.8</v>
          </cell>
          <cell r="G2420">
            <v>89278.3</v>
          </cell>
          <cell r="H2420">
            <v>-31.11</v>
          </cell>
          <cell r="I2420">
            <v>-101.92</v>
          </cell>
          <cell r="J2420">
            <v>15247.36</v>
          </cell>
          <cell r="K2420">
            <v>5304.94</v>
          </cell>
          <cell r="L2420">
            <v>5832.09</v>
          </cell>
          <cell r="M2420">
            <v>0</v>
          </cell>
          <cell r="N2420">
            <v>34776</v>
          </cell>
          <cell r="O2420">
            <v>7534.27</v>
          </cell>
          <cell r="P2420">
            <v>18939.990000000002</v>
          </cell>
          <cell r="Q2420">
            <v>52821.919999999998</v>
          </cell>
          <cell r="R2420">
            <v>26459.99</v>
          </cell>
          <cell r="S2420">
            <v>1836</v>
          </cell>
          <cell r="T2420">
            <v>12369.6</v>
          </cell>
          <cell r="U2420">
            <v>5832.09</v>
          </cell>
          <cell r="V2420">
            <v>702</v>
          </cell>
          <cell r="W2420">
            <v>9014.4</v>
          </cell>
          <cell r="X2420">
            <v>109.5</v>
          </cell>
          <cell r="Y2420">
            <v>10725.06</v>
          </cell>
          <cell r="Z2420">
            <v>7145.02</v>
          </cell>
          <cell r="AA2420">
            <v>16.88</v>
          </cell>
          <cell r="AB2420">
            <v>2470.3000000000002</v>
          </cell>
          <cell r="AC2420">
            <v>12314.78</v>
          </cell>
          <cell r="AD2420">
            <v>54.26</v>
          </cell>
          <cell r="AE2420">
            <v>15102</v>
          </cell>
          <cell r="AF2420">
            <v>60.41</v>
          </cell>
          <cell r="AG2420">
            <v>5294.66</v>
          </cell>
          <cell r="AH2420">
            <v>43596</v>
          </cell>
          <cell r="AI2420">
            <v>2037.6</v>
          </cell>
          <cell r="AJ2420">
            <v>118993.3</v>
          </cell>
          <cell r="AK2420">
            <v>4566.08</v>
          </cell>
          <cell r="AL2420">
            <v>15772.95</v>
          </cell>
        </row>
        <row r="2421">
          <cell r="A2421">
            <v>38924</v>
          </cell>
          <cell r="B2421" t="str">
            <v>05:00</v>
          </cell>
          <cell r="C2421">
            <v>41681.230000000003</v>
          </cell>
          <cell r="D2421">
            <v>38766.550000000003</v>
          </cell>
          <cell r="E2421">
            <v>101722.73</v>
          </cell>
          <cell r="F2421">
            <v>-172.8</v>
          </cell>
          <cell r="G2421">
            <v>89278.3</v>
          </cell>
          <cell r="H2421">
            <v>-29.24</v>
          </cell>
          <cell r="I2421">
            <v>-105.66</v>
          </cell>
          <cell r="J2421">
            <v>15660.49</v>
          </cell>
          <cell r="K2421">
            <v>5164.1499999999996</v>
          </cell>
          <cell r="L2421">
            <v>5910.31</v>
          </cell>
          <cell r="M2421">
            <v>0</v>
          </cell>
          <cell r="N2421">
            <v>34776</v>
          </cell>
          <cell r="O2421">
            <v>7528.2</v>
          </cell>
          <cell r="P2421">
            <v>19240.02</v>
          </cell>
          <cell r="Q2421">
            <v>55745.66</v>
          </cell>
          <cell r="R2421">
            <v>26760.01</v>
          </cell>
          <cell r="S2421">
            <v>1728</v>
          </cell>
          <cell r="T2421">
            <v>12254.4</v>
          </cell>
          <cell r="U2421">
            <v>5910.31</v>
          </cell>
          <cell r="V2421">
            <v>735</v>
          </cell>
          <cell r="W2421">
            <v>9014.4</v>
          </cell>
          <cell r="X2421">
            <v>108.75</v>
          </cell>
          <cell r="Y2421">
            <v>10808.2</v>
          </cell>
          <cell r="Z2421">
            <v>7183.77</v>
          </cell>
          <cell r="AA2421">
            <v>18.760000000000002</v>
          </cell>
          <cell r="AB2421">
            <v>2476.6999999999998</v>
          </cell>
          <cell r="AC2421">
            <v>12444.45</v>
          </cell>
          <cell r="AD2421">
            <v>53.99</v>
          </cell>
          <cell r="AE2421">
            <v>15336</v>
          </cell>
          <cell r="AF2421">
            <v>60.41</v>
          </cell>
          <cell r="AG2421">
            <v>5280.35</v>
          </cell>
          <cell r="AH2421">
            <v>44313</v>
          </cell>
          <cell r="AI2421">
            <v>2080.8000000000002</v>
          </cell>
          <cell r="AJ2421">
            <v>118817.23</v>
          </cell>
          <cell r="AK2421">
            <v>4737.3100000000004</v>
          </cell>
          <cell r="AL2421">
            <v>15716.85</v>
          </cell>
        </row>
        <row r="2422">
          <cell r="A2422">
            <v>38924</v>
          </cell>
          <cell r="B2422" t="str">
            <v>05:15</v>
          </cell>
          <cell r="C2422">
            <v>42316.18</v>
          </cell>
          <cell r="D2422">
            <v>44206.97</v>
          </cell>
          <cell r="E2422">
            <v>101960.73</v>
          </cell>
          <cell r="F2422">
            <v>-172.8</v>
          </cell>
          <cell r="G2422">
            <v>89316.64</v>
          </cell>
          <cell r="H2422">
            <v>-31.11</v>
          </cell>
          <cell r="I2422">
            <v>-111.27</v>
          </cell>
          <cell r="J2422">
            <v>15510.54</v>
          </cell>
          <cell r="K2422">
            <v>5063.26</v>
          </cell>
          <cell r="L2422">
            <v>5868.49</v>
          </cell>
          <cell r="M2422">
            <v>0</v>
          </cell>
          <cell r="N2422">
            <v>35328</v>
          </cell>
          <cell r="O2422">
            <v>7534.27</v>
          </cell>
          <cell r="P2422">
            <v>19330.009999999998</v>
          </cell>
          <cell r="Q2422">
            <v>57751.27</v>
          </cell>
          <cell r="R2422">
            <v>26810.01</v>
          </cell>
          <cell r="S2422">
            <v>1728</v>
          </cell>
          <cell r="T2422">
            <v>12546</v>
          </cell>
          <cell r="U2422">
            <v>5868.49</v>
          </cell>
          <cell r="V2422">
            <v>777</v>
          </cell>
          <cell r="W2422">
            <v>9100.7999999999993</v>
          </cell>
          <cell r="X2422">
            <v>105.75</v>
          </cell>
          <cell r="Y2422">
            <v>10974.48</v>
          </cell>
          <cell r="Z2422">
            <v>7584.27</v>
          </cell>
          <cell r="AA2422">
            <v>16.88</v>
          </cell>
          <cell r="AB2422">
            <v>2548.5</v>
          </cell>
          <cell r="AC2422">
            <v>12599.38</v>
          </cell>
          <cell r="AD2422">
            <v>54.85</v>
          </cell>
          <cell r="AE2422">
            <v>15822</v>
          </cell>
          <cell r="AF2422">
            <v>59.37</v>
          </cell>
          <cell r="AG2422">
            <v>5270.86</v>
          </cell>
          <cell r="AH2422">
            <v>45084</v>
          </cell>
          <cell r="AI2422">
            <v>2145.6</v>
          </cell>
          <cell r="AJ2422">
            <v>119457.16</v>
          </cell>
          <cell r="AK2422">
            <v>4680.2299999999996</v>
          </cell>
          <cell r="AL2422">
            <v>16047.65</v>
          </cell>
        </row>
        <row r="2423">
          <cell r="A2423">
            <v>38924</v>
          </cell>
          <cell r="B2423" t="str">
            <v>05:30</v>
          </cell>
          <cell r="C2423">
            <v>43011.95</v>
          </cell>
          <cell r="D2423">
            <v>47567.53</v>
          </cell>
          <cell r="E2423">
            <v>101884.72</v>
          </cell>
          <cell r="F2423">
            <v>-172.8</v>
          </cell>
          <cell r="G2423">
            <v>89316.64</v>
          </cell>
          <cell r="H2423">
            <v>-5.24</v>
          </cell>
          <cell r="I2423">
            <v>-121.62</v>
          </cell>
          <cell r="J2423">
            <v>15438.54</v>
          </cell>
          <cell r="K2423">
            <v>5068.17</v>
          </cell>
          <cell r="L2423">
            <v>5902.73</v>
          </cell>
          <cell r="M2423">
            <v>0</v>
          </cell>
          <cell r="N2423">
            <v>34776</v>
          </cell>
          <cell r="O2423">
            <v>7534.27</v>
          </cell>
          <cell r="P2423">
            <v>20440</v>
          </cell>
          <cell r="Q2423">
            <v>59001.62</v>
          </cell>
          <cell r="R2423">
            <v>27960</v>
          </cell>
          <cell r="S2423">
            <v>1728</v>
          </cell>
          <cell r="T2423">
            <v>12751.2</v>
          </cell>
          <cell r="U2423">
            <v>5902.73</v>
          </cell>
          <cell r="V2423">
            <v>777</v>
          </cell>
          <cell r="W2423">
            <v>9187.2000000000007</v>
          </cell>
          <cell r="X2423">
            <v>106.5</v>
          </cell>
          <cell r="Y2423">
            <v>11140.76</v>
          </cell>
          <cell r="Z2423">
            <v>7445.43</v>
          </cell>
          <cell r="AA2423">
            <v>18.760000000000002</v>
          </cell>
          <cell r="AB2423">
            <v>2594.6999999999998</v>
          </cell>
          <cell r="AC2423">
            <v>12649.7</v>
          </cell>
          <cell r="AD2423">
            <v>53.9</v>
          </cell>
          <cell r="AE2423">
            <v>16110</v>
          </cell>
          <cell r="AF2423">
            <v>60.41</v>
          </cell>
          <cell r="AG2423">
            <v>5310.99</v>
          </cell>
          <cell r="AH2423">
            <v>45807</v>
          </cell>
          <cell r="AI2423">
            <v>2224.8000000000002</v>
          </cell>
          <cell r="AJ2423">
            <v>119761.1</v>
          </cell>
          <cell r="AK2423">
            <v>4566.08</v>
          </cell>
          <cell r="AL2423">
            <v>16553.78</v>
          </cell>
        </row>
        <row r="2424">
          <cell r="A2424">
            <v>38924</v>
          </cell>
          <cell r="B2424" t="str">
            <v>05:45</v>
          </cell>
          <cell r="C2424">
            <v>43657.71</v>
          </cell>
          <cell r="D2424">
            <v>54488.24</v>
          </cell>
          <cell r="E2424">
            <v>101998.32</v>
          </cell>
          <cell r="F2424">
            <v>-259.2</v>
          </cell>
          <cell r="G2424">
            <v>89316.64</v>
          </cell>
          <cell r="H2424">
            <v>-53.23</v>
          </cell>
          <cell r="I2424">
            <v>-126.94</v>
          </cell>
          <cell r="J2424">
            <v>15595.33</v>
          </cell>
          <cell r="K2424">
            <v>5296.49</v>
          </cell>
          <cell r="L2424">
            <v>5861.42</v>
          </cell>
          <cell r="M2424">
            <v>0</v>
          </cell>
          <cell r="N2424">
            <v>34776</v>
          </cell>
          <cell r="O2424">
            <v>7540.34</v>
          </cell>
          <cell r="P2424">
            <v>19990.02</v>
          </cell>
          <cell r="Q2424">
            <v>62166.94</v>
          </cell>
          <cell r="R2424">
            <v>27510.01</v>
          </cell>
          <cell r="S2424">
            <v>1836</v>
          </cell>
          <cell r="T2424">
            <v>12942</v>
          </cell>
          <cell r="U2424">
            <v>5861.42</v>
          </cell>
          <cell r="V2424">
            <v>786</v>
          </cell>
          <cell r="W2424">
            <v>9561.6</v>
          </cell>
          <cell r="X2424">
            <v>108</v>
          </cell>
          <cell r="Y2424">
            <v>11307.04</v>
          </cell>
          <cell r="Z2424">
            <v>7692.31</v>
          </cell>
          <cell r="AA2424">
            <v>18.760000000000002</v>
          </cell>
          <cell r="AB2424">
            <v>2626.6</v>
          </cell>
          <cell r="AC2424">
            <v>12859.74</v>
          </cell>
          <cell r="AD2424">
            <v>43.07</v>
          </cell>
          <cell r="AE2424">
            <v>16632</v>
          </cell>
          <cell r="AF2424">
            <v>60.41</v>
          </cell>
          <cell r="AG2424">
            <v>5252.27</v>
          </cell>
          <cell r="AH2424">
            <v>47283</v>
          </cell>
          <cell r="AI2424">
            <v>2311.1999999999998</v>
          </cell>
          <cell r="AJ2424">
            <v>120609.02</v>
          </cell>
          <cell r="AK2424">
            <v>4566.08</v>
          </cell>
          <cell r="AL2424">
            <v>17063.419999999998</v>
          </cell>
        </row>
        <row r="2425">
          <cell r="A2425">
            <v>38924</v>
          </cell>
          <cell r="B2425" t="str">
            <v>06:00</v>
          </cell>
          <cell r="C2425">
            <v>46148.31</v>
          </cell>
          <cell r="D2425">
            <v>62049.22</v>
          </cell>
          <cell r="E2425">
            <v>101639.53</v>
          </cell>
          <cell r="F2425">
            <v>-172.8</v>
          </cell>
          <cell r="G2425">
            <v>89316.64</v>
          </cell>
          <cell r="H2425">
            <v>-29.24</v>
          </cell>
          <cell r="I2425">
            <v>-132.83000000000001</v>
          </cell>
          <cell r="J2425">
            <v>15511.34</v>
          </cell>
          <cell r="K2425">
            <v>5156.43</v>
          </cell>
          <cell r="L2425">
            <v>6067.31</v>
          </cell>
          <cell r="M2425">
            <v>0</v>
          </cell>
          <cell r="N2425">
            <v>34776</v>
          </cell>
          <cell r="O2425">
            <v>7534.27</v>
          </cell>
          <cell r="P2425">
            <v>19759.98</v>
          </cell>
          <cell r="Q2425">
            <v>66532.83</v>
          </cell>
          <cell r="R2425">
            <v>27279.98</v>
          </cell>
          <cell r="S2425">
            <v>1620</v>
          </cell>
          <cell r="T2425">
            <v>12877.2</v>
          </cell>
          <cell r="U2425">
            <v>6067.31</v>
          </cell>
          <cell r="V2425">
            <v>834</v>
          </cell>
          <cell r="W2425">
            <v>9561.6</v>
          </cell>
          <cell r="X2425">
            <v>109.5</v>
          </cell>
          <cell r="Y2425">
            <v>11473.32</v>
          </cell>
          <cell r="Z2425">
            <v>7709.82</v>
          </cell>
          <cell r="AA2425">
            <v>18.760000000000002</v>
          </cell>
          <cell r="AB2425">
            <v>2676.1</v>
          </cell>
          <cell r="AC2425">
            <v>13339.5</v>
          </cell>
          <cell r="AD2425">
            <v>6.23</v>
          </cell>
          <cell r="AE2425">
            <v>17424</v>
          </cell>
          <cell r="AF2425">
            <v>61.45</v>
          </cell>
          <cell r="AG2425">
            <v>5263.91</v>
          </cell>
          <cell r="AH2425">
            <v>48849</v>
          </cell>
          <cell r="AI2425">
            <v>2440.8000000000002</v>
          </cell>
          <cell r="AJ2425">
            <v>121664.88</v>
          </cell>
          <cell r="AK2425">
            <v>4451.93</v>
          </cell>
          <cell r="AL2425">
            <v>17959.97</v>
          </cell>
        </row>
        <row r="2426">
          <cell r="A2426">
            <v>38924</v>
          </cell>
          <cell r="B2426" t="str">
            <v>06:15</v>
          </cell>
          <cell r="C2426">
            <v>48214.400000000001</v>
          </cell>
          <cell r="D2426">
            <v>74731.37</v>
          </cell>
          <cell r="E2426">
            <v>102241.13</v>
          </cell>
          <cell r="F2426">
            <v>-172.8</v>
          </cell>
          <cell r="G2426">
            <v>89316.64</v>
          </cell>
          <cell r="H2426">
            <v>-31.11</v>
          </cell>
          <cell r="I2426">
            <v>-144.91</v>
          </cell>
          <cell r="J2426">
            <v>15072.54</v>
          </cell>
          <cell r="K2426">
            <v>5118.3900000000003</v>
          </cell>
          <cell r="L2426">
            <v>5957.08</v>
          </cell>
          <cell r="M2426">
            <v>0</v>
          </cell>
          <cell r="N2426">
            <v>34776</v>
          </cell>
          <cell r="O2426">
            <v>7528.2</v>
          </cell>
          <cell r="P2426">
            <v>19619.990000000002</v>
          </cell>
          <cell r="Q2426">
            <v>72744.91</v>
          </cell>
          <cell r="R2426">
            <v>27139.99</v>
          </cell>
          <cell r="S2426">
            <v>1836</v>
          </cell>
          <cell r="T2426">
            <v>13557.6</v>
          </cell>
          <cell r="U2426">
            <v>5957.08</v>
          </cell>
          <cell r="V2426">
            <v>840</v>
          </cell>
          <cell r="W2426">
            <v>9907.2000000000007</v>
          </cell>
          <cell r="X2426">
            <v>109.5</v>
          </cell>
          <cell r="Y2426">
            <v>11722.74</v>
          </cell>
          <cell r="Z2426">
            <v>7566.78</v>
          </cell>
          <cell r="AA2426">
            <v>16.88</v>
          </cell>
          <cell r="AB2426">
            <v>2763.8</v>
          </cell>
          <cell r="AC2426">
            <v>13980.22</v>
          </cell>
          <cell r="AD2426">
            <v>6.71</v>
          </cell>
          <cell r="AE2426">
            <v>18324</v>
          </cell>
          <cell r="AF2426">
            <v>63.54</v>
          </cell>
          <cell r="AG2426">
            <v>5225.21</v>
          </cell>
          <cell r="AH2426">
            <v>51900</v>
          </cell>
          <cell r="AI2426">
            <v>2620.8000000000002</v>
          </cell>
          <cell r="AJ2426">
            <v>122976.77</v>
          </cell>
          <cell r="AK2426">
            <v>4337.78</v>
          </cell>
          <cell r="AL2426">
            <v>18919.64</v>
          </cell>
        </row>
        <row r="2427">
          <cell r="A2427">
            <v>38924</v>
          </cell>
          <cell r="B2427" t="str">
            <v>06:30</v>
          </cell>
          <cell r="C2427">
            <v>50017.24</v>
          </cell>
          <cell r="D2427">
            <v>79092.240000000005</v>
          </cell>
          <cell r="E2427">
            <v>114438.11</v>
          </cell>
          <cell r="F2427">
            <v>-345.6</v>
          </cell>
          <cell r="G2427">
            <v>89316.64</v>
          </cell>
          <cell r="H2427">
            <v>-29.24</v>
          </cell>
          <cell r="I2427">
            <v>-161.01</v>
          </cell>
          <cell r="J2427">
            <v>14815.4</v>
          </cell>
          <cell r="K2427">
            <v>5179.43</v>
          </cell>
          <cell r="L2427">
            <v>5894.3</v>
          </cell>
          <cell r="M2427">
            <v>0</v>
          </cell>
          <cell r="N2427">
            <v>34776</v>
          </cell>
          <cell r="O2427">
            <v>7540.34</v>
          </cell>
          <cell r="P2427">
            <v>19619.96</v>
          </cell>
          <cell r="Q2427">
            <v>80601.009999999995</v>
          </cell>
          <cell r="R2427">
            <v>27139.96</v>
          </cell>
          <cell r="S2427">
            <v>1836</v>
          </cell>
          <cell r="T2427">
            <v>13946.4</v>
          </cell>
          <cell r="U2427">
            <v>5894.3</v>
          </cell>
          <cell r="V2427">
            <v>825</v>
          </cell>
          <cell r="W2427">
            <v>10080</v>
          </cell>
          <cell r="X2427">
            <v>114.75</v>
          </cell>
          <cell r="Y2427">
            <v>11805.88</v>
          </cell>
          <cell r="Z2427">
            <v>7803.17</v>
          </cell>
          <cell r="AA2427">
            <v>18.760000000000002</v>
          </cell>
          <cell r="AB2427">
            <v>2878.6</v>
          </cell>
          <cell r="AC2427">
            <v>14601.2</v>
          </cell>
          <cell r="AD2427">
            <v>7.85</v>
          </cell>
          <cell r="AE2427">
            <v>19512</v>
          </cell>
          <cell r="AF2427">
            <v>66.66</v>
          </cell>
          <cell r="AG2427">
            <v>5232.0200000000004</v>
          </cell>
          <cell r="AH2427">
            <v>54858</v>
          </cell>
          <cell r="AI2427">
            <v>2757.6</v>
          </cell>
          <cell r="AJ2427">
            <v>130575.72</v>
          </cell>
          <cell r="AK2427">
            <v>4280.7</v>
          </cell>
          <cell r="AL2427">
            <v>15736.72</v>
          </cell>
        </row>
        <row r="2428">
          <cell r="A2428">
            <v>38924</v>
          </cell>
          <cell r="B2428" t="str">
            <v>06:45</v>
          </cell>
          <cell r="C2428">
            <v>51902.49</v>
          </cell>
          <cell r="D2428">
            <v>85813.59</v>
          </cell>
          <cell r="E2428">
            <v>119919.35</v>
          </cell>
          <cell r="F2428">
            <v>4665.6000000000004</v>
          </cell>
          <cell r="G2428">
            <v>89278.3</v>
          </cell>
          <cell r="H2428">
            <v>-32.99</v>
          </cell>
          <cell r="I2428">
            <v>-163.74</v>
          </cell>
          <cell r="J2428">
            <v>14916.96</v>
          </cell>
          <cell r="K2428">
            <v>5150.97</v>
          </cell>
          <cell r="L2428">
            <v>5806.88</v>
          </cell>
          <cell r="M2428">
            <v>0</v>
          </cell>
          <cell r="N2428">
            <v>34776</v>
          </cell>
          <cell r="O2428">
            <v>7546.4</v>
          </cell>
          <cell r="P2428">
            <v>19949.990000000002</v>
          </cell>
          <cell r="Q2428">
            <v>89923.74</v>
          </cell>
          <cell r="R2428">
            <v>27469.99</v>
          </cell>
          <cell r="S2428">
            <v>1836</v>
          </cell>
          <cell r="T2428">
            <v>14151.6</v>
          </cell>
          <cell r="U2428">
            <v>5806.88</v>
          </cell>
          <cell r="V2428">
            <v>849</v>
          </cell>
          <cell r="W2428">
            <v>10540.8</v>
          </cell>
          <cell r="X2428">
            <v>118.5</v>
          </cell>
          <cell r="Y2428">
            <v>12138.44</v>
          </cell>
          <cell r="Z2428">
            <v>7788.83</v>
          </cell>
          <cell r="AA2428">
            <v>15.01</v>
          </cell>
          <cell r="AB2428">
            <v>2948.7</v>
          </cell>
          <cell r="AC2428">
            <v>15112.84</v>
          </cell>
          <cell r="AD2428">
            <v>6.94</v>
          </cell>
          <cell r="AE2428">
            <v>19854</v>
          </cell>
          <cell r="AF2428">
            <v>67.7</v>
          </cell>
          <cell r="AG2428">
            <v>5271.28</v>
          </cell>
          <cell r="AH2428">
            <v>58029</v>
          </cell>
          <cell r="AI2428">
            <v>2772</v>
          </cell>
          <cell r="AJ2428">
            <v>134287.4</v>
          </cell>
          <cell r="AK2428">
            <v>4280.7</v>
          </cell>
          <cell r="AL2428">
            <v>14664.85</v>
          </cell>
        </row>
        <row r="2429">
          <cell r="A2429">
            <v>38924</v>
          </cell>
          <cell r="B2429" t="str">
            <v>07:00</v>
          </cell>
          <cell r="C2429">
            <v>51991.31</v>
          </cell>
          <cell r="D2429">
            <v>84653.34</v>
          </cell>
          <cell r="E2429">
            <v>120165.36</v>
          </cell>
          <cell r="F2429">
            <v>14601.6</v>
          </cell>
          <cell r="G2429">
            <v>89316.64</v>
          </cell>
          <cell r="H2429">
            <v>-46.12</v>
          </cell>
          <cell r="I2429">
            <v>-172.65</v>
          </cell>
          <cell r="J2429">
            <v>15037.35</v>
          </cell>
          <cell r="K2429">
            <v>5231.8999999999996</v>
          </cell>
          <cell r="L2429">
            <v>6226.12</v>
          </cell>
          <cell r="M2429">
            <v>0</v>
          </cell>
          <cell r="N2429">
            <v>34776</v>
          </cell>
          <cell r="O2429">
            <v>7534.27</v>
          </cell>
          <cell r="P2429">
            <v>19800.02</v>
          </cell>
          <cell r="Q2429">
            <v>99452.65</v>
          </cell>
          <cell r="R2429">
            <v>27320.01</v>
          </cell>
          <cell r="S2429">
            <v>1836</v>
          </cell>
          <cell r="T2429">
            <v>13546.8</v>
          </cell>
          <cell r="U2429">
            <v>6226.12</v>
          </cell>
          <cell r="V2429">
            <v>846</v>
          </cell>
          <cell r="W2429">
            <v>11001.6</v>
          </cell>
          <cell r="X2429">
            <v>126.75</v>
          </cell>
          <cell r="Y2429">
            <v>11639.6</v>
          </cell>
          <cell r="Z2429">
            <v>7652.47</v>
          </cell>
          <cell r="AA2429">
            <v>1.88</v>
          </cell>
          <cell r="AB2429">
            <v>2794.3</v>
          </cell>
          <cell r="AC2429">
            <v>15296.85</v>
          </cell>
          <cell r="AD2429">
            <v>8.74</v>
          </cell>
          <cell r="AE2429">
            <v>19404</v>
          </cell>
          <cell r="AF2429">
            <v>48.96</v>
          </cell>
          <cell r="AG2429">
            <v>5256.37</v>
          </cell>
          <cell r="AH2429">
            <v>58884</v>
          </cell>
          <cell r="AI2429">
            <v>2577.6</v>
          </cell>
          <cell r="AJ2429">
            <v>134431.6</v>
          </cell>
          <cell r="AK2429">
            <v>4394.8500000000004</v>
          </cell>
          <cell r="AL2429">
            <v>14569</v>
          </cell>
        </row>
        <row r="2430">
          <cell r="A2430">
            <v>38924</v>
          </cell>
          <cell r="B2430" t="str">
            <v>07:15</v>
          </cell>
          <cell r="C2430">
            <v>53402.85</v>
          </cell>
          <cell r="D2430">
            <v>84213.26</v>
          </cell>
          <cell r="E2430">
            <v>122917.53</v>
          </cell>
          <cell r="F2430">
            <v>27734.400000000001</v>
          </cell>
          <cell r="G2430">
            <v>91961.63</v>
          </cell>
          <cell r="H2430">
            <v>-42.37</v>
          </cell>
          <cell r="I2430">
            <v>-204.28</v>
          </cell>
          <cell r="J2430">
            <v>16188.45</v>
          </cell>
          <cell r="K2430">
            <v>5160.1499999999996</v>
          </cell>
          <cell r="L2430">
            <v>8971.2199999999993</v>
          </cell>
          <cell r="M2430">
            <v>0</v>
          </cell>
          <cell r="N2430">
            <v>35880</v>
          </cell>
          <cell r="O2430">
            <v>7740.52</v>
          </cell>
          <cell r="P2430">
            <v>25809.99</v>
          </cell>
          <cell r="Q2430">
            <v>109324.28</v>
          </cell>
          <cell r="R2430">
            <v>33530</v>
          </cell>
          <cell r="S2430">
            <v>1836</v>
          </cell>
          <cell r="T2430">
            <v>11775.6</v>
          </cell>
          <cell r="U2430">
            <v>8971.2199999999993</v>
          </cell>
          <cell r="V2430">
            <v>777</v>
          </cell>
          <cell r="W2430">
            <v>11318.4</v>
          </cell>
          <cell r="X2430">
            <v>128.25</v>
          </cell>
          <cell r="Y2430">
            <v>12138.44</v>
          </cell>
          <cell r="Z2430">
            <v>7874.16</v>
          </cell>
          <cell r="AA2430">
            <v>5.63</v>
          </cell>
          <cell r="AB2430">
            <v>2740.1</v>
          </cell>
          <cell r="AC2430">
            <v>16202.28</v>
          </cell>
          <cell r="AD2430">
            <v>8.76</v>
          </cell>
          <cell r="AE2430">
            <v>20556</v>
          </cell>
          <cell r="AF2430">
            <v>40.619999999999997</v>
          </cell>
          <cell r="AG2430">
            <v>5329.29</v>
          </cell>
          <cell r="AH2430">
            <v>64311</v>
          </cell>
          <cell r="AI2430">
            <v>2433.6</v>
          </cell>
          <cell r="AJ2430">
            <v>137823.32999999999</v>
          </cell>
          <cell r="AK2430">
            <v>4394.8500000000004</v>
          </cell>
          <cell r="AL2430">
            <v>15250.46</v>
          </cell>
        </row>
        <row r="2431">
          <cell r="A2431">
            <v>38924</v>
          </cell>
          <cell r="B2431" t="str">
            <v>07:30</v>
          </cell>
          <cell r="C2431">
            <v>53139.98</v>
          </cell>
          <cell r="D2431">
            <v>84853.39</v>
          </cell>
          <cell r="E2431">
            <v>132119.01999999999</v>
          </cell>
          <cell r="F2431">
            <v>31708.799999999999</v>
          </cell>
          <cell r="G2431">
            <v>93533.3</v>
          </cell>
          <cell r="H2431">
            <v>-20.25</v>
          </cell>
          <cell r="I2431">
            <v>-205.86</v>
          </cell>
          <cell r="J2431">
            <v>16902.75</v>
          </cell>
          <cell r="K2431">
            <v>5834.58</v>
          </cell>
          <cell r="L2431">
            <v>10628.56</v>
          </cell>
          <cell r="M2431">
            <v>0</v>
          </cell>
          <cell r="N2431">
            <v>37536</v>
          </cell>
          <cell r="O2431">
            <v>7940.71</v>
          </cell>
          <cell r="P2431">
            <v>37290.019999999997</v>
          </cell>
          <cell r="Q2431">
            <v>117085.86</v>
          </cell>
          <cell r="R2431">
            <v>45210.02</v>
          </cell>
          <cell r="S2431">
            <v>1728</v>
          </cell>
          <cell r="T2431">
            <v>11098.8</v>
          </cell>
          <cell r="U2431">
            <v>10628.56</v>
          </cell>
          <cell r="V2431">
            <v>750</v>
          </cell>
          <cell r="W2431">
            <v>11692.8</v>
          </cell>
          <cell r="X2431">
            <v>141</v>
          </cell>
          <cell r="Y2431">
            <v>12803.56</v>
          </cell>
          <cell r="Z2431">
            <v>8015.31</v>
          </cell>
          <cell r="AA2431">
            <v>3.75</v>
          </cell>
          <cell r="AB2431">
            <v>2625.1</v>
          </cell>
          <cell r="AC2431">
            <v>17371.47</v>
          </cell>
          <cell r="AD2431">
            <v>5.8</v>
          </cell>
          <cell r="AE2431">
            <v>21060</v>
          </cell>
          <cell r="AF2431">
            <v>39.58</v>
          </cell>
          <cell r="AG2431">
            <v>5388.57</v>
          </cell>
          <cell r="AH2431">
            <v>66330</v>
          </cell>
          <cell r="AI2431">
            <v>2376</v>
          </cell>
          <cell r="AJ2431">
            <v>143678.63</v>
          </cell>
          <cell r="AK2431">
            <v>4451.93</v>
          </cell>
          <cell r="AL2431">
            <v>13457.38</v>
          </cell>
        </row>
        <row r="2432">
          <cell r="A2432">
            <v>38924</v>
          </cell>
          <cell r="B2432" t="str">
            <v>07:45</v>
          </cell>
          <cell r="C2432">
            <v>52615.05</v>
          </cell>
          <cell r="D2432">
            <v>80852.59</v>
          </cell>
          <cell r="E2432">
            <v>137310.25</v>
          </cell>
          <cell r="F2432">
            <v>35337.599999999999</v>
          </cell>
          <cell r="G2432">
            <v>93418.3</v>
          </cell>
          <cell r="H2432">
            <v>-44.24</v>
          </cell>
          <cell r="I2432">
            <v>-196.8</v>
          </cell>
          <cell r="J2432">
            <v>17731.419999999998</v>
          </cell>
          <cell r="K2432">
            <v>5994.43</v>
          </cell>
          <cell r="L2432">
            <v>13775.41</v>
          </cell>
          <cell r="M2432">
            <v>0</v>
          </cell>
          <cell r="N2432">
            <v>36432</v>
          </cell>
          <cell r="O2432">
            <v>9129.69</v>
          </cell>
          <cell r="P2432">
            <v>41729.96</v>
          </cell>
          <cell r="Q2432">
            <v>121236.8</v>
          </cell>
          <cell r="R2432">
            <v>50769.96</v>
          </cell>
          <cell r="S2432">
            <v>1836</v>
          </cell>
          <cell r="T2432">
            <v>9151.2000000000007</v>
          </cell>
          <cell r="U2432">
            <v>13775.41</v>
          </cell>
          <cell r="V2432">
            <v>729</v>
          </cell>
          <cell r="W2432">
            <v>11750.4</v>
          </cell>
          <cell r="X2432">
            <v>152.25</v>
          </cell>
          <cell r="Y2432">
            <v>13385.54</v>
          </cell>
          <cell r="Z2432">
            <v>8010.93</v>
          </cell>
          <cell r="AA2432">
            <v>3.75</v>
          </cell>
          <cell r="AB2432">
            <v>2326.1999999999998</v>
          </cell>
          <cell r="AC2432">
            <v>17599.490000000002</v>
          </cell>
          <cell r="AD2432">
            <v>3.52</v>
          </cell>
          <cell r="AE2432">
            <v>21276</v>
          </cell>
          <cell r="AF2432">
            <v>34.369999999999997</v>
          </cell>
          <cell r="AG2432">
            <v>5382.3</v>
          </cell>
          <cell r="AH2432">
            <v>66324</v>
          </cell>
          <cell r="AI2432">
            <v>2203.1999999999998</v>
          </cell>
          <cell r="AJ2432">
            <v>146542.20000000001</v>
          </cell>
          <cell r="AK2432">
            <v>4337.78</v>
          </cell>
          <cell r="AL2432">
            <v>11114.9</v>
          </cell>
        </row>
        <row r="2433">
          <cell r="A2433">
            <v>38924</v>
          </cell>
          <cell r="B2433" t="str">
            <v>08:00</v>
          </cell>
          <cell r="C2433">
            <v>51722.44</v>
          </cell>
          <cell r="D2433">
            <v>76691.759999999995</v>
          </cell>
          <cell r="E2433">
            <v>136905.82</v>
          </cell>
          <cell r="F2433">
            <v>36547.199999999997</v>
          </cell>
          <cell r="G2433">
            <v>93379.97</v>
          </cell>
          <cell r="H2433">
            <v>4755.34</v>
          </cell>
          <cell r="I2433">
            <v>-204.85</v>
          </cell>
          <cell r="J2433">
            <v>17850.21</v>
          </cell>
          <cell r="K2433">
            <v>6017.37</v>
          </cell>
          <cell r="L2433">
            <v>14717</v>
          </cell>
          <cell r="M2433">
            <v>0</v>
          </cell>
          <cell r="N2433">
            <v>36984</v>
          </cell>
          <cell r="O2433">
            <v>9135.76</v>
          </cell>
          <cell r="P2433">
            <v>42319.99</v>
          </cell>
          <cell r="Q2433">
            <v>122284.85</v>
          </cell>
          <cell r="R2433">
            <v>51439.99</v>
          </cell>
          <cell r="S2433">
            <v>1836</v>
          </cell>
          <cell r="T2433">
            <v>8341.2000000000007</v>
          </cell>
          <cell r="U2433">
            <v>14717</v>
          </cell>
          <cell r="V2433">
            <v>822</v>
          </cell>
          <cell r="W2433">
            <v>12153.6</v>
          </cell>
          <cell r="X2433">
            <v>168.75</v>
          </cell>
          <cell r="Y2433">
            <v>14050.66</v>
          </cell>
          <cell r="Z2433">
            <v>7975.1</v>
          </cell>
          <cell r="AA2433">
            <v>3.75</v>
          </cell>
          <cell r="AB2433">
            <v>2211.1999999999998</v>
          </cell>
          <cell r="AC2433">
            <v>17624.62</v>
          </cell>
          <cell r="AD2433">
            <v>10.26</v>
          </cell>
          <cell r="AE2433">
            <v>20664</v>
          </cell>
          <cell r="AF2433">
            <v>33.33</v>
          </cell>
          <cell r="AG2433">
            <v>5402.69</v>
          </cell>
          <cell r="AH2433">
            <v>65364</v>
          </cell>
          <cell r="AI2433">
            <v>2109.6</v>
          </cell>
          <cell r="AJ2433">
            <v>147038.09</v>
          </cell>
          <cell r="AK2433">
            <v>4451.93</v>
          </cell>
          <cell r="AL2433">
            <v>11816.24</v>
          </cell>
        </row>
        <row r="2434">
          <cell r="A2434">
            <v>38924</v>
          </cell>
          <cell r="B2434" t="str">
            <v>08:15</v>
          </cell>
          <cell r="C2434">
            <v>52456.62</v>
          </cell>
          <cell r="D2434">
            <v>79092.240000000005</v>
          </cell>
          <cell r="E2434">
            <v>132737.64000000001</v>
          </cell>
          <cell r="F2434">
            <v>32659.200000000001</v>
          </cell>
          <cell r="G2434">
            <v>93264.97</v>
          </cell>
          <cell r="H2434">
            <v>11358.52</v>
          </cell>
          <cell r="I2434">
            <v>-212.47</v>
          </cell>
          <cell r="J2434">
            <v>17113.099999999999</v>
          </cell>
          <cell r="K2434">
            <v>5973.13</v>
          </cell>
          <cell r="L2434">
            <v>14510.95</v>
          </cell>
          <cell r="M2434">
            <v>0</v>
          </cell>
          <cell r="N2434">
            <v>36984</v>
          </cell>
          <cell r="O2434">
            <v>8953.77</v>
          </cell>
          <cell r="P2434">
            <v>46130.02</v>
          </cell>
          <cell r="Q2434">
            <v>117012.47</v>
          </cell>
          <cell r="R2434">
            <v>55130.02</v>
          </cell>
          <cell r="S2434">
            <v>1728</v>
          </cell>
          <cell r="T2434">
            <v>8809.2000000000007</v>
          </cell>
          <cell r="U2434">
            <v>14510.95</v>
          </cell>
          <cell r="V2434">
            <v>1242</v>
          </cell>
          <cell r="W2434">
            <v>12240</v>
          </cell>
          <cell r="X2434">
            <v>179.25</v>
          </cell>
          <cell r="Y2434">
            <v>14383.22</v>
          </cell>
          <cell r="Z2434">
            <v>7740.04</v>
          </cell>
          <cell r="AA2434">
            <v>7.5</v>
          </cell>
          <cell r="AB2434">
            <v>2408.1</v>
          </cell>
          <cell r="AC2434">
            <v>17108.16</v>
          </cell>
          <cell r="AD2434">
            <v>14.2</v>
          </cell>
          <cell r="AE2434">
            <v>20772</v>
          </cell>
          <cell r="AF2434">
            <v>32.29</v>
          </cell>
          <cell r="AG2434">
            <v>5388.49</v>
          </cell>
          <cell r="AH2434">
            <v>64626</v>
          </cell>
          <cell r="AI2434">
            <v>2095.1999999999998</v>
          </cell>
          <cell r="AJ2434">
            <v>148238.07</v>
          </cell>
          <cell r="AK2434">
            <v>4566.08</v>
          </cell>
          <cell r="AL2434">
            <v>16074.55</v>
          </cell>
        </row>
        <row r="2435">
          <cell r="A2435">
            <v>38924</v>
          </cell>
          <cell r="B2435" t="str">
            <v>08:30</v>
          </cell>
          <cell r="C2435">
            <v>51573.21</v>
          </cell>
          <cell r="D2435">
            <v>78652.149999999994</v>
          </cell>
          <cell r="E2435">
            <v>140411.82999999999</v>
          </cell>
          <cell r="F2435">
            <v>32745.599999999999</v>
          </cell>
          <cell r="G2435">
            <v>93149.97</v>
          </cell>
          <cell r="H2435">
            <v>12486.42</v>
          </cell>
          <cell r="I2435">
            <v>-187.17</v>
          </cell>
          <cell r="J2435">
            <v>15714.39</v>
          </cell>
          <cell r="K2435">
            <v>5921.73</v>
          </cell>
          <cell r="L2435">
            <v>14403.03</v>
          </cell>
          <cell r="M2435">
            <v>0</v>
          </cell>
          <cell r="N2435">
            <v>36432</v>
          </cell>
          <cell r="O2435">
            <v>7837.58</v>
          </cell>
          <cell r="P2435">
            <v>49139.99</v>
          </cell>
          <cell r="Q2435">
            <v>114707.17</v>
          </cell>
          <cell r="R2435">
            <v>56939.99</v>
          </cell>
          <cell r="S2435">
            <v>1836</v>
          </cell>
          <cell r="T2435">
            <v>8816.4</v>
          </cell>
          <cell r="U2435">
            <v>14403.03</v>
          </cell>
          <cell r="V2435">
            <v>1293</v>
          </cell>
          <cell r="W2435">
            <v>12038.4</v>
          </cell>
          <cell r="X2435">
            <v>168.75</v>
          </cell>
          <cell r="Y2435">
            <v>14882.06</v>
          </cell>
          <cell r="Z2435">
            <v>7671.36</v>
          </cell>
          <cell r="AA2435">
            <v>7.5</v>
          </cell>
          <cell r="AB2435">
            <v>2377.9</v>
          </cell>
          <cell r="AC2435">
            <v>16988.79</v>
          </cell>
          <cell r="AD2435">
            <v>15.16</v>
          </cell>
          <cell r="AE2435">
            <v>21006</v>
          </cell>
          <cell r="AF2435">
            <v>27.08</v>
          </cell>
          <cell r="AG2435">
            <v>5442.46</v>
          </cell>
          <cell r="AH2435">
            <v>65301</v>
          </cell>
          <cell r="AI2435">
            <v>2116.8000000000002</v>
          </cell>
          <cell r="AJ2435">
            <v>156045.22</v>
          </cell>
          <cell r="AK2435">
            <v>4623.16</v>
          </cell>
          <cell r="AL2435">
            <v>17054.09</v>
          </cell>
        </row>
        <row r="2436">
          <cell r="A2436">
            <v>38924</v>
          </cell>
          <cell r="B2436" t="str">
            <v>08:45</v>
          </cell>
          <cell r="C2436">
            <v>51607.61</v>
          </cell>
          <cell r="D2436">
            <v>73171.06</v>
          </cell>
          <cell r="E2436">
            <v>152252.34</v>
          </cell>
          <cell r="F2436">
            <v>32745.599999999999</v>
          </cell>
          <cell r="G2436">
            <v>93188.3</v>
          </cell>
          <cell r="H2436">
            <v>12344.31</v>
          </cell>
          <cell r="I2436">
            <v>-184.3</v>
          </cell>
          <cell r="J2436">
            <v>15943.17</v>
          </cell>
          <cell r="K2436">
            <v>5996.23</v>
          </cell>
          <cell r="L2436">
            <v>14237.15</v>
          </cell>
          <cell r="M2436">
            <v>0</v>
          </cell>
          <cell r="N2436">
            <v>36432</v>
          </cell>
          <cell r="O2436">
            <v>7837.58</v>
          </cell>
          <cell r="P2436">
            <v>51280.01</v>
          </cell>
          <cell r="Q2436">
            <v>112784.3</v>
          </cell>
          <cell r="R2436">
            <v>59080.01</v>
          </cell>
          <cell r="S2436">
            <v>1944</v>
          </cell>
          <cell r="T2436">
            <v>8690.4</v>
          </cell>
          <cell r="U2436">
            <v>14237.15</v>
          </cell>
          <cell r="V2436">
            <v>1251</v>
          </cell>
          <cell r="W2436">
            <v>12297.6</v>
          </cell>
          <cell r="X2436">
            <v>165.75</v>
          </cell>
          <cell r="Y2436">
            <v>15131.48</v>
          </cell>
          <cell r="Z2436">
            <v>7783.49</v>
          </cell>
          <cell r="AA2436">
            <v>9.3800000000000008</v>
          </cell>
          <cell r="AB2436">
            <v>2302.9</v>
          </cell>
          <cell r="AC2436">
            <v>17285.77</v>
          </cell>
          <cell r="AD2436">
            <v>17.690000000000001</v>
          </cell>
          <cell r="AE2436">
            <v>21366</v>
          </cell>
          <cell r="AF2436">
            <v>23.96</v>
          </cell>
          <cell r="AG2436">
            <v>5471.46</v>
          </cell>
          <cell r="AH2436">
            <v>65814</v>
          </cell>
          <cell r="AI2436">
            <v>2167.1999999999998</v>
          </cell>
          <cell r="AJ2436">
            <v>164844.04</v>
          </cell>
          <cell r="AK2436">
            <v>4623.16</v>
          </cell>
          <cell r="AL2436">
            <v>14969.95</v>
          </cell>
        </row>
        <row r="2437">
          <cell r="A2437">
            <v>38924</v>
          </cell>
          <cell r="B2437" t="str">
            <v>09:00</v>
          </cell>
          <cell r="C2437">
            <v>52122.94</v>
          </cell>
          <cell r="D2437">
            <v>76731.77</v>
          </cell>
          <cell r="E2437">
            <v>154166.97</v>
          </cell>
          <cell r="F2437">
            <v>32486.400000000001</v>
          </cell>
          <cell r="G2437">
            <v>92728.3</v>
          </cell>
          <cell r="H2437">
            <v>12244.57</v>
          </cell>
          <cell r="I2437">
            <v>-200.69</v>
          </cell>
          <cell r="J2437">
            <v>15842.01</v>
          </cell>
          <cell r="K2437">
            <v>6392.52</v>
          </cell>
          <cell r="L2437">
            <v>14291.51</v>
          </cell>
          <cell r="M2437">
            <v>0</v>
          </cell>
          <cell r="N2437">
            <v>36984</v>
          </cell>
          <cell r="O2437">
            <v>7837.58</v>
          </cell>
          <cell r="P2437">
            <v>52180.02</v>
          </cell>
          <cell r="Q2437">
            <v>113120.69</v>
          </cell>
          <cell r="R2437">
            <v>60020.02</v>
          </cell>
          <cell r="S2437">
            <v>1836</v>
          </cell>
          <cell r="T2437">
            <v>8622</v>
          </cell>
          <cell r="U2437">
            <v>14291.51</v>
          </cell>
          <cell r="V2437">
            <v>1239</v>
          </cell>
          <cell r="W2437">
            <v>12384</v>
          </cell>
          <cell r="X2437">
            <v>159.75</v>
          </cell>
          <cell r="Y2437">
            <v>15380.9</v>
          </cell>
          <cell r="Z2437">
            <v>7736.59</v>
          </cell>
          <cell r="AA2437">
            <v>5.63</v>
          </cell>
          <cell r="AB2437">
            <v>2237.5</v>
          </cell>
          <cell r="AC2437">
            <v>17446.830000000002</v>
          </cell>
          <cell r="AD2437">
            <v>16.57</v>
          </cell>
          <cell r="AE2437">
            <v>21762</v>
          </cell>
          <cell r="AF2437">
            <v>23.96</v>
          </cell>
          <cell r="AG2437">
            <v>5290.96</v>
          </cell>
          <cell r="AH2437">
            <v>66105</v>
          </cell>
          <cell r="AI2437">
            <v>2217.6</v>
          </cell>
          <cell r="AJ2437">
            <v>167707.72</v>
          </cell>
          <cell r="AK2437">
            <v>4680.2299999999996</v>
          </cell>
          <cell r="AL2437">
            <v>15817.42</v>
          </cell>
        </row>
        <row r="2438">
          <cell r="A2438">
            <v>38924</v>
          </cell>
          <cell r="B2438" t="str">
            <v>09:15</v>
          </cell>
          <cell r="C2438">
            <v>52458.22</v>
          </cell>
          <cell r="D2438">
            <v>79172.259999999995</v>
          </cell>
          <cell r="E2438">
            <v>157002.48000000001</v>
          </cell>
          <cell r="F2438">
            <v>32140.799999999999</v>
          </cell>
          <cell r="G2438">
            <v>91271.63</v>
          </cell>
          <cell r="H2438">
            <v>12198.45</v>
          </cell>
          <cell r="I2438">
            <v>-304.48</v>
          </cell>
          <cell r="J2438">
            <v>15657.2</v>
          </cell>
          <cell r="K2438">
            <v>6471.02</v>
          </cell>
          <cell r="L2438">
            <v>14358.33</v>
          </cell>
          <cell r="M2438">
            <v>0</v>
          </cell>
          <cell r="N2438">
            <v>36984</v>
          </cell>
          <cell r="O2438">
            <v>7825.45</v>
          </cell>
          <cell r="P2438">
            <v>53270.01</v>
          </cell>
          <cell r="Q2438">
            <v>112504.48</v>
          </cell>
          <cell r="R2438">
            <v>61070.01</v>
          </cell>
          <cell r="S2438">
            <v>2052</v>
          </cell>
          <cell r="T2438">
            <v>8503.2000000000007</v>
          </cell>
          <cell r="U2438">
            <v>14358.33</v>
          </cell>
          <cell r="V2438">
            <v>1356</v>
          </cell>
          <cell r="W2438">
            <v>11894.4</v>
          </cell>
          <cell r="X2438">
            <v>150.75</v>
          </cell>
          <cell r="Y2438">
            <v>15547.18</v>
          </cell>
          <cell r="Z2438">
            <v>8940.32</v>
          </cell>
          <cell r="AA2438">
            <v>7.5</v>
          </cell>
          <cell r="AB2438">
            <v>2253.6</v>
          </cell>
          <cell r="AC2438">
            <v>17326.27</v>
          </cell>
          <cell r="AD2438">
            <v>16.510000000000002</v>
          </cell>
          <cell r="AE2438">
            <v>22068</v>
          </cell>
          <cell r="AF2438">
            <v>22.92</v>
          </cell>
          <cell r="AG2438">
            <v>5314.34</v>
          </cell>
          <cell r="AH2438">
            <v>66633</v>
          </cell>
          <cell r="AI2438">
            <v>2260.8000000000002</v>
          </cell>
          <cell r="AJ2438">
            <v>170715.43</v>
          </cell>
          <cell r="AK2438">
            <v>4680.2299999999996</v>
          </cell>
          <cell r="AL2438">
            <v>16095.63</v>
          </cell>
        </row>
        <row r="2439">
          <cell r="A2439">
            <v>38924</v>
          </cell>
          <cell r="B2439" t="str">
            <v>09:30</v>
          </cell>
          <cell r="C2439">
            <v>52148.94</v>
          </cell>
          <cell r="D2439">
            <v>79692.36</v>
          </cell>
          <cell r="E2439">
            <v>160001.51</v>
          </cell>
          <cell r="F2439">
            <v>32140.799999999999</v>
          </cell>
          <cell r="G2439">
            <v>91194.97</v>
          </cell>
          <cell r="H2439">
            <v>12126.45</v>
          </cell>
          <cell r="I2439">
            <v>-288.08999999999997</v>
          </cell>
          <cell r="J2439">
            <v>15411.65</v>
          </cell>
          <cell r="K2439">
            <v>6288.07</v>
          </cell>
          <cell r="L2439">
            <v>13857.18</v>
          </cell>
          <cell r="M2439">
            <v>0</v>
          </cell>
          <cell r="N2439">
            <v>36432</v>
          </cell>
          <cell r="O2439">
            <v>7849.71</v>
          </cell>
          <cell r="P2439">
            <v>56609.98</v>
          </cell>
          <cell r="Q2439">
            <v>108368.09</v>
          </cell>
          <cell r="R2439">
            <v>64449.99</v>
          </cell>
          <cell r="S2439">
            <v>2052</v>
          </cell>
          <cell r="T2439">
            <v>9651.6</v>
          </cell>
          <cell r="U2439">
            <v>13857.18</v>
          </cell>
          <cell r="V2439">
            <v>1419</v>
          </cell>
          <cell r="W2439">
            <v>12009.6</v>
          </cell>
          <cell r="X2439">
            <v>151.5</v>
          </cell>
          <cell r="Y2439">
            <v>15547.18</v>
          </cell>
          <cell r="Z2439">
            <v>9198.7000000000007</v>
          </cell>
          <cell r="AA2439">
            <v>7.5</v>
          </cell>
          <cell r="AB2439">
            <v>2237.6999999999998</v>
          </cell>
          <cell r="AC2439">
            <v>17637.810000000001</v>
          </cell>
          <cell r="AD2439">
            <v>14.98</v>
          </cell>
          <cell r="AE2439">
            <v>22032</v>
          </cell>
          <cell r="AF2439">
            <v>23.96</v>
          </cell>
          <cell r="AG2439">
            <v>5290.9</v>
          </cell>
          <cell r="AH2439">
            <v>67314</v>
          </cell>
          <cell r="AI2439">
            <v>2340</v>
          </cell>
          <cell r="AJ2439">
            <v>173802.98</v>
          </cell>
          <cell r="AK2439">
            <v>4509</v>
          </cell>
          <cell r="AL2439">
            <v>16310.71</v>
          </cell>
        </row>
        <row r="2440">
          <cell r="A2440">
            <v>38924</v>
          </cell>
          <cell r="B2440" t="str">
            <v>09:45</v>
          </cell>
          <cell r="C2440">
            <v>51930.09</v>
          </cell>
          <cell r="D2440">
            <v>76011.62</v>
          </cell>
          <cell r="E2440">
            <v>160758.39999999999</v>
          </cell>
          <cell r="F2440">
            <v>32140.799999999999</v>
          </cell>
          <cell r="G2440">
            <v>91233.3</v>
          </cell>
          <cell r="H2440">
            <v>12076.58</v>
          </cell>
          <cell r="I2440">
            <v>-348.9</v>
          </cell>
          <cell r="J2440">
            <v>15549.61</v>
          </cell>
          <cell r="K2440">
            <v>5953.22</v>
          </cell>
          <cell r="L2440">
            <v>13264.14</v>
          </cell>
          <cell r="M2440">
            <v>0</v>
          </cell>
          <cell r="N2440">
            <v>36984</v>
          </cell>
          <cell r="O2440">
            <v>7825.45</v>
          </cell>
          <cell r="P2440">
            <v>63000</v>
          </cell>
          <cell r="Q2440">
            <v>101628.9</v>
          </cell>
          <cell r="R2440">
            <v>70800</v>
          </cell>
          <cell r="S2440">
            <v>1944</v>
          </cell>
          <cell r="T2440">
            <v>10713.6</v>
          </cell>
          <cell r="U2440">
            <v>13264.14</v>
          </cell>
          <cell r="V2440">
            <v>1245</v>
          </cell>
          <cell r="W2440">
            <v>12124.8</v>
          </cell>
          <cell r="X2440">
            <v>148.5</v>
          </cell>
          <cell r="Y2440">
            <v>15630.32</v>
          </cell>
          <cell r="Z2440">
            <v>9506.41</v>
          </cell>
          <cell r="AA2440">
            <v>5.63</v>
          </cell>
          <cell r="AB2440">
            <v>2218.6</v>
          </cell>
          <cell r="AC2440">
            <v>17483.11</v>
          </cell>
          <cell r="AD2440">
            <v>19.489999999999998</v>
          </cell>
          <cell r="AE2440">
            <v>22194</v>
          </cell>
          <cell r="AF2440">
            <v>23.96</v>
          </cell>
          <cell r="AG2440">
            <v>5325.57</v>
          </cell>
          <cell r="AH2440">
            <v>67473</v>
          </cell>
          <cell r="AI2440">
            <v>2332.8000000000002</v>
          </cell>
          <cell r="AJ2440">
            <v>176010.84</v>
          </cell>
          <cell r="AK2440">
            <v>4566.08</v>
          </cell>
          <cell r="AL2440">
            <v>17445.72</v>
          </cell>
        </row>
        <row r="2441">
          <cell r="A2441">
            <v>38924</v>
          </cell>
          <cell r="B2441" t="str">
            <v>10:00</v>
          </cell>
          <cell r="C2441">
            <v>51598.81</v>
          </cell>
          <cell r="D2441">
            <v>73411.100000000006</v>
          </cell>
          <cell r="E2441">
            <v>160037.18</v>
          </cell>
          <cell r="F2441">
            <v>31968</v>
          </cell>
          <cell r="G2441">
            <v>91194.97</v>
          </cell>
          <cell r="H2441">
            <v>12078.46</v>
          </cell>
          <cell r="I2441">
            <v>-376.93</v>
          </cell>
          <cell r="J2441">
            <v>15328.86</v>
          </cell>
          <cell r="K2441">
            <v>5938.34</v>
          </cell>
          <cell r="L2441">
            <v>12594.14</v>
          </cell>
          <cell r="M2441">
            <v>0</v>
          </cell>
          <cell r="N2441">
            <v>36432</v>
          </cell>
          <cell r="O2441">
            <v>7837.58</v>
          </cell>
          <cell r="P2441">
            <v>69720</v>
          </cell>
          <cell r="Q2441">
            <v>95816.93</v>
          </cell>
          <cell r="R2441">
            <v>77560</v>
          </cell>
          <cell r="S2441">
            <v>1836</v>
          </cell>
          <cell r="T2441">
            <v>11390.4</v>
          </cell>
          <cell r="U2441">
            <v>12594.14</v>
          </cell>
          <cell r="V2441">
            <v>1224</v>
          </cell>
          <cell r="W2441">
            <v>11923.2</v>
          </cell>
          <cell r="X2441">
            <v>145.5</v>
          </cell>
          <cell r="Y2441">
            <v>15547.18</v>
          </cell>
          <cell r="Z2441">
            <v>9673.98</v>
          </cell>
          <cell r="AA2441">
            <v>7.5</v>
          </cell>
          <cell r="AB2441">
            <v>2166</v>
          </cell>
          <cell r="AC2441">
            <v>17462.62</v>
          </cell>
          <cell r="AD2441">
            <v>18.260000000000002</v>
          </cell>
          <cell r="AE2441">
            <v>22014</v>
          </cell>
          <cell r="AF2441">
            <v>20.83</v>
          </cell>
          <cell r="AG2441">
            <v>5404.49</v>
          </cell>
          <cell r="AH2441">
            <v>67455</v>
          </cell>
          <cell r="AI2441">
            <v>2347.1999999999998</v>
          </cell>
          <cell r="AJ2441">
            <v>176922.91</v>
          </cell>
          <cell r="AK2441">
            <v>4566.08</v>
          </cell>
          <cell r="AL2441">
            <v>18620.47</v>
          </cell>
        </row>
        <row r="2442">
          <cell r="A2442">
            <v>38924</v>
          </cell>
          <cell r="B2442" t="str">
            <v>10:15</v>
          </cell>
          <cell r="C2442">
            <v>52330.99</v>
          </cell>
          <cell r="D2442">
            <v>77091.839999999997</v>
          </cell>
          <cell r="E2442">
            <v>157909.63</v>
          </cell>
          <cell r="F2442">
            <v>31881.599999999999</v>
          </cell>
          <cell r="G2442">
            <v>91271.63</v>
          </cell>
          <cell r="H2442">
            <v>12006.46</v>
          </cell>
          <cell r="I2442">
            <v>-361.84</v>
          </cell>
          <cell r="J2442">
            <v>14962.46</v>
          </cell>
          <cell r="K2442">
            <v>5864.33</v>
          </cell>
          <cell r="L2442">
            <v>12411.14</v>
          </cell>
          <cell r="M2442">
            <v>0</v>
          </cell>
          <cell r="N2442">
            <v>36984</v>
          </cell>
          <cell r="O2442">
            <v>7837.58</v>
          </cell>
          <cell r="P2442">
            <v>71740.009999999995</v>
          </cell>
          <cell r="Q2442">
            <v>95081.84</v>
          </cell>
          <cell r="R2442">
            <v>79540.009999999995</v>
          </cell>
          <cell r="S2442">
            <v>1944</v>
          </cell>
          <cell r="T2442">
            <v>11527.2</v>
          </cell>
          <cell r="U2442">
            <v>12411.14</v>
          </cell>
          <cell r="V2442">
            <v>1371</v>
          </cell>
          <cell r="W2442">
            <v>11664</v>
          </cell>
          <cell r="X2442">
            <v>135.75</v>
          </cell>
          <cell r="Y2442">
            <v>16046.02</v>
          </cell>
          <cell r="Z2442">
            <v>9919.07</v>
          </cell>
          <cell r="AA2442">
            <v>7.5</v>
          </cell>
          <cell r="AB2442">
            <v>2170.6999999999998</v>
          </cell>
          <cell r="AC2442">
            <v>17348.34</v>
          </cell>
          <cell r="AD2442">
            <v>13.19</v>
          </cell>
          <cell r="AE2442">
            <v>22122</v>
          </cell>
          <cell r="AF2442">
            <v>22.92</v>
          </cell>
          <cell r="AG2442">
            <v>5327.33</v>
          </cell>
          <cell r="AH2442">
            <v>67257</v>
          </cell>
          <cell r="AI2442">
            <v>2318.4</v>
          </cell>
          <cell r="AJ2442">
            <v>177146.96</v>
          </cell>
          <cell r="AK2442">
            <v>4623.16</v>
          </cell>
          <cell r="AL2442">
            <v>20529.27</v>
          </cell>
        </row>
        <row r="2443">
          <cell r="A2443">
            <v>38924</v>
          </cell>
          <cell r="B2443" t="str">
            <v>10:30</v>
          </cell>
          <cell r="C2443">
            <v>52523.83</v>
          </cell>
          <cell r="D2443">
            <v>79772.38</v>
          </cell>
          <cell r="E2443">
            <v>157710.82</v>
          </cell>
          <cell r="F2443">
            <v>31881.599999999999</v>
          </cell>
          <cell r="G2443">
            <v>91271.63</v>
          </cell>
          <cell r="H2443">
            <v>11982.47</v>
          </cell>
          <cell r="I2443">
            <v>-369.17</v>
          </cell>
          <cell r="J2443">
            <v>14884.9</v>
          </cell>
          <cell r="K2443">
            <v>5786.78</v>
          </cell>
          <cell r="L2443">
            <v>12044.58</v>
          </cell>
          <cell r="M2443">
            <v>0</v>
          </cell>
          <cell r="N2443">
            <v>36432</v>
          </cell>
          <cell r="O2443">
            <v>7837.58</v>
          </cell>
          <cell r="P2443">
            <v>71590.02</v>
          </cell>
          <cell r="Q2443">
            <v>95409.17</v>
          </cell>
          <cell r="R2443">
            <v>79430.02</v>
          </cell>
          <cell r="S2443">
            <v>1836</v>
          </cell>
          <cell r="T2443">
            <v>11919.6</v>
          </cell>
          <cell r="U2443">
            <v>12044.58</v>
          </cell>
          <cell r="V2443">
            <v>1197</v>
          </cell>
          <cell r="W2443">
            <v>11808</v>
          </cell>
          <cell r="X2443">
            <v>136.5</v>
          </cell>
          <cell r="Y2443">
            <v>15796.6</v>
          </cell>
          <cell r="Z2443">
            <v>9882.1200000000008</v>
          </cell>
          <cell r="AA2443">
            <v>7.5</v>
          </cell>
          <cell r="AB2443">
            <v>2188.3000000000002</v>
          </cell>
          <cell r="AC2443">
            <v>17453.900000000001</v>
          </cell>
          <cell r="AD2443">
            <v>13.15</v>
          </cell>
          <cell r="AE2443">
            <v>22176</v>
          </cell>
          <cell r="AF2443">
            <v>23.96</v>
          </cell>
          <cell r="AG2443">
            <v>5304.85</v>
          </cell>
          <cell r="AH2443">
            <v>67026</v>
          </cell>
          <cell r="AI2443">
            <v>2390.4</v>
          </cell>
          <cell r="AJ2443">
            <v>178234.89</v>
          </cell>
          <cell r="AK2443">
            <v>4680.2299999999996</v>
          </cell>
          <cell r="AL2443">
            <v>21588.31</v>
          </cell>
        </row>
        <row r="2444">
          <cell r="A2444">
            <v>38924</v>
          </cell>
          <cell r="B2444" t="str">
            <v>10:45</v>
          </cell>
          <cell r="C2444">
            <v>52484.62</v>
          </cell>
          <cell r="D2444">
            <v>82172.86</v>
          </cell>
          <cell r="E2444">
            <v>157192.4</v>
          </cell>
          <cell r="F2444">
            <v>31881.599999999999</v>
          </cell>
          <cell r="G2444">
            <v>91194.97</v>
          </cell>
          <cell r="H2444">
            <v>11908.6</v>
          </cell>
          <cell r="I2444">
            <v>-369.89</v>
          </cell>
          <cell r="J2444">
            <v>14842.47</v>
          </cell>
          <cell r="K2444">
            <v>5797.88</v>
          </cell>
          <cell r="L2444">
            <v>12030.93</v>
          </cell>
          <cell r="M2444">
            <v>0</v>
          </cell>
          <cell r="N2444">
            <v>36984</v>
          </cell>
          <cell r="O2444">
            <v>7831.52</v>
          </cell>
          <cell r="P2444">
            <v>71559.990000000005</v>
          </cell>
          <cell r="Q2444">
            <v>95689.89</v>
          </cell>
          <cell r="R2444">
            <v>79359.990000000005</v>
          </cell>
          <cell r="S2444">
            <v>1944</v>
          </cell>
          <cell r="T2444">
            <v>11808</v>
          </cell>
          <cell r="U2444">
            <v>12030.93</v>
          </cell>
          <cell r="V2444">
            <v>1152</v>
          </cell>
          <cell r="W2444">
            <v>11808</v>
          </cell>
          <cell r="X2444">
            <v>126.75</v>
          </cell>
          <cell r="Y2444">
            <v>15962.88</v>
          </cell>
          <cell r="Z2444">
            <v>10012.620000000001</v>
          </cell>
          <cell r="AA2444">
            <v>5.63</v>
          </cell>
          <cell r="AB2444">
            <v>2193.1</v>
          </cell>
          <cell r="AC2444">
            <v>17491.7</v>
          </cell>
          <cell r="AD2444">
            <v>18.32</v>
          </cell>
          <cell r="AE2444">
            <v>22176</v>
          </cell>
          <cell r="AF2444">
            <v>22.92</v>
          </cell>
          <cell r="AG2444">
            <v>5301.6</v>
          </cell>
          <cell r="AH2444">
            <v>67437</v>
          </cell>
          <cell r="AI2444">
            <v>2376</v>
          </cell>
          <cell r="AJ2444">
            <v>178602.82</v>
          </cell>
          <cell r="AK2444">
            <v>4623.16</v>
          </cell>
          <cell r="AL2444">
            <v>22137.7</v>
          </cell>
        </row>
        <row r="2445">
          <cell r="A2445">
            <v>38924</v>
          </cell>
          <cell r="B2445" t="str">
            <v>11:00</v>
          </cell>
          <cell r="C2445">
            <v>51682.83</v>
          </cell>
          <cell r="D2445">
            <v>79372.3</v>
          </cell>
          <cell r="E2445">
            <v>164037.79</v>
          </cell>
          <cell r="F2445">
            <v>31104</v>
          </cell>
          <cell r="G2445">
            <v>90198.3</v>
          </cell>
          <cell r="H2445">
            <v>11838.48</v>
          </cell>
          <cell r="I2445">
            <v>-389.15</v>
          </cell>
          <cell r="J2445">
            <v>15269.66</v>
          </cell>
          <cell r="K2445">
            <v>5801.27</v>
          </cell>
          <cell r="L2445">
            <v>12142.62</v>
          </cell>
          <cell r="M2445">
            <v>0</v>
          </cell>
          <cell r="N2445">
            <v>36432</v>
          </cell>
          <cell r="O2445">
            <v>7831.52</v>
          </cell>
          <cell r="P2445">
            <v>72040.02</v>
          </cell>
          <cell r="Q2445">
            <v>95469.15</v>
          </cell>
          <cell r="R2445">
            <v>79840.02</v>
          </cell>
          <cell r="S2445">
            <v>1728</v>
          </cell>
          <cell r="T2445">
            <v>11926.8</v>
          </cell>
          <cell r="U2445">
            <v>12142.62</v>
          </cell>
          <cell r="V2445">
            <v>1314</v>
          </cell>
          <cell r="W2445">
            <v>11808</v>
          </cell>
          <cell r="X2445">
            <v>123</v>
          </cell>
          <cell r="Y2445">
            <v>15713.46</v>
          </cell>
          <cell r="Z2445">
            <v>9936</v>
          </cell>
          <cell r="AA2445">
            <v>7.5</v>
          </cell>
          <cell r="AB2445">
            <v>2175.6</v>
          </cell>
          <cell r="AC2445">
            <v>17640.27</v>
          </cell>
          <cell r="AD2445">
            <v>16.420000000000002</v>
          </cell>
          <cell r="AE2445">
            <v>22266</v>
          </cell>
          <cell r="AF2445">
            <v>21.87</v>
          </cell>
          <cell r="AG2445">
            <v>5408.58</v>
          </cell>
          <cell r="AH2445">
            <v>67584</v>
          </cell>
          <cell r="AI2445">
            <v>2412</v>
          </cell>
          <cell r="AJ2445">
            <v>182410.34</v>
          </cell>
          <cell r="AK2445">
            <v>4623.16</v>
          </cell>
          <cell r="AL2445">
            <v>20890.48</v>
          </cell>
        </row>
        <row r="2446">
          <cell r="A2446">
            <v>38924</v>
          </cell>
          <cell r="B2446" t="str">
            <v>11:15</v>
          </cell>
          <cell r="C2446">
            <v>52133.74</v>
          </cell>
          <cell r="D2446">
            <v>81732.78</v>
          </cell>
          <cell r="E2446">
            <v>167955.9</v>
          </cell>
          <cell r="F2446">
            <v>30844.799999999999</v>
          </cell>
          <cell r="G2446">
            <v>89431.64</v>
          </cell>
          <cell r="H2446">
            <v>11716.61</v>
          </cell>
          <cell r="I2446">
            <v>-399.79</v>
          </cell>
          <cell r="J2446">
            <v>14964.46</v>
          </cell>
          <cell r="K2446">
            <v>5624.91</v>
          </cell>
          <cell r="L2446">
            <v>12141.33</v>
          </cell>
          <cell r="M2446">
            <v>0</v>
          </cell>
          <cell r="N2446">
            <v>36432</v>
          </cell>
          <cell r="O2446">
            <v>7837.58</v>
          </cell>
          <cell r="P2446">
            <v>71530</v>
          </cell>
          <cell r="Q2446">
            <v>96999.79</v>
          </cell>
          <cell r="R2446">
            <v>79370</v>
          </cell>
          <cell r="S2446">
            <v>1944</v>
          </cell>
          <cell r="T2446">
            <v>11782.8</v>
          </cell>
          <cell r="U2446">
            <v>12141.33</v>
          </cell>
          <cell r="V2446">
            <v>1335</v>
          </cell>
          <cell r="W2446">
            <v>11923.2</v>
          </cell>
          <cell r="X2446">
            <v>119.25</v>
          </cell>
          <cell r="Y2446">
            <v>16046.02</v>
          </cell>
          <cell r="Z2446">
            <v>10339.64</v>
          </cell>
          <cell r="AA2446">
            <v>5.63</v>
          </cell>
          <cell r="AB2446">
            <v>2188.4</v>
          </cell>
          <cell r="AC2446">
            <v>17091.28</v>
          </cell>
          <cell r="AD2446">
            <v>14.41</v>
          </cell>
          <cell r="AE2446">
            <v>22338</v>
          </cell>
          <cell r="AF2446">
            <v>21.87</v>
          </cell>
          <cell r="AG2446">
            <v>5459.88</v>
          </cell>
          <cell r="AH2446">
            <v>67695</v>
          </cell>
          <cell r="AI2446">
            <v>2440.8000000000002</v>
          </cell>
          <cell r="AJ2446">
            <v>185513.95</v>
          </cell>
          <cell r="AK2446">
            <v>4680.2299999999996</v>
          </cell>
          <cell r="AL2446">
            <v>19504.169999999998</v>
          </cell>
        </row>
        <row r="2447">
          <cell r="A2447">
            <v>38924</v>
          </cell>
          <cell r="B2447" t="str">
            <v>11:30</v>
          </cell>
          <cell r="C2447">
            <v>51928.49</v>
          </cell>
          <cell r="D2447">
            <v>81492.73</v>
          </cell>
          <cell r="E2447">
            <v>170681.69</v>
          </cell>
          <cell r="F2447">
            <v>30931.200000000001</v>
          </cell>
          <cell r="G2447">
            <v>89469.97</v>
          </cell>
          <cell r="H2447">
            <v>11692.62</v>
          </cell>
          <cell r="I2447">
            <v>-380.96</v>
          </cell>
          <cell r="J2447">
            <v>14916.46</v>
          </cell>
          <cell r="K2447">
            <v>5591.2</v>
          </cell>
          <cell r="L2447">
            <v>12095.61</v>
          </cell>
          <cell r="M2447">
            <v>0</v>
          </cell>
          <cell r="N2447">
            <v>36432</v>
          </cell>
          <cell r="O2447">
            <v>7837.58</v>
          </cell>
          <cell r="P2447">
            <v>71379.960000000006</v>
          </cell>
          <cell r="Q2447">
            <v>97700.96</v>
          </cell>
          <cell r="R2447">
            <v>79179.960000000006</v>
          </cell>
          <cell r="S2447">
            <v>1944</v>
          </cell>
          <cell r="T2447">
            <v>11512.8</v>
          </cell>
          <cell r="U2447">
            <v>12095.61</v>
          </cell>
          <cell r="V2447">
            <v>1392</v>
          </cell>
          <cell r="W2447">
            <v>11462.4</v>
          </cell>
          <cell r="X2447">
            <v>106.5</v>
          </cell>
          <cell r="Y2447">
            <v>16378.58</v>
          </cell>
          <cell r="Z2447">
            <v>10264.07</v>
          </cell>
          <cell r="AA2447">
            <v>5.63</v>
          </cell>
          <cell r="AB2447">
            <v>2233.1999999999998</v>
          </cell>
          <cell r="AC2447">
            <v>17411.89</v>
          </cell>
          <cell r="AD2447">
            <v>11.5</v>
          </cell>
          <cell r="AE2447">
            <v>22284</v>
          </cell>
          <cell r="AF2447">
            <v>27.08</v>
          </cell>
          <cell r="AG2447">
            <v>5332.21</v>
          </cell>
          <cell r="AH2447">
            <v>68028</v>
          </cell>
          <cell r="AI2447">
            <v>2491.1999999999998</v>
          </cell>
          <cell r="AJ2447">
            <v>187513.75</v>
          </cell>
          <cell r="AK2447">
            <v>4680.2299999999996</v>
          </cell>
          <cell r="AL2447">
            <v>19543.91</v>
          </cell>
        </row>
        <row r="2448">
          <cell r="A2448">
            <v>38924</v>
          </cell>
          <cell r="B2448" t="str">
            <v>11:45</v>
          </cell>
          <cell r="C2448">
            <v>52231.76</v>
          </cell>
          <cell r="D2448">
            <v>81932.81</v>
          </cell>
          <cell r="E2448">
            <v>172713.47</v>
          </cell>
          <cell r="F2448">
            <v>30931.200000000001</v>
          </cell>
          <cell r="G2448">
            <v>89431.64</v>
          </cell>
          <cell r="H2448">
            <v>11646.5</v>
          </cell>
          <cell r="I2448">
            <v>-369.6</v>
          </cell>
          <cell r="J2448">
            <v>15066.88</v>
          </cell>
          <cell r="K2448">
            <v>5609.53</v>
          </cell>
          <cell r="L2448">
            <v>12210.07</v>
          </cell>
          <cell r="M2448">
            <v>0</v>
          </cell>
          <cell r="N2448">
            <v>36432</v>
          </cell>
          <cell r="O2448">
            <v>7837.58</v>
          </cell>
          <cell r="P2448">
            <v>71370.02</v>
          </cell>
          <cell r="Q2448">
            <v>97609.600000000006</v>
          </cell>
          <cell r="R2448">
            <v>79210.03</v>
          </cell>
          <cell r="S2448">
            <v>1728</v>
          </cell>
          <cell r="T2448">
            <v>12034.8</v>
          </cell>
          <cell r="U2448">
            <v>12210.07</v>
          </cell>
          <cell r="V2448">
            <v>1353</v>
          </cell>
          <cell r="W2448">
            <v>11692.8</v>
          </cell>
          <cell r="X2448">
            <v>109.5</v>
          </cell>
          <cell r="Y2448">
            <v>16295.44</v>
          </cell>
          <cell r="Z2448">
            <v>10242.4</v>
          </cell>
          <cell r="AA2448">
            <v>7.5</v>
          </cell>
          <cell r="AB2448">
            <v>2231.6999999999998</v>
          </cell>
          <cell r="AC2448">
            <v>17900.259999999998</v>
          </cell>
          <cell r="AD2448">
            <v>11.8</v>
          </cell>
          <cell r="AE2448">
            <v>22464</v>
          </cell>
          <cell r="AF2448">
            <v>22.92</v>
          </cell>
          <cell r="AG2448">
            <v>5365.27</v>
          </cell>
          <cell r="AH2448">
            <v>68400</v>
          </cell>
          <cell r="AI2448">
            <v>2563.1999999999998</v>
          </cell>
          <cell r="AJ2448">
            <v>189049.51</v>
          </cell>
          <cell r="AK2448">
            <v>4566.08</v>
          </cell>
          <cell r="AL2448">
            <v>18978.16</v>
          </cell>
        </row>
        <row r="2449">
          <cell r="A2449">
            <v>38924</v>
          </cell>
          <cell r="B2449" t="str">
            <v>12:00</v>
          </cell>
          <cell r="C2449">
            <v>52209.760000000002</v>
          </cell>
          <cell r="D2449">
            <v>81132.66</v>
          </cell>
          <cell r="E2449">
            <v>171675.81</v>
          </cell>
          <cell r="F2449">
            <v>30672</v>
          </cell>
          <cell r="G2449">
            <v>89431.64</v>
          </cell>
          <cell r="H2449">
            <v>11546.75</v>
          </cell>
          <cell r="I2449">
            <v>-305.77</v>
          </cell>
          <cell r="J2449">
            <v>14819.67</v>
          </cell>
          <cell r="K2449">
            <v>5671.64</v>
          </cell>
          <cell r="L2449">
            <v>12037.67</v>
          </cell>
          <cell r="M2449">
            <v>0</v>
          </cell>
          <cell r="N2449">
            <v>36432</v>
          </cell>
          <cell r="O2449">
            <v>7752.65</v>
          </cell>
          <cell r="P2449">
            <v>71370</v>
          </cell>
          <cell r="Q2449">
            <v>97385.77</v>
          </cell>
          <cell r="R2449">
            <v>79130</v>
          </cell>
          <cell r="S2449">
            <v>1944</v>
          </cell>
          <cell r="T2449">
            <v>12031.2</v>
          </cell>
          <cell r="U2449">
            <v>12037.67</v>
          </cell>
          <cell r="V2449">
            <v>1341</v>
          </cell>
          <cell r="W2449">
            <v>11721.6</v>
          </cell>
          <cell r="X2449">
            <v>144</v>
          </cell>
          <cell r="Y2449">
            <v>16378.58</v>
          </cell>
          <cell r="Z2449">
            <v>9519.24</v>
          </cell>
          <cell r="AA2449">
            <v>3.75</v>
          </cell>
          <cell r="AB2449">
            <v>2204.6</v>
          </cell>
          <cell r="AC2449">
            <v>19308.37</v>
          </cell>
          <cell r="AD2449">
            <v>18.23</v>
          </cell>
          <cell r="AE2449">
            <v>22086</v>
          </cell>
          <cell r="AF2449">
            <v>21.87</v>
          </cell>
          <cell r="AG2449">
            <v>5270.83</v>
          </cell>
          <cell r="AH2449">
            <v>66522</v>
          </cell>
          <cell r="AI2449">
            <v>2512.8000000000002</v>
          </cell>
          <cell r="AJ2449">
            <v>187913.74</v>
          </cell>
          <cell r="AK2449">
            <v>4509</v>
          </cell>
          <cell r="AL2449">
            <v>18882.32</v>
          </cell>
        </row>
        <row r="2450">
          <cell r="A2450">
            <v>38924</v>
          </cell>
          <cell r="B2450" t="str">
            <v>12:15</v>
          </cell>
          <cell r="C2450">
            <v>51033.88</v>
          </cell>
          <cell r="D2450">
            <v>73251.070000000007</v>
          </cell>
          <cell r="E2450">
            <v>169593.71</v>
          </cell>
          <cell r="F2450">
            <v>30499.200000000001</v>
          </cell>
          <cell r="G2450">
            <v>88626.64</v>
          </cell>
          <cell r="H2450">
            <v>11430.51</v>
          </cell>
          <cell r="I2450">
            <v>-336.54</v>
          </cell>
          <cell r="J2450">
            <v>15048.05</v>
          </cell>
          <cell r="K2450">
            <v>5668.04</v>
          </cell>
          <cell r="L2450">
            <v>12072.25</v>
          </cell>
          <cell r="M2450">
            <v>0</v>
          </cell>
          <cell r="N2450">
            <v>36984</v>
          </cell>
          <cell r="O2450">
            <v>7704.13</v>
          </cell>
          <cell r="P2450">
            <v>60640.01</v>
          </cell>
          <cell r="Q2450">
            <v>103736.54</v>
          </cell>
          <cell r="R2450">
            <v>68320.009999999995</v>
          </cell>
          <cell r="S2450">
            <v>1836</v>
          </cell>
          <cell r="T2450">
            <v>10897.2</v>
          </cell>
          <cell r="U2450">
            <v>12072.25</v>
          </cell>
          <cell r="V2450">
            <v>1167</v>
          </cell>
          <cell r="W2450">
            <v>11491.2</v>
          </cell>
          <cell r="X2450">
            <v>135.75</v>
          </cell>
          <cell r="Y2450">
            <v>16295.44</v>
          </cell>
          <cell r="Z2450">
            <v>8732.11</v>
          </cell>
          <cell r="AA2450">
            <v>7.5</v>
          </cell>
          <cell r="AB2450">
            <v>2234.9</v>
          </cell>
          <cell r="AC2450">
            <v>18721</v>
          </cell>
          <cell r="AD2450">
            <v>6.8</v>
          </cell>
          <cell r="AE2450">
            <v>21636</v>
          </cell>
          <cell r="AF2450">
            <v>22.92</v>
          </cell>
          <cell r="AG2450">
            <v>5295.36</v>
          </cell>
          <cell r="AH2450">
            <v>62784</v>
          </cell>
          <cell r="AI2450">
            <v>2462.4</v>
          </cell>
          <cell r="AJ2450">
            <v>182106.39</v>
          </cell>
          <cell r="AK2450">
            <v>4509</v>
          </cell>
          <cell r="AL2450">
            <v>16159.97</v>
          </cell>
        </row>
        <row r="2451">
          <cell r="A2451">
            <v>38924</v>
          </cell>
          <cell r="B2451" t="str">
            <v>12:30</v>
          </cell>
          <cell r="C2451">
            <v>51981.7</v>
          </cell>
          <cell r="D2451">
            <v>73491.13</v>
          </cell>
          <cell r="E2451">
            <v>171148.23</v>
          </cell>
          <cell r="F2451">
            <v>30326.400000000001</v>
          </cell>
          <cell r="G2451">
            <v>88051.64</v>
          </cell>
          <cell r="H2451">
            <v>11428.64</v>
          </cell>
          <cell r="I2451">
            <v>-365.86</v>
          </cell>
          <cell r="J2451">
            <v>15505.21</v>
          </cell>
          <cell r="K2451">
            <v>5626.45</v>
          </cell>
          <cell r="L2451">
            <v>12195.75</v>
          </cell>
          <cell r="M2451">
            <v>0</v>
          </cell>
          <cell r="N2451">
            <v>36984</v>
          </cell>
          <cell r="O2451">
            <v>13139.48</v>
          </cell>
          <cell r="P2451">
            <v>39820.019999999997</v>
          </cell>
          <cell r="Q2451">
            <v>113565.86</v>
          </cell>
          <cell r="R2451">
            <v>52580.02</v>
          </cell>
          <cell r="S2451">
            <v>1836</v>
          </cell>
          <cell r="T2451">
            <v>9662.4</v>
          </cell>
          <cell r="U2451">
            <v>12195.75</v>
          </cell>
          <cell r="V2451">
            <v>1245</v>
          </cell>
          <cell r="W2451">
            <v>11520</v>
          </cell>
          <cell r="X2451">
            <v>136.5</v>
          </cell>
          <cell r="Y2451">
            <v>16046.02</v>
          </cell>
          <cell r="Z2451">
            <v>8268.69</v>
          </cell>
          <cell r="AA2451">
            <v>5.63</v>
          </cell>
          <cell r="AB2451">
            <v>2244.4</v>
          </cell>
          <cell r="AC2451">
            <v>18459.45</v>
          </cell>
          <cell r="AD2451">
            <v>2.2400000000000002</v>
          </cell>
          <cell r="AE2451">
            <v>20808</v>
          </cell>
          <cell r="AF2451">
            <v>23.96</v>
          </cell>
          <cell r="AG2451">
            <v>5334.25</v>
          </cell>
          <cell r="AH2451">
            <v>61041</v>
          </cell>
          <cell r="AI2451">
            <v>2383.1999999999998</v>
          </cell>
          <cell r="AJ2451">
            <v>179578.58</v>
          </cell>
          <cell r="AK2451">
            <v>4451.93</v>
          </cell>
          <cell r="AL2451">
            <v>12523.51</v>
          </cell>
        </row>
        <row r="2452">
          <cell r="A2452">
            <v>38924</v>
          </cell>
          <cell r="B2452" t="str">
            <v>12:45</v>
          </cell>
          <cell r="C2452">
            <v>51125.5</v>
          </cell>
          <cell r="D2452">
            <v>71810.78</v>
          </cell>
          <cell r="E2452">
            <v>169425.32</v>
          </cell>
          <cell r="F2452">
            <v>30412.799999999999</v>
          </cell>
          <cell r="G2452">
            <v>87974.97</v>
          </cell>
          <cell r="H2452">
            <v>11380.64</v>
          </cell>
          <cell r="I2452">
            <v>-367.01</v>
          </cell>
          <cell r="J2452">
            <v>14971.29</v>
          </cell>
          <cell r="K2452">
            <v>5692.9</v>
          </cell>
          <cell r="L2452">
            <v>11968.44</v>
          </cell>
          <cell r="M2452">
            <v>0</v>
          </cell>
          <cell r="N2452">
            <v>36432</v>
          </cell>
          <cell r="O2452">
            <v>15559.91</v>
          </cell>
          <cell r="P2452">
            <v>32019.96</v>
          </cell>
          <cell r="Q2452">
            <v>113447.01</v>
          </cell>
          <cell r="R2452">
            <v>47539.96</v>
          </cell>
          <cell r="S2452">
            <v>1944</v>
          </cell>
          <cell r="T2452">
            <v>9266.4</v>
          </cell>
          <cell r="U2452">
            <v>11968.44</v>
          </cell>
          <cell r="V2452">
            <v>1191</v>
          </cell>
          <cell r="W2452">
            <v>10857.6</v>
          </cell>
          <cell r="X2452">
            <v>98.25</v>
          </cell>
          <cell r="Y2452">
            <v>15713.46</v>
          </cell>
          <cell r="Z2452">
            <v>8397.33</v>
          </cell>
          <cell r="AA2452">
            <v>5.63</v>
          </cell>
          <cell r="AB2452">
            <v>2201.3000000000002</v>
          </cell>
          <cell r="AC2452">
            <v>18499.34</v>
          </cell>
          <cell r="AD2452">
            <v>1.24</v>
          </cell>
          <cell r="AE2452">
            <v>20340</v>
          </cell>
          <cell r="AF2452">
            <v>23.96</v>
          </cell>
          <cell r="AG2452">
            <v>5293.93</v>
          </cell>
          <cell r="AH2452">
            <v>60522</v>
          </cell>
          <cell r="AI2452">
            <v>2361.6</v>
          </cell>
          <cell r="AJ2452">
            <v>177402.75</v>
          </cell>
          <cell r="AK2452">
            <v>4509</v>
          </cell>
          <cell r="AL2452">
            <v>12026.71</v>
          </cell>
        </row>
        <row r="2453">
          <cell r="A2453">
            <v>38924</v>
          </cell>
          <cell r="B2453" t="str">
            <v>13:00</v>
          </cell>
          <cell r="C2453">
            <v>50944.26</v>
          </cell>
          <cell r="D2453">
            <v>67689.97</v>
          </cell>
          <cell r="E2453">
            <v>169940.56</v>
          </cell>
          <cell r="F2453">
            <v>30326.400000000001</v>
          </cell>
          <cell r="G2453">
            <v>87974.97</v>
          </cell>
          <cell r="H2453">
            <v>11380.64</v>
          </cell>
          <cell r="I2453">
            <v>-339.55</v>
          </cell>
          <cell r="J2453">
            <v>14965.26</v>
          </cell>
          <cell r="K2453">
            <v>5651.86</v>
          </cell>
          <cell r="L2453">
            <v>12231.84</v>
          </cell>
          <cell r="M2453">
            <v>0</v>
          </cell>
          <cell r="N2453">
            <v>36432</v>
          </cell>
          <cell r="O2453">
            <v>15553.84</v>
          </cell>
          <cell r="P2453">
            <v>28400.01</v>
          </cell>
          <cell r="Q2453">
            <v>112579.55</v>
          </cell>
          <cell r="R2453">
            <v>43920.01</v>
          </cell>
          <cell r="S2453">
            <v>1944</v>
          </cell>
          <cell r="T2453">
            <v>9072</v>
          </cell>
          <cell r="U2453">
            <v>12231.84</v>
          </cell>
          <cell r="V2453">
            <v>1215</v>
          </cell>
          <cell r="W2453">
            <v>10540.8</v>
          </cell>
          <cell r="X2453">
            <v>97.5</v>
          </cell>
          <cell r="Y2453">
            <v>15713.46</v>
          </cell>
          <cell r="Z2453">
            <v>8437.7199999999993</v>
          </cell>
          <cell r="AA2453">
            <v>5.63</v>
          </cell>
          <cell r="AB2453">
            <v>2158.1</v>
          </cell>
          <cell r="AC2453">
            <v>18373.759999999998</v>
          </cell>
          <cell r="AD2453">
            <v>1.27</v>
          </cell>
          <cell r="AE2453">
            <v>20106</v>
          </cell>
          <cell r="AF2453">
            <v>30.21</v>
          </cell>
          <cell r="AG2453">
            <v>5407.01</v>
          </cell>
          <cell r="AH2453">
            <v>60921</v>
          </cell>
          <cell r="AI2453">
            <v>2383.1999999999998</v>
          </cell>
          <cell r="AJ2453">
            <v>176762.99</v>
          </cell>
          <cell r="AK2453">
            <v>4509</v>
          </cell>
          <cell r="AL2453">
            <v>10894</v>
          </cell>
        </row>
        <row r="2454">
          <cell r="A2454">
            <v>38924</v>
          </cell>
          <cell r="B2454" t="str">
            <v>13:15</v>
          </cell>
          <cell r="C2454">
            <v>51720.84</v>
          </cell>
          <cell r="D2454">
            <v>67369.899999999994</v>
          </cell>
          <cell r="E2454">
            <v>170584.18</v>
          </cell>
          <cell r="F2454">
            <v>30240</v>
          </cell>
          <cell r="G2454">
            <v>88051.64</v>
          </cell>
          <cell r="H2454">
            <v>11236.65</v>
          </cell>
          <cell r="I2454">
            <v>-264.66000000000003</v>
          </cell>
          <cell r="J2454">
            <v>14839.3</v>
          </cell>
          <cell r="K2454">
            <v>5639.4</v>
          </cell>
          <cell r="L2454">
            <v>12268.61</v>
          </cell>
          <cell r="M2454">
            <v>0</v>
          </cell>
          <cell r="N2454">
            <v>36984</v>
          </cell>
          <cell r="O2454">
            <v>15747.96</v>
          </cell>
          <cell r="P2454">
            <v>27920</v>
          </cell>
          <cell r="Q2454">
            <v>108704.66</v>
          </cell>
          <cell r="R2454">
            <v>43640</v>
          </cell>
          <cell r="S2454">
            <v>1944</v>
          </cell>
          <cell r="T2454">
            <v>9082.7999999999993</v>
          </cell>
          <cell r="U2454">
            <v>12268.61</v>
          </cell>
          <cell r="V2454">
            <v>1011</v>
          </cell>
          <cell r="W2454">
            <v>10598.4</v>
          </cell>
          <cell r="X2454">
            <v>99</v>
          </cell>
          <cell r="Y2454">
            <v>15796.6</v>
          </cell>
          <cell r="Z2454">
            <v>8885.9599999999991</v>
          </cell>
          <cell r="AA2454">
            <v>5.63</v>
          </cell>
          <cell r="AB2454">
            <v>2172.5</v>
          </cell>
          <cell r="AC2454">
            <v>18587.400000000001</v>
          </cell>
          <cell r="AD2454">
            <v>2.17</v>
          </cell>
          <cell r="AE2454">
            <v>20142</v>
          </cell>
          <cell r="AF2454">
            <v>23.96</v>
          </cell>
          <cell r="AG2454">
            <v>5454.44</v>
          </cell>
          <cell r="AH2454">
            <v>62073</v>
          </cell>
          <cell r="AI2454">
            <v>2433.6</v>
          </cell>
          <cell r="AJ2454">
            <v>178218.91</v>
          </cell>
          <cell r="AK2454">
            <v>4509</v>
          </cell>
          <cell r="AL2454">
            <v>11293.75</v>
          </cell>
        </row>
        <row r="2455">
          <cell r="A2455">
            <v>38924</v>
          </cell>
          <cell r="B2455" t="str">
            <v>13:30</v>
          </cell>
          <cell r="C2455">
            <v>52343.79</v>
          </cell>
          <cell r="D2455">
            <v>72250.880000000005</v>
          </cell>
          <cell r="E2455">
            <v>171506.27</v>
          </cell>
          <cell r="F2455">
            <v>30240</v>
          </cell>
          <cell r="G2455">
            <v>88089.97</v>
          </cell>
          <cell r="H2455">
            <v>11284.65</v>
          </cell>
          <cell r="I2455">
            <v>-197.09</v>
          </cell>
          <cell r="J2455">
            <v>15132.04</v>
          </cell>
          <cell r="K2455">
            <v>5626.04</v>
          </cell>
          <cell r="L2455">
            <v>12341.91</v>
          </cell>
          <cell r="M2455">
            <v>0</v>
          </cell>
          <cell r="N2455">
            <v>35880</v>
          </cell>
          <cell r="O2455">
            <v>16463.78</v>
          </cell>
          <cell r="P2455">
            <v>27849.99</v>
          </cell>
          <cell r="Q2455">
            <v>107197.09</v>
          </cell>
          <cell r="R2455">
            <v>44249.99</v>
          </cell>
          <cell r="S2455">
            <v>2052</v>
          </cell>
          <cell r="T2455">
            <v>9331.2000000000007</v>
          </cell>
          <cell r="U2455">
            <v>12341.91</v>
          </cell>
          <cell r="V2455">
            <v>1095</v>
          </cell>
          <cell r="W2455">
            <v>10656</v>
          </cell>
          <cell r="X2455">
            <v>98.25</v>
          </cell>
          <cell r="Y2455">
            <v>15879.74</v>
          </cell>
          <cell r="Z2455">
            <v>9255.33</v>
          </cell>
          <cell r="AA2455">
            <v>5.63</v>
          </cell>
          <cell r="AB2455">
            <v>2150</v>
          </cell>
          <cell r="AC2455">
            <v>18663.18</v>
          </cell>
          <cell r="AD2455">
            <v>11.78</v>
          </cell>
          <cell r="AE2455">
            <v>20412</v>
          </cell>
          <cell r="AF2455">
            <v>31.25</v>
          </cell>
          <cell r="AG2455">
            <v>5529.85</v>
          </cell>
          <cell r="AH2455">
            <v>62430</v>
          </cell>
          <cell r="AI2455">
            <v>2455.1999999999998</v>
          </cell>
          <cell r="AJ2455">
            <v>181770.41</v>
          </cell>
          <cell r="AK2455">
            <v>4623.16</v>
          </cell>
          <cell r="AL2455">
            <v>13524.02</v>
          </cell>
        </row>
        <row r="2456">
          <cell r="A2456">
            <v>38924</v>
          </cell>
          <cell r="B2456" t="str">
            <v>13:45</v>
          </cell>
          <cell r="C2456">
            <v>52602.25</v>
          </cell>
          <cell r="D2456">
            <v>75651.56</v>
          </cell>
          <cell r="E2456">
            <v>171721.45</v>
          </cell>
          <cell r="F2456">
            <v>30326.400000000001</v>
          </cell>
          <cell r="G2456">
            <v>88089.97</v>
          </cell>
          <cell r="H2456">
            <v>11234.78</v>
          </cell>
          <cell r="I2456">
            <v>-199.54</v>
          </cell>
          <cell r="J2456">
            <v>15150.87</v>
          </cell>
          <cell r="K2456">
            <v>5602.92</v>
          </cell>
          <cell r="L2456">
            <v>12304.93</v>
          </cell>
          <cell r="M2456">
            <v>0</v>
          </cell>
          <cell r="N2456">
            <v>36984</v>
          </cell>
          <cell r="O2456">
            <v>16130.13</v>
          </cell>
          <cell r="P2456">
            <v>28089.99</v>
          </cell>
          <cell r="Q2456">
            <v>105919.54</v>
          </cell>
          <cell r="R2456">
            <v>44169.99</v>
          </cell>
          <cell r="S2456">
            <v>1944</v>
          </cell>
          <cell r="T2456">
            <v>9795.6</v>
          </cell>
          <cell r="U2456">
            <v>12304.93</v>
          </cell>
          <cell r="V2456">
            <v>1341</v>
          </cell>
          <cell r="W2456">
            <v>10713.6</v>
          </cell>
          <cell r="X2456">
            <v>96.75</v>
          </cell>
          <cell r="Y2456">
            <v>16295.44</v>
          </cell>
          <cell r="Z2456">
            <v>9693.2199999999993</v>
          </cell>
          <cell r="AA2456">
            <v>3.75</v>
          </cell>
          <cell r="AB2456">
            <v>1937.3</v>
          </cell>
          <cell r="AC2456">
            <v>18759.13</v>
          </cell>
          <cell r="AD2456">
            <v>2.21</v>
          </cell>
          <cell r="AE2456">
            <v>20880</v>
          </cell>
          <cell r="AF2456">
            <v>32.29</v>
          </cell>
          <cell r="AG2456">
            <v>5515.02</v>
          </cell>
          <cell r="AH2456">
            <v>63819</v>
          </cell>
          <cell r="AI2456">
            <v>2584.8000000000002</v>
          </cell>
          <cell r="AJ2456">
            <v>183594.26</v>
          </cell>
          <cell r="AK2456">
            <v>4623.16</v>
          </cell>
          <cell r="AL2456">
            <v>15065.8</v>
          </cell>
        </row>
        <row r="2457">
          <cell r="A2457">
            <v>38924</v>
          </cell>
          <cell r="B2457" t="str">
            <v>14:00</v>
          </cell>
          <cell r="C2457">
            <v>52218.559999999998</v>
          </cell>
          <cell r="D2457">
            <v>75531.53</v>
          </cell>
          <cell r="E2457">
            <v>178196.84</v>
          </cell>
          <cell r="F2457">
            <v>29635.200000000001</v>
          </cell>
          <cell r="G2457">
            <v>88013.3</v>
          </cell>
          <cell r="H2457">
            <v>11238.53</v>
          </cell>
          <cell r="I2457">
            <v>-196.37</v>
          </cell>
          <cell r="J2457">
            <v>14749.28</v>
          </cell>
          <cell r="K2457">
            <v>5615.55</v>
          </cell>
          <cell r="L2457">
            <v>12289.02</v>
          </cell>
          <cell r="M2457">
            <v>0</v>
          </cell>
          <cell r="N2457">
            <v>36432</v>
          </cell>
          <cell r="O2457">
            <v>16457.71</v>
          </cell>
          <cell r="P2457">
            <v>28789.98</v>
          </cell>
          <cell r="Q2457">
            <v>105676.37</v>
          </cell>
          <cell r="R2457">
            <v>45229.98</v>
          </cell>
          <cell r="S2457">
            <v>2160</v>
          </cell>
          <cell r="T2457">
            <v>10303.200000000001</v>
          </cell>
          <cell r="U2457">
            <v>12289.02</v>
          </cell>
          <cell r="V2457">
            <v>1386</v>
          </cell>
          <cell r="W2457">
            <v>11174.4</v>
          </cell>
          <cell r="X2457">
            <v>102.75</v>
          </cell>
          <cell r="Y2457">
            <v>16129.16</v>
          </cell>
          <cell r="Z2457">
            <v>9666.5</v>
          </cell>
          <cell r="AA2457">
            <v>7.5</v>
          </cell>
          <cell r="AB2457">
            <v>1462.1</v>
          </cell>
          <cell r="AC2457">
            <v>18834.59</v>
          </cell>
          <cell r="AD2457">
            <v>1.5</v>
          </cell>
          <cell r="AE2457">
            <v>21330</v>
          </cell>
          <cell r="AF2457">
            <v>28.12</v>
          </cell>
          <cell r="AG2457">
            <v>5494.85</v>
          </cell>
          <cell r="AH2457">
            <v>65007</v>
          </cell>
          <cell r="AI2457">
            <v>2664</v>
          </cell>
          <cell r="AJ2457">
            <v>187657.63</v>
          </cell>
          <cell r="AK2457">
            <v>4623.16</v>
          </cell>
          <cell r="AL2457">
            <v>14093.28</v>
          </cell>
        </row>
        <row r="2458">
          <cell r="A2458">
            <v>38924</v>
          </cell>
          <cell r="B2458" t="str">
            <v>14:15</v>
          </cell>
          <cell r="C2458">
            <v>51646.82</v>
          </cell>
          <cell r="D2458">
            <v>75531.539999999994</v>
          </cell>
          <cell r="E2458">
            <v>186760.95999999999</v>
          </cell>
          <cell r="F2458">
            <v>29376</v>
          </cell>
          <cell r="G2458">
            <v>88051.64</v>
          </cell>
          <cell r="H2458">
            <v>11236.65</v>
          </cell>
          <cell r="I2458">
            <v>-200.54</v>
          </cell>
          <cell r="J2458">
            <v>15169.24</v>
          </cell>
          <cell r="K2458">
            <v>5564.88</v>
          </cell>
          <cell r="L2458">
            <v>12332.39</v>
          </cell>
          <cell r="M2458">
            <v>0</v>
          </cell>
          <cell r="N2458">
            <v>36432</v>
          </cell>
          <cell r="O2458">
            <v>16475.91</v>
          </cell>
          <cell r="P2458">
            <v>29640.04</v>
          </cell>
          <cell r="Q2458">
            <v>106200.54</v>
          </cell>
          <cell r="R2458">
            <v>46080.04</v>
          </cell>
          <cell r="S2458">
            <v>2052</v>
          </cell>
          <cell r="T2458">
            <v>10836</v>
          </cell>
          <cell r="U2458">
            <v>12332.39</v>
          </cell>
          <cell r="V2458">
            <v>1272</v>
          </cell>
          <cell r="W2458">
            <v>11548.8</v>
          </cell>
          <cell r="X2458">
            <v>94.5</v>
          </cell>
          <cell r="Y2458">
            <v>16212.3</v>
          </cell>
          <cell r="Z2458">
            <v>9595.5</v>
          </cell>
          <cell r="AA2458">
            <v>5.63</v>
          </cell>
          <cell r="AB2458">
            <v>1418.9</v>
          </cell>
          <cell r="AC2458">
            <v>19236.23</v>
          </cell>
          <cell r="AD2458">
            <v>1.3</v>
          </cell>
          <cell r="AE2458">
            <v>21474</v>
          </cell>
          <cell r="AF2458">
            <v>23.96</v>
          </cell>
          <cell r="AG2458">
            <v>5541.15</v>
          </cell>
          <cell r="AH2458">
            <v>66342</v>
          </cell>
          <cell r="AI2458">
            <v>2721.6</v>
          </cell>
          <cell r="AJ2458">
            <v>193832.88</v>
          </cell>
          <cell r="AK2458">
            <v>4451.93</v>
          </cell>
          <cell r="AL2458">
            <v>12058.21</v>
          </cell>
        </row>
        <row r="2459">
          <cell r="A2459">
            <v>38924</v>
          </cell>
          <cell r="B2459" t="str">
            <v>14:30</v>
          </cell>
          <cell r="C2459">
            <v>52221.760000000002</v>
          </cell>
          <cell r="D2459">
            <v>77691.97</v>
          </cell>
          <cell r="E2459">
            <v>188117.87</v>
          </cell>
          <cell r="F2459">
            <v>29376</v>
          </cell>
          <cell r="G2459">
            <v>88051.64</v>
          </cell>
          <cell r="H2459">
            <v>11184.91</v>
          </cell>
          <cell r="I2459">
            <v>-202.99</v>
          </cell>
          <cell r="J2459">
            <v>15391.25</v>
          </cell>
          <cell r="K2459">
            <v>5624.56</v>
          </cell>
          <cell r="L2459">
            <v>12215.4</v>
          </cell>
          <cell r="M2459">
            <v>0</v>
          </cell>
          <cell r="N2459">
            <v>36432</v>
          </cell>
          <cell r="O2459">
            <v>16445.580000000002</v>
          </cell>
          <cell r="P2459">
            <v>35420.01</v>
          </cell>
          <cell r="Q2459">
            <v>102322.99</v>
          </cell>
          <cell r="R2459">
            <v>51820.01</v>
          </cell>
          <cell r="S2459">
            <v>2052</v>
          </cell>
          <cell r="T2459">
            <v>11347.2</v>
          </cell>
          <cell r="U2459">
            <v>12215.4</v>
          </cell>
          <cell r="V2459">
            <v>1473</v>
          </cell>
          <cell r="W2459">
            <v>11577.6</v>
          </cell>
          <cell r="X2459">
            <v>93</v>
          </cell>
          <cell r="Y2459">
            <v>16129.16</v>
          </cell>
          <cell r="Z2459">
            <v>9936.7999999999993</v>
          </cell>
          <cell r="AA2459">
            <v>1.88</v>
          </cell>
          <cell r="AB2459">
            <v>1414.1</v>
          </cell>
          <cell r="AC2459">
            <v>19562.8</v>
          </cell>
          <cell r="AD2459">
            <v>2.2799999999999998</v>
          </cell>
          <cell r="AE2459">
            <v>21852</v>
          </cell>
          <cell r="AF2459">
            <v>23.96</v>
          </cell>
          <cell r="AG2459">
            <v>5533.26</v>
          </cell>
          <cell r="AH2459">
            <v>67590</v>
          </cell>
          <cell r="AI2459">
            <v>2772</v>
          </cell>
          <cell r="AJ2459">
            <v>197048.63</v>
          </cell>
          <cell r="AK2459">
            <v>4394.8500000000004</v>
          </cell>
          <cell r="AL2459">
            <v>13384.92</v>
          </cell>
        </row>
        <row r="2460">
          <cell r="A2460">
            <v>38924</v>
          </cell>
          <cell r="B2460" t="str">
            <v>14:45</v>
          </cell>
          <cell r="C2460">
            <v>52681.07</v>
          </cell>
          <cell r="D2460">
            <v>82212.87</v>
          </cell>
          <cell r="E2460">
            <v>188873.51</v>
          </cell>
          <cell r="F2460">
            <v>29376</v>
          </cell>
          <cell r="G2460">
            <v>88051.64</v>
          </cell>
          <cell r="H2460">
            <v>11212.66</v>
          </cell>
          <cell r="I2460">
            <v>-212.33</v>
          </cell>
          <cell r="J2460">
            <v>15624.4</v>
          </cell>
          <cell r="K2460">
            <v>5611.93</v>
          </cell>
          <cell r="L2460">
            <v>12314.74</v>
          </cell>
          <cell r="M2460">
            <v>0</v>
          </cell>
          <cell r="N2460">
            <v>36432</v>
          </cell>
          <cell r="O2460">
            <v>16451.64</v>
          </cell>
          <cell r="P2460">
            <v>38989.980000000003</v>
          </cell>
          <cell r="Q2460">
            <v>101772.33</v>
          </cell>
          <cell r="R2460">
            <v>55469.99</v>
          </cell>
          <cell r="S2460">
            <v>2052</v>
          </cell>
          <cell r="T2460">
            <v>11527.2</v>
          </cell>
          <cell r="U2460">
            <v>12314.74</v>
          </cell>
          <cell r="V2460">
            <v>1431</v>
          </cell>
          <cell r="W2460">
            <v>11491.2</v>
          </cell>
          <cell r="X2460">
            <v>89.25</v>
          </cell>
          <cell r="Y2460">
            <v>16461.72</v>
          </cell>
          <cell r="Z2460">
            <v>10023.85</v>
          </cell>
          <cell r="AA2460">
            <v>5.63</v>
          </cell>
          <cell r="AB2460">
            <v>1382</v>
          </cell>
          <cell r="AC2460">
            <v>19843.849999999999</v>
          </cell>
          <cell r="AD2460">
            <v>1.31</v>
          </cell>
          <cell r="AE2460">
            <v>22158</v>
          </cell>
          <cell r="AF2460">
            <v>29.17</v>
          </cell>
          <cell r="AG2460">
            <v>5503.83</v>
          </cell>
          <cell r="AH2460">
            <v>67905</v>
          </cell>
          <cell r="AI2460">
            <v>2793.6</v>
          </cell>
          <cell r="AJ2460">
            <v>199976.41</v>
          </cell>
          <cell r="AK2460">
            <v>4280.7</v>
          </cell>
          <cell r="AL2460">
            <v>15344.01</v>
          </cell>
        </row>
        <row r="2461">
          <cell r="A2461">
            <v>38924</v>
          </cell>
          <cell r="B2461" t="str">
            <v>15:00</v>
          </cell>
          <cell r="C2461">
            <v>52549.440000000002</v>
          </cell>
          <cell r="D2461">
            <v>84533.33</v>
          </cell>
          <cell r="E2461">
            <v>186711.71</v>
          </cell>
          <cell r="F2461">
            <v>29289.599999999999</v>
          </cell>
          <cell r="G2461">
            <v>88089.97</v>
          </cell>
          <cell r="H2461">
            <v>11214.53</v>
          </cell>
          <cell r="I2461">
            <v>-208.88</v>
          </cell>
          <cell r="J2461">
            <v>14916.86</v>
          </cell>
          <cell r="K2461">
            <v>5559.08</v>
          </cell>
          <cell r="L2461">
            <v>12297.93</v>
          </cell>
          <cell r="M2461">
            <v>0</v>
          </cell>
          <cell r="N2461">
            <v>36984</v>
          </cell>
          <cell r="O2461">
            <v>16469.84</v>
          </cell>
          <cell r="P2461">
            <v>44829.97</v>
          </cell>
          <cell r="Q2461">
            <v>97448.88</v>
          </cell>
          <cell r="R2461">
            <v>61229.97</v>
          </cell>
          <cell r="S2461">
            <v>2160</v>
          </cell>
          <cell r="T2461">
            <v>11829.6</v>
          </cell>
          <cell r="U2461">
            <v>12297.93</v>
          </cell>
          <cell r="V2461">
            <v>1350</v>
          </cell>
          <cell r="W2461">
            <v>11491.2</v>
          </cell>
          <cell r="X2461">
            <v>92.25</v>
          </cell>
          <cell r="Y2461">
            <v>16378.58</v>
          </cell>
          <cell r="Z2461">
            <v>9931.6299999999992</v>
          </cell>
          <cell r="AA2461">
            <v>7.5</v>
          </cell>
          <cell r="AB2461">
            <v>1313.3</v>
          </cell>
          <cell r="AC2461">
            <v>20073.77</v>
          </cell>
          <cell r="AD2461">
            <v>4.84</v>
          </cell>
          <cell r="AE2461">
            <v>22320</v>
          </cell>
          <cell r="AF2461">
            <v>26.04</v>
          </cell>
          <cell r="AG2461">
            <v>5395.1</v>
          </cell>
          <cell r="AH2461">
            <v>68220</v>
          </cell>
          <cell r="AI2461">
            <v>2793.6</v>
          </cell>
          <cell r="AJ2461">
            <v>201656.43</v>
          </cell>
          <cell r="AK2461">
            <v>4337.78</v>
          </cell>
          <cell r="AL2461">
            <v>18239.39</v>
          </cell>
        </row>
        <row r="2462">
          <cell r="A2462">
            <v>38924</v>
          </cell>
          <cell r="B2462" t="str">
            <v>15:15</v>
          </cell>
          <cell r="C2462">
            <v>52150.54</v>
          </cell>
          <cell r="D2462">
            <v>75091.44</v>
          </cell>
          <cell r="E2462">
            <v>194790.49</v>
          </cell>
          <cell r="F2462">
            <v>29289.599999999999</v>
          </cell>
          <cell r="G2462">
            <v>87898.3</v>
          </cell>
          <cell r="H2462">
            <v>11210.78</v>
          </cell>
          <cell r="I2462">
            <v>-237.63</v>
          </cell>
          <cell r="J2462">
            <v>15163.27</v>
          </cell>
          <cell r="K2462">
            <v>5537.38</v>
          </cell>
          <cell r="L2462">
            <v>12278.08</v>
          </cell>
          <cell r="M2462">
            <v>1871.24</v>
          </cell>
          <cell r="N2462">
            <v>36432</v>
          </cell>
          <cell r="O2462">
            <v>16457.71</v>
          </cell>
          <cell r="P2462">
            <v>46700.02</v>
          </cell>
          <cell r="Q2462">
            <v>97117.63</v>
          </cell>
          <cell r="R2462">
            <v>63140.02</v>
          </cell>
          <cell r="S2462">
            <v>2160</v>
          </cell>
          <cell r="T2462">
            <v>12002.4</v>
          </cell>
          <cell r="U2462">
            <v>12278.08</v>
          </cell>
          <cell r="V2462">
            <v>1467</v>
          </cell>
          <cell r="W2462">
            <v>11203.2</v>
          </cell>
          <cell r="X2462">
            <v>98.25</v>
          </cell>
          <cell r="Y2462">
            <v>16212.3</v>
          </cell>
          <cell r="Z2462">
            <v>9670.25</v>
          </cell>
          <cell r="AA2462">
            <v>3.75</v>
          </cell>
          <cell r="AB2462">
            <v>1255.5999999999999</v>
          </cell>
          <cell r="AC2462">
            <v>19970.330000000002</v>
          </cell>
          <cell r="AD2462">
            <v>3.84</v>
          </cell>
          <cell r="AE2462">
            <v>22608</v>
          </cell>
          <cell r="AF2462">
            <v>28.12</v>
          </cell>
          <cell r="AG2462">
            <v>5343.18</v>
          </cell>
          <cell r="AH2462">
            <v>67664.240000000005</v>
          </cell>
          <cell r="AI2462">
            <v>2808</v>
          </cell>
          <cell r="AJ2462">
            <v>206183.78</v>
          </cell>
          <cell r="AK2462">
            <v>4394.8500000000004</v>
          </cell>
          <cell r="AL2462">
            <v>16744.38</v>
          </cell>
        </row>
        <row r="2463">
          <cell r="A2463">
            <v>38924</v>
          </cell>
          <cell r="B2463" t="str">
            <v>15:30</v>
          </cell>
          <cell r="C2463">
            <v>53434.45</v>
          </cell>
          <cell r="D2463">
            <v>69010.23</v>
          </cell>
          <cell r="E2463">
            <v>199791.63</v>
          </cell>
          <cell r="F2463">
            <v>29376</v>
          </cell>
          <cell r="G2463">
            <v>88051.64</v>
          </cell>
          <cell r="H2463">
            <v>11234.78</v>
          </cell>
          <cell r="I2463">
            <v>-337.11</v>
          </cell>
          <cell r="J2463">
            <v>15577.21</v>
          </cell>
          <cell r="K2463">
            <v>5519.29</v>
          </cell>
          <cell r="L2463">
            <v>12240.15</v>
          </cell>
          <cell r="M2463">
            <v>5651.06</v>
          </cell>
          <cell r="N2463">
            <v>35880</v>
          </cell>
          <cell r="O2463">
            <v>16469.84</v>
          </cell>
          <cell r="P2463">
            <v>47140.03</v>
          </cell>
          <cell r="Q2463">
            <v>97777.11</v>
          </cell>
          <cell r="R2463">
            <v>63580.03</v>
          </cell>
          <cell r="S2463">
            <v>2160</v>
          </cell>
          <cell r="T2463">
            <v>11962.8</v>
          </cell>
          <cell r="U2463">
            <v>12240.15</v>
          </cell>
          <cell r="V2463">
            <v>1437</v>
          </cell>
          <cell r="W2463">
            <v>11462.4</v>
          </cell>
          <cell r="X2463">
            <v>96</v>
          </cell>
          <cell r="Y2463">
            <v>16046.02</v>
          </cell>
          <cell r="Z2463">
            <v>9511.85</v>
          </cell>
          <cell r="AA2463">
            <v>3.75</v>
          </cell>
          <cell r="AB2463">
            <v>1246</v>
          </cell>
          <cell r="AC2463">
            <v>20301.55</v>
          </cell>
          <cell r="AD2463">
            <v>1.37</v>
          </cell>
          <cell r="AE2463">
            <v>22626</v>
          </cell>
          <cell r="AF2463">
            <v>28.12</v>
          </cell>
          <cell r="AG2463">
            <v>5515.59</v>
          </cell>
          <cell r="AH2463">
            <v>67964.06</v>
          </cell>
          <cell r="AI2463">
            <v>2772</v>
          </cell>
          <cell r="AJ2463">
            <v>209319.46</v>
          </cell>
          <cell r="AK2463">
            <v>4451.93</v>
          </cell>
          <cell r="AL2463">
            <v>15142.98</v>
          </cell>
        </row>
        <row r="2464">
          <cell r="A2464">
            <v>38924</v>
          </cell>
          <cell r="B2464" t="str">
            <v>15:45</v>
          </cell>
          <cell r="C2464">
            <v>53832.94</v>
          </cell>
          <cell r="D2464">
            <v>69250.28</v>
          </cell>
          <cell r="E2464">
            <v>199785.64</v>
          </cell>
          <cell r="F2464">
            <v>29289.599999999999</v>
          </cell>
          <cell r="G2464">
            <v>87974.97</v>
          </cell>
          <cell r="H2464">
            <v>11236.65</v>
          </cell>
          <cell r="I2464">
            <v>-301.60000000000002</v>
          </cell>
          <cell r="J2464">
            <v>15570.44</v>
          </cell>
          <cell r="K2464">
            <v>5548.32</v>
          </cell>
          <cell r="L2464">
            <v>12279.54</v>
          </cell>
          <cell r="M2464">
            <v>5647.32</v>
          </cell>
          <cell r="N2464">
            <v>36432</v>
          </cell>
          <cell r="O2464">
            <v>15032.14</v>
          </cell>
          <cell r="P2464">
            <v>47119.98</v>
          </cell>
          <cell r="Q2464">
            <v>99581.6</v>
          </cell>
          <cell r="R2464">
            <v>62199.98</v>
          </cell>
          <cell r="S2464">
            <v>2052</v>
          </cell>
          <cell r="T2464">
            <v>11689.2</v>
          </cell>
          <cell r="U2464">
            <v>12279.54</v>
          </cell>
          <cell r="V2464">
            <v>1254</v>
          </cell>
          <cell r="W2464">
            <v>11462.4</v>
          </cell>
          <cell r="X2464">
            <v>103.5</v>
          </cell>
          <cell r="Y2464">
            <v>16378.58</v>
          </cell>
          <cell r="Z2464">
            <v>9519.27</v>
          </cell>
          <cell r="AA2464">
            <v>5.63</v>
          </cell>
          <cell r="AB2464">
            <v>1231.5999999999999</v>
          </cell>
          <cell r="AC2464">
            <v>20235.68</v>
          </cell>
          <cell r="AD2464">
            <v>2.34</v>
          </cell>
          <cell r="AE2464">
            <v>22698</v>
          </cell>
          <cell r="AF2464">
            <v>26.04</v>
          </cell>
          <cell r="AG2464">
            <v>5467.85</v>
          </cell>
          <cell r="AH2464">
            <v>67963.320000000007</v>
          </cell>
          <cell r="AI2464">
            <v>2764.8</v>
          </cell>
          <cell r="AJ2464">
            <v>208871.37</v>
          </cell>
          <cell r="AK2464">
            <v>4394.8500000000004</v>
          </cell>
          <cell r="AL2464">
            <v>14663.75</v>
          </cell>
        </row>
        <row r="2465">
          <cell r="A2465">
            <v>38924</v>
          </cell>
          <cell r="B2465" t="str">
            <v>16:00</v>
          </cell>
          <cell r="C2465">
            <v>53758.53</v>
          </cell>
          <cell r="D2465">
            <v>69530.33</v>
          </cell>
          <cell r="E2465">
            <v>200063.65</v>
          </cell>
          <cell r="F2465">
            <v>29116.799999999999</v>
          </cell>
          <cell r="G2465">
            <v>88013.3</v>
          </cell>
          <cell r="H2465">
            <v>11260.65</v>
          </cell>
          <cell r="I2465">
            <v>-321.58</v>
          </cell>
          <cell r="J2465">
            <v>15216.04</v>
          </cell>
          <cell r="K2465">
            <v>5668.77</v>
          </cell>
          <cell r="L2465">
            <v>12318.64</v>
          </cell>
          <cell r="M2465">
            <v>5658.53</v>
          </cell>
          <cell r="N2465">
            <v>36432</v>
          </cell>
          <cell r="O2465">
            <v>14504.38</v>
          </cell>
          <cell r="P2465">
            <v>47260.02</v>
          </cell>
          <cell r="Q2465">
            <v>100281.58</v>
          </cell>
          <cell r="R2465">
            <v>61820.02</v>
          </cell>
          <cell r="S2465">
            <v>2052</v>
          </cell>
          <cell r="T2465">
            <v>11930.4</v>
          </cell>
          <cell r="U2465">
            <v>12318.64</v>
          </cell>
          <cell r="V2465">
            <v>1410</v>
          </cell>
          <cell r="W2465">
            <v>11433.6</v>
          </cell>
          <cell r="X2465">
            <v>111.75</v>
          </cell>
          <cell r="Y2465">
            <v>16046.02</v>
          </cell>
          <cell r="Z2465">
            <v>9339.7199999999993</v>
          </cell>
          <cell r="AA2465">
            <v>5.63</v>
          </cell>
          <cell r="AB2465">
            <v>1258.8</v>
          </cell>
          <cell r="AC2465">
            <v>20204.990000000002</v>
          </cell>
          <cell r="AD2465">
            <v>1.45</v>
          </cell>
          <cell r="AE2465">
            <v>22518</v>
          </cell>
          <cell r="AF2465">
            <v>26.04</v>
          </cell>
          <cell r="AG2465">
            <v>5359.42</v>
          </cell>
          <cell r="AH2465">
            <v>67851.53</v>
          </cell>
          <cell r="AI2465">
            <v>2721.6</v>
          </cell>
          <cell r="AJ2465">
            <v>208551.42</v>
          </cell>
          <cell r="AK2465">
            <v>4394.8500000000004</v>
          </cell>
          <cell r="AL2465">
            <v>14369.18</v>
          </cell>
        </row>
        <row r="2466">
          <cell r="A2466">
            <v>38924</v>
          </cell>
          <cell r="B2466" t="str">
            <v>16:15</v>
          </cell>
          <cell r="C2466">
            <v>53903.360000000001</v>
          </cell>
          <cell r="D2466">
            <v>68450.12</v>
          </cell>
          <cell r="E2466">
            <v>200272.05</v>
          </cell>
          <cell r="F2466">
            <v>29030.400000000001</v>
          </cell>
          <cell r="G2466">
            <v>88013.3</v>
          </cell>
          <cell r="H2466">
            <v>11260.65</v>
          </cell>
          <cell r="I2466">
            <v>-328.2</v>
          </cell>
          <cell r="J2466">
            <v>14628.49</v>
          </cell>
          <cell r="K2466">
            <v>5685.51</v>
          </cell>
          <cell r="L2466">
            <v>12247</v>
          </cell>
          <cell r="M2466">
            <v>5651.06</v>
          </cell>
          <cell r="N2466">
            <v>36432</v>
          </cell>
          <cell r="O2466">
            <v>10876.77</v>
          </cell>
          <cell r="P2466">
            <v>48729.98</v>
          </cell>
          <cell r="Q2466">
            <v>101288.2</v>
          </cell>
          <cell r="R2466">
            <v>59849.98</v>
          </cell>
          <cell r="S2466">
            <v>2160</v>
          </cell>
          <cell r="T2466">
            <v>11916</v>
          </cell>
          <cell r="U2466">
            <v>12247</v>
          </cell>
          <cell r="V2466">
            <v>1113</v>
          </cell>
          <cell r="W2466">
            <v>11376</v>
          </cell>
          <cell r="X2466">
            <v>111.75</v>
          </cell>
          <cell r="Y2466">
            <v>16046.02</v>
          </cell>
          <cell r="Z2466">
            <v>9195.81</v>
          </cell>
          <cell r="AA2466">
            <v>5.63</v>
          </cell>
          <cell r="AB2466">
            <v>1324.3</v>
          </cell>
          <cell r="AC2466">
            <v>20125.22</v>
          </cell>
          <cell r="AD2466">
            <v>2.2599999999999998</v>
          </cell>
          <cell r="AE2466">
            <v>22212</v>
          </cell>
          <cell r="AF2466">
            <v>29.17</v>
          </cell>
          <cell r="AG2466">
            <v>5438.13</v>
          </cell>
          <cell r="AH2466">
            <v>67424.06</v>
          </cell>
          <cell r="AI2466">
            <v>2779.2</v>
          </cell>
          <cell r="AJ2466">
            <v>208279.48</v>
          </cell>
          <cell r="AK2466">
            <v>4394.8500000000004</v>
          </cell>
          <cell r="AL2466">
            <v>14197.36</v>
          </cell>
        </row>
        <row r="2467">
          <cell r="A2467">
            <v>38924</v>
          </cell>
          <cell r="B2467" t="str">
            <v>16:30</v>
          </cell>
          <cell r="C2467">
            <v>54145.42</v>
          </cell>
          <cell r="D2467">
            <v>67129.86</v>
          </cell>
          <cell r="E2467">
            <v>201080.48</v>
          </cell>
          <cell r="F2467">
            <v>28944</v>
          </cell>
          <cell r="G2467">
            <v>88013.3</v>
          </cell>
          <cell r="H2467">
            <v>11234.78</v>
          </cell>
          <cell r="I2467">
            <v>-326.04000000000002</v>
          </cell>
          <cell r="J2467">
            <v>14832.93</v>
          </cell>
          <cell r="K2467">
            <v>5644.82</v>
          </cell>
          <cell r="L2467">
            <v>12252.19</v>
          </cell>
          <cell r="M2467">
            <v>5934.92</v>
          </cell>
          <cell r="N2467">
            <v>36432</v>
          </cell>
          <cell r="O2467">
            <v>7716.26</v>
          </cell>
          <cell r="P2467">
            <v>50230</v>
          </cell>
          <cell r="Q2467">
            <v>103046.04</v>
          </cell>
          <cell r="R2467">
            <v>57910</v>
          </cell>
          <cell r="S2467">
            <v>2052</v>
          </cell>
          <cell r="T2467">
            <v>11948.4</v>
          </cell>
          <cell r="U2467">
            <v>12252.19</v>
          </cell>
          <cell r="V2467">
            <v>756</v>
          </cell>
          <cell r="W2467">
            <v>11577.6</v>
          </cell>
          <cell r="X2467">
            <v>111.75</v>
          </cell>
          <cell r="Y2467">
            <v>15962.88</v>
          </cell>
          <cell r="Z2467">
            <v>8933.44</v>
          </cell>
          <cell r="AA2467">
            <v>3.75</v>
          </cell>
          <cell r="AB2467">
            <v>1321.1</v>
          </cell>
          <cell r="AC2467">
            <v>20216.23</v>
          </cell>
          <cell r="AD2467">
            <v>1.6</v>
          </cell>
          <cell r="AE2467">
            <v>22464</v>
          </cell>
          <cell r="AF2467">
            <v>33.33</v>
          </cell>
          <cell r="AG2467">
            <v>5392.05</v>
          </cell>
          <cell r="AH2467">
            <v>67581.919999999998</v>
          </cell>
          <cell r="AI2467">
            <v>2743.2</v>
          </cell>
          <cell r="AJ2467">
            <v>206935.76</v>
          </cell>
          <cell r="AK2467">
            <v>4623.16</v>
          </cell>
          <cell r="AL2467">
            <v>12362.23</v>
          </cell>
        </row>
        <row r="2468">
          <cell r="A2468">
            <v>38924</v>
          </cell>
          <cell r="B2468" t="str">
            <v>16:45</v>
          </cell>
          <cell r="C2468">
            <v>53954.17</v>
          </cell>
          <cell r="D2468">
            <v>73451.100000000006</v>
          </cell>
          <cell r="E2468">
            <v>204154.45</v>
          </cell>
          <cell r="F2468">
            <v>29030.400000000001</v>
          </cell>
          <cell r="G2468">
            <v>76321.64</v>
          </cell>
          <cell r="H2468">
            <v>11306.77</v>
          </cell>
          <cell r="I2468">
            <v>-340.13</v>
          </cell>
          <cell r="J2468">
            <v>15300.49</v>
          </cell>
          <cell r="K2468">
            <v>5614.39</v>
          </cell>
          <cell r="L2468">
            <v>12231.33</v>
          </cell>
          <cell r="M2468">
            <v>6035.76</v>
          </cell>
          <cell r="N2468">
            <v>36432</v>
          </cell>
          <cell r="O2468">
            <v>7770.85</v>
          </cell>
          <cell r="P2468">
            <v>53370.02</v>
          </cell>
          <cell r="Q2468">
            <v>99700.13</v>
          </cell>
          <cell r="R2468">
            <v>61130.01</v>
          </cell>
          <cell r="S2468">
            <v>2160</v>
          </cell>
          <cell r="T2468">
            <v>12049.2</v>
          </cell>
          <cell r="U2468">
            <v>12231.33</v>
          </cell>
          <cell r="V2468">
            <v>774</v>
          </cell>
          <cell r="W2468">
            <v>11606.4</v>
          </cell>
          <cell r="X2468">
            <v>126</v>
          </cell>
          <cell r="Y2468">
            <v>15962.88</v>
          </cell>
          <cell r="Z2468">
            <v>8824.36</v>
          </cell>
          <cell r="AA2468">
            <v>3.75</v>
          </cell>
          <cell r="AB2468">
            <v>1277.9000000000001</v>
          </cell>
          <cell r="AC2468">
            <v>19841.04</v>
          </cell>
          <cell r="AD2468">
            <v>1.43</v>
          </cell>
          <cell r="AE2468">
            <v>22392</v>
          </cell>
          <cell r="AF2468">
            <v>33.33</v>
          </cell>
          <cell r="AG2468">
            <v>5442.52</v>
          </cell>
          <cell r="AH2468">
            <v>66995.759999999995</v>
          </cell>
          <cell r="AI2468">
            <v>2779.2</v>
          </cell>
          <cell r="AJ2468">
            <v>209239.3</v>
          </cell>
          <cell r="AK2468">
            <v>4509</v>
          </cell>
          <cell r="AL2468">
            <v>12326</v>
          </cell>
        </row>
        <row r="2469">
          <cell r="A2469">
            <v>38924</v>
          </cell>
          <cell r="B2469" t="str">
            <v>17:00</v>
          </cell>
          <cell r="C2469">
            <v>53672.11</v>
          </cell>
          <cell r="D2469">
            <v>73611.14</v>
          </cell>
          <cell r="E2469">
            <v>198475.97</v>
          </cell>
          <cell r="F2469">
            <v>28944</v>
          </cell>
          <cell r="G2469">
            <v>76168.31</v>
          </cell>
          <cell r="H2469">
            <v>11280.9</v>
          </cell>
          <cell r="I2469">
            <v>-332.51</v>
          </cell>
          <cell r="J2469">
            <v>14758.94</v>
          </cell>
          <cell r="K2469">
            <v>5599.51</v>
          </cell>
          <cell r="L2469">
            <v>12249.53</v>
          </cell>
          <cell r="M2469">
            <v>6039.5</v>
          </cell>
          <cell r="N2469">
            <v>36432</v>
          </cell>
          <cell r="O2469">
            <v>7722.32</v>
          </cell>
          <cell r="P2469">
            <v>53450</v>
          </cell>
          <cell r="Q2469">
            <v>99492.51</v>
          </cell>
          <cell r="R2469">
            <v>61170</v>
          </cell>
          <cell r="S2469">
            <v>2052</v>
          </cell>
          <cell r="T2469">
            <v>11941.2</v>
          </cell>
          <cell r="U2469">
            <v>12249.53</v>
          </cell>
          <cell r="V2469">
            <v>864</v>
          </cell>
          <cell r="W2469">
            <v>11318.4</v>
          </cell>
          <cell r="X2469">
            <v>129.75</v>
          </cell>
          <cell r="Y2469">
            <v>16212.3</v>
          </cell>
          <cell r="Z2469">
            <v>8829.4699999999993</v>
          </cell>
          <cell r="AA2469">
            <v>1.88</v>
          </cell>
          <cell r="AB2469">
            <v>1159.3</v>
          </cell>
          <cell r="AC2469">
            <v>20041.330000000002</v>
          </cell>
          <cell r="AD2469">
            <v>2.71</v>
          </cell>
          <cell r="AE2469">
            <v>22158</v>
          </cell>
          <cell r="AF2469">
            <v>33.33</v>
          </cell>
          <cell r="AG2469">
            <v>5429.93</v>
          </cell>
          <cell r="AH2469">
            <v>66210.5</v>
          </cell>
          <cell r="AI2469">
            <v>2779.2</v>
          </cell>
          <cell r="AJ2469">
            <v>205751.81</v>
          </cell>
          <cell r="AK2469">
            <v>4451.93</v>
          </cell>
          <cell r="AL2469">
            <v>13003.95</v>
          </cell>
        </row>
        <row r="2470">
          <cell r="A2470">
            <v>38924</v>
          </cell>
          <cell r="B2470" t="str">
            <v>17:15</v>
          </cell>
          <cell r="C2470">
            <v>53349.63</v>
          </cell>
          <cell r="D2470">
            <v>69290.289999999994</v>
          </cell>
          <cell r="E2470">
            <v>199011.03</v>
          </cell>
          <cell r="F2470">
            <v>29030.400000000001</v>
          </cell>
          <cell r="G2470">
            <v>79886.64</v>
          </cell>
          <cell r="H2470">
            <v>11304.9</v>
          </cell>
          <cell r="I2470">
            <v>-286.8</v>
          </cell>
          <cell r="J2470">
            <v>15118.91</v>
          </cell>
          <cell r="K2470">
            <v>5767.06</v>
          </cell>
          <cell r="L2470">
            <v>12503.16</v>
          </cell>
          <cell r="M2470">
            <v>6046.97</v>
          </cell>
          <cell r="N2470">
            <v>36432</v>
          </cell>
          <cell r="O2470">
            <v>7722.32</v>
          </cell>
          <cell r="P2470">
            <v>53539.99</v>
          </cell>
          <cell r="Q2470">
            <v>99566.8</v>
          </cell>
          <cell r="R2470">
            <v>61219.99</v>
          </cell>
          <cell r="S2470">
            <v>2052</v>
          </cell>
          <cell r="T2470">
            <v>12211.2</v>
          </cell>
          <cell r="U2470">
            <v>12503.16</v>
          </cell>
          <cell r="V2470">
            <v>828</v>
          </cell>
          <cell r="W2470">
            <v>11404.8</v>
          </cell>
          <cell r="X2470">
            <v>120</v>
          </cell>
          <cell r="Y2470">
            <v>16129.16</v>
          </cell>
          <cell r="Z2470">
            <v>9238.01</v>
          </cell>
          <cell r="AA2470">
            <v>1.88</v>
          </cell>
          <cell r="AB2470">
            <v>1168.7</v>
          </cell>
          <cell r="AC2470">
            <v>20417.73</v>
          </cell>
          <cell r="AD2470">
            <v>1.84</v>
          </cell>
          <cell r="AE2470">
            <v>22212</v>
          </cell>
          <cell r="AF2470">
            <v>23.96</v>
          </cell>
          <cell r="AG2470">
            <v>5401.06</v>
          </cell>
          <cell r="AH2470">
            <v>65875.97</v>
          </cell>
          <cell r="AI2470">
            <v>2815.2</v>
          </cell>
          <cell r="AJ2470">
            <v>205383.85</v>
          </cell>
          <cell r="AK2470">
            <v>4223.62</v>
          </cell>
          <cell r="AL2470">
            <v>12891.74</v>
          </cell>
        </row>
        <row r="2471">
          <cell r="A2471">
            <v>38924</v>
          </cell>
          <cell r="B2471" t="str">
            <v>17:30</v>
          </cell>
          <cell r="C2471">
            <v>52742.29</v>
          </cell>
          <cell r="D2471">
            <v>58968.22</v>
          </cell>
          <cell r="E2471">
            <v>200689.88</v>
          </cell>
          <cell r="F2471">
            <v>29030.400000000001</v>
          </cell>
          <cell r="G2471">
            <v>88319.97</v>
          </cell>
          <cell r="H2471">
            <v>11354.77</v>
          </cell>
          <cell r="I2471">
            <v>-284.06</v>
          </cell>
          <cell r="J2471">
            <v>15131.71</v>
          </cell>
          <cell r="K2471">
            <v>7248.58</v>
          </cell>
          <cell r="L2471">
            <v>13015.8</v>
          </cell>
          <cell r="M2471">
            <v>6043.23</v>
          </cell>
          <cell r="N2471">
            <v>35880</v>
          </cell>
          <cell r="O2471">
            <v>7728.39</v>
          </cell>
          <cell r="P2471">
            <v>54750.01</v>
          </cell>
          <cell r="Q2471">
            <v>100004.06</v>
          </cell>
          <cell r="R2471">
            <v>62470.01</v>
          </cell>
          <cell r="S2471">
            <v>2052</v>
          </cell>
          <cell r="T2471">
            <v>11826</v>
          </cell>
          <cell r="U2471">
            <v>13015.8</v>
          </cell>
          <cell r="V2471">
            <v>786</v>
          </cell>
          <cell r="W2471">
            <v>11635.2</v>
          </cell>
          <cell r="X2471">
            <v>111.75</v>
          </cell>
          <cell r="Y2471">
            <v>16129.16</v>
          </cell>
          <cell r="Z2471">
            <v>9151.93</v>
          </cell>
          <cell r="AA2471">
            <v>3.75</v>
          </cell>
          <cell r="AB2471">
            <v>1138.2</v>
          </cell>
          <cell r="AC2471">
            <v>20708.88</v>
          </cell>
          <cell r="AD2471">
            <v>1.85</v>
          </cell>
          <cell r="AE2471">
            <v>22446</v>
          </cell>
          <cell r="AF2471">
            <v>25</v>
          </cell>
          <cell r="AG2471">
            <v>5294.19</v>
          </cell>
          <cell r="AH2471">
            <v>65986.23</v>
          </cell>
          <cell r="AI2471">
            <v>2836.8</v>
          </cell>
          <cell r="AJ2471">
            <v>205447.81</v>
          </cell>
          <cell r="AK2471">
            <v>4280.7</v>
          </cell>
          <cell r="AL2471">
            <v>11525.3</v>
          </cell>
        </row>
        <row r="2472">
          <cell r="A2472">
            <v>38924</v>
          </cell>
          <cell r="B2472" t="str">
            <v>17:45</v>
          </cell>
          <cell r="C2472">
            <v>53131.58</v>
          </cell>
          <cell r="D2472">
            <v>58048.04</v>
          </cell>
          <cell r="E2472">
            <v>199895.07</v>
          </cell>
          <cell r="F2472">
            <v>28857.599999999999</v>
          </cell>
          <cell r="G2472">
            <v>88204.97</v>
          </cell>
          <cell r="H2472">
            <v>11402.76</v>
          </cell>
          <cell r="I2472">
            <v>-314.25</v>
          </cell>
          <cell r="J2472">
            <v>15113.68</v>
          </cell>
          <cell r="K2472">
            <v>10765.36</v>
          </cell>
          <cell r="L2472">
            <v>13641.68</v>
          </cell>
          <cell r="M2472">
            <v>6043.23</v>
          </cell>
          <cell r="N2472">
            <v>35880</v>
          </cell>
          <cell r="O2472">
            <v>7722.32</v>
          </cell>
          <cell r="P2472">
            <v>56569.98</v>
          </cell>
          <cell r="Q2472">
            <v>100354.25</v>
          </cell>
          <cell r="R2472">
            <v>64289.98</v>
          </cell>
          <cell r="S2472">
            <v>1944</v>
          </cell>
          <cell r="T2472">
            <v>11606.4</v>
          </cell>
          <cell r="U2472">
            <v>13641.68</v>
          </cell>
          <cell r="V2472">
            <v>837</v>
          </cell>
          <cell r="W2472">
            <v>12211.2</v>
          </cell>
          <cell r="X2472">
            <v>108.75</v>
          </cell>
          <cell r="Y2472">
            <v>16544.86</v>
          </cell>
          <cell r="Z2472">
            <v>9470.9</v>
          </cell>
          <cell r="AA2472">
            <v>3.75</v>
          </cell>
          <cell r="AB2472">
            <v>1195.5999999999999</v>
          </cell>
          <cell r="AC2472">
            <v>20758.82</v>
          </cell>
          <cell r="AD2472">
            <v>3.19</v>
          </cell>
          <cell r="AE2472">
            <v>23058</v>
          </cell>
          <cell r="AF2472">
            <v>36.46</v>
          </cell>
          <cell r="AG2472">
            <v>3871.59</v>
          </cell>
          <cell r="AH2472">
            <v>66400.23</v>
          </cell>
          <cell r="AI2472">
            <v>2865.6</v>
          </cell>
          <cell r="AJ2472">
            <v>205287.83</v>
          </cell>
          <cell r="AK2472">
            <v>4337.78</v>
          </cell>
          <cell r="AL2472">
            <v>12032.64</v>
          </cell>
        </row>
        <row r="2473">
          <cell r="A2473">
            <v>38924</v>
          </cell>
          <cell r="B2473" t="str">
            <v>18:00</v>
          </cell>
          <cell r="C2473">
            <v>53626.5</v>
          </cell>
          <cell r="D2473">
            <v>62408.91</v>
          </cell>
          <cell r="E2473">
            <v>202611.99</v>
          </cell>
          <cell r="F2473">
            <v>29116.799999999999</v>
          </cell>
          <cell r="G2473">
            <v>88856.639999999999</v>
          </cell>
          <cell r="H2473">
            <v>11448.88</v>
          </cell>
          <cell r="I2473">
            <v>-307.20999999999998</v>
          </cell>
          <cell r="J2473">
            <v>15431.28</v>
          </cell>
          <cell r="K2473">
            <v>12106.89</v>
          </cell>
          <cell r="L2473">
            <v>14695.52</v>
          </cell>
          <cell r="M2473">
            <v>6054.44</v>
          </cell>
          <cell r="N2473">
            <v>35880</v>
          </cell>
          <cell r="O2473">
            <v>7770.85</v>
          </cell>
          <cell r="P2473">
            <v>58210.02</v>
          </cell>
          <cell r="Q2473">
            <v>101467.21</v>
          </cell>
          <cell r="R2473">
            <v>65970.02</v>
          </cell>
          <cell r="S2473">
            <v>2052</v>
          </cell>
          <cell r="T2473">
            <v>11656.8</v>
          </cell>
          <cell r="U2473">
            <v>14695.52</v>
          </cell>
          <cell r="V2473">
            <v>819</v>
          </cell>
          <cell r="W2473">
            <v>12816</v>
          </cell>
          <cell r="X2473">
            <v>108.75</v>
          </cell>
          <cell r="Y2473">
            <v>17376.259999999998</v>
          </cell>
          <cell r="Z2473">
            <v>9956.7999999999993</v>
          </cell>
          <cell r="AA2473">
            <v>1.88</v>
          </cell>
          <cell r="AB2473">
            <v>1540.5</v>
          </cell>
          <cell r="AC2473">
            <v>20012.259999999998</v>
          </cell>
          <cell r="AD2473">
            <v>2.42</v>
          </cell>
          <cell r="AE2473">
            <v>24300</v>
          </cell>
          <cell r="AF2473">
            <v>46.87</v>
          </cell>
          <cell r="AG2473">
            <v>3571.17</v>
          </cell>
          <cell r="AH2473">
            <v>67425.440000000002</v>
          </cell>
          <cell r="AI2473">
            <v>3002.4</v>
          </cell>
          <cell r="AJ2473">
            <v>208423.54</v>
          </cell>
          <cell r="AK2473">
            <v>4394.8500000000004</v>
          </cell>
          <cell r="AL2473">
            <v>12776.14</v>
          </cell>
        </row>
        <row r="2474">
          <cell r="A2474">
            <v>38924</v>
          </cell>
          <cell r="B2474" t="str">
            <v>18:15</v>
          </cell>
          <cell r="C2474">
            <v>53832.55</v>
          </cell>
          <cell r="D2474">
            <v>65009.43</v>
          </cell>
          <cell r="E2474">
            <v>209496.86</v>
          </cell>
          <cell r="F2474">
            <v>37670.400000000001</v>
          </cell>
          <cell r="G2474">
            <v>94108.3</v>
          </cell>
          <cell r="H2474">
            <v>11882.72</v>
          </cell>
          <cell r="I2474">
            <v>-308.36</v>
          </cell>
          <cell r="J2474">
            <v>16054.03</v>
          </cell>
          <cell r="K2474">
            <v>12232.46</v>
          </cell>
          <cell r="L2474">
            <v>15596.45</v>
          </cell>
          <cell r="M2474">
            <v>6356.97</v>
          </cell>
          <cell r="N2474">
            <v>38088</v>
          </cell>
          <cell r="O2474">
            <v>8237.9500000000007</v>
          </cell>
          <cell r="P2474">
            <v>70549.94</v>
          </cell>
          <cell r="Q2474">
            <v>99308.36</v>
          </cell>
          <cell r="R2474">
            <v>78749.95</v>
          </cell>
          <cell r="S2474">
            <v>2052</v>
          </cell>
          <cell r="T2474">
            <v>13140</v>
          </cell>
          <cell r="U2474">
            <v>15596.45</v>
          </cell>
          <cell r="V2474">
            <v>966</v>
          </cell>
          <cell r="W2474">
            <v>13046.4</v>
          </cell>
          <cell r="X2474">
            <v>120</v>
          </cell>
          <cell r="Y2474">
            <v>18540.22</v>
          </cell>
          <cell r="Z2474">
            <v>10817.25</v>
          </cell>
          <cell r="AA2474">
            <v>3.75</v>
          </cell>
          <cell r="AB2474">
            <v>2470.4</v>
          </cell>
          <cell r="AC2474">
            <v>21936.83</v>
          </cell>
          <cell r="AD2474">
            <v>3.2</v>
          </cell>
          <cell r="AE2474">
            <v>27072</v>
          </cell>
          <cell r="AF2474">
            <v>67.7</v>
          </cell>
          <cell r="AG2474">
            <v>3530.41</v>
          </cell>
          <cell r="AH2474">
            <v>72674.97</v>
          </cell>
          <cell r="AI2474">
            <v>3477.6</v>
          </cell>
          <cell r="AJ2474">
            <v>220118.16</v>
          </cell>
          <cell r="AK2474">
            <v>4394.8500000000004</v>
          </cell>
          <cell r="AL2474">
            <v>16859.12</v>
          </cell>
        </row>
        <row r="2475">
          <cell r="A2475">
            <v>38924</v>
          </cell>
          <cell r="B2475" t="str">
            <v>18:30</v>
          </cell>
          <cell r="C2475">
            <v>53661.71</v>
          </cell>
          <cell r="D2475">
            <v>79692.37</v>
          </cell>
          <cell r="E2475">
            <v>214618.9</v>
          </cell>
          <cell r="F2475">
            <v>57628.800000000003</v>
          </cell>
          <cell r="G2475">
            <v>95181.63</v>
          </cell>
          <cell r="H2475">
            <v>12240.82</v>
          </cell>
          <cell r="I2475">
            <v>12736.91</v>
          </cell>
          <cell r="J2475">
            <v>16672.009999999998</v>
          </cell>
          <cell r="K2475">
            <v>15317.86</v>
          </cell>
          <cell r="L2475">
            <v>15918.49</v>
          </cell>
          <cell r="M2475">
            <v>6368.18</v>
          </cell>
          <cell r="N2475">
            <v>38640</v>
          </cell>
          <cell r="O2475">
            <v>8280.42</v>
          </cell>
          <cell r="P2475">
            <v>81799.990000000005</v>
          </cell>
          <cell r="Q2475">
            <v>107471.9</v>
          </cell>
          <cell r="R2475">
            <v>90079.99</v>
          </cell>
          <cell r="S2475">
            <v>2052</v>
          </cell>
          <cell r="T2475">
            <v>16174.8</v>
          </cell>
          <cell r="U2475">
            <v>15918.49</v>
          </cell>
          <cell r="V2475">
            <v>1293</v>
          </cell>
          <cell r="W2475">
            <v>13996.8</v>
          </cell>
          <cell r="X2475">
            <v>123.75</v>
          </cell>
          <cell r="Y2475">
            <v>19621.04</v>
          </cell>
          <cell r="Z2475">
            <v>11691.9</v>
          </cell>
          <cell r="AA2475">
            <v>1.88</v>
          </cell>
          <cell r="AB2475">
            <v>3050.6</v>
          </cell>
          <cell r="AC2475">
            <v>24957.58</v>
          </cell>
          <cell r="AD2475">
            <v>11.62</v>
          </cell>
          <cell r="AE2475">
            <v>32544</v>
          </cell>
          <cell r="AF2475">
            <v>109.37</v>
          </cell>
          <cell r="AG2475">
            <v>3537.18</v>
          </cell>
          <cell r="AH2475">
            <v>84062.18</v>
          </cell>
          <cell r="AI2475">
            <v>4334.3999999999996</v>
          </cell>
          <cell r="AJ2475">
            <v>234900.39</v>
          </cell>
          <cell r="AK2475">
            <v>4337.78</v>
          </cell>
          <cell r="AL2475">
            <v>24687.25</v>
          </cell>
        </row>
        <row r="2476">
          <cell r="A2476">
            <v>38924</v>
          </cell>
          <cell r="B2476" t="str">
            <v>18:45</v>
          </cell>
          <cell r="C2476">
            <v>55401.73</v>
          </cell>
          <cell r="D2476">
            <v>87053.67</v>
          </cell>
          <cell r="E2476">
            <v>220988.73</v>
          </cell>
          <cell r="F2476">
            <v>62553.599999999999</v>
          </cell>
          <cell r="G2476">
            <v>95718.3</v>
          </cell>
          <cell r="H2476">
            <v>12270.44</v>
          </cell>
          <cell r="I2476">
            <v>20922.23</v>
          </cell>
          <cell r="J2476">
            <v>17050.400000000001</v>
          </cell>
          <cell r="K2476">
            <v>16430.82</v>
          </cell>
          <cell r="L2476">
            <v>15778.42</v>
          </cell>
          <cell r="M2476">
            <v>6368.18</v>
          </cell>
          <cell r="N2476">
            <v>39192</v>
          </cell>
          <cell r="O2476">
            <v>10391.469999999999</v>
          </cell>
          <cell r="P2476">
            <v>103359.99</v>
          </cell>
          <cell r="Q2476">
            <v>111735.64</v>
          </cell>
          <cell r="R2476">
            <v>113559.99</v>
          </cell>
          <cell r="S2476">
            <v>2160</v>
          </cell>
          <cell r="T2476">
            <v>19645.2</v>
          </cell>
          <cell r="U2476">
            <v>15778.42</v>
          </cell>
          <cell r="V2476">
            <v>1548</v>
          </cell>
          <cell r="W2476">
            <v>15235.2</v>
          </cell>
          <cell r="X2476">
            <v>128.25</v>
          </cell>
          <cell r="Y2476">
            <v>20701.86</v>
          </cell>
          <cell r="Z2476">
            <v>12401.47</v>
          </cell>
          <cell r="AA2476">
            <v>7.5</v>
          </cell>
          <cell r="AB2476">
            <v>3628.1</v>
          </cell>
          <cell r="AC2476">
            <v>26398.09</v>
          </cell>
          <cell r="AD2476">
            <v>9.58</v>
          </cell>
          <cell r="AE2476">
            <v>35802</v>
          </cell>
          <cell r="AF2476">
            <v>160.41</v>
          </cell>
          <cell r="AG2476">
            <v>3558.16</v>
          </cell>
          <cell r="AH2476">
            <v>92639.18</v>
          </cell>
          <cell r="AI2476">
            <v>4867.2</v>
          </cell>
          <cell r="AJ2476">
            <v>240643.53</v>
          </cell>
          <cell r="AK2476">
            <v>4394.8500000000004</v>
          </cell>
          <cell r="AL2476">
            <v>25120.92</v>
          </cell>
        </row>
        <row r="2477">
          <cell r="A2477">
            <v>38924</v>
          </cell>
          <cell r="B2477" t="str">
            <v>19:00</v>
          </cell>
          <cell r="C2477">
            <v>54854.400000000001</v>
          </cell>
          <cell r="D2477">
            <v>83172.98</v>
          </cell>
          <cell r="E2477">
            <v>225431.13</v>
          </cell>
          <cell r="F2477">
            <v>63331.199999999997</v>
          </cell>
          <cell r="G2477">
            <v>101468.3</v>
          </cell>
          <cell r="H2477">
            <v>12327.82</v>
          </cell>
          <cell r="I2477">
            <v>35054.99</v>
          </cell>
          <cell r="J2477">
            <v>16617.64</v>
          </cell>
          <cell r="K2477">
            <v>16261.23</v>
          </cell>
          <cell r="L2477">
            <v>15770.2</v>
          </cell>
          <cell r="M2477">
            <v>6356.97</v>
          </cell>
          <cell r="N2477">
            <v>41400</v>
          </cell>
          <cell r="O2477">
            <v>15353.65</v>
          </cell>
          <cell r="P2477">
            <v>105540.01</v>
          </cell>
          <cell r="Q2477">
            <v>122382.36</v>
          </cell>
          <cell r="R2477">
            <v>120620.01</v>
          </cell>
          <cell r="S2477">
            <v>2160</v>
          </cell>
          <cell r="T2477">
            <v>21427.200000000001</v>
          </cell>
          <cell r="U2477">
            <v>15770.2</v>
          </cell>
          <cell r="V2477">
            <v>1701</v>
          </cell>
          <cell r="W2477">
            <v>15638.4</v>
          </cell>
          <cell r="X2477">
            <v>132</v>
          </cell>
          <cell r="Y2477">
            <v>21117.56</v>
          </cell>
          <cell r="Z2477">
            <v>12745.66</v>
          </cell>
          <cell r="AA2477">
            <v>16.88</v>
          </cell>
          <cell r="AB2477">
            <v>3867.4</v>
          </cell>
          <cell r="AC2477">
            <v>27001.72</v>
          </cell>
          <cell r="AD2477">
            <v>11.81</v>
          </cell>
          <cell r="AE2477">
            <v>37026</v>
          </cell>
          <cell r="AF2477">
            <v>179.16</v>
          </cell>
          <cell r="AG2477">
            <v>3535.27</v>
          </cell>
          <cell r="AH2477">
            <v>96065.97</v>
          </cell>
          <cell r="AI2477">
            <v>5140.8</v>
          </cell>
          <cell r="AJ2477">
            <v>242659.07</v>
          </cell>
          <cell r="AK2477">
            <v>4337.78</v>
          </cell>
          <cell r="AL2477">
            <v>22887.13</v>
          </cell>
        </row>
        <row r="2478">
          <cell r="A2478">
            <v>38924</v>
          </cell>
          <cell r="B2478" t="str">
            <v>19:15</v>
          </cell>
          <cell r="C2478">
            <v>52945.54</v>
          </cell>
          <cell r="D2478">
            <v>81612.75</v>
          </cell>
          <cell r="E2478">
            <v>221393.51</v>
          </cell>
          <cell r="F2478">
            <v>63849.599999999999</v>
          </cell>
          <cell r="G2478">
            <v>96983.3</v>
          </cell>
          <cell r="H2478">
            <v>12329.69</v>
          </cell>
          <cell r="I2478">
            <v>46458.51</v>
          </cell>
          <cell r="J2478">
            <v>16642.04</v>
          </cell>
          <cell r="K2478">
            <v>16176.51</v>
          </cell>
          <cell r="L2478">
            <v>15598.4</v>
          </cell>
          <cell r="M2478">
            <v>6360.71</v>
          </cell>
          <cell r="N2478">
            <v>39744</v>
          </cell>
          <cell r="O2478">
            <v>16542.64</v>
          </cell>
          <cell r="P2478">
            <v>109300.02</v>
          </cell>
          <cell r="Q2478">
            <v>120218.66</v>
          </cell>
          <cell r="R2478">
            <v>125860.02</v>
          </cell>
          <cell r="S2478">
            <v>2160</v>
          </cell>
          <cell r="T2478">
            <v>22730.400000000001</v>
          </cell>
          <cell r="U2478">
            <v>15598.4</v>
          </cell>
          <cell r="V2478">
            <v>1734</v>
          </cell>
          <cell r="W2478">
            <v>15667.2</v>
          </cell>
          <cell r="X2478">
            <v>135.75</v>
          </cell>
          <cell r="Y2478">
            <v>21283.84</v>
          </cell>
          <cell r="Z2478">
            <v>12701.65</v>
          </cell>
          <cell r="AA2478">
            <v>18.760000000000002</v>
          </cell>
          <cell r="AB2478">
            <v>4094</v>
          </cell>
          <cell r="AC2478">
            <v>27341.52</v>
          </cell>
          <cell r="AD2478">
            <v>11.06</v>
          </cell>
          <cell r="AE2478">
            <v>37278</v>
          </cell>
          <cell r="AF2478">
            <v>186.45</v>
          </cell>
          <cell r="AG2478">
            <v>3577.66</v>
          </cell>
          <cell r="AH2478">
            <v>97785.71</v>
          </cell>
          <cell r="AI2478">
            <v>5241.6000000000004</v>
          </cell>
          <cell r="AJ2478">
            <v>239587.34</v>
          </cell>
          <cell r="AK2478">
            <v>4451.93</v>
          </cell>
          <cell r="AL2478">
            <v>23624.7</v>
          </cell>
        </row>
        <row r="2479">
          <cell r="A2479">
            <v>38924</v>
          </cell>
          <cell r="B2479" t="str">
            <v>19:30</v>
          </cell>
          <cell r="C2479">
            <v>54376.68</v>
          </cell>
          <cell r="D2479">
            <v>86013.62</v>
          </cell>
          <cell r="E2479">
            <v>219274.2</v>
          </cell>
          <cell r="F2479">
            <v>63504</v>
          </cell>
          <cell r="G2479">
            <v>95143.3</v>
          </cell>
          <cell r="H2479">
            <v>12307.57</v>
          </cell>
          <cell r="I2479">
            <v>46494.34</v>
          </cell>
          <cell r="J2479">
            <v>16089.29</v>
          </cell>
          <cell r="K2479">
            <v>16444.8</v>
          </cell>
          <cell r="L2479">
            <v>15633.04</v>
          </cell>
          <cell r="M2479">
            <v>6368.18</v>
          </cell>
          <cell r="N2479">
            <v>38640</v>
          </cell>
          <cell r="O2479">
            <v>16572.97</v>
          </cell>
          <cell r="P2479">
            <v>108789.97</v>
          </cell>
          <cell r="Q2479">
            <v>121228</v>
          </cell>
          <cell r="R2479">
            <v>125309.97</v>
          </cell>
          <cell r="S2479">
            <v>2268</v>
          </cell>
          <cell r="T2479">
            <v>23025.599999999999</v>
          </cell>
          <cell r="U2479">
            <v>15633.04</v>
          </cell>
          <cell r="V2479">
            <v>1758</v>
          </cell>
          <cell r="W2479">
            <v>15868.8</v>
          </cell>
          <cell r="X2479">
            <v>159.75</v>
          </cell>
          <cell r="Y2479">
            <v>21450.12</v>
          </cell>
          <cell r="Z2479">
            <v>12784.3</v>
          </cell>
          <cell r="AA2479">
            <v>20.64</v>
          </cell>
          <cell r="AB2479">
            <v>4149.8999999999996</v>
          </cell>
          <cell r="AC2479">
            <v>27275.3</v>
          </cell>
          <cell r="AD2479">
            <v>11.17</v>
          </cell>
          <cell r="AE2479">
            <v>37134</v>
          </cell>
          <cell r="AF2479">
            <v>181.24</v>
          </cell>
          <cell r="AG2479">
            <v>3563.7</v>
          </cell>
          <cell r="AH2479">
            <v>98207.18</v>
          </cell>
          <cell r="AI2479">
            <v>5248.8</v>
          </cell>
          <cell r="AJ2479">
            <v>237491.59</v>
          </cell>
          <cell r="AK2479">
            <v>4509</v>
          </cell>
          <cell r="AL2479">
            <v>23872.49</v>
          </cell>
        </row>
        <row r="2480">
          <cell r="A2480">
            <v>38924</v>
          </cell>
          <cell r="B2480" t="str">
            <v>19:45</v>
          </cell>
          <cell r="C2480">
            <v>53031.16</v>
          </cell>
          <cell r="D2480">
            <v>81452.72</v>
          </cell>
          <cell r="E2480">
            <v>221035.88</v>
          </cell>
          <cell r="F2480">
            <v>63676.800000000003</v>
          </cell>
          <cell r="G2480">
            <v>95066.63</v>
          </cell>
          <cell r="H2480">
            <v>12307.57</v>
          </cell>
          <cell r="I2480">
            <v>46580.959999999999</v>
          </cell>
          <cell r="J2480">
            <v>16238.84</v>
          </cell>
          <cell r="K2480">
            <v>16175.78</v>
          </cell>
          <cell r="L2480">
            <v>15532.99</v>
          </cell>
          <cell r="M2480">
            <v>6364.44</v>
          </cell>
          <cell r="N2480">
            <v>38088</v>
          </cell>
          <cell r="O2480">
            <v>16554.77</v>
          </cell>
          <cell r="P2480">
            <v>108630.02</v>
          </cell>
          <cell r="Q2480">
            <v>121204.43</v>
          </cell>
          <cell r="R2480">
            <v>125150.02</v>
          </cell>
          <cell r="S2480">
            <v>2160</v>
          </cell>
          <cell r="T2480">
            <v>23133.599999999999</v>
          </cell>
          <cell r="U2480">
            <v>15532.99</v>
          </cell>
          <cell r="V2480">
            <v>1734</v>
          </cell>
          <cell r="W2480">
            <v>15868.8</v>
          </cell>
          <cell r="X2480">
            <v>218.25</v>
          </cell>
          <cell r="Y2480">
            <v>21865.82</v>
          </cell>
          <cell r="Z2480">
            <v>12652.43</v>
          </cell>
          <cell r="AA2480">
            <v>20.64</v>
          </cell>
          <cell r="AB2480">
            <v>4197.8999999999996</v>
          </cell>
          <cell r="AC2480">
            <v>27228.55</v>
          </cell>
          <cell r="AD2480">
            <v>15.3</v>
          </cell>
          <cell r="AE2480">
            <v>37026</v>
          </cell>
          <cell r="AF2480">
            <v>178.11</v>
          </cell>
          <cell r="AG2480">
            <v>3513.97</v>
          </cell>
          <cell r="AH2480">
            <v>98125.440000000002</v>
          </cell>
          <cell r="AI2480">
            <v>5191.2</v>
          </cell>
          <cell r="AJ2480">
            <v>236867.52</v>
          </cell>
          <cell r="AK2480">
            <v>4451.93</v>
          </cell>
          <cell r="AL2480">
            <v>21721.71</v>
          </cell>
        </row>
        <row r="2481">
          <cell r="A2481">
            <v>38924</v>
          </cell>
          <cell r="B2481" t="str">
            <v>20:00</v>
          </cell>
          <cell r="C2481">
            <v>52073.73</v>
          </cell>
          <cell r="D2481">
            <v>79892.399999999994</v>
          </cell>
          <cell r="E2481">
            <v>221516.34</v>
          </cell>
          <cell r="F2481">
            <v>63417.599999999999</v>
          </cell>
          <cell r="G2481">
            <v>96216.63</v>
          </cell>
          <cell r="H2481">
            <v>12449.68</v>
          </cell>
          <cell r="I2481">
            <v>46528.02</v>
          </cell>
          <cell r="J2481">
            <v>16292.87</v>
          </cell>
          <cell r="K2481">
            <v>16176.69</v>
          </cell>
          <cell r="L2481">
            <v>15401.69</v>
          </cell>
          <cell r="M2481">
            <v>6368.18</v>
          </cell>
          <cell r="N2481">
            <v>38088</v>
          </cell>
          <cell r="O2481">
            <v>16572.97</v>
          </cell>
          <cell r="P2481">
            <v>108769.98</v>
          </cell>
          <cell r="Q2481">
            <v>123514.95</v>
          </cell>
          <cell r="R2481">
            <v>125329.98</v>
          </cell>
          <cell r="S2481">
            <v>2160</v>
          </cell>
          <cell r="T2481">
            <v>22917.599999999999</v>
          </cell>
          <cell r="U2481">
            <v>15401.69</v>
          </cell>
          <cell r="V2481">
            <v>1704</v>
          </cell>
          <cell r="W2481">
            <v>15753.6</v>
          </cell>
          <cell r="X2481">
            <v>318</v>
          </cell>
          <cell r="Y2481">
            <v>21616.400000000001</v>
          </cell>
          <cell r="Z2481">
            <v>12252.62</v>
          </cell>
          <cell r="AA2481">
            <v>18.760000000000002</v>
          </cell>
          <cell r="AB2481">
            <v>4245.7</v>
          </cell>
          <cell r="AC2481">
            <v>27192.32</v>
          </cell>
          <cell r="AD2481">
            <v>38.33</v>
          </cell>
          <cell r="AE2481">
            <v>36774</v>
          </cell>
          <cell r="AF2481">
            <v>174.99</v>
          </cell>
          <cell r="AG2481">
            <v>3542.5</v>
          </cell>
          <cell r="AH2481">
            <v>97889.18</v>
          </cell>
          <cell r="AI2481">
            <v>5140.8</v>
          </cell>
          <cell r="AJ2481">
            <v>235731.49</v>
          </cell>
          <cell r="AK2481">
            <v>4451.93</v>
          </cell>
          <cell r="AL2481">
            <v>20324.849999999999</v>
          </cell>
        </row>
        <row r="2482">
          <cell r="A2482">
            <v>38924</v>
          </cell>
          <cell r="B2482" t="str">
            <v>20:15</v>
          </cell>
          <cell r="C2482">
            <v>51638.43</v>
          </cell>
          <cell r="D2482">
            <v>77771.98</v>
          </cell>
          <cell r="E2482">
            <v>221798.26</v>
          </cell>
          <cell r="F2482">
            <v>63590.400000000001</v>
          </cell>
          <cell r="G2482">
            <v>96753.3</v>
          </cell>
          <cell r="H2482">
            <v>12545.67</v>
          </cell>
          <cell r="I2482">
            <v>46570.57</v>
          </cell>
          <cell r="J2482">
            <v>16569.650000000001</v>
          </cell>
          <cell r="K2482">
            <v>16160.3</v>
          </cell>
          <cell r="L2482">
            <v>15041.66</v>
          </cell>
          <cell r="M2482">
            <v>6360.71</v>
          </cell>
          <cell r="N2482">
            <v>38640</v>
          </cell>
          <cell r="O2482">
            <v>16554.77</v>
          </cell>
          <cell r="P2482">
            <v>106370</v>
          </cell>
          <cell r="Q2482">
            <v>126495.9</v>
          </cell>
          <cell r="R2482">
            <v>122890</v>
          </cell>
          <cell r="S2482">
            <v>2160</v>
          </cell>
          <cell r="T2482">
            <v>22690.799999999999</v>
          </cell>
          <cell r="U2482">
            <v>15041.66</v>
          </cell>
          <cell r="V2482">
            <v>1662</v>
          </cell>
          <cell r="W2482">
            <v>15811.2</v>
          </cell>
          <cell r="X2482">
            <v>395.25</v>
          </cell>
          <cell r="Y2482">
            <v>21283.84</v>
          </cell>
          <cell r="Z2482">
            <v>11696.23</v>
          </cell>
          <cell r="AA2482">
            <v>18.760000000000002</v>
          </cell>
          <cell r="AB2482">
            <v>4124.3</v>
          </cell>
          <cell r="AC2482">
            <v>26947.599999999999</v>
          </cell>
          <cell r="AD2482">
            <v>53.98</v>
          </cell>
          <cell r="AE2482">
            <v>36252</v>
          </cell>
          <cell r="AF2482">
            <v>176.03</v>
          </cell>
          <cell r="AG2482">
            <v>3498.38</v>
          </cell>
          <cell r="AH2482">
            <v>97272.71</v>
          </cell>
          <cell r="AI2482">
            <v>5068.8</v>
          </cell>
          <cell r="AJ2482">
            <v>234899.5</v>
          </cell>
          <cell r="AK2482">
            <v>4394.8500000000004</v>
          </cell>
          <cell r="AL2482">
            <v>19695.97</v>
          </cell>
        </row>
        <row r="2483">
          <cell r="A2483">
            <v>38924</v>
          </cell>
          <cell r="B2483" t="str">
            <v>20:30</v>
          </cell>
          <cell r="C2483">
            <v>51910.49</v>
          </cell>
          <cell r="D2483">
            <v>75171.460000000006</v>
          </cell>
          <cell r="E2483">
            <v>221637.47</v>
          </cell>
          <cell r="F2483">
            <v>63504</v>
          </cell>
          <cell r="G2483">
            <v>96446.63</v>
          </cell>
          <cell r="H2483">
            <v>12547.55</v>
          </cell>
          <cell r="I2483">
            <v>46532.23</v>
          </cell>
          <cell r="J2483">
            <v>16485.25</v>
          </cell>
          <cell r="K2483">
            <v>16242.36</v>
          </cell>
          <cell r="L2483">
            <v>14558.35</v>
          </cell>
          <cell r="M2483">
            <v>6371.91</v>
          </cell>
          <cell r="N2483">
            <v>38088</v>
          </cell>
          <cell r="O2483">
            <v>16548.7</v>
          </cell>
          <cell r="P2483">
            <v>101939.99</v>
          </cell>
          <cell r="Q2483">
            <v>128272.83</v>
          </cell>
          <cell r="R2483">
            <v>118459.99</v>
          </cell>
          <cell r="S2483">
            <v>2160</v>
          </cell>
          <cell r="T2483">
            <v>22251.599999999999</v>
          </cell>
          <cell r="U2483">
            <v>14558.35</v>
          </cell>
          <cell r="V2483">
            <v>1644</v>
          </cell>
          <cell r="W2483">
            <v>15235.2</v>
          </cell>
          <cell r="X2483">
            <v>435.75</v>
          </cell>
          <cell r="Y2483">
            <v>21200.7</v>
          </cell>
          <cell r="Z2483">
            <v>11417.57</v>
          </cell>
          <cell r="AA2483">
            <v>20.64</v>
          </cell>
          <cell r="AB2483">
            <v>4046.3</v>
          </cell>
          <cell r="AC2483">
            <v>26717.3</v>
          </cell>
          <cell r="AD2483">
            <v>58.37</v>
          </cell>
          <cell r="AE2483">
            <v>35694</v>
          </cell>
          <cell r="AF2483">
            <v>172.91</v>
          </cell>
          <cell r="AG2483">
            <v>3630.49</v>
          </cell>
          <cell r="AH2483">
            <v>96146.91</v>
          </cell>
          <cell r="AI2483">
            <v>4960.8</v>
          </cell>
          <cell r="AJ2483">
            <v>233603.59</v>
          </cell>
          <cell r="AK2483">
            <v>4394.8500000000004</v>
          </cell>
          <cell r="AL2483">
            <v>18345.89</v>
          </cell>
        </row>
        <row r="2484">
          <cell r="A2484">
            <v>38924</v>
          </cell>
          <cell r="B2484" t="str">
            <v>20:45</v>
          </cell>
          <cell r="C2484">
            <v>51554.41</v>
          </cell>
          <cell r="D2484">
            <v>73171.06</v>
          </cell>
          <cell r="E2484">
            <v>215880.89</v>
          </cell>
          <cell r="F2484">
            <v>63504</v>
          </cell>
          <cell r="G2484">
            <v>96523.3</v>
          </cell>
          <cell r="H2484">
            <v>12617.67</v>
          </cell>
          <cell r="I2484">
            <v>46645.35</v>
          </cell>
          <cell r="J2484">
            <v>16263.24</v>
          </cell>
          <cell r="K2484">
            <v>16352.89</v>
          </cell>
          <cell r="L2484">
            <v>14411.26</v>
          </cell>
          <cell r="M2484">
            <v>6371.91</v>
          </cell>
          <cell r="N2484">
            <v>38088</v>
          </cell>
          <cell r="O2484">
            <v>16560.84</v>
          </cell>
          <cell r="P2484">
            <v>101480.02</v>
          </cell>
          <cell r="Q2484">
            <v>126688.12</v>
          </cell>
          <cell r="R2484">
            <v>118040.02</v>
          </cell>
          <cell r="S2484">
            <v>2160</v>
          </cell>
          <cell r="T2484">
            <v>21837.599999999999</v>
          </cell>
          <cell r="U2484">
            <v>14411.26</v>
          </cell>
          <cell r="V2484">
            <v>1608</v>
          </cell>
          <cell r="W2484">
            <v>14544</v>
          </cell>
          <cell r="X2484">
            <v>460.5</v>
          </cell>
          <cell r="Y2484">
            <v>21034.42</v>
          </cell>
          <cell r="Z2484">
            <v>11453.1</v>
          </cell>
          <cell r="AA2484">
            <v>18.760000000000002</v>
          </cell>
          <cell r="AB2484">
            <v>4043.6</v>
          </cell>
          <cell r="AC2484">
            <v>26527.65</v>
          </cell>
          <cell r="AD2484">
            <v>58.37</v>
          </cell>
          <cell r="AE2484">
            <v>34992</v>
          </cell>
          <cell r="AF2484">
            <v>166.66</v>
          </cell>
          <cell r="AG2484">
            <v>3840.47</v>
          </cell>
          <cell r="AH2484">
            <v>95084.91</v>
          </cell>
          <cell r="AI2484">
            <v>4816.8</v>
          </cell>
          <cell r="AJ2484">
            <v>229988.07</v>
          </cell>
          <cell r="AK2484">
            <v>4394.8500000000004</v>
          </cell>
          <cell r="AL2484">
            <v>19566.2</v>
          </cell>
        </row>
        <row r="2485">
          <cell r="A2485">
            <v>38924</v>
          </cell>
          <cell r="B2485" t="str">
            <v>21:00</v>
          </cell>
          <cell r="C2485">
            <v>51611.62</v>
          </cell>
          <cell r="D2485">
            <v>68610.14</v>
          </cell>
          <cell r="E2485">
            <v>214600.53</v>
          </cell>
          <cell r="F2485">
            <v>63676.800000000003</v>
          </cell>
          <cell r="G2485">
            <v>96523.3</v>
          </cell>
          <cell r="H2485">
            <v>12619.54</v>
          </cell>
          <cell r="I2485">
            <v>46678.35</v>
          </cell>
          <cell r="J2485">
            <v>16352.06</v>
          </cell>
          <cell r="K2485">
            <v>16393.919999999998</v>
          </cell>
          <cell r="L2485">
            <v>14375.22</v>
          </cell>
          <cell r="M2485">
            <v>6368.18</v>
          </cell>
          <cell r="N2485">
            <v>38088</v>
          </cell>
          <cell r="O2485">
            <v>11926.23</v>
          </cell>
          <cell r="P2485">
            <v>101650.02</v>
          </cell>
          <cell r="Q2485">
            <v>126436.24</v>
          </cell>
          <cell r="R2485">
            <v>113930.03</v>
          </cell>
          <cell r="S2485">
            <v>2160</v>
          </cell>
          <cell r="T2485">
            <v>21628.799999999999</v>
          </cell>
          <cell r="U2485">
            <v>14375.22</v>
          </cell>
          <cell r="V2485">
            <v>1542</v>
          </cell>
          <cell r="W2485">
            <v>14745.6</v>
          </cell>
          <cell r="X2485">
            <v>459.75</v>
          </cell>
          <cell r="Y2485">
            <v>20951.28</v>
          </cell>
          <cell r="Z2485">
            <v>11315.55</v>
          </cell>
          <cell r="AA2485">
            <v>20.64</v>
          </cell>
          <cell r="AB2485">
            <v>3890.6</v>
          </cell>
          <cell r="AC2485">
            <v>26062.78</v>
          </cell>
          <cell r="AD2485">
            <v>60.29</v>
          </cell>
          <cell r="AE2485">
            <v>33930</v>
          </cell>
          <cell r="AF2485">
            <v>165.61</v>
          </cell>
          <cell r="AG2485">
            <v>4366.29</v>
          </cell>
          <cell r="AH2485">
            <v>93662.18</v>
          </cell>
          <cell r="AI2485">
            <v>4737.6000000000004</v>
          </cell>
          <cell r="AJ2485">
            <v>228116.28</v>
          </cell>
          <cell r="AK2485">
            <v>4509</v>
          </cell>
          <cell r="AL2485">
            <v>19212.02</v>
          </cell>
        </row>
        <row r="2486">
          <cell r="A2486">
            <v>38924</v>
          </cell>
          <cell r="B2486" t="str">
            <v>21:15</v>
          </cell>
          <cell r="C2486">
            <v>53114.78</v>
          </cell>
          <cell r="D2486">
            <v>82012.83</v>
          </cell>
          <cell r="E2486">
            <v>203353.67</v>
          </cell>
          <cell r="F2486">
            <v>63763.199999999997</v>
          </cell>
          <cell r="G2486">
            <v>96638.3</v>
          </cell>
          <cell r="H2486">
            <v>12739.53</v>
          </cell>
          <cell r="I2486">
            <v>46659.6</v>
          </cell>
          <cell r="J2486">
            <v>16279.67</v>
          </cell>
          <cell r="K2486">
            <v>16554.650000000001</v>
          </cell>
          <cell r="L2486">
            <v>13466.88</v>
          </cell>
          <cell r="M2486">
            <v>6371.91</v>
          </cell>
          <cell r="N2486">
            <v>38640</v>
          </cell>
          <cell r="O2486">
            <v>8225.82</v>
          </cell>
          <cell r="P2486">
            <v>89850.02</v>
          </cell>
          <cell r="Q2486">
            <v>135759.94</v>
          </cell>
          <cell r="R2486">
            <v>98050.03</v>
          </cell>
          <cell r="S2486">
            <v>2160</v>
          </cell>
          <cell r="T2486">
            <v>21002.400000000001</v>
          </cell>
          <cell r="U2486">
            <v>13466.88</v>
          </cell>
          <cell r="V2486">
            <v>1443</v>
          </cell>
          <cell r="W2486">
            <v>14889.6</v>
          </cell>
          <cell r="X2486">
            <v>453.75</v>
          </cell>
          <cell r="Y2486">
            <v>20452.439999999999</v>
          </cell>
          <cell r="Z2486">
            <v>11824.61</v>
          </cell>
          <cell r="AA2486">
            <v>20.64</v>
          </cell>
          <cell r="AB2486">
            <v>3747.1</v>
          </cell>
          <cell r="AC2486">
            <v>25513.37</v>
          </cell>
          <cell r="AD2486">
            <v>60.62</v>
          </cell>
          <cell r="AE2486">
            <v>33066</v>
          </cell>
          <cell r="AF2486">
            <v>153.12</v>
          </cell>
          <cell r="AG2486">
            <v>5286.79</v>
          </cell>
          <cell r="AH2486">
            <v>92321.91</v>
          </cell>
          <cell r="AI2486">
            <v>4644</v>
          </cell>
          <cell r="AJ2486">
            <v>221365.2</v>
          </cell>
          <cell r="AK2486">
            <v>4566.08</v>
          </cell>
          <cell r="AL2486">
            <v>21881.78</v>
          </cell>
        </row>
        <row r="2487">
          <cell r="A2487">
            <v>38924</v>
          </cell>
          <cell r="B2487" t="str">
            <v>21:30</v>
          </cell>
          <cell r="C2487">
            <v>52793.9</v>
          </cell>
          <cell r="D2487">
            <v>78292.09</v>
          </cell>
          <cell r="E2487">
            <v>205557.93</v>
          </cell>
          <cell r="F2487">
            <v>53740.800000000003</v>
          </cell>
          <cell r="G2487">
            <v>96561.63</v>
          </cell>
          <cell r="H2487">
            <v>12687.79</v>
          </cell>
          <cell r="I2487">
            <v>46671.15</v>
          </cell>
          <cell r="J2487">
            <v>16058.46</v>
          </cell>
          <cell r="K2487">
            <v>16042.33</v>
          </cell>
          <cell r="L2487">
            <v>12524.49</v>
          </cell>
          <cell r="M2487">
            <v>6368.18</v>
          </cell>
          <cell r="N2487">
            <v>38640</v>
          </cell>
          <cell r="O2487">
            <v>8225.82</v>
          </cell>
          <cell r="P2487">
            <v>86270</v>
          </cell>
          <cell r="Q2487">
            <v>132895.23000000001</v>
          </cell>
          <cell r="R2487">
            <v>94470</v>
          </cell>
          <cell r="S2487">
            <v>2268</v>
          </cell>
          <cell r="T2487">
            <v>21697.200000000001</v>
          </cell>
          <cell r="U2487">
            <v>12524.49</v>
          </cell>
          <cell r="V2487">
            <v>1380</v>
          </cell>
          <cell r="W2487">
            <v>14832</v>
          </cell>
          <cell r="X2487">
            <v>445.5</v>
          </cell>
          <cell r="Y2487">
            <v>19787.32</v>
          </cell>
          <cell r="Z2487">
            <v>11360.37</v>
          </cell>
          <cell r="AA2487">
            <v>16.88</v>
          </cell>
          <cell r="AB2487">
            <v>3512.5</v>
          </cell>
          <cell r="AC2487">
            <v>25007.61</v>
          </cell>
          <cell r="AD2487">
            <v>61.18</v>
          </cell>
          <cell r="AE2487">
            <v>32058</v>
          </cell>
          <cell r="AF2487">
            <v>143.74</v>
          </cell>
          <cell r="AG2487">
            <v>5241.66</v>
          </cell>
          <cell r="AH2487">
            <v>89900.18</v>
          </cell>
          <cell r="AI2487">
            <v>4507.2</v>
          </cell>
          <cell r="AJ2487">
            <v>219989.3</v>
          </cell>
          <cell r="AK2487">
            <v>4337.78</v>
          </cell>
          <cell r="AL2487">
            <v>19674.89</v>
          </cell>
        </row>
        <row r="2488">
          <cell r="A2488">
            <v>38924</v>
          </cell>
          <cell r="B2488" t="str">
            <v>21:45</v>
          </cell>
          <cell r="C2488">
            <v>53001.95</v>
          </cell>
          <cell r="D2488">
            <v>77091.839999999997</v>
          </cell>
          <cell r="E2488">
            <v>202598.94</v>
          </cell>
          <cell r="F2488">
            <v>47692.800000000003</v>
          </cell>
          <cell r="G2488">
            <v>96638.3</v>
          </cell>
          <cell r="H2488">
            <v>12739.53</v>
          </cell>
          <cell r="I2488">
            <v>46703.08</v>
          </cell>
          <cell r="J2488">
            <v>16041.29</v>
          </cell>
          <cell r="K2488">
            <v>16039.28</v>
          </cell>
          <cell r="L2488">
            <v>12423.71</v>
          </cell>
          <cell r="M2488">
            <v>6364.44</v>
          </cell>
          <cell r="N2488">
            <v>38088</v>
          </cell>
          <cell r="O2488">
            <v>8219.75</v>
          </cell>
          <cell r="P2488">
            <v>76599.990000000005</v>
          </cell>
          <cell r="Q2488">
            <v>134803.42000000001</v>
          </cell>
          <cell r="R2488">
            <v>84800</v>
          </cell>
          <cell r="S2488">
            <v>2376</v>
          </cell>
          <cell r="T2488">
            <v>20926.8</v>
          </cell>
          <cell r="U2488">
            <v>12423.71</v>
          </cell>
          <cell r="V2488">
            <v>1296</v>
          </cell>
          <cell r="W2488">
            <v>14716.8</v>
          </cell>
          <cell r="X2488">
            <v>435</v>
          </cell>
          <cell r="Y2488">
            <v>19205.34</v>
          </cell>
          <cell r="Z2488">
            <v>11121.92</v>
          </cell>
          <cell r="AA2488">
            <v>20.64</v>
          </cell>
          <cell r="AB2488">
            <v>3349.9</v>
          </cell>
          <cell r="AC2488">
            <v>24382.55</v>
          </cell>
          <cell r="AD2488">
            <v>61.28</v>
          </cell>
          <cell r="AE2488">
            <v>30798</v>
          </cell>
          <cell r="AF2488">
            <v>134.37</v>
          </cell>
          <cell r="AG2488">
            <v>5247.67</v>
          </cell>
          <cell r="AH2488">
            <v>87277.440000000002</v>
          </cell>
          <cell r="AI2488">
            <v>4327.2</v>
          </cell>
          <cell r="AJ2488">
            <v>216213.81</v>
          </cell>
          <cell r="AK2488">
            <v>4509</v>
          </cell>
          <cell r="AL2488">
            <v>18304.93</v>
          </cell>
        </row>
        <row r="2489">
          <cell r="A2489">
            <v>38924</v>
          </cell>
          <cell r="B2489" t="str">
            <v>22:00</v>
          </cell>
          <cell r="C2489">
            <v>52290.98</v>
          </cell>
          <cell r="D2489">
            <v>67970.02</v>
          </cell>
          <cell r="E2489">
            <v>204361.46</v>
          </cell>
          <cell r="F2489">
            <v>47865.599999999999</v>
          </cell>
          <cell r="G2489">
            <v>96868.3</v>
          </cell>
          <cell r="H2489">
            <v>12737.66</v>
          </cell>
          <cell r="I2489">
            <v>39302.43</v>
          </cell>
          <cell r="J2489">
            <v>16148.88</v>
          </cell>
          <cell r="K2489">
            <v>16027.05</v>
          </cell>
          <cell r="L2489">
            <v>12498.94</v>
          </cell>
          <cell r="M2489">
            <v>6364.44</v>
          </cell>
          <cell r="N2489">
            <v>38640</v>
          </cell>
          <cell r="O2489">
            <v>8231.89</v>
          </cell>
          <cell r="P2489">
            <v>71109.98</v>
          </cell>
          <cell r="Q2489">
            <v>132459.20000000001</v>
          </cell>
          <cell r="R2489">
            <v>79309.98</v>
          </cell>
          <cell r="S2489">
            <v>2268</v>
          </cell>
          <cell r="T2489">
            <v>19594.8</v>
          </cell>
          <cell r="U2489">
            <v>12498.94</v>
          </cell>
          <cell r="V2489">
            <v>1257</v>
          </cell>
          <cell r="W2489">
            <v>14544</v>
          </cell>
          <cell r="X2489">
            <v>417.75</v>
          </cell>
          <cell r="Y2489">
            <v>18789.64</v>
          </cell>
          <cell r="Z2489">
            <v>10895.46</v>
          </cell>
          <cell r="AA2489">
            <v>18.760000000000002</v>
          </cell>
          <cell r="AB2489">
            <v>3188.8</v>
          </cell>
          <cell r="AC2489">
            <v>23817.15</v>
          </cell>
          <cell r="AD2489">
            <v>59.58</v>
          </cell>
          <cell r="AE2489">
            <v>29556</v>
          </cell>
          <cell r="AF2489">
            <v>126.03</v>
          </cell>
          <cell r="AG2489">
            <v>5263.09</v>
          </cell>
          <cell r="AH2489">
            <v>84562.44</v>
          </cell>
          <cell r="AI2489">
            <v>4147.2</v>
          </cell>
          <cell r="AJ2489">
            <v>214101.88</v>
          </cell>
          <cell r="AK2489">
            <v>4451.93</v>
          </cell>
          <cell r="AL2489">
            <v>15899.33</v>
          </cell>
        </row>
        <row r="2490">
          <cell r="A2490">
            <v>38924</v>
          </cell>
          <cell r="B2490" t="str">
            <v>22:15</v>
          </cell>
          <cell r="C2490">
            <v>52913.53</v>
          </cell>
          <cell r="D2490">
            <v>65929.62</v>
          </cell>
          <cell r="E2490">
            <v>199079.46</v>
          </cell>
          <cell r="F2490">
            <v>47952</v>
          </cell>
          <cell r="G2490">
            <v>97059.97</v>
          </cell>
          <cell r="H2490">
            <v>12785.65</v>
          </cell>
          <cell r="I2490">
            <v>25193.1</v>
          </cell>
          <cell r="J2490">
            <v>15998.46</v>
          </cell>
          <cell r="K2490">
            <v>16279.1</v>
          </cell>
          <cell r="L2490">
            <v>12418.48</v>
          </cell>
          <cell r="M2490">
            <v>6368.18</v>
          </cell>
          <cell r="N2490">
            <v>38088</v>
          </cell>
          <cell r="O2490">
            <v>8219.75</v>
          </cell>
          <cell r="P2490">
            <v>71070</v>
          </cell>
          <cell r="Q2490">
            <v>122763.41</v>
          </cell>
          <cell r="R2490">
            <v>79310</v>
          </cell>
          <cell r="S2490">
            <v>2376</v>
          </cell>
          <cell r="T2490">
            <v>18226.8</v>
          </cell>
          <cell r="U2490">
            <v>12418.48</v>
          </cell>
          <cell r="V2490">
            <v>1131</v>
          </cell>
          <cell r="W2490">
            <v>14371.2</v>
          </cell>
          <cell r="X2490">
            <v>398.25</v>
          </cell>
          <cell r="Y2490">
            <v>18041.38</v>
          </cell>
          <cell r="Z2490">
            <v>10711.28</v>
          </cell>
          <cell r="AA2490">
            <v>18.760000000000002</v>
          </cell>
          <cell r="AB2490">
            <v>3080.5</v>
          </cell>
          <cell r="AC2490">
            <v>22951.26</v>
          </cell>
          <cell r="AD2490">
            <v>59.96</v>
          </cell>
          <cell r="AE2490">
            <v>28296</v>
          </cell>
          <cell r="AF2490">
            <v>114.58</v>
          </cell>
          <cell r="AG2490">
            <v>5216.66</v>
          </cell>
          <cell r="AH2490">
            <v>81293.179999999993</v>
          </cell>
          <cell r="AI2490">
            <v>3924</v>
          </cell>
          <cell r="AJ2490">
            <v>209062.45</v>
          </cell>
          <cell r="AK2490">
            <v>4394.8500000000004</v>
          </cell>
          <cell r="AL2490">
            <v>14581.96</v>
          </cell>
        </row>
        <row r="2491">
          <cell r="A2491">
            <v>38924</v>
          </cell>
          <cell r="B2491" t="str">
            <v>22:30</v>
          </cell>
          <cell r="C2491">
            <v>52495.83</v>
          </cell>
          <cell r="D2491">
            <v>59408.3</v>
          </cell>
          <cell r="E2491">
            <v>182720.18</v>
          </cell>
          <cell r="F2491">
            <v>47779.199999999997</v>
          </cell>
          <cell r="G2491">
            <v>97021.63</v>
          </cell>
          <cell r="H2491">
            <v>12761.66</v>
          </cell>
          <cell r="I2491">
            <v>25304.400000000001</v>
          </cell>
          <cell r="J2491">
            <v>16123.68</v>
          </cell>
          <cell r="K2491">
            <v>15843.54</v>
          </cell>
          <cell r="L2491">
            <v>11332.67</v>
          </cell>
          <cell r="M2491">
            <v>6371.91</v>
          </cell>
          <cell r="N2491">
            <v>38088</v>
          </cell>
          <cell r="O2491">
            <v>8231.89</v>
          </cell>
          <cell r="P2491">
            <v>66099.990000000005</v>
          </cell>
          <cell r="Q2491">
            <v>115506.67</v>
          </cell>
          <cell r="R2491">
            <v>74300</v>
          </cell>
          <cell r="S2491">
            <v>2376</v>
          </cell>
          <cell r="T2491">
            <v>18406.8</v>
          </cell>
          <cell r="U2491">
            <v>11332.67</v>
          </cell>
          <cell r="V2491">
            <v>1041</v>
          </cell>
          <cell r="W2491">
            <v>13939.2</v>
          </cell>
          <cell r="X2491">
            <v>378.75</v>
          </cell>
          <cell r="Y2491">
            <v>17625.68</v>
          </cell>
          <cell r="Z2491">
            <v>10326.65</v>
          </cell>
          <cell r="AA2491">
            <v>18.760000000000002</v>
          </cell>
          <cell r="AB2491">
            <v>2994.4</v>
          </cell>
          <cell r="AC2491">
            <v>21924.87</v>
          </cell>
          <cell r="AD2491">
            <v>58.68</v>
          </cell>
          <cell r="AE2491">
            <v>26622</v>
          </cell>
          <cell r="AF2491">
            <v>103.12</v>
          </cell>
          <cell r="AG2491">
            <v>5245.72</v>
          </cell>
          <cell r="AH2491">
            <v>77441.91</v>
          </cell>
          <cell r="AI2491">
            <v>3679.2</v>
          </cell>
          <cell r="AJ2491">
            <v>199287.84</v>
          </cell>
          <cell r="AK2491">
            <v>4509</v>
          </cell>
          <cell r="AL2491">
            <v>19756.689999999999</v>
          </cell>
        </row>
        <row r="2492">
          <cell r="A2492">
            <v>38924</v>
          </cell>
          <cell r="B2492" t="str">
            <v>22:45</v>
          </cell>
          <cell r="C2492">
            <v>50902.25</v>
          </cell>
          <cell r="D2492">
            <v>54847.41</v>
          </cell>
          <cell r="E2492">
            <v>183875.46</v>
          </cell>
          <cell r="F2492">
            <v>43545.599999999999</v>
          </cell>
          <cell r="G2492">
            <v>97059.97</v>
          </cell>
          <cell r="H2492">
            <v>12787.53</v>
          </cell>
          <cell r="I2492">
            <v>5174.4799999999996</v>
          </cell>
          <cell r="J2492">
            <v>16555.650000000001</v>
          </cell>
          <cell r="K2492">
            <v>15531.47</v>
          </cell>
          <cell r="L2492">
            <v>10792.37</v>
          </cell>
          <cell r="M2492">
            <v>6368.18</v>
          </cell>
          <cell r="N2492">
            <v>38640</v>
          </cell>
          <cell r="O2492">
            <v>8268.2900000000009</v>
          </cell>
          <cell r="P2492">
            <v>64709.98</v>
          </cell>
          <cell r="Q2492">
            <v>103507.71</v>
          </cell>
          <cell r="R2492">
            <v>72949.97</v>
          </cell>
          <cell r="S2492">
            <v>2376</v>
          </cell>
          <cell r="T2492">
            <v>17110.8</v>
          </cell>
          <cell r="U2492">
            <v>10792.37</v>
          </cell>
          <cell r="V2492">
            <v>960</v>
          </cell>
          <cell r="W2492">
            <v>13651.2</v>
          </cell>
          <cell r="X2492">
            <v>357.75</v>
          </cell>
          <cell r="Y2492">
            <v>16461.72</v>
          </cell>
          <cell r="Z2492">
            <v>9882.11</v>
          </cell>
          <cell r="AA2492">
            <v>20.64</v>
          </cell>
          <cell r="AB2492">
            <v>2855.7</v>
          </cell>
          <cell r="AC2492">
            <v>20484</v>
          </cell>
          <cell r="AD2492">
            <v>62.28</v>
          </cell>
          <cell r="AE2492">
            <v>24804</v>
          </cell>
          <cell r="AF2492">
            <v>92.7</v>
          </cell>
          <cell r="AG2492">
            <v>5186.84</v>
          </cell>
          <cell r="AH2492">
            <v>72968.179999999993</v>
          </cell>
          <cell r="AI2492">
            <v>3434.4</v>
          </cell>
          <cell r="AJ2492">
            <v>195384.18</v>
          </cell>
          <cell r="AK2492">
            <v>4566.08</v>
          </cell>
          <cell r="AL2492">
            <v>16342.33</v>
          </cell>
        </row>
        <row r="2493">
          <cell r="A2493">
            <v>38924</v>
          </cell>
          <cell r="B2493" t="str">
            <v>23:00</v>
          </cell>
          <cell r="C2493">
            <v>50387.72</v>
          </cell>
          <cell r="D2493">
            <v>67209.86</v>
          </cell>
          <cell r="E2493">
            <v>183872.19</v>
          </cell>
          <cell r="F2493">
            <v>13564.8</v>
          </cell>
          <cell r="G2493">
            <v>97558.3</v>
          </cell>
          <cell r="H2493">
            <v>12833.65</v>
          </cell>
          <cell r="I2493">
            <v>-150.80000000000001</v>
          </cell>
          <cell r="J2493">
            <v>16405.23</v>
          </cell>
          <cell r="K2493">
            <v>15342.9</v>
          </cell>
          <cell r="L2493">
            <v>10223.17</v>
          </cell>
          <cell r="M2493">
            <v>2771.37</v>
          </cell>
          <cell r="N2493">
            <v>38088</v>
          </cell>
          <cell r="O2493">
            <v>8322.8799999999992</v>
          </cell>
          <cell r="P2493">
            <v>63209.98</v>
          </cell>
          <cell r="Q2493">
            <v>93870.8</v>
          </cell>
          <cell r="R2493">
            <v>71529.98</v>
          </cell>
          <cell r="S2493">
            <v>2376</v>
          </cell>
          <cell r="T2493">
            <v>16650</v>
          </cell>
          <cell r="U2493">
            <v>10223.17</v>
          </cell>
          <cell r="V2493">
            <v>903</v>
          </cell>
          <cell r="W2493">
            <v>13248</v>
          </cell>
          <cell r="X2493">
            <v>333.75</v>
          </cell>
          <cell r="Y2493">
            <v>15713.46</v>
          </cell>
          <cell r="Z2493">
            <v>9258.02</v>
          </cell>
          <cell r="AA2493">
            <v>18.760000000000002</v>
          </cell>
          <cell r="AB2493">
            <v>2763.3</v>
          </cell>
          <cell r="AC2493">
            <v>19306.669999999998</v>
          </cell>
          <cell r="AD2493">
            <v>62.12</v>
          </cell>
          <cell r="AE2493">
            <v>23382</v>
          </cell>
          <cell r="AF2493">
            <v>86.45</v>
          </cell>
          <cell r="AG2493">
            <v>5131.84</v>
          </cell>
          <cell r="AH2493">
            <v>69005.37</v>
          </cell>
          <cell r="AI2493">
            <v>3211.2</v>
          </cell>
          <cell r="AJ2493">
            <v>191272.63</v>
          </cell>
          <cell r="AK2493">
            <v>4394.8500000000004</v>
          </cell>
          <cell r="AL2493">
            <v>13020.31</v>
          </cell>
        </row>
        <row r="2494">
          <cell r="A2494">
            <v>38924</v>
          </cell>
          <cell r="B2494" t="str">
            <v>23:15</v>
          </cell>
          <cell r="C2494">
            <v>50234.09</v>
          </cell>
          <cell r="D2494">
            <v>68730.17</v>
          </cell>
          <cell r="E2494">
            <v>180233.14</v>
          </cell>
          <cell r="F2494">
            <v>-259.2</v>
          </cell>
          <cell r="G2494">
            <v>94874.97</v>
          </cell>
          <cell r="H2494">
            <v>12593.67</v>
          </cell>
          <cell r="I2494">
            <v>-148.07</v>
          </cell>
          <cell r="J2494">
            <v>15380.55</v>
          </cell>
          <cell r="K2494">
            <v>13446.27</v>
          </cell>
          <cell r="L2494">
            <v>9412.86</v>
          </cell>
          <cell r="M2494">
            <v>0</v>
          </cell>
          <cell r="N2494">
            <v>36984</v>
          </cell>
          <cell r="O2494">
            <v>8146.96</v>
          </cell>
          <cell r="P2494">
            <v>60970</v>
          </cell>
          <cell r="Q2494">
            <v>83308.070000000007</v>
          </cell>
          <cell r="R2494">
            <v>69090</v>
          </cell>
          <cell r="S2494">
            <v>2160</v>
          </cell>
          <cell r="T2494">
            <v>16466.400000000001</v>
          </cell>
          <cell r="U2494">
            <v>9412.86</v>
          </cell>
          <cell r="V2494">
            <v>852</v>
          </cell>
          <cell r="W2494">
            <v>12585.6</v>
          </cell>
          <cell r="X2494">
            <v>304.5</v>
          </cell>
          <cell r="Y2494">
            <v>14715.78</v>
          </cell>
          <cell r="Z2494">
            <v>8959.16</v>
          </cell>
          <cell r="AA2494">
            <v>18.760000000000002</v>
          </cell>
          <cell r="AB2494">
            <v>2704.3</v>
          </cell>
          <cell r="AC2494">
            <v>18653.009999999998</v>
          </cell>
          <cell r="AD2494">
            <v>60.06</v>
          </cell>
          <cell r="AE2494">
            <v>22104</v>
          </cell>
          <cell r="AF2494">
            <v>84.37</v>
          </cell>
          <cell r="AG2494">
            <v>5144.76</v>
          </cell>
          <cell r="AH2494">
            <v>65298</v>
          </cell>
          <cell r="AI2494">
            <v>3024</v>
          </cell>
          <cell r="AJ2494">
            <v>185529.26</v>
          </cell>
          <cell r="AK2494">
            <v>4337.78</v>
          </cell>
          <cell r="AL2494">
            <v>10336.49</v>
          </cell>
        </row>
        <row r="2495">
          <cell r="A2495">
            <v>38924</v>
          </cell>
          <cell r="B2495" t="str">
            <v>23:30</v>
          </cell>
          <cell r="C2495">
            <v>49840.39</v>
          </cell>
          <cell r="D2495">
            <v>64209.27</v>
          </cell>
          <cell r="E2495">
            <v>174310.78</v>
          </cell>
          <cell r="F2495">
            <v>-259.2</v>
          </cell>
          <cell r="G2495">
            <v>92114.97</v>
          </cell>
          <cell r="H2495">
            <v>12209.7</v>
          </cell>
          <cell r="I2495">
            <v>-131.97</v>
          </cell>
          <cell r="J2495">
            <v>14313.44</v>
          </cell>
          <cell r="K2495">
            <v>9178.4</v>
          </cell>
          <cell r="L2495">
            <v>7575.48</v>
          </cell>
          <cell r="M2495">
            <v>0</v>
          </cell>
          <cell r="N2495">
            <v>35880</v>
          </cell>
          <cell r="O2495">
            <v>7873.98</v>
          </cell>
          <cell r="P2495">
            <v>54610.03</v>
          </cell>
          <cell r="Q2495">
            <v>79971.97</v>
          </cell>
          <cell r="R2495">
            <v>62490.03</v>
          </cell>
          <cell r="S2495">
            <v>2160</v>
          </cell>
          <cell r="T2495">
            <v>17215.2</v>
          </cell>
          <cell r="U2495">
            <v>7575.48</v>
          </cell>
          <cell r="V2495">
            <v>813</v>
          </cell>
          <cell r="W2495">
            <v>12326.4</v>
          </cell>
          <cell r="X2495">
            <v>279</v>
          </cell>
          <cell r="Y2495">
            <v>14050.66</v>
          </cell>
          <cell r="Z2495">
            <v>8556.85</v>
          </cell>
          <cell r="AA2495">
            <v>18.760000000000002</v>
          </cell>
          <cell r="AB2495">
            <v>2706.2</v>
          </cell>
          <cell r="AC2495">
            <v>17978.84</v>
          </cell>
          <cell r="AD2495">
            <v>61.62</v>
          </cell>
          <cell r="AE2495">
            <v>20970</v>
          </cell>
          <cell r="AF2495">
            <v>82.29</v>
          </cell>
          <cell r="AG2495">
            <v>5090.53</v>
          </cell>
          <cell r="AH2495">
            <v>62010</v>
          </cell>
          <cell r="AI2495">
            <v>2865.6</v>
          </cell>
          <cell r="AJ2495">
            <v>178842.03</v>
          </cell>
          <cell r="AK2495">
            <v>4337.78</v>
          </cell>
          <cell r="AL2495">
            <v>10105.06</v>
          </cell>
        </row>
        <row r="2496">
          <cell r="A2496">
            <v>38924</v>
          </cell>
          <cell r="B2496" t="str">
            <v>23:45</v>
          </cell>
          <cell r="C2496">
            <v>49430.29</v>
          </cell>
          <cell r="D2496">
            <v>54607.34</v>
          </cell>
          <cell r="E2496">
            <v>167833.05</v>
          </cell>
          <cell r="F2496">
            <v>-172.8</v>
          </cell>
          <cell r="G2496">
            <v>92153.3</v>
          </cell>
          <cell r="H2496">
            <v>12235.58</v>
          </cell>
          <cell r="I2496">
            <v>-122.91</v>
          </cell>
          <cell r="J2496">
            <v>15350.92</v>
          </cell>
          <cell r="K2496">
            <v>7483.84</v>
          </cell>
          <cell r="L2496">
            <v>6127.33</v>
          </cell>
          <cell r="M2496">
            <v>0</v>
          </cell>
          <cell r="N2496">
            <v>36432</v>
          </cell>
          <cell r="O2496">
            <v>7867.91</v>
          </cell>
          <cell r="P2496">
            <v>49359.98</v>
          </cell>
          <cell r="Q2496">
            <v>75842.91</v>
          </cell>
          <cell r="R2496">
            <v>57199.99</v>
          </cell>
          <cell r="S2496">
            <v>2160</v>
          </cell>
          <cell r="T2496">
            <v>17870.400000000001</v>
          </cell>
          <cell r="U2496">
            <v>6127.33</v>
          </cell>
          <cell r="V2496">
            <v>762</v>
          </cell>
          <cell r="W2496">
            <v>12038.4</v>
          </cell>
          <cell r="X2496">
            <v>259.5</v>
          </cell>
          <cell r="Y2496">
            <v>13385.54</v>
          </cell>
          <cell r="Z2496">
            <v>7973.81</v>
          </cell>
          <cell r="AA2496">
            <v>20.64</v>
          </cell>
          <cell r="AB2496">
            <v>2594.4</v>
          </cell>
          <cell r="AC2496">
            <v>16976.8</v>
          </cell>
          <cell r="AD2496">
            <v>56.3</v>
          </cell>
          <cell r="AE2496">
            <v>19836</v>
          </cell>
          <cell r="AF2496">
            <v>77.08</v>
          </cell>
          <cell r="AG2496">
            <v>5171.7</v>
          </cell>
          <cell r="AH2496">
            <v>58605</v>
          </cell>
          <cell r="AI2496">
            <v>2736</v>
          </cell>
          <cell r="AJ2496">
            <v>172426.93</v>
          </cell>
          <cell r="AK2496">
            <v>4394.8500000000004</v>
          </cell>
          <cell r="AL2496">
            <v>8556.25</v>
          </cell>
        </row>
        <row r="2497">
          <cell r="A2497">
            <v>38924</v>
          </cell>
          <cell r="B2497" t="str">
            <v>24:00</v>
          </cell>
          <cell r="C2497">
            <v>49872.4</v>
          </cell>
          <cell r="D2497">
            <v>53007.02</v>
          </cell>
          <cell r="E2497">
            <v>151950.99</v>
          </cell>
          <cell r="F2497">
            <v>-259.2</v>
          </cell>
          <cell r="G2497">
            <v>92153.3</v>
          </cell>
          <cell r="H2497">
            <v>12305.7</v>
          </cell>
          <cell r="I2497">
            <v>-119.46</v>
          </cell>
          <cell r="J2497">
            <v>15427.74</v>
          </cell>
          <cell r="K2497">
            <v>7349.09</v>
          </cell>
          <cell r="L2497">
            <v>5890.35</v>
          </cell>
          <cell r="M2497">
            <v>0</v>
          </cell>
          <cell r="N2497">
            <v>36432</v>
          </cell>
          <cell r="O2497">
            <v>7873.98</v>
          </cell>
          <cell r="P2497">
            <v>41620.019999999997</v>
          </cell>
          <cell r="Q2497">
            <v>73479.460000000006</v>
          </cell>
          <cell r="R2497">
            <v>49500.02</v>
          </cell>
          <cell r="S2497">
            <v>2160</v>
          </cell>
          <cell r="T2497">
            <v>17204.400000000001</v>
          </cell>
          <cell r="U2497">
            <v>5890.35</v>
          </cell>
          <cell r="V2497">
            <v>735</v>
          </cell>
          <cell r="W2497">
            <v>11577.6</v>
          </cell>
          <cell r="X2497">
            <v>237.75</v>
          </cell>
          <cell r="Y2497">
            <v>12969.84</v>
          </cell>
          <cell r="Z2497">
            <v>7421.65</v>
          </cell>
          <cell r="AA2497">
            <v>18.760000000000002</v>
          </cell>
          <cell r="AB2497">
            <v>2596.1</v>
          </cell>
          <cell r="AC2497">
            <v>16329.73</v>
          </cell>
          <cell r="AD2497">
            <v>54.83</v>
          </cell>
          <cell r="AE2497">
            <v>19206</v>
          </cell>
          <cell r="AF2497">
            <v>72.91</v>
          </cell>
          <cell r="AG2497">
            <v>5185.7</v>
          </cell>
          <cell r="AH2497">
            <v>55971</v>
          </cell>
          <cell r="AI2497">
            <v>2620.8000000000002</v>
          </cell>
          <cell r="AJ2497">
            <v>161596.34</v>
          </cell>
          <cell r="AK2497">
            <v>4623.16</v>
          </cell>
          <cell r="AL2497">
            <v>11993.99</v>
          </cell>
        </row>
        <row r="2498">
          <cell r="A2498">
            <v>38925</v>
          </cell>
          <cell r="B2498" t="str">
            <v>00:15</v>
          </cell>
          <cell r="C2498">
            <v>50486.95</v>
          </cell>
          <cell r="D2498">
            <v>65969.62</v>
          </cell>
          <cell r="E2498">
            <v>127192.08</v>
          </cell>
          <cell r="F2498">
            <v>-259.2</v>
          </cell>
          <cell r="G2498">
            <v>92153.3</v>
          </cell>
          <cell r="H2498">
            <v>12425.68</v>
          </cell>
          <cell r="I2498">
            <v>-111.99</v>
          </cell>
          <cell r="J2498">
            <v>15127.77</v>
          </cell>
          <cell r="K2498">
            <v>6911.94</v>
          </cell>
          <cell r="L2498">
            <v>5868.21</v>
          </cell>
          <cell r="M2498">
            <v>0</v>
          </cell>
          <cell r="N2498">
            <v>36984</v>
          </cell>
          <cell r="O2498">
            <v>7849.71</v>
          </cell>
          <cell r="P2498">
            <v>31539.99</v>
          </cell>
          <cell r="Q2498">
            <v>75511.990000000005</v>
          </cell>
          <cell r="R2498">
            <v>39339.99</v>
          </cell>
          <cell r="S2498">
            <v>2160</v>
          </cell>
          <cell r="T2498">
            <v>16297.2</v>
          </cell>
          <cell r="U2498">
            <v>5868.21</v>
          </cell>
          <cell r="V2498">
            <v>720</v>
          </cell>
          <cell r="W2498">
            <v>11548.8</v>
          </cell>
          <cell r="X2498">
            <v>208.5</v>
          </cell>
          <cell r="Y2498">
            <v>12554.14</v>
          </cell>
          <cell r="Z2498">
            <v>7008.77</v>
          </cell>
          <cell r="AA2498">
            <v>18.760000000000002</v>
          </cell>
          <cell r="AB2498">
            <v>2554.6999999999998</v>
          </cell>
          <cell r="AC2498">
            <v>16504.43</v>
          </cell>
          <cell r="AD2498">
            <v>56.33</v>
          </cell>
          <cell r="AE2498">
            <v>18306</v>
          </cell>
          <cell r="AF2498">
            <v>66.66</v>
          </cell>
          <cell r="AG2498">
            <v>5191.26</v>
          </cell>
          <cell r="AH2498">
            <v>53097</v>
          </cell>
          <cell r="AI2498">
            <v>2505.6</v>
          </cell>
          <cell r="AJ2498">
            <v>146862.43</v>
          </cell>
          <cell r="AK2498">
            <v>4566.08</v>
          </cell>
          <cell r="AL2498">
            <v>19391.96</v>
          </cell>
        </row>
        <row r="2499">
          <cell r="A2499">
            <v>38925</v>
          </cell>
          <cell r="B2499" t="str">
            <v>00:30</v>
          </cell>
          <cell r="C2499">
            <v>50019.23</v>
          </cell>
          <cell r="D2499">
            <v>66049.63</v>
          </cell>
          <cell r="E2499">
            <v>120786.79</v>
          </cell>
          <cell r="F2499">
            <v>-172.8</v>
          </cell>
          <cell r="G2499">
            <v>90044.97</v>
          </cell>
          <cell r="H2499">
            <v>12209.7</v>
          </cell>
          <cell r="I2499">
            <v>-103.94</v>
          </cell>
          <cell r="J2499">
            <v>14803.8</v>
          </cell>
          <cell r="K2499">
            <v>4704.5</v>
          </cell>
          <cell r="L2499">
            <v>5876.03</v>
          </cell>
          <cell r="M2499">
            <v>0</v>
          </cell>
          <cell r="N2499">
            <v>34776</v>
          </cell>
          <cell r="O2499">
            <v>8237.9500000000007</v>
          </cell>
          <cell r="P2499">
            <v>28200</v>
          </cell>
          <cell r="Q2499">
            <v>71703.94</v>
          </cell>
          <cell r="R2499">
            <v>36480</v>
          </cell>
          <cell r="S2499">
            <v>2160</v>
          </cell>
          <cell r="T2499">
            <v>15710.4</v>
          </cell>
          <cell r="U2499">
            <v>5876.03</v>
          </cell>
          <cell r="V2499">
            <v>696</v>
          </cell>
          <cell r="W2499">
            <v>11232</v>
          </cell>
          <cell r="X2499">
            <v>192.75</v>
          </cell>
          <cell r="Y2499">
            <v>12221.58</v>
          </cell>
          <cell r="Z2499">
            <v>6769.98</v>
          </cell>
          <cell r="AA2499">
            <v>18.760000000000002</v>
          </cell>
          <cell r="AB2499">
            <v>2511.6</v>
          </cell>
          <cell r="AC2499">
            <v>16484.849999999999</v>
          </cell>
          <cell r="AD2499">
            <v>55.19</v>
          </cell>
          <cell r="AE2499">
            <v>17586</v>
          </cell>
          <cell r="AF2499">
            <v>63.54</v>
          </cell>
          <cell r="AG2499">
            <v>5237.05</v>
          </cell>
          <cell r="AH2499">
            <v>51414</v>
          </cell>
          <cell r="AI2499">
            <v>2426.4</v>
          </cell>
          <cell r="AJ2499">
            <v>141295.07999999999</v>
          </cell>
          <cell r="AK2499">
            <v>4566.08</v>
          </cell>
          <cell r="AL2499">
            <v>19683.009999999998</v>
          </cell>
        </row>
        <row r="2500">
          <cell r="A2500">
            <v>38925</v>
          </cell>
          <cell r="B2500" t="str">
            <v>00:45</v>
          </cell>
          <cell r="C2500">
            <v>47821.91</v>
          </cell>
          <cell r="D2500">
            <v>60488.52</v>
          </cell>
          <cell r="E2500">
            <v>117192.14</v>
          </cell>
          <cell r="F2500">
            <v>-259.2</v>
          </cell>
          <cell r="G2500">
            <v>88166.64</v>
          </cell>
          <cell r="H2500">
            <v>11753.74</v>
          </cell>
          <cell r="I2500">
            <v>-102.07</v>
          </cell>
          <cell r="J2500">
            <v>14804.2</v>
          </cell>
          <cell r="K2500">
            <v>5050.6099999999997</v>
          </cell>
          <cell r="L2500">
            <v>5788.72</v>
          </cell>
          <cell r="M2500">
            <v>0</v>
          </cell>
          <cell r="N2500">
            <v>34776</v>
          </cell>
          <cell r="O2500">
            <v>7400.81</v>
          </cell>
          <cell r="P2500">
            <v>26579.97</v>
          </cell>
          <cell r="Q2500">
            <v>68062.070000000007</v>
          </cell>
          <cell r="R2500">
            <v>33939.97</v>
          </cell>
          <cell r="S2500">
            <v>2160</v>
          </cell>
          <cell r="T2500">
            <v>15296.4</v>
          </cell>
          <cell r="U2500">
            <v>5788.72</v>
          </cell>
          <cell r="V2500">
            <v>684</v>
          </cell>
          <cell r="W2500">
            <v>10944</v>
          </cell>
          <cell r="X2500">
            <v>178.5</v>
          </cell>
          <cell r="Y2500">
            <v>11805.88</v>
          </cell>
          <cell r="Z2500">
            <v>6576.09</v>
          </cell>
          <cell r="AA2500">
            <v>18.760000000000002</v>
          </cell>
          <cell r="AB2500">
            <v>2490.9</v>
          </cell>
          <cell r="AC2500">
            <v>16048.43</v>
          </cell>
          <cell r="AD2500">
            <v>12.64</v>
          </cell>
          <cell r="AE2500">
            <v>16920</v>
          </cell>
          <cell r="AF2500">
            <v>62.5</v>
          </cell>
          <cell r="AG2500">
            <v>5198.3599999999997</v>
          </cell>
          <cell r="AH2500">
            <v>49695</v>
          </cell>
          <cell r="AI2500">
            <v>2347.1999999999998</v>
          </cell>
          <cell r="AJ2500">
            <v>137647.5</v>
          </cell>
          <cell r="AK2500">
            <v>4566.08</v>
          </cell>
          <cell r="AL2500">
            <v>19841.990000000002</v>
          </cell>
        </row>
        <row r="2501">
          <cell r="A2501">
            <v>38925</v>
          </cell>
          <cell r="B2501" t="str">
            <v>01:00</v>
          </cell>
          <cell r="C2501">
            <v>47104.14</v>
          </cell>
          <cell r="D2501">
            <v>57407.9</v>
          </cell>
          <cell r="E2501">
            <v>117389.75999999999</v>
          </cell>
          <cell r="F2501">
            <v>-172.8</v>
          </cell>
          <cell r="G2501">
            <v>88204.97</v>
          </cell>
          <cell r="H2501">
            <v>11849.73</v>
          </cell>
          <cell r="I2501">
            <v>-99.62</v>
          </cell>
          <cell r="J2501">
            <v>14846.56</v>
          </cell>
          <cell r="K2501">
            <v>4990.0200000000004</v>
          </cell>
          <cell r="L2501">
            <v>5752.95</v>
          </cell>
          <cell r="M2501">
            <v>0</v>
          </cell>
          <cell r="N2501">
            <v>34224</v>
          </cell>
          <cell r="O2501">
            <v>7443.28</v>
          </cell>
          <cell r="P2501">
            <v>19570</v>
          </cell>
          <cell r="Q2501">
            <v>71219.62</v>
          </cell>
          <cell r="R2501">
            <v>27010</v>
          </cell>
          <cell r="S2501">
            <v>2268</v>
          </cell>
          <cell r="T2501">
            <v>14533.2</v>
          </cell>
          <cell r="U2501">
            <v>5752.95</v>
          </cell>
          <cell r="V2501">
            <v>687</v>
          </cell>
          <cell r="W2501">
            <v>10800</v>
          </cell>
          <cell r="X2501">
            <v>168</v>
          </cell>
          <cell r="Y2501">
            <v>11556.46</v>
          </cell>
          <cell r="Z2501">
            <v>6877.74</v>
          </cell>
          <cell r="AA2501">
            <v>18.760000000000002</v>
          </cell>
          <cell r="AB2501">
            <v>2463.9</v>
          </cell>
          <cell r="AC2501">
            <v>15591.96</v>
          </cell>
          <cell r="AD2501">
            <v>7.5</v>
          </cell>
          <cell r="AE2501">
            <v>16470</v>
          </cell>
          <cell r="AF2501">
            <v>62.5</v>
          </cell>
          <cell r="AG2501">
            <v>5265.4</v>
          </cell>
          <cell r="AH2501">
            <v>48498</v>
          </cell>
          <cell r="AI2501">
            <v>2296.8000000000002</v>
          </cell>
          <cell r="AJ2501">
            <v>135407.67999999999</v>
          </cell>
          <cell r="AK2501">
            <v>4509</v>
          </cell>
          <cell r="AL2501">
            <v>18085.13</v>
          </cell>
        </row>
        <row r="2502">
          <cell r="A2502">
            <v>38925</v>
          </cell>
          <cell r="B2502" t="str">
            <v>01:15</v>
          </cell>
          <cell r="C2502">
            <v>46866.080000000002</v>
          </cell>
          <cell r="D2502">
            <v>50646.559999999998</v>
          </cell>
          <cell r="E2502">
            <v>116598.09</v>
          </cell>
          <cell r="F2502">
            <v>-259.2</v>
          </cell>
          <cell r="G2502">
            <v>88166.64</v>
          </cell>
          <cell r="H2502">
            <v>12233.7</v>
          </cell>
          <cell r="I2502">
            <v>-100.34</v>
          </cell>
          <cell r="J2502">
            <v>15044.58</v>
          </cell>
          <cell r="K2502">
            <v>4889.8500000000004</v>
          </cell>
          <cell r="L2502">
            <v>5784.67</v>
          </cell>
          <cell r="M2502">
            <v>0</v>
          </cell>
          <cell r="N2502">
            <v>34776</v>
          </cell>
          <cell r="O2502">
            <v>7503.94</v>
          </cell>
          <cell r="P2502">
            <v>19359.990000000002</v>
          </cell>
          <cell r="Q2502">
            <v>68420.34</v>
          </cell>
          <cell r="R2502">
            <v>26840</v>
          </cell>
          <cell r="S2502">
            <v>2268</v>
          </cell>
          <cell r="T2502">
            <v>14029.2</v>
          </cell>
          <cell r="U2502">
            <v>5784.67</v>
          </cell>
          <cell r="V2502">
            <v>690</v>
          </cell>
          <cell r="W2502">
            <v>10540.8</v>
          </cell>
          <cell r="X2502">
            <v>160.5</v>
          </cell>
          <cell r="Y2502">
            <v>11390.18</v>
          </cell>
          <cell r="Z2502">
            <v>7200.97</v>
          </cell>
          <cell r="AA2502">
            <v>18.760000000000002</v>
          </cell>
          <cell r="AB2502">
            <v>2462.1999999999998</v>
          </cell>
          <cell r="AC2502">
            <v>15175.71</v>
          </cell>
          <cell r="AD2502">
            <v>6.53</v>
          </cell>
          <cell r="AE2502">
            <v>16074</v>
          </cell>
          <cell r="AF2502">
            <v>59.37</v>
          </cell>
          <cell r="AG2502">
            <v>5252.77</v>
          </cell>
          <cell r="AH2502">
            <v>47397</v>
          </cell>
          <cell r="AI2502">
            <v>2232</v>
          </cell>
          <cell r="AJ2502">
            <v>133119.92000000001</v>
          </cell>
          <cell r="AK2502">
            <v>4566.08</v>
          </cell>
          <cell r="AL2502">
            <v>16731.53</v>
          </cell>
        </row>
        <row r="2503">
          <cell r="A2503">
            <v>38925</v>
          </cell>
          <cell r="B2503" t="str">
            <v>01:30</v>
          </cell>
          <cell r="C2503">
            <v>47258.57</v>
          </cell>
          <cell r="D2503">
            <v>55807.58</v>
          </cell>
          <cell r="E2503">
            <v>100997.66</v>
          </cell>
          <cell r="F2503">
            <v>-259.2</v>
          </cell>
          <cell r="G2503">
            <v>88243.3</v>
          </cell>
          <cell r="H2503">
            <v>12207.83</v>
          </cell>
          <cell r="I2503">
            <v>-96.75</v>
          </cell>
          <cell r="J2503">
            <v>14660.61</v>
          </cell>
          <cell r="K2503">
            <v>5095.2299999999996</v>
          </cell>
          <cell r="L2503">
            <v>5799.94</v>
          </cell>
          <cell r="M2503">
            <v>0</v>
          </cell>
          <cell r="N2503">
            <v>34776</v>
          </cell>
          <cell r="O2503">
            <v>7510</v>
          </cell>
          <cell r="P2503">
            <v>19390.03</v>
          </cell>
          <cell r="Q2503">
            <v>65256.75</v>
          </cell>
          <cell r="R2503">
            <v>26870.04</v>
          </cell>
          <cell r="S2503">
            <v>2160</v>
          </cell>
          <cell r="T2503">
            <v>13885.2</v>
          </cell>
          <cell r="U2503">
            <v>5799.94</v>
          </cell>
          <cell r="V2503">
            <v>681</v>
          </cell>
          <cell r="W2503">
            <v>10540.8</v>
          </cell>
          <cell r="X2503">
            <v>153.75</v>
          </cell>
          <cell r="Y2503">
            <v>11140.76</v>
          </cell>
          <cell r="Z2503">
            <v>7267.25</v>
          </cell>
          <cell r="AA2503">
            <v>16.88</v>
          </cell>
          <cell r="AB2503">
            <v>2459</v>
          </cell>
          <cell r="AC2503">
            <v>14884.76</v>
          </cell>
          <cell r="AD2503">
            <v>7.24</v>
          </cell>
          <cell r="AE2503">
            <v>15642</v>
          </cell>
          <cell r="AF2503">
            <v>58.33</v>
          </cell>
          <cell r="AG2503">
            <v>5240.6499999999996</v>
          </cell>
          <cell r="AH2503">
            <v>46752</v>
          </cell>
          <cell r="AI2503">
            <v>2160</v>
          </cell>
          <cell r="AJ2503">
            <v>124913.07</v>
          </cell>
          <cell r="AK2503">
            <v>4451.93</v>
          </cell>
          <cell r="AL2503">
            <v>21790.54</v>
          </cell>
        </row>
        <row r="2504">
          <cell r="A2504">
            <v>38925</v>
          </cell>
          <cell r="B2504" t="str">
            <v>01:45</v>
          </cell>
          <cell r="C2504">
            <v>46708.04</v>
          </cell>
          <cell r="D2504">
            <v>52206.87</v>
          </cell>
          <cell r="E2504">
            <v>100719.23</v>
          </cell>
          <cell r="F2504">
            <v>-172.8</v>
          </cell>
          <cell r="G2504">
            <v>88204.97</v>
          </cell>
          <cell r="H2504">
            <v>12209.7</v>
          </cell>
          <cell r="I2504">
            <v>-95.02</v>
          </cell>
          <cell r="J2504">
            <v>15049.75</v>
          </cell>
          <cell r="K2504">
            <v>4916.79</v>
          </cell>
          <cell r="L2504">
            <v>5796.91</v>
          </cell>
          <cell r="M2504">
            <v>0</v>
          </cell>
          <cell r="N2504">
            <v>34776</v>
          </cell>
          <cell r="O2504">
            <v>7497.87</v>
          </cell>
          <cell r="P2504">
            <v>19159.990000000002</v>
          </cell>
          <cell r="Q2504">
            <v>63015.02</v>
          </cell>
          <cell r="R2504">
            <v>26640</v>
          </cell>
          <cell r="S2504">
            <v>2052</v>
          </cell>
          <cell r="T2504">
            <v>13798.8</v>
          </cell>
          <cell r="U2504">
            <v>5796.91</v>
          </cell>
          <cell r="V2504">
            <v>684</v>
          </cell>
          <cell r="W2504">
            <v>10512</v>
          </cell>
          <cell r="X2504">
            <v>144.75</v>
          </cell>
          <cell r="Y2504">
            <v>11057.62</v>
          </cell>
          <cell r="Z2504">
            <v>7289.83</v>
          </cell>
          <cell r="AA2504">
            <v>18.760000000000002</v>
          </cell>
          <cell r="AB2504">
            <v>2449.5</v>
          </cell>
          <cell r="AC2504">
            <v>14754.34</v>
          </cell>
          <cell r="AD2504">
            <v>6.9</v>
          </cell>
          <cell r="AE2504">
            <v>15444</v>
          </cell>
          <cell r="AF2504">
            <v>58.33</v>
          </cell>
          <cell r="AG2504">
            <v>5275.45</v>
          </cell>
          <cell r="AH2504">
            <v>46062</v>
          </cell>
          <cell r="AI2504">
            <v>2131.1999999999998</v>
          </cell>
          <cell r="AJ2504">
            <v>124305.03</v>
          </cell>
          <cell r="AK2504">
            <v>4680.2299999999996</v>
          </cell>
          <cell r="AL2504">
            <v>21479.62</v>
          </cell>
        </row>
        <row r="2505">
          <cell r="A2505">
            <v>38925</v>
          </cell>
          <cell r="B2505" t="str">
            <v>02:00</v>
          </cell>
          <cell r="C2505">
            <v>39901.21</v>
          </cell>
          <cell r="D2505">
            <v>52246.87</v>
          </cell>
          <cell r="E2505">
            <v>101000.79</v>
          </cell>
          <cell r="F2505">
            <v>-259.2</v>
          </cell>
          <cell r="G2505">
            <v>88204.97</v>
          </cell>
          <cell r="H2505">
            <v>12161.71</v>
          </cell>
          <cell r="I2505">
            <v>-95.31</v>
          </cell>
          <cell r="J2505">
            <v>14575.42</v>
          </cell>
          <cell r="K2505">
            <v>4897.41</v>
          </cell>
          <cell r="L2505">
            <v>5783.25</v>
          </cell>
          <cell r="M2505">
            <v>0</v>
          </cell>
          <cell r="N2505">
            <v>34776</v>
          </cell>
          <cell r="O2505">
            <v>7510</v>
          </cell>
          <cell r="P2505">
            <v>19080.02</v>
          </cell>
          <cell r="Q2505">
            <v>60735.31</v>
          </cell>
          <cell r="R2505">
            <v>26560.02</v>
          </cell>
          <cell r="S2505">
            <v>2160</v>
          </cell>
          <cell r="T2505">
            <v>13402.8</v>
          </cell>
          <cell r="U2505">
            <v>5783.25</v>
          </cell>
          <cell r="V2505">
            <v>699</v>
          </cell>
          <cell r="W2505">
            <v>10396.799999999999</v>
          </cell>
          <cell r="X2505">
            <v>137.25</v>
          </cell>
          <cell r="Y2505">
            <v>10808.2</v>
          </cell>
          <cell r="Z2505">
            <v>7150.94</v>
          </cell>
          <cell r="AA2505">
            <v>18.760000000000002</v>
          </cell>
          <cell r="AB2505">
            <v>2425.6</v>
          </cell>
          <cell r="AC2505">
            <v>14633.78</v>
          </cell>
          <cell r="AD2505">
            <v>6.55</v>
          </cell>
          <cell r="AE2505">
            <v>15138</v>
          </cell>
          <cell r="AF2505">
            <v>58.33</v>
          </cell>
          <cell r="AG2505">
            <v>5189.32</v>
          </cell>
          <cell r="AH2505">
            <v>45462</v>
          </cell>
          <cell r="AI2505">
            <v>2109.6</v>
          </cell>
          <cell r="AJ2505">
            <v>123185.16</v>
          </cell>
          <cell r="AK2505">
            <v>4623.16</v>
          </cell>
          <cell r="AL2505">
            <v>20583.07</v>
          </cell>
        </row>
        <row r="2506">
          <cell r="A2506">
            <v>38925</v>
          </cell>
          <cell r="B2506" t="str">
            <v>02:15</v>
          </cell>
          <cell r="C2506">
            <v>39745.17</v>
          </cell>
          <cell r="D2506">
            <v>46446.44</v>
          </cell>
          <cell r="E2506">
            <v>101522.37</v>
          </cell>
          <cell r="F2506">
            <v>-172.8</v>
          </cell>
          <cell r="G2506">
            <v>88243.3</v>
          </cell>
          <cell r="H2506">
            <v>12209.7</v>
          </cell>
          <cell r="I2506">
            <v>-94.31</v>
          </cell>
          <cell r="J2506">
            <v>14755.4</v>
          </cell>
          <cell r="K2506">
            <v>5038.6000000000004</v>
          </cell>
          <cell r="L2506">
            <v>5805</v>
          </cell>
          <cell r="M2506">
            <v>0</v>
          </cell>
          <cell r="N2506">
            <v>34776</v>
          </cell>
          <cell r="O2506">
            <v>7534.27</v>
          </cell>
          <cell r="P2506">
            <v>19240.02</v>
          </cell>
          <cell r="Q2506">
            <v>58654.31</v>
          </cell>
          <cell r="R2506">
            <v>26760.02</v>
          </cell>
          <cell r="S2506">
            <v>2160</v>
          </cell>
          <cell r="T2506">
            <v>13496.4</v>
          </cell>
          <cell r="U2506">
            <v>5805</v>
          </cell>
          <cell r="V2506">
            <v>699</v>
          </cell>
          <cell r="W2506">
            <v>10252.799999999999</v>
          </cell>
          <cell r="X2506">
            <v>128.25</v>
          </cell>
          <cell r="Y2506">
            <v>10891.34</v>
          </cell>
          <cell r="Z2506">
            <v>7111.8</v>
          </cell>
          <cell r="AA2506">
            <v>18.760000000000002</v>
          </cell>
          <cell r="AB2506">
            <v>2444.6999999999998</v>
          </cell>
          <cell r="AC2506">
            <v>14568</v>
          </cell>
          <cell r="AD2506">
            <v>7.54</v>
          </cell>
          <cell r="AE2506">
            <v>15030</v>
          </cell>
          <cell r="AF2506">
            <v>57.29</v>
          </cell>
          <cell r="AG2506">
            <v>5202.3599999999997</v>
          </cell>
          <cell r="AH2506">
            <v>45153</v>
          </cell>
          <cell r="AI2506">
            <v>2102.4</v>
          </cell>
          <cell r="AJ2506">
            <v>122497.16</v>
          </cell>
          <cell r="AK2506">
            <v>4566.08</v>
          </cell>
          <cell r="AL2506">
            <v>19583.650000000001</v>
          </cell>
        </row>
        <row r="2507">
          <cell r="A2507">
            <v>38925</v>
          </cell>
          <cell r="B2507" t="str">
            <v>02:30</v>
          </cell>
          <cell r="C2507">
            <v>39602.33</v>
          </cell>
          <cell r="D2507">
            <v>43606.33</v>
          </cell>
          <cell r="E2507">
            <v>101441.96</v>
          </cell>
          <cell r="F2507">
            <v>-259.2</v>
          </cell>
          <cell r="G2507">
            <v>88243.3</v>
          </cell>
          <cell r="H2507">
            <v>12209.7</v>
          </cell>
          <cell r="I2507">
            <v>-87.69</v>
          </cell>
          <cell r="J2507">
            <v>14683.41</v>
          </cell>
          <cell r="K2507">
            <v>5102.0600000000004</v>
          </cell>
          <cell r="L2507">
            <v>5803.6</v>
          </cell>
          <cell r="M2507">
            <v>0</v>
          </cell>
          <cell r="N2507">
            <v>34776</v>
          </cell>
          <cell r="O2507">
            <v>7534.27</v>
          </cell>
          <cell r="P2507">
            <v>19299.98</v>
          </cell>
          <cell r="Q2507">
            <v>57647.69</v>
          </cell>
          <cell r="R2507">
            <v>26819.98</v>
          </cell>
          <cell r="S2507">
            <v>2160</v>
          </cell>
          <cell r="T2507">
            <v>13532.4</v>
          </cell>
          <cell r="U2507">
            <v>5803.6</v>
          </cell>
          <cell r="V2507">
            <v>708</v>
          </cell>
          <cell r="W2507">
            <v>10166.4</v>
          </cell>
          <cell r="X2507">
            <v>129</v>
          </cell>
          <cell r="Y2507">
            <v>10891.34</v>
          </cell>
          <cell r="Z2507">
            <v>7335.74</v>
          </cell>
          <cell r="AA2507">
            <v>18.760000000000002</v>
          </cell>
          <cell r="AB2507">
            <v>2446.3000000000002</v>
          </cell>
          <cell r="AC2507">
            <v>14472.68</v>
          </cell>
          <cell r="AD2507">
            <v>6.53</v>
          </cell>
          <cell r="AE2507">
            <v>14940</v>
          </cell>
          <cell r="AF2507">
            <v>57.29</v>
          </cell>
          <cell r="AG2507">
            <v>5280.77</v>
          </cell>
          <cell r="AH2507">
            <v>44724</v>
          </cell>
          <cell r="AI2507">
            <v>2088</v>
          </cell>
          <cell r="AJ2507">
            <v>121681.26</v>
          </cell>
          <cell r="AK2507">
            <v>4394.8500000000004</v>
          </cell>
          <cell r="AL2507">
            <v>18882.32</v>
          </cell>
        </row>
        <row r="2508">
          <cell r="A2508">
            <v>38925</v>
          </cell>
          <cell r="B2508" t="str">
            <v>02:45</v>
          </cell>
          <cell r="C2508">
            <v>39087.81</v>
          </cell>
          <cell r="D2508">
            <v>42606.12</v>
          </cell>
          <cell r="E2508">
            <v>101442.76</v>
          </cell>
          <cell r="F2508">
            <v>-172.8</v>
          </cell>
          <cell r="G2508">
            <v>88166.64</v>
          </cell>
          <cell r="H2508">
            <v>12209.7</v>
          </cell>
          <cell r="I2508">
            <v>-87.4</v>
          </cell>
          <cell r="J2508">
            <v>14534.59</v>
          </cell>
          <cell r="K2508">
            <v>5067.5600000000004</v>
          </cell>
          <cell r="L2508">
            <v>5791.83</v>
          </cell>
          <cell r="M2508">
            <v>0</v>
          </cell>
          <cell r="N2508">
            <v>34776</v>
          </cell>
          <cell r="O2508">
            <v>7540.34</v>
          </cell>
          <cell r="P2508">
            <v>19170</v>
          </cell>
          <cell r="Q2508">
            <v>57127.4</v>
          </cell>
          <cell r="R2508">
            <v>26690</v>
          </cell>
          <cell r="S2508">
            <v>2052</v>
          </cell>
          <cell r="T2508">
            <v>13521.6</v>
          </cell>
          <cell r="U2508">
            <v>5791.83</v>
          </cell>
          <cell r="V2508">
            <v>696</v>
          </cell>
          <cell r="W2508">
            <v>10281.6</v>
          </cell>
          <cell r="X2508">
            <v>126</v>
          </cell>
          <cell r="Y2508">
            <v>10641.92</v>
          </cell>
          <cell r="Z2508">
            <v>7281.71</v>
          </cell>
          <cell r="AA2508">
            <v>18.760000000000002</v>
          </cell>
          <cell r="AB2508">
            <v>2433.6</v>
          </cell>
          <cell r="AC2508">
            <v>14442.22</v>
          </cell>
          <cell r="AD2508">
            <v>6.53</v>
          </cell>
          <cell r="AE2508">
            <v>14814</v>
          </cell>
          <cell r="AF2508">
            <v>56.25</v>
          </cell>
          <cell r="AG2508">
            <v>5215.4799999999996</v>
          </cell>
          <cell r="AH2508">
            <v>44604</v>
          </cell>
          <cell r="AI2508">
            <v>2073.6</v>
          </cell>
          <cell r="AJ2508">
            <v>120913.31</v>
          </cell>
          <cell r="AK2508">
            <v>4509</v>
          </cell>
          <cell r="AL2508">
            <v>18372.669999999998</v>
          </cell>
        </row>
        <row r="2509">
          <cell r="A2509">
            <v>38925</v>
          </cell>
          <cell r="B2509" t="str">
            <v>03:00</v>
          </cell>
          <cell r="C2509">
            <v>39015.39</v>
          </cell>
          <cell r="D2509">
            <v>38765.360000000001</v>
          </cell>
          <cell r="E2509">
            <v>101401.96</v>
          </cell>
          <cell r="F2509">
            <v>-172.8</v>
          </cell>
          <cell r="G2509">
            <v>88243.3</v>
          </cell>
          <cell r="H2509">
            <v>12209.7</v>
          </cell>
          <cell r="I2509">
            <v>-91.57</v>
          </cell>
          <cell r="J2509">
            <v>14660.21</v>
          </cell>
          <cell r="K2509">
            <v>5086.04</v>
          </cell>
          <cell r="L2509">
            <v>5819.13</v>
          </cell>
          <cell r="M2509">
            <v>0</v>
          </cell>
          <cell r="N2509">
            <v>34776</v>
          </cell>
          <cell r="O2509">
            <v>7528.2</v>
          </cell>
          <cell r="P2509">
            <v>19130.009999999998</v>
          </cell>
          <cell r="Q2509">
            <v>56211.57</v>
          </cell>
          <cell r="R2509">
            <v>26650.01</v>
          </cell>
          <cell r="S2509">
            <v>2160</v>
          </cell>
          <cell r="T2509">
            <v>13424.4</v>
          </cell>
          <cell r="U2509">
            <v>5819.13</v>
          </cell>
          <cell r="V2509">
            <v>714</v>
          </cell>
          <cell r="W2509">
            <v>10252.799999999999</v>
          </cell>
          <cell r="X2509">
            <v>123.75</v>
          </cell>
          <cell r="Y2509">
            <v>10725.06</v>
          </cell>
          <cell r="Z2509">
            <v>7400.5</v>
          </cell>
          <cell r="AA2509">
            <v>18.760000000000002</v>
          </cell>
          <cell r="AB2509">
            <v>2417.6</v>
          </cell>
          <cell r="AC2509">
            <v>14302.51</v>
          </cell>
          <cell r="AD2509">
            <v>7.57</v>
          </cell>
          <cell r="AE2509">
            <v>14850</v>
          </cell>
          <cell r="AF2509">
            <v>57.29</v>
          </cell>
          <cell r="AG2509">
            <v>5240.18</v>
          </cell>
          <cell r="AH2509">
            <v>44079</v>
          </cell>
          <cell r="AI2509">
            <v>2073.6</v>
          </cell>
          <cell r="AJ2509">
            <v>120225.34</v>
          </cell>
          <cell r="AK2509">
            <v>4394.8500000000004</v>
          </cell>
          <cell r="AL2509">
            <v>17575.490000000002</v>
          </cell>
        </row>
        <row r="2510">
          <cell r="A2510">
            <v>38925</v>
          </cell>
          <cell r="B2510" t="str">
            <v>03:15</v>
          </cell>
          <cell r="C2510">
            <v>39051</v>
          </cell>
          <cell r="D2510">
            <v>35684.74</v>
          </cell>
          <cell r="E2510">
            <v>101481.15</v>
          </cell>
          <cell r="F2510">
            <v>-172.8</v>
          </cell>
          <cell r="G2510">
            <v>88166.64</v>
          </cell>
          <cell r="H2510">
            <v>12209.7</v>
          </cell>
          <cell r="I2510">
            <v>-92.29</v>
          </cell>
          <cell r="J2510">
            <v>15080.57</v>
          </cell>
          <cell r="K2510">
            <v>4953.3100000000004</v>
          </cell>
          <cell r="L2510">
            <v>5805.98</v>
          </cell>
          <cell r="M2510">
            <v>0</v>
          </cell>
          <cell r="N2510">
            <v>34224</v>
          </cell>
          <cell r="O2510">
            <v>7546.4</v>
          </cell>
          <cell r="P2510">
            <v>19230.03</v>
          </cell>
          <cell r="Q2510">
            <v>55492.29</v>
          </cell>
          <cell r="R2510">
            <v>26750.03</v>
          </cell>
          <cell r="S2510">
            <v>2160</v>
          </cell>
          <cell r="T2510">
            <v>13233.6</v>
          </cell>
          <cell r="U2510">
            <v>5805.98</v>
          </cell>
          <cell r="V2510">
            <v>735</v>
          </cell>
          <cell r="W2510">
            <v>9878.4</v>
          </cell>
          <cell r="X2510">
            <v>120.75</v>
          </cell>
          <cell r="Y2510">
            <v>10725.06</v>
          </cell>
          <cell r="Z2510">
            <v>7408.34</v>
          </cell>
          <cell r="AA2510">
            <v>18.760000000000002</v>
          </cell>
          <cell r="AB2510">
            <v>2411.1999999999998</v>
          </cell>
          <cell r="AC2510">
            <v>14267.23</v>
          </cell>
          <cell r="AD2510">
            <v>6.62</v>
          </cell>
          <cell r="AE2510">
            <v>14940</v>
          </cell>
          <cell r="AF2510">
            <v>58.33</v>
          </cell>
          <cell r="AG2510">
            <v>5197.42</v>
          </cell>
          <cell r="AH2510">
            <v>43872</v>
          </cell>
          <cell r="AI2510">
            <v>2059.1999999999998</v>
          </cell>
          <cell r="AJ2510">
            <v>119313.45</v>
          </cell>
          <cell r="AK2510">
            <v>4509</v>
          </cell>
          <cell r="AL2510">
            <v>16950.13</v>
          </cell>
        </row>
        <row r="2511">
          <cell r="A2511">
            <v>38925</v>
          </cell>
          <cell r="B2511" t="str">
            <v>03:30</v>
          </cell>
          <cell r="C2511">
            <v>39807.58</v>
          </cell>
          <cell r="D2511">
            <v>29484.28</v>
          </cell>
          <cell r="E2511">
            <v>101842.73</v>
          </cell>
          <cell r="F2511">
            <v>-172.8</v>
          </cell>
          <cell r="G2511">
            <v>88281.64</v>
          </cell>
          <cell r="H2511">
            <v>12185.71</v>
          </cell>
          <cell r="I2511">
            <v>-93.87</v>
          </cell>
          <cell r="J2511">
            <v>15457.31</v>
          </cell>
          <cell r="K2511">
            <v>5309.63</v>
          </cell>
          <cell r="L2511">
            <v>5778.94</v>
          </cell>
          <cell r="M2511">
            <v>0</v>
          </cell>
          <cell r="N2511">
            <v>35328</v>
          </cell>
          <cell r="O2511">
            <v>7534.27</v>
          </cell>
          <cell r="P2511">
            <v>19149.98</v>
          </cell>
          <cell r="Q2511">
            <v>55213.87</v>
          </cell>
          <cell r="R2511">
            <v>26669.98</v>
          </cell>
          <cell r="S2511">
            <v>2160</v>
          </cell>
          <cell r="T2511">
            <v>13086</v>
          </cell>
          <cell r="U2511">
            <v>5778.94</v>
          </cell>
          <cell r="V2511">
            <v>735</v>
          </cell>
          <cell r="W2511">
            <v>9734.4</v>
          </cell>
          <cell r="X2511">
            <v>118.5</v>
          </cell>
          <cell r="Y2511">
            <v>10808.2</v>
          </cell>
          <cell r="Z2511">
            <v>7162.84</v>
          </cell>
          <cell r="AA2511">
            <v>18.760000000000002</v>
          </cell>
          <cell r="AB2511">
            <v>2443.1999999999998</v>
          </cell>
          <cell r="AC2511">
            <v>14261.92</v>
          </cell>
          <cell r="AD2511">
            <v>7.45</v>
          </cell>
          <cell r="AE2511">
            <v>14832</v>
          </cell>
          <cell r="AF2511">
            <v>59.37</v>
          </cell>
          <cell r="AG2511">
            <v>5196.49</v>
          </cell>
          <cell r="AH2511">
            <v>43725</v>
          </cell>
          <cell r="AI2511">
            <v>2030.4</v>
          </cell>
          <cell r="AJ2511">
            <v>117985.61</v>
          </cell>
          <cell r="AK2511">
            <v>4509</v>
          </cell>
          <cell r="AL2511">
            <v>15593.01</v>
          </cell>
        </row>
        <row r="2512">
          <cell r="A2512">
            <v>38925</v>
          </cell>
          <cell r="B2512" t="str">
            <v>03:45</v>
          </cell>
          <cell r="C2512">
            <v>40395.32</v>
          </cell>
          <cell r="D2512">
            <v>29884.38</v>
          </cell>
          <cell r="E2512">
            <v>101601.95</v>
          </cell>
          <cell r="F2512">
            <v>-259.2</v>
          </cell>
          <cell r="G2512">
            <v>88243.3</v>
          </cell>
          <cell r="H2512">
            <v>12137.71</v>
          </cell>
          <cell r="I2512">
            <v>-94.16</v>
          </cell>
          <cell r="J2512">
            <v>15654.92</v>
          </cell>
          <cell r="K2512">
            <v>5210.03</v>
          </cell>
          <cell r="L2512">
            <v>5824.04</v>
          </cell>
          <cell r="M2512">
            <v>0</v>
          </cell>
          <cell r="N2512">
            <v>34776</v>
          </cell>
          <cell r="O2512">
            <v>7534.27</v>
          </cell>
          <cell r="P2512">
            <v>19200</v>
          </cell>
          <cell r="Q2512">
            <v>54934.16</v>
          </cell>
          <cell r="R2512">
            <v>26720</v>
          </cell>
          <cell r="S2512">
            <v>2160</v>
          </cell>
          <cell r="T2512">
            <v>12931.2</v>
          </cell>
          <cell r="U2512">
            <v>5824.04</v>
          </cell>
          <cell r="V2512">
            <v>708</v>
          </cell>
          <cell r="W2512">
            <v>9936</v>
          </cell>
          <cell r="X2512">
            <v>111.75</v>
          </cell>
          <cell r="Y2512">
            <v>10974.48</v>
          </cell>
          <cell r="Z2512">
            <v>7323.4</v>
          </cell>
          <cell r="AA2512">
            <v>18.760000000000002</v>
          </cell>
          <cell r="AB2512">
            <v>2467.1999999999998</v>
          </cell>
          <cell r="AC2512">
            <v>14157.19</v>
          </cell>
          <cell r="AD2512">
            <v>6.78</v>
          </cell>
          <cell r="AE2512">
            <v>14724</v>
          </cell>
          <cell r="AF2512">
            <v>58.33</v>
          </cell>
          <cell r="AG2512">
            <v>5196.03</v>
          </cell>
          <cell r="AH2512">
            <v>43584</v>
          </cell>
          <cell r="AI2512">
            <v>2037.6</v>
          </cell>
          <cell r="AJ2512">
            <v>118097.55</v>
          </cell>
          <cell r="AK2512">
            <v>4566.08</v>
          </cell>
          <cell r="AL2512">
            <v>15652.63</v>
          </cell>
        </row>
        <row r="2513">
          <cell r="A2513">
            <v>38925</v>
          </cell>
          <cell r="B2513" t="str">
            <v>04:00</v>
          </cell>
          <cell r="C2513">
            <v>40464.14</v>
          </cell>
          <cell r="D2513">
            <v>29844.37</v>
          </cell>
          <cell r="E2513">
            <v>101442.76</v>
          </cell>
          <cell r="F2513">
            <v>-172.8</v>
          </cell>
          <cell r="G2513">
            <v>88281.64</v>
          </cell>
          <cell r="H2513">
            <v>12137.71</v>
          </cell>
          <cell r="I2513">
            <v>-97.47</v>
          </cell>
          <cell r="J2513">
            <v>14959.38</v>
          </cell>
          <cell r="K2513">
            <v>5060.0600000000004</v>
          </cell>
          <cell r="L2513">
            <v>5785.48</v>
          </cell>
          <cell r="M2513">
            <v>0</v>
          </cell>
          <cell r="N2513">
            <v>35328</v>
          </cell>
          <cell r="O2513">
            <v>7534.27</v>
          </cell>
          <cell r="P2513">
            <v>19220.009999999998</v>
          </cell>
          <cell r="Q2513">
            <v>54697.47</v>
          </cell>
          <cell r="R2513">
            <v>26740.01</v>
          </cell>
          <cell r="S2513">
            <v>2160</v>
          </cell>
          <cell r="T2513">
            <v>12715.2</v>
          </cell>
          <cell r="U2513">
            <v>5785.48</v>
          </cell>
          <cell r="V2513">
            <v>687</v>
          </cell>
          <cell r="W2513">
            <v>9705.6</v>
          </cell>
          <cell r="X2513">
            <v>111</v>
          </cell>
          <cell r="Y2513">
            <v>10808.2</v>
          </cell>
          <cell r="Z2513">
            <v>7234.21</v>
          </cell>
          <cell r="AA2513">
            <v>18.760000000000002</v>
          </cell>
          <cell r="AB2513">
            <v>2433.6</v>
          </cell>
          <cell r="AC2513">
            <v>14206.9</v>
          </cell>
          <cell r="AD2513">
            <v>6.61</v>
          </cell>
          <cell r="AE2513">
            <v>14778</v>
          </cell>
          <cell r="AF2513">
            <v>58.33</v>
          </cell>
          <cell r="AG2513">
            <v>5147.58</v>
          </cell>
          <cell r="AH2513">
            <v>43659</v>
          </cell>
          <cell r="AI2513">
            <v>2037.6</v>
          </cell>
          <cell r="AJ2513">
            <v>117921.54</v>
          </cell>
          <cell r="AK2513">
            <v>4680.2299999999996</v>
          </cell>
          <cell r="AL2513">
            <v>15871.22</v>
          </cell>
        </row>
        <row r="2514">
          <cell r="A2514">
            <v>38925</v>
          </cell>
          <cell r="B2514" t="str">
            <v>04:15</v>
          </cell>
          <cell r="C2514">
            <v>39615.14</v>
          </cell>
          <cell r="D2514">
            <v>31244.65</v>
          </cell>
          <cell r="E2514">
            <v>101481.15</v>
          </cell>
          <cell r="F2514">
            <v>-172.8</v>
          </cell>
          <cell r="G2514">
            <v>88319.97</v>
          </cell>
          <cell r="H2514">
            <v>12159.83</v>
          </cell>
          <cell r="I2514">
            <v>-100.06</v>
          </cell>
          <cell r="J2514">
            <v>15186.96</v>
          </cell>
          <cell r="K2514">
            <v>4897.63</v>
          </cell>
          <cell r="L2514">
            <v>5722.53</v>
          </cell>
          <cell r="M2514">
            <v>0</v>
          </cell>
          <cell r="N2514">
            <v>34776</v>
          </cell>
          <cell r="O2514">
            <v>7534.27</v>
          </cell>
          <cell r="P2514">
            <v>19190.02</v>
          </cell>
          <cell r="Q2514">
            <v>54820.06</v>
          </cell>
          <cell r="R2514">
            <v>26710.02</v>
          </cell>
          <cell r="S2514">
            <v>2052</v>
          </cell>
          <cell r="T2514">
            <v>12682.8</v>
          </cell>
          <cell r="U2514">
            <v>5722.53</v>
          </cell>
          <cell r="V2514">
            <v>693</v>
          </cell>
          <cell r="W2514">
            <v>9849.6</v>
          </cell>
          <cell r="X2514">
            <v>109.5</v>
          </cell>
          <cell r="Y2514">
            <v>10725.06</v>
          </cell>
          <cell r="Z2514">
            <v>6711.16</v>
          </cell>
          <cell r="AA2514">
            <v>16.88</v>
          </cell>
          <cell r="AB2514">
            <v>2454.3000000000002</v>
          </cell>
          <cell r="AC2514">
            <v>14356.1</v>
          </cell>
          <cell r="AD2514">
            <v>7.54</v>
          </cell>
          <cell r="AE2514">
            <v>14922</v>
          </cell>
          <cell r="AF2514">
            <v>55.21</v>
          </cell>
          <cell r="AG2514">
            <v>5238.1499999999996</v>
          </cell>
          <cell r="AH2514">
            <v>43767</v>
          </cell>
          <cell r="AI2514">
            <v>2052</v>
          </cell>
          <cell r="AJ2514">
            <v>118177.48</v>
          </cell>
          <cell r="AK2514">
            <v>4851.46</v>
          </cell>
          <cell r="AL2514">
            <v>15831.48</v>
          </cell>
        </row>
        <row r="2515">
          <cell r="A2515">
            <v>38925</v>
          </cell>
          <cell r="B2515" t="str">
            <v>04:30</v>
          </cell>
          <cell r="C2515">
            <v>35678.19</v>
          </cell>
          <cell r="D2515">
            <v>35005.4</v>
          </cell>
          <cell r="E2515">
            <v>101565.14</v>
          </cell>
          <cell r="F2515">
            <v>-172.8</v>
          </cell>
          <cell r="G2515">
            <v>88319.97</v>
          </cell>
          <cell r="H2515">
            <v>12185.71</v>
          </cell>
          <cell r="I2515">
            <v>-107.1</v>
          </cell>
          <cell r="J2515">
            <v>14953.35</v>
          </cell>
          <cell r="K2515">
            <v>5292.73</v>
          </cell>
          <cell r="L2515">
            <v>5813.47</v>
          </cell>
          <cell r="M2515">
            <v>0</v>
          </cell>
          <cell r="N2515">
            <v>34776</v>
          </cell>
          <cell r="O2515">
            <v>7534.27</v>
          </cell>
          <cell r="P2515">
            <v>19239.98</v>
          </cell>
          <cell r="Q2515">
            <v>55227.1</v>
          </cell>
          <cell r="R2515">
            <v>26759.98</v>
          </cell>
          <cell r="S2515">
            <v>2160</v>
          </cell>
          <cell r="T2515">
            <v>12146.4</v>
          </cell>
          <cell r="U2515">
            <v>5813.47</v>
          </cell>
          <cell r="V2515">
            <v>720</v>
          </cell>
          <cell r="W2515">
            <v>9676.7999999999993</v>
          </cell>
          <cell r="X2515">
            <v>110.25</v>
          </cell>
          <cell r="Y2515">
            <v>10725.06</v>
          </cell>
          <cell r="Z2515">
            <v>6585.1</v>
          </cell>
          <cell r="AA2515">
            <v>18.760000000000002</v>
          </cell>
          <cell r="AB2515">
            <v>2494.1999999999998</v>
          </cell>
          <cell r="AC2515">
            <v>14356.2</v>
          </cell>
          <cell r="AD2515">
            <v>6.68</v>
          </cell>
          <cell r="AE2515">
            <v>15012</v>
          </cell>
          <cell r="AF2515">
            <v>56.25</v>
          </cell>
          <cell r="AG2515">
            <v>5290.45</v>
          </cell>
          <cell r="AH2515">
            <v>44097</v>
          </cell>
          <cell r="AI2515">
            <v>2037.6</v>
          </cell>
          <cell r="AJ2515">
            <v>118241.46</v>
          </cell>
          <cell r="AK2515">
            <v>4737.3100000000004</v>
          </cell>
          <cell r="AL2515">
            <v>15950.71</v>
          </cell>
        </row>
        <row r="2516">
          <cell r="A2516">
            <v>38925</v>
          </cell>
          <cell r="B2516" t="str">
            <v>04:45</v>
          </cell>
          <cell r="C2516">
            <v>35271.29</v>
          </cell>
          <cell r="D2516">
            <v>36285.660000000003</v>
          </cell>
          <cell r="E2516">
            <v>101599.96</v>
          </cell>
          <cell r="F2516">
            <v>-172.8</v>
          </cell>
          <cell r="G2516">
            <v>88281.64</v>
          </cell>
          <cell r="H2516">
            <v>12281.7</v>
          </cell>
          <cell r="I2516">
            <v>-116.87</v>
          </cell>
          <cell r="J2516">
            <v>14948.59</v>
          </cell>
          <cell r="K2516">
            <v>5277.78</v>
          </cell>
          <cell r="L2516">
            <v>5812.44</v>
          </cell>
          <cell r="M2516">
            <v>0</v>
          </cell>
          <cell r="N2516">
            <v>34776</v>
          </cell>
          <cell r="O2516">
            <v>7534.27</v>
          </cell>
          <cell r="P2516">
            <v>19179.990000000002</v>
          </cell>
          <cell r="Q2516">
            <v>55836.87</v>
          </cell>
          <cell r="R2516">
            <v>26699.99</v>
          </cell>
          <cell r="S2516">
            <v>2160</v>
          </cell>
          <cell r="T2516">
            <v>12117.6</v>
          </cell>
          <cell r="U2516">
            <v>5812.44</v>
          </cell>
          <cell r="V2516">
            <v>753</v>
          </cell>
          <cell r="W2516">
            <v>9676.7999999999993</v>
          </cell>
          <cell r="X2516">
            <v>108.75</v>
          </cell>
          <cell r="Y2516">
            <v>10808.2</v>
          </cell>
          <cell r="Z2516">
            <v>6449.8</v>
          </cell>
          <cell r="AA2516">
            <v>18.760000000000002</v>
          </cell>
          <cell r="AB2516">
            <v>2503.8000000000002</v>
          </cell>
          <cell r="AC2516">
            <v>14286.67</v>
          </cell>
          <cell r="AD2516">
            <v>6.59</v>
          </cell>
          <cell r="AE2516">
            <v>15210</v>
          </cell>
          <cell r="AF2516">
            <v>56.25</v>
          </cell>
          <cell r="AG2516">
            <v>5260.95</v>
          </cell>
          <cell r="AH2516">
            <v>44454</v>
          </cell>
          <cell r="AI2516">
            <v>2066.4</v>
          </cell>
          <cell r="AJ2516">
            <v>118177.39</v>
          </cell>
          <cell r="AK2516">
            <v>4566.08</v>
          </cell>
          <cell r="AL2516">
            <v>15874.73</v>
          </cell>
        </row>
        <row r="2517">
          <cell r="A2517">
            <v>38925</v>
          </cell>
          <cell r="B2517" t="str">
            <v>05:00</v>
          </cell>
          <cell r="C2517">
            <v>35462.54</v>
          </cell>
          <cell r="D2517">
            <v>38206.04</v>
          </cell>
          <cell r="E2517">
            <v>101604.35</v>
          </cell>
          <cell r="F2517">
            <v>-172.8</v>
          </cell>
          <cell r="G2517">
            <v>88281.64</v>
          </cell>
          <cell r="H2517">
            <v>12329.69</v>
          </cell>
          <cell r="I2517">
            <v>-115.01</v>
          </cell>
          <cell r="J2517">
            <v>15007.38</v>
          </cell>
          <cell r="K2517">
            <v>5140.38</v>
          </cell>
          <cell r="L2517">
            <v>5823.19</v>
          </cell>
          <cell r="M2517">
            <v>0</v>
          </cell>
          <cell r="N2517">
            <v>35328</v>
          </cell>
          <cell r="O2517">
            <v>7528.2</v>
          </cell>
          <cell r="P2517">
            <v>19010.03</v>
          </cell>
          <cell r="Q2517">
            <v>56995.01</v>
          </cell>
          <cell r="R2517">
            <v>26530.03</v>
          </cell>
          <cell r="S2517">
            <v>2160</v>
          </cell>
          <cell r="T2517">
            <v>12078</v>
          </cell>
          <cell r="U2517">
            <v>5823.19</v>
          </cell>
          <cell r="V2517">
            <v>771</v>
          </cell>
          <cell r="W2517">
            <v>9561.6</v>
          </cell>
          <cell r="X2517">
            <v>110.25</v>
          </cell>
          <cell r="Y2517">
            <v>10808.2</v>
          </cell>
          <cell r="Z2517">
            <v>6492.92</v>
          </cell>
          <cell r="AA2517">
            <v>18.760000000000002</v>
          </cell>
          <cell r="AB2517">
            <v>2513.3000000000002</v>
          </cell>
          <cell r="AC2517">
            <v>14386.6</v>
          </cell>
          <cell r="AD2517">
            <v>7.61</v>
          </cell>
          <cell r="AE2517">
            <v>15372</v>
          </cell>
          <cell r="AF2517">
            <v>57.29</v>
          </cell>
          <cell r="AG2517">
            <v>5226.29</v>
          </cell>
          <cell r="AH2517">
            <v>44961</v>
          </cell>
          <cell r="AI2517">
            <v>2080.8000000000002</v>
          </cell>
          <cell r="AJ2517">
            <v>118417.41</v>
          </cell>
          <cell r="AK2517">
            <v>4566.08</v>
          </cell>
          <cell r="AL2517">
            <v>16145.91</v>
          </cell>
        </row>
        <row r="2518">
          <cell r="A2518">
            <v>38925</v>
          </cell>
          <cell r="B2518" t="str">
            <v>05:15</v>
          </cell>
          <cell r="C2518">
            <v>37633.46</v>
          </cell>
          <cell r="D2518">
            <v>41606.1</v>
          </cell>
          <cell r="E2518">
            <v>101400.36</v>
          </cell>
          <cell r="F2518">
            <v>-172.8</v>
          </cell>
          <cell r="G2518">
            <v>88243.3</v>
          </cell>
          <cell r="H2518">
            <v>12329.69</v>
          </cell>
          <cell r="I2518">
            <v>-113.28</v>
          </cell>
          <cell r="J2518">
            <v>14808.97</v>
          </cell>
          <cell r="K2518">
            <v>5056.45</v>
          </cell>
          <cell r="L2518">
            <v>5819.53</v>
          </cell>
          <cell r="M2518">
            <v>0</v>
          </cell>
          <cell r="N2518">
            <v>34776</v>
          </cell>
          <cell r="O2518">
            <v>7528.2</v>
          </cell>
          <cell r="P2518">
            <v>19040.02</v>
          </cell>
          <cell r="Q2518">
            <v>59193.279999999999</v>
          </cell>
          <cell r="R2518">
            <v>26560.02</v>
          </cell>
          <cell r="S2518">
            <v>2160</v>
          </cell>
          <cell r="T2518">
            <v>12204</v>
          </cell>
          <cell r="U2518">
            <v>5819.53</v>
          </cell>
          <cell r="V2518">
            <v>834</v>
          </cell>
          <cell r="W2518">
            <v>9763.2000000000007</v>
          </cell>
          <cell r="X2518">
            <v>106.5</v>
          </cell>
          <cell r="Y2518">
            <v>10725.06</v>
          </cell>
          <cell r="Z2518">
            <v>6949.82</v>
          </cell>
          <cell r="AA2518">
            <v>18.760000000000002</v>
          </cell>
          <cell r="AB2518">
            <v>2553.1</v>
          </cell>
          <cell r="AC2518">
            <v>14730.43</v>
          </cell>
          <cell r="AD2518">
            <v>6.89</v>
          </cell>
          <cell r="AE2518">
            <v>15858</v>
          </cell>
          <cell r="AF2518">
            <v>57.29</v>
          </cell>
          <cell r="AG2518">
            <v>5147.3100000000004</v>
          </cell>
          <cell r="AH2518">
            <v>45849</v>
          </cell>
          <cell r="AI2518">
            <v>2160</v>
          </cell>
          <cell r="AJ2518">
            <v>118769.31</v>
          </cell>
          <cell r="AK2518">
            <v>4623.16</v>
          </cell>
          <cell r="AL2518">
            <v>16324.76</v>
          </cell>
        </row>
        <row r="2519">
          <cell r="A2519">
            <v>38925</v>
          </cell>
          <cell r="B2519" t="str">
            <v>05:30</v>
          </cell>
          <cell r="C2519">
            <v>39987.629999999997</v>
          </cell>
          <cell r="D2519">
            <v>44686.55</v>
          </cell>
          <cell r="E2519">
            <v>101519.16</v>
          </cell>
          <cell r="F2519">
            <v>-172.8</v>
          </cell>
          <cell r="G2519">
            <v>88243.3</v>
          </cell>
          <cell r="H2519">
            <v>12305.7</v>
          </cell>
          <cell r="I2519">
            <v>-117.31</v>
          </cell>
          <cell r="J2519">
            <v>14876.59</v>
          </cell>
          <cell r="K2519">
            <v>5025</v>
          </cell>
          <cell r="L2519">
            <v>5838.62</v>
          </cell>
          <cell r="M2519">
            <v>0</v>
          </cell>
          <cell r="N2519">
            <v>35328</v>
          </cell>
          <cell r="O2519">
            <v>7534.27</v>
          </cell>
          <cell r="P2519">
            <v>19050</v>
          </cell>
          <cell r="Q2519">
            <v>61037.31</v>
          </cell>
          <cell r="R2519">
            <v>26530</v>
          </cell>
          <cell r="S2519">
            <v>2052</v>
          </cell>
          <cell r="T2519">
            <v>12412.8</v>
          </cell>
          <cell r="U2519">
            <v>5838.62</v>
          </cell>
          <cell r="V2519">
            <v>819</v>
          </cell>
          <cell r="W2519">
            <v>9878.4</v>
          </cell>
          <cell r="X2519">
            <v>114.75</v>
          </cell>
          <cell r="Y2519">
            <v>10891.34</v>
          </cell>
          <cell r="Z2519">
            <v>7178.21</v>
          </cell>
          <cell r="AA2519">
            <v>18.760000000000002</v>
          </cell>
          <cell r="AB2519">
            <v>2576.9</v>
          </cell>
          <cell r="AC2519">
            <v>14714.26</v>
          </cell>
          <cell r="AD2519">
            <v>7.98</v>
          </cell>
          <cell r="AE2519">
            <v>16200</v>
          </cell>
          <cell r="AF2519">
            <v>59.37</v>
          </cell>
          <cell r="AG2519">
            <v>5043.74</v>
          </cell>
          <cell r="AH2519">
            <v>46794</v>
          </cell>
          <cell r="AI2519">
            <v>2253.6</v>
          </cell>
          <cell r="AJ2519">
            <v>119217.25</v>
          </cell>
          <cell r="AK2519">
            <v>4451.93</v>
          </cell>
          <cell r="AL2519">
            <v>16811.02</v>
          </cell>
        </row>
        <row r="2520">
          <cell r="A2520">
            <v>38925</v>
          </cell>
          <cell r="B2520" t="str">
            <v>05:45</v>
          </cell>
          <cell r="C2520">
            <v>41259.53</v>
          </cell>
          <cell r="D2520">
            <v>49167.45</v>
          </cell>
          <cell r="E2520">
            <v>101636.75</v>
          </cell>
          <cell r="F2520">
            <v>-172.8</v>
          </cell>
          <cell r="G2520">
            <v>88281.64</v>
          </cell>
          <cell r="H2520">
            <v>12305.7</v>
          </cell>
          <cell r="I2520">
            <v>-125.64</v>
          </cell>
          <cell r="J2520">
            <v>15078.97</v>
          </cell>
          <cell r="K2520">
            <v>5194.42</v>
          </cell>
          <cell r="L2520">
            <v>5841.68</v>
          </cell>
          <cell r="M2520">
            <v>0</v>
          </cell>
          <cell r="N2520">
            <v>34776</v>
          </cell>
          <cell r="O2520">
            <v>7528.2</v>
          </cell>
          <cell r="P2520">
            <v>18889.990000000002</v>
          </cell>
          <cell r="Q2520">
            <v>62525.64</v>
          </cell>
          <cell r="R2520">
            <v>26409.99</v>
          </cell>
          <cell r="S2520">
            <v>2160</v>
          </cell>
          <cell r="T2520">
            <v>12621.6</v>
          </cell>
          <cell r="U2520">
            <v>5841.68</v>
          </cell>
          <cell r="V2520">
            <v>849</v>
          </cell>
          <cell r="W2520">
            <v>10137.6</v>
          </cell>
          <cell r="X2520">
            <v>111.75</v>
          </cell>
          <cell r="Y2520">
            <v>11140.76</v>
          </cell>
          <cell r="Z2520">
            <v>7567.13</v>
          </cell>
          <cell r="AA2520">
            <v>18.760000000000002</v>
          </cell>
          <cell r="AB2520">
            <v>2650.3</v>
          </cell>
          <cell r="AC2520">
            <v>15279.8</v>
          </cell>
          <cell r="AD2520">
            <v>10.92</v>
          </cell>
          <cell r="AE2520">
            <v>16776</v>
          </cell>
          <cell r="AF2520">
            <v>59.37</v>
          </cell>
          <cell r="AG2520">
            <v>5138.63</v>
          </cell>
          <cell r="AH2520">
            <v>47760</v>
          </cell>
          <cell r="AI2520">
            <v>2354.4</v>
          </cell>
          <cell r="AJ2520">
            <v>119985.18</v>
          </cell>
          <cell r="AK2520">
            <v>4509</v>
          </cell>
          <cell r="AL2520">
            <v>17300.79</v>
          </cell>
        </row>
        <row r="2521">
          <cell r="A2521">
            <v>38925</v>
          </cell>
          <cell r="B2521" t="str">
            <v>06:00</v>
          </cell>
          <cell r="C2521">
            <v>43149.99</v>
          </cell>
          <cell r="D2521">
            <v>56208.85</v>
          </cell>
          <cell r="E2521">
            <v>102199.09</v>
          </cell>
          <cell r="F2521">
            <v>-259.2</v>
          </cell>
          <cell r="G2521">
            <v>88358.3</v>
          </cell>
          <cell r="H2521">
            <v>12257.7</v>
          </cell>
          <cell r="I2521">
            <v>-132.11000000000001</v>
          </cell>
          <cell r="J2521">
            <v>15144.94</v>
          </cell>
          <cell r="K2521">
            <v>5148.71</v>
          </cell>
          <cell r="L2521">
            <v>5989.18</v>
          </cell>
          <cell r="M2521">
            <v>0</v>
          </cell>
          <cell r="N2521">
            <v>34776</v>
          </cell>
          <cell r="O2521">
            <v>7534.27</v>
          </cell>
          <cell r="P2521">
            <v>18969.990000000002</v>
          </cell>
          <cell r="Q2521">
            <v>66292.11</v>
          </cell>
          <cell r="R2521">
            <v>26489.99</v>
          </cell>
          <cell r="S2521">
            <v>2268</v>
          </cell>
          <cell r="T2521">
            <v>12945.6</v>
          </cell>
          <cell r="U2521">
            <v>5989.18</v>
          </cell>
          <cell r="V2521">
            <v>879</v>
          </cell>
          <cell r="W2521">
            <v>10483.200000000001</v>
          </cell>
          <cell r="X2521">
            <v>113.25</v>
          </cell>
          <cell r="Y2521">
            <v>11223.9</v>
          </cell>
          <cell r="Z2521">
            <v>7780.91</v>
          </cell>
          <cell r="AA2521">
            <v>18.760000000000002</v>
          </cell>
          <cell r="AB2521">
            <v>2726.9</v>
          </cell>
          <cell r="AC2521">
            <v>15659.58</v>
          </cell>
          <cell r="AD2521">
            <v>7.38</v>
          </cell>
          <cell r="AE2521">
            <v>17298</v>
          </cell>
          <cell r="AF2521">
            <v>61.45</v>
          </cell>
          <cell r="AG2521">
            <v>5153.8900000000003</v>
          </cell>
          <cell r="AH2521">
            <v>49584</v>
          </cell>
          <cell r="AI2521">
            <v>2476.8000000000002</v>
          </cell>
          <cell r="AJ2521">
            <v>121185.04</v>
          </cell>
          <cell r="AK2521">
            <v>4451.93</v>
          </cell>
          <cell r="AL2521">
            <v>17595.36</v>
          </cell>
        </row>
        <row r="2522">
          <cell r="A2522">
            <v>38925</v>
          </cell>
          <cell r="B2522" t="str">
            <v>06:15</v>
          </cell>
          <cell r="C2522">
            <v>45893.45</v>
          </cell>
          <cell r="D2522">
            <v>68410.429999999993</v>
          </cell>
          <cell r="E2522">
            <v>101517.51</v>
          </cell>
          <cell r="F2522">
            <v>-172.8</v>
          </cell>
          <cell r="G2522">
            <v>88319.97</v>
          </cell>
          <cell r="H2522">
            <v>12276.07</v>
          </cell>
          <cell r="I2522">
            <v>-145.05000000000001</v>
          </cell>
          <cell r="J2522">
            <v>14910.99</v>
          </cell>
          <cell r="K2522">
            <v>5058.7700000000004</v>
          </cell>
          <cell r="L2522">
            <v>5898.49</v>
          </cell>
          <cell r="M2522">
            <v>0</v>
          </cell>
          <cell r="N2522">
            <v>35328</v>
          </cell>
          <cell r="O2522">
            <v>7528.2</v>
          </cell>
          <cell r="P2522">
            <v>18600.02</v>
          </cell>
          <cell r="Q2522">
            <v>72505.05</v>
          </cell>
          <cell r="R2522">
            <v>26120.01</v>
          </cell>
          <cell r="S2522">
            <v>2160</v>
          </cell>
          <cell r="T2522">
            <v>13082.4</v>
          </cell>
          <cell r="U2522">
            <v>5898.49</v>
          </cell>
          <cell r="V2522">
            <v>942</v>
          </cell>
          <cell r="W2522">
            <v>10569.6</v>
          </cell>
          <cell r="X2522">
            <v>113.25</v>
          </cell>
          <cell r="Y2522">
            <v>11556.46</v>
          </cell>
          <cell r="Z2522">
            <v>7669.52</v>
          </cell>
          <cell r="AA2522">
            <v>13.13</v>
          </cell>
          <cell r="AB2522">
            <v>2860.9</v>
          </cell>
          <cell r="AC2522">
            <v>16310.35</v>
          </cell>
          <cell r="AD2522">
            <v>8.81</v>
          </cell>
          <cell r="AE2522">
            <v>18360</v>
          </cell>
          <cell r="AF2522">
            <v>62.5</v>
          </cell>
          <cell r="AG2522">
            <v>5304.57</v>
          </cell>
          <cell r="AH2522">
            <v>52035</v>
          </cell>
          <cell r="AI2522">
            <v>2635.2</v>
          </cell>
          <cell r="AJ2522">
            <v>122160.92</v>
          </cell>
          <cell r="AK2522">
            <v>4394.8500000000004</v>
          </cell>
          <cell r="AL2522">
            <v>19037.78</v>
          </cell>
        </row>
        <row r="2523">
          <cell r="A2523">
            <v>38925</v>
          </cell>
          <cell r="B2523" t="str">
            <v>06:30</v>
          </cell>
          <cell r="C2523">
            <v>49053</v>
          </cell>
          <cell r="D2523">
            <v>77972.02</v>
          </cell>
          <cell r="E2523">
            <v>107396.41</v>
          </cell>
          <cell r="F2523">
            <v>-259.2</v>
          </cell>
          <cell r="G2523">
            <v>88358.3</v>
          </cell>
          <cell r="H2523">
            <v>12438.43</v>
          </cell>
          <cell r="I2523">
            <v>-153.82</v>
          </cell>
          <cell r="J2523">
            <v>14671.01</v>
          </cell>
          <cell r="K2523">
            <v>5281.78</v>
          </cell>
          <cell r="L2523">
            <v>5829.3</v>
          </cell>
          <cell r="M2523">
            <v>0</v>
          </cell>
          <cell r="N2523">
            <v>34776</v>
          </cell>
          <cell r="O2523">
            <v>7528.2</v>
          </cell>
          <cell r="P2523">
            <v>18450.009999999998</v>
          </cell>
          <cell r="Q2523">
            <v>80753.820000000007</v>
          </cell>
          <cell r="R2523">
            <v>25930.01</v>
          </cell>
          <cell r="S2523">
            <v>2268</v>
          </cell>
          <cell r="T2523">
            <v>13435.2</v>
          </cell>
          <cell r="U2523">
            <v>5829.3</v>
          </cell>
          <cell r="V2523">
            <v>993</v>
          </cell>
          <cell r="W2523">
            <v>10598.4</v>
          </cell>
          <cell r="X2523">
            <v>117.75</v>
          </cell>
          <cell r="Y2523">
            <v>11805.88</v>
          </cell>
          <cell r="Z2523">
            <v>7890.76</v>
          </cell>
          <cell r="AA2523">
            <v>7.5</v>
          </cell>
          <cell r="AB2523">
            <v>2978.9</v>
          </cell>
          <cell r="AC2523">
            <v>16951.310000000001</v>
          </cell>
          <cell r="AD2523">
            <v>8.0399999999999991</v>
          </cell>
          <cell r="AE2523">
            <v>19728</v>
          </cell>
          <cell r="AF2523">
            <v>66.66</v>
          </cell>
          <cell r="AG2523">
            <v>5260.46</v>
          </cell>
          <cell r="AH2523">
            <v>55764</v>
          </cell>
          <cell r="AI2523">
            <v>2815.2</v>
          </cell>
          <cell r="AJ2523">
            <v>127296.28</v>
          </cell>
          <cell r="AK2523">
            <v>3253.33</v>
          </cell>
          <cell r="AL2523">
            <v>18889.34</v>
          </cell>
        </row>
        <row r="2524">
          <cell r="A2524">
            <v>38925</v>
          </cell>
          <cell r="B2524" t="str">
            <v>06:45</v>
          </cell>
          <cell r="C2524">
            <v>49459.9</v>
          </cell>
          <cell r="D2524">
            <v>83373.100000000006</v>
          </cell>
          <cell r="E2524">
            <v>117918.07</v>
          </cell>
          <cell r="F2524">
            <v>2764.8</v>
          </cell>
          <cell r="G2524">
            <v>88281.64</v>
          </cell>
          <cell r="H2524">
            <v>12458.67</v>
          </cell>
          <cell r="I2524">
            <v>-162.44999999999999</v>
          </cell>
          <cell r="J2524">
            <v>14617.38</v>
          </cell>
          <cell r="K2524">
            <v>5121.2</v>
          </cell>
          <cell r="L2524">
            <v>5762.35</v>
          </cell>
          <cell r="M2524">
            <v>0</v>
          </cell>
          <cell r="N2524">
            <v>34776</v>
          </cell>
          <cell r="O2524">
            <v>7522.14</v>
          </cell>
          <cell r="P2524">
            <v>18519.990000000002</v>
          </cell>
          <cell r="Q2524">
            <v>91282.45</v>
          </cell>
          <cell r="R2524">
            <v>26039.99</v>
          </cell>
          <cell r="S2524">
            <v>2160</v>
          </cell>
          <cell r="T2524">
            <v>13737.6</v>
          </cell>
          <cell r="U2524">
            <v>5762.35</v>
          </cell>
          <cell r="V2524">
            <v>975</v>
          </cell>
          <cell r="W2524">
            <v>11001.6</v>
          </cell>
          <cell r="X2524">
            <v>120.75</v>
          </cell>
          <cell r="Y2524">
            <v>12304.72</v>
          </cell>
          <cell r="Z2524">
            <v>8067.83</v>
          </cell>
          <cell r="AA2524">
            <v>3.75</v>
          </cell>
          <cell r="AB2524">
            <v>3066.5</v>
          </cell>
          <cell r="AC2524">
            <v>17438.330000000002</v>
          </cell>
          <cell r="AD2524">
            <v>8.3800000000000008</v>
          </cell>
          <cell r="AE2524">
            <v>20034</v>
          </cell>
          <cell r="AF2524">
            <v>68.75</v>
          </cell>
          <cell r="AG2524">
            <v>5348</v>
          </cell>
          <cell r="AH2524">
            <v>59556</v>
          </cell>
          <cell r="AI2524">
            <v>2887.2</v>
          </cell>
          <cell r="AJ2524">
            <v>132287.75</v>
          </cell>
          <cell r="AK2524">
            <v>2682.57</v>
          </cell>
          <cell r="AL2524">
            <v>15008.6</v>
          </cell>
        </row>
        <row r="2525">
          <cell r="A2525">
            <v>38925</v>
          </cell>
          <cell r="B2525" t="str">
            <v>07:00</v>
          </cell>
          <cell r="C2525">
            <v>49207.040000000001</v>
          </cell>
          <cell r="D2525">
            <v>81292.679999999993</v>
          </cell>
          <cell r="E2525">
            <v>119167.32</v>
          </cell>
          <cell r="F2525">
            <v>14342.4</v>
          </cell>
          <cell r="G2525">
            <v>88319.97</v>
          </cell>
          <cell r="H2525">
            <v>12482.67</v>
          </cell>
          <cell r="I2525">
            <v>-171.79</v>
          </cell>
          <cell r="J2525">
            <v>14832.96</v>
          </cell>
          <cell r="K2525">
            <v>4954.1000000000004</v>
          </cell>
          <cell r="L2525">
            <v>6244.04</v>
          </cell>
          <cell r="M2525">
            <v>0</v>
          </cell>
          <cell r="N2525">
            <v>35328</v>
          </cell>
          <cell r="O2525">
            <v>7534.27</v>
          </cell>
          <cell r="P2525">
            <v>19570.009999999998</v>
          </cell>
          <cell r="Q2525">
            <v>99931.79</v>
          </cell>
          <cell r="R2525">
            <v>27090.01</v>
          </cell>
          <cell r="S2525">
            <v>2160</v>
          </cell>
          <cell r="T2525">
            <v>12927.6</v>
          </cell>
          <cell r="U2525">
            <v>6244.04</v>
          </cell>
          <cell r="V2525">
            <v>879</v>
          </cell>
          <cell r="W2525">
            <v>11260.8</v>
          </cell>
          <cell r="X2525">
            <v>132.75</v>
          </cell>
          <cell r="Y2525">
            <v>12138.44</v>
          </cell>
          <cell r="Z2525">
            <v>7902.04</v>
          </cell>
          <cell r="AA2525">
            <v>3.75</v>
          </cell>
          <cell r="AB2525">
            <v>2904</v>
          </cell>
          <cell r="AC2525">
            <v>17491.3</v>
          </cell>
          <cell r="AD2525">
            <v>9.65</v>
          </cell>
          <cell r="AE2525">
            <v>19512</v>
          </cell>
          <cell r="AF2525">
            <v>50</v>
          </cell>
          <cell r="AG2525">
            <v>5338.77</v>
          </cell>
          <cell r="AH2525">
            <v>60171</v>
          </cell>
          <cell r="AI2525">
            <v>2642.4</v>
          </cell>
          <cell r="AJ2525">
            <v>133823.71</v>
          </cell>
          <cell r="AK2525">
            <v>2625.5</v>
          </cell>
          <cell r="AL2525">
            <v>15355.76</v>
          </cell>
        </row>
        <row r="2526">
          <cell r="A2526">
            <v>38925</v>
          </cell>
          <cell r="B2526" t="str">
            <v>07:15</v>
          </cell>
          <cell r="C2526">
            <v>49134.62</v>
          </cell>
          <cell r="D2526">
            <v>74291.27</v>
          </cell>
          <cell r="E2526">
            <v>129520.81</v>
          </cell>
          <cell r="F2526">
            <v>25747.200000000001</v>
          </cell>
          <cell r="G2526">
            <v>89048.3</v>
          </cell>
          <cell r="H2526">
            <v>12410.68</v>
          </cell>
          <cell r="I2526">
            <v>-189.47</v>
          </cell>
          <cell r="J2526">
            <v>15457.31</v>
          </cell>
          <cell r="K2526">
            <v>5073.0200000000004</v>
          </cell>
          <cell r="L2526">
            <v>8207.64</v>
          </cell>
          <cell r="M2526">
            <v>0</v>
          </cell>
          <cell r="N2526">
            <v>35328</v>
          </cell>
          <cell r="O2526">
            <v>7661.66</v>
          </cell>
          <cell r="P2526">
            <v>24339.99</v>
          </cell>
          <cell r="Q2526">
            <v>108909.47</v>
          </cell>
          <cell r="R2526">
            <v>31979.99</v>
          </cell>
          <cell r="S2526">
            <v>2052</v>
          </cell>
          <cell r="T2526">
            <v>11484</v>
          </cell>
          <cell r="U2526">
            <v>8207.64</v>
          </cell>
          <cell r="V2526">
            <v>846</v>
          </cell>
          <cell r="W2526">
            <v>11260.8</v>
          </cell>
          <cell r="X2526">
            <v>138.75</v>
          </cell>
          <cell r="Y2526">
            <v>12221.58</v>
          </cell>
          <cell r="Z2526">
            <v>7940.31</v>
          </cell>
          <cell r="AA2526">
            <v>3.75</v>
          </cell>
          <cell r="AB2526">
            <v>2691.7</v>
          </cell>
          <cell r="AC2526">
            <v>18225.830000000002</v>
          </cell>
          <cell r="AD2526">
            <v>9.59</v>
          </cell>
          <cell r="AE2526">
            <v>20736</v>
          </cell>
          <cell r="AF2526">
            <v>42.71</v>
          </cell>
          <cell r="AG2526">
            <v>5330.64</v>
          </cell>
          <cell r="AH2526">
            <v>65064</v>
          </cell>
          <cell r="AI2526">
            <v>2541.6</v>
          </cell>
          <cell r="AJ2526">
            <v>140878.88</v>
          </cell>
          <cell r="AK2526">
            <v>2568.42</v>
          </cell>
          <cell r="AL2526">
            <v>13960.11</v>
          </cell>
        </row>
        <row r="2527">
          <cell r="A2527">
            <v>38925</v>
          </cell>
          <cell r="B2527" t="str">
            <v>07:30</v>
          </cell>
          <cell r="C2527">
            <v>49324.27</v>
          </cell>
          <cell r="D2527">
            <v>73931.22</v>
          </cell>
          <cell r="E2527">
            <v>143431.28</v>
          </cell>
          <cell r="F2527">
            <v>33177.599999999999</v>
          </cell>
          <cell r="G2527">
            <v>91999.97</v>
          </cell>
          <cell r="H2527">
            <v>12794.64</v>
          </cell>
          <cell r="I2527">
            <v>-209.74</v>
          </cell>
          <cell r="J2527">
            <v>16153.65</v>
          </cell>
          <cell r="K2527">
            <v>5809.96</v>
          </cell>
          <cell r="L2527">
            <v>8638.2900000000009</v>
          </cell>
          <cell r="M2527">
            <v>0</v>
          </cell>
          <cell r="N2527">
            <v>36984</v>
          </cell>
          <cell r="O2527">
            <v>8098.43</v>
          </cell>
          <cell r="P2527">
            <v>30660</v>
          </cell>
          <cell r="Q2527">
            <v>120529.74</v>
          </cell>
          <cell r="R2527">
            <v>38660</v>
          </cell>
          <cell r="S2527">
            <v>2160</v>
          </cell>
          <cell r="T2527">
            <v>11257.2</v>
          </cell>
          <cell r="U2527">
            <v>8638.2900000000009</v>
          </cell>
          <cell r="V2527">
            <v>825</v>
          </cell>
          <cell r="W2527">
            <v>11548.8</v>
          </cell>
          <cell r="X2527">
            <v>153</v>
          </cell>
          <cell r="Y2527">
            <v>12554.14</v>
          </cell>
          <cell r="Z2527">
            <v>7953.52</v>
          </cell>
          <cell r="AA2527">
            <v>3.75</v>
          </cell>
          <cell r="AB2527">
            <v>2612</v>
          </cell>
          <cell r="AC2527">
            <v>19490.34</v>
          </cell>
          <cell r="AD2527">
            <v>12.43</v>
          </cell>
          <cell r="AE2527">
            <v>21366</v>
          </cell>
          <cell r="AF2527">
            <v>39.58</v>
          </cell>
          <cell r="AG2527">
            <v>5321.54</v>
          </cell>
          <cell r="AH2527">
            <v>67824</v>
          </cell>
          <cell r="AI2527">
            <v>2469.6</v>
          </cell>
          <cell r="AJ2527">
            <v>148845.79</v>
          </cell>
          <cell r="AK2527">
            <v>2568.42</v>
          </cell>
          <cell r="AL2527">
            <v>8861.36</v>
          </cell>
        </row>
        <row r="2528">
          <cell r="A2528">
            <v>38925</v>
          </cell>
          <cell r="B2528" t="str">
            <v>07:45</v>
          </cell>
          <cell r="C2528">
            <v>48930.58</v>
          </cell>
          <cell r="D2528">
            <v>70850.59</v>
          </cell>
          <cell r="E2528">
            <v>147706.44</v>
          </cell>
          <cell r="F2528">
            <v>33177.599999999999</v>
          </cell>
          <cell r="G2528">
            <v>92038.3</v>
          </cell>
          <cell r="H2528">
            <v>12722.65</v>
          </cell>
          <cell r="I2528">
            <v>-215.64</v>
          </cell>
          <cell r="J2528">
            <v>15972.8</v>
          </cell>
          <cell r="K2528">
            <v>5861.7</v>
          </cell>
          <cell r="L2528">
            <v>9365.01</v>
          </cell>
          <cell r="M2528">
            <v>0</v>
          </cell>
          <cell r="N2528">
            <v>36432</v>
          </cell>
          <cell r="O2528">
            <v>9214.6200000000008</v>
          </cell>
          <cell r="P2528">
            <v>40720.04</v>
          </cell>
          <cell r="Q2528">
            <v>118135.64</v>
          </cell>
          <cell r="R2528">
            <v>49920.04</v>
          </cell>
          <cell r="S2528">
            <v>2160</v>
          </cell>
          <cell r="T2528">
            <v>12006</v>
          </cell>
          <cell r="U2528">
            <v>9365.01</v>
          </cell>
          <cell r="V2528">
            <v>792</v>
          </cell>
          <cell r="W2528">
            <v>11491.2</v>
          </cell>
          <cell r="X2528">
            <v>161.25</v>
          </cell>
          <cell r="Y2528">
            <v>13302.4</v>
          </cell>
          <cell r="Z2528">
            <v>8022.7</v>
          </cell>
          <cell r="AA2528">
            <v>3.75</v>
          </cell>
          <cell r="AB2528">
            <v>2463.5</v>
          </cell>
          <cell r="AC2528">
            <v>19953.439999999999</v>
          </cell>
          <cell r="AD2528">
            <v>7.08</v>
          </cell>
          <cell r="AE2528">
            <v>21546</v>
          </cell>
          <cell r="AF2528">
            <v>37.5</v>
          </cell>
          <cell r="AG2528">
            <v>5357.13</v>
          </cell>
          <cell r="AH2528">
            <v>67818</v>
          </cell>
          <cell r="AI2528">
            <v>2347.1999999999998</v>
          </cell>
          <cell r="AJ2528">
            <v>151645.46</v>
          </cell>
          <cell r="AK2528">
            <v>2511.34</v>
          </cell>
          <cell r="AL2528">
            <v>8382.1299999999992</v>
          </cell>
        </row>
        <row r="2529">
          <cell r="A2529">
            <v>38925</v>
          </cell>
          <cell r="B2529" t="str">
            <v>08:00</v>
          </cell>
          <cell r="C2529">
            <v>48714.92</v>
          </cell>
          <cell r="D2529">
            <v>64249.27</v>
          </cell>
          <cell r="E2529">
            <v>157067.57</v>
          </cell>
          <cell r="F2529">
            <v>33264</v>
          </cell>
          <cell r="G2529">
            <v>91999.97</v>
          </cell>
          <cell r="H2529">
            <v>12650.66</v>
          </cell>
          <cell r="I2529">
            <v>-200.83</v>
          </cell>
          <cell r="J2529">
            <v>15786.85</v>
          </cell>
          <cell r="K2529">
            <v>5825.51</v>
          </cell>
          <cell r="L2529">
            <v>9908.6200000000008</v>
          </cell>
          <cell r="M2529">
            <v>0</v>
          </cell>
          <cell r="N2529">
            <v>36984</v>
          </cell>
          <cell r="O2529">
            <v>9232.82</v>
          </cell>
          <cell r="P2529">
            <v>41889.980000000003</v>
          </cell>
          <cell r="Q2529">
            <v>119480.83</v>
          </cell>
          <cell r="R2529">
            <v>51089.98</v>
          </cell>
          <cell r="S2529">
            <v>2052</v>
          </cell>
          <cell r="T2529">
            <v>11937.6</v>
          </cell>
          <cell r="U2529">
            <v>9908.6200000000008</v>
          </cell>
          <cell r="V2529">
            <v>735</v>
          </cell>
          <cell r="W2529">
            <v>11894.4</v>
          </cell>
          <cell r="X2529">
            <v>179.25</v>
          </cell>
          <cell r="Y2529">
            <v>13884.38</v>
          </cell>
          <cell r="Z2529">
            <v>7802.33</v>
          </cell>
          <cell r="AA2529">
            <v>3.75</v>
          </cell>
          <cell r="AB2529">
            <v>2479.8000000000002</v>
          </cell>
          <cell r="AC2529">
            <v>19409.8</v>
          </cell>
          <cell r="AD2529">
            <v>3.08</v>
          </cell>
          <cell r="AE2529">
            <v>20736</v>
          </cell>
          <cell r="AF2529">
            <v>39.58</v>
          </cell>
          <cell r="AG2529">
            <v>5373.98</v>
          </cell>
          <cell r="AH2529">
            <v>66120</v>
          </cell>
          <cell r="AI2529">
            <v>2224.8000000000002</v>
          </cell>
          <cell r="AJ2529">
            <v>156812.71</v>
          </cell>
          <cell r="AK2529">
            <v>2568.42</v>
          </cell>
          <cell r="AL2529">
            <v>5454.03</v>
          </cell>
        </row>
        <row r="2530">
          <cell r="A2530">
            <v>38925</v>
          </cell>
          <cell r="B2530" t="str">
            <v>08:15</v>
          </cell>
          <cell r="C2530">
            <v>49568.33</v>
          </cell>
          <cell r="D2530">
            <v>71690.759999999995</v>
          </cell>
          <cell r="E2530">
            <v>157782.81</v>
          </cell>
          <cell r="F2530">
            <v>33177.599999999999</v>
          </cell>
          <cell r="G2530">
            <v>92076.64</v>
          </cell>
          <cell r="H2530">
            <v>12510.42</v>
          </cell>
          <cell r="I2530">
            <v>-191.2</v>
          </cell>
          <cell r="J2530">
            <v>16021.2</v>
          </cell>
          <cell r="K2530">
            <v>5777.39</v>
          </cell>
          <cell r="L2530">
            <v>10223.35</v>
          </cell>
          <cell r="M2530">
            <v>0</v>
          </cell>
          <cell r="N2530">
            <v>36432</v>
          </cell>
          <cell r="O2530">
            <v>9232.82</v>
          </cell>
          <cell r="P2530">
            <v>42339.97</v>
          </cell>
          <cell r="Q2530">
            <v>118991.2</v>
          </cell>
          <cell r="R2530">
            <v>51539.97</v>
          </cell>
          <cell r="S2530">
            <v>2052</v>
          </cell>
          <cell r="T2530">
            <v>12423.6</v>
          </cell>
          <cell r="U2530">
            <v>10223.35</v>
          </cell>
          <cell r="V2530">
            <v>714</v>
          </cell>
          <cell r="W2530">
            <v>11952</v>
          </cell>
          <cell r="X2530">
            <v>188.25</v>
          </cell>
          <cell r="Y2530">
            <v>14383.22</v>
          </cell>
          <cell r="Z2530">
            <v>7851.82</v>
          </cell>
          <cell r="AA2530">
            <v>7.5</v>
          </cell>
          <cell r="AB2530">
            <v>2427.1</v>
          </cell>
          <cell r="AC2530">
            <v>19459.509999999998</v>
          </cell>
          <cell r="AD2530">
            <v>2.81</v>
          </cell>
          <cell r="AE2530">
            <v>20502</v>
          </cell>
          <cell r="AF2530">
            <v>29.17</v>
          </cell>
          <cell r="AG2530">
            <v>5392.26</v>
          </cell>
          <cell r="AH2530">
            <v>66228</v>
          </cell>
          <cell r="AI2530">
            <v>2246.4</v>
          </cell>
          <cell r="AJ2530">
            <v>161148.34</v>
          </cell>
          <cell r="AK2530">
            <v>2568.42</v>
          </cell>
          <cell r="AL2530">
            <v>7839.76</v>
          </cell>
        </row>
        <row r="2531">
          <cell r="A2531">
            <v>38925</v>
          </cell>
          <cell r="B2531" t="str">
            <v>08:30</v>
          </cell>
          <cell r="C2531">
            <v>49351.48</v>
          </cell>
          <cell r="D2531">
            <v>74331.289999999994</v>
          </cell>
          <cell r="E2531">
            <v>157566.82999999999</v>
          </cell>
          <cell r="F2531">
            <v>33264</v>
          </cell>
          <cell r="G2531">
            <v>92076.64</v>
          </cell>
          <cell r="H2531">
            <v>12484.55</v>
          </cell>
          <cell r="I2531">
            <v>-174.52</v>
          </cell>
          <cell r="J2531">
            <v>15978.03</v>
          </cell>
          <cell r="K2531">
            <v>6108.22</v>
          </cell>
          <cell r="L2531">
            <v>11893.9</v>
          </cell>
          <cell r="M2531">
            <v>0</v>
          </cell>
          <cell r="N2531">
            <v>36432</v>
          </cell>
          <cell r="O2531">
            <v>9232.82</v>
          </cell>
          <cell r="P2531">
            <v>43280.04</v>
          </cell>
          <cell r="Q2531">
            <v>116854.52</v>
          </cell>
          <cell r="R2531">
            <v>52480.04</v>
          </cell>
          <cell r="S2531">
            <v>2160</v>
          </cell>
          <cell r="T2531">
            <v>10879.2</v>
          </cell>
          <cell r="U2531">
            <v>11893.9</v>
          </cell>
          <cell r="V2531">
            <v>660</v>
          </cell>
          <cell r="W2531">
            <v>11894.4</v>
          </cell>
          <cell r="X2531">
            <v>174</v>
          </cell>
          <cell r="Y2531">
            <v>14715.78</v>
          </cell>
          <cell r="Z2531">
            <v>7781.1</v>
          </cell>
          <cell r="AA2531">
            <v>5.63</v>
          </cell>
          <cell r="AB2531">
            <v>2360.1999999999998</v>
          </cell>
          <cell r="AC2531">
            <v>19239.54</v>
          </cell>
          <cell r="AD2531">
            <v>3.44</v>
          </cell>
          <cell r="AE2531">
            <v>20718</v>
          </cell>
          <cell r="AF2531">
            <v>29.17</v>
          </cell>
          <cell r="AG2531">
            <v>5383.72</v>
          </cell>
          <cell r="AH2531">
            <v>66105</v>
          </cell>
          <cell r="AI2531">
            <v>2289.6</v>
          </cell>
          <cell r="AJ2531">
            <v>165387.95000000001</v>
          </cell>
          <cell r="AK2531">
            <v>2568.42</v>
          </cell>
          <cell r="AL2531">
            <v>11523</v>
          </cell>
        </row>
        <row r="2532">
          <cell r="A2532">
            <v>38925</v>
          </cell>
          <cell r="B2532" t="str">
            <v>08:45</v>
          </cell>
          <cell r="C2532">
            <v>50573.37</v>
          </cell>
          <cell r="D2532">
            <v>79612.34</v>
          </cell>
          <cell r="E2532">
            <v>159123.74</v>
          </cell>
          <cell r="F2532">
            <v>33177.599999999999</v>
          </cell>
          <cell r="G2532">
            <v>92114.97</v>
          </cell>
          <cell r="H2532">
            <v>12436.55</v>
          </cell>
          <cell r="I2532">
            <v>-174.81</v>
          </cell>
          <cell r="J2532">
            <v>16291.21</v>
          </cell>
          <cell r="K2532">
            <v>6472.66</v>
          </cell>
          <cell r="L2532">
            <v>12394.98</v>
          </cell>
          <cell r="M2532">
            <v>0</v>
          </cell>
          <cell r="N2532">
            <v>36432</v>
          </cell>
          <cell r="O2532">
            <v>9172.16</v>
          </cell>
          <cell r="P2532">
            <v>43320.03</v>
          </cell>
          <cell r="Q2532">
            <v>117414.81</v>
          </cell>
          <cell r="R2532">
            <v>52480.04</v>
          </cell>
          <cell r="S2532">
            <v>2052</v>
          </cell>
          <cell r="T2532">
            <v>10317.6</v>
          </cell>
          <cell r="U2532">
            <v>12394.98</v>
          </cell>
          <cell r="V2532">
            <v>681</v>
          </cell>
          <cell r="W2532">
            <v>12038.4</v>
          </cell>
          <cell r="X2532">
            <v>166.5</v>
          </cell>
          <cell r="Y2532">
            <v>14882.06</v>
          </cell>
          <cell r="Z2532">
            <v>7802.3</v>
          </cell>
          <cell r="AA2532">
            <v>5.63</v>
          </cell>
          <cell r="AB2532">
            <v>2325.1999999999998</v>
          </cell>
          <cell r="AC2532">
            <v>19421.34</v>
          </cell>
          <cell r="AD2532">
            <v>2.5299999999999998</v>
          </cell>
          <cell r="AE2532">
            <v>21438</v>
          </cell>
          <cell r="AF2532">
            <v>26.04</v>
          </cell>
          <cell r="AG2532">
            <v>5560.44</v>
          </cell>
          <cell r="AH2532">
            <v>66843</v>
          </cell>
          <cell r="AI2532">
            <v>2347.1999999999998</v>
          </cell>
          <cell r="AJ2532">
            <v>169355.65</v>
          </cell>
          <cell r="AK2532">
            <v>2511.34</v>
          </cell>
          <cell r="AL2532">
            <v>13968.35</v>
          </cell>
        </row>
        <row r="2533">
          <cell r="A2533">
            <v>38925</v>
          </cell>
          <cell r="B2533" t="str">
            <v>09:00</v>
          </cell>
          <cell r="C2533">
            <v>50503.35</v>
          </cell>
          <cell r="D2533">
            <v>85453.52</v>
          </cell>
          <cell r="E2533">
            <v>162446.04</v>
          </cell>
          <cell r="F2533">
            <v>32572.799999999999</v>
          </cell>
          <cell r="G2533">
            <v>92114.97</v>
          </cell>
          <cell r="H2533">
            <v>12386.68</v>
          </cell>
          <cell r="I2533">
            <v>-170.78</v>
          </cell>
          <cell r="J2533">
            <v>16226.38</v>
          </cell>
          <cell r="K2533">
            <v>6435.81</v>
          </cell>
          <cell r="L2533">
            <v>13419.3</v>
          </cell>
          <cell r="M2533">
            <v>0</v>
          </cell>
          <cell r="N2533">
            <v>36984</v>
          </cell>
          <cell r="O2533">
            <v>9032.6299999999992</v>
          </cell>
          <cell r="P2533">
            <v>42920.02</v>
          </cell>
          <cell r="Q2533">
            <v>119610.78</v>
          </cell>
          <cell r="R2533">
            <v>51960.02</v>
          </cell>
          <cell r="S2533">
            <v>2160</v>
          </cell>
          <cell r="T2533">
            <v>9709.2000000000007</v>
          </cell>
          <cell r="U2533">
            <v>13419.3</v>
          </cell>
          <cell r="V2533">
            <v>687</v>
          </cell>
          <cell r="W2533">
            <v>11548.8</v>
          </cell>
          <cell r="X2533">
            <v>160.5</v>
          </cell>
          <cell r="Y2533">
            <v>15131.48</v>
          </cell>
          <cell r="Z2533">
            <v>7885.11</v>
          </cell>
          <cell r="AA2533">
            <v>3.75</v>
          </cell>
          <cell r="AB2533">
            <v>2243.9</v>
          </cell>
          <cell r="AC2533">
            <v>19660.97</v>
          </cell>
          <cell r="AD2533">
            <v>11.88</v>
          </cell>
          <cell r="AE2533">
            <v>21636</v>
          </cell>
          <cell r="AF2533">
            <v>29.17</v>
          </cell>
          <cell r="AG2533">
            <v>5543.65</v>
          </cell>
          <cell r="AH2533">
            <v>67569</v>
          </cell>
          <cell r="AI2533">
            <v>2340</v>
          </cell>
          <cell r="AJ2533">
            <v>174027.11</v>
          </cell>
          <cell r="AK2533">
            <v>2625.5</v>
          </cell>
          <cell r="AL2533">
            <v>14931.53</v>
          </cell>
        </row>
        <row r="2534">
          <cell r="A2534">
            <v>38925</v>
          </cell>
          <cell r="B2534" t="str">
            <v>09:15</v>
          </cell>
          <cell r="C2534">
            <v>51539.199999999997</v>
          </cell>
          <cell r="D2534">
            <v>86453.71</v>
          </cell>
          <cell r="E2534">
            <v>167011.68</v>
          </cell>
          <cell r="F2534">
            <v>32227.200000000001</v>
          </cell>
          <cell r="G2534">
            <v>92076.64</v>
          </cell>
          <cell r="H2534">
            <v>12390.43</v>
          </cell>
          <cell r="I2534">
            <v>-297.14999999999998</v>
          </cell>
          <cell r="J2534">
            <v>15932.04</v>
          </cell>
          <cell r="K2534">
            <v>6351.98</v>
          </cell>
          <cell r="L2534">
            <v>13612.33</v>
          </cell>
          <cell r="M2534">
            <v>0</v>
          </cell>
          <cell r="N2534">
            <v>36432</v>
          </cell>
          <cell r="O2534">
            <v>8984.1</v>
          </cell>
          <cell r="P2534">
            <v>43840.01</v>
          </cell>
          <cell r="Q2534">
            <v>119537.15</v>
          </cell>
          <cell r="R2534">
            <v>52840.01</v>
          </cell>
          <cell r="S2534">
            <v>2268</v>
          </cell>
          <cell r="T2534">
            <v>10026</v>
          </cell>
          <cell r="U2534">
            <v>13612.33</v>
          </cell>
          <cell r="V2534">
            <v>945</v>
          </cell>
          <cell r="W2534">
            <v>11433.6</v>
          </cell>
          <cell r="X2534">
            <v>156.75</v>
          </cell>
          <cell r="Y2534">
            <v>15048.34</v>
          </cell>
          <cell r="Z2534">
            <v>8824.2199999999993</v>
          </cell>
          <cell r="AA2534">
            <v>7.5</v>
          </cell>
          <cell r="AB2534">
            <v>2221.6</v>
          </cell>
          <cell r="AC2534">
            <v>19850.91</v>
          </cell>
          <cell r="AD2534">
            <v>17.440000000000001</v>
          </cell>
          <cell r="AE2534">
            <v>22158</v>
          </cell>
          <cell r="AF2534">
            <v>26.04</v>
          </cell>
          <cell r="AG2534">
            <v>5422.49</v>
          </cell>
          <cell r="AH2534">
            <v>67728</v>
          </cell>
          <cell r="AI2534">
            <v>2340</v>
          </cell>
          <cell r="AJ2534">
            <v>178042.62</v>
          </cell>
          <cell r="AK2534">
            <v>2568.42</v>
          </cell>
          <cell r="AL2534">
            <v>15236.64</v>
          </cell>
        </row>
        <row r="2535">
          <cell r="A2535">
            <v>38925</v>
          </cell>
          <cell r="B2535" t="str">
            <v>09:30</v>
          </cell>
          <cell r="C2535">
            <v>52709.88</v>
          </cell>
          <cell r="D2535">
            <v>85093.440000000002</v>
          </cell>
          <cell r="E2535">
            <v>172691.33</v>
          </cell>
          <cell r="F2535">
            <v>32227.200000000001</v>
          </cell>
          <cell r="G2535">
            <v>92076.64</v>
          </cell>
          <cell r="H2535">
            <v>12342.43</v>
          </cell>
          <cell r="I2535">
            <v>-284.06</v>
          </cell>
          <cell r="J2535">
            <v>15848.44</v>
          </cell>
          <cell r="K2535">
            <v>5907.4</v>
          </cell>
          <cell r="L2535">
            <v>13605.53</v>
          </cell>
          <cell r="M2535">
            <v>0</v>
          </cell>
          <cell r="N2535">
            <v>36432</v>
          </cell>
          <cell r="O2535">
            <v>7837.58</v>
          </cell>
          <cell r="P2535">
            <v>46420.01</v>
          </cell>
          <cell r="Q2535">
            <v>119004.06</v>
          </cell>
          <cell r="R2535">
            <v>54220.01</v>
          </cell>
          <cell r="S2535">
            <v>2160</v>
          </cell>
          <cell r="T2535">
            <v>10296</v>
          </cell>
          <cell r="U2535">
            <v>13605.53</v>
          </cell>
          <cell r="V2535">
            <v>1278</v>
          </cell>
          <cell r="W2535">
            <v>11721.6</v>
          </cell>
          <cell r="X2535">
            <v>158.25</v>
          </cell>
          <cell r="Y2535">
            <v>14965.2</v>
          </cell>
          <cell r="Z2535">
            <v>9001.52</v>
          </cell>
          <cell r="AA2535">
            <v>7.5</v>
          </cell>
          <cell r="AB2535">
            <v>2183.4</v>
          </cell>
          <cell r="AC2535">
            <v>19597.61</v>
          </cell>
          <cell r="AD2535">
            <v>18.25</v>
          </cell>
          <cell r="AE2535">
            <v>22410</v>
          </cell>
          <cell r="AF2535">
            <v>25</v>
          </cell>
          <cell r="AG2535">
            <v>5448.61</v>
          </cell>
          <cell r="AH2535">
            <v>68283</v>
          </cell>
          <cell r="AI2535">
            <v>2361.6</v>
          </cell>
          <cell r="AJ2535">
            <v>182442.06</v>
          </cell>
          <cell r="AK2535">
            <v>2625.5</v>
          </cell>
          <cell r="AL2535">
            <v>14578.56</v>
          </cell>
        </row>
        <row r="2536">
          <cell r="A2536">
            <v>38925</v>
          </cell>
          <cell r="B2536" t="str">
            <v>09:45</v>
          </cell>
          <cell r="C2536">
            <v>52189.36</v>
          </cell>
          <cell r="D2536">
            <v>82532.929999999993</v>
          </cell>
          <cell r="E2536">
            <v>176650.84</v>
          </cell>
          <cell r="F2536">
            <v>32054.400000000001</v>
          </cell>
          <cell r="G2536">
            <v>91999.97</v>
          </cell>
          <cell r="H2536">
            <v>12318.44</v>
          </cell>
          <cell r="I2536">
            <v>-300.88</v>
          </cell>
          <cell r="J2536">
            <v>15470.85</v>
          </cell>
          <cell r="K2536">
            <v>5858.47</v>
          </cell>
          <cell r="L2536">
            <v>13476.51</v>
          </cell>
          <cell r="M2536">
            <v>0</v>
          </cell>
          <cell r="N2536">
            <v>36984</v>
          </cell>
          <cell r="O2536">
            <v>7825.45</v>
          </cell>
          <cell r="P2536">
            <v>48450.01</v>
          </cell>
          <cell r="Q2536">
            <v>116580.88</v>
          </cell>
          <cell r="R2536">
            <v>56290.01</v>
          </cell>
          <cell r="S2536">
            <v>2160</v>
          </cell>
          <cell r="T2536">
            <v>10346.4</v>
          </cell>
          <cell r="U2536">
            <v>13476.51</v>
          </cell>
          <cell r="V2536">
            <v>1221</v>
          </cell>
          <cell r="W2536">
            <v>11635.2</v>
          </cell>
          <cell r="X2536">
            <v>138</v>
          </cell>
          <cell r="Y2536">
            <v>14965.2</v>
          </cell>
          <cell r="Z2536">
            <v>9193.81</v>
          </cell>
          <cell r="AA2536">
            <v>7.5</v>
          </cell>
          <cell r="AB2536">
            <v>2140.4</v>
          </cell>
          <cell r="AC2536">
            <v>19653.8</v>
          </cell>
          <cell r="AD2536">
            <v>15.95</v>
          </cell>
          <cell r="AE2536">
            <v>22356</v>
          </cell>
          <cell r="AF2536">
            <v>28.12</v>
          </cell>
          <cell r="AG2536">
            <v>5408.94</v>
          </cell>
          <cell r="AH2536">
            <v>68133</v>
          </cell>
          <cell r="AI2536">
            <v>2368.8000000000002</v>
          </cell>
          <cell r="AJ2536">
            <v>185897.63</v>
          </cell>
          <cell r="AK2536">
            <v>3139.18</v>
          </cell>
          <cell r="AL2536">
            <v>13996.45</v>
          </cell>
        </row>
        <row r="2537">
          <cell r="A2537">
            <v>38925</v>
          </cell>
          <cell r="B2537" t="str">
            <v>10:00</v>
          </cell>
          <cell r="C2537">
            <v>51409.57</v>
          </cell>
          <cell r="D2537">
            <v>76091.64</v>
          </cell>
          <cell r="E2537">
            <v>185849.69</v>
          </cell>
          <cell r="F2537">
            <v>31795.200000000001</v>
          </cell>
          <cell r="G2537">
            <v>91999.97</v>
          </cell>
          <cell r="H2537">
            <v>12244.57</v>
          </cell>
          <cell r="I2537">
            <v>-331.5</v>
          </cell>
          <cell r="J2537">
            <v>15333.69</v>
          </cell>
          <cell r="K2537">
            <v>5879.95</v>
          </cell>
          <cell r="L2537">
            <v>13398.7</v>
          </cell>
          <cell r="M2537">
            <v>0</v>
          </cell>
          <cell r="N2537">
            <v>36432</v>
          </cell>
          <cell r="O2537">
            <v>7831.52</v>
          </cell>
          <cell r="P2537">
            <v>50730.02</v>
          </cell>
          <cell r="Q2537">
            <v>113611.5</v>
          </cell>
          <cell r="R2537">
            <v>58530.02</v>
          </cell>
          <cell r="S2537">
            <v>2160</v>
          </cell>
          <cell r="T2537">
            <v>10249.200000000001</v>
          </cell>
          <cell r="U2537">
            <v>13398.7</v>
          </cell>
          <cell r="V2537">
            <v>1212</v>
          </cell>
          <cell r="W2537">
            <v>11606.4</v>
          </cell>
          <cell r="X2537">
            <v>132</v>
          </cell>
          <cell r="Y2537">
            <v>14965.2</v>
          </cell>
          <cell r="Z2537">
            <v>9295.2900000000009</v>
          </cell>
          <cell r="AA2537">
            <v>5.63</v>
          </cell>
          <cell r="AB2537">
            <v>2087.8000000000002</v>
          </cell>
          <cell r="AC2537">
            <v>19747.240000000002</v>
          </cell>
          <cell r="AD2537">
            <v>16.8</v>
          </cell>
          <cell r="AE2537">
            <v>22248</v>
          </cell>
          <cell r="AF2537">
            <v>26.04</v>
          </cell>
          <cell r="AG2537">
            <v>5488.87</v>
          </cell>
          <cell r="AH2537">
            <v>69009</v>
          </cell>
          <cell r="AI2537">
            <v>2397.6</v>
          </cell>
          <cell r="AJ2537">
            <v>190952.91</v>
          </cell>
          <cell r="AK2537">
            <v>4109.47</v>
          </cell>
          <cell r="AL2537">
            <v>11438.9</v>
          </cell>
        </row>
        <row r="2538">
          <cell r="A2538">
            <v>38925</v>
          </cell>
          <cell r="B2538" t="str">
            <v>10:15</v>
          </cell>
          <cell r="C2538">
            <v>51385.96</v>
          </cell>
          <cell r="D2538">
            <v>71010.62</v>
          </cell>
          <cell r="E2538">
            <v>187448.36</v>
          </cell>
          <cell r="F2538">
            <v>31190.400000000001</v>
          </cell>
          <cell r="G2538">
            <v>91923.3</v>
          </cell>
          <cell r="H2538">
            <v>12126.45</v>
          </cell>
          <cell r="I2538">
            <v>-370.75</v>
          </cell>
          <cell r="J2538">
            <v>16072.39</v>
          </cell>
          <cell r="K2538">
            <v>5858.47</v>
          </cell>
          <cell r="L2538">
            <v>13336.4</v>
          </cell>
          <cell r="M2538">
            <v>0</v>
          </cell>
          <cell r="N2538">
            <v>36984</v>
          </cell>
          <cell r="O2538">
            <v>7825.45</v>
          </cell>
          <cell r="P2538">
            <v>51790</v>
          </cell>
          <cell r="Q2538">
            <v>111930.75</v>
          </cell>
          <cell r="R2538">
            <v>59590</v>
          </cell>
          <cell r="S2538">
            <v>2160</v>
          </cell>
          <cell r="T2538">
            <v>10245.6</v>
          </cell>
          <cell r="U2538">
            <v>13336.4</v>
          </cell>
          <cell r="V2538">
            <v>1152</v>
          </cell>
          <cell r="W2538">
            <v>11462.4</v>
          </cell>
          <cell r="X2538">
            <v>125.25</v>
          </cell>
          <cell r="Y2538">
            <v>14965.2</v>
          </cell>
          <cell r="Z2538">
            <v>9374.41</v>
          </cell>
          <cell r="AA2538">
            <v>7.5</v>
          </cell>
          <cell r="AB2538">
            <v>2065.3000000000002</v>
          </cell>
          <cell r="AC2538">
            <v>20017.43</v>
          </cell>
          <cell r="AD2538">
            <v>14.44</v>
          </cell>
          <cell r="AE2538">
            <v>22446</v>
          </cell>
          <cell r="AF2538">
            <v>33.33</v>
          </cell>
          <cell r="AG2538">
            <v>5448.65</v>
          </cell>
          <cell r="AH2538">
            <v>68298</v>
          </cell>
          <cell r="AI2538">
            <v>2397.6</v>
          </cell>
          <cell r="AJ2538">
            <v>191192.99</v>
          </cell>
          <cell r="AK2538">
            <v>4166.55</v>
          </cell>
          <cell r="AL2538">
            <v>10161.27</v>
          </cell>
        </row>
        <row r="2539">
          <cell r="A2539">
            <v>38925</v>
          </cell>
          <cell r="B2539" t="str">
            <v>10:30</v>
          </cell>
          <cell r="C2539">
            <v>52841.91</v>
          </cell>
          <cell r="D2539">
            <v>70410.509999999995</v>
          </cell>
          <cell r="E2539">
            <v>188964.48000000001</v>
          </cell>
          <cell r="F2539">
            <v>31190.400000000001</v>
          </cell>
          <cell r="G2539">
            <v>92038.3</v>
          </cell>
          <cell r="H2539">
            <v>12098.7</v>
          </cell>
          <cell r="I2539">
            <v>-382.39</v>
          </cell>
          <cell r="J2539">
            <v>16473.990000000002</v>
          </cell>
          <cell r="K2539">
            <v>5838.52</v>
          </cell>
          <cell r="L2539">
            <v>13325.65</v>
          </cell>
          <cell r="M2539">
            <v>0</v>
          </cell>
          <cell r="N2539">
            <v>36432</v>
          </cell>
          <cell r="O2539">
            <v>7843.65</v>
          </cell>
          <cell r="P2539">
            <v>51849.96</v>
          </cell>
          <cell r="Q2539">
            <v>111542.39</v>
          </cell>
          <cell r="R2539">
            <v>59689.96</v>
          </cell>
          <cell r="S2539">
            <v>2052</v>
          </cell>
          <cell r="T2539">
            <v>10101.6</v>
          </cell>
          <cell r="U2539">
            <v>13325.65</v>
          </cell>
          <cell r="V2539">
            <v>1110</v>
          </cell>
          <cell r="W2539">
            <v>11145.6</v>
          </cell>
          <cell r="X2539">
            <v>117</v>
          </cell>
          <cell r="Y2539">
            <v>14965.2</v>
          </cell>
          <cell r="Z2539">
            <v>9514.75</v>
          </cell>
          <cell r="AA2539">
            <v>3.75</v>
          </cell>
          <cell r="AB2539">
            <v>2090.9</v>
          </cell>
          <cell r="AC2539">
            <v>20222.82</v>
          </cell>
          <cell r="AD2539">
            <v>17.02</v>
          </cell>
          <cell r="AE2539">
            <v>22464</v>
          </cell>
          <cell r="AF2539">
            <v>32.29</v>
          </cell>
          <cell r="AG2539">
            <v>5443.19</v>
          </cell>
          <cell r="AH2539">
            <v>68391</v>
          </cell>
          <cell r="AI2539">
            <v>2433.6</v>
          </cell>
          <cell r="AJ2539">
            <v>193480.72</v>
          </cell>
          <cell r="AK2539">
            <v>4166.55</v>
          </cell>
          <cell r="AL2539">
            <v>10714.18</v>
          </cell>
        </row>
        <row r="2540">
          <cell r="A2540">
            <v>38925</v>
          </cell>
          <cell r="B2540" t="str">
            <v>10:45</v>
          </cell>
          <cell r="C2540">
            <v>52767.49</v>
          </cell>
          <cell r="D2540">
            <v>70970.62</v>
          </cell>
          <cell r="E2540">
            <v>189646.12</v>
          </cell>
          <cell r="F2540">
            <v>31190.400000000001</v>
          </cell>
          <cell r="G2540">
            <v>92038.3</v>
          </cell>
          <cell r="H2540">
            <v>12102.46</v>
          </cell>
          <cell r="I2540">
            <v>-377.65</v>
          </cell>
          <cell r="J2540">
            <v>16527.96</v>
          </cell>
          <cell r="K2540">
            <v>5893.13</v>
          </cell>
          <cell r="L2540">
            <v>13396.15</v>
          </cell>
          <cell r="M2540">
            <v>0</v>
          </cell>
          <cell r="N2540">
            <v>36432</v>
          </cell>
          <cell r="O2540">
            <v>8086.3</v>
          </cell>
          <cell r="P2540">
            <v>52000.03</v>
          </cell>
          <cell r="Q2540">
            <v>110017.65</v>
          </cell>
          <cell r="R2540">
            <v>59880.03</v>
          </cell>
          <cell r="S2540">
            <v>2160</v>
          </cell>
          <cell r="T2540">
            <v>10285.200000000001</v>
          </cell>
          <cell r="U2540">
            <v>13396.15</v>
          </cell>
          <cell r="V2540">
            <v>1233</v>
          </cell>
          <cell r="W2540">
            <v>11347.2</v>
          </cell>
          <cell r="X2540">
            <v>105.75</v>
          </cell>
          <cell r="Y2540">
            <v>15214.62</v>
          </cell>
          <cell r="Z2540">
            <v>9769.3700000000008</v>
          </cell>
          <cell r="AA2540">
            <v>7.5</v>
          </cell>
          <cell r="AB2540">
            <v>2142.1</v>
          </cell>
          <cell r="AC2540">
            <v>20052.61</v>
          </cell>
          <cell r="AD2540">
            <v>12.4</v>
          </cell>
          <cell r="AE2540">
            <v>22230</v>
          </cell>
          <cell r="AF2540">
            <v>31.25</v>
          </cell>
          <cell r="AG2540">
            <v>5442.67</v>
          </cell>
          <cell r="AH2540">
            <v>68289</v>
          </cell>
          <cell r="AI2540">
            <v>2505.6</v>
          </cell>
          <cell r="AJ2540">
            <v>194776.55</v>
          </cell>
          <cell r="AK2540">
            <v>4223.62</v>
          </cell>
          <cell r="AL2540">
            <v>11343.05</v>
          </cell>
        </row>
        <row r="2541">
          <cell r="A2541">
            <v>38925</v>
          </cell>
          <cell r="B2541" t="str">
            <v>11:00</v>
          </cell>
          <cell r="C2541">
            <v>53008.75</v>
          </cell>
          <cell r="D2541">
            <v>73611.149999999994</v>
          </cell>
          <cell r="E2541">
            <v>189247.73</v>
          </cell>
          <cell r="F2541">
            <v>31017.599999999999</v>
          </cell>
          <cell r="G2541">
            <v>92114.97</v>
          </cell>
          <cell r="H2541">
            <v>12076.58</v>
          </cell>
          <cell r="I2541">
            <v>-391.59</v>
          </cell>
          <cell r="J2541">
            <v>16126.82</v>
          </cell>
          <cell r="K2541">
            <v>5908.75</v>
          </cell>
          <cell r="L2541">
            <v>13439.98</v>
          </cell>
          <cell r="M2541">
            <v>0</v>
          </cell>
          <cell r="N2541">
            <v>36432</v>
          </cell>
          <cell r="O2541">
            <v>13054.55</v>
          </cell>
          <cell r="P2541">
            <v>48200.02</v>
          </cell>
          <cell r="Q2541">
            <v>109791.59</v>
          </cell>
          <cell r="R2541">
            <v>61040.02</v>
          </cell>
          <cell r="S2541">
            <v>2160</v>
          </cell>
          <cell r="T2541">
            <v>10609.2</v>
          </cell>
          <cell r="U2541">
            <v>13439.98</v>
          </cell>
          <cell r="V2541">
            <v>1182</v>
          </cell>
          <cell r="W2541">
            <v>11462.4</v>
          </cell>
          <cell r="X2541">
            <v>99</v>
          </cell>
          <cell r="Y2541">
            <v>15380.9</v>
          </cell>
          <cell r="Z2541">
            <v>10044.39</v>
          </cell>
          <cell r="AA2541">
            <v>5.63</v>
          </cell>
          <cell r="AB2541">
            <v>2134.1</v>
          </cell>
          <cell r="AC2541">
            <v>19707.55</v>
          </cell>
          <cell r="AD2541">
            <v>16.55</v>
          </cell>
          <cell r="AE2541">
            <v>22464</v>
          </cell>
          <cell r="AF2541">
            <v>29.17</v>
          </cell>
          <cell r="AG2541">
            <v>5411.37</v>
          </cell>
          <cell r="AH2541">
            <v>68505</v>
          </cell>
          <cell r="AI2541">
            <v>2491.1999999999998</v>
          </cell>
          <cell r="AJ2541">
            <v>195320.52</v>
          </cell>
          <cell r="AK2541">
            <v>4280.7</v>
          </cell>
          <cell r="AL2541">
            <v>11782.54</v>
          </cell>
        </row>
        <row r="2542">
          <cell r="A2542">
            <v>38925</v>
          </cell>
          <cell r="B2542" t="str">
            <v>11:15</v>
          </cell>
          <cell r="C2542">
            <v>53259.61</v>
          </cell>
          <cell r="D2542">
            <v>79332.289999999994</v>
          </cell>
          <cell r="E2542">
            <v>189202.23</v>
          </cell>
          <cell r="F2542">
            <v>30844.799999999999</v>
          </cell>
          <cell r="G2542">
            <v>92229.97</v>
          </cell>
          <cell r="H2542">
            <v>11812.6</v>
          </cell>
          <cell r="I2542">
            <v>-373.19</v>
          </cell>
          <cell r="J2542">
            <v>15432.08</v>
          </cell>
          <cell r="K2542">
            <v>5878.88</v>
          </cell>
          <cell r="L2542">
            <v>13364.02</v>
          </cell>
          <cell r="M2542">
            <v>0</v>
          </cell>
          <cell r="N2542">
            <v>36984</v>
          </cell>
          <cell r="O2542">
            <v>15638.77</v>
          </cell>
          <cell r="P2542">
            <v>44300.01</v>
          </cell>
          <cell r="Q2542">
            <v>112573.19</v>
          </cell>
          <cell r="R2542">
            <v>59900.01</v>
          </cell>
          <cell r="S2542">
            <v>2160</v>
          </cell>
          <cell r="T2542">
            <v>10472.4</v>
          </cell>
          <cell r="U2542">
            <v>13364.02</v>
          </cell>
          <cell r="V2542">
            <v>1104</v>
          </cell>
          <cell r="W2542">
            <v>11520</v>
          </cell>
          <cell r="X2542">
            <v>90</v>
          </cell>
          <cell r="Y2542">
            <v>15962.88</v>
          </cell>
          <cell r="Z2542">
            <v>10210.799999999999</v>
          </cell>
          <cell r="AA2542">
            <v>5.63</v>
          </cell>
          <cell r="AB2542">
            <v>2143.6999999999998</v>
          </cell>
          <cell r="AC2542">
            <v>19798.07</v>
          </cell>
          <cell r="AD2542">
            <v>13.43</v>
          </cell>
          <cell r="AE2542">
            <v>22500</v>
          </cell>
          <cell r="AF2542">
            <v>30.21</v>
          </cell>
          <cell r="AG2542">
            <v>5453.64</v>
          </cell>
          <cell r="AH2542">
            <v>68409</v>
          </cell>
          <cell r="AI2542">
            <v>2527.1999999999998</v>
          </cell>
          <cell r="AJ2542">
            <v>195944.44</v>
          </cell>
          <cell r="AK2542">
            <v>4337.78</v>
          </cell>
          <cell r="AL2542">
            <v>12804.13</v>
          </cell>
        </row>
        <row r="2543">
          <cell r="A2543">
            <v>38925</v>
          </cell>
          <cell r="B2543" t="str">
            <v>11:30</v>
          </cell>
          <cell r="C2543">
            <v>53228.800000000003</v>
          </cell>
          <cell r="D2543">
            <v>79772.38</v>
          </cell>
          <cell r="E2543">
            <v>193204.55</v>
          </cell>
          <cell r="F2543">
            <v>30844.799999999999</v>
          </cell>
          <cell r="G2543">
            <v>92229.97</v>
          </cell>
          <cell r="H2543">
            <v>11814.48</v>
          </cell>
          <cell r="I2543">
            <v>-355.37</v>
          </cell>
          <cell r="J2543">
            <v>15497.24</v>
          </cell>
          <cell r="K2543">
            <v>5624.97</v>
          </cell>
          <cell r="L2543">
            <v>13397.24</v>
          </cell>
          <cell r="M2543">
            <v>0</v>
          </cell>
          <cell r="N2543">
            <v>36432</v>
          </cell>
          <cell r="O2543">
            <v>15632.7</v>
          </cell>
          <cell r="P2543">
            <v>44210.03</v>
          </cell>
          <cell r="Q2543">
            <v>113955.37</v>
          </cell>
          <cell r="R2543">
            <v>59850.04</v>
          </cell>
          <cell r="S2543">
            <v>2160</v>
          </cell>
          <cell r="T2543">
            <v>10472.4</v>
          </cell>
          <cell r="U2543">
            <v>13397.24</v>
          </cell>
          <cell r="V2543">
            <v>966</v>
          </cell>
          <cell r="W2543">
            <v>11750.4</v>
          </cell>
          <cell r="X2543">
            <v>84.75</v>
          </cell>
          <cell r="Y2543">
            <v>16046.02</v>
          </cell>
          <cell r="Z2543">
            <v>10398.16</v>
          </cell>
          <cell r="AA2543">
            <v>7.5</v>
          </cell>
          <cell r="AB2543">
            <v>2161.1999999999998</v>
          </cell>
          <cell r="AC2543">
            <v>19648.78</v>
          </cell>
          <cell r="AD2543">
            <v>11.82</v>
          </cell>
          <cell r="AE2543">
            <v>22626</v>
          </cell>
          <cell r="AF2543">
            <v>28.12</v>
          </cell>
          <cell r="AG2543">
            <v>5302.24</v>
          </cell>
          <cell r="AH2543">
            <v>68631</v>
          </cell>
          <cell r="AI2543">
            <v>2534.4</v>
          </cell>
          <cell r="AJ2543">
            <v>198824.07</v>
          </cell>
          <cell r="AK2543">
            <v>4451.93</v>
          </cell>
          <cell r="AL2543">
            <v>11708.87</v>
          </cell>
        </row>
        <row r="2544">
          <cell r="A2544">
            <v>38925</v>
          </cell>
          <cell r="B2544" t="str">
            <v>11:45</v>
          </cell>
          <cell r="C2544">
            <v>53854.15</v>
          </cell>
          <cell r="D2544">
            <v>81372.7</v>
          </cell>
          <cell r="E2544">
            <v>193329.37</v>
          </cell>
          <cell r="F2544">
            <v>30758.400000000001</v>
          </cell>
          <cell r="G2544">
            <v>92268.3</v>
          </cell>
          <cell r="H2544">
            <v>11764.61</v>
          </cell>
          <cell r="I2544">
            <v>-364.71</v>
          </cell>
          <cell r="J2544">
            <v>15504.08</v>
          </cell>
          <cell r="K2544">
            <v>5595.04</v>
          </cell>
          <cell r="L2544">
            <v>13431.86</v>
          </cell>
          <cell r="M2544">
            <v>0</v>
          </cell>
          <cell r="N2544">
            <v>36432</v>
          </cell>
          <cell r="O2544">
            <v>15656.97</v>
          </cell>
          <cell r="P2544">
            <v>44180</v>
          </cell>
          <cell r="Q2544">
            <v>115204.71</v>
          </cell>
          <cell r="R2544">
            <v>59780</v>
          </cell>
          <cell r="S2544">
            <v>2160</v>
          </cell>
          <cell r="T2544">
            <v>10274.4</v>
          </cell>
          <cell r="U2544">
            <v>13431.86</v>
          </cell>
          <cell r="V2544">
            <v>1353</v>
          </cell>
          <cell r="W2544">
            <v>11462.4</v>
          </cell>
          <cell r="X2544">
            <v>81</v>
          </cell>
          <cell r="Y2544">
            <v>15962.88</v>
          </cell>
          <cell r="Z2544">
            <v>10327.91</v>
          </cell>
          <cell r="AA2544">
            <v>5.63</v>
          </cell>
          <cell r="AB2544">
            <v>2151.6999999999998</v>
          </cell>
          <cell r="AC2544">
            <v>19733.3</v>
          </cell>
          <cell r="AD2544">
            <v>16.079999999999998</v>
          </cell>
          <cell r="AE2544">
            <v>22950</v>
          </cell>
          <cell r="AF2544">
            <v>28.12</v>
          </cell>
          <cell r="AG2544">
            <v>5438.35</v>
          </cell>
          <cell r="AH2544">
            <v>68811</v>
          </cell>
          <cell r="AI2544">
            <v>2563.1999999999998</v>
          </cell>
          <cell r="AJ2544">
            <v>199000.01</v>
          </cell>
          <cell r="AK2544">
            <v>4394.8500000000004</v>
          </cell>
          <cell r="AL2544">
            <v>11788.36</v>
          </cell>
        </row>
        <row r="2545">
          <cell r="A2545">
            <v>38925</v>
          </cell>
          <cell r="B2545" t="str">
            <v>12:00</v>
          </cell>
          <cell r="C2545">
            <v>53718.12</v>
          </cell>
          <cell r="D2545">
            <v>79212.27</v>
          </cell>
          <cell r="E2545">
            <v>190925.28</v>
          </cell>
          <cell r="F2545">
            <v>30240</v>
          </cell>
          <cell r="G2545">
            <v>91884.97</v>
          </cell>
          <cell r="H2545">
            <v>11694.49</v>
          </cell>
          <cell r="I2545">
            <v>-344.44</v>
          </cell>
          <cell r="J2545">
            <v>15102.48</v>
          </cell>
          <cell r="K2545">
            <v>5608.4</v>
          </cell>
          <cell r="L2545">
            <v>13341.61</v>
          </cell>
          <cell r="M2545">
            <v>0</v>
          </cell>
          <cell r="N2545">
            <v>36432</v>
          </cell>
          <cell r="O2545">
            <v>15681.23</v>
          </cell>
          <cell r="P2545">
            <v>44020.03</v>
          </cell>
          <cell r="Q2545">
            <v>114984.44</v>
          </cell>
          <cell r="R2545">
            <v>59660.04</v>
          </cell>
          <cell r="S2545">
            <v>2160</v>
          </cell>
          <cell r="T2545">
            <v>10555.2</v>
          </cell>
          <cell r="U2545">
            <v>13341.61</v>
          </cell>
          <cell r="V2545">
            <v>1260</v>
          </cell>
          <cell r="W2545">
            <v>11433.6</v>
          </cell>
          <cell r="X2545">
            <v>87.75</v>
          </cell>
          <cell r="Y2545">
            <v>15962.88</v>
          </cell>
          <cell r="Z2545">
            <v>9638.36</v>
          </cell>
          <cell r="AA2545">
            <v>7.5</v>
          </cell>
          <cell r="AB2545">
            <v>2150.1</v>
          </cell>
          <cell r="AC2545">
            <v>19653.34</v>
          </cell>
          <cell r="AD2545">
            <v>13.2</v>
          </cell>
          <cell r="AE2545">
            <v>22482</v>
          </cell>
          <cell r="AF2545">
            <v>22.92</v>
          </cell>
          <cell r="AG2545">
            <v>5416.54</v>
          </cell>
          <cell r="AH2545">
            <v>67128</v>
          </cell>
          <cell r="AI2545">
            <v>2577.6</v>
          </cell>
          <cell r="AJ2545">
            <v>196392.36</v>
          </cell>
          <cell r="AK2545">
            <v>4223.62</v>
          </cell>
          <cell r="AL2545">
            <v>11560.44</v>
          </cell>
        </row>
        <row r="2546">
          <cell r="A2546">
            <v>38925</v>
          </cell>
          <cell r="B2546" t="str">
            <v>12:15</v>
          </cell>
          <cell r="C2546">
            <v>52673.87</v>
          </cell>
          <cell r="D2546">
            <v>56128.56</v>
          </cell>
          <cell r="E2546">
            <v>188683.62</v>
          </cell>
          <cell r="F2546">
            <v>30153.599999999999</v>
          </cell>
          <cell r="G2546">
            <v>91118.3</v>
          </cell>
          <cell r="H2546">
            <v>11476.63</v>
          </cell>
          <cell r="I2546">
            <v>-298.14999999999998</v>
          </cell>
          <cell r="J2546">
            <v>15684.06</v>
          </cell>
          <cell r="K2546">
            <v>5580.11</v>
          </cell>
          <cell r="L2546">
            <v>13332.68</v>
          </cell>
          <cell r="M2546">
            <v>0</v>
          </cell>
          <cell r="N2546">
            <v>36984</v>
          </cell>
          <cell r="O2546">
            <v>15632.7</v>
          </cell>
          <cell r="P2546">
            <v>44499.99</v>
          </cell>
          <cell r="Q2546">
            <v>108858.15</v>
          </cell>
          <cell r="R2546">
            <v>60099.99</v>
          </cell>
          <cell r="S2546">
            <v>2160</v>
          </cell>
          <cell r="T2546">
            <v>10087.200000000001</v>
          </cell>
          <cell r="U2546">
            <v>13332.68</v>
          </cell>
          <cell r="V2546">
            <v>1224</v>
          </cell>
          <cell r="W2546">
            <v>11289.6</v>
          </cell>
          <cell r="X2546">
            <v>84.75</v>
          </cell>
          <cell r="Y2546">
            <v>15879.74</v>
          </cell>
          <cell r="Z2546">
            <v>8324.5499999999993</v>
          </cell>
          <cell r="AA2546">
            <v>5.63</v>
          </cell>
          <cell r="AB2546">
            <v>2180.5</v>
          </cell>
          <cell r="AC2546">
            <v>17399.03</v>
          </cell>
          <cell r="AD2546">
            <v>1.0900000000000001</v>
          </cell>
          <cell r="AE2546">
            <v>21690</v>
          </cell>
          <cell r="AF2546">
            <v>25</v>
          </cell>
          <cell r="AG2546">
            <v>5410.16</v>
          </cell>
          <cell r="AH2546">
            <v>63393</v>
          </cell>
          <cell r="AI2546">
            <v>2462.4</v>
          </cell>
          <cell r="AJ2546">
            <v>190361.14</v>
          </cell>
          <cell r="AK2546">
            <v>3767.02</v>
          </cell>
          <cell r="AL2546">
            <v>8758.6</v>
          </cell>
        </row>
        <row r="2547">
          <cell r="A2547">
            <v>38925</v>
          </cell>
          <cell r="B2547" t="str">
            <v>12:30</v>
          </cell>
          <cell r="C2547">
            <v>52989.15</v>
          </cell>
          <cell r="D2547">
            <v>49007.8</v>
          </cell>
          <cell r="E2547">
            <v>186201.41</v>
          </cell>
          <cell r="F2547">
            <v>30240</v>
          </cell>
          <cell r="G2547">
            <v>91233.3</v>
          </cell>
          <cell r="H2547">
            <v>11404.64</v>
          </cell>
          <cell r="I2547">
            <v>-300.74</v>
          </cell>
          <cell r="J2547">
            <v>15486.45</v>
          </cell>
          <cell r="K2547">
            <v>5559.94</v>
          </cell>
          <cell r="L2547">
            <v>13471.5</v>
          </cell>
          <cell r="M2547">
            <v>0</v>
          </cell>
          <cell r="N2547">
            <v>36432</v>
          </cell>
          <cell r="O2547">
            <v>15559.91</v>
          </cell>
          <cell r="P2547">
            <v>37230.019999999997</v>
          </cell>
          <cell r="Q2547">
            <v>109020.74</v>
          </cell>
          <cell r="R2547">
            <v>52790.01</v>
          </cell>
          <cell r="S2547">
            <v>2268</v>
          </cell>
          <cell r="T2547">
            <v>9327.6</v>
          </cell>
          <cell r="U2547">
            <v>13471.5</v>
          </cell>
          <cell r="V2547">
            <v>1287</v>
          </cell>
          <cell r="W2547">
            <v>11116.8</v>
          </cell>
          <cell r="X2547">
            <v>87.75</v>
          </cell>
          <cell r="Y2547">
            <v>15713.46</v>
          </cell>
          <cell r="Z2547">
            <v>7823.65</v>
          </cell>
          <cell r="AA2547">
            <v>5.63</v>
          </cell>
          <cell r="AB2547">
            <v>2156.5</v>
          </cell>
          <cell r="AC2547">
            <v>16653.169999999998</v>
          </cell>
          <cell r="AD2547">
            <v>1.9</v>
          </cell>
          <cell r="AE2547">
            <v>20916</v>
          </cell>
          <cell r="AF2547">
            <v>27.08</v>
          </cell>
          <cell r="AG2547">
            <v>5462.5</v>
          </cell>
          <cell r="AH2547">
            <v>61764</v>
          </cell>
          <cell r="AI2547">
            <v>2440.8000000000002</v>
          </cell>
          <cell r="AJ2547">
            <v>186345.54</v>
          </cell>
          <cell r="AK2547">
            <v>4451.93</v>
          </cell>
          <cell r="AL2547">
            <v>7054.33</v>
          </cell>
        </row>
        <row r="2548">
          <cell r="A2548">
            <v>38925</v>
          </cell>
          <cell r="B2548" t="str">
            <v>12:45</v>
          </cell>
          <cell r="C2548">
            <v>54199.44</v>
          </cell>
          <cell r="D2548">
            <v>52688.54</v>
          </cell>
          <cell r="E2548">
            <v>184046.45</v>
          </cell>
          <cell r="F2548">
            <v>30153.599999999999</v>
          </cell>
          <cell r="G2548">
            <v>91309.97</v>
          </cell>
          <cell r="H2548">
            <v>11354.77</v>
          </cell>
          <cell r="I2548">
            <v>-295.13</v>
          </cell>
          <cell r="J2548">
            <v>15829.65</v>
          </cell>
          <cell r="K2548">
            <v>5604.42</v>
          </cell>
          <cell r="L2548">
            <v>13381.24</v>
          </cell>
          <cell r="M2548">
            <v>0</v>
          </cell>
          <cell r="N2548">
            <v>36984</v>
          </cell>
          <cell r="O2548">
            <v>14231.4</v>
          </cell>
          <cell r="P2548">
            <v>27490.02</v>
          </cell>
          <cell r="Q2548">
            <v>115095.13</v>
          </cell>
          <cell r="R2548">
            <v>41850.019999999997</v>
          </cell>
          <cell r="S2548">
            <v>2052</v>
          </cell>
          <cell r="T2548">
            <v>8370</v>
          </cell>
          <cell r="U2548">
            <v>13381.24</v>
          </cell>
          <cell r="V2548">
            <v>1131</v>
          </cell>
          <cell r="W2548">
            <v>11030.4</v>
          </cell>
          <cell r="X2548">
            <v>87.75</v>
          </cell>
          <cell r="Y2548">
            <v>15713.46</v>
          </cell>
          <cell r="Z2548">
            <v>7887.4</v>
          </cell>
          <cell r="AA2548">
            <v>3.75</v>
          </cell>
          <cell r="AB2548">
            <v>2084.5</v>
          </cell>
          <cell r="AC2548">
            <v>16563.099999999999</v>
          </cell>
          <cell r="AD2548">
            <v>11.62</v>
          </cell>
          <cell r="AE2548">
            <v>20340</v>
          </cell>
          <cell r="AF2548">
            <v>21.87</v>
          </cell>
          <cell r="AG2548">
            <v>5449.17</v>
          </cell>
          <cell r="AH2548">
            <v>61665</v>
          </cell>
          <cell r="AI2548">
            <v>2354.4</v>
          </cell>
          <cell r="AJ2548">
            <v>183689.85</v>
          </cell>
          <cell r="AK2548">
            <v>4623.16</v>
          </cell>
          <cell r="AL2548">
            <v>6458.17</v>
          </cell>
        </row>
        <row r="2549">
          <cell r="A2549">
            <v>38925</v>
          </cell>
          <cell r="B2549" t="str">
            <v>13:00</v>
          </cell>
          <cell r="C2549">
            <v>52997.15</v>
          </cell>
          <cell r="D2549">
            <v>55249.05</v>
          </cell>
          <cell r="E2549">
            <v>183969.63</v>
          </cell>
          <cell r="F2549">
            <v>29980.799999999999</v>
          </cell>
          <cell r="G2549">
            <v>90734.97</v>
          </cell>
          <cell r="H2549">
            <v>11406.52</v>
          </cell>
          <cell r="I2549">
            <v>-270.83999999999997</v>
          </cell>
          <cell r="J2549">
            <v>15409.28</v>
          </cell>
          <cell r="K2549">
            <v>5566.93</v>
          </cell>
          <cell r="L2549">
            <v>13460.3</v>
          </cell>
          <cell r="M2549">
            <v>0</v>
          </cell>
          <cell r="N2549">
            <v>36432</v>
          </cell>
          <cell r="O2549">
            <v>11750.31</v>
          </cell>
          <cell r="P2549">
            <v>25489.98</v>
          </cell>
          <cell r="Q2549">
            <v>116230.84</v>
          </cell>
          <cell r="R2549">
            <v>37209.980000000003</v>
          </cell>
          <cell r="S2549">
            <v>2160</v>
          </cell>
          <cell r="T2549">
            <v>8359.2000000000007</v>
          </cell>
          <cell r="U2549">
            <v>13460.3</v>
          </cell>
          <cell r="V2549">
            <v>1197</v>
          </cell>
          <cell r="W2549">
            <v>10569.6</v>
          </cell>
          <cell r="X2549">
            <v>126</v>
          </cell>
          <cell r="Y2549">
            <v>15547.18</v>
          </cell>
          <cell r="Z2549">
            <v>7992.79</v>
          </cell>
          <cell r="AA2549">
            <v>7.5</v>
          </cell>
          <cell r="AB2549">
            <v>2055.6999999999998</v>
          </cell>
          <cell r="AC2549">
            <v>16497.849999999999</v>
          </cell>
          <cell r="AD2549">
            <v>3.82</v>
          </cell>
          <cell r="AE2549">
            <v>20592</v>
          </cell>
          <cell r="AF2549">
            <v>27.08</v>
          </cell>
          <cell r="AG2549">
            <v>5504.33</v>
          </cell>
          <cell r="AH2549">
            <v>61551</v>
          </cell>
          <cell r="AI2549">
            <v>2397.6</v>
          </cell>
          <cell r="AJ2549">
            <v>183913.81</v>
          </cell>
          <cell r="AK2549">
            <v>4451.93</v>
          </cell>
          <cell r="AL2549">
            <v>6570.37</v>
          </cell>
        </row>
        <row r="2550">
          <cell r="A2550">
            <v>38925</v>
          </cell>
          <cell r="B2550" t="str">
            <v>13:15</v>
          </cell>
          <cell r="C2550">
            <v>53237.61</v>
          </cell>
          <cell r="D2550">
            <v>60370.07</v>
          </cell>
          <cell r="E2550">
            <v>183566.01</v>
          </cell>
          <cell r="F2550">
            <v>29808</v>
          </cell>
          <cell r="G2550">
            <v>89508.3</v>
          </cell>
          <cell r="H2550">
            <v>11354.77</v>
          </cell>
          <cell r="I2550">
            <v>-236.91</v>
          </cell>
          <cell r="J2550">
            <v>14695.31</v>
          </cell>
          <cell r="K2550">
            <v>5680.66</v>
          </cell>
          <cell r="L2550">
            <v>13494.29</v>
          </cell>
          <cell r="M2550">
            <v>0</v>
          </cell>
          <cell r="N2550">
            <v>36432</v>
          </cell>
          <cell r="O2550">
            <v>11792.77</v>
          </cell>
          <cell r="P2550">
            <v>24430.01</v>
          </cell>
          <cell r="Q2550">
            <v>114436.91</v>
          </cell>
          <cell r="R2550">
            <v>36190.01</v>
          </cell>
          <cell r="S2550">
            <v>2160</v>
          </cell>
          <cell r="T2550">
            <v>7714.8</v>
          </cell>
          <cell r="U2550">
            <v>13494.29</v>
          </cell>
          <cell r="V2550">
            <v>1050</v>
          </cell>
          <cell r="W2550">
            <v>10771.2</v>
          </cell>
          <cell r="X2550">
            <v>125.25</v>
          </cell>
          <cell r="Y2550">
            <v>15547.18</v>
          </cell>
          <cell r="Z2550">
            <v>8769.6299999999992</v>
          </cell>
          <cell r="AA2550">
            <v>3.75</v>
          </cell>
          <cell r="AB2550">
            <v>1982</v>
          </cell>
          <cell r="AC2550">
            <v>16782.310000000001</v>
          </cell>
          <cell r="AD2550">
            <v>1.55</v>
          </cell>
          <cell r="AE2550">
            <v>20196</v>
          </cell>
          <cell r="AF2550">
            <v>23.96</v>
          </cell>
          <cell r="AG2550">
            <v>5399.76</v>
          </cell>
          <cell r="AH2550">
            <v>61962</v>
          </cell>
          <cell r="AI2550">
            <v>2440.8000000000002</v>
          </cell>
          <cell r="AJ2550">
            <v>185417.65</v>
          </cell>
          <cell r="AK2550">
            <v>4337.78</v>
          </cell>
          <cell r="AL2550">
            <v>7694.84</v>
          </cell>
        </row>
        <row r="2551">
          <cell r="A2551">
            <v>38925</v>
          </cell>
          <cell r="B2551" t="str">
            <v>13:30</v>
          </cell>
          <cell r="C2551">
            <v>50871.44</v>
          </cell>
          <cell r="D2551">
            <v>64650.6</v>
          </cell>
          <cell r="E2551">
            <v>182837.15</v>
          </cell>
          <cell r="F2551">
            <v>29721.599999999999</v>
          </cell>
          <cell r="G2551">
            <v>89469.97</v>
          </cell>
          <cell r="H2551">
            <v>11236.65</v>
          </cell>
          <cell r="I2551">
            <v>-174.52</v>
          </cell>
          <cell r="J2551">
            <v>15060.51</v>
          </cell>
          <cell r="K2551">
            <v>5578.81</v>
          </cell>
          <cell r="L2551">
            <v>13517.94</v>
          </cell>
          <cell r="M2551">
            <v>0</v>
          </cell>
          <cell r="N2551">
            <v>36984</v>
          </cell>
          <cell r="O2551">
            <v>11750.31</v>
          </cell>
          <cell r="P2551">
            <v>24370.02</v>
          </cell>
          <cell r="Q2551">
            <v>112814.52</v>
          </cell>
          <cell r="R2551">
            <v>36130.019999999997</v>
          </cell>
          <cell r="S2551">
            <v>1944</v>
          </cell>
          <cell r="T2551">
            <v>7614</v>
          </cell>
          <cell r="U2551">
            <v>13517.94</v>
          </cell>
          <cell r="V2551">
            <v>1104</v>
          </cell>
          <cell r="W2551">
            <v>10742.4</v>
          </cell>
          <cell r="X2551">
            <v>87.75</v>
          </cell>
          <cell r="Y2551">
            <v>15297.76</v>
          </cell>
          <cell r="Z2551">
            <v>9050.41</v>
          </cell>
          <cell r="AA2551">
            <v>5.63</v>
          </cell>
          <cell r="AB2551">
            <v>2030</v>
          </cell>
          <cell r="AC2551">
            <v>16802.509999999998</v>
          </cell>
          <cell r="AD2551">
            <v>1.34</v>
          </cell>
          <cell r="AE2551">
            <v>20610</v>
          </cell>
          <cell r="AF2551">
            <v>26.04</v>
          </cell>
          <cell r="AG2551">
            <v>5398.93</v>
          </cell>
          <cell r="AH2551">
            <v>63087</v>
          </cell>
          <cell r="AI2551">
            <v>2491.1999999999998</v>
          </cell>
          <cell r="AJ2551">
            <v>186633.57</v>
          </cell>
          <cell r="AK2551">
            <v>4394.8500000000004</v>
          </cell>
          <cell r="AL2551">
            <v>9695.98</v>
          </cell>
        </row>
        <row r="2552">
          <cell r="A2552">
            <v>38925</v>
          </cell>
          <cell r="B2552" t="str">
            <v>13:45</v>
          </cell>
          <cell r="C2552">
            <v>49770.77</v>
          </cell>
          <cell r="D2552">
            <v>69651.149999999994</v>
          </cell>
          <cell r="E2552">
            <v>182476.3</v>
          </cell>
          <cell r="F2552">
            <v>29808</v>
          </cell>
          <cell r="G2552">
            <v>89469.97</v>
          </cell>
          <cell r="H2552">
            <v>11212.66</v>
          </cell>
          <cell r="I2552">
            <v>-181.85</v>
          </cell>
          <cell r="J2552">
            <v>14981.69</v>
          </cell>
          <cell r="K2552">
            <v>5573.17</v>
          </cell>
          <cell r="L2552">
            <v>13478.64</v>
          </cell>
          <cell r="M2552">
            <v>0</v>
          </cell>
          <cell r="N2552">
            <v>36432</v>
          </cell>
          <cell r="O2552">
            <v>11792.77</v>
          </cell>
          <cell r="P2552">
            <v>24180.02</v>
          </cell>
          <cell r="Q2552">
            <v>111661.85</v>
          </cell>
          <cell r="R2552">
            <v>35940.019999999997</v>
          </cell>
          <cell r="S2552">
            <v>1944</v>
          </cell>
          <cell r="T2552">
            <v>7952.4</v>
          </cell>
          <cell r="U2552">
            <v>13478.64</v>
          </cell>
          <cell r="V2552">
            <v>1023</v>
          </cell>
          <cell r="W2552">
            <v>10627.2</v>
          </cell>
          <cell r="X2552">
            <v>112.5</v>
          </cell>
          <cell r="Y2552">
            <v>15464.04</v>
          </cell>
          <cell r="Z2552">
            <v>9345.41</v>
          </cell>
          <cell r="AA2552">
            <v>5.63</v>
          </cell>
          <cell r="AB2552">
            <v>2087.6</v>
          </cell>
          <cell r="AC2552">
            <v>16742.04</v>
          </cell>
          <cell r="AD2552">
            <v>14.56</v>
          </cell>
          <cell r="AE2552">
            <v>21042</v>
          </cell>
          <cell r="AF2552">
            <v>25</v>
          </cell>
          <cell r="AG2552">
            <v>5450.65</v>
          </cell>
          <cell r="AH2552">
            <v>64962</v>
          </cell>
          <cell r="AI2552">
            <v>2599.1999999999998</v>
          </cell>
          <cell r="AJ2552">
            <v>187305.59</v>
          </cell>
          <cell r="AK2552">
            <v>4509</v>
          </cell>
          <cell r="AL2552">
            <v>10312.01</v>
          </cell>
        </row>
        <row r="2553">
          <cell r="A2553">
            <v>38925</v>
          </cell>
          <cell r="B2553" t="str">
            <v>14:00</v>
          </cell>
          <cell r="C2553">
            <v>49665.95</v>
          </cell>
          <cell r="D2553">
            <v>74412.100000000006</v>
          </cell>
          <cell r="E2553">
            <v>184390.54</v>
          </cell>
          <cell r="F2553">
            <v>29635.200000000001</v>
          </cell>
          <cell r="G2553">
            <v>89469.97</v>
          </cell>
          <cell r="H2553">
            <v>11212.66</v>
          </cell>
          <cell r="I2553">
            <v>-184.44</v>
          </cell>
          <cell r="J2553">
            <v>14820.93</v>
          </cell>
          <cell r="K2553">
            <v>5612.74</v>
          </cell>
          <cell r="L2553">
            <v>13452.36</v>
          </cell>
          <cell r="M2553">
            <v>0</v>
          </cell>
          <cell r="N2553">
            <v>36432</v>
          </cell>
          <cell r="O2553">
            <v>11762.44</v>
          </cell>
          <cell r="P2553">
            <v>24600.01</v>
          </cell>
          <cell r="Q2553">
            <v>113344.44</v>
          </cell>
          <cell r="R2553">
            <v>36320.01</v>
          </cell>
          <cell r="S2553">
            <v>1836</v>
          </cell>
          <cell r="T2553">
            <v>8186.4</v>
          </cell>
          <cell r="U2553">
            <v>13452.36</v>
          </cell>
          <cell r="V2553">
            <v>1239</v>
          </cell>
          <cell r="W2553">
            <v>10771.2</v>
          </cell>
          <cell r="X2553">
            <v>126</v>
          </cell>
          <cell r="Y2553">
            <v>15547.18</v>
          </cell>
          <cell r="Z2553">
            <v>9524.98</v>
          </cell>
          <cell r="AA2553">
            <v>5.63</v>
          </cell>
          <cell r="AB2553">
            <v>2081.3000000000002</v>
          </cell>
          <cell r="AC2553">
            <v>16818.64</v>
          </cell>
          <cell r="AD2553">
            <v>1.22</v>
          </cell>
          <cell r="AE2553">
            <v>21510</v>
          </cell>
          <cell r="AF2553">
            <v>22.92</v>
          </cell>
          <cell r="AG2553">
            <v>5384.34</v>
          </cell>
          <cell r="AH2553">
            <v>65817</v>
          </cell>
          <cell r="AI2553">
            <v>2664</v>
          </cell>
          <cell r="AJ2553">
            <v>189081.34</v>
          </cell>
          <cell r="AK2553">
            <v>4566.08</v>
          </cell>
          <cell r="AL2553">
            <v>10918.71</v>
          </cell>
        </row>
        <row r="2554">
          <cell r="A2554">
            <v>38925</v>
          </cell>
          <cell r="B2554" t="str">
            <v>14:15</v>
          </cell>
          <cell r="C2554">
            <v>50202.48</v>
          </cell>
          <cell r="D2554">
            <v>76372.5</v>
          </cell>
          <cell r="E2554">
            <v>187587.7</v>
          </cell>
          <cell r="F2554">
            <v>29289.599999999999</v>
          </cell>
          <cell r="G2554">
            <v>89508.3</v>
          </cell>
          <cell r="H2554">
            <v>11164.66</v>
          </cell>
          <cell r="I2554">
            <v>-183.72</v>
          </cell>
          <cell r="J2554">
            <v>14833.73</v>
          </cell>
          <cell r="K2554">
            <v>5590.13</v>
          </cell>
          <cell r="L2554">
            <v>13523.18</v>
          </cell>
          <cell r="M2554">
            <v>0</v>
          </cell>
          <cell r="N2554">
            <v>36984</v>
          </cell>
          <cell r="O2554">
            <v>11774.57</v>
          </cell>
          <cell r="P2554">
            <v>27720</v>
          </cell>
          <cell r="Q2554">
            <v>111823.72</v>
          </cell>
          <cell r="R2554">
            <v>39480</v>
          </cell>
          <cell r="S2554">
            <v>1944</v>
          </cell>
          <cell r="T2554">
            <v>8733.6</v>
          </cell>
          <cell r="U2554">
            <v>13523.18</v>
          </cell>
          <cell r="V2554">
            <v>1263</v>
          </cell>
          <cell r="W2554">
            <v>10771.2</v>
          </cell>
          <cell r="X2554">
            <v>123</v>
          </cell>
          <cell r="Y2554">
            <v>15630.32</v>
          </cell>
          <cell r="Z2554">
            <v>9380.76</v>
          </cell>
          <cell r="AA2554">
            <v>5.63</v>
          </cell>
          <cell r="AB2554">
            <v>2097.3000000000002</v>
          </cell>
          <cell r="AC2554">
            <v>17220.52</v>
          </cell>
          <cell r="AD2554">
            <v>1.22</v>
          </cell>
          <cell r="AE2554">
            <v>21942</v>
          </cell>
          <cell r="AF2554">
            <v>26.04</v>
          </cell>
          <cell r="AG2554">
            <v>5392.79</v>
          </cell>
          <cell r="AH2554">
            <v>67512</v>
          </cell>
          <cell r="AI2554">
            <v>2678.4</v>
          </cell>
          <cell r="AJ2554">
            <v>191465.27</v>
          </cell>
          <cell r="AK2554">
            <v>4337.78</v>
          </cell>
          <cell r="AL2554">
            <v>10721.2</v>
          </cell>
        </row>
        <row r="2555">
          <cell r="A2555">
            <v>38925</v>
          </cell>
          <cell r="B2555" t="str">
            <v>14:30</v>
          </cell>
          <cell r="C2555">
            <v>49910.81</v>
          </cell>
          <cell r="D2555">
            <v>79653.149999999994</v>
          </cell>
          <cell r="E2555">
            <v>187512.71</v>
          </cell>
          <cell r="F2555">
            <v>29203.200000000001</v>
          </cell>
          <cell r="G2555">
            <v>89431.64</v>
          </cell>
          <cell r="H2555">
            <v>11140.66</v>
          </cell>
          <cell r="I2555">
            <v>-183.58</v>
          </cell>
          <cell r="J2555">
            <v>14383.74</v>
          </cell>
          <cell r="K2555">
            <v>5608.56</v>
          </cell>
          <cell r="L2555">
            <v>13481.9</v>
          </cell>
          <cell r="M2555">
            <v>0</v>
          </cell>
          <cell r="N2555">
            <v>36432</v>
          </cell>
          <cell r="O2555">
            <v>11337.8</v>
          </cell>
          <cell r="P2555">
            <v>32969.980000000003</v>
          </cell>
          <cell r="Q2555">
            <v>106983.58</v>
          </cell>
          <cell r="R2555">
            <v>44489.98</v>
          </cell>
          <cell r="S2555">
            <v>1836</v>
          </cell>
          <cell r="T2555">
            <v>9478.7999999999993</v>
          </cell>
          <cell r="U2555">
            <v>13481.9</v>
          </cell>
          <cell r="V2555">
            <v>1086</v>
          </cell>
          <cell r="W2555">
            <v>10800</v>
          </cell>
          <cell r="X2555">
            <v>126</v>
          </cell>
          <cell r="Y2555">
            <v>16046.02</v>
          </cell>
          <cell r="Z2555">
            <v>9397.18</v>
          </cell>
          <cell r="AA2555">
            <v>5.63</v>
          </cell>
          <cell r="AB2555">
            <v>2111.6</v>
          </cell>
          <cell r="AC2555">
            <v>17535.419999999998</v>
          </cell>
          <cell r="AD2555">
            <v>2.7</v>
          </cell>
          <cell r="AE2555">
            <v>22392</v>
          </cell>
          <cell r="AF2555">
            <v>23.96</v>
          </cell>
          <cell r="AG2555">
            <v>5338.32</v>
          </cell>
          <cell r="AH2555">
            <v>68667</v>
          </cell>
          <cell r="AI2555">
            <v>2721.6</v>
          </cell>
          <cell r="AJ2555">
            <v>194985.4</v>
          </cell>
          <cell r="AK2555">
            <v>4394.8500000000004</v>
          </cell>
          <cell r="AL2555">
            <v>12898.89</v>
          </cell>
        </row>
        <row r="2556">
          <cell r="A2556">
            <v>38925</v>
          </cell>
          <cell r="B2556" t="str">
            <v>14:45</v>
          </cell>
          <cell r="C2556">
            <v>48834.95</v>
          </cell>
          <cell r="D2556">
            <v>78492.92</v>
          </cell>
          <cell r="E2556">
            <v>196271.35</v>
          </cell>
          <cell r="F2556">
            <v>29289.599999999999</v>
          </cell>
          <cell r="G2556">
            <v>89393.3</v>
          </cell>
          <cell r="H2556">
            <v>11138.79</v>
          </cell>
          <cell r="I2556">
            <v>-186.6</v>
          </cell>
          <cell r="J2556">
            <v>14784.94</v>
          </cell>
          <cell r="K2556">
            <v>5656.92</v>
          </cell>
          <cell r="L2556">
            <v>13505.32</v>
          </cell>
          <cell r="M2556">
            <v>0</v>
          </cell>
          <cell r="N2556">
            <v>36432</v>
          </cell>
          <cell r="O2556">
            <v>5847.86</v>
          </cell>
          <cell r="P2556">
            <v>40880</v>
          </cell>
          <cell r="Q2556">
            <v>107386.6</v>
          </cell>
          <cell r="R2556">
            <v>46760</v>
          </cell>
          <cell r="S2556">
            <v>1944</v>
          </cell>
          <cell r="T2556">
            <v>10098</v>
          </cell>
          <cell r="U2556">
            <v>13505.32</v>
          </cell>
          <cell r="V2556">
            <v>1107</v>
          </cell>
          <cell r="W2556">
            <v>11059.2</v>
          </cell>
          <cell r="X2556">
            <v>134.25</v>
          </cell>
          <cell r="Y2556">
            <v>16129.16</v>
          </cell>
          <cell r="Z2556">
            <v>9484.17</v>
          </cell>
          <cell r="AA2556">
            <v>3.75</v>
          </cell>
          <cell r="AB2556">
            <v>2129.1999999999998</v>
          </cell>
          <cell r="AC2556">
            <v>17931.84</v>
          </cell>
          <cell r="AD2556">
            <v>2.4</v>
          </cell>
          <cell r="AE2556">
            <v>22428</v>
          </cell>
          <cell r="AF2556">
            <v>30.21</v>
          </cell>
          <cell r="AG2556">
            <v>5420.92</v>
          </cell>
          <cell r="AH2556">
            <v>69537</v>
          </cell>
          <cell r="AI2556">
            <v>2764.8</v>
          </cell>
          <cell r="AJ2556">
            <v>201208.69</v>
          </cell>
          <cell r="AK2556">
            <v>4394.8500000000004</v>
          </cell>
          <cell r="AL2556">
            <v>12327.32</v>
          </cell>
        </row>
        <row r="2557">
          <cell r="A2557">
            <v>38925</v>
          </cell>
          <cell r="B2557" t="str">
            <v>15:00</v>
          </cell>
          <cell r="C2557">
            <v>49626.74</v>
          </cell>
          <cell r="D2557">
            <v>79533.119999999995</v>
          </cell>
          <cell r="E2557">
            <v>201746.48</v>
          </cell>
          <cell r="F2557">
            <v>29116.799999999999</v>
          </cell>
          <cell r="G2557">
            <v>89278.3</v>
          </cell>
          <cell r="H2557">
            <v>11188.66</v>
          </cell>
          <cell r="I2557">
            <v>-194.5</v>
          </cell>
          <cell r="J2557">
            <v>14718.91</v>
          </cell>
          <cell r="K2557">
            <v>5730.13</v>
          </cell>
          <cell r="L2557">
            <v>13498.91</v>
          </cell>
          <cell r="M2557">
            <v>0</v>
          </cell>
          <cell r="N2557">
            <v>36984</v>
          </cell>
          <cell r="O2557">
            <v>5847.86</v>
          </cell>
          <cell r="P2557">
            <v>42230</v>
          </cell>
          <cell r="Q2557">
            <v>107714.5</v>
          </cell>
          <cell r="R2557">
            <v>48070</v>
          </cell>
          <cell r="S2557">
            <v>1836</v>
          </cell>
          <cell r="T2557">
            <v>10303.200000000001</v>
          </cell>
          <cell r="U2557">
            <v>13498.91</v>
          </cell>
          <cell r="V2557">
            <v>1149</v>
          </cell>
          <cell r="W2557">
            <v>11289.6</v>
          </cell>
          <cell r="X2557">
            <v>144</v>
          </cell>
          <cell r="Y2557">
            <v>15879.74</v>
          </cell>
          <cell r="Z2557">
            <v>9478.76</v>
          </cell>
          <cell r="AA2557">
            <v>5.63</v>
          </cell>
          <cell r="AB2557">
            <v>2166.1</v>
          </cell>
          <cell r="AC2557">
            <v>17986.810000000001</v>
          </cell>
          <cell r="AD2557">
            <v>2.99</v>
          </cell>
          <cell r="AE2557">
            <v>22554</v>
          </cell>
          <cell r="AF2557">
            <v>25</v>
          </cell>
          <cell r="AG2557">
            <v>5442.23</v>
          </cell>
          <cell r="AH2557">
            <v>69357</v>
          </cell>
          <cell r="AI2557">
            <v>2728.8</v>
          </cell>
          <cell r="AJ2557">
            <v>206216.28</v>
          </cell>
          <cell r="AK2557">
            <v>4509</v>
          </cell>
          <cell r="AL2557">
            <v>11725.34</v>
          </cell>
        </row>
        <row r="2558">
          <cell r="A2558">
            <v>38925</v>
          </cell>
          <cell r="B2558" t="str">
            <v>15:15</v>
          </cell>
          <cell r="C2558">
            <v>50133.26</v>
          </cell>
          <cell r="D2558">
            <v>80053.23</v>
          </cell>
          <cell r="E2558">
            <v>205393.32</v>
          </cell>
          <cell r="F2558">
            <v>29030.400000000001</v>
          </cell>
          <cell r="G2558">
            <v>88703.3</v>
          </cell>
          <cell r="H2558">
            <v>11210.78</v>
          </cell>
          <cell r="I2558">
            <v>-183.43</v>
          </cell>
          <cell r="J2558">
            <v>14516.13</v>
          </cell>
          <cell r="K2558">
            <v>5732.56</v>
          </cell>
          <cell r="L2558">
            <v>13422.46</v>
          </cell>
          <cell r="M2558">
            <v>2577.15</v>
          </cell>
          <cell r="N2558">
            <v>36432</v>
          </cell>
          <cell r="O2558">
            <v>5859.99</v>
          </cell>
          <cell r="P2558">
            <v>42679.99</v>
          </cell>
          <cell r="Q2558">
            <v>110303.43</v>
          </cell>
          <cell r="R2558">
            <v>48519.99</v>
          </cell>
          <cell r="S2558">
            <v>1728</v>
          </cell>
          <cell r="T2558">
            <v>10645.2</v>
          </cell>
          <cell r="U2558">
            <v>13422.46</v>
          </cell>
          <cell r="V2558">
            <v>1299</v>
          </cell>
          <cell r="W2558">
            <v>11404.8</v>
          </cell>
          <cell r="X2558">
            <v>141</v>
          </cell>
          <cell r="Y2558">
            <v>15630.32</v>
          </cell>
          <cell r="Z2558">
            <v>9320.51</v>
          </cell>
          <cell r="AA2558">
            <v>3.75</v>
          </cell>
          <cell r="AB2558">
            <v>2209.1</v>
          </cell>
          <cell r="AC2558">
            <v>18187.62</v>
          </cell>
          <cell r="AD2558">
            <v>3.16</v>
          </cell>
          <cell r="AE2558">
            <v>22932</v>
          </cell>
          <cell r="AF2558">
            <v>23.96</v>
          </cell>
          <cell r="AG2558">
            <v>5439.92</v>
          </cell>
          <cell r="AH2558">
            <v>69078.149999999994</v>
          </cell>
          <cell r="AI2558">
            <v>2750.4</v>
          </cell>
          <cell r="AJ2558">
            <v>209511.96</v>
          </cell>
          <cell r="AK2558">
            <v>4509</v>
          </cell>
          <cell r="AL2558">
            <v>11835.25</v>
          </cell>
        </row>
        <row r="2559">
          <cell r="A2559">
            <v>38925</v>
          </cell>
          <cell r="B2559" t="str">
            <v>15:30</v>
          </cell>
          <cell r="C2559">
            <v>50335.71</v>
          </cell>
          <cell r="D2559">
            <v>80573.34</v>
          </cell>
          <cell r="E2559">
            <v>205670.58</v>
          </cell>
          <cell r="F2559">
            <v>29116.799999999999</v>
          </cell>
          <cell r="G2559">
            <v>88703.3</v>
          </cell>
          <cell r="H2559">
            <v>11210.78</v>
          </cell>
          <cell r="I2559">
            <v>-187.32</v>
          </cell>
          <cell r="J2559">
            <v>15242.1</v>
          </cell>
          <cell r="K2559">
            <v>5661.6</v>
          </cell>
          <cell r="L2559">
            <v>13511.27</v>
          </cell>
          <cell r="M2559">
            <v>5707.08</v>
          </cell>
          <cell r="N2559">
            <v>36984</v>
          </cell>
          <cell r="O2559">
            <v>5853.92</v>
          </cell>
          <cell r="P2559">
            <v>42170</v>
          </cell>
          <cell r="Q2559">
            <v>112947.32</v>
          </cell>
          <cell r="R2559">
            <v>48010</v>
          </cell>
          <cell r="S2559">
            <v>1728</v>
          </cell>
          <cell r="T2559">
            <v>10339.200000000001</v>
          </cell>
          <cell r="U2559">
            <v>13511.27</v>
          </cell>
          <cell r="V2559">
            <v>966</v>
          </cell>
          <cell r="W2559">
            <v>11721.6</v>
          </cell>
          <cell r="X2559">
            <v>119.25</v>
          </cell>
          <cell r="Y2559">
            <v>15547.18</v>
          </cell>
          <cell r="Z2559">
            <v>9329.2099999999991</v>
          </cell>
          <cell r="AA2559">
            <v>3.75</v>
          </cell>
          <cell r="AB2559">
            <v>2242.6</v>
          </cell>
          <cell r="AC2559">
            <v>18427.02</v>
          </cell>
          <cell r="AD2559">
            <v>3.22</v>
          </cell>
          <cell r="AE2559">
            <v>23076</v>
          </cell>
          <cell r="AF2559">
            <v>22.92</v>
          </cell>
          <cell r="AG2559">
            <v>5536.67</v>
          </cell>
          <cell r="AH2559">
            <v>70177.08</v>
          </cell>
          <cell r="AI2559">
            <v>2743.2</v>
          </cell>
          <cell r="AJ2559">
            <v>210007.97</v>
          </cell>
          <cell r="AK2559">
            <v>4680.2299999999996</v>
          </cell>
          <cell r="AL2559">
            <v>12232.69</v>
          </cell>
        </row>
        <row r="2560">
          <cell r="A2560">
            <v>38925</v>
          </cell>
          <cell r="B2560" t="str">
            <v>15:45</v>
          </cell>
          <cell r="C2560">
            <v>50756.61</v>
          </cell>
          <cell r="D2560">
            <v>81093.440000000002</v>
          </cell>
          <cell r="E2560">
            <v>204672.16</v>
          </cell>
          <cell r="F2560">
            <v>29030.400000000001</v>
          </cell>
          <cell r="G2560">
            <v>89201.64</v>
          </cell>
          <cell r="H2560">
            <v>11236.65</v>
          </cell>
          <cell r="I2560">
            <v>-188.18</v>
          </cell>
          <cell r="J2560">
            <v>15103.68</v>
          </cell>
          <cell r="K2560">
            <v>5647.29</v>
          </cell>
          <cell r="L2560">
            <v>13415.49</v>
          </cell>
          <cell r="M2560">
            <v>5707.08</v>
          </cell>
          <cell r="N2560">
            <v>36432</v>
          </cell>
          <cell r="O2560">
            <v>5835.72</v>
          </cell>
          <cell r="P2560">
            <v>42109.98</v>
          </cell>
          <cell r="Q2560">
            <v>112948.18</v>
          </cell>
          <cell r="R2560">
            <v>47949.97</v>
          </cell>
          <cell r="S2560">
            <v>1620</v>
          </cell>
          <cell r="T2560">
            <v>10245.6</v>
          </cell>
          <cell r="U2560">
            <v>13415.49</v>
          </cell>
          <cell r="V2560">
            <v>723</v>
          </cell>
          <cell r="W2560">
            <v>11779.2</v>
          </cell>
          <cell r="X2560">
            <v>109.5</v>
          </cell>
          <cell r="Y2560">
            <v>15547.18</v>
          </cell>
          <cell r="Z2560">
            <v>9375.58</v>
          </cell>
          <cell r="AA2560">
            <v>5.63</v>
          </cell>
          <cell r="AB2560">
            <v>2205.9</v>
          </cell>
          <cell r="AC2560">
            <v>18482.03</v>
          </cell>
          <cell r="AD2560">
            <v>6.49</v>
          </cell>
          <cell r="AE2560">
            <v>22788</v>
          </cell>
          <cell r="AF2560">
            <v>29.17</v>
          </cell>
          <cell r="AG2560">
            <v>5540.77</v>
          </cell>
          <cell r="AH2560">
            <v>70162.080000000002</v>
          </cell>
          <cell r="AI2560">
            <v>2764.8</v>
          </cell>
          <cell r="AJ2560">
            <v>209527.93</v>
          </cell>
          <cell r="AK2560">
            <v>4680.2299999999996</v>
          </cell>
          <cell r="AL2560">
            <v>12534.28</v>
          </cell>
        </row>
        <row r="2561">
          <cell r="A2561">
            <v>38925</v>
          </cell>
          <cell r="B2561" t="str">
            <v>16:00</v>
          </cell>
          <cell r="C2561">
            <v>50540.160000000003</v>
          </cell>
          <cell r="D2561">
            <v>80893.399999999994</v>
          </cell>
          <cell r="E2561">
            <v>204708.08</v>
          </cell>
          <cell r="F2561">
            <v>29030.400000000001</v>
          </cell>
          <cell r="G2561">
            <v>89278.3</v>
          </cell>
          <cell r="H2561">
            <v>11234.78</v>
          </cell>
          <cell r="I2561">
            <v>-190.62</v>
          </cell>
          <cell r="J2561">
            <v>14844.53</v>
          </cell>
          <cell r="K2561">
            <v>5645.77</v>
          </cell>
          <cell r="L2561">
            <v>13436.8</v>
          </cell>
          <cell r="M2561">
            <v>5718.29</v>
          </cell>
          <cell r="N2561">
            <v>36984</v>
          </cell>
          <cell r="O2561">
            <v>5841.79</v>
          </cell>
          <cell r="P2561">
            <v>42249.97</v>
          </cell>
          <cell r="Q2561">
            <v>112750.62</v>
          </cell>
          <cell r="R2561">
            <v>48049.97</v>
          </cell>
          <cell r="S2561">
            <v>1620</v>
          </cell>
          <cell r="T2561">
            <v>9666</v>
          </cell>
          <cell r="U2561">
            <v>13436.8</v>
          </cell>
          <cell r="V2561">
            <v>717</v>
          </cell>
          <cell r="W2561">
            <v>11203.2</v>
          </cell>
          <cell r="X2561">
            <v>120</v>
          </cell>
          <cell r="Y2561">
            <v>15547.18</v>
          </cell>
          <cell r="Z2561">
            <v>9073.02</v>
          </cell>
          <cell r="AA2561">
            <v>3.75</v>
          </cell>
          <cell r="AB2561">
            <v>2186.6</v>
          </cell>
          <cell r="AC2561">
            <v>20314.73</v>
          </cell>
          <cell r="AD2561">
            <v>4.12</v>
          </cell>
          <cell r="AE2561">
            <v>22842</v>
          </cell>
          <cell r="AF2561">
            <v>26.04</v>
          </cell>
          <cell r="AG2561">
            <v>5411.58</v>
          </cell>
          <cell r="AH2561">
            <v>69495.289999999994</v>
          </cell>
          <cell r="AI2561">
            <v>2786.4</v>
          </cell>
          <cell r="AJ2561">
            <v>210039.92</v>
          </cell>
          <cell r="AK2561">
            <v>4680.2299999999996</v>
          </cell>
          <cell r="AL2561">
            <v>13060.28</v>
          </cell>
        </row>
        <row r="2562">
          <cell r="A2562">
            <v>38925</v>
          </cell>
          <cell r="B2562" t="str">
            <v>16:15</v>
          </cell>
          <cell r="C2562">
            <v>49164.23</v>
          </cell>
          <cell r="D2562">
            <v>79013.02</v>
          </cell>
          <cell r="E2562">
            <v>204428.71</v>
          </cell>
          <cell r="F2562">
            <v>29030.400000000001</v>
          </cell>
          <cell r="G2562">
            <v>89201.64</v>
          </cell>
          <cell r="H2562">
            <v>11210.78</v>
          </cell>
          <cell r="I2562">
            <v>-192.92</v>
          </cell>
          <cell r="J2562">
            <v>14874.9</v>
          </cell>
          <cell r="K2562">
            <v>5631.12</v>
          </cell>
          <cell r="L2562">
            <v>13463.93</v>
          </cell>
          <cell r="M2562">
            <v>5710.82</v>
          </cell>
          <cell r="N2562">
            <v>36432</v>
          </cell>
          <cell r="O2562">
            <v>5878.19</v>
          </cell>
          <cell r="P2562">
            <v>42420.02</v>
          </cell>
          <cell r="Q2562">
            <v>110392.92</v>
          </cell>
          <cell r="R2562">
            <v>48300.02</v>
          </cell>
          <cell r="S2562">
            <v>1620</v>
          </cell>
          <cell r="T2562">
            <v>9543.6</v>
          </cell>
          <cell r="U2562">
            <v>13463.93</v>
          </cell>
          <cell r="V2562">
            <v>699</v>
          </cell>
          <cell r="W2562">
            <v>11318.4</v>
          </cell>
          <cell r="X2562">
            <v>120</v>
          </cell>
          <cell r="Y2562">
            <v>15630.32</v>
          </cell>
          <cell r="Z2562">
            <v>8736.6299999999992</v>
          </cell>
          <cell r="AA2562">
            <v>3.75</v>
          </cell>
          <cell r="AB2562">
            <v>2229.8000000000002</v>
          </cell>
          <cell r="AC2562">
            <v>20389.419999999998</v>
          </cell>
          <cell r="AD2562">
            <v>4.8</v>
          </cell>
          <cell r="AE2562">
            <v>22734</v>
          </cell>
          <cell r="AF2562">
            <v>26.04</v>
          </cell>
          <cell r="AG2562">
            <v>5391.19</v>
          </cell>
          <cell r="AH2562">
            <v>68881.820000000007</v>
          </cell>
          <cell r="AI2562">
            <v>2743.2</v>
          </cell>
          <cell r="AJ2562">
            <v>209656.01</v>
          </cell>
          <cell r="AK2562">
            <v>4623.16</v>
          </cell>
          <cell r="AL2562">
            <v>12868.59</v>
          </cell>
        </row>
        <row r="2563">
          <cell r="A2563">
            <v>38925</v>
          </cell>
          <cell r="B2563" t="str">
            <v>16:30</v>
          </cell>
          <cell r="C2563">
            <v>48697.71</v>
          </cell>
          <cell r="D2563">
            <v>78172.86</v>
          </cell>
          <cell r="E2563">
            <v>204593.12</v>
          </cell>
          <cell r="F2563">
            <v>29030.400000000001</v>
          </cell>
          <cell r="G2563">
            <v>89163.3</v>
          </cell>
          <cell r="H2563">
            <v>11088.92</v>
          </cell>
          <cell r="I2563">
            <v>-205.57</v>
          </cell>
          <cell r="J2563">
            <v>14965.32</v>
          </cell>
          <cell r="K2563">
            <v>5572.57</v>
          </cell>
          <cell r="L2563">
            <v>13469.52</v>
          </cell>
          <cell r="M2563">
            <v>5882.63</v>
          </cell>
          <cell r="N2563">
            <v>35880</v>
          </cell>
          <cell r="O2563">
            <v>5890.32</v>
          </cell>
          <cell r="P2563">
            <v>41789.97</v>
          </cell>
          <cell r="Q2563">
            <v>110325.57</v>
          </cell>
          <cell r="R2563">
            <v>47669.97</v>
          </cell>
          <cell r="S2563">
            <v>1620</v>
          </cell>
          <cell r="T2563">
            <v>9558</v>
          </cell>
          <cell r="U2563">
            <v>13469.52</v>
          </cell>
          <cell r="V2563">
            <v>732</v>
          </cell>
          <cell r="W2563">
            <v>11836.8</v>
          </cell>
          <cell r="X2563">
            <v>113.25</v>
          </cell>
          <cell r="Y2563">
            <v>15630.32</v>
          </cell>
          <cell r="Z2563">
            <v>8355.5499999999993</v>
          </cell>
          <cell r="AA2563">
            <v>1.88</v>
          </cell>
          <cell r="AB2563">
            <v>2183.4</v>
          </cell>
          <cell r="AC2563">
            <v>20409.3</v>
          </cell>
          <cell r="AD2563">
            <v>2.72</v>
          </cell>
          <cell r="AE2563">
            <v>22716</v>
          </cell>
          <cell r="AF2563">
            <v>31.25</v>
          </cell>
          <cell r="AG2563">
            <v>5369.88</v>
          </cell>
          <cell r="AH2563">
            <v>68645.63</v>
          </cell>
          <cell r="AI2563">
            <v>2728.8</v>
          </cell>
          <cell r="AJ2563">
            <v>209367.98</v>
          </cell>
          <cell r="AK2563">
            <v>4737.3100000000004</v>
          </cell>
          <cell r="AL2563">
            <v>12613.77</v>
          </cell>
        </row>
        <row r="2564">
          <cell r="A2564">
            <v>38925</v>
          </cell>
          <cell r="B2564" t="str">
            <v>16:45</v>
          </cell>
          <cell r="C2564">
            <v>48742.92</v>
          </cell>
          <cell r="D2564">
            <v>77532.73</v>
          </cell>
          <cell r="E2564">
            <v>205355.97</v>
          </cell>
          <cell r="F2564">
            <v>28944</v>
          </cell>
          <cell r="G2564">
            <v>89163.3</v>
          </cell>
          <cell r="H2564">
            <v>11018.8</v>
          </cell>
          <cell r="I2564">
            <v>-157.69999999999999</v>
          </cell>
          <cell r="J2564">
            <v>14924.09</v>
          </cell>
          <cell r="K2564">
            <v>5585.2</v>
          </cell>
          <cell r="L2564">
            <v>13472.95</v>
          </cell>
          <cell r="M2564">
            <v>6106.73</v>
          </cell>
          <cell r="N2564">
            <v>36984</v>
          </cell>
          <cell r="O2564">
            <v>5878.19</v>
          </cell>
          <cell r="P2564">
            <v>40520</v>
          </cell>
          <cell r="Q2564">
            <v>112797.7</v>
          </cell>
          <cell r="R2564">
            <v>46400</v>
          </cell>
          <cell r="S2564">
            <v>1620</v>
          </cell>
          <cell r="T2564">
            <v>9388.7999999999993</v>
          </cell>
          <cell r="U2564">
            <v>13472.95</v>
          </cell>
          <cell r="V2564">
            <v>729</v>
          </cell>
          <cell r="W2564">
            <v>12009.6</v>
          </cell>
          <cell r="X2564">
            <v>99.75</v>
          </cell>
          <cell r="Y2564">
            <v>15547.18</v>
          </cell>
          <cell r="Z2564">
            <v>8327.07</v>
          </cell>
          <cell r="AA2564">
            <v>3.75</v>
          </cell>
          <cell r="AB2564">
            <v>2218.5</v>
          </cell>
          <cell r="AC2564">
            <v>20249.330000000002</v>
          </cell>
          <cell r="AD2564">
            <v>2.68</v>
          </cell>
          <cell r="AE2564">
            <v>22518</v>
          </cell>
          <cell r="AF2564">
            <v>30.21</v>
          </cell>
          <cell r="AG2564">
            <v>5480.99</v>
          </cell>
          <cell r="AH2564">
            <v>68305.73</v>
          </cell>
          <cell r="AI2564">
            <v>2707.2</v>
          </cell>
          <cell r="AJ2564">
            <v>208967.99</v>
          </cell>
          <cell r="AK2564">
            <v>4451.93</v>
          </cell>
          <cell r="AL2564">
            <v>11789.68</v>
          </cell>
        </row>
        <row r="2565">
          <cell r="A2565">
            <v>38925</v>
          </cell>
          <cell r="B2565" t="str">
            <v>17:00</v>
          </cell>
          <cell r="C2565">
            <v>49369.48</v>
          </cell>
          <cell r="D2565">
            <v>74252.06</v>
          </cell>
          <cell r="E2565">
            <v>206315.61</v>
          </cell>
          <cell r="F2565">
            <v>29030.400000000001</v>
          </cell>
          <cell r="G2565">
            <v>89201.64</v>
          </cell>
          <cell r="H2565">
            <v>11088.92</v>
          </cell>
          <cell r="I2565">
            <v>-160.86000000000001</v>
          </cell>
          <cell r="J2565">
            <v>14940.92</v>
          </cell>
          <cell r="K2565">
            <v>5542.8</v>
          </cell>
          <cell r="L2565">
            <v>13458.27</v>
          </cell>
          <cell r="M2565">
            <v>6095.52</v>
          </cell>
          <cell r="N2565">
            <v>36432</v>
          </cell>
          <cell r="O2565">
            <v>5878.19</v>
          </cell>
          <cell r="P2565">
            <v>41879.99</v>
          </cell>
          <cell r="Q2565">
            <v>112160.86</v>
          </cell>
          <cell r="R2565">
            <v>47759.99</v>
          </cell>
          <cell r="S2565">
            <v>1620</v>
          </cell>
          <cell r="T2565">
            <v>9784.7999999999993</v>
          </cell>
          <cell r="U2565">
            <v>13458.27</v>
          </cell>
          <cell r="V2565">
            <v>750</v>
          </cell>
          <cell r="W2565">
            <v>12326.4</v>
          </cell>
          <cell r="X2565">
            <v>97.5</v>
          </cell>
          <cell r="Y2565">
            <v>15713.46</v>
          </cell>
          <cell r="Z2565">
            <v>8324.2999999999993</v>
          </cell>
          <cell r="AA2565">
            <v>1.88</v>
          </cell>
          <cell r="AB2565">
            <v>2258.4</v>
          </cell>
          <cell r="AC2565">
            <v>20075.189999999999</v>
          </cell>
          <cell r="AD2565">
            <v>3.49</v>
          </cell>
          <cell r="AE2565">
            <v>22518</v>
          </cell>
          <cell r="AF2565">
            <v>28.12</v>
          </cell>
          <cell r="AG2565">
            <v>5463.39</v>
          </cell>
          <cell r="AH2565">
            <v>67394.52</v>
          </cell>
          <cell r="AI2565">
            <v>2736</v>
          </cell>
          <cell r="AJ2565">
            <v>208504.07</v>
          </cell>
          <cell r="AK2565">
            <v>4509</v>
          </cell>
          <cell r="AL2565">
            <v>10678.06</v>
          </cell>
        </row>
        <row r="2566">
          <cell r="A2566">
            <v>38925</v>
          </cell>
          <cell r="B2566" t="str">
            <v>17:15</v>
          </cell>
          <cell r="C2566">
            <v>49128.22</v>
          </cell>
          <cell r="D2566">
            <v>68530.929999999993</v>
          </cell>
          <cell r="E2566">
            <v>209279.28</v>
          </cell>
          <cell r="F2566">
            <v>29030.400000000001</v>
          </cell>
          <cell r="G2566">
            <v>89201.64</v>
          </cell>
          <cell r="H2566">
            <v>11256.9</v>
          </cell>
          <cell r="I2566">
            <v>-157.13</v>
          </cell>
          <cell r="J2566">
            <v>15066.08</v>
          </cell>
          <cell r="K2566">
            <v>5576.17</v>
          </cell>
          <cell r="L2566">
            <v>13453.08</v>
          </cell>
          <cell r="M2566">
            <v>6069.38</v>
          </cell>
          <cell r="N2566">
            <v>36432</v>
          </cell>
          <cell r="O2566">
            <v>5890.32</v>
          </cell>
          <cell r="P2566">
            <v>43580.02</v>
          </cell>
          <cell r="Q2566">
            <v>111677.13</v>
          </cell>
          <cell r="R2566">
            <v>49420.01</v>
          </cell>
          <cell r="S2566">
            <v>1620</v>
          </cell>
          <cell r="T2566">
            <v>10011.6</v>
          </cell>
          <cell r="U2566">
            <v>13453.08</v>
          </cell>
          <cell r="V2566">
            <v>786</v>
          </cell>
          <cell r="W2566">
            <v>12412.8</v>
          </cell>
          <cell r="X2566">
            <v>107.25</v>
          </cell>
          <cell r="Y2566">
            <v>15879.74</v>
          </cell>
          <cell r="Z2566">
            <v>8316.5400000000009</v>
          </cell>
          <cell r="AA2566">
            <v>1.88</v>
          </cell>
          <cell r="AB2566">
            <v>2336.6</v>
          </cell>
          <cell r="AC2566">
            <v>20360.68</v>
          </cell>
          <cell r="AD2566">
            <v>6.76</v>
          </cell>
          <cell r="AE2566">
            <v>22518</v>
          </cell>
          <cell r="AF2566">
            <v>30.21</v>
          </cell>
          <cell r="AG2566">
            <v>5378.74</v>
          </cell>
          <cell r="AH2566">
            <v>66300.38</v>
          </cell>
          <cell r="AI2566">
            <v>2757.6</v>
          </cell>
          <cell r="AJ2566">
            <v>209319.89</v>
          </cell>
          <cell r="AK2566">
            <v>4623.16</v>
          </cell>
          <cell r="AL2566">
            <v>9036.92</v>
          </cell>
        </row>
        <row r="2567">
          <cell r="A2567">
            <v>38925</v>
          </cell>
          <cell r="B2567" t="str">
            <v>17:30</v>
          </cell>
          <cell r="C2567">
            <v>49841.19</v>
          </cell>
          <cell r="D2567">
            <v>68891</v>
          </cell>
          <cell r="E2567">
            <v>207003.58</v>
          </cell>
          <cell r="F2567">
            <v>29030.400000000001</v>
          </cell>
          <cell r="G2567">
            <v>89163.3</v>
          </cell>
          <cell r="H2567">
            <v>11232.9</v>
          </cell>
          <cell r="I2567">
            <v>-156.84</v>
          </cell>
          <cell r="J2567">
            <v>15240.5</v>
          </cell>
          <cell r="K2567">
            <v>10139.14</v>
          </cell>
          <cell r="L2567">
            <v>13471.93</v>
          </cell>
          <cell r="M2567">
            <v>6073.11</v>
          </cell>
          <cell r="N2567">
            <v>36432</v>
          </cell>
          <cell r="O2567">
            <v>5902.45</v>
          </cell>
          <cell r="P2567">
            <v>43210</v>
          </cell>
          <cell r="Q2567">
            <v>114076.84</v>
          </cell>
          <cell r="R2567">
            <v>49090</v>
          </cell>
          <cell r="S2567">
            <v>1728</v>
          </cell>
          <cell r="T2567">
            <v>10486.8</v>
          </cell>
          <cell r="U2567">
            <v>13471.93</v>
          </cell>
          <cell r="V2567">
            <v>795</v>
          </cell>
          <cell r="W2567">
            <v>12844.8</v>
          </cell>
          <cell r="X2567">
            <v>130.5</v>
          </cell>
          <cell r="Y2567">
            <v>16212.3</v>
          </cell>
          <cell r="Z2567">
            <v>8391.5499999999993</v>
          </cell>
          <cell r="AA2567">
            <v>1.88</v>
          </cell>
          <cell r="AB2567">
            <v>2362.1</v>
          </cell>
          <cell r="AC2567">
            <v>20735.39</v>
          </cell>
          <cell r="AD2567">
            <v>1.62</v>
          </cell>
          <cell r="AE2567">
            <v>22842</v>
          </cell>
          <cell r="AF2567">
            <v>42.71</v>
          </cell>
          <cell r="AG2567">
            <v>5097.9799999999996</v>
          </cell>
          <cell r="AH2567">
            <v>66283.11</v>
          </cell>
          <cell r="AI2567">
            <v>2779.2</v>
          </cell>
          <cell r="AJ2567">
            <v>207240.16</v>
          </cell>
          <cell r="AK2567">
            <v>4737.3100000000004</v>
          </cell>
          <cell r="AL2567">
            <v>9116.41</v>
          </cell>
        </row>
        <row r="2568">
          <cell r="A2568">
            <v>38925</v>
          </cell>
          <cell r="B2568" t="str">
            <v>17:45</v>
          </cell>
          <cell r="C2568">
            <v>50046.04</v>
          </cell>
          <cell r="D2568">
            <v>68010.820000000007</v>
          </cell>
          <cell r="E2568">
            <v>207088.81</v>
          </cell>
          <cell r="F2568">
            <v>29116.799999999999</v>
          </cell>
          <cell r="G2568">
            <v>89201.64</v>
          </cell>
          <cell r="H2568">
            <v>11262.53</v>
          </cell>
          <cell r="I2568">
            <v>-154.97</v>
          </cell>
          <cell r="J2568">
            <v>15522.44</v>
          </cell>
          <cell r="K2568">
            <v>11903.02</v>
          </cell>
          <cell r="L2568">
            <v>13521.2</v>
          </cell>
          <cell r="M2568">
            <v>6069.38</v>
          </cell>
          <cell r="N2568">
            <v>35880</v>
          </cell>
          <cell r="O2568">
            <v>5884.25</v>
          </cell>
          <cell r="P2568">
            <v>45089.98</v>
          </cell>
          <cell r="Q2568">
            <v>113394.97</v>
          </cell>
          <cell r="R2568">
            <v>50969.98</v>
          </cell>
          <cell r="S2568">
            <v>1728</v>
          </cell>
          <cell r="T2568">
            <v>11023.2</v>
          </cell>
          <cell r="U2568">
            <v>13521.2</v>
          </cell>
          <cell r="V2568">
            <v>801</v>
          </cell>
          <cell r="W2568">
            <v>13363.2</v>
          </cell>
          <cell r="X2568">
            <v>117.75</v>
          </cell>
          <cell r="Y2568">
            <v>16295.44</v>
          </cell>
          <cell r="Z2568">
            <v>9267.81</v>
          </cell>
          <cell r="AA2568">
            <v>7.5</v>
          </cell>
          <cell r="AB2568">
            <v>2420.9</v>
          </cell>
          <cell r="AC2568">
            <v>21137.38</v>
          </cell>
          <cell r="AD2568">
            <v>7.32</v>
          </cell>
          <cell r="AE2568">
            <v>23238</v>
          </cell>
          <cell r="AF2568">
            <v>46.87</v>
          </cell>
          <cell r="AG2568">
            <v>3777.57</v>
          </cell>
          <cell r="AH2568">
            <v>66759.38</v>
          </cell>
          <cell r="AI2568">
            <v>2836.8</v>
          </cell>
          <cell r="AJ2568">
            <v>206744.27</v>
          </cell>
          <cell r="AK2568">
            <v>4680.2299999999996</v>
          </cell>
          <cell r="AL2568">
            <v>8451.2999999999993</v>
          </cell>
        </row>
        <row r="2569">
          <cell r="A2569">
            <v>38925</v>
          </cell>
          <cell r="B2569" t="str">
            <v>18:00</v>
          </cell>
          <cell r="C2569">
            <v>50758.61</v>
          </cell>
          <cell r="D2569">
            <v>69611.14</v>
          </cell>
          <cell r="E2569">
            <v>207412.4</v>
          </cell>
          <cell r="F2569">
            <v>28944</v>
          </cell>
          <cell r="G2569">
            <v>89239.97</v>
          </cell>
          <cell r="H2569">
            <v>11352.89</v>
          </cell>
          <cell r="I2569">
            <v>-178.98</v>
          </cell>
          <cell r="J2569">
            <v>15576.07</v>
          </cell>
          <cell r="K2569">
            <v>12029.72</v>
          </cell>
          <cell r="L2569">
            <v>13551.74</v>
          </cell>
          <cell r="M2569">
            <v>6065.64</v>
          </cell>
          <cell r="N2569">
            <v>35880</v>
          </cell>
          <cell r="O2569">
            <v>8899.17</v>
          </cell>
          <cell r="P2569">
            <v>52499.99</v>
          </cell>
          <cell r="Q2569">
            <v>106178.98</v>
          </cell>
          <cell r="R2569">
            <v>61139.99</v>
          </cell>
          <cell r="S2569">
            <v>1620</v>
          </cell>
          <cell r="T2569">
            <v>12366</v>
          </cell>
          <cell r="U2569">
            <v>13551.74</v>
          </cell>
          <cell r="V2569">
            <v>849</v>
          </cell>
          <cell r="W2569">
            <v>13593.6</v>
          </cell>
          <cell r="X2569">
            <v>112.5</v>
          </cell>
          <cell r="Y2569">
            <v>17209.98</v>
          </cell>
          <cell r="Z2569">
            <v>9830.82</v>
          </cell>
          <cell r="AA2569">
            <v>1.88</v>
          </cell>
          <cell r="AB2569">
            <v>2569</v>
          </cell>
          <cell r="AC2569">
            <v>20321.560000000001</v>
          </cell>
          <cell r="AD2569">
            <v>2.41</v>
          </cell>
          <cell r="AE2569">
            <v>24534</v>
          </cell>
          <cell r="AF2569">
            <v>58.33</v>
          </cell>
          <cell r="AG2569">
            <v>3569.03</v>
          </cell>
          <cell r="AH2569">
            <v>68504.639999999999</v>
          </cell>
          <cell r="AI2569">
            <v>2952</v>
          </cell>
          <cell r="AJ2569">
            <v>210263.96</v>
          </cell>
          <cell r="AK2569">
            <v>4509</v>
          </cell>
          <cell r="AL2569">
            <v>10988.99</v>
          </cell>
        </row>
        <row r="2570">
          <cell r="A2570">
            <v>38925</v>
          </cell>
          <cell r="B2570" t="str">
            <v>18:15</v>
          </cell>
          <cell r="C2570">
            <v>51213.919999999998</v>
          </cell>
          <cell r="D2570">
            <v>65930.36</v>
          </cell>
          <cell r="E2570">
            <v>216819.81</v>
          </cell>
          <cell r="F2570">
            <v>40867.199999999997</v>
          </cell>
          <cell r="G2570">
            <v>92881.63</v>
          </cell>
          <cell r="H2570">
            <v>11668.62</v>
          </cell>
          <cell r="I2570">
            <v>-191.2</v>
          </cell>
          <cell r="J2570">
            <v>16096.46</v>
          </cell>
          <cell r="K2570">
            <v>12514.37</v>
          </cell>
          <cell r="L2570">
            <v>13258.26</v>
          </cell>
          <cell r="M2570">
            <v>6356.97</v>
          </cell>
          <cell r="N2570">
            <v>38088</v>
          </cell>
          <cell r="O2570">
            <v>15481.04</v>
          </cell>
          <cell r="P2570">
            <v>55619.99</v>
          </cell>
          <cell r="Q2570">
            <v>105351.2</v>
          </cell>
          <cell r="R2570">
            <v>70859.990000000005</v>
          </cell>
          <cell r="S2570">
            <v>1620</v>
          </cell>
          <cell r="T2570">
            <v>14364</v>
          </cell>
          <cell r="U2570">
            <v>13258.26</v>
          </cell>
          <cell r="V2570">
            <v>909</v>
          </cell>
          <cell r="W2570">
            <v>14112</v>
          </cell>
          <cell r="X2570">
            <v>117</v>
          </cell>
          <cell r="Y2570">
            <v>18457.080000000002</v>
          </cell>
          <cell r="Z2570">
            <v>10406.700000000001</v>
          </cell>
          <cell r="AA2570">
            <v>5.63</v>
          </cell>
          <cell r="AB2570">
            <v>2817.6</v>
          </cell>
          <cell r="AC2570">
            <v>21805.23</v>
          </cell>
          <cell r="AD2570">
            <v>2.72</v>
          </cell>
          <cell r="AE2570">
            <v>27324</v>
          </cell>
          <cell r="AF2570">
            <v>69.790000000000006</v>
          </cell>
          <cell r="AG2570">
            <v>3581.93</v>
          </cell>
          <cell r="AH2570">
            <v>74072.97</v>
          </cell>
          <cell r="AI2570">
            <v>3319.2</v>
          </cell>
          <cell r="AJ2570">
            <v>221366.61</v>
          </cell>
          <cell r="AK2570">
            <v>4509</v>
          </cell>
          <cell r="AL2570">
            <v>12924.69</v>
          </cell>
        </row>
        <row r="2571">
          <cell r="A2571">
            <v>38925</v>
          </cell>
          <cell r="B2571" t="str">
            <v>18:30</v>
          </cell>
          <cell r="C2571">
            <v>52042.92</v>
          </cell>
          <cell r="D2571">
            <v>85653.56</v>
          </cell>
          <cell r="E2571">
            <v>222977.06</v>
          </cell>
          <cell r="F2571">
            <v>57024</v>
          </cell>
          <cell r="G2571">
            <v>94184.97</v>
          </cell>
          <cell r="H2571">
            <v>12108.08</v>
          </cell>
          <cell r="I2571">
            <v>8819.84</v>
          </cell>
          <cell r="J2571">
            <v>16481.55</v>
          </cell>
          <cell r="K2571">
            <v>15202.88</v>
          </cell>
          <cell r="L2571">
            <v>12466.64</v>
          </cell>
          <cell r="M2571">
            <v>6401.79</v>
          </cell>
          <cell r="N2571">
            <v>38088</v>
          </cell>
          <cell r="O2571">
            <v>16372.78</v>
          </cell>
          <cell r="P2571">
            <v>70190.02</v>
          </cell>
          <cell r="Q2571">
            <v>110509.84</v>
          </cell>
          <cell r="R2571">
            <v>86510.02</v>
          </cell>
          <cell r="S2571">
            <v>1728</v>
          </cell>
          <cell r="T2571">
            <v>19036.8</v>
          </cell>
          <cell r="U2571">
            <v>12466.64</v>
          </cell>
          <cell r="V2571">
            <v>1185</v>
          </cell>
          <cell r="W2571">
            <v>15033.6</v>
          </cell>
          <cell r="X2571">
            <v>124.5</v>
          </cell>
          <cell r="Y2571">
            <v>19870.46</v>
          </cell>
          <cell r="Z2571">
            <v>11363.56</v>
          </cell>
          <cell r="AA2571">
            <v>13.13</v>
          </cell>
          <cell r="AB2571">
            <v>3348.3</v>
          </cell>
          <cell r="AC2571">
            <v>24707.42</v>
          </cell>
          <cell r="AD2571">
            <v>5.21</v>
          </cell>
          <cell r="AE2571">
            <v>32652</v>
          </cell>
          <cell r="AF2571">
            <v>104.16</v>
          </cell>
          <cell r="AG2571">
            <v>3558.64</v>
          </cell>
          <cell r="AH2571">
            <v>85838.79</v>
          </cell>
          <cell r="AI2571">
            <v>4276.8</v>
          </cell>
          <cell r="AJ2571">
            <v>235972.93</v>
          </cell>
          <cell r="AK2571">
            <v>4451.93</v>
          </cell>
          <cell r="AL2571">
            <v>19498.580000000002</v>
          </cell>
        </row>
        <row r="2572">
          <cell r="A2572">
            <v>38925</v>
          </cell>
          <cell r="B2572" t="str">
            <v>18:45</v>
          </cell>
          <cell r="C2572">
            <v>52811.91</v>
          </cell>
          <cell r="D2572">
            <v>82252.86</v>
          </cell>
          <cell r="E2572">
            <v>222589.62</v>
          </cell>
          <cell r="F2572">
            <v>62208</v>
          </cell>
          <cell r="G2572">
            <v>94261.63</v>
          </cell>
          <cell r="H2572">
            <v>12130.21</v>
          </cell>
          <cell r="I2572">
            <v>32464.16</v>
          </cell>
          <cell r="J2572">
            <v>19803.11</v>
          </cell>
          <cell r="K2572">
            <v>15969.9</v>
          </cell>
          <cell r="L2572">
            <v>11902.35</v>
          </cell>
          <cell r="M2572">
            <v>6401.79</v>
          </cell>
          <cell r="N2572">
            <v>40296</v>
          </cell>
          <cell r="O2572">
            <v>16354.58</v>
          </cell>
          <cell r="P2572">
            <v>97029.96</v>
          </cell>
          <cell r="Q2572">
            <v>112667.51</v>
          </cell>
          <cell r="R2572">
            <v>113349.96</v>
          </cell>
          <cell r="S2572">
            <v>1728</v>
          </cell>
          <cell r="T2572">
            <v>23868</v>
          </cell>
          <cell r="U2572">
            <v>11902.35</v>
          </cell>
          <cell r="V2572">
            <v>1464</v>
          </cell>
          <cell r="W2572">
            <v>15667.2</v>
          </cell>
          <cell r="X2572">
            <v>131.25</v>
          </cell>
          <cell r="Y2572">
            <v>21283.84</v>
          </cell>
          <cell r="Z2572">
            <v>12072.24</v>
          </cell>
          <cell r="AA2572">
            <v>11.26</v>
          </cell>
          <cell r="AB2572">
            <v>3883.8</v>
          </cell>
          <cell r="AC2572">
            <v>26597.22</v>
          </cell>
          <cell r="AD2572">
            <v>5.64</v>
          </cell>
          <cell r="AE2572">
            <v>36306</v>
          </cell>
          <cell r="AF2572">
            <v>153.12</v>
          </cell>
          <cell r="AG2572">
            <v>3626.22</v>
          </cell>
          <cell r="AH2572">
            <v>94961.79</v>
          </cell>
          <cell r="AI2572">
            <v>4824</v>
          </cell>
          <cell r="AJ2572">
            <v>239988.37</v>
          </cell>
          <cell r="AK2572">
            <v>4566.08</v>
          </cell>
          <cell r="AL2572">
            <v>23267.119999999999</v>
          </cell>
        </row>
        <row r="2573">
          <cell r="A2573">
            <v>38925</v>
          </cell>
          <cell r="B2573" t="str">
            <v>19:00</v>
          </cell>
          <cell r="C2573">
            <v>52090.93</v>
          </cell>
          <cell r="D2573">
            <v>84253.28</v>
          </cell>
          <cell r="E2573">
            <v>221953</v>
          </cell>
          <cell r="F2573">
            <v>62726.400000000001</v>
          </cell>
          <cell r="G2573">
            <v>94644.97</v>
          </cell>
          <cell r="H2573">
            <v>12163.58</v>
          </cell>
          <cell r="I2573">
            <v>44469.18</v>
          </cell>
          <cell r="J2573">
            <v>27446.080000000002</v>
          </cell>
          <cell r="K2573">
            <v>15789.7</v>
          </cell>
          <cell r="L2573">
            <v>11574.3</v>
          </cell>
          <cell r="M2573">
            <v>6398.06</v>
          </cell>
          <cell r="N2573">
            <v>39192</v>
          </cell>
          <cell r="O2573">
            <v>16439.509999999998</v>
          </cell>
          <cell r="P2573">
            <v>100910.01</v>
          </cell>
          <cell r="Q2573">
            <v>124094.95</v>
          </cell>
          <cell r="R2573">
            <v>117310.01</v>
          </cell>
          <cell r="S2573">
            <v>1836</v>
          </cell>
          <cell r="T2573">
            <v>26161.200000000001</v>
          </cell>
          <cell r="U2573">
            <v>11574.3</v>
          </cell>
          <cell r="V2573">
            <v>1605</v>
          </cell>
          <cell r="W2573">
            <v>16387.2</v>
          </cell>
          <cell r="X2573">
            <v>136.5</v>
          </cell>
          <cell r="Y2573">
            <v>21865.82</v>
          </cell>
          <cell r="Z2573">
            <v>12531.33</v>
          </cell>
          <cell r="AA2573">
            <v>20.64</v>
          </cell>
          <cell r="AB2573">
            <v>4123.1000000000004</v>
          </cell>
          <cell r="AC2573">
            <v>27472.97</v>
          </cell>
          <cell r="AD2573">
            <v>8.5299999999999994</v>
          </cell>
          <cell r="AE2573">
            <v>37152</v>
          </cell>
          <cell r="AF2573">
            <v>177.07</v>
          </cell>
          <cell r="AG2573">
            <v>3602.6</v>
          </cell>
          <cell r="AH2573">
            <v>97307.06</v>
          </cell>
          <cell r="AI2573">
            <v>5090.3999999999996</v>
          </cell>
          <cell r="AJ2573">
            <v>239412.35</v>
          </cell>
          <cell r="AK2573">
            <v>4566.08</v>
          </cell>
          <cell r="AL2573">
            <v>23554.66</v>
          </cell>
        </row>
        <row r="2574">
          <cell r="A2574">
            <v>38925</v>
          </cell>
          <cell r="B2574" t="str">
            <v>19:15</v>
          </cell>
          <cell r="C2574">
            <v>52196.160000000003</v>
          </cell>
          <cell r="D2574">
            <v>86293.69</v>
          </cell>
          <cell r="E2574">
            <v>222913.42</v>
          </cell>
          <cell r="F2574">
            <v>63244.800000000003</v>
          </cell>
          <cell r="G2574">
            <v>95181.63</v>
          </cell>
          <cell r="H2574">
            <v>12305.7</v>
          </cell>
          <cell r="I2574">
            <v>44635.9</v>
          </cell>
          <cell r="J2574">
            <v>28666.77</v>
          </cell>
          <cell r="K2574">
            <v>16221.38</v>
          </cell>
          <cell r="L2574">
            <v>11280.32</v>
          </cell>
          <cell r="M2574">
            <v>6398.06</v>
          </cell>
          <cell r="N2574">
            <v>38088</v>
          </cell>
          <cell r="O2574">
            <v>16554.77</v>
          </cell>
          <cell r="P2574">
            <v>100810</v>
          </cell>
          <cell r="Q2574">
            <v>126300.52</v>
          </cell>
          <cell r="R2574">
            <v>117370</v>
          </cell>
          <cell r="S2574">
            <v>1836</v>
          </cell>
          <cell r="T2574">
            <v>27169.200000000001</v>
          </cell>
          <cell r="U2574">
            <v>11280.32</v>
          </cell>
          <cell r="V2574">
            <v>1653</v>
          </cell>
          <cell r="W2574">
            <v>16848</v>
          </cell>
          <cell r="X2574">
            <v>136.5</v>
          </cell>
          <cell r="Y2574">
            <v>22032.1</v>
          </cell>
          <cell r="Z2574">
            <v>12736.59</v>
          </cell>
          <cell r="AA2574">
            <v>18.760000000000002</v>
          </cell>
          <cell r="AB2574">
            <v>4250.6000000000004</v>
          </cell>
          <cell r="AC2574">
            <v>27751.55</v>
          </cell>
          <cell r="AD2574">
            <v>13.1</v>
          </cell>
          <cell r="AE2574">
            <v>37206</v>
          </cell>
          <cell r="AF2574">
            <v>187.49</v>
          </cell>
          <cell r="AG2574">
            <v>3634.65</v>
          </cell>
          <cell r="AH2574">
            <v>98114.06</v>
          </cell>
          <cell r="AI2574">
            <v>5198.3999999999996</v>
          </cell>
          <cell r="AJ2574">
            <v>238724.27</v>
          </cell>
          <cell r="AK2574">
            <v>4623.16</v>
          </cell>
          <cell r="AL2574">
            <v>22303.93</v>
          </cell>
        </row>
        <row r="2575">
          <cell r="A2575">
            <v>38925</v>
          </cell>
          <cell r="B2575" t="str">
            <v>19:30</v>
          </cell>
          <cell r="C2575">
            <v>51583.21</v>
          </cell>
          <cell r="D2575">
            <v>85533.53</v>
          </cell>
          <cell r="E2575">
            <v>222193.35</v>
          </cell>
          <cell r="F2575">
            <v>63158.400000000001</v>
          </cell>
          <cell r="G2575">
            <v>95028.3</v>
          </cell>
          <cell r="H2575">
            <v>12355.57</v>
          </cell>
          <cell r="I2575">
            <v>44678.07</v>
          </cell>
          <cell r="J2575">
            <v>27828.1</v>
          </cell>
          <cell r="K2575">
            <v>16089.62</v>
          </cell>
          <cell r="L2575">
            <v>11157.47</v>
          </cell>
          <cell r="M2575">
            <v>6401.79</v>
          </cell>
          <cell r="N2575">
            <v>38088</v>
          </cell>
          <cell r="O2575">
            <v>16566.900000000001</v>
          </cell>
          <cell r="P2575">
            <v>100830.02</v>
          </cell>
          <cell r="Q2575">
            <v>126183.27</v>
          </cell>
          <cell r="R2575">
            <v>117350.01</v>
          </cell>
          <cell r="S2575">
            <v>1728</v>
          </cell>
          <cell r="T2575">
            <v>27374.400000000001</v>
          </cell>
          <cell r="U2575">
            <v>11157.47</v>
          </cell>
          <cell r="V2575">
            <v>1647</v>
          </cell>
          <cell r="W2575">
            <v>16876.8</v>
          </cell>
          <cell r="X2575">
            <v>168.75</v>
          </cell>
          <cell r="Y2575">
            <v>21948.959999999999</v>
          </cell>
          <cell r="Z2575">
            <v>12665.55</v>
          </cell>
          <cell r="AA2575">
            <v>20.64</v>
          </cell>
          <cell r="AB2575">
            <v>4327.2</v>
          </cell>
          <cell r="AC2575">
            <v>27701.71</v>
          </cell>
          <cell r="AD2575">
            <v>12.86</v>
          </cell>
          <cell r="AE2575">
            <v>37278</v>
          </cell>
          <cell r="AF2575">
            <v>191.65</v>
          </cell>
          <cell r="AG2575">
            <v>3619.4</v>
          </cell>
          <cell r="AH2575">
            <v>98681.79</v>
          </cell>
          <cell r="AI2575">
            <v>5176.8</v>
          </cell>
          <cell r="AJ2575">
            <v>236964.43</v>
          </cell>
          <cell r="AK2575">
            <v>4566.08</v>
          </cell>
          <cell r="AL2575">
            <v>21423.74</v>
          </cell>
        </row>
        <row r="2576">
          <cell r="A2576">
            <v>38925</v>
          </cell>
          <cell r="B2576" t="str">
            <v>19:45</v>
          </cell>
          <cell r="C2576">
            <v>51522.400000000001</v>
          </cell>
          <cell r="D2576">
            <v>80812.58</v>
          </cell>
          <cell r="E2576">
            <v>222912.18</v>
          </cell>
          <cell r="F2576">
            <v>63417.599999999999</v>
          </cell>
          <cell r="G2576">
            <v>95104.97</v>
          </cell>
          <cell r="H2576">
            <v>12377.69</v>
          </cell>
          <cell r="I2576">
            <v>44731.97</v>
          </cell>
          <cell r="J2576">
            <v>28123.21</v>
          </cell>
          <cell r="K2576">
            <v>16251.25</v>
          </cell>
          <cell r="L2576">
            <v>11107.35</v>
          </cell>
          <cell r="M2576">
            <v>6394.32</v>
          </cell>
          <cell r="N2576">
            <v>38640</v>
          </cell>
          <cell r="O2576">
            <v>16530.5</v>
          </cell>
          <cell r="P2576">
            <v>99769.99</v>
          </cell>
          <cell r="Q2576">
            <v>125806.36</v>
          </cell>
          <cell r="R2576">
            <v>116289.99</v>
          </cell>
          <cell r="S2576">
            <v>1836</v>
          </cell>
          <cell r="T2576">
            <v>27522</v>
          </cell>
          <cell r="U2576">
            <v>11107.35</v>
          </cell>
          <cell r="V2576">
            <v>1644</v>
          </cell>
          <cell r="W2576">
            <v>16905.599999999999</v>
          </cell>
          <cell r="X2576">
            <v>214.5</v>
          </cell>
          <cell r="Y2576">
            <v>21782.68</v>
          </cell>
          <cell r="Z2576">
            <v>12608.62</v>
          </cell>
          <cell r="AA2576">
            <v>18.760000000000002</v>
          </cell>
          <cell r="AB2576">
            <v>4328.8999999999996</v>
          </cell>
          <cell r="AC2576">
            <v>27771.52</v>
          </cell>
          <cell r="AD2576">
            <v>14.23</v>
          </cell>
          <cell r="AE2576">
            <v>37134</v>
          </cell>
          <cell r="AF2576">
            <v>187.49</v>
          </cell>
          <cell r="AG2576">
            <v>3600.76</v>
          </cell>
          <cell r="AH2576">
            <v>98353.32</v>
          </cell>
          <cell r="AI2576">
            <v>5126.3999999999996</v>
          </cell>
          <cell r="AJ2576">
            <v>236036.45</v>
          </cell>
          <cell r="AK2576">
            <v>4394.8500000000004</v>
          </cell>
          <cell r="AL2576">
            <v>20162.48</v>
          </cell>
        </row>
        <row r="2577">
          <cell r="A2577">
            <v>38925</v>
          </cell>
          <cell r="B2577" t="str">
            <v>20:00</v>
          </cell>
          <cell r="C2577">
            <v>52207.360000000001</v>
          </cell>
          <cell r="D2577">
            <v>82012.83</v>
          </cell>
          <cell r="E2577">
            <v>224273.42</v>
          </cell>
          <cell r="F2577">
            <v>63590.400000000001</v>
          </cell>
          <cell r="G2577">
            <v>95641.63</v>
          </cell>
          <cell r="H2577">
            <v>12545.67</v>
          </cell>
          <cell r="I2577">
            <v>44730.73</v>
          </cell>
          <cell r="J2577">
            <v>28004.78</v>
          </cell>
          <cell r="K2577">
            <v>16370.07</v>
          </cell>
          <cell r="L2577">
            <v>11102.78</v>
          </cell>
          <cell r="M2577">
            <v>6398.06</v>
          </cell>
          <cell r="N2577">
            <v>38088</v>
          </cell>
          <cell r="O2577">
            <v>16572.97</v>
          </cell>
          <cell r="P2577">
            <v>96040.01</v>
          </cell>
          <cell r="Q2577">
            <v>132162.25</v>
          </cell>
          <cell r="R2577">
            <v>112560.01</v>
          </cell>
          <cell r="S2577">
            <v>1836</v>
          </cell>
          <cell r="T2577">
            <v>27061.200000000001</v>
          </cell>
          <cell r="U2577">
            <v>11102.78</v>
          </cell>
          <cell r="V2577">
            <v>1638</v>
          </cell>
          <cell r="W2577">
            <v>16761.599999999999</v>
          </cell>
          <cell r="X2577">
            <v>298.5</v>
          </cell>
          <cell r="Y2577">
            <v>21699.54</v>
          </cell>
          <cell r="Z2577">
            <v>12326</v>
          </cell>
          <cell r="AA2577">
            <v>18.760000000000002</v>
          </cell>
          <cell r="AB2577">
            <v>4185.1000000000004</v>
          </cell>
          <cell r="AC2577">
            <v>27555.07</v>
          </cell>
          <cell r="AD2577">
            <v>12.88</v>
          </cell>
          <cell r="AE2577">
            <v>36738</v>
          </cell>
          <cell r="AF2577">
            <v>190.61</v>
          </cell>
          <cell r="AG2577">
            <v>3639.94</v>
          </cell>
          <cell r="AH2577">
            <v>97952.06</v>
          </cell>
          <cell r="AI2577">
            <v>5097.6000000000004</v>
          </cell>
          <cell r="AJ2577">
            <v>236148.41</v>
          </cell>
          <cell r="AK2577">
            <v>4337.78</v>
          </cell>
          <cell r="AL2577">
            <v>18812.39</v>
          </cell>
        </row>
        <row r="2578">
          <cell r="A2578">
            <v>38925</v>
          </cell>
          <cell r="B2578" t="str">
            <v>20:15</v>
          </cell>
          <cell r="C2578">
            <v>52495.83</v>
          </cell>
          <cell r="D2578">
            <v>82412.91</v>
          </cell>
          <cell r="E2578">
            <v>224714.18</v>
          </cell>
          <cell r="F2578">
            <v>63072</v>
          </cell>
          <cell r="G2578">
            <v>96139.97</v>
          </cell>
          <cell r="H2578">
            <v>12663.79</v>
          </cell>
          <cell r="I2578">
            <v>44721.599999999999</v>
          </cell>
          <cell r="J2578">
            <v>28067.1</v>
          </cell>
          <cell r="K2578">
            <v>16387.490000000002</v>
          </cell>
          <cell r="L2578">
            <v>10950.22</v>
          </cell>
          <cell r="M2578">
            <v>6401.79</v>
          </cell>
          <cell r="N2578">
            <v>38640</v>
          </cell>
          <cell r="O2578">
            <v>16542.64</v>
          </cell>
          <cell r="P2578">
            <v>93690.01</v>
          </cell>
          <cell r="Q2578">
            <v>137353.13</v>
          </cell>
          <cell r="R2578">
            <v>110210.01</v>
          </cell>
          <cell r="S2578">
            <v>1836</v>
          </cell>
          <cell r="T2578">
            <v>26701.200000000001</v>
          </cell>
          <cell r="U2578">
            <v>10950.22</v>
          </cell>
          <cell r="V2578">
            <v>1626</v>
          </cell>
          <cell r="W2578">
            <v>16876.8</v>
          </cell>
          <cell r="X2578">
            <v>392.25</v>
          </cell>
          <cell r="Y2578">
            <v>21782.68</v>
          </cell>
          <cell r="Z2578">
            <v>11676.13</v>
          </cell>
          <cell r="AA2578">
            <v>16.88</v>
          </cell>
          <cell r="AB2578">
            <v>4150</v>
          </cell>
          <cell r="AC2578">
            <v>27389.94</v>
          </cell>
          <cell r="AD2578">
            <v>12.7</v>
          </cell>
          <cell r="AE2578">
            <v>36216</v>
          </cell>
          <cell r="AF2578">
            <v>186.45</v>
          </cell>
          <cell r="AG2578">
            <v>3545.01</v>
          </cell>
          <cell r="AH2578">
            <v>97274.79</v>
          </cell>
          <cell r="AI2578">
            <v>5011.2</v>
          </cell>
          <cell r="AJ2578">
            <v>235220.37</v>
          </cell>
          <cell r="AK2578">
            <v>4337.78</v>
          </cell>
          <cell r="AL2578">
            <v>18060.77</v>
          </cell>
        </row>
        <row r="2579">
          <cell r="A2579">
            <v>38925</v>
          </cell>
          <cell r="B2579" t="str">
            <v>20:30</v>
          </cell>
          <cell r="C2579">
            <v>52699.88</v>
          </cell>
          <cell r="D2579">
            <v>82612.94</v>
          </cell>
          <cell r="E2579">
            <v>224756.99</v>
          </cell>
          <cell r="F2579">
            <v>63244.800000000003</v>
          </cell>
          <cell r="G2579">
            <v>96139.97</v>
          </cell>
          <cell r="H2579">
            <v>12665.66</v>
          </cell>
          <cell r="I2579">
            <v>44760.86</v>
          </cell>
          <cell r="J2579">
            <v>27970.75</v>
          </cell>
          <cell r="K2579">
            <v>16281.14</v>
          </cell>
          <cell r="L2579">
            <v>11065.51</v>
          </cell>
          <cell r="M2579">
            <v>6401.79</v>
          </cell>
          <cell r="N2579">
            <v>38640</v>
          </cell>
          <cell r="O2579">
            <v>16548.7</v>
          </cell>
          <cell r="P2579">
            <v>87119.98</v>
          </cell>
          <cell r="Q2579">
            <v>143051.97</v>
          </cell>
          <cell r="R2579">
            <v>103639.98</v>
          </cell>
          <cell r="S2579">
            <v>1836</v>
          </cell>
          <cell r="T2579">
            <v>25426.799999999999</v>
          </cell>
          <cell r="U2579">
            <v>11065.51</v>
          </cell>
          <cell r="V2579">
            <v>1569</v>
          </cell>
          <cell r="W2579">
            <v>16704</v>
          </cell>
          <cell r="X2579">
            <v>439.5</v>
          </cell>
          <cell r="Y2579">
            <v>21616.400000000001</v>
          </cell>
          <cell r="Z2579">
            <v>11429.78</v>
          </cell>
          <cell r="AA2579">
            <v>18.760000000000002</v>
          </cell>
          <cell r="AB2579">
            <v>4054.3</v>
          </cell>
          <cell r="AC2579">
            <v>26904.53</v>
          </cell>
          <cell r="AD2579">
            <v>15.2</v>
          </cell>
          <cell r="AE2579">
            <v>35514</v>
          </cell>
          <cell r="AF2579">
            <v>182.28</v>
          </cell>
          <cell r="AG2579">
            <v>3596.04</v>
          </cell>
          <cell r="AH2579">
            <v>96020.79</v>
          </cell>
          <cell r="AI2579">
            <v>4939.2</v>
          </cell>
          <cell r="AJ2579">
            <v>234116.44</v>
          </cell>
          <cell r="AK2579">
            <v>4337.78</v>
          </cell>
          <cell r="AL2579">
            <v>16882.5</v>
          </cell>
        </row>
        <row r="2580">
          <cell r="A2580">
            <v>38925</v>
          </cell>
          <cell r="B2580" t="str">
            <v>20:45</v>
          </cell>
          <cell r="C2580">
            <v>52028.12</v>
          </cell>
          <cell r="D2580">
            <v>77811.98</v>
          </cell>
          <cell r="E2580">
            <v>224641</v>
          </cell>
          <cell r="F2580">
            <v>63072</v>
          </cell>
          <cell r="G2580">
            <v>96139.97</v>
          </cell>
          <cell r="H2580">
            <v>12689.66</v>
          </cell>
          <cell r="I2580">
            <v>44772.7</v>
          </cell>
          <cell r="J2580">
            <v>28069.46</v>
          </cell>
          <cell r="K2580">
            <v>15972.28</v>
          </cell>
          <cell r="L2580">
            <v>11106.52</v>
          </cell>
          <cell r="M2580">
            <v>6409.26</v>
          </cell>
          <cell r="N2580">
            <v>38088</v>
          </cell>
          <cell r="O2580">
            <v>16572.97</v>
          </cell>
          <cell r="P2580">
            <v>84080.02</v>
          </cell>
          <cell r="Q2580">
            <v>143179.21</v>
          </cell>
          <cell r="R2580">
            <v>100640.02</v>
          </cell>
          <cell r="S2580">
            <v>1836</v>
          </cell>
          <cell r="T2580">
            <v>24742.799999999999</v>
          </cell>
          <cell r="U2580">
            <v>11106.52</v>
          </cell>
          <cell r="V2580">
            <v>1512</v>
          </cell>
          <cell r="W2580">
            <v>16070.4</v>
          </cell>
          <cell r="X2580">
            <v>457.5</v>
          </cell>
          <cell r="Y2580">
            <v>21533.26</v>
          </cell>
          <cell r="Z2580">
            <v>11348.21</v>
          </cell>
          <cell r="AA2580">
            <v>18.760000000000002</v>
          </cell>
          <cell r="AB2580">
            <v>3946</v>
          </cell>
          <cell r="AC2580">
            <v>26633.98</v>
          </cell>
          <cell r="AD2580">
            <v>23.44</v>
          </cell>
          <cell r="AE2580">
            <v>34848</v>
          </cell>
          <cell r="AF2580">
            <v>173.95</v>
          </cell>
          <cell r="AG2580">
            <v>3833.03</v>
          </cell>
          <cell r="AH2580">
            <v>94936.26</v>
          </cell>
          <cell r="AI2580">
            <v>4874.3999999999996</v>
          </cell>
          <cell r="AJ2580">
            <v>233236.55</v>
          </cell>
          <cell r="AK2580">
            <v>4451.93</v>
          </cell>
          <cell r="AL2580">
            <v>16194.01</v>
          </cell>
        </row>
        <row r="2581">
          <cell r="A2581">
            <v>38925</v>
          </cell>
          <cell r="B2581" t="str">
            <v>21:00</v>
          </cell>
          <cell r="C2581">
            <v>52004.11</v>
          </cell>
          <cell r="D2581">
            <v>75812.039999999994</v>
          </cell>
          <cell r="E2581">
            <v>224519.42</v>
          </cell>
          <cell r="F2581">
            <v>63936</v>
          </cell>
          <cell r="G2581">
            <v>96408.3</v>
          </cell>
          <cell r="H2581">
            <v>12761.66</v>
          </cell>
          <cell r="I2581">
            <v>44828.12</v>
          </cell>
          <cell r="J2581">
            <v>24019.25</v>
          </cell>
          <cell r="K2581">
            <v>16033.66</v>
          </cell>
          <cell r="L2581">
            <v>11127.6</v>
          </cell>
          <cell r="M2581">
            <v>6413</v>
          </cell>
          <cell r="N2581">
            <v>38640</v>
          </cell>
          <cell r="O2581">
            <v>16572.97</v>
          </cell>
          <cell r="P2581">
            <v>81550.02</v>
          </cell>
          <cell r="Q2581">
            <v>141898.53</v>
          </cell>
          <cell r="R2581">
            <v>98070.01</v>
          </cell>
          <cell r="S2581">
            <v>1944</v>
          </cell>
          <cell r="T2581">
            <v>24436.799999999999</v>
          </cell>
          <cell r="U2581">
            <v>11127.6</v>
          </cell>
          <cell r="V2581">
            <v>1479</v>
          </cell>
          <cell r="W2581">
            <v>15840</v>
          </cell>
          <cell r="X2581">
            <v>465.75</v>
          </cell>
          <cell r="Y2581">
            <v>20951.28</v>
          </cell>
          <cell r="Z2581">
            <v>11233.87</v>
          </cell>
          <cell r="AA2581">
            <v>18.760000000000002</v>
          </cell>
          <cell r="AB2581">
            <v>3796.2</v>
          </cell>
          <cell r="AC2581">
            <v>26178.59</v>
          </cell>
          <cell r="AD2581">
            <v>22.24</v>
          </cell>
          <cell r="AE2581">
            <v>34110</v>
          </cell>
          <cell r="AF2581">
            <v>170.82</v>
          </cell>
          <cell r="AG2581">
            <v>4060.42</v>
          </cell>
          <cell r="AH2581">
            <v>93845</v>
          </cell>
          <cell r="AI2581">
            <v>4802.3999999999996</v>
          </cell>
          <cell r="AJ2581">
            <v>232036.54</v>
          </cell>
          <cell r="AK2581">
            <v>4451.93</v>
          </cell>
          <cell r="AL2581">
            <v>15154.85</v>
          </cell>
        </row>
        <row r="2582">
          <cell r="A2582">
            <v>38925</v>
          </cell>
          <cell r="B2582" t="str">
            <v>21:15</v>
          </cell>
          <cell r="C2582">
            <v>52484.63</v>
          </cell>
          <cell r="D2582">
            <v>73731.17</v>
          </cell>
          <cell r="E2582">
            <v>219442.51</v>
          </cell>
          <cell r="F2582">
            <v>64195.199999999997</v>
          </cell>
          <cell r="G2582">
            <v>97059.97</v>
          </cell>
          <cell r="H2582">
            <v>12761.66</v>
          </cell>
          <cell r="I2582">
            <v>44835.43</v>
          </cell>
          <cell r="J2582">
            <v>15403.33</v>
          </cell>
          <cell r="K2582">
            <v>16279.34</v>
          </cell>
          <cell r="L2582">
            <v>11060.76</v>
          </cell>
          <cell r="M2582">
            <v>6420.47</v>
          </cell>
          <cell r="N2582">
            <v>38088</v>
          </cell>
          <cell r="O2582">
            <v>16779.22</v>
          </cell>
          <cell r="P2582">
            <v>79659.98</v>
          </cell>
          <cell r="Q2582">
            <v>138512.74</v>
          </cell>
          <cell r="R2582">
            <v>96419.98</v>
          </cell>
          <cell r="S2582">
            <v>1944</v>
          </cell>
          <cell r="T2582">
            <v>23850</v>
          </cell>
          <cell r="U2582">
            <v>11060.76</v>
          </cell>
          <cell r="V2582">
            <v>1404</v>
          </cell>
          <cell r="W2582">
            <v>14918.4</v>
          </cell>
          <cell r="X2582">
            <v>468.75</v>
          </cell>
          <cell r="Y2582">
            <v>20535.580000000002</v>
          </cell>
          <cell r="Z2582">
            <v>11505.17</v>
          </cell>
          <cell r="AA2582">
            <v>18.760000000000002</v>
          </cell>
          <cell r="AB2582">
            <v>3673.5</v>
          </cell>
          <cell r="AC2582">
            <v>25623.62</v>
          </cell>
          <cell r="AD2582">
            <v>22.99</v>
          </cell>
          <cell r="AE2582">
            <v>32976</v>
          </cell>
          <cell r="AF2582">
            <v>168.74</v>
          </cell>
          <cell r="AG2582">
            <v>5184.8599999999997</v>
          </cell>
          <cell r="AH2582">
            <v>91998.47</v>
          </cell>
          <cell r="AI2582">
            <v>4629.6000000000004</v>
          </cell>
          <cell r="AJ2582">
            <v>227973.14</v>
          </cell>
          <cell r="AK2582">
            <v>4566.08</v>
          </cell>
          <cell r="AL2582">
            <v>15812.93</v>
          </cell>
        </row>
        <row r="2583">
          <cell r="A2583">
            <v>38925</v>
          </cell>
          <cell r="B2583" t="str">
            <v>21:30</v>
          </cell>
          <cell r="C2583">
            <v>51850.879999999997</v>
          </cell>
          <cell r="D2583">
            <v>65569.539999999994</v>
          </cell>
          <cell r="E2583">
            <v>216521.2</v>
          </cell>
          <cell r="F2583">
            <v>63504</v>
          </cell>
          <cell r="G2583">
            <v>97098.3</v>
          </cell>
          <cell r="H2583">
            <v>12759.78</v>
          </cell>
          <cell r="I2583">
            <v>44843.62</v>
          </cell>
          <cell r="J2583">
            <v>15826</v>
          </cell>
          <cell r="K2583">
            <v>16235.08</v>
          </cell>
          <cell r="L2583">
            <v>11001.31</v>
          </cell>
          <cell r="M2583">
            <v>6405.53</v>
          </cell>
          <cell r="N2583">
            <v>38088</v>
          </cell>
          <cell r="O2583">
            <v>16736.759999999998</v>
          </cell>
          <cell r="P2583">
            <v>76270.02</v>
          </cell>
          <cell r="Q2583">
            <v>135803.84</v>
          </cell>
          <cell r="R2583">
            <v>92950.02</v>
          </cell>
          <cell r="S2583">
            <v>1836</v>
          </cell>
          <cell r="T2583">
            <v>23144.400000000001</v>
          </cell>
          <cell r="U2583">
            <v>11001.31</v>
          </cell>
          <cell r="V2583">
            <v>1311</v>
          </cell>
          <cell r="W2583">
            <v>14832</v>
          </cell>
          <cell r="X2583">
            <v>462.75</v>
          </cell>
          <cell r="Y2583">
            <v>20119.88</v>
          </cell>
          <cell r="Z2583">
            <v>11427.77</v>
          </cell>
          <cell r="AA2583">
            <v>16.88</v>
          </cell>
          <cell r="AB2583">
            <v>3536.5</v>
          </cell>
          <cell r="AC2583">
            <v>25108.25</v>
          </cell>
          <cell r="AD2583">
            <v>37.44</v>
          </cell>
          <cell r="AE2583">
            <v>32040</v>
          </cell>
          <cell r="AF2583">
            <v>163.53</v>
          </cell>
          <cell r="AG2583">
            <v>5220.74</v>
          </cell>
          <cell r="AH2583">
            <v>89193.53</v>
          </cell>
          <cell r="AI2583">
            <v>4500</v>
          </cell>
          <cell r="AJ2583">
            <v>224613.45</v>
          </cell>
          <cell r="AK2583">
            <v>4566.08</v>
          </cell>
          <cell r="AL2583">
            <v>14790.13</v>
          </cell>
        </row>
        <row r="2584">
          <cell r="A2584">
            <v>38925</v>
          </cell>
          <cell r="B2584" t="str">
            <v>21:45</v>
          </cell>
          <cell r="C2584">
            <v>50971.47</v>
          </cell>
          <cell r="D2584">
            <v>60928.61</v>
          </cell>
          <cell r="E2584">
            <v>220362.62</v>
          </cell>
          <cell r="F2584">
            <v>48902.400000000001</v>
          </cell>
          <cell r="G2584">
            <v>97059.97</v>
          </cell>
          <cell r="H2584">
            <v>12737.66</v>
          </cell>
          <cell r="I2584">
            <v>44878.03</v>
          </cell>
          <cell r="J2584">
            <v>16834.02</v>
          </cell>
          <cell r="K2584">
            <v>16128</v>
          </cell>
          <cell r="L2584">
            <v>10870.97</v>
          </cell>
          <cell r="M2584">
            <v>6413</v>
          </cell>
          <cell r="N2584">
            <v>38088</v>
          </cell>
          <cell r="O2584">
            <v>16761.02</v>
          </cell>
          <cell r="P2584">
            <v>74199.990000000005</v>
          </cell>
          <cell r="Q2584">
            <v>131326.01</v>
          </cell>
          <cell r="R2584">
            <v>90920</v>
          </cell>
          <cell r="S2584">
            <v>1944</v>
          </cell>
          <cell r="T2584">
            <v>22528.799999999999</v>
          </cell>
          <cell r="U2584">
            <v>10870.97</v>
          </cell>
          <cell r="V2584">
            <v>1245</v>
          </cell>
          <cell r="W2584">
            <v>14659.2</v>
          </cell>
          <cell r="X2584">
            <v>451.5</v>
          </cell>
          <cell r="Y2584">
            <v>19787.32</v>
          </cell>
          <cell r="Z2584">
            <v>11306.7</v>
          </cell>
          <cell r="AA2584">
            <v>18.760000000000002</v>
          </cell>
          <cell r="AB2584">
            <v>3389.9</v>
          </cell>
          <cell r="AC2584">
            <v>24517.99</v>
          </cell>
          <cell r="AD2584">
            <v>41.21</v>
          </cell>
          <cell r="AE2584">
            <v>30996</v>
          </cell>
          <cell r="AF2584">
            <v>153.12</v>
          </cell>
          <cell r="AG2584">
            <v>5267.09</v>
          </cell>
          <cell r="AH2584">
            <v>86264</v>
          </cell>
          <cell r="AI2584">
            <v>4334.3999999999996</v>
          </cell>
          <cell r="AJ2584">
            <v>223605.5</v>
          </cell>
          <cell r="AK2584">
            <v>4680.2299999999996</v>
          </cell>
          <cell r="AL2584">
            <v>11570.98</v>
          </cell>
        </row>
        <row r="2585">
          <cell r="A2585">
            <v>38925</v>
          </cell>
          <cell r="B2585" t="str">
            <v>22:00</v>
          </cell>
          <cell r="C2585">
            <v>52009.31</v>
          </cell>
          <cell r="D2585">
            <v>59928.42</v>
          </cell>
          <cell r="E2585">
            <v>201675.83</v>
          </cell>
          <cell r="F2585">
            <v>48211.199999999997</v>
          </cell>
          <cell r="G2585">
            <v>97136.63</v>
          </cell>
          <cell r="H2585">
            <v>12737.66</v>
          </cell>
          <cell r="I2585">
            <v>44877.73</v>
          </cell>
          <cell r="J2585">
            <v>17144</v>
          </cell>
          <cell r="K2585">
            <v>16304.18</v>
          </cell>
          <cell r="L2585">
            <v>11007.63</v>
          </cell>
          <cell r="M2585">
            <v>6409.26</v>
          </cell>
          <cell r="N2585">
            <v>38640</v>
          </cell>
          <cell r="O2585">
            <v>16767.09</v>
          </cell>
          <cell r="P2585">
            <v>71879.98</v>
          </cell>
          <cell r="Q2585">
            <v>125349.33</v>
          </cell>
          <cell r="R2585">
            <v>88639.98</v>
          </cell>
          <cell r="S2585">
            <v>1944</v>
          </cell>
          <cell r="T2585">
            <v>21567.599999999999</v>
          </cell>
          <cell r="U2585">
            <v>11007.63</v>
          </cell>
          <cell r="V2585">
            <v>1191</v>
          </cell>
          <cell r="W2585">
            <v>14054.4</v>
          </cell>
          <cell r="X2585">
            <v>439.5</v>
          </cell>
          <cell r="Y2585">
            <v>19122.2</v>
          </cell>
          <cell r="Z2585">
            <v>11354.48</v>
          </cell>
          <cell r="AA2585">
            <v>18.760000000000002</v>
          </cell>
          <cell r="AB2585">
            <v>3238.5</v>
          </cell>
          <cell r="AC2585">
            <v>23826.73</v>
          </cell>
          <cell r="AD2585">
            <v>45.92</v>
          </cell>
          <cell r="AE2585">
            <v>29700</v>
          </cell>
          <cell r="AF2585">
            <v>143.74</v>
          </cell>
          <cell r="AG2585">
            <v>5260.91</v>
          </cell>
          <cell r="AH2585">
            <v>83722.259999999995</v>
          </cell>
          <cell r="AI2585">
            <v>4183.2</v>
          </cell>
          <cell r="AJ2585">
            <v>213750.79</v>
          </cell>
          <cell r="AK2585">
            <v>4451.93</v>
          </cell>
          <cell r="AL2585">
            <v>15771.97</v>
          </cell>
        </row>
        <row r="2586">
          <cell r="A2586">
            <v>38925</v>
          </cell>
          <cell r="B2586" t="str">
            <v>22:15</v>
          </cell>
          <cell r="C2586">
            <v>51567.199999999997</v>
          </cell>
          <cell r="D2586">
            <v>58408.1</v>
          </cell>
          <cell r="E2586">
            <v>185435.04</v>
          </cell>
          <cell r="F2586">
            <v>48816</v>
          </cell>
          <cell r="G2586">
            <v>97021.63</v>
          </cell>
          <cell r="H2586">
            <v>12735.78</v>
          </cell>
          <cell r="I2586">
            <v>44545.48</v>
          </cell>
          <cell r="J2586">
            <v>16712.03</v>
          </cell>
          <cell r="K2586">
            <v>16240.88</v>
          </cell>
          <cell r="L2586">
            <v>10978.66</v>
          </cell>
          <cell r="M2586">
            <v>6401.79</v>
          </cell>
          <cell r="N2586">
            <v>37536</v>
          </cell>
          <cell r="O2586">
            <v>11180.08</v>
          </cell>
          <cell r="P2586">
            <v>69900.03</v>
          </cell>
          <cell r="Q2586">
            <v>121916.66</v>
          </cell>
          <cell r="R2586">
            <v>81460.039999999994</v>
          </cell>
          <cell r="S2586">
            <v>1836</v>
          </cell>
          <cell r="T2586">
            <v>20415.599999999999</v>
          </cell>
          <cell r="U2586">
            <v>10978.66</v>
          </cell>
          <cell r="V2586">
            <v>1101</v>
          </cell>
          <cell r="W2586">
            <v>13852.8</v>
          </cell>
          <cell r="X2586">
            <v>411.75</v>
          </cell>
          <cell r="Y2586">
            <v>18457.080000000002</v>
          </cell>
          <cell r="Z2586">
            <v>11141.01</v>
          </cell>
          <cell r="AA2586">
            <v>16.88</v>
          </cell>
          <cell r="AB2586">
            <v>3141.3</v>
          </cell>
          <cell r="AC2586">
            <v>23050.85</v>
          </cell>
          <cell r="AD2586">
            <v>47.1</v>
          </cell>
          <cell r="AE2586">
            <v>28224</v>
          </cell>
          <cell r="AF2586">
            <v>137.49</v>
          </cell>
          <cell r="AG2586">
            <v>5191.0600000000004</v>
          </cell>
          <cell r="AH2586">
            <v>81146.789999999994</v>
          </cell>
          <cell r="AI2586">
            <v>4017.6</v>
          </cell>
          <cell r="AJ2586">
            <v>203528.17</v>
          </cell>
          <cell r="AK2586">
            <v>4451.93</v>
          </cell>
          <cell r="AL2586">
            <v>21380.37</v>
          </cell>
        </row>
        <row r="2587">
          <cell r="A2587">
            <v>38925</v>
          </cell>
          <cell r="B2587" t="str">
            <v>22:30</v>
          </cell>
          <cell r="C2587">
            <v>49408.69</v>
          </cell>
          <cell r="D2587">
            <v>52287.91</v>
          </cell>
          <cell r="E2587">
            <v>185761.47</v>
          </cell>
          <cell r="F2587">
            <v>48729.599999999999</v>
          </cell>
          <cell r="G2587">
            <v>97059.97</v>
          </cell>
          <cell r="H2587">
            <v>12737.66</v>
          </cell>
          <cell r="I2587">
            <v>35891.839999999997</v>
          </cell>
          <cell r="J2587">
            <v>16598.009999999998</v>
          </cell>
          <cell r="K2587">
            <v>16206.68</v>
          </cell>
          <cell r="L2587">
            <v>10958.16</v>
          </cell>
          <cell r="M2587">
            <v>6405.53</v>
          </cell>
          <cell r="N2587">
            <v>36984</v>
          </cell>
          <cell r="O2587">
            <v>8322.8799999999992</v>
          </cell>
          <cell r="P2587">
            <v>65800.03</v>
          </cell>
          <cell r="Q2587">
            <v>119336.98</v>
          </cell>
          <cell r="R2587">
            <v>74080.03</v>
          </cell>
          <cell r="S2587">
            <v>1944</v>
          </cell>
          <cell r="T2587">
            <v>18907.2</v>
          </cell>
          <cell r="U2587">
            <v>10958.16</v>
          </cell>
          <cell r="V2587">
            <v>1011</v>
          </cell>
          <cell r="W2587">
            <v>13449.6</v>
          </cell>
          <cell r="X2587">
            <v>400.5</v>
          </cell>
          <cell r="Y2587">
            <v>17708.82</v>
          </cell>
          <cell r="Z2587">
            <v>10630.37</v>
          </cell>
          <cell r="AA2587">
            <v>18.760000000000002</v>
          </cell>
          <cell r="AB2587">
            <v>3020.2</v>
          </cell>
          <cell r="AC2587">
            <v>21819.87</v>
          </cell>
          <cell r="AD2587">
            <v>50.46</v>
          </cell>
          <cell r="AE2587">
            <v>26784</v>
          </cell>
          <cell r="AF2587">
            <v>124.99</v>
          </cell>
          <cell r="AG2587">
            <v>5228.7299999999996</v>
          </cell>
          <cell r="AH2587">
            <v>77649.53</v>
          </cell>
          <cell r="AI2587">
            <v>3751.2</v>
          </cell>
          <cell r="AJ2587">
            <v>201304.33</v>
          </cell>
          <cell r="AK2587">
            <v>4509</v>
          </cell>
          <cell r="AL2587">
            <v>19368.689999999999</v>
          </cell>
        </row>
        <row r="2588">
          <cell r="A2588">
            <v>38925</v>
          </cell>
          <cell r="B2588" t="str">
            <v>22:45</v>
          </cell>
          <cell r="C2588">
            <v>50310.5</v>
          </cell>
          <cell r="D2588">
            <v>60649</v>
          </cell>
          <cell r="E2588">
            <v>185917.86</v>
          </cell>
          <cell r="F2588">
            <v>43977.599999999999</v>
          </cell>
          <cell r="G2588">
            <v>97213.3</v>
          </cell>
          <cell r="H2588">
            <v>12711.78</v>
          </cell>
          <cell r="I2588">
            <v>-169.78</v>
          </cell>
          <cell r="J2588">
            <v>17371.98</v>
          </cell>
          <cell r="K2588">
            <v>15873.13</v>
          </cell>
          <cell r="L2588">
            <v>10997.9</v>
          </cell>
          <cell r="M2588">
            <v>6398.06</v>
          </cell>
          <cell r="N2588">
            <v>38088</v>
          </cell>
          <cell r="O2588">
            <v>8322.8799999999992</v>
          </cell>
          <cell r="P2588">
            <v>66499.960000000006</v>
          </cell>
          <cell r="Q2588">
            <v>103129.78</v>
          </cell>
          <cell r="R2588">
            <v>74819.960000000006</v>
          </cell>
          <cell r="S2588">
            <v>1728</v>
          </cell>
          <cell r="T2588">
            <v>16790.400000000001</v>
          </cell>
          <cell r="U2588">
            <v>10997.9</v>
          </cell>
          <cell r="V2588">
            <v>951</v>
          </cell>
          <cell r="W2588">
            <v>13449.6</v>
          </cell>
          <cell r="X2588">
            <v>363.75</v>
          </cell>
          <cell r="Y2588">
            <v>16628</v>
          </cell>
          <cell r="Z2588">
            <v>10162.629999999999</v>
          </cell>
          <cell r="AA2588">
            <v>16.88</v>
          </cell>
          <cell r="AB2588">
            <v>2900.6</v>
          </cell>
          <cell r="AC2588">
            <v>20613.8</v>
          </cell>
          <cell r="AD2588">
            <v>49.91</v>
          </cell>
          <cell r="AE2588">
            <v>25218</v>
          </cell>
          <cell r="AF2588">
            <v>115.62</v>
          </cell>
          <cell r="AG2588">
            <v>5131.66</v>
          </cell>
          <cell r="AH2588">
            <v>74258.06</v>
          </cell>
          <cell r="AI2588">
            <v>3499.2</v>
          </cell>
          <cell r="AJ2588">
            <v>197592.71</v>
          </cell>
          <cell r="AK2588">
            <v>4566.08</v>
          </cell>
          <cell r="AL2588">
            <v>16281.62</v>
          </cell>
        </row>
        <row r="2589">
          <cell r="A2589">
            <v>38925</v>
          </cell>
          <cell r="B2589" t="str">
            <v>23:00</v>
          </cell>
          <cell r="C2589">
            <v>53009.15</v>
          </cell>
          <cell r="D2589">
            <v>74051.240000000005</v>
          </cell>
          <cell r="E2589">
            <v>179831.38</v>
          </cell>
          <cell r="F2589">
            <v>20217.599999999999</v>
          </cell>
          <cell r="G2589">
            <v>97174.97</v>
          </cell>
          <cell r="H2589">
            <v>12737.66</v>
          </cell>
          <cell r="I2589">
            <v>-162.59</v>
          </cell>
          <cell r="J2589">
            <v>17024.810000000001</v>
          </cell>
          <cell r="K2589">
            <v>15268.38</v>
          </cell>
          <cell r="L2589">
            <v>10383.129999999999</v>
          </cell>
          <cell r="M2589">
            <v>2890.89</v>
          </cell>
          <cell r="N2589">
            <v>38088</v>
          </cell>
          <cell r="O2589">
            <v>8328.9500000000007</v>
          </cell>
          <cell r="P2589">
            <v>65029.98</v>
          </cell>
          <cell r="Q2589">
            <v>100042.59</v>
          </cell>
          <cell r="R2589">
            <v>73349.98</v>
          </cell>
          <cell r="S2589">
            <v>1944</v>
          </cell>
          <cell r="T2589">
            <v>15915.6</v>
          </cell>
          <cell r="U2589">
            <v>10383.129999999999</v>
          </cell>
          <cell r="V2589">
            <v>915</v>
          </cell>
          <cell r="W2589">
            <v>13305.6</v>
          </cell>
          <cell r="X2589">
            <v>342</v>
          </cell>
          <cell r="Y2589">
            <v>15962.88</v>
          </cell>
          <cell r="Z2589">
            <v>9785.69</v>
          </cell>
          <cell r="AA2589">
            <v>18.760000000000002</v>
          </cell>
          <cell r="AB2589">
            <v>2801.9</v>
          </cell>
          <cell r="AC2589">
            <v>19576.66</v>
          </cell>
          <cell r="AD2589">
            <v>50.05</v>
          </cell>
          <cell r="AE2589">
            <v>23994</v>
          </cell>
          <cell r="AF2589">
            <v>107.29</v>
          </cell>
          <cell r="AG2589">
            <v>5156.34</v>
          </cell>
          <cell r="AH2589">
            <v>70246.89</v>
          </cell>
          <cell r="AI2589">
            <v>3297.6</v>
          </cell>
          <cell r="AJ2589">
            <v>191049.5</v>
          </cell>
          <cell r="AK2589">
            <v>4737.3100000000004</v>
          </cell>
          <cell r="AL2589">
            <v>15831.59</v>
          </cell>
        </row>
        <row r="2590">
          <cell r="A2590">
            <v>38925</v>
          </cell>
          <cell r="B2590" t="str">
            <v>23:15</v>
          </cell>
          <cell r="C2590">
            <v>52600.25</v>
          </cell>
          <cell r="D2590">
            <v>82012.820000000007</v>
          </cell>
          <cell r="E2590">
            <v>178677.45</v>
          </cell>
          <cell r="F2590">
            <v>-345.6</v>
          </cell>
          <cell r="G2590">
            <v>94184.97</v>
          </cell>
          <cell r="H2590">
            <v>12497.68</v>
          </cell>
          <cell r="I2590">
            <v>-152.81</v>
          </cell>
          <cell r="J2590">
            <v>16484.849999999999</v>
          </cell>
          <cell r="K2590">
            <v>13891.86</v>
          </cell>
          <cell r="L2590">
            <v>8061.74</v>
          </cell>
          <cell r="M2590">
            <v>0</v>
          </cell>
          <cell r="N2590">
            <v>37536</v>
          </cell>
          <cell r="O2590">
            <v>8177.29</v>
          </cell>
          <cell r="P2590">
            <v>62100.02</v>
          </cell>
          <cell r="Q2590">
            <v>90992.81</v>
          </cell>
          <cell r="R2590">
            <v>70300.03</v>
          </cell>
          <cell r="S2590">
            <v>1836</v>
          </cell>
          <cell r="T2590">
            <v>17424</v>
          </cell>
          <cell r="U2590">
            <v>8061.74</v>
          </cell>
          <cell r="V2590">
            <v>876</v>
          </cell>
          <cell r="W2590">
            <v>12873.6</v>
          </cell>
          <cell r="X2590">
            <v>312</v>
          </cell>
          <cell r="Y2590">
            <v>14965.2</v>
          </cell>
          <cell r="Z2590">
            <v>9381.77</v>
          </cell>
          <cell r="AA2590">
            <v>18.760000000000002</v>
          </cell>
          <cell r="AB2590">
            <v>2760.5</v>
          </cell>
          <cell r="AC2590">
            <v>19111.93</v>
          </cell>
          <cell r="AD2590">
            <v>51.85</v>
          </cell>
          <cell r="AE2590">
            <v>22590</v>
          </cell>
          <cell r="AF2590">
            <v>99.99</v>
          </cell>
          <cell r="AG2590">
            <v>5167.59</v>
          </cell>
          <cell r="AH2590">
            <v>65988</v>
          </cell>
          <cell r="AI2590">
            <v>3117.6</v>
          </cell>
          <cell r="AJ2590">
            <v>186201.95</v>
          </cell>
          <cell r="AK2590">
            <v>4794.38</v>
          </cell>
          <cell r="AL2590">
            <v>11777.82</v>
          </cell>
        </row>
        <row r="2591">
          <cell r="A2591">
            <v>38925</v>
          </cell>
          <cell r="B2591" t="str">
            <v>23:30</v>
          </cell>
          <cell r="C2591">
            <v>51692.03</v>
          </cell>
          <cell r="D2591">
            <v>77892</v>
          </cell>
          <cell r="E2591">
            <v>171756.44</v>
          </cell>
          <cell r="F2591">
            <v>-172.8</v>
          </cell>
          <cell r="G2591">
            <v>91424.97</v>
          </cell>
          <cell r="H2591">
            <v>12183.83</v>
          </cell>
          <cell r="I2591">
            <v>-136.71</v>
          </cell>
          <cell r="J2591">
            <v>14948.19</v>
          </cell>
          <cell r="K2591">
            <v>9227.39</v>
          </cell>
          <cell r="L2591">
            <v>7534.47</v>
          </cell>
          <cell r="M2591">
            <v>0</v>
          </cell>
          <cell r="N2591">
            <v>35328</v>
          </cell>
          <cell r="O2591">
            <v>7825.45</v>
          </cell>
          <cell r="P2591">
            <v>53909.99</v>
          </cell>
          <cell r="Q2591">
            <v>86656.71</v>
          </cell>
          <cell r="R2591">
            <v>61709.99</v>
          </cell>
          <cell r="S2591">
            <v>1944</v>
          </cell>
          <cell r="T2591">
            <v>17560.8</v>
          </cell>
          <cell r="U2591">
            <v>7534.47</v>
          </cell>
          <cell r="V2591">
            <v>840</v>
          </cell>
          <cell r="W2591">
            <v>12499.2</v>
          </cell>
          <cell r="X2591">
            <v>289.5</v>
          </cell>
          <cell r="Y2591">
            <v>14300.08</v>
          </cell>
          <cell r="Z2591">
            <v>8764.26</v>
          </cell>
          <cell r="AA2591">
            <v>16.88</v>
          </cell>
          <cell r="AB2591">
            <v>2741.4</v>
          </cell>
          <cell r="AC2591">
            <v>18209.849999999999</v>
          </cell>
          <cell r="AD2591">
            <v>50.38</v>
          </cell>
          <cell r="AE2591">
            <v>21312</v>
          </cell>
          <cell r="AF2591">
            <v>97.91</v>
          </cell>
          <cell r="AG2591">
            <v>5140.96</v>
          </cell>
          <cell r="AH2591">
            <v>62877</v>
          </cell>
          <cell r="AI2591">
            <v>2916</v>
          </cell>
          <cell r="AJ2591">
            <v>179050.82</v>
          </cell>
          <cell r="AK2591">
            <v>4566.08</v>
          </cell>
          <cell r="AL2591">
            <v>12151.87</v>
          </cell>
        </row>
        <row r="2592">
          <cell r="A2592">
            <v>38925</v>
          </cell>
          <cell r="B2592" t="str">
            <v>23:45</v>
          </cell>
          <cell r="C2592">
            <v>51245.53</v>
          </cell>
          <cell r="D2592">
            <v>72450.92</v>
          </cell>
          <cell r="E2592">
            <v>167759.71</v>
          </cell>
          <cell r="F2592">
            <v>-259.2</v>
          </cell>
          <cell r="G2592">
            <v>91424.97</v>
          </cell>
          <cell r="H2592">
            <v>12185.71</v>
          </cell>
          <cell r="I2592">
            <v>-126.65</v>
          </cell>
          <cell r="J2592">
            <v>15644.13</v>
          </cell>
          <cell r="K2592">
            <v>7405.1</v>
          </cell>
          <cell r="L2592">
            <v>6445.49</v>
          </cell>
          <cell r="M2592">
            <v>0</v>
          </cell>
          <cell r="N2592">
            <v>36432</v>
          </cell>
          <cell r="O2592">
            <v>7849.71</v>
          </cell>
          <cell r="P2592">
            <v>41640.03</v>
          </cell>
          <cell r="Q2592">
            <v>89406.65</v>
          </cell>
          <cell r="R2592">
            <v>49480.04</v>
          </cell>
          <cell r="S2592">
            <v>1836</v>
          </cell>
          <cell r="T2592">
            <v>17110.8</v>
          </cell>
          <cell r="U2592">
            <v>6445.49</v>
          </cell>
          <cell r="V2592">
            <v>786</v>
          </cell>
          <cell r="W2592">
            <v>12672</v>
          </cell>
          <cell r="X2592">
            <v>270.75</v>
          </cell>
          <cell r="Y2592">
            <v>13634.96</v>
          </cell>
          <cell r="Z2592">
            <v>8072.36</v>
          </cell>
          <cell r="AA2592">
            <v>18.760000000000002</v>
          </cell>
          <cell r="AB2592">
            <v>2616.9</v>
          </cell>
          <cell r="AC2592">
            <v>17122.099999999999</v>
          </cell>
          <cell r="AD2592">
            <v>55.58</v>
          </cell>
          <cell r="AE2592">
            <v>20340</v>
          </cell>
          <cell r="AF2592">
            <v>91.66</v>
          </cell>
          <cell r="AG2592">
            <v>5193.58</v>
          </cell>
          <cell r="AH2592">
            <v>59910</v>
          </cell>
          <cell r="AI2592">
            <v>2757.6</v>
          </cell>
          <cell r="AJ2592">
            <v>173051.55</v>
          </cell>
          <cell r="AK2592">
            <v>4566.08</v>
          </cell>
          <cell r="AL2592">
            <v>9666.7800000000007</v>
          </cell>
        </row>
        <row r="2593">
          <cell r="A2593">
            <v>38925</v>
          </cell>
          <cell r="B2593" t="str">
            <v>24:00</v>
          </cell>
          <cell r="C2593">
            <v>50739.01</v>
          </cell>
          <cell r="D2593">
            <v>67850.42</v>
          </cell>
          <cell r="E2593">
            <v>155876.38</v>
          </cell>
          <cell r="F2593">
            <v>-259.2</v>
          </cell>
          <cell r="G2593">
            <v>91271.63</v>
          </cell>
          <cell r="H2593">
            <v>12353.69</v>
          </cell>
          <cell r="I2593">
            <v>-119.32</v>
          </cell>
          <cell r="J2593">
            <v>15655.72</v>
          </cell>
          <cell r="K2593">
            <v>7350.71</v>
          </cell>
          <cell r="L2593">
            <v>5783.46</v>
          </cell>
          <cell r="M2593">
            <v>0</v>
          </cell>
          <cell r="N2593">
            <v>35328</v>
          </cell>
          <cell r="O2593">
            <v>7861.85</v>
          </cell>
          <cell r="P2593">
            <v>37950.019999999997</v>
          </cell>
          <cell r="Q2593">
            <v>84559.32</v>
          </cell>
          <cell r="R2593">
            <v>45790.03</v>
          </cell>
          <cell r="S2593">
            <v>1944</v>
          </cell>
          <cell r="T2593">
            <v>17204.400000000001</v>
          </cell>
          <cell r="U2593">
            <v>5783.46</v>
          </cell>
          <cell r="V2593">
            <v>750</v>
          </cell>
          <cell r="W2593">
            <v>12499.2</v>
          </cell>
          <cell r="X2593">
            <v>245.25</v>
          </cell>
          <cell r="Y2593">
            <v>13219.26</v>
          </cell>
          <cell r="Z2593">
            <v>7781.01</v>
          </cell>
          <cell r="AA2593">
            <v>18.760000000000002</v>
          </cell>
          <cell r="AB2593">
            <v>2605.8000000000002</v>
          </cell>
          <cell r="AC2593">
            <v>16449.75</v>
          </cell>
          <cell r="AD2593">
            <v>61.75</v>
          </cell>
          <cell r="AE2593">
            <v>19458</v>
          </cell>
          <cell r="AF2593">
            <v>88.54</v>
          </cell>
          <cell r="AG2593">
            <v>5197.41</v>
          </cell>
          <cell r="AH2593">
            <v>57081</v>
          </cell>
          <cell r="AI2593">
            <v>2635.2</v>
          </cell>
          <cell r="AJ2593">
            <v>164556.64000000001</v>
          </cell>
          <cell r="AK2593">
            <v>4509</v>
          </cell>
          <cell r="AL2593">
            <v>11559.23</v>
          </cell>
        </row>
        <row r="2594">
          <cell r="A2594">
            <v>38926</v>
          </cell>
          <cell r="B2594" t="str">
            <v>00:15</v>
          </cell>
          <cell r="C2594">
            <v>51331.55</v>
          </cell>
          <cell r="D2594">
            <v>67130.63</v>
          </cell>
          <cell r="E2594">
            <v>140396.54</v>
          </cell>
          <cell r="F2594">
            <v>-172.8</v>
          </cell>
          <cell r="G2594">
            <v>89968.3</v>
          </cell>
          <cell r="H2594">
            <v>12425.68</v>
          </cell>
          <cell r="I2594">
            <v>-108.97</v>
          </cell>
          <cell r="J2594">
            <v>15698.24</v>
          </cell>
          <cell r="K2594">
            <v>7696.17</v>
          </cell>
          <cell r="L2594">
            <v>5821.61</v>
          </cell>
          <cell r="M2594">
            <v>0</v>
          </cell>
          <cell r="N2594">
            <v>35328</v>
          </cell>
          <cell r="O2594">
            <v>7704.13</v>
          </cell>
          <cell r="P2594">
            <v>30319.98</v>
          </cell>
          <cell r="Q2594">
            <v>82828.97</v>
          </cell>
          <cell r="R2594">
            <v>37999.980000000003</v>
          </cell>
          <cell r="S2594">
            <v>1836</v>
          </cell>
          <cell r="T2594">
            <v>16081.2</v>
          </cell>
          <cell r="U2594">
            <v>5821.61</v>
          </cell>
          <cell r="V2594">
            <v>741</v>
          </cell>
          <cell r="W2594">
            <v>12067.2</v>
          </cell>
          <cell r="X2594">
            <v>215.25</v>
          </cell>
          <cell r="Y2594">
            <v>12803.56</v>
          </cell>
          <cell r="Z2594">
            <v>7326.46</v>
          </cell>
          <cell r="AA2594">
            <v>18.760000000000002</v>
          </cell>
          <cell r="AB2594">
            <v>2605.9</v>
          </cell>
          <cell r="AC2594">
            <v>15684.17</v>
          </cell>
          <cell r="AD2594">
            <v>58.3</v>
          </cell>
          <cell r="AE2594">
            <v>18684</v>
          </cell>
          <cell r="AF2594">
            <v>81.25</v>
          </cell>
          <cell r="AG2594">
            <v>5245.43</v>
          </cell>
          <cell r="AH2594">
            <v>54369</v>
          </cell>
          <cell r="AI2594">
            <v>2498.4</v>
          </cell>
          <cell r="AJ2594">
            <v>154398.04</v>
          </cell>
          <cell r="AK2594">
            <v>4451.93</v>
          </cell>
          <cell r="AL2594">
            <v>15307.89</v>
          </cell>
        </row>
        <row r="2595">
          <cell r="A2595">
            <v>38926</v>
          </cell>
          <cell r="B2595" t="str">
            <v>00:30</v>
          </cell>
          <cell r="C2595">
            <v>52331.39</v>
          </cell>
          <cell r="D2595">
            <v>65810.37</v>
          </cell>
          <cell r="E2595">
            <v>134874.38</v>
          </cell>
          <cell r="F2595">
            <v>-259.2</v>
          </cell>
          <cell r="G2595">
            <v>87246.64</v>
          </cell>
          <cell r="H2595">
            <v>11921.73</v>
          </cell>
          <cell r="I2595">
            <v>-100.49</v>
          </cell>
          <cell r="J2595">
            <v>14679.13</v>
          </cell>
          <cell r="K2595">
            <v>5182.71</v>
          </cell>
          <cell r="L2595">
            <v>5786.72</v>
          </cell>
          <cell r="M2595">
            <v>0</v>
          </cell>
          <cell r="N2595">
            <v>34224</v>
          </cell>
          <cell r="O2595">
            <v>7473.61</v>
          </cell>
          <cell r="P2595">
            <v>26379.97</v>
          </cell>
          <cell r="Q2595">
            <v>79740.490000000005</v>
          </cell>
          <cell r="R2595">
            <v>33859.97</v>
          </cell>
          <cell r="S2595">
            <v>1944</v>
          </cell>
          <cell r="T2595">
            <v>15534</v>
          </cell>
          <cell r="U2595">
            <v>5786.72</v>
          </cell>
          <cell r="V2595">
            <v>738</v>
          </cell>
          <cell r="W2595">
            <v>11692.8</v>
          </cell>
          <cell r="X2595">
            <v>198.75</v>
          </cell>
          <cell r="Y2595">
            <v>12637.28</v>
          </cell>
          <cell r="Z2595">
            <v>7141.81</v>
          </cell>
          <cell r="AA2595">
            <v>18.760000000000002</v>
          </cell>
          <cell r="AB2595">
            <v>2578.6999999999998</v>
          </cell>
          <cell r="AC2595">
            <v>15346.07</v>
          </cell>
          <cell r="AD2595">
            <v>57.83</v>
          </cell>
          <cell r="AE2595">
            <v>17586</v>
          </cell>
          <cell r="AF2595">
            <v>72.91</v>
          </cell>
          <cell r="AG2595">
            <v>5251.93</v>
          </cell>
          <cell r="AH2595">
            <v>52335</v>
          </cell>
          <cell r="AI2595">
            <v>2404.8000000000002</v>
          </cell>
          <cell r="AJ2595">
            <v>148974.65</v>
          </cell>
          <cell r="AK2595">
            <v>4509</v>
          </cell>
          <cell r="AL2595">
            <v>15658.56</v>
          </cell>
        </row>
        <row r="2596">
          <cell r="A2596">
            <v>38926</v>
          </cell>
          <cell r="B2596" t="str">
            <v>00:45</v>
          </cell>
          <cell r="C2596">
            <v>50730.2</v>
          </cell>
          <cell r="D2596">
            <v>61409.48</v>
          </cell>
          <cell r="E2596">
            <v>134117.51</v>
          </cell>
          <cell r="F2596">
            <v>-172.8</v>
          </cell>
          <cell r="G2596">
            <v>87208.3</v>
          </cell>
          <cell r="H2596">
            <v>11921.73</v>
          </cell>
          <cell r="I2596">
            <v>-95.02</v>
          </cell>
          <cell r="J2596">
            <v>14666.73</v>
          </cell>
          <cell r="K2596">
            <v>4745.29</v>
          </cell>
          <cell r="L2596">
            <v>5826.62</v>
          </cell>
          <cell r="M2596">
            <v>0</v>
          </cell>
          <cell r="N2596">
            <v>34224</v>
          </cell>
          <cell r="O2596">
            <v>7479.67</v>
          </cell>
          <cell r="P2596">
            <v>20289.97</v>
          </cell>
          <cell r="Q2596">
            <v>80015.02</v>
          </cell>
          <cell r="R2596">
            <v>27729.97</v>
          </cell>
          <cell r="S2596">
            <v>1836</v>
          </cell>
          <cell r="T2596">
            <v>15084</v>
          </cell>
          <cell r="U2596">
            <v>5826.62</v>
          </cell>
          <cell r="V2596">
            <v>717</v>
          </cell>
          <cell r="W2596">
            <v>11750.4</v>
          </cell>
          <cell r="X2596">
            <v>188.25</v>
          </cell>
          <cell r="Y2596">
            <v>12637.28</v>
          </cell>
          <cell r="Z2596">
            <v>7006.03</v>
          </cell>
          <cell r="AA2596">
            <v>18.760000000000002</v>
          </cell>
          <cell r="AB2596">
            <v>2562.8000000000002</v>
          </cell>
          <cell r="AC2596">
            <v>16083.77</v>
          </cell>
          <cell r="AD2596">
            <v>54.82</v>
          </cell>
          <cell r="AE2596">
            <v>17262</v>
          </cell>
          <cell r="AF2596">
            <v>69.790000000000006</v>
          </cell>
          <cell r="AG2596">
            <v>5238.17</v>
          </cell>
          <cell r="AH2596">
            <v>50592</v>
          </cell>
          <cell r="AI2596">
            <v>2332.8000000000002</v>
          </cell>
          <cell r="AJ2596">
            <v>145774.96</v>
          </cell>
          <cell r="AK2596">
            <v>4451.93</v>
          </cell>
          <cell r="AL2596">
            <v>13858.45</v>
          </cell>
        </row>
        <row r="2597">
          <cell r="A2597">
            <v>38926</v>
          </cell>
          <cell r="B2597" t="str">
            <v>01:00</v>
          </cell>
          <cell r="C2597">
            <v>50660.19</v>
          </cell>
          <cell r="D2597">
            <v>60169.24</v>
          </cell>
          <cell r="E2597">
            <v>126636.11</v>
          </cell>
          <cell r="F2597">
            <v>-259.2</v>
          </cell>
          <cell r="G2597">
            <v>87208.3</v>
          </cell>
          <cell r="H2597">
            <v>12019.6</v>
          </cell>
          <cell r="I2597">
            <v>-93.16</v>
          </cell>
          <cell r="J2597">
            <v>14941.5</v>
          </cell>
          <cell r="K2597">
            <v>4651.3900000000003</v>
          </cell>
          <cell r="L2597">
            <v>5816.62</v>
          </cell>
          <cell r="M2597">
            <v>0</v>
          </cell>
          <cell r="N2597">
            <v>33672</v>
          </cell>
          <cell r="O2597">
            <v>7473.61</v>
          </cell>
          <cell r="P2597">
            <v>16740.02</v>
          </cell>
          <cell r="Q2597">
            <v>77933.16</v>
          </cell>
          <cell r="R2597">
            <v>24220.02</v>
          </cell>
          <cell r="S2597">
            <v>1728</v>
          </cell>
          <cell r="T2597">
            <v>14518.8</v>
          </cell>
          <cell r="U2597">
            <v>5816.62</v>
          </cell>
          <cell r="V2597">
            <v>690</v>
          </cell>
          <cell r="W2597">
            <v>11577.6</v>
          </cell>
          <cell r="X2597">
            <v>174</v>
          </cell>
          <cell r="Y2597">
            <v>12554.14</v>
          </cell>
          <cell r="Z2597">
            <v>6955.2</v>
          </cell>
          <cell r="AA2597">
            <v>20.64</v>
          </cell>
          <cell r="AB2597">
            <v>2523</v>
          </cell>
          <cell r="AC2597">
            <v>15831.93</v>
          </cell>
          <cell r="AD2597">
            <v>51.58</v>
          </cell>
          <cell r="AE2597">
            <v>16794</v>
          </cell>
          <cell r="AF2597">
            <v>66.66</v>
          </cell>
          <cell r="AG2597">
            <v>5291.66</v>
          </cell>
          <cell r="AH2597">
            <v>49470</v>
          </cell>
          <cell r="AI2597">
            <v>2282.4</v>
          </cell>
          <cell r="AJ2597">
            <v>140399.59</v>
          </cell>
          <cell r="AK2597">
            <v>4566.08</v>
          </cell>
          <cell r="AL2597">
            <v>14261.7</v>
          </cell>
        </row>
        <row r="2598">
          <cell r="A2598">
            <v>38926</v>
          </cell>
          <cell r="B2598" t="str">
            <v>01:15</v>
          </cell>
          <cell r="C2598">
            <v>51090.29</v>
          </cell>
          <cell r="D2598">
            <v>57488.7</v>
          </cell>
          <cell r="E2598">
            <v>117393.8</v>
          </cell>
          <cell r="F2598">
            <v>-172.8</v>
          </cell>
          <cell r="G2598">
            <v>87208.3</v>
          </cell>
          <cell r="H2598">
            <v>12305.7</v>
          </cell>
          <cell r="I2598">
            <v>-93.73</v>
          </cell>
          <cell r="J2598">
            <v>15121.49</v>
          </cell>
          <cell r="K2598">
            <v>4527.5600000000004</v>
          </cell>
          <cell r="L2598">
            <v>5841.25</v>
          </cell>
          <cell r="M2598">
            <v>0</v>
          </cell>
          <cell r="N2598">
            <v>34224</v>
          </cell>
          <cell r="O2598">
            <v>7479.67</v>
          </cell>
          <cell r="P2598">
            <v>15719.99</v>
          </cell>
          <cell r="Q2598">
            <v>75013.73</v>
          </cell>
          <cell r="R2598">
            <v>23200</v>
          </cell>
          <cell r="S2598">
            <v>1728</v>
          </cell>
          <cell r="T2598">
            <v>14346</v>
          </cell>
          <cell r="U2598">
            <v>5841.25</v>
          </cell>
          <cell r="V2598">
            <v>735</v>
          </cell>
          <cell r="W2598">
            <v>11577.6</v>
          </cell>
          <cell r="X2598">
            <v>161.25</v>
          </cell>
          <cell r="Y2598">
            <v>12055.3</v>
          </cell>
          <cell r="Z2598">
            <v>7256.54</v>
          </cell>
          <cell r="AA2598">
            <v>18.760000000000002</v>
          </cell>
          <cell r="AB2598">
            <v>2505.5</v>
          </cell>
          <cell r="AC2598">
            <v>15221.52</v>
          </cell>
          <cell r="AD2598">
            <v>50.96</v>
          </cell>
          <cell r="AE2598">
            <v>16362</v>
          </cell>
          <cell r="AF2598">
            <v>64.58</v>
          </cell>
          <cell r="AG2598">
            <v>5251.6</v>
          </cell>
          <cell r="AH2598">
            <v>48117</v>
          </cell>
          <cell r="AI2598">
            <v>2210.4</v>
          </cell>
          <cell r="AJ2598">
            <v>134448.38</v>
          </cell>
          <cell r="AK2598">
            <v>4566.08</v>
          </cell>
          <cell r="AL2598">
            <v>17077.59</v>
          </cell>
        </row>
        <row r="2599">
          <cell r="A2599">
            <v>38926</v>
          </cell>
          <cell r="B2599" t="str">
            <v>01:30</v>
          </cell>
          <cell r="C2599">
            <v>50571.77</v>
          </cell>
          <cell r="D2599">
            <v>51888.160000000003</v>
          </cell>
          <cell r="E2599">
            <v>117271.79</v>
          </cell>
          <cell r="F2599">
            <v>-259.2</v>
          </cell>
          <cell r="G2599">
            <v>87169.97</v>
          </cell>
          <cell r="H2599">
            <v>12305.7</v>
          </cell>
          <cell r="I2599">
            <v>-93.87</v>
          </cell>
          <cell r="J2599">
            <v>15024.7</v>
          </cell>
          <cell r="K2599">
            <v>4310.51</v>
          </cell>
          <cell r="L2599">
            <v>5836.94</v>
          </cell>
          <cell r="M2599">
            <v>0</v>
          </cell>
          <cell r="N2599">
            <v>34224</v>
          </cell>
          <cell r="O2599">
            <v>7479.67</v>
          </cell>
          <cell r="P2599">
            <v>15609.99</v>
          </cell>
          <cell r="Q2599">
            <v>72133.87</v>
          </cell>
          <cell r="R2599">
            <v>23049.99</v>
          </cell>
          <cell r="S2599">
            <v>1836</v>
          </cell>
          <cell r="T2599">
            <v>14072.4</v>
          </cell>
          <cell r="U2599">
            <v>5836.94</v>
          </cell>
          <cell r="V2599">
            <v>771</v>
          </cell>
          <cell r="W2599">
            <v>11606.4</v>
          </cell>
          <cell r="X2599">
            <v>155.25</v>
          </cell>
          <cell r="Y2599">
            <v>11722.74</v>
          </cell>
          <cell r="Z2599">
            <v>7301.44</v>
          </cell>
          <cell r="AA2599">
            <v>18.760000000000002</v>
          </cell>
          <cell r="AB2599">
            <v>2505.5</v>
          </cell>
          <cell r="AC2599">
            <v>15134.54</v>
          </cell>
          <cell r="AD2599">
            <v>46.84</v>
          </cell>
          <cell r="AE2599">
            <v>16254</v>
          </cell>
          <cell r="AF2599">
            <v>63.54</v>
          </cell>
          <cell r="AG2599">
            <v>5323.97</v>
          </cell>
          <cell r="AH2599">
            <v>47232</v>
          </cell>
          <cell r="AI2599">
            <v>2181.6</v>
          </cell>
          <cell r="AJ2599">
            <v>133168.45000000001</v>
          </cell>
          <cell r="AK2599">
            <v>4680.2299999999996</v>
          </cell>
          <cell r="AL2599">
            <v>16293.25</v>
          </cell>
        </row>
        <row r="2600">
          <cell r="A2600">
            <v>38926</v>
          </cell>
          <cell r="B2600" t="str">
            <v>01:45</v>
          </cell>
          <cell r="C2600">
            <v>48316.02</v>
          </cell>
          <cell r="D2600">
            <v>49887.98</v>
          </cell>
          <cell r="E2600">
            <v>117150.97</v>
          </cell>
          <cell r="F2600">
            <v>-172.8</v>
          </cell>
          <cell r="G2600">
            <v>87169.97</v>
          </cell>
          <cell r="H2600">
            <v>12305.7</v>
          </cell>
          <cell r="I2600">
            <v>-93.3</v>
          </cell>
          <cell r="J2600">
            <v>14713.52</v>
          </cell>
          <cell r="K2600">
            <v>4620.34</v>
          </cell>
          <cell r="L2600">
            <v>5860.44</v>
          </cell>
          <cell r="M2600">
            <v>0</v>
          </cell>
          <cell r="N2600">
            <v>33672</v>
          </cell>
          <cell r="O2600">
            <v>2274.84</v>
          </cell>
          <cell r="P2600">
            <v>15879.98</v>
          </cell>
          <cell r="Q2600">
            <v>72693.3</v>
          </cell>
          <cell r="R2600">
            <v>18519.98</v>
          </cell>
          <cell r="S2600">
            <v>1728</v>
          </cell>
          <cell r="T2600">
            <v>13712.4</v>
          </cell>
          <cell r="U2600">
            <v>5860.44</v>
          </cell>
          <cell r="V2600">
            <v>783</v>
          </cell>
          <cell r="W2600">
            <v>11376</v>
          </cell>
          <cell r="X2600">
            <v>143.25</v>
          </cell>
          <cell r="Y2600">
            <v>11556.46</v>
          </cell>
          <cell r="Z2600">
            <v>6950.32</v>
          </cell>
          <cell r="AA2600">
            <v>18.760000000000002</v>
          </cell>
          <cell r="AB2600">
            <v>2492.6999999999998</v>
          </cell>
          <cell r="AC2600">
            <v>14958.98</v>
          </cell>
          <cell r="AD2600">
            <v>46.52</v>
          </cell>
          <cell r="AE2600">
            <v>15768</v>
          </cell>
          <cell r="AF2600">
            <v>63.54</v>
          </cell>
          <cell r="AG2600">
            <v>5261.83</v>
          </cell>
          <cell r="AH2600">
            <v>46239</v>
          </cell>
          <cell r="AI2600">
            <v>2152.8000000000002</v>
          </cell>
          <cell r="AJ2600">
            <v>131968.51999999999</v>
          </cell>
          <cell r="AK2600">
            <v>4680.2299999999996</v>
          </cell>
          <cell r="AL2600">
            <v>15333.58</v>
          </cell>
        </row>
        <row r="2601">
          <cell r="A2601">
            <v>38926</v>
          </cell>
          <cell r="B2601" t="str">
            <v>02:00</v>
          </cell>
          <cell r="C2601">
            <v>47561.440000000002</v>
          </cell>
          <cell r="D2601">
            <v>44206.84</v>
          </cell>
          <cell r="E2601">
            <v>117801</v>
          </cell>
          <cell r="F2601">
            <v>-259.2</v>
          </cell>
          <cell r="G2601">
            <v>87208.3</v>
          </cell>
          <cell r="H2601">
            <v>12351.81</v>
          </cell>
          <cell r="I2601">
            <v>-92.72</v>
          </cell>
          <cell r="J2601">
            <v>15110.29</v>
          </cell>
          <cell r="K2601">
            <v>4873.28</v>
          </cell>
          <cell r="L2601">
            <v>5820.13</v>
          </cell>
          <cell r="M2601">
            <v>0</v>
          </cell>
          <cell r="N2601">
            <v>34224</v>
          </cell>
          <cell r="O2601">
            <v>-72.790000000000006</v>
          </cell>
          <cell r="P2601">
            <v>15880.02</v>
          </cell>
          <cell r="Q2601">
            <v>72612.72</v>
          </cell>
          <cell r="R2601">
            <v>15800.02</v>
          </cell>
          <cell r="S2601">
            <v>1836</v>
          </cell>
          <cell r="T2601">
            <v>13453.2</v>
          </cell>
          <cell r="U2601">
            <v>5820.13</v>
          </cell>
          <cell r="V2601">
            <v>777</v>
          </cell>
          <cell r="W2601">
            <v>11376</v>
          </cell>
          <cell r="X2601">
            <v>137.25</v>
          </cell>
          <cell r="Y2601">
            <v>10974.48</v>
          </cell>
          <cell r="Z2601">
            <v>7145.12</v>
          </cell>
          <cell r="AA2601">
            <v>16.88</v>
          </cell>
          <cell r="AB2601">
            <v>2502.4</v>
          </cell>
          <cell r="AC2601">
            <v>14798.59</v>
          </cell>
          <cell r="AD2601">
            <v>47.45</v>
          </cell>
          <cell r="AE2601">
            <v>15480</v>
          </cell>
          <cell r="AF2601">
            <v>61.45</v>
          </cell>
          <cell r="AG2601">
            <v>5212.1099999999997</v>
          </cell>
          <cell r="AH2601">
            <v>45783</v>
          </cell>
          <cell r="AI2601">
            <v>2124</v>
          </cell>
          <cell r="AJ2601">
            <v>130752.6</v>
          </cell>
          <cell r="AK2601">
            <v>4623.16</v>
          </cell>
          <cell r="AL2601">
            <v>13987.01</v>
          </cell>
        </row>
        <row r="2602">
          <cell r="A2602">
            <v>38926</v>
          </cell>
          <cell r="B2602" t="str">
            <v>02:15</v>
          </cell>
          <cell r="C2602">
            <v>47066.52</v>
          </cell>
          <cell r="D2602">
            <v>40286.06</v>
          </cell>
          <cell r="E2602">
            <v>118322.92</v>
          </cell>
          <cell r="F2602">
            <v>-172.8</v>
          </cell>
          <cell r="G2602">
            <v>87169.97</v>
          </cell>
          <cell r="H2602">
            <v>12375.81</v>
          </cell>
          <cell r="I2602">
            <v>-92.72</v>
          </cell>
          <cell r="J2602">
            <v>15003.1</v>
          </cell>
          <cell r="K2602">
            <v>5169.24</v>
          </cell>
          <cell r="L2602">
            <v>5865.99</v>
          </cell>
          <cell r="M2602">
            <v>0</v>
          </cell>
          <cell r="N2602">
            <v>33672</v>
          </cell>
          <cell r="O2602">
            <v>-78.86</v>
          </cell>
          <cell r="P2602">
            <v>15830</v>
          </cell>
          <cell r="Q2602">
            <v>70852.72</v>
          </cell>
          <cell r="R2602">
            <v>15750</v>
          </cell>
          <cell r="S2602">
            <v>1836</v>
          </cell>
          <cell r="T2602">
            <v>13248</v>
          </cell>
          <cell r="U2602">
            <v>5865.99</v>
          </cell>
          <cell r="V2602">
            <v>756</v>
          </cell>
          <cell r="W2602">
            <v>11145.6</v>
          </cell>
          <cell r="X2602">
            <v>128.25</v>
          </cell>
          <cell r="Y2602">
            <v>10974.48</v>
          </cell>
          <cell r="Z2602">
            <v>7421.26</v>
          </cell>
          <cell r="AA2602">
            <v>16.88</v>
          </cell>
          <cell r="AB2602">
            <v>2559.9</v>
          </cell>
          <cell r="AC2602">
            <v>14753.01</v>
          </cell>
          <cell r="AD2602">
            <v>45.41</v>
          </cell>
          <cell r="AE2602">
            <v>15462</v>
          </cell>
          <cell r="AF2602">
            <v>60.41</v>
          </cell>
          <cell r="AG2602">
            <v>5185.63</v>
          </cell>
          <cell r="AH2602">
            <v>45189</v>
          </cell>
          <cell r="AI2602">
            <v>2088</v>
          </cell>
          <cell r="AJ2602">
            <v>130176.62</v>
          </cell>
          <cell r="AK2602">
            <v>4623.16</v>
          </cell>
          <cell r="AL2602">
            <v>12871.87</v>
          </cell>
        </row>
        <row r="2603">
          <cell r="A2603">
            <v>38926</v>
          </cell>
          <cell r="B2603" t="str">
            <v>02:30</v>
          </cell>
          <cell r="C2603">
            <v>44549.52</v>
          </cell>
          <cell r="D2603">
            <v>39725.94</v>
          </cell>
          <cell r="E2603">
            <v>118565.3</v>
          </cell>
          <cell r="F2603">
            <v>-259.2</v>
          </cell>
          <cell r="G2603">
            <v>87169.97</v>
          </cell>
          <cell r="H2603">
            <v>12353.69</v>
          </cell>
          <cell r="I2603">
            <v>-91.29</v>
          </cell>
          <cell r="J2603">
            <v>15073.49</v>
          </cell>
          <cell r="K2603">
            <v>5283.7</v>
          </cell>
          <cell r="L2603">
            <v>5884.19</v>
          </cell>
          <cell r="M2603">
            <v>0</v>
          </cell>
          <cell r="N2603">
            <v>34224</v>
          </cell>
          <cell r="O2603">
            <v>-78.86</v>
          </cell>
          <cell r="P2603">
            <v>15850.01</v>
          </cell>
          <cell r="Q2603">
            <v>69891.289999999994</v>
          </cell>
          <cell r="R2603">
            <v>15770.01</v>
          </cell>
          <cell r="S2603">
            <v>1836</v>
          </cell>
          <cell r="T2603">
            <v>13010.4</v>
          </cell>
          <cell r="U2603">
            <v>5884.19</v>
          </cell>
          <cell r="V2603">
            <v>759</v>
          </cell>
          <cell r="W2603">
            <v>10828.8</v>
          </cell>
          <cell r="X2603">
            <v>129</v>
          </cell>
          <cell r="Y2603">
            <v>11057.62</v>
          </cell>
          <cell r="Z2603">
            <v>7595.9</v>
          </cell>
          <cell r="AA2603">
            <v>18.760000000000002</v>
          </cell>
          <cell r="AB2603">
            <v>2548.6999999999998</v>
          </cell>
          <cell r="AC2603">
            <v>14602.66</v>
          </cell>
          <cell r="AD2603">
            <v>43.37</v>
          </cell>
          <cell r="AE2603">
            <v>15282</v>
          </cell>
          <cell r="AF2603">
            <v>60.41</v>
          </cell>
          <cell r="AG2603">
            <v>5197.88</v>
          </cell>
          <cell r="AH2603">
            <v>45027</v>
          </cell>
          <cell r="AI2603">
            <v>2080.8000000000002</v>
          </cell>
          <cell r="AJ2603">
            <v>129808.64</v>
          </cell>
          <cell r="AK2603">
            <v>4623.16</v>
          </cell>
          <cell r="AL2603">
            <v>12405.49</v>
          </cell>
        </row>
        <row r="2604">
          <cell r="A2604">
            <v>38926</v>
          </cell>
          <cell r="B2604" t="str">
            <v>02:45</v>
          </cell>
          <cell r="C2604">
            <v>43302.02</v>
          </cell>
          <cell r="D2604">
            <v>38365.67</v>
          </cell>
          <cell r="E2604">
            <v>118723.31</v>
          </cell>
          <cell r="F2604">
            <v>-172.8</v>
          </cell>
          <cell r="G2604">
            <v>87246.64</v>
          </cell>
          <cell r="H2604">
            <v>12353.69</v>
          </cell>
          <cell r="I2604">
            <v>-89.99</v>
          </cell>
          <cell r="J2604">
            <v>15145.08</v>
          </cell>
          <cell r="K2604">
            <v>5226.26</v>
          </cell>
          <cell r="L2604">
            <v>5821.01</v>
          </cell>
          <cell r="M2604">
            <v>0</v>
          </cell>
          <cell r="N2604">
            <v>34224</v>
          </cell>
          <cell r="O2604">
            <v>-78.86</v>
          </cell>
          <cell r="P2604">
            <v>15510</v>
          </cell>
          <cell r="Q2604">
            <v>69289.990000000005</v>
          </cell>
          <cell r="R2604">
            <v>15430</v>
          </cell>
          <cell r="S2604">
            <v>1836</v>
          </cell>
          <cell r="T2604">
            <v>13053.6</v>
          </cell>
          <cell r="U2604">
            <v>5821.01</v>
          </cell>
          <cell r="V2604">
            <v>768</v>
          </cell>
          <cell r="W2604">
            <v>10857.6</v>
          </cell>
          <cell r="X2604">
            <v>124.5</v>
          </cell>
          <cell r="Y2604">
            <v>11057.62</v>
          </cell>
          <cell r="Z2604">
            <v>7538.46</v>
          </cell>
          <cell r="AA2604">
            <v>18.760000000000002</v>
          </cell>
          <cell r="AB2604">
            <v>2540.8000000000002</v>
          </cell>
          <cell r="AC2604">
            <v>14462.63</v>
          </cell>
          <cell r="AD2604">
            <v>41.86</v>
          </cell>
          <cell r="AE2604">
            <v>15120</v>
          </cell>
          <cell r="AF2604">
            <v>60.41</v>
          </cell>
          <cell r="AG2604">
            <v>5240.88</v>
          </cell>
          <cell r="AH2604">
            <v>44661</v>
          </cell>
          <cell r="AI2604">
            <v>2052</v>
          </cell>
          <cell r="AJ2604">
            <v>129264.7</v>
          </cell>
          <cell r="AK2604">
            <v>4566.08</v>
          </cell>
          <cell r="AL2604">
            <v>11951.94</v>
          </cell>
        </row>
        <row r="2605">
          <cell r="A2605">
            <v>38926</v>
          </cell>
          <cell r="B2605" t="str">
            <v>03:00</v>
          </cell>
          <cell r="C2605">
            <v>37391.4</v>
          </cell>
          <cell r="D2605">
            <v>39485.9</v>
          </cell>
          <cell r="E2605">
            <v>119003.74</v>
          </cell>
          <cell r="F2605">
            <v>-259.2</v>
          </cell>
          <cell r="G2605">
            <v>87246.64</v>
          </cell>
          <cell r="H2605">
            <v>12351.81</v>
          </cell>
          <cell r="I2605">
            <v>-84.96</v>
          </cell>
          <cell r="J2605">
            <v>15349.47</v>
          </cell>
          <cell r="K2605">
            <v>5512.98</v>
          </cell>
          <cell r="L2605">
            <v>5837.79</v>
          </cell>
          <cell r="M2605">
            <v>0</v>
          </cell>
          <cell r="N2605">
            <v>34224</v>
          </cell>
          <cell r="O2605">
            <v>-78.86</v>
          </cell>
          <cell r="P2605">
            <v>15259.99</v>
          </cell>
          <cell r="Q2605">
            <v>68244.960000000006</v>
          </cell>
          <cell r="R2605">
            <v>15180</v>
          </cell>
          <cell r="S2605">
            <v>1836</v>
          </cell>
          <cell r="T2605">
            <v>12643.2</v>
          </cell>
          <cell r="U2605">
            <v>5837.79</v>
          </cell>
          <cell r="V2605">
            <v>774</v>
          </cell>
          <cell r="W2605">
            <v>10800</v>
          </cell>
          <cell r="X2605">
            <v>120</v>
          </cell>
          <cell r="Y2605">
            <v>10725.06</v>
          </cell>
          <cell r="Z2605">
            <v>7686.18</v>
          </cell>
          <cell r="AA2605">
            <v>16.88</v>
          </cell>
          <cell r="AB2605">
            <v>2520</v>
          </cell>
          <cell r="AC2605">
            <v>14387.6</v>
          </cell>
          <cell r="AD2605">
            <v>8.83</v>
          </cell>
          <cell r="AE2605">
            <v>15066</v>
          </cell>
          <cell r="AF2605">
            <v>61.45</v>
          </cell>
          <cell r="AG2605">
            <v>5188.01</v>
          </cell>
          <cell r="AH2605">
            <v>44409</v>
          </cell>
          <cell r="AI2605">
            <v>2052</v>
          </cell>
          <cell r="AJ2605">
            <v>128816.7</v>
          </cell>
          <cell r="AK2605">
            <v>4566.08</v>
          </cell>
          <cell r="AL2605">
            <v>11190.99</v>
          </cell>
        </row>
        <row r="2606">
          <cell r="A2606">
            <v>38926</v>
          </cell>
          <cell r="B2606" t="str">
            <v>03:15</v>
          </cell>
          <cell r="C2606">
            <v>34237.449999999997</v>
          </cell>
          <cell r="D2606">
            <v>39205.85</v>
          </cell>
          <cell r="E2606">
            <v>118844.14</v>
          </cell>
          <cell r="F2606">
            <v>-172.8</v>
          </cell>
          <cell r="G2606">
            <v>88166.64</v>
          </cell>
          <cell r="H2606">
            <v>12183.83</v>
          </cell>
          <cell r="I2606">
            <v>-80.5</v>
          </cell>
          <cell r="J2606">
            <v>15529.05</v>
          </cell>
          <cell r="K2606">
            <v>5255.22</v>
          </cell>
          <cell r="L2606">
            <v>5927.25</v>
          </cell>
          <cell r="M2606">
            <v>0</v>
          </cell>
          <cell r="N2606">
            <v>34776</v>
          </cell>
          <cell r="O2606">
            <v>-66.73</v>
          </cell>
          <cell r="P2606">
            <v>15769.95</v>
          </cell>
          <cell r="Q2606">
            <v>66960.5</v>
          </cell>
          <cell r="R2606">
            <v>15689.96</v>
          </cell>
          <cell r="S2606">
            <v>1836</v>
          </cell>
          <cell r="T2606">
            <v>12636</v>
          </cell>
          <cell r="U2606">
            <v>5927.25</v>
          </cell>
          <cell r="V2606">
            <v>780</v>
          </cell>
          <cell r="W2606">
            <v>10857.6</v>
          </cell>
          <cell r="X2606">
            <v>117</v>
          </cell>
          <cell r="Y2606">
            <v>10891.34</v>
          </cell>
          <cell r="Z2606">
            <v>7667.76</v>
          </cell>
          <cell r="AA2606">
            <v>16.88</v>
          </cell>
          <cell r="AB2606">
            <v>2528</v>
          </cell>
          <cell r="AC2606">
            <v>14471.63</v>
          </cell>
          <cell r="AD2606">
            <v>8.7200000000000006</v>
          </cell>
          <cell r="AE2606">
            <v>15084</v>
          </cell>
          <cell r="AF2606">
            <v>62.5</v>
          </cell>
          <cell r="AG2606">
            <v>5211.1499999999996</v>
          </cell>
          <cell r="AH2606">
            <v>44193</v>
          </cell>
          <cell r="AI2606">
            <v>2044.8</v>
          </cell>
          <cell r="AJ2606">
            <v>127760.75</v>
          </cell>
          <cell r="AK2606">
            <v>4509</v>
          </cell>
          <cell r="AL2606">
            <v>10525.88</v>
          </cell>
        </row>
        <row r="2607">
          <cell r="A2607">
            <v>38926</v>
          </cell>
          <cell r="B2607" t="str">
            <v>03:30</v>
          </cell>
          <cell r="C2607">
            <v>32413.01</v>
          </cell>
          <cell r="D2607">
            <v>39685.94</v>
          </cell>
          <cell r="E2607">
            <v>119084.95</v>
          </cell>
          <cell r="F2607">
            <v>-172.8</v>
          </cell>
          <cell r="G2607">
            <v>88281.64</v>
          </cell>
          <cell r="H2607">
            <v>12113.71</v>
          </cell>
          <cell r="I2607">
            <v>-79.069999999999993</v>
          </cell>
          <cell r="J2607">
            <v>15193.08</v>
          </cell>
          <cell r="K2607">
            <v>5138.16</v>
          </cell>
          <cell r="L2607">
            <v>5839.55</v>
          </cell>
          <cell r="M2607">
            <v>0</v>
          </cell>
          <cell r="N2607">
            <v>34776</v>
          </cell>
          <cell r="O2607">
            <v>-36.4</v>
          </cell>
          <cell r="P2607">
            <v>15870.03</v>
          </cell>
          <cell r="Q2607">
            <v>66479.070000000007</v>
          </cell>
          <cell r="R2607">
            <v>15830.03</v>
          </cell>
          <cell r="S2607">
            <v>1944</v>
          </cell>
          <cell r="T2607">
            <v>12664.8</v>
          </cell>
          <cell r="U2607">
            <v>5839.55</v>
          </cell>
          <cell r="V2607">
            <v>768</v>
          </cell>
          <cell r="W2607">
            <v>10800</v>
          </cell>
          <cell r="X2607">
            <v>113.25</v>
          </cell>
          <cell r="Y2607">
            <v>11057.62</v>
          </cell>
          <cell r="Z2607">
            <v>7650.7</v>
          </cell>
          <cell r="AA2607">
            <v>18.760000000000002</v>
          </cell>
          <cell r="AB2607">
            <v>2537.6</v>
          </cell>
          <cell r="AC2607">
            <v>14396.75</v>
          </cell>
          <cell r="AD2607">
            <v>7.63</v>
          </cell>
          <cell r="AE2607">
            <v>15120</v>
          </cell>
          <cell r="AF2607">
            <v>61.45</v>
          </cell>
          <cell r="AG2607">
            <v>5154.07</v>
          </cell>
          <cell r="AH2607">
            <v>44217</v>
          </cell>
          <cell r="AI2607">
            <v>2044.8</v>
          </cell>
          <cell r="AJ2607">
            <v>127584.74</v>
          </cell>
          <cell r="AK2607">
            <v>4451.93</v>
          </cell>
          <cell r="AL2607">
            <v>10135.469999999999</v>
          </cell>
        </row>
        <row r="2608">
          <cell r="A2608">
            <v>38926</v>
          </cell>
          <cell r="B2608" t="str">
            <v>03:45</v>
          </cell>
          <cell r="C2608">
            <v>30994.67</v>
          </cell>
          <cell r="D2608">
            <v>39685.94</v>
          </cell>
          <cell r="E2608">
            <v>119123.75</v>
          </cell>
          <cell r="F2608">
            <v>-172.8</v>
          </cell>
          <cell r="G2608">
            <v>88281.64</v>
          </cell>
          <cell r="H2608">
            <v>12161.71</v>
          </cell>
          <cell r="I2608">
            <v>-82.23</v>
          </cell>
          <cell r="J2608">
            <v>15110.29</v>
          </cell>
          <cell r="K2608">
            <v>5323.99</v>
          </cell>
          <cell r="L2608">
            <v>5815.26</v>
          </cell>
          <cell r="M2608">
            <v>0</v>
          </cell>
          <cell r="N2608">
            <v>35328</v>
          </cell>
          <cell r="O2608">
            <v>-42.46</v>
          </cell>
          <cell r="P2608">
            <v>15790</v>
          </cell>
          <cell r="Q2608">
            <v>66442.23</v>
          </cell>
          <cell r="R2608">
            <v>15750</v>
          </cell>
          <cell r="S2608">
            <v>1728</v>
          </cell>
          <cell r="T2608">
            <v>12578.4</v>
          </cell>
          <cell r="U2608">
            <v>5815.26</v>
          </cell>
          <cell r="V2608">
            <v>765</v>
          </cell>
          <cell r="W2608">
            <v>10915.2</v>
          </cell>
          <cell r="X2608">
            <v>111.75</v>
          </cell>
          <cell r="Y2608">
            <v>11057.62</v>
          </cell>
          <cell r="Z2608">
            <v>7736.01</v>
          </cell>
          <cell r="AA2608">
            <v>18.760000000000002</v>
          </cell>
          <cell r="AB2608">
            <v>2528</v>
          </cell>
          <cell r="AC2608">
            <v>14316.59</v>
          </cell>
          <cell r="AD2608">
            <v>7.51</v>
          </cell>
          <cell r="AE2608">
            <v>15102</v>
          </cell>
          <cell r="AF2608">
            <v>64.58</v>
          </cell>
          <cell r="AG2608">
            <v>5193.1000000000004</v>
          </cell>
          <cell r="AH2608">
            <v>44262</v>
          </cell>
          <cell r="AI2608">
            <v>2016</v>
          </cell>
          <cell r="AJ2608">
            <v>127200.75</v>
          </cell>
          <cell r="AK2608">
            <v>4280.7</v>
          </cell>
          <cell r="AL2608">
            <v>9804.67</v>
          </cell>
        </row>
        <row r="2609">
          <cell r="A2609">
            <v>38926</v>
          </cell>
          <cell r="B2609" t="str">
            <v>04:00</v>
          </cell>
          <cell r="C2609">
            <v>30237.69</v>
          </cell>
          <cell r="D2609">
            <v>39245.86</v>
          </cell>
          <cell r="E2609">
            <v>118924.93</v>
          </cell>
          <cell r="F2609">
            <v>-259.2</v>
          </cell>
          <cell r="G2609">
            <v>88243.3</v>
          </cell>
          <cell r="H2609">
            <v>12135.83</v>
          </cell>
          <cell r="I2609">
            <v>-85.54</v>
          </cell>
          <cell r="J2609">
            <v>15146.28</v>
          </cell>
          <cell r="K2609">
            <v>5155.8599999999997</v>
          </cell>
          <cell r="L2609">
            <v>5836.29</v>
          </cell>
          <cell r="M2609">
            <v>0</v>
          </cell>
          <cell r="N2609">
            <v>34776</v>
          </cell>
          <cell r="O2609">
            <v>-36.4</v>
          </cell>
          <cell r="P2609">
            <v>15829.99</v>
          </cell>
          <cell r="Q2609">
            <v>66325.539999999994</v>
          </cell>
          <cell r="R2609">
            <v>15789.99</v>
          </cell>
          <cell r="S2609">
            <v>1728</v>
          </cell>
          <cell r="T2609">
            <v>12398.4</v>
          </cell>
          <cell r="U2609">
            <v>5836.29</v>
          </cell>
          <cell r="V2609">
            <v>756</v>
          </cell>
          <cell r="W2609">
            <v>10512</v>
          </cell>
          <cell r="X2609">
            <v>112.5</v>
          </cell>
          <cell r="Y2609">
            <v>11140.76</v>
          </cell>
          <cell r="Z2609">
            <v>7427.7</v>
          </cell>
          <cell r="AA2609">
            <v>16.88</v>
          </cell>
          <cell r="AB2609">
            <v>2539.1999999999998</v>
          </cell>
          <cell r="AC2609">
            <v>14411.21</v>
          </cell>
          <cell r="AD2609">
            <v>8.39</v>
          </cell>
          <cell r="AE2609">
            <v>15102</v>
          </cell>
          <cell r="AF2609">
            <v>65.62</v>
          </cell>
          <cell r="AG2609">
            <v>5164.8999999999996</v>
          </cell>
          <cell r="AH2609">
            <v>44595</v>
          </cell>
          <cell r="AI2609">
            <v>2008.8</v>
          </cell>
          <cell r="AJ2609">
            <v>126496.84</v>
          </cell>
          <cell r="AK2609">
            <v>4109.47</v>
          </cell>
          <cell r="AL2609">
            <v>9374.52</v>
          </cell>
        </row>
        <row r="2610">
          <cell r="A2610">
            <v>38926</v>
          </cell>
          <cell r="B2610" t="str">
            <v>04:15</v>
          </cell>
          <cell r="C2610">
            <v>30335.31</v>
          </cell>
          <cell r="D2610">
            <v>40006</v>
          </cell>
          <cell r="E2610">
            <v>119162.96</v>
          </cell>
          <cell r="F2610">
            <v>-172.8</v>
          </cell>
          <cell r="G2610">
            <v>88319.97</v>
          </cell>
          <cell r="H2610">
            <v>12041.72</v>
          </cell>
          <cell r="I2610">
            <v>-92.72</v>
          </cell>
          <cell r="J2610">
            <v>15181.48</v>
          </cell>
          <cell r="K2610">
            <v>5109.3599999999997</v>
          </cell>
          <cell r="L2610">
            <v>5795.05</v>
          </cell>
          <cell r="M2610">
            <v>0</v>
          </cell>
          <cell r="N2610">
            <v>34776</v>
          </cell>
          <cell r="O2610">
            <v>-42.46</v>
          </cell>
          <cell r="P2610">
            <v>15810.01</v>
          </cell>
          <cell r="Q2610">
            <v>66452.72</v>
          </cell>
          <cell r="R2610">
            <v>15770.01</v>
          </cell>
          <cell r="S2610">
            <v>1836</v>
          </cell>
          <cell r="T2610">
            <v>12420</v>
          </cell>
          <cell r="U2610">
            <v>5795.05</v>
          </cell>
          <cell r="V2610">
            <v>747</v>
          </cell>
          <cell r="W2610">
            <v>10742.4</v>
          </cell>
          <cell r="X2610">
            <v>110.25</v>
          </cell>
          <cell r="Y2610">
            <v>11390.18</v>
          </cell>
          <cell r="Z2610">
            <v>7018.95</v>
          </cell>
          <cell r="AA2610">
            <v>18.760000000000002</v>
          </cell>
          <cell r="AB2610">
            <v>2545.5</v>
          </cell>
          <cell r="AC2610">
            <v>14441.29</v>
          </cell>
          <cell r="AD2610">
            <v>7.97</v>
          </cell>
          <cell r="AE2610">
            <v>15138</v>
          </cell>
          <cell r="AF2610">
            <v>65.62</v>
          </cell>
          <cell r="AG2610">
            <v>5202.9399999999996</v>
          </cell>
          <cell r="AH2610">
            <v>44751</v>
          </cell>
          <cell r="AI2610">
            <v>2016</v>
          </cell>
          <cell r="AJ2610">
            <v>126880.77</v>
          </cell>
          <cell r="AK2610">
            <v>4394.8500000000004</v>
          </cell>
          <cell r="AL2610">
            <v>9295.0300000000007</v>
          </cell>
        </row>
        <row r="2611">
          <cell r="A2611">
            <v>38926</v>
          </cell>
          <cell r="B2611" t="str">
            <v>04:30</v>
          </cell>
          <cell r="C2611">
            <v>29878.400000000001</v>
          </cell>
          <cell r="D2611">
            <v>39685.94</v>
          </cell>
          <cell r="E2611">
            <v>119124.56</v>
          </cell>
          <cell r="F2611">
            <v>-172.8</v>
          </cell>
          <cell r="G2611">
            <v>88281.64</v>
          </cell>
          <cell r="H2611">
            <v>12039.84</v>
          </cell>
          <cell r="I2611">
            <v>-93.16</v>
          </cell>
          <cell r="J2611">
            <v>15049.09</v>
          </cell>
          <cell r="K2611">
            <v>5057.01</v>
          </cell>
          <cell r="L2611">
            <v>5881.09</v>
          </cell>
          <cell r="M2611">
            <v>0</v>
          </cell>
          <cell r="N2611">
            <v>34776</v>
          </cell>
          <cell r="O2611">
            <v>-36.4</v>
          </cell>
          <cell r="P2611">
            <v>15810</v>
          </cell>
          <cell r="Q2611">
            <v>66613.16</v>
          </cell>
          <cell r="R2611">
            <v>15770</v>
          </cell>
          <cell r="S2611">
            <v>1836</v>
          </cell>
          <cell r="T2611">
            <v>11854.8</v>
          </cell>
          <cell r="U2611">
            <v>5881.09</v>
          </cell>
          <cell r="V2611">
            <v>768</v>
          </cell>
          <cell r="W2611">
            <v>10310.4</v>
          </cell>
          <cell r="X2611">
            <v>110.25</v>
          </cell>
          <cell r="Y2611">
            <v>11390.18</v>
          </cell>
          <cell r="Z2611">
            <v>6765.99</v>
          </cell>
          <cell r="AA2611">
            <v>16.88</v>
          </cell>
          <cell r="AB2611">
            <v>2564.6</v>
          </cell>
          <cell r="AC2611">
            <v>14500.65</v>
          </cell>
          <cell r="AD2611">
            <v>7.39</v>
          </cell>
          <cell r="AE2611">
            <v>15246</v>
          </cell>
          <cell r="AF2611">
            <v>67.7</v>
          </cell>
          <cell r="AG2611">
            <v>5342.62</v>
          </cell>
          <cell r="AH2611">
            <v>44958</v>
          </cell>
          <cell r="AI2611">
            <v>2037.6</v>
          </cell>
          <cell r="AJ2611">
            <v>126304.83</v>
          </cell>
          <cell r="AK2611">
            <v>4394.8500000000004</v>
          </cell>
          <cell r="AL2611">
            <v>9255.2800000000007</v>
          </cell>
        </row>
        <row r="2612">
          <cell r="A2612">
            <v>38926</v>
          </cell>
          <cell r="B2612" t="str">
            <v>04:45</v>
          </cell>
          <cell r="C2612">
            <v>28559.68</v>
          </cell>
          <cell r="D2612">
            <v>39725.949999999997</v>
          </cell>
          <cell r="E2612">
            <v>120926.1</v>
          </cell>
          <cell r="F2612">
            <v>-172.8</v>
          </cell>
          <cell r="G2612">
            <v>88243.3</v>
          </cell>
          <cell r="H2612">
            <v>12065.72</v>
          </cell>
          <cell r="I2612">
            <v>-93.3</v>
          </cell>
          <cell r="J2612">
            <v>15049.09</v>
          </cell>
          <cell r="K2612">
            <v>5117.66</v>
          </cell>
          <cell r="L2612">
            <v>5870.09</v>
          </cell>
          <cell r="M2612">
            <v>0</v>
          </cell>
          <cell r="N2612">
            <v>34776</v>
          </cell>
          <cell r="O2612">
            <v>-42.46</v>
          </cell>
          <cell r="P2612">
            <v>15860</v>
          </cell>
          <cell r="Q2612">
            <v>67333.3</v>
          </cell>
          <cell r="R2612">
            <v>15820</v>
          </cell>
          <cell r="S2612">
            <v>1836</v>
          </cell>
          <cell r="T2612">
            <v>11894.4</v>
          </cell>
          <cell r="U2612">
            <v>5870.09</v>
          </cell>
          <cell r="V2612">
            <v>816</v>
          </cell>
          <cell r="W2612">
            <v>10166.4</v>
          </cell>
          <cell r="X2612">
            <v>108.75</v>
          </cell>
          <cell r="Y2612">
            <v>11473.32</v>
          </cell>
          <cell r="Z2612">
            <v>6926.64</v>
          </cell>
          <cell r="AA2612">
            <v>18.760000000000002</v>
          </cell>
          <cell r="AB2612">
            <v>2574.1999999999998</v>
          </cell>
          <cell r="AC2612">
            <v>14660.19</v>
          </cell>
          <cell r="AD2612">
            <v>7.55</v>
          </cell>
          <cell r="AE2612">
            <v>15444</v>
          </cell>
          <cell r="AF2612">
            <v>67.7</v>
          </cell>
          <cell r="AG2612">
            <v>5070.01</v>
          </cell>
          <cell r="AH2612">
            <v>45210</v>
          </cell>
          <cell r="AI2612">
            <v>2037.6</v>
          </cell>
          <cell r="AJ2612">
            <v>126672.73</v>
          </cell>
          <cell r="AK2612">
            <v>4623.16</v>
          </cell>
          <cell r="AL2612">
            <v>8008.07</v>
          </cell>
        </row>
        <row r="2613">
          <cell r="A2613">
            <v>38926</v>
          </cell>
          <cell r="B2613" t="str">
            <v>05:00</v>
          </cell>
          <cell r="C2613">
            <v>28760.93</v>
          </cell>
          <cell r="D2613">
            <v>40646.129999999997</v>
          </cell>
          <cell r="E2613">
            <v>121246.45</v>
          </cell>
          <cell r="F2613">
            <v>-172.8</v>
          </cell>
          <cell r="G2613">
            <v>88396.64</v>
          </cell>
          <cell r="H2613">
            <v>12065.72</v>
          </cell>
          <cell r="I2613">
            <v>-94.31</v>
          </cell>
          <cell r="J2613">
            <v>15421.06</v>
          </cell>
          <cell r="K2613">
            <v>5031.08</v>
          </cell>
          <cell r="L2613">
            <v>5900.31</v>
          </cell>
          <cell r="M2613">
            <v>0</v>
          </cell>
          <cell r="N2613">
            <v>34776</v>
          </cell>
          <cell r="O2613">
            <v>-42.46</v>
          </cell>
          <cell r="P2613">
            <v>15619.98</v>
          </cell>
          <cell r="Q2613">
            <v>68774.31</v>
          </cell>
          <cell r="R2613">
            <v>15579.98</v>
          </cell>
          <cell r="S2613">
            <v>1836</v>
          </cell>
          <cell r="T2613">
            <v>11941.2</v>
          </cell>
          <cell r="U2613">
            <v>5900.31</v>
          </cell>
          <cell r="V2613">
            <v>831</v>
          </cell>
          <cell r="W2613">
            <v>10252.799999999999</v>
          </cell>
          <cell r="X2613">
            <v>109.5</v>
          </cell>
          <cell r="Y2613">
            <v>11639.6</v>
          </cell>
          <cell r="Z2613">
            <v>7280.86</v>
          </cell>
          <cell r="AA2613">
            <v>18.760000000000002</v>
          </cell>
          <cell r="AB2613">
            <v>2590.1</v>
          </cell>
          <cell r="AC2613">
            <v>14541.06</v>
          </cell>
          <cell r="AD2613">
            <v>9.07</v>
          </cell>
          <cell r="AE2613">
            <v>15624</v>
          </cell>
          <cell r="AF2613">
            <v>68.75</v>
          </cell>
          <cell r="AG2613">
            <v>4882.3599999999997</v>
          </cell>
          <cell r="AH2613">
            <v>45519</v>
          </cell>
          <cell r="AI2613">
            <v>2088</v>
          </cell>
          <cell r="AJ2613">
            <v>126560.68</v>
          </cell>
          <cell r="AK2613">
            <v>4509</v>
          </cell>
          <cell r="AL2613">
            <v>7597.79</v>
          </cell>
        </row>
        <row r="2614">
          <cell r="A2614">
            <v>38926</v>
          </cell>
          <cell r="B2614" t="str">
            <v>05:15</v>
          </cell>
          <cell r="C2614">
            <v>29289.46</v>
          </cell>
          <cell r="D2614">
            <v>45527.1</v>
          </cell>
          <cell r="E2614">
            <v>121684.86</v>
          </cell>
          <cell r="F2614">
            <v>-172.8</v>
          </cell>
          <cell r="G2614">
            <v>88358.3</v>
          </cell>
          <cell r="H2614">
            <v>12063.84</v>
          </cell>
          <cell r="I2614">
            <v>-100.49</v>
          </cell>
          <cell r="J2614">
            <v>15661.04</v>
          </cell>
          <cell r="K2614">
            <v>5058.3599999999997</v>
          </cell>
          <cell r="L2614">
            <v>5882.38</v>
          </cell>
          <cell r="M2614">
            <v>0</v>
          </cell>
          <cell r="N2614">
            <v>34776</v>
          </cell>
          <cell r="O2614">
            <v>-36.4</v>
          </cell>
          <cell r="P2614">
            <v>15839.99</v>
          </cell>
          <cell r="Q2614">
            <v>70420.490000000005</v>
          </cell>
          <cell r="R2614">
            <v>15760</v>
          </cell>
          <cell r="S2614">
            <v>1836</v>
          </cell>
          <cell r="T2614">
            <v>11998.8</v>
          </cell>
          <cell r="U2614">
            <v>5882.38</v>
          </cell>
          <cell r="V2614">
            <v>840</v>
          </cell>
          <cell r="W2614">
            <v>10310.4</v>
          </cell>
          <cell r="X2614">
            <v>106.5</v>
          </cell>
          <cell r="Y2614">
            <v>11556.46</v>
          </cell>
          <cell r="Z2614">
            <v>7749.1</v>
          </cell>
          <cell r="AA2614">
            <v>16.88</v>
          </cell>
          <cell r="AB2614">
            <v>2652.3</v>
          </cell>
          <cell r="AC2614">
            <v>14770.55</v>
          </cell>
          <cell r="AD2614">
            <v>7.84</v>
          </cell>
          <cell r="AE2614">
            <v>16002</v>
          </cell>
          <cell r="AF2614">
            <v>69.790000000000006</v>
          </cell>
          <cell r="AG2614">
            <v>4888.5200000000004</v>
          </cell>
          <cell r="AH2614">
            <v>46650</v>
          </cell>
          <cell r="AI2614">
            <v>2145.6</v>
          </cell>
          <cell r="AJ2614">
            <v>127360.55</v>
          </cell>
          <cell r="AK2614">
            <v>4566.08</v>
          </cell>
          <cell r="AL2614">
            <v>7773.12</v>
          </cell>
        </row>
        <row r="2615">
          <cell r="A2615">
            <v>38926</v>
          </cell>
          <cell r="B2615" t="str">
            <v>05:30</v>
          </cell>
          <cell r="C2615">
            <v>30321.31</v>
          </cell>
          <cell r="D2615">
            <v>48967.79</v>
          </cell>
          <cell r="E2615">
            <v>121528.46</v>
          </cell>
          <cell r="F2615">
            <v>-172.8</v>
          </cell>
          <cell r="G2615">
            <v>88319.97</v>
          </cell>
          <cell r="H2615">
            <v>12041.72</v>
          </cell>
          <cell r="I2615">
            <v>-105.81</v>
          </cell>
          <cell r="J2615">
            <v>15552.65</v>
          </cell>
          <cell r="K2615">
            <v>5100.5200000000004</v>
          </cell>
          <cell r="L2615">
            <v>5899.22</v>
          </cell>
          <cell r="M2615">
            <v>0</v>
          </cell>
          <cell r="N2615">
            <v>34776</v>
          </cell>
          <cell r="O2615">
            <v>-42.46</v>
          </cell>
          <cell r="P2615">
            <v>17009.98</v>
          </cell>
          <cell r="Q2615">
            <v>71545.81</v>
          </cell>
          <cell r="R2615">
            <v>16969.97</v>
          </cell>
          <cell r="S2615">
            <v>1836</v>
          </cell>
          <cell r="T2615">
            <v>12304.8</v>
          </cell>
          <cell r="U2615">
            <v>5899.22</v>
          </cell>
          <cell r="V2615">
            <v>867</v>
          </cell>
          <cell r="W2615">
            <v>10569.6</v>
          </cell>
          <cell r="X2615">
            <v>113.25</v>
          </cell>
          <cell r="Y2615">
            <v>11805.88</v>
          </cell>
          <cell r="Z2615">
            <v>7810.1</v>
          </cell>
          <cell r="AA2615">
            <v>18.760000000000002</v>
          </cell>
          <cell r="AB2615">
            <v>2695.3</v>
          </cell>
          <cell r="AC2615">
            <v>15095.08</v>
          </cell>
          <cell r="AD2615">
            <v>8.0299999999999994</v>
          </cell>
          <cell r="AE2615">
            <v>16506</v>
          </cell>
          <cell r="AF2615">
            <v>73.95</v>
          </cell>
          <cell r="AG2615">
            <v>4917.4799999999996</v>
          </cell>
          <cell r="AH2615">
            <v>47652</v>
          </cell>
          <cell r="AI2615">
            <v>2232</v>
          </cell>
          <cell r="AJ2615">
            <v>127760.46</v>
          </cell>
          <cell r="AK2615">
            <v>4509</v>
          </cell>
          <cell r="AL2615">
            <v>8259.3799999999992</v>
          </cell>
        </row>
        <row r="2616">
          <cell r="A2616">
            <v>38926</v>
          </cell>
          <cell r="B2616" t="str">
            <v>05:45</v>
          </cell>
          <cell r="C2616">
            <v>34886.400000000001</v>
          </cell>
          <cell r="D2616">
            <v>49007.8</v>
          </cell>
          <cell r="E2616">
            <v>121208.03</v>
          </cell>
          <cell r="F2616">
            <v>-259.2</v>
          </cell>
          <cell r="G2616">
            <v>88358.3</v>
          </cell>
          <cell r="H2616">
            <v>12065.72</v>
          </cell>
          <cell r="I2616">
            <v>-111.7</v>
          </cell>
          <cell r="J2616">
            <v>15397.06</v>
          </cell>
          <cell r="K2616">
            <v>5080.17</v>
          </cell>
          <cell r="L2616">
            <v>5914.16</v>
          </cell>
          <cell r="M2616">
            <v>0</v>
          </cell>
          <cell r="N2616">
            <v>34776</v>
          </cell>
          <cell r="O2616">
            <v>-42.46</v>
          </cell>
          <cell r="P2616">
            <v>18799.98</v>
          </cell>
          <cell r="Q2616">
            <v>72711.7</v>
          </cell>
          <cell r="R2616">
            <v>18759.97</v>
          </cell>
          <cell r="S2616">
            <v>1836</v>
          </cell>
          <cell r="T2616">
            <v>12560.4</v>
          </cell>
          <cell r="U2616">
            <v>5914.16</v>
          </cell>
          <cell r="V2616">
            <v>873</v>
          </cell>
          <cell r="W2616">
            <v>10771.2</v>
          </cell>
          <cell r="X2616">
            <v>114</v>
          </cell>
          <cell r="Y2616">
            <v>11972.16</v>
          </cell>
          <cell r="Z2616">
            <v>7889.15</v>
          </cell>
          <cell r="AA2616">
            <v>18.760000000000002</v>
          </cell>
          <cell r="AB2616">
            <v>2736.7</v>
          </cell>
          <cell r="AC2616">
            <v>15384.86</v>
          </cell>
          <cell r="AD2616">
            <v>11.51</v>
          </cell>
          <cell r="AE2616">
            <v>17064</v>
          </cell>
          <cell r="AF2616">
            <v>73.95</v>
          </cell>
          <cell r="AG2616">
            <v>4990.79</v>
          </cell>
          <cell r="AH2616">
            <v>48954</v>
          </cell>
          <cell r="AI2616">
            <v>2361.6</v>
          </cell>
          <cell r="AJ2616">
            <v>127792.41</v>
          </cell>
          <cell r="AK2616">
            <v>4623.16</v>
          </cell>
          <cell r="AL2616">
            <v>8534.07</v>
          </cell>
        </row>
        <row r="2617">
          <cell r="A2617">
            <v>38926</v>
          </cell>
          <cell r="B2617" t="str">
            <v>06:00</v>
          </cell>
          <cell r="C2617">
            <v>40030.04</v>
          </cell>
          <cell r="D2617">
            <v>52328.47</v>
          </cell>
          <cell r="E2617">
            <v>122645.55</v>
          </cell>
          <cell r="F2617">
            <v>-172.8</v>
          </cell>
          <cell r="G2617">
            <v>88319.97</v>
          </cell>
          <cell r="H2617">
            <v>12087.84</v>
          </cell>
          <cell r="I2617">
            <v>-130.38999999999999</v>
          </cell>
          <cell r="J2617">
            <v>15253.48</v>
          </cell>
          <cell r="K2617">
            <v>5055.1499999999996</v>
          </cell>
          <cell r="L2617">
            <v>6112.73</v>
          </cell>
          <cell r="M2617">
            <v>0</v>
          </cell>
          <cell r="N2617">
            <v>34224</v>
          </cell>
          <cell r="O2617">
            <v>-48.53</v>
          </cell>
          <cell r="P2617">
            <v>18610.04</v>
          </cell>
          <cell r="Q2617">
            <v>77570.39</v>
          </cell>
          <cell r="R2617">
            <v>18570.04</v>
          </cell>
          <cell r="S2617">
            <v>1836</v>
          </cell>
          <cell r="T2617">
            <v>12855.6</v>
          </cell>
          <cell r="U2617">
            <v>6112.73</v>
          </cell>
          <cell r="V2617">
            <v>912</v>
          </cell>
          <cell r="W2617">
            <v>10944</v>
          </cell>
          <cell r="X2617">
            <v>114</v>
          </cell>
          <cell r="Y2617">
            <v>12055.3</v>
          </cell>
          <cell r="Z2617">
            <v>7983.3</v>
          </cell>
          <cell r="AA2617">
            <v>16.88</v>
          </cell>
          <cell r="AB2617">
            <v>2784.5</v>
          </cell>
          <cell r="AC2617">
            <v>15824.49</v>
          </cell>
          <cell r="AD2617">
            <v>8.89</v>
          </cell>
          <cell r="AE2617">
            <v>17928</v>
          </cell>
          <cell r="AF2617">
            <v>76.040000000000006</v>
          </cell>
          <cell r="AG2617">
            <v>4902.88</v>
          </cell>
          <cell r="AH2617">
            <v>50772</v>
          </cell>
          <cell r="AI2617">
            <v>2476.8000000000002</v>
          </cell>
          <cell r="AJ2617">
            <v>128736.22</v>
          </cell>
          <cell r="AK2617">
            <v>4566.08</v>
          </cell>
          <cell r="AL2617">
            <v>8418.36</v>
          </cell>
        </row>
        <row r="2618">
          <cell r="A2618">
            <v>38926</v>
          </cell>
          <cell r="B2618" t="str">
            <v>06:15</v>
          </cell>
          <cell r="C2618">
            <v>46330.75</v>
          </cell>
          <cell r="D2618">
            <v>57209.440000000002</v>
          </cell>
          <cell r="E2618">
            <v>124767.53</v>
          </cell>
          <cell r="F2618">
            <v>-172.8</v>
          </cell>
          <cell r="G2618">
            <v>88358.3</v>
          </cell>
          <cell r="H2618">
            <v>12281.7</v>
          </cell>
          <cell r="I2618">
            <v>-145.47999999999999</v>
          </cell>
          <cell r="J2618">
            <v>15829.83</v>
          </cell>
          <cell r="K2618">
            <v>5029.79</v>
          </cell>
          <cell r="L2618">
            <v>5950.62</v>
          </cell>
          <cell r="M2618">
            <v>0</v>
          </cell>
          <cell r="N2618">
            <v>35328</v>
          </cell>
          <cell r="O2618">
            <v>1989.73</v>
          </cell>
          <cell r="P2618">
            <v>18389.990000000002</v>
          </cell>
          <cell r="Q2618">
            <v>82025.48</v>
          </cell>
          <cell r="R2618">
            <v>20189.990000000002</v>
          </cell>
          <cell r="S2618">
            <v>1728</v>
          </cell>
          <cell r="T2618">
            <v>13600.8</v>
          </cell>
          <cell r="U2618">
            <v>5950.62</v>
          </cell>
          <cell r="V2618">
            <v>1056</v>
          </cell>
          <cell r="W2618">
            <v>11260.8</v>
          </cell>
          <cell r="X2618">
            <v>115.5</v>
          </cell>
          <cell r="Y2618">
            <v>12304.72</v>
          </cell>
          <cell r="Z2618">
            <v>8157.51</v>
          </cell>
          <cell r="AA2618">
            <v>18.760000000000002</v>
          </cell>
          <cell r="AB2618">
            <v>2876.8</v>
          </cell>
          <cell r="AC2618">
            <v>16206.21</v>
          </cell>
          <cell r="AD2618">
            <v>8.77</v>
          </cell>
          <cell r="AE2618">
            <v>18792</v>
          </cell>
          <cell r="AF2618">
            <v>81.25</v>
          </cell>
          <cell r="AG2618">
            <v>5003.7299999999996</v>
          </cell>
          <cell r="AH2618">
            <v>53421</v>
          </cell>
          <cell r="AI2618">
            <v>2613.6</v>
          </cell>
          <cell r="AJ2618">
            <v>130959.97</v>
          </cell>
          <cell r="AK2618">
            <v>4566.08</v>
          </cell>
          <cell r="AL2618">
            <v>8282.77</v>
          </cell>
        </row>
        <row r="2619">
          <cell r="A2619">
            <v>38926</v>
          </cell>
          <cell r="B2619" t="str">
            <v>06:30</v>
          </cell>
          <cell r="C2619">
            <v>49822.79</v>
          </cell>
          <cell r="D2619">
            <v>65930.97</v>
          </cell>
          <cell r="E2619">
            <v>124968.72</v>
          </cell>
          <cell r="F2619">
            <v>-259.2</v>
          </cell>
          <cell r="G2619">
            <v>88319.97</v>
          </cell>
          <cell r="H2619">
            <v>12353.69</v>
          </cell>
          <cell r="I2619">
            <v>-152.24</v>
          </cell>
          <cell r="J2619">
            <v>15181.88</v>
          </cell>
          <cell r="K2619">
            <v>5150.63</v>
          </cell>
          <cell r="L2619">
            <v>5889.39</v>
          </cell>
          <cell r="M2619">
            <v>0</v>
          </cell>
          <cell r="N2619">
            <v>34776</v>
          </cell>
          <cell r="O2619">
            <v>6915.51</v>
          </cell>
          <cell r="P2619">
            <v>19570.02</v>
          </cell>
          <cell r="Q2619">
            <v>84032.24</v>
          </cell>
          <cell r="R2619">
            <v>26290.02</v>
          </cell>
          <cell r="S2619">
            <v>1728</v>
          </cell>
          <cell r="T2619">
            <v>14032.8</v>
          </cell>
          <cell r="U2619">
            <v>5889.39</v>
          </cell>
          <cell r="V2619">
            <v>1065</v>
          </cell>
          <cell r="W2619">
            <v>11491.2</v>
          </cell>
          <cell r="X2619">
            <v>121.5</v>
          </cell>
          <cell r="Y2619">
            <v>12138.44</v>
          </cell>
          <cell r="Z2619">
            <v>8077.26</v>
          </cell>
          <cell r="AA2619">
            <v>18.760000000000002</v>
          </cell>
          <cell r="AB2619">
            <v>3076.3</v>
          </cell>
          <cell r="AC2619">
            <v>16583.72</v>
          </cell>
          <cell r="AD2619">
            <v>9.36</v>
          </cell>
          <cell r="AE2619">
            <v>19782</v>
          </cell>
          <cell r="AF2619">
            <v>82.29</v>
          </cell>
          <cell r="AG2619">
            <v>4933.03</v>
          </cell>
          <cell r="AH2619">
            <v>57279</v>
          </cell>
          <cell r="AI2619">
            <v>2772</v>
          </cell>
          <cell r="AJ2619">
            <v>132687.85999999999</v>
          </cell>
          <cell r="AK2619">
            <v>4623.16</v>
          </cell>
          <cell r="AL2619">
            <v>9768.44</v>
          </cell>
        </row>
        <row r="2620">
          <cell r="A2620">
            <v>38926</v>
          </cell>
          <cell r="B2620" t="str">
            <v>06:45</v>
          </cell>
          <cell r="C2620">
            <v>50204.08</v>
          </cell>
          <cell r="D2620">
            <v>70491.320000000007</v>
          </cell>
          <cell r="E2620">
            <v>123774.72</v>
          </cell>
          <cell r="F2620">
            <v>3888</v>
          </cell>
          <cell r="G2620">
            <v>88281.64</v>
          </cell>
          <cell r="H2620">
            <v>12375.81</v>
          </cell>
          <cell r="I2620">
            <v>-157.41</v>
          </cell>
          <cell r="J2620">
            <v>14905.51</v>
          </cell>
          <cell r="K2620">
            <v>5276.54</v>
          </cell>
          <cell r="L2620">
            <v>5810.93</v>
          </cell>
          <cell r="M2620">
            <v>0</v>
          </cell>
          <cell r="N2620">
            <v>34776</v>
          </cell>
          <cell r="O2620">
            <v>9384.4699999999993</v>
          </cell>
          <cell r="P2620">
            <v>20270.03</v>
          </cell>
          <cell r="Q2620">
            <v>90517.41</v>
          </cell>
          <cell r="R2620">
            <v>29470.03</v>
          </cell>
          <cell r="S2620">
            <v>1836</v>
          </cell>
          <cell r="T2620">
            <v>14068.8</v>
          </cell>
          <cell r="U2620">
            <v>5810.93</v>
          </cell>
          <cell r="V2620">
            <v>1107</v>
          </cell>
          <cell r="W2620">
            <v>11721.6</v>
          </cell>
          <cell r="X2620">
            <v>127.5</v>
          </cell>
          <cell r="Y2620">
            <v>12055.3</v>
          </cell>
          <cell r="Z2620">
            <v>8282.7099999999991</v>
          </cell>
          <cell r="AA2620">
            <v>16.88</v>
          </cell>
          <cell r="AB2620">
            <v>3133.7</v>
          </cell>
          <cell r="AC2620">
            <v>17694.189999999999</v>
          </cell>
          <cell r="AD2620">
            <v>11.1</v>
          </cell>
          <cell r="AE2620">
            <v>20322</v>
          </cell>
          <cell r="AF2620">
            <v>84.37</v>
          </cell>
          <cell r="AG2620">
            <v>5012.03</v>
          </cell>
          <cell r="AH2620">
            <v>59790</v>
          </cell>
          <cell r="AI2620">
            <v>2671.2</v>
          </cell>
          <cell r="AJ2620">
            <v>130464.31</v>
          </cell>
          <cell r="AK2620">
            <v>4566.08</v>
          </cell>
          <cell r="AL2620">
            <v>9113.8799999999992</v>
          </cell>
        </row>
        <row r="2621">
          <cell r="A2621">
            <v>38926</v>
          </cell>
          <cell r="B2621" t="str">
            <v>07:00</v>
          </cell>
          <cell r="C2621">
            <v>48478.87</v>
          </cell>
          <cell r="D2621">
            <v>55568.33</v>
          </cell>
          <cell r="E2621">
            <v>122941.36</v>
          </cell>
          <cell r="F2621">
            <v>24710.400000000001</v>
          </cell>
          <cell r="G2621">
            <v>88396.64</v>
          </cell>
          <cell r="H2621">
            <v>12412.55</v>
          </cell>
          <cell r="I2621">
            <v>-161.87</v>
          </cell>
          <cell r="J2621">
            <v>15552.65</v>
          </cell>
          <cell r="K2621">
            <v>5138.74</v>
          </cell>
          <cell r="L2621">
            <v>6309.21</v>
          </cell>
          <cell r="M2621">
            <v>0</v>
          </cell>
          <cell r="N2621">
            <v>34776</v>
          </cell>
          <cell r="O2621">
            <v>13831.03</v>
          </cell>
          <cell r="P2621">
            <v>20910.009999999998</v>
          </cell>
          <cell r="Q2621">
            <v>93201.87</v>
          </cell>
          <cell r="R2621">
            <v>34510.01</v>
          </cell>
          <cell r="S2621">
            <v>1728</v>
          </cell>
          <cell r="T2621">
            <v>13143.6</v>
          </cell>
          <cell r="U2621">
            <v>6309.21</v>
          </cell>
          <cell r="V2621">
            <v>948</v>
          </cell>
          <cell r="W2621">
            <v>11808</v>
          </cell>
          <cell r="X2621">
            <v>135</v>
          </cell>
          <cell r="Y2621">
            <v>12055.3</v>
          </cell>
          <cell r="Z2621">
            <v>7945.58</v>
          </cell>
          <cell r="AA2621">
            <v>5.63</v>
          </cell>
          <cell r="AB2621">
            <v>2940.8</v>
          </cell>
          <cell r="AC2621">
            <v>17938.099999999999</v>
          </cell>
          <cell r="AD2621">
            <v>10.36</v>
          </cell>
          <cell r="AE2621">
            <v>20052</v>
          </cell>
          <cell r="AF2621">
            <v>60.41</v>
          </cell>
          <cell r="AG2621">
            <v>4985.3100000000004</v>
          </cell>
          <cell r="AH2621">
            <v>61359</v>
          </cell>
          <cell r="AI2621">
            <v>2469.6</v>
          </cell>
          <cell r="AJ2621">
            <v>131088.35</v>
          </cell>
          <cell r="AK2621">
            <v>4680.2299999999996</v>
          </cell>
          <cell r="AL2621">
            <v>9911.06</v>
          </cell>
        </row>
        <row r="2622">
          <cell r="A2622">
            <v>38926</v>
          </cell>
          <cell r="B2622" t="str">
            <v>07:15</v>
          </cell>
          <cell r="C2622">
            <v>49895.6</v>
          </cell>
          <cell r="D2622">
            <v>62129.65</v>
          </cell>
          <cell r="E2622">
            <v>126296.14</v>
          </cell>
          <cell r="F2622">
            <v>31622.400000000001</v>
          </cell>
          <cell r="G2622">
            <v>91233.3</v>
          </cell>
          <cell r="H2622">
            <v>12482.67</v>
          </cell>
          <cell r="I2622">
            <v>-184.44</v>
          </cell>
          <cell r="J2622">
            <v>16008.61</v>
          </cell>
          <cell r="K2622">
            <v>5018.8</v>
          </cell>
          <cell r="L2622">
            <v>8219.7099999999991</v>
          </cell>
          <cell r="M2622">
            <v>0</v>
          </cell>
          <cell r="N2622">
            <v>35880</v>
          </cell>
          <cell r="O2622">
            <v>15638.77</v>
          </cell>
          <cell r="P2622">
            <v>25439.98</v>
          </cell>
          <cell r="Q2622">
            <v>104464.44</v>
          </cell>
          <cell r="R2622">
            <v>41039.980000000003</v>
          </cell>
          <cell r="S2622">
            <v>1728</v>
          </cell>
          <cell r="T2622">
            <v>11473.2</v>
          </cell>
          <cell r="U2622">
            <v>8219.7099999999991</v>
          </cell>
          <cell r="V2622">
            <v>849</v>
          </cell>
          <cell r="W2622">
            <v>12009.6</v>
          </cell>
          <cell r="X2622">
            <v>143.25</v>
          </cell>
          <cell r="Y2622">
            <v>12221.58</v>
          </cell>
          <cell r="Z2622">
            <v>7684.98</v>
          </cell>
          <cell r="AA2622">
            <v>3.75</v>
          </cell>
          <cell r="AB2622">
            <v>2800.5</v>
          </cell>
          <cell r="AC2622">
            <v>18741.900000000001</v>
          </cell>
          <cell r="AD2622">
            <v>11.96</v>
          </cell>
          <cell r="AE2622">
            <v>21024</v>
          </cell>
          <cell r="AF2622">
            <v>43.75</v>
          </cell>
          <cell r="AG2622">
            <v>5020.46</v>
          </cell>
          <cell r="AH2622">
            <v>65469</v>
          </cell>
          <cell r="AI2622">
            <v>2332.8000000000002</v>
          </cell>
          <cell r="AJ2622">
            <v>135487.87</v>
          </cell>
          <cell r="AK2622">
            <v>4737.3100000000004</v>
          </cell>
          <cell r="AL2622">
            <v>11304.4</v>
          </cell>
        </row>
        <row r="2623">
          <cell r="A2623">
            <v>38926</v>
          </cell>
          <cell r="B2623" t="str">
            <v>07:30</v>
          </cell>
          <cell r="C2623">
            <v>48418.45</v>
          </cell>
          <cell r="D2623">
            <v>75892.37</v>
          </cell>
          <cell r="E2623">
            <v>129126.35</v>
          </cell>
          <cell r="F2623">
            <v>32918.400000000001</v>
          </cell>
          <cell r="G2623">
            <v>93303.3</v>
          </cell>
          <cell r="H2623">
            <v>12650.66</v>
          </cell>
          <cell r="I2623">
            <v>-193.64</v>
          </cell>
          <cell r="J2623">
            <v>16524.97</v>
          </cell>
          <cell r="K2623">
            <v>5620.72</v>
          </cell>
          <cell r="L2623">
            <v>8347.7800000000007</v>
          </cell>
          <cell r="M2623">
            <v>0</v>
          </cell>
          <cell r="N2623">
            <v>36984</v>
          </cell>
          <cell r="O2623">
            <v>15954.21</v>
          </cell>
          <cell r="P2623">
            <v>35539.99</v>
          </cell>
          <cell r="Q2623">
            <v>111593.64</v>
          </cell>
          <cell r="R2623">
            <v>51420</v>
          </cell>
          <cell r="S2623">
            <v>1728</v>
          </cell>
          <cell r="T2623">
            <v>11768.4</v>
          </cell>
          <cell r="U2623">
            <v>8347.7800000000007</v>
          </cell>
          <cell r="V2623">
            <v>807</v>
          </cell>
          <cell r="W2623">
            <v>12268.8</v>
          </cell>
          <cell r="X2623">
            <v>153.75</v>
          </cell>
          <cell r="Y2623">
            <v>12886.7</v>
          </cell>
          <cell r="Z2623">
            <v>6959.26</v>
          </cell>
          <cell r="AA2623">
            <v>3.75</v>
          </cell>
          <cell r="AB2623">
            <v>2672.8</v>
          </cell>
          <cell r="AC2623">
            <v>19508.02</v>
          </cell>
          <cell r="AD2623">
            <v>9.91</v>
          </cell>
          <cell r="AE2623">
            <v>21780</v>
          </cell>
          <cell r="AF2623">
            <v>41.66</v>
          </cell>
          <cell r="AG2623">
            <v>5091.63</v>
          </cell>
          <cell r="AH2623">
            <v>68529</v>
          </cell>
          <cell r="AI2623">
            <v>2275.1999999999998</v>
          </cell>
          <cell r="AJ2623">
            <v>140047.46</v>
          </cell>
          <cell r="AK2623">
            <v>4737.3100000000004</v>
          </cell>
          <cell r="AL2623">
            <v>12442.93</v>
          </cell>
        </row>
        <row r="2624">
          <cell r="A2624">
            <v>38926</v>
          </cell>
          <cell r="B2624" t="str">
            <v>07:45</v>
          </cell>
          <cell r="C2624">
            <v>46918.49</v>
          </cell>
          <cell r="D2624">
            <v>82732.960000000006</v>
          </cell>
          <cell r="E2624">
            <v>132526.62</v>
          </cell>
          <cell r="F2624">
            <v>32918.400000000001</v>
          </cell>
          <cell r="G2624">
            <v>93226.63</v>
          </cell>
          <cell r="H2624">
            <v>12650.66</v>
          </cell>
          <cell r="I2624">
            <v>-194.79</v>
          </cell>
          <cell r="J2624">
            <v>15996.61</v>
          </cell>
          <cell r="K2624">
            <v>5838.68</v>
          </cell>
          <cell r="L2624">
            <v>9044.15</v>
          </cell>
          <cell r="M2624">
            <v>0</v>
          </cell>
          <cell r="N2624">
            <v>36432</v>
          </cell>
          <cell r="O2624">
            <v>15954.21</v>
          </cell>
          <cell r="P2624">
            <v>37640.019999999997</v>
          </cell>
          <cell r="Q2624">
            <v>117154.79</v>
          </cell>
          <cell r="R2624">
            <v>53600.02</v>
          </cell>
          <cell r="S2624">
            <v>1620</v>
          </cell>
          <cell r="T2624">
            <v>11952</v>
          </cell>
          <cell r="U2624">
            <v>9044.15</v>
          </cell>
          <cell r="V2624">
            <v>771</v>
          </cell>
          <cell r="W2624">
            <v>12384</v>
          </cell>
          <cell r="X2624">
            <v>169.5</v>
          </cell>
          <cell r="Y2624">
            <v>13302.4</v>
          </cell>
          <cell r="Z2624">
            <v>6612.5</v>
          </cell>
          <cell r="AA2624">
            <v>3.75</v>
          </cell>
          <cell r="AB2624">
            <v>2527.5</v>
          </cell>
          <cell r="AC2624">
            <v>20155.330000000002</v>
          </cell>
          <cell r="AD2624">
            <v>4.12</v>
          </cell>
          <cell r="AE2624">
            <v>21726</v>
          </cell>
          <cell r="AF2624">
            <v>44.79</v>
          </cell>
          <cell r="AG2624">
            <v>5203.6000000000004</v>
          </cell>
          <cell r="AH2624">
            <v>67743</v>
          </cell>
          <cell r="AI2624">
            <v>2152.8000000000002</v>
          </cell>
          <cell r="AJ2624">
            <v>142607.14000000001</v>
          </cell>
          <cell r="AK2624">
            <v>4566.08</v>
          </cell>
          <cell r="AL2624">
            <v>12506.05</v>
          </cell>
        </row>
        <row r="2625">
          <cell r="A2625">
            <v>38926</v>
          </cell>
          <cell r="B2625" t="str">
            <v>08:00</v>
          </cell>
          <cell r="C2625">
            <v>47090.53</v>
          </cell>
          <cell r="D2625">
            <v>80412.5</v>
          </cell>
          <cell r="E2625">
            <v>139169.16</v>
          </cell>
          <cell r="F2625">
            <v>32918.400000000001</v>
          </cell>
          <cell r="G2625">
            <v>93188.3</v>
          </cell>
          <cell r="H2625">
            <v>12554.66</v>
          </cell>
          <cell r="I2625">
            <v>-207.01</v>
          </cell>
          <cell r="J2625">
            <v>16153</v>
          </cell>
          <cell r="K2625">
            <v>5922.61</v>
          </cell>
          <cell r="L2625">
            <v>9836.5300000000007</v>
          </cell>
          <cell r="M2625">
            <v>0</v>
          </cell>
          <cell r="N2625">
            <v>36432</v>
          </cell>
          <cell r="O2625">
            <v>15954.21</v>
          </cell>
          <cell r="P2625">
            <v>37810.01</v>
          </cell>
          <cell r="Q2625">
            <v>119327.01</v>
          </cell>
          <cell r="R2625">
            <v>53730.01</v>
          </cell>
          <cell r="S2625">
            <v>1728</v>
          </cell>
          <cell r="T2625">
            <v>12200.4</v>
          </cell>
          <cell r="U2625">
            <v>9836.5300000000007</v>
          </cell>
          <cell r="V2625">
            <v>726</v>
          </cell>
          <cell r="W2625">
            <v>12412.8</v>
          </cell>
          <cell r="X2625">
            <v>190.5</v>
          </cell>
          <cell r="Y2625">
            <v>13634.96</v>
          </cell>
          <cell r="Z2625">
            <v>6693.56</v>
          </cell>
          <cell r="AA2625">
            <v>3.75</v>
          </cell>
          <cell r="AB2625">
            <v>2468.5</v>
          </cell>
          <cell r="AC2625">
            <v>20239.509999999998</v>
          </cell>
          <cell r="AD2625">
            <v>6.46</v>
          </cell>
          <cell r="AE2625">
            <v>21474</v>
          </cell>
          <cell r="AF2625">
            <v>36.46</v>
          </cell>
          <cell r="AG2625">
            <v>5334.81</v>
          </cell>
          <cell r="AH2625">
            <v>66192</v>
          </cell>
          <cell r="AI2625">
            <v>2059.1999999999998</v>
          </cell>
          <cell r="AJ2625">
            <v>147038.57999999999</v>
          </cell>
          <cell r="AK2625">
            <v>4509</v>
          </cell>
          <cell r="AL2625">
            <v>10825.17</v>
          </cell>
        </row>
        <row r="2626">
          <cell r="A2626">
            <v>38926</v>
          </cell>
          <cell r="B2626" t="str">
            <v>08:15</v>
          </cell>
          <cell r="C2626">
            <v>47775.09</v>
          </cell>
          <cell r="D2626">
            <v>78612.14</v>
          </cell>
          <cell r="E2626">
            <v>143045.45000000001</v>
          </cell>
          <cell r="F2626">
            <v>33004.800000000003</v>
          </cell>
          <cell r="G2626">
            <v>93226.63</v>
          </cell>
          <cell r="H2626">
            <v>12482.67</v>
          </cell>
          <cell r="I2626">
            <v>-194.79</v>
          </cell>
          <cell r="J2626">
            <v>16441.37</v>
          </cell>
          <cell r="K2626">
            <v>5915.15</v>
          </cell>
          <cell r="L2626">
            <v>10410.43</v>
          </cell>
          <cell r="M2626">
            <v>0</v>
          </cell>
          <cell r="N2626">
            <v>36432</v>
          </cell>
          <cell r="O2626">
            <v>15936.01</v>
          </cell>
          <cell r="P2626">
            <v>37870.01</v>
          </cell>
          <cell r="Q2626">
            <v>117914.79</v>
          </cell>
          <cell r="R2626">
            <v>53750.01</v>
          </cell>
          <cell r="S2626">
            <v>1728</v>
          </cell>
          <cell r="T2626">
            <v>12175.2</v>
          </cell>
          <cell r="U2626">
            <v>10410.43</v>
          </cell>
          <cell r="V2626">
            <v>720</v>
          </cell>
          <cell r="W2626">
            <v>12384</v>
          </cell>
          <cell r="X2626">
            <v>192.75</v>
          </cell>
          <cell r="Y2626">
            <v>13967.52</v>
          </cell>
          <cell r="Z2626">
            <v>7528.65</v>
          </cell>
          <cell r="AA2626">
            <v>3.75</v>
          </cell>
          <cell r="AB2626">
            <v>2457.5</v>
          </cell>
          <cell r="AC2626">
            <v>19789.68</v>
          </cell>
          <cell r="AD2626">
            <v>3.53</v>
          </cell>
          <cell r="AE2626">
            <v>21276</v>
          </cell>
          <cell r="AF2626">
            <v>35.409999999999997</v>
          </cell>
          <cell r="AG2626">
            <v>5387.81</v>
          </cell>
          <cell r="AH2626">
            <v>66006</v>
          </cell>
          <cell r="AI2626">
            <v>2088</v>
          </cell>
          <cell r="AJ2626">
            <v>151278.04999999999</v>
          </cell>
          <cell r="AK2626">
            <v>4680.2299999999996</v>
          </cell>
          <cell r="AL2626">
            <v>10964.28</v>
          </cell>
        </row>
        <row r="2627">
          <cell r="A2627">
            <v>38926</v>
          </cell>
          <cell r="B2627" t="str">
            <v>08:30</v>
          </cell>
          <cell r="C2627">
            <v>48991.79</v>
          </cell>
          <cell r="D2627">
            <v>79452.31</v>
          </cell>
          <cell r="E2627">
            <v>147602.22</v>
          </cell>
          <cell r="F2627">
            <v>32918.400000000001</v>
          </cell>
          <cell r="G2627">
            <v>93264.97</v>
          </cell>
          <cell r="H2627">
            <v>12460.55</v>
          </cell>
          <cell r="I2627">
            <v>-187.17</v>
          </cell>
          <cell r="J2627">
            <v>16573.36</v>
          </cell>
          <cell r="K2627">
            <v>5883.29</v>
          </cell>
          <cell r="L2627">
            <v>3688.05</v>
          </cell>
          <cell r="M2627">
            <v>0</v>
          </cell>
          <cell r="N2627">
            <v>36984</v>
          </cell>
          <cell r="O2627">
            <v>15966.34</v>
          </cell>
          <cell r="P2627">
            <v>38389.980000000003</v>
          </cell>
          <cell r="Q2627">
            <v>116507.17</v>
          </cell>
          <cell r="R2627">
            <v>54349.98</v>
          </cell>
          <cell r="S2627">
            <v>1728</v>
          </cell>
          <cell r="T2627">
            <v>12124.8</v>
          </cell>
          <cell r="U2627">
            <v>3688.05</v>
          </cell>
          <cell r="V2627">
            <v>675</v>
          </cell>
          <cell r="W2627">
            <v>12700.8</v>
          </cell>
          <cell r="X2627">
            <v>183</v>
          </cell>
          <cell r="Y2627">
            <v>14133.8</v>
          </cell>
          <cell r="Z2627">
            <v>7516.16</v>
          </cell>
          <cell r="AA2627">
            <v>5.63</v>
          </cell>
          <cell r="AB2627">
            <v>2374.5</v>
          </cell>
          <cell r="AC2627">
            <v>19679.75</v>
          </cell>
          <cell r="AD2627">
            <v>5.05</v>
          </cell>
          <cell r="AE2627">
            <v>21366</v>
          </cell>
          <cell r="AF2627">
            <v>29.17</v>
          </cell>
          <cell r="AG2627">
            <v>5463.69</v>
          </cell>
          <cell r="AH2627">
            <v>66732</v>
          </cell>
          <cell r="AI2627">
            <v>2152.8000000000002</v>
          </cell>
          <cell r="AJ2627">
            <v>156253.54999999999</v>
          </cell>
          <cell r="AK2627">
            <v>4451.93</v>
          </cell>
          <cell r="AL2627">
            <v>12205.67</v>
          </cell>
        </row>
        <row r="2628">
          <cell r="A2628">
            <v>38926</v>
          </cell>
          <cell r="B2628" t="str">
            <v>08:45</v>
          </cell>
          <cell r="C2628">
            <v>49730.76</v>
          </cell>
          <cell r="D2628">
            <v>77411.899999999994</v>
          </cell>
          <cell r="E2628">
            <v>155230.44</v>
          </cell>
          <cell r="F2628">
            <v>33004.800000000003</v>
          </cell>
          <cell r="G2628">
            <v>93188.3</v>
          </cell>
          <cell r="H2628">
            <v>12466.18</v>
          </cell>
          <cell r="I2628">
            <v>-185.73</v>
          </cell>
          <cell r="J2628">
            <v>16227.39</v>
          </cell>
          <cell r="K2628">
            <v>5853.76</v>
          </cell>
          <cell r="L2628">
            <v>10779.19</v>
          </cell>
          <cell r="M2628">
            <v>0</v>
          </cell>
          <cell r="N2628">
            <v>36432</v>
          </cell>
          <cell r="O2628">
            <v>15966.34</v>
          </cell>
          <cell r="P2628">
            <v>38380.019999999997</v>
          </cell>
          <cell r="Q2628">
            <v>116425.73</v>
          </cell>
          <cell r="R2628">
            <v>54340.02</v>
          </cell>
          <cell r="S2628">
            <v>1728</v>
          </cell>
          <cell r="T2628">
            <v>11660.4</v>
          </cell>
          <cell r="U2628">
            <v>10779.19</v>
          </cell>
          <cell r="V2628">
            <v>696</v>
          </cell>
          <cell r="W2628">
            <v>12614.4</v>
          </cell>
          <cell r="X2628">
            <v>167.25</v>
          </cell>
          <cell r="Y2628">
            <v>14300.08</v>
          </cell>
          <cell r="Z2628">
            <v>7646.31</v>
          </cell>
          <cell r="AA2628">
            <v>11.26</v>
          </cell>
          <cell r="AB2628">
            <v>2352.3000000000002</v>
          </cell>
          <cell r="AC2628">
            <v>19886.2</v>
          </cell>
          <cell r="AD2628">
            <v>19.079999999999998</v>
          </cell>
          <cell r="AE2628">
            <v>21708</v>
          </cell>
          <cell r="AF2628">
            <v>22.92</v>
          </cell>
          <cell r="AG2628">
            <v>5516.82</v>
          </cell>
          <cell r="AH2628">
            <v>67662</v>
          </cell>
          <cell r="AI2628">
            <v>2253.6</v>
          </cell>
          <cell r="AJ2628">
            <v>162604.82999999999</v>
          </cell>
          <cell r="AK2628">
            <v>4451.93</v>
          </cell>
          <cell r="AL2628">
            <v>11905.29</v>
          </cell>
        </row>
        <row r="2629">
          <cell r="A2629">
            <v>38926</v>
          </cell>
          <cell r="B2629" t="str">
            <v>09:00</v>
          </cell>
          <cell r="C2629">
            <v>50353.71</v>
          </cell>
          <cell r="D2629">
            <v>78132.05</v>
          </cell>
          <cell r="E2629">
            <v>160864.07999999999</v>
          </cell>
          <cell r="F2629">
            <v>32486.400000000001</v>
          </cell>
          <cell r="G2629">
            <v>93111.63</v>
          </cell>
          <cell r="H2629">
            <v>12440.3</v>
          </cell>
          <cell r="I2629">
            <v>-180.42</v>
          </cell>
          <cell r="J2629">
            <v>15927.82</v>
          </cell>
          <cell r="K2629">
            <v>6436.54</v>
          </cell>
          <cell r="L2629">
            <v>11189</v>
          </cell>
          <cell r="M2629">
            <v>0</v>
          </cell>
          <cell r="N2629">
            <v>36984</v>
          </cell>
          <cell r="O2629">
            <v>15869.28</v>
          </cell>
          <cell r="P2629">
            <v>39359.97</v>
          </cell>
          <cell r="Q2629">
            <v>117260.42</v>
          </cell>
          <cell r="R2629">
            <v>55159.97</v>
          </cell>
          <cell r="S2629">
            <v>1836</v>
          </cell>
          <cell r="T2629">
            <v>11314.8</v>
          </cell>
          <cell r="U2629">
            <v>11189</v>
          </cell>
          <cell r="V2629">
            <v>666</v>
          </cell>
          <cell r="W2629">
            <v>12787.2</v>
          </cell>
          <cell r="X2629">
            <v>162.75</v>
          </cell>
          <cell r="Y2629">
            <v>14466.36</v>
          </cell>
          <cell r="Z2629">
            <v>7726.17</v>
          </cell>
          <cell r="AA2629">
            <v>9.3800000000000008</v>
          </cell>
          <cell r="AB2629">
            <v>2298.1999999999998</v>
          </cell>
          <cell r="AC2629">
            <v>19856.22</v>
          </cell>
          <cell r="AD2629">
            <v>14.35</v>
          </cell>
          <cell r="AE2629">
            <v>22356</v>
          </cell>
          <cell r="AF2629">
            <v>25</v>
          </cell>
          <cell r="AG2629">
            <v>5324.27</v>
          </cell>
          <cell r="AH2629">
            <v>68478</v>
          </cell>
          <cell r="AI2629">
            <v>2318.4</v>
          </cell>
          <cell r="AJ2629">
            <v>166620.34</v>
          </cell>
          <cell r="AK2629">
            <v>4451.93</v>
          </cell>
          <cell r="AL2629">
            <v>10538.84</v>
          </cell>
        </row>
        <row r="2630">
          <cell r="A2630">
            <v>38926</v>
          </cell>
          <cell r="B2630" t="str">
            <v>09:15</v>
          </cell>
          <cell r="C2630">
            <v>51770.45</v>
          </cell>
          <cell r="D2630">
            <v>84093.24</v>
          </cell>
          <cell r="E2630">
            <v>161863.78</v>
          </cell>
          <cell r="F2630">
            <v>32140.799999999999</v>
          </cell>
          <cell r="G2630">
            <v>92421.63</v>
          </cell>
          <cell r="H2630">
            <v>12370.18</v>
          </cell>
          <cell r="I2630">
            <v>-288.38</v>
          </cell>
          <cell r="J2630">
            <v>15783.03</v>
          </cell>
          <cell r="K2630">
            <v>5980.46</v>
          </cell>
          <cell r="L2630">
            <v>11413.17</v>
          </cell>
          <cell r="M2630">
            <v>0</v>
          </cell>
          <cell r="N2630">
            <v>36432</v>
          </cell>
          <cell r="O2630">
            <v>15766.16</v>
          </cell>
          <cell r="P2630">
            <v>39420.019999999997</v>
          </cell>
          <cell r="Q2630">
            <v>118648.38</v>
          </cell>
          <cell r="R2630">
            <v>55180.02</v>
          </cell>
          <cell r="S2630">
            <v>1836</v>
          </cell>
          <cell r="T2630">
            <v>11502</v>
          </cell>
          <cell r="U2630">
            <v>11413.17</v>
          </cell>
          <cell r="V2630">
            <v>1053</v>
          </cell>
          <cell r="W2630">
            <v>13046.4</v>
          </cell>
          <cell r="X2630">
            <v>162</v>
          </cell>
          <cell r="Y2630">
            <v>14466.36</v>
          </cell>
          <cell r="Z2630">
            <v>8474.27</v>
          </cell>
          <cell r="AA2630">
            <v>11.26</v>
          </cell>
          <cell r="AB2630">
            <v>2234.3000000000002</v>
          </cell>
          <cell r="AC2630">
            <v>19972.650000000001</v>
          </cell>
          <cell r="AD2630">
            <v>16.46</v>
          </cell>
          <cell r="AE2630">
            <v>22068</v>
          </cell>
          <cell r="AF2630">
            <v>19.79</v>
          </cell>
          <cell r="AG2630">
            <v>5514.46</v>
          </cell>
          <cell r="AH2630">
            <v>68988</v>
          </cell>
          <cell r="AI2630">
            <v>2332.8000000000002</v>
          </cell>
          <cell r="AJ2630">
            <v>169052.13</v>
          </cell>
          <cell r="AK2630">
            <v>4337.78</v>
          </cell>
          <cell r="AL2630">
            <v>11538.26</v>
          </cell>
        </row>
        <row r="2631">
          <cell r="A2631">
            <v>38926</v>
          </cell>
          <cell r="B2631" t="str">
            <v>09:30</v>
          </cell>
          <cell r="C2631">
            <v>50544.160000000003</v>
          </cell>
          <cell r="D2631">
            <v>82492.92</v>
          </cell>
          <cell r="E2631">
            <v>168104.66</v>
          </cell>
          <cell r="F2631">
            <v>32140.799999999999</v>
          </cell>
          <cell r="G2631">
            <v>92344.97</v>
          </cell>
          <cell r="H2631">
            <v>12342.43</v>
          </cell>
          <cell r="I2631">
            <v>-249.56</v>
          </cell>
          <cell r="J2631">
            <v>16382.98</v>
          </cell>
          <cell r="K2631">
            <v>5877.47</v>
          </cell>
          <cell r="L2631">
            <v>11420.99</v>
          </cell>
          <cell r="M2631">
            <v>0</v>
          </cell>
          <cell r="N2631">
            <v>35880</v>
          </cell>
          <cell r="O2631">
            <v>9081.16</v>
          </cell>
          <cell r="P2631">
            <v>46339.96</v>
          </cell>
          <cell r="Q2631">
            <v>118409.56</v>
          </cell>
          <cell r="R2631">
            <v>55779.96</v>
          </cell>
          <cell r="S2631">
            <v>1836</v>
          </cell>
          <cell r="T2631">
            <v>11541.6</v>
          </cell>
          <cell r="U2631">
            <v>11420.99</v>
          </cell>
          <cell r="V2631">
            <v>1299</v>
          </cell>
          <cell r="W2631">
            <v>12672</v>
          </cell>
          <cell r="X2631">
            <v>156</v>
          </cell>
          <cell r="Y2631">
            <v>14965.2</v>
          </cell>
          <cell r="Z2631">
            <v>8788.75</v>
          </cell>
          <cell r="AA2631">
            <v>7.5</v>
          </cell>
          <cell r="AB2631">
            <v>2303</v>
          </cell>
          <cell r="AC2631">
            <v>20343.62</v>
          </cell>
          <cell r="AD2631">
            <v>16.63</v>
          </cell>
          <cell r="AE2631">
            <v>22446</v>
          </cell>
          <cell r="AF2631">
            <v>23.96</v>
          </cell>
          <cell r="AG2631">
            <v>5462.71</v>
          </cell>
          <cell r="AH2631">
            <v>69570</v>
          </cell>
          <cell r="AI2631">
            <v>2368.8000000000002</v>
          </cell>
          <cell r="AJ2631">
            <v>172651.61</v>
          </cell>
          <cell r="AK2631">
            <v>4337.78</v>
          </cell>
          <cell r="AL2631">
            <v>10370.530000000001</v>
          </cell>
        </row>
        <row r="2632">
          <cell r="A2632">
            <v>38926</v>
          </cell>
          <cell r="B2632" t="str">
            <v>09:45</v>
          </cell>
          <cell r="C2632">
            <v>51010.67</v>
          </cell>
          <cell r="D2632">
            <v>72931.009999999995</v>
          </cell>
          <cell r="E2632">
            <v>177511.8</v>
          </cell>
          <cell r="F2632">
            <v>32140.799999999999</v>
          </cell>
          <cell r="G2632">
            <v>92306.64</v>
          </cell>
          <cell r="H2632">
            <v>12372.06</v>
          </cell>
          <cell r="I2632">
            <v>-274</v>
          </cell>
          <cell r="J2632">
            <v>16755.349999999999</v>
          </cell>
          <cell r="K2632">
            <v>5928.94</v>
          </cell>
          <cell r="L2632">
            <v>11414.84</v>
          </cell>
          <cell r="M2632">
            <v>0</v>
          </cell>
          <cell r="N2632">
            <v>36984</v>
          </cell>
          <cell r="O2632">
            <v>7813.32</v>
          </cell>
          <cell r="P2632">
            <v>50770.01</v>
          </cell>
          <cell r="Q2632">
            <v>117234</v>
          </cell>
          <cell r="R2632">
            <v>58570.01</v>
          </cell>
          <cell r="S2632">
            <v>1944</v>
          </cell>
          <cell r="T2632">
            <v>11721.6</v>
          </cell>
          <cell r="U2632">
            <v>11414.84</v>
          </cell>
          <cell r="V2632">
            <v>1224</v>
          </cell>
          <cell r="W2632">
            <v>12499.2</v>
          </cell>
          <cell r="X2632">
            <v>163.5</v>
          </cell>
          <cell r="Y2632">
            <v>15297.76</v>
          </cell>
          <cell r="Z2632">
            <v>8998.9</v>
          </cell>
          <cell r="AA2632">
            <v>13.13</v>
          </cell>
          <cell r="AB2632">
            <v>2347.9</v>
          </cell>
          <cell r="AC2632">
            <v>20358.169999999998</v>
          </cell>
          <cell r="AD2632">
            <v>14.95</v>
          </cell>
          <cell r="AE2632">
            <v>22428</v>
          </cell>
          <cell r="AF2632">
            <v>29.17</v>
          </cell>
          <cell r="AG2632">
            <v>5476.57</v>
          </cell>
          <cell r="AH2632">
            <v>69810</v>
          </cell>
          <cell r="AI2632">
            <v>2332.8000000000002</v>
          </cell>
          <cell r="AJ2632">
            <v>177418.95</v>
          </cell>
          <cell r="AK2632">
            <v>4451.93</v>
          </cell>
          <cell r="AL2632">
            <v>6641.74</v>
          </cell>
        </row>
        <row r="2633">
          <cell r="A2633">
            <v>38926</v>
          </cell>
          <cell r="B2633" t="str">
            <v>10:00</v>
          </cell>
          <cell r="C2633">
            <v>51826.07</v>
          </cell>
          <cell r="D2633">
            <v>70210.460000000006</v>
          </cell>
          <cell r="E2633">
            <v>178194.67</v>
          </cell>
          <cell r="F2633">
            <v>31881.599999999999</v>
          </cell>
          <cell r="G2633">
            <v>92229.97</v>
          </cell>
          <cell r="H2633">
            <v>12274.19</v>
          </cell>
          <cell r="I2633">
            <v>-288.81</v>
          </cell>
          <cell r="J2633">
            <v>15759.83</v>
          </cell>
          <cell r="K2633">
            <v>5911.74</v>
          </cell>
          <cell r="L2633">
            <v>11356.76</v>
          </cell>
          <cell r="M2633">
            <v>0</v>
          </cell>
          <cell r="N2633">
            <v>37536</v>
          </cell>
          <cell r="O2633">
            <v>7770.85</v>
          </cell>
          <cell r="P2633">
            <v>54790.01</v>
          </cell>
          <cell r="Q2633">
            <v>114688.81</v>
          </cell>
          <cell r="R2633">
            <v>62550.01</v>
          </cell>
          <cell r="S2633">
            <v>1944</v>
          </cell>
          <cell r="T2633">
            <v>12236.4</v>
          </cell>
          <cell r="U2633">
            <v>11356.76</v>
          </cell>
          <cell r="V2633">
            <v>1194</v>
          </cell>
          <cell r="W2633">
            <v>12672</v>
          </cell>
          <cell r="X2633">
            <v>157.5</v>
          </cell>
          <cell r="Y2633">
            <v>15214.62</v>
          </cell>
          <cell r="Z2633">
            <v>9162.36</v>
          </cell>
          <cell r="AA2633">
            <v>11.26</v>
          </cell>
          <cell r="AB2633">
            <v>2292.1</v>
          </cell>
          <cell r="AC2633">
            <v>20287.7</v>
          </cell>
          <cell r="AD2633">
            <v>13.88</v>
          </cell>
          <cell r="AE2633">
            <v>22626</v>
          </cell>
          <cell r="AF2633">
            <v>21.87</v>
          </cell>
          <cell r="AG2633">
            <v>5580.19</v>
          </cell>
          <cell r="AH2633">
            <v>69666</v>
          </cell>
          <cell r="AI2633">
            <v>2325.6</v>
          </cell>
          <cell r="AJ2633">
            <v>177418.87</v>
          </cell>
          <cell r="AK2633">
            <v>4394.8500000000004</v>
          </cell>
          <cell r="AL2633">
            <v>5877.27</v>
          </cell>
        </row>
        <row r="2634">
          <cell r="A2634">
            <v>38926</v>
          </cell>
          <cell r="B2634" t="str">
            <v>10:15</v>
          </cell>
          <cell r="C2634">
            <v>52032.11</v>
          </cell>
          <cell r="D2634">
            <v>69770.38</v>
          </cell>
          <cell r="E2634">
            <v>178236.25</v>
          </cell>
          <cell r="F2634">
            <v>31363.200000000001</v>
          </cell>
          <cell r="G2634">
            <v>91769.97</v>
          </cell>
          <cell r="H2634">
            <v>12152.33</v>
          </cell>
          <cell r="I2634">
            <v>-302.02999999999997</v>
          </cell>
          <cell r="J2634">
            <v>15520.25</v>
          </cell>
          <cell r="K2634">
            <v>5982.2</v>
          </cell>
          <cell r="L2634">
            <v>11297.63</v>
          </cell>
          <cell r="M2634">
            <v>0</v>
          </cell>
          <cell r="N2634">
            <v>36432</v>
          </cell>
          <cell r="O2634">
            <v>7728.39</v>
          </cell>
          <cell r="P2634">
            <v>55090.02</v>
          </cell>
          <cell r="Q2634">
            <v>113982.03</v>
          </cell>
          <cell r="R2634">
            <v>62810.02</v>
          </cell>
          <cell r="S2634">
            <v>1836</v>
          </cell>
          <cell r="T2634">
            <v>12567.6</v>
          </cell>
          <cell r="U2634">
            <v>11297.63</v>
          </cell>
          <cell r="V2634">
            <v>1212</v>
          </cell>
          <cell r="W2634">
            <v>12844.8</v>
          </cell>
          <cell r="X2634">
            <v>150.75</v>
          </cell>
          <cell r="Y2634">
            <v>15131.48</v>
          </cell>
          <cell r="Z2634">
            <v>8588.76</v>
          </cell>
          <cell r="AA2634">
            <v>9.3800000000000008</v>
          </cell>
          <cell r="AB2634">
            <v>2312.9</v>
          </cell>
          <cell r="AC2634">
            <v>20261.86</v>
          </cell>
          <cell r="AD2634">
            <v>15.55</v>
          </cell>
          <cell r="AE2634">
            <v>22752</v>
          </cell>
          <cell r="AF2634">
            <v>25</v>
          </cell>
          <cell r="AG2634">
            <v>5537.24</v>
          </cell>
          <cell r="AH2634">
            <v>69222</v>
          </cell>
          <cell r="AI2634">
            <v>2325.6</v>
          </cell>
          <cell r="AJ2634">
            <v>177146.93</v>
          </cell>
          <cell r="AK2634">
            <v>4337.78</v>
          </cell>
          <cell r="AL2634">
            <v>5609.61</v>
          </cell>
        </row>
        <row r="2635">
          <cell r="A2635">
            <v>38926</v>
          </cell>
          <cell r="B2635" t="str">
            <v>10:30</v>
          </cell>
          <cell r="C2635">
            <v>51838.87</v>
          </cell>
          <cell r="D2635">
            <v>67209.86</v>
          </cell>
          <cell r="E2635">
            <v>178514.67</v>
          </cell>
          <cell r="F2635">
            <v>31363.200000000001</v>
          </cell>
          <cell r="G2635">
            <v>91808.3</v>
          </cell>
          <cell r="H2635">
            <v>12058.21</v>
          </cell>
          <cell r="I2635">
            <v>-326.89999999999998</v>
          </cell>
          <cell r="J2635">
            <v>15580.65</v>
          </cell>
          <cell r="K2635">
            <v>5960.49</v>
          </cell>
          <cell r="L2635">
            <v>11249.09</v>
          </cell>
          <cell r="M2635">
            <v>0</v>
          </cell>
          <cell r="N2635">
            <v>36432</v>
          </cell>
          <cell r="O2635">
            <v>7728.39</v>
          </cell>
          <cell r="P2635">
            <v>55149.98</v>
          </cell>
          <cell r="Q2635">
            <v>113646.9</v>
          </cell>
          <cell r="R2635">
            <v>62829.98</v>
          </cell>
          <cell r="S2635">
            <v>2052</v>
          </cell>
          <cell r="T2635">
            <v>12218.4</v>
          </cell>
          <cell r="U2635">
            <v>11249.09</v>
          </cell>
          <cell r="V2635">
            <v>1023</v>
          </cell>
          <cell r="W2635">
            <v>12556.8</v>
          </cell>
          <cell r="X2635">
            <v>146.25</v>
          </cell>
          <cell r="Y2635">
            <v>15131.48</v>
          </cell>
          <cell r="Z2635">
            <v>8667.74</v>
          </cell>
          <cell r="AA2635">
            <v>11.26</v>
          </cell>
          <cell r="AB2635">
            <v>2356.1</v>
          </cell>
          <cell r="AC2635">
            <v>20052.939999999999</v>
          </cell>
          <cell r="AD2635">
            <v>14.6</v>
          </cell>
          <cell r="AE2635">
            <v>22716</v>
          </cell>
          <cell r="AF2635">
            <v>27.08</v>
          </cell>
          <cell r="AG2635">
            <v>5534.67</v>
          </cell>
          <cell r="AH2635">
            <v>68919</v>
          </cell>
          <cell r="AI2635">
            <v>2397.6</v>
          </cell>
          <cell r="AJ2635">
            <v>176475</v>
          </cell>
          <cell r="AK2635">
            <v>4337.78</v>
          </cell>
          <cell r="AL2635">
            <v>4987.76</v>
          </cell>
        </row>
        <row r="2636">
          <cell r="A2636">
            <v>38926</v>
          </cell>
          <cell r="B2636" t="str">
            <v>10:45</v>
          </cell>
          <cell r="C2636">
            <v>52403.8</v>
          </cell>
          <cell r="D2636">
            <v>67409.899999999994</v>
          </cell>
          <cell r="E2636">
            <v>179273.54</v>
          </cell>
          <cell r="F2636">
            <v>31449.599999999999</v>
          </cell>
          <cell r="G2636">
            <v>91769.97</v>
          </cell>
          <cell r="H2636">
            <v>12058.21</v>
          </cell>
          <cell r="I2636">
            <v>-319.72000000000003</v>
          </cell>
          <cell r="J2636">
            <v>15751.03</v>
          </cell>
          <cell r="K2636">
            <v>5946</v>
          </cell>
          <cell r="L2636">
            <v>11316.52</v>
          </cell>
          <cell r="M2636">
            <v>0</v>
          </cell>
          <cell r="N2636">
            <v>36984</v>
          </cell>
          <cell r="O2636">
            <v>7728.39</v>
          </cell>
          <cell r="P2636">
            <v>55150.01</v>
          </cell>
          <cell r="Q2636">
            <v>113559.72</v>
          </cell>
          <cell r="R2636">
            <v>62870.01</v>
          </cell>
          <cell r="S2636">
            <v>1944</v>
          </cell>
          <cell r="T2636">
            <v>11934</v>
          </cell>
          <cell r="U2636">
            <v>11316.52</v>
          </cell>
          <cell r="V2636">
            <v>927</v>
          </cell>
          <cell r="W2636">
            <v>12528</v>
          </cell>
          <cell r="X2636">
            <v>135.75</v>
          </cell>
          <cell r="Y2636">
            <v>15297.76</v>
          </cell>
          <cell r="Z2636">
            <v>8914.2900000000009</v>
          </cell>
          <cell r="AA2636">
            <v>11.26</v>
          </cell>
          <cell r="AB2636">
            <v>2383.3000000000002</v>
          </cell>
          <cell r="AC2636">
            <v>19867.61</v>
          </cell>
          <cell r="AD2636">
            <v>13.56</v>
          </cell>
          <cell r="AE2636">
            <v>22572</v>
          </cell>
          <cell r="AF2636">
            <v>26.04</v>
          </cell>
          <cell r="AG2636">
            <v>5539.95</v>
          </cell>
          <cell r="AH2636">
            <v>69093</v>
          </cell>
          <cell r="AI2636">
            <v>2404.8000000000002</v>
          </cell>
          <cell r="AJ2636">
            <v>178026.93</v>
          </cell>
          <cell r="AK2636">
            <v>4223.62</v>
          </cell>
          <cell r="AL2636">
            <v>5652.86</v>
          </cell>
        </row>
        <row r="2637">
          <cell r="A2637">
            <v>38926</v>
          </cell>
          <cell r="B2637" t="str">
            <v>11:00</v>
          </cell>
          <cell r="C2637">
            <v>52667.47</v>
          </cell>
          <cell r="D2637">
            <v>68410.100000000006</v>
          </cell>
          <cell r="E2637">
            <v>179395.54</v>
          </cell>
          <cell r="F2637">
            <v>31363.200000000001</v>
          </cell>
          <cell r="G2637">
            <v>91846.64</v>
          </cell>
          <cell r="H2637">
            <v>11962.22</v>
          </cell>
          <cell r="I2637">
            <v>-335.39</v>
          </cell>
          <cell r="J2637">
            <v>15461.86</v>
          </cell>
          <cell r="K2637">
            <v>5931.69</v>
          </cell>
          <cell r="L2637">
            <v>11131.4</v>
          </cell>
          <cell r="M2637">
            <v>0</v>
          </cell>
          <cell r="N2637">
            <v>36984</v>
          </cell>
          <cell r="O2637">
            <v>7758.72</v>
          </cell>
          <cell r="P2637">
            <v>55030.02</v>
          </cell>
          <cell r="Q2637">
            <v>113615.39</v>
          </cell>
          <cell r="R2637">
            <v>62790.02</v>
          </cell>
          <cell r="S2637">
            <v>1836</v>
          </cell>
          <cell r="T2637">
            <v>11930.4</v>
          </cell>
          <cell r="U2637">
            <v>11131.4</v>
          </cell>
          <cell r="V2637">
            <v>1125</v>
          </cell>
          <cell r="W2637">
            <v>12499.2</v>
          </cell>
          <cell r="X2637">
            <v>129.75</v>
          </cell>
          <cell r="Y2637">
            <v>15547.18</v>
          </cell>
          <cell r="Z2637">
            <v>9118.6</v>
          </cell>
          <cell r="AA2637">
            <v>11.26</v>
          </cell>
          <cell r="AB2637">
            <v>2431.1999999999998</v>
          </cell>
          <cell r="AC2637">
            <v>19742.64</v>
          </cell>
          <cell r="AD2637">
            <v>15.37</v>
          </cell>
          <cell r="AE2637">
            <v>22770</v>
          </cell>
          <cell r="AF2637">
            <v>26.04</v>
          </cell>
          <cell r="AG2637">
            <v>5434</v>
          </cell>
          <cell r="AH2637">
            <v>68403</v>
          </cell>
          <cell r="AI2637">
            <v>2383.1999999999998</v>
          </cell>
          <cell r="AJ2637">
            <v>178490.85</v>
          </cell>
          <cell r="AK2637">
            <v>4337.78</v>
          </cell>
          <cell r="AL2637">
            <v>5848.07</v>
          </cell>
        </row>
        <row r="2638">
          <cell r="A2638">
            <v>38926</v>
          </cell>
          <cell r="B2638" t="str">
            <v>11:15</v>
          </cell>
          <cell r="C2638">
            <v>53127.18</v>
          </cell>
          <cell r="D2638">
            <v>69970.41</v>
          </cell>
          <cell r="E2638">
            <v>180236.41</v>
          </cell>
          <cell r="F2638">
            <v>31017.599999999999</v>
          </cell>
          <cell r="G2638">
            <v>91808.3</v>
          </cell>
          <cell r="H2638">
            <v>11840.35</v>
          </cell>
          <cell r="I2638">
            <v>-395.48</v>
          </cell>
          <cell r="J2638">
            <v>15821.03</v>
          </cell>
          <cell r="K2638">
            <v>5695.47</v>
          </cell>
          <cell r="L2638">
            <v>11330.22</v>
          </cell>
          <cell r="M2638">
            <v>0</v>
          </cell>
          <cell r="N2638">
            <v>36432</v>
          </cell>
          <cell r="O2638">
            <v>7782.99</v>
          </cell>
          <cell r="P2638">
            <v>55140.01</v>
          </cell>
          <cell r="Q2638">
            <v>113635.48</v>
          </cell>
          <cell r="R2638">
            <v>62900.01</v>
          </cell>
          <cell r="S2638">
            <v>1944</v>
          </cell>
          <cell r="T2638">
            <v>11541.6</v>
          </cell>
          <cell r="U2638">
            <v>11330.22</v>
          </cell>
          <cell r="V2638">
            <v>1146</v>
          </cell>
          <cell r="W2638">
            <v>12182.4</v>
          </cell>
          <cell r="X2638">
            <v>118.5</v>
          </cell>
          <cell r="Y2638">
            <v>16295.44</v>
          </cell>
          <cell r="Z2638">
            <v>9541.33</v>
          </cell>
          <cell r="AA2638">
            <v>9.3800000000000008</v>
          </cell>
          <cell r="AB2638">
            <v>2392.8000000000002</v>
          </cell>
          <cell r="AC2638">
            <v>19627.54</v>
          </cell>
          <cell r="AD2638">
            <v>12.83</v>
          </cell>
          <cell r="AE2638">
            <v>23112</v>
          </cell>
          <cell r="AF2638">
            <v>30.21</v>
          </cell>
          <cell r="AG2638">
            <v>5470.9</v>
          </cell>
          <cell r="AH2638">
            <v>68610</v>
          </cell>
          <cell r="AI2638">
            <v>2426.4</v>
          </cell>
          <cell r="AJ2638">
            <v>179898.64</v>
          </cell>
          <cell r="AK2638">
            <v>4394.8500000000004</v>
          </cell>
          <cell r="AL2638">
            <v>6509.66</v>
          </cell>
        </row>
        <row r="2639">
          <cell r="A2639">
            <v>38926</v>
          </cell>
          <cell r="B2639" t="str">
            <v>11:30</v>
          </cell>
          <cell r="C2639">
            <v>53679.31</v>
          </cell>
          <cell r="D2639">
            <v>71450.7</v>
          </cell>
          <cell r="E2639">
            <v>180680.44</v>
          </cell>
          <cell r="F2639">
            <v>31104</v>
          </cell>
          <cell r="G2639">
            <v>91884.97</v>
          </cell>
          <cell r="H2639">
            <v>11816.36</v>
          </cell>
          <cell r="I2639">
            <v>-383.11</v>
          </cell>
          <cell r="J2639">
            <v>15977.41</v>
          </cell>
          <cell r="K2639">
            <v>5559.02</v>
          </cell>
          <cell r="L2639">
            <v>11293.09</v>
          </cell>
          <cell r="M2639">
            <v>0</v>
          </cell>
          <cell r="N2639">
            <v>36984</v>
          </cell>
          <cell r="O2639">
            <v>7770.85</v>
          </cell>
          <cell r="P2639">
            <v>55020.02</v>
          </cell>
          <cell r="Q2639">
            <v>113623.11</v>
          </cell>
          <cell r="R2639">
            <v>62780.01</v>
          </cell>
          <cell r="S2639">
            <v>1836</v>
          </cell>
          <cell r="T2639">
            <v>11898</v>
          </cell>
          <cell r="U2639">
            <v>11293.09</v>
          </cell>
          <cell r="V2639">
            <v>1089</v>
          </cell>
          <cell r="W2639">
            <v>12384</v>
          </cell>
          <cell r="X2639">
            <v>114.75</v>
          </cell>
          <cell r="Y2639">
            <v>16378.58</v>
          </cell>
          <cell r="Z2639">
            <v>9685.58</v>
          </cell>
          <cell r="AA2639">
            <v>9.3800000000000008</v>
          </cell>
          <cell r="AB2639">
            <v>2367.1999999999998</v>
          </cell>
          <cell r="AC2639">
            <v>19727.36</v>
          </cell>
          <cell r="AD2639">
            <v>12.89</v>
          </cell>
          <cell r="AE2639">
            <v>23202</v>
          </cell>
          <cell r="AF2639">
            <v>29.17</v>
          </cell>
          <cell r="AG2639">
            <v>5430.74</v>
          </cell>
          <cell r="AH2639">
            <v>69141</v>
          </cell>
          <cell r="AI2639">
            <v>2448</v>
          </cell>
          <cell r="AJ2639">
            <v>180490.68</v>
          </cell>
          <cell r="AK2639">
            <v>4394.8500000000004</v>
          </cell>
          <cell r="AL2639">
            <v>6469.92</v>
          </cell>
        </row>
        <row r="2640">
          <cell r="A2640">
            <v>38926</v>
          </cell>
          <cell r="B2640" t="str">
            <v>11:45</v>
          </cell>
          <cell r="C2640">
            <v>53024.75</v>
          </cell>
          <cell r="D2640">
            <v>74611.34</v>
          </cell>
          <cell r="E2640">
            <v>181002.48</v>
          </cell>
          <cell r="F2640">
            <v>31017.599999999999</v>
          </cell>
          <cell r="G2640">
            <v>91846.64</v>
          </cell>
          <cell r="H2640">
            <v>11790.48</v>
          </cell>
          <cell r="I2640">
            <v>-367.16</v>
          </cell>
          <cell r="J2640">
            <v>16049.81</v>
          </cell>
          <cell r="K2640">
            <v>5577.11</v>
          </cell>
          <cell r="L2640">
            <v>11317.09</v>
          </cell>
          <cell r="M2640">
            <v>0</v>
          </cell>
          <cell r="N2640">
            <v>36432</v>
          </cell>
          <cell r="O2640">
            <v>7776.92</v>
          </cell>
          <cell r="P2640">
            <v>54529.99</v>
          </cell>
          <cell r="Q2640">
            <v>114327.16</v>
          </cell>
          <cell r="R2640">
            <v>62289.99</v>
          </cell>
          <cell r="S2640">
            <v>1836</v>
          </cell>
          <cell r="T2640">
            <v>12477.6</v>
          </cell>
          <cell r="U2640">
            <v>11317.09</v>
          </cell>
          <cell r="V2640">
            <v>993</v>
          </cell>
          <cell r="W2640">
            <v>13046.4</v>
          </cell>
          <cell r="X2640">
            <v>141</v>
          </cell>
          <cell r="Y2640">
            <v>16711.14</v>
          </cell>
          <cell r="Z2640">
            <v>9700.82</v>
          </cell>
          <cell r="AA2640">
            <v>7.5</v>
          </cell>
          <cell r="AB2640">
            <v>2329.1</v>
          </cell>
          <cell r="AC2640">
            <v>20057.5</v>
          </cell>
          <cell r="AD2640">
            <v>14.45</v>
          </cell>
          <cell r="AE2640">
            <v>23274</v>
          </cell>
          <cell r="AF2640">
            <v>29.17</v>
          </cell>
          <cell r="AG2640">
            <v>5453.93</v>
          </cell>
          <cell r="AH2640">
            <v>69210</v>
          </cell>
          <cell r="AI2640">
            <v>2476.8000000000002</v>
          </cell>
          <cell r="AJ2640">
            <v>180378.68</v>
          </cell>
          <cell r="AK2640">
            <v>4337.78</v>
          </cell>
          <cell r="AL2640">
            <v>6469.92</v>
          </cell>
        </row>
        <row r="2641">
          <cell r="A2641">
            <v>38926</v>
          </cell>
          <cell r="B2641" t="str">
            <v>12:00</v>
          </cell>
          <cell r="C2641">
            <v>51658.43</v>
          </cell>
          <cell r="D2641">
            <v>73851.22</v>
          </cell>
          <cell r="E2641">
            <v>179240.76</v>
          </cell>
          <cell r="F2641">
            <v>30585.599999999999</v>
          </cell>
          <cell r="G2641">
            <v>91271.64</v>
          </cell>
          <cell r="H2641">
            <v>11670.49</v>
          </cell>
          <cell r="I2641">
            <v>-350.48</v>
          </cell>
          <cell r="J2641">
            <v>15077.89</v>
          </cell>
          <cell r="K2641">
            <v>5540.65</v>
          </cell>
          <cell r="L2641">
            <v>11258.96</v>
          </cell>
          <cell r="M2641">
            <v>0</v>
          </cell>
          <cell r="N2641">
            <v>36432</v>
          </cell>
          <cell r="O2641">
            <v>7782.99</v>
          </cell>
          <cell r="P2641">
            <v>56480</v>
          </cell>
          <cell r="Q2641">
            <v>112310.48</v>
          </cell>
          <cell r="R2641">
            <v>64240</v>
          </cell>
          <cell r="S2641">
            <v>1836</v>
          </cell>
          <cell r="T2641">
            <v>12283.2</v>
          </cell>
          <cell r="U2641">
            <v>11258.96</v>
          </cell>
          <cell r="V2641">
            <v>1146</v>
          </cell>
          <cell r="W2641">
            <v>12873.6</v>
          </cell>
          <cell r="X2641">
            <v>144.75</v>
          </cell>
          <cell r="Y2641">
            <v>16960.560000000001</v>
          </cell>
          <cell r="Z2641">
            <v>9340.6299999999992</v>
          </cell>
          <cell r="AA2641">
            <v>7.5</v>
          </cell>
          <cell r="AB2641">
            <v>2326</v>
          </cell>
          <cell r="AC2641">
            <v>20076.509999999998</v>
          </cell>
          <cell r="AD2641">
            <v>12.55</v>
          </cell>
          <cell r="AE2641">
            <v>23040</v>
          </cell>
          <cell r="AF2641">
            <v>29.17</v>
          </cell>
          <cell r="AG2641">
            <v>5402.45</v>
          </cell>
          <cell r="AH2641">
            <v>68160</v>
          </cell>
          <cell r="AI2641">
            <v>2512.8000000000002</v>
          </cell>
          <cell r="AJ2641">
            <v>178378.89</v>
          </cell>
          <cell r="AK2641">
            <v>4394.8500000000004</v>
          </cell>
          <cell r="AL2641">
            <v>6023.41</v>
          </cell>
        </row>
        <row r="2642">
          <cell r="A2642">
            <v>38926</v>
          </cell>
          <cell r="B2642" t="str">
            <v>12:15</v>
          </cell>
          <cell r="C2642">
            <v>48908.17</v>
          </cell>
          <cell r="D2642">
            <v>63849.99</v>
          </cell>
          <cell r="E2642">
            <v>173160.7</v>
          </cell>
          <cell r="F2642">
            <v>30067.200000000001</v>
          </cell>
          <cell r="G2642">
            <v>90428.3</v>
          </cell>
          <cell r="H2642">
            <v>11456.39</v>
          </cell>
          <cell r="I2642">
            <v>-349.91</v>
          </cell>
          <cell r="J2642">
            <v>16386.580000000002</v>
          </cell>
          <cell r="K2642">
            <v>5568.04</v>
          </cell>
          <cell r="L2642">
            <v>11230.07</v>
          </cell>
          <cell r="M2642">
            <v>0</v>
          </cell>
          <cell r="N2642">
            <v>36984</v>
          </cell>
          <cell r="O2642">
            <v>7776.92</v>
          </cell>
          <cell r="P2642">
            <v>53550.04</v>
          </cell>
          <cell r="Q2642">
            <v>111949.91</v>
          </cell>
          <cell r="R2642">
            <v>61310.04</v>
          </cell>
          <cell r="S2642">
            <v>1836</v>
          </cell>
          <cell r="T2642">
            <v>11404.8</v>
          </cell>
          <cell r="U2642">
            <v>11230.07</v>
          </cell>
          <cell r="V2642">
            <v>1242</v>
          </cell>
          <cell r="W2642">
            <v>12268.8</v>
          </cell>
          <cell r="X2642">
            <v>134.25</v>
          </cell>
          <cell r="Y2642">
            <v>16628</v>
          </cell>
          <cell r="Z2642">
            <v>8546.1</v>
          </cell>
          <cell r="AA2642">
            <v>9.3800000000000008</v>
          </cell>
          <cell r="AB2642">
            <v>2271.4</v>
          </cell>
          <cell r="AC2642">
            <v>19379.41</v>
          </cell>
          <cell r="AD2642">
            <v>11.1</v>
          </cell>
          <cell r="AE2642">
            <v>22266</v>
          </cell>
          <cell r="AF2642">
            <v>28.12</v>
          </cell>
          <cell r="AG2642">
            <v>5335.98</v>
          </cell>
          <cell r="AH2642">
            <v>65193</v>
          </cell>
          <cell r="AI2642">
            <v>2462.4</v>
          </cell>
          <cell r="AJ2642">
            <v>170875.78</v>
          </cell>
          <cell r="AK2642">
            <v>4280.7</v>
          </cell>
          <cell r="AL2642">
            <v>4226.8</v>
          </cell>
        </row>
        <row r="2643">
          <cell r="A2643">
            <v>38926</v>
          </cell>
          <cell r="B2643" t="str">
            <v>12:30</v>
          </cell>
          <cell r="C2643">
            <v>49462.3</v>
          </cell>
          <cell r="D2643">
            <v>66810.58</v>
          </cell>
          <cell r="E2643">
            <v>165322.57</v>
          </cell>
          <cell r="F2643">
            <v>27216</v>
          </cell>
          <cell r="G2643">
            <v>90466.64</v>
          </cell>
          <cell r="H2643">
            <v>11428.64</v>
          </cell>
          <cell r="I2643">
            <v>-361.12</v>
          </cell>
          <cell r="J2643">
            <v>16457.77</v>
          </cell>
          <cell r="K2643">
            <v>5541.91</v>
          </cell>
          <cell r="L2643">
            <v>11319.48</v>
          </cell>
          <cell r="M2643">
            <v>0</v>
          </cell>
          <cell r="N2643">
            <v>36984</v>
          </cell>
          <cell r="O2643">
            <v>8183.36</v>
          </cell>
          <cell r="P2643">
            <v>46069.98</v>
          </cell>
          <cell r="Q2643">
            <v>114281.12</v>
          </cell>
          <cell r="R2643">
            <v>54189.98</v>
          </cell>
          <cell r="S2643">
            <v>1836</v>
          </cell>
          <cell r="T2643">
            <v>10526.4</v>
          </cell>
          <cell r="U2643">
            <v>11319.48</v>
          </cell>
          <cell r="V2643">
            <v>1134</v>
          </cell>
          <cell r="W2643">
            <v>11808</v>
          </cell>
          <cell r="X2643">
            <v>104.25</v>
          </cell>
          <cell r="Y2643">
            <v>16212.3</v>
          </cell>
          <cell r="Z2643">
            <v>8200.74</v>
          </cell>
          <cell r="AA2643">
            <v>5.63</v>
          </cell>
          <cell r="AB2643">
            <v>2237.9</v>
          </cell>
          <cell r="AC2643">
            <v>19103.77</v>
          </cell>
          <cell r="AD2643">
            <v>2.42</v>
          </cell>
          <cell r="AE2643">
            <v>21528</v>
          </cell>
          <cell r="AF2643">
            <v>23.96</v>
          </cell>
          <cell r="AG2643">
            <v>5380.88</v>
          </cell>
          <cell r="AH2643">
            <v>63348</v>
          </cell>
          <cell r="AI2643">
            <v>2397.6</v>
          </cell>
          <cell r="AJ2643">
            <v>163900.6</v>
          </cell>
          <cell r="AK2643">
            <v>4451.93</v>
          </cell>
          <cell r="AL2643">
            <v>4828.78</v>
          </cell>
        </row>
        <row r="2644">
          <cell r="A2644">
            <v>38926</v>
          </cell>
          <cell r="B2644" t="str">
            <v>12:45</v>
          </cell>
          <cell r="C2644">
            <v>48247.61</v>
          </cell>
          <cell r="D2644">
            <v>60089.22</v>
          </cell>
          <cell r="E2644">
            <v>163477.99</v>
          </cell>
          <cell r="F2644">
            <v>30153.599999999999</v>
          </cell>
          <cell r="G2644">
            <v>90351.64</v>
          </cell>
          <cell r="H2644">
            <v>11356.64</v>
          </cell>
          <cell r="I2644">
            <v>-310.95</v>
          </cell>
          <cell r="J2644">
            <v>16336.58</v>
          </cell>
          <cell r="K2644">
            <v>5516.89</v>
          </cell>
          <cell r="L2644">
            <v>11329.2</v>
          </cell>
          <cell r="M2644">
            <v>0</v>
          </cell>
          <cell r="N2644">
            <v>36432</v>
          </cell>
          <cell r="O2644">
            <v>9172.16</v>
          </cell>
          <cell r="P2644">
            <v>38459.980000000003</v>
          </cell>
          <cell r="Q2644">
            <v>115190.95</v>
          </cell>
          <cell r="R2644">
            <v>47579.98</v>
          </cell>
          <cell r="S2644">
            <v>1836</v>
          </cell>
          <cell r="T2644">
            <v>9979.2000000000007</v>
          </cell>
          <cell r="U2644">
            <v>11329.2</v>
          </cell>
          <cell r="V2644">
            <v>1152</v>
          </cell>
          <cell r="W2644">
            <v>11577.6</v>
          </cell>
          <cell r="X2644">
            <v>107.25</v>
          </cell>
          <cell r="Y2644">
            <v>16046.02</v>
          </cell>
          <cell r="Z2644">
            <v>8117.63</v>
          </cell>
          <cell r="AA2644">
            <v>5.63</v>
          </cell>
          <cell r="AB2644">
            <v>2169.1999999999998</v>
          </cell>
          <cell r="AC2644">
            <v>18873.14</v>
          </cell>
          <cell r="AD2644">
            <v>1.4</v>
          </cell>
          <cell r="AE2644">
            <v>21222</v>
          </cell>
          <cell r="AF2644">
            <v>23.96</v>
          </cell>
          <cell r="AG2644">
            <v>5402.98</v>
          </cell>
          <cell r="AH2644">
            <v>62145</v>
          </cell>
          <cell r="AI2644">
            <v>2419.1999999999998</v>
          </cell>
          <cell r="AJ2644">
            <v>161244.9</v>
          </cell>
          <cell r="AK2644">
            <v>4451.93</v>
          </cell>
          <cell r="AL2644">
            <v>4143.8</v>
          </cell>
        </row>
        <row r="2645">
          <cell r="A2645">
            <v>38926</v>
          </cell>
          <cell r="B2645" t="str">
            <v>13:00</v>
          </cell>
          <cell r="C2645">
            <v>48796.54</v>
          </cell>
          <cell r="D2645">
            <v>60369.29</v>
          </cell>
          <cell r="E2645">
            <v>164479.67000000001</v>
          </cell>
          <cell r="F2645">
            <v>29894.400000000001</v>
          </cell>
          <cell r="G2645">
            <v>90428.3</v>
          </cell>
          <cell r="H2645">
            <v>11360.4</v>
          </cell>
          <cell r="I2645">
            <v>-271.7</v>
          </cell>
          <cell r="J2645">
            <v>15568.65</v>
          </cell>
          <cell r="K2645">
            <v>5591.39</v>
          </cell>
          <cell r="L2645">
            <v>11218.18</v>
          </cell>
          <cell r="M2645">
            <v>0</v>
          </cell>
          <cell r="N2645">
            <v>36984</v>
          </cell>
          <cell r="O2645">
            <v>9160.02</v>
          </cell>
          <cell r="P2645">
            <v>32450.02</v>
          </cell>
          <cell r="Q2645">
            <v>117431.7</v>
          </cell>
          <cell r="R2645">
            <v>41610.019999999997</v>
          </cell>
          <cell r="S2645">
            <v>1836</v>
          </cell>
          <cell r="T2645">
            <v>9165.6</v>
          </cell>
          <cell r="U2645">
            <v>11218.18</v>
          </cell>
          <cell r="V2645">
            <v>1029</v>
          </cell>
          <cell r="W2645">
            <v>11520</v>
          </cell>
          <cell r="X2645">
            <v>111</v>
          </cell>
          <cell r="Y2645">
            <v>15713.46</v>
          </cell>
          <cell r="Z2645">
            <v>8132.89</v>
          </cell>
          <cell r="AA2645">
            <v>9.3800000000000008</v>
          </cell>
          <cell r="AB2645">
            <v>2124.5</v>
          </cell>
          <cell r="AC2645">
            <v>18832.349999999999</v>
          </cell>
          <cell r="AD2645">
            <v>4.74</v>
          </cell>
          <cell r="AE2645">
            <v>21240</v>
          </cell>
          <cell r="AF2645">
            <v>22.92</v>
          </cell>
          <cell r="AG2645">
            <v>5485.85</v>
          </cell>
          <cell r="AH2645">
            <v>62577</v>
          </cell>
          <cell r="AI2645">
            <v>2469.6</v>
          </cell>
          <cell r="AJ2645">
            <v>160860.85999999999</v>
          </cell>
          <cell r="AK2645">
            <v>4509</v>
          </cell>
          <cell r="AL2645">
            <v>2743.43</v>
          </cell>
        </row>
        <row r="2646">
          <cell r="A2646">
            <v>38926</v>
          </cell>
          <cell r="B2646" t="str">
            <v>13:15</v>
          </cell>
          <cell r="C2646">
            <v>51145.1</v>
          </cell>
          <cell r="D2646">
            <v>62009.62</v>
          </cell>
          <cell r="E2646">
            <v>164358.85</v>
          </cell>
          <cell r="F2646">
            <v>29808</v>
          </cell>
          <cell r="G2646">
            <v>90504.97</v>
          </cell>
          <cell r="H2646">
            <v>11312.4</v>
          </cell>
          <cell r="I2646">
            <v>-208.45</v>
          </cell>
          <cell r="J2646">
            <v>14993.1</v>
          </cell>
          <cell r="K2646">
            <v>5626.94</v>
          </cell>
          <cell r="L2646">
            <v>11489.22</v>
          </cell>
          <cell r="M2646">
            <v>0</v>
          </cell>
          <cell r="N2646">
            <v>36984</v>
          </cell>
          <cell r="O2646">
            <v>9153.9599999999991</v>
          </cell>
          <cell r="P2646">
            <v>30479.99</v>
          </cell>
          <cell r="Q2646">
            <v>116888.45</v>
          </cell>
          <cell r="R2646">
            <v>39599.99</v>
          </cell>
          <cell r="S2646">
            <v>1836</v>
          </cell>
          <cell r="T2646">
            <v>9284.4</v>
          </cell>
          <cell r="U2646">
            <v>11489.22</v>
          </cell>
          <cell r="V2646">
            <v>1107</v>
          </cell>
          <cell r="W2646">
            <v>11404.8</v>
          </cell>
          <cell r="X2646">
            <v>112.5</v>
          </cell>
          <cell r="Y2646">
            <v>15796.6</v>
          </cell>
          <cell r="Z2646">
            <v>8992.09</v>
          </cell>
          <cell r="AA2646">
            <v>9.3800000000000008</v>
          </cell>
          <cell r="AB2646">
            <v>2161.1</v>
          </cell>
          <cell r="AC2646">
            <v>18847.86</v>
          </cell>
          <cell r="AD2646">
            <v>7.45</v>
          </cell>
          <cell r="AE2646">
            <v>21330</v>
          </cell>
          <cell r="AF2646">
            <v>30.21</v>
          </cell>
          <cell r="AG2646">
            <v>5536.09</v>
          </cell>
          <cell r="AH2646">
            <v>63003</v>
          </cell>
          <cell r="AI2646">
            <v>2491.1999999999998</v>
          </cell>
          <cell r="AJ2646">
            <v>162156.74</v>
          </cell>
          <cell r="AK2646">
            <v>4451.93</v>
          </cell>
          <cell r="AL2646">
            <v>3652.82</v>
          </cell>
        </row>
        <row r="2647">
          <cell r="A2647">
            <v>38926</v>
          </cell>
          <cell r="B2647" t="str">
            <v>13:30</v>
          </cell>
          <cell r="C2647">
            <v>52145.34</v>
          </cell>
          <cell r="D2647">
            <v>62849.78</v>
          </cell>
          <cell r="E2647">
            <v>165036.1</v>
          </cell>
          <cell r="F2647">
            <v>29894.400000000001</v>
          </cell>
          <cell r="G2647">
            <v>90504.97</v>
          </cell>
          <cell r="H2647">
            <v>11312.4</v>
          </cell>
          <cell r="I2647">
            <v>-184.87</v>
          </cell>
          <cell r="J2647">
            <v>15235.48</v>
          </cell>
          <cell r="K2647">
            <v>5692.26</v>
          </cell>
          <cell r="L2647">
            <v>11466.73</v>
          </cell>
          <cell r="M2647">
            <v>0</v>
          </cell>
          <cell r="N2647">
            <v>36984</v>
          </cell>
          <cell r="O2647">
            <v>8905.24</v>
          </cell>
          <cell r="P2647">
            <v>29920.02</v>
          </cell>
          <cell r="Q2647">
            <v>116344.87</v>
          </cell>
          <cell r="R2647">
            <v>38880.01</v>
          </cell>
          <cell r="S2647">
            <v>1728</v>
          </cell>
          <cell r="T2647">
            <v>9730.7999999999993</v>
          </cell>
          <cell r="U2647">
            <v>11466.73</v>
          </cell>
          <cell r="V2647">
            <v>1062</v>
          </cell>
          <cell r="W2647">
            <v>11376</v>
          </cell>
          <cell r="X2647">
            <v>105.75</v>
          </cell>
          <cell r="Y2647">
            <v>15547.18</v>
          </cell>
          <cell r="Z2647">
            <v>9099.17</v>
          </cell>
          <cell r="AA2647">
            <v>9.3800000000000008</v>
          </cell>
          <cell r="AB2647">
            <v>2172.3000000000002</v>
          </cell>
          <cell r="AC2647">
            <v>18853.37</v>
          </cell>
          <cell r="AD2647">
            <v>1.54</v>
          </cell>
          <cell r="AE2647">
            <v>21546</v>
          </cell>
          <cell r="AF2647">
            <v>28.12</v>
          </cell>
          <cell r="AG2647">
            <v>5473.03</v>
          </cell>
          <cell r="AH2647">
            <v>64308</v>
          </cell>
          <cell r="AI2647">
            <v>2527.1999999999998</v>
          </cell>
          <cell r="AJ2647">
            <v>163276.53</v>
          </cell>
          <cell r="AK2647">
            <v>4394.8500000000004</v>
          </cell>
          <cell r="AL2647">
            <v>4195.18</v>
          </cell>
        </row>
        <row r="2648">
          <cell r="A2648">
            <v>38926</v>
          </cell>
          <cell r="B2648" t="str">
            <v>13:45</v>
          </cell>
          <cell r="C2648">
            <v>52487.42</v>
          </cell>
          <cell r="D2648">
            <v>63449.9</v>
          </cell>
          <cell r="E2648">
            <v>165634.96</v>
          </cell>
          <cell r="F2648">
            <v>29894.400000000001</v>
          </cell>
          <cell r="G2648">
            <v>90504.97</v>
          </cell>
          <cell r="H2648">
            <v>11284.65</v>
          </cell>
          <cell r="I2648">
            <v>-188.03</v>
          </cell>
          <cell r="J2648">
            <v>15450.26</v>
          </cell>
          <cell r="K2648">
            <v>5703.59</v>
          </cell>
          <cell r="L2648">
            <v>11386.18</v>
          </cell>
          <cell r="M2648">
            <v>0</v>
          </cell>
          <cell r="N2648">
            <v>36984</v>
          </cell>
          <cell r="O2648">
            <v>7782.99</v>
          </cell>
          <cell r="P2648">
            <v>29889.98</v>
          </cell>
          <cell r="Q2648">
            <v>116428.03</v>
          </cell>
          <cell r="R2648">
            <v>37649.980000000003</v>
          </cell>
          <cell r="S2648">
            <v>1836</v>
          </cell>
          <cell r="T2648">
            <v>9259.2000000000007</v>
          </cell>
          <cell r="U2648">
            <v>11386.18</v>
          </cell>
          <cell r="V2648">
            <v>1014</v>
          </cell>
          <cell r="W2648">
            <v>11318.4</v>
          </cell>
          <cell r="X2648">
            <v>141</v>
          </cell>
          <cell r="Y2648">
            <v>15796.6</v>
          </cell>
          <cell r="Z2648">
            <v>9651.5300000000007</v>
          </cell>
          <cell r="AA2648">
            <v>5.63</v>
          </cell>
          <cell r="AB2648">
            <v>2241.1</v>
          </cell>
          <cell r="AC2648">
            <v>18809.07</v>
          </cell>
          <cell r="AD2648">
            <v>1.03</v>
          </cell>
          <cell r="AE2648">
            <v>21888</v>
          </cell>
          <cell r="AF2648">
            <v>18.75</v>
          </cell>
          <cell r="AG2648">
            <v>5533.79</v>
          </cell>
          <cell r="AH2648">
            <v>64977</v>
          </cell>
          <cell r="AI2648">
            <v>2570.4</v>
          </cell>
          <cell r="AJ2648">
            <v>163820.47</v>
          </cell>
          <cell r="AK2648">
            <v>4509</v>
          </cell>
          <cell r="AL2648">
            <v>4039.72</v>
          </cell>
        </row>
        <row r="2649">
          <cell r="A2649">
            <v>38926</v>
          </cell>
          <cell r="B2649" t="str">
            <v>14:00</v>
          </cell>
          <cell r="C2649">
            <v>52916.73</v>
          </cell>
          <cell r="D2649">
            <v>67890.490000000005</v>
          </cell>
          <cell r="E2649">
            <v>166397.03</v>
          </cell>
          <cell r="F2649">
            <v>29721.599999999999</v>
          </cell>
          <cell r="G2649">
            <v>90121.64</v>
          </cell>
          <cell r="H2649">
            <v>11164.66</v>
          </cell>
          <cell r="I2649">
            <v>-191.34</v>
          </cell>
          <cell r="J2649">
            <v>15184.68</v>
          </cell>
          <cell r="K2649">
            <v>5692.15</v>
          </cell>
          <cell r="L2649">
            <v>11413.98</v>
          </cell>
          <cell r="M2649">
            <v>0</v>
          </cell>
          <cell r="N2649">
            <v>36984</v>
          </cell>
          <cell r="O2649">
            <v>7770.85</v>
          </cell>
          <cell r="P2649">
            <v>29989.98</v>
          </cell>
          <cell r="Q2649">
            <v>116951.34</v>
          </cell>
          <cell r="R2649">
            <v>37749.980000000003</v>
          </cell>
          <cell r="S2649">
            <v>1836</v>
          </cell>
          <cell r="T2649">
            <v>9118.7999999999993</v>
          </cell>
          <cell r="U2649">
            <v>11413.98</v>
          </cell>
          <cell r="V2649">
            <v>1170</v>
          </cell>
          <cell r="W2649">
            <v>11030.4</v>
          </cell>
          <cell r="X2649">
            <v>131.25</v>
          </cell>
          <cell r="Y2649">
            <v>16212.3</v>
          </cell>
          <cell r="Z2649">
            <v>9738.01</v>
          </cell>
          <cell r="AA2649">
            <v>5.63</v>
          </cell>
          <cell r="AB2649">
            <v>2210.6999999999998</v>
          </cell>
          <cell r="AC2649">
            <v>19015.57</v>
          </cell>
          <cell r="AD2649">
            <v>1.84</v>
          </cell>
          <cell r="AE2649">
            <v>22212</v>
          </cell>
          <cell r="AF2649">
            <v>20.83</v>
          </cell>
          <cell r="AG2649">
            <v>5508.48</v>
          </cell>
          <cell r="AH2649">
            <v>66249</v>
          </cell>
          <cell r="AI2649">
            <v>2613.6</v>
          </cell>
          <cell r="AJ2649">
            <v>164796.35</v>
          </cell>
          <cell r="AK2649">
            <v>4509</v>
          </cell>
          <cell r="AL2649">
            <v>4271.16</v>
          </cell>
        </row>
        <row r="2650">
          <cell r="A2650">
            <v>38926</v>
          </cell>
          <cell r="B2650" t="str">
            <v>14:15</v>
          </cell>
          <cell r="C2650">
            <v>52246.17</v>
          </cell>
          <cell r="D2650">
            <v>73531.14</v>
          </cell>
          <cell r="E2650">
            <v>166445.15</v>
          </cell>
          <cell r="F2650">
            <v>29548.799999999999</v>
          </cell>
          <cell r="G2650">
            <v>89278.3</v>
          </cell>
          <cell r="H2650">
            <v>11330.77</v>
          </cell>
          <cell r="I2650">
            <v>-191.63</v>
          </cell>
          <cell r="J2650">
            <v>15497.06</v>
          </cell>
          <cell r="K2650">
            <v>5685.95</v>
          </cell>
          <cell r="L2650">
            <v>11399.62</v>
          </cell>
          <cell r="M2650">
            <v>0</v>
          </cell>
          <cell r="N2650">
            <v>36984</v>
          </cell>
          <cell r="O2650">
            <v>7789.05</v>
          </cell>
          <cell r="P2650">
            <v>29840.02</v>
          </cell>
          <cell r="Q2650">
            <v>118151.63</v>
          </cell>
          <cell r="R2650">
            <v>37600.019999999997</v>
          </cell>
          <cell r="S2650">
            <v>1728</v>
          </cell>
          <cell r="T2650">
            <v>9633.6</v>
          </cell>
          <cell r="U2650">
            <v>11399.62</v>
          </cell>
          <cell r="V2650">
            <v>1101</v>
          </cell>
          <cell r="W2650">
            <v>11030.4</v>
          </cell>
          <cell r="X2650">
            <v>125.25</v>
          </cell>
          <cell r="Y2650">
            <v>16295.44</v>
          </cell>
          <cell r="Z2650">
            <v>9431.1</v>
          </cell>
          <cell r="AA2650">
            <v>3.75</v>
          </cell>
          <cell r="AB2650">
            <v>2204.3000000000002</v>
          </cell>
          <cell r="AC2650">
            <v>19505.509999999998</v>
          </cell>
          <cell r="AD2650">
            <v>0.98</v>
          </cell>
          <cell r="AE2650">
            <v>22464</v>
          </cell>
          <cell r="AF2650">
            <v>19.79</v>
          </cell>
          <cell r="AG2650">
            <v>5450.77</v>
          </cell>
          <cell r="AH2650">
            <v>67350</v>
          </cell>
          <cell r="AI2650">
            <v>2656.8</v>
          </cell>
          <cell r="AJ2650">
            <v>165932.17000000001</v>
          </cell>
          <cell r="AK2650">
            <v>4509</v>
          </cell>
          <cell r="AL2650">
            <v>5227.32</v>
          </cell>
        </row>
        <row r="2651">
          <cell r="A2651">
            <v>38926</v>
          </cell>
          <cell r="B2651" t="str">
            <v>14:30</v>
          </cell>
          <cell r="C2651">
            <v>51383.16</v>
          </cell>
          <cell r="D2651">
            <v>73011.02</v>
          </cell>
          <cell r="E2651">
            <v>171841.97</v>
          </cell>
          <cell r="F2651">
            <v>32745.599999999999</v>
          </cell>
          <cell r="G2651">
            <v>89239.97</v>
          </cell>
          <cell r="H2651">
            <v>12220.57</v>
          </cell>
          <cell r="I2651">
            <v>-186.88</v>
          </cell>
          <cell r="J2651">
            <v>16757.349999999999</v>
          </cell>
          <cell r="K2651">
            <v>5723.6</v>
          </cell>
          <cell r="L2651">
            <v>11431.22</v>
          </cell>
          <cell r="M2651">
            <v>0</v>
          </cell>
          <cell r="N2651">
            <v>36432</v>
          </cell>
          <cell r="O2651">
            <v>7782.99</v>
          </cell>
          <cell r="P2651">
            <v>30230.02</v>
          </cell>
          <cell r="Q2651">
            <v>119466.88</v>
          </cell>
          <cell r="R2651">
            <v>38030.019999999997</v>
          </cell>
          <cell r="S2651">
            <v>1836</v>
          </cell>
          <cell r="T2651">
            <v>10350</v>
          </cell>
          <cell r="U2651">
            <v>11431.22</v>
          </cell>
          <cell r="V2651">
            <v>1188</v>
          </cell>
          <cell r="W2651">
            <v>11520</v>
          </cell>
          <cell r="X2651">
            <v>139.5</v>
          </cell>
          <cell r="Y2651">
            <v>16295.44</v>
          </cell>
          <cell r="Z2651">
            <v>9572.56</v>
          </cell>
          <cell r="AA2651">
            <v>5.63</v>
          </cell>
          <cell r="AB2651">
            <v>2178.9</v>
          </cell>
          <cell r="AC2651">
            <v>19997.46</v>
          </cell>
          <cell r="AD2651">
            <v>3.54</v>
          </cell>
          <cell r="AE2651">
            <v>23058</v>
          </cell>
          <cell r="AF2651">
            <v>21.87</v>
          </cell>
          <cell r="AG2651">
            <v>5484.24</v>
          </cell>
          <cell r="AH2651">
            <v>68916</v>
          </cell>
          <cell r="AI2651">
            <v>2714.4</v>
          </cell>
          <cell r="AJ2651">
            <v>169883.61</v>
          </cell>
          <cell r="AK2651">
            <v>4509</v>
          </cell>
          <cell r="AL2651">
            <v>4589.1099999999997</v>
          </cell>
        </row>
        <row r="2652">
          <cell r="A2652">
            <v>38926</v>
          </cell>
          <cell r="B2652" t="str">
            <v>14:45</v>
          </cell>
          <cell r="C2652">
            <v>51547.199999999997</v>
          </cell>
          <cell r="D2652">
            <v>73571.14</v>
          </cell>
          <cell r="E2652">
            <v>175520.68</v>
          </cell>
          <cell r="F2652">
            <v>33955.199999999997</v>
          </cell>
          <cell r="G2652">
            <v>89278.3</v>
          </cell>
          <cell r="H2652">
            <v>12242.69</v>
          </cell>
          <cell r="I2652">
            <v>-188.03</v>
          </cell>
          <cell r="J2652">
            <v>16722.150000000001</v>
          </cell>
          <cell r="K2652">
            <v>5735.04</v>
          </cell>
          <cell r="L2652">
            <v>11415.09</v>
          </cell>
          <cell r="M2652">
            <v>1243.76</v>
          </cell>
          <cell r="N2652">
            <v>36984</v>
          </cell>
          <cell r="O2652">
            <v>8353.2099999999991</v>
          </cell>
          <cell r="P2652">
            <v>30790.04</v>
          </cell>
          <cell r="Q2652">
            <v>119708.03</v>
          </cell>
          <cell r="R2652">
            <v>39070.04</v>
          </cell>
          <cell r="S2652">
            <v>1728</v>
          </cell>
          <cell r="T2652">
            <v>10983.6</v>
          </cell>
          <cell r="U2652">
            <v>11415.09</v>
          </cell>
          <cell r="V2652">
            <v>1182</v>
          </cell>
          <cell r="W2652">
            <v>11779.2</v>
          </cell>
          <cell r="X2652">
            <v>141</v>
          </cell>
          <cell r="Y2652">
            <v>16046.02</v>
          </cell>
          <cell r="Z2652">
            <v>9544</v>
          </cell>
          <cell r="AA2652">
            <v>3.75</v>
          </cell>
          <cell r="AB2652">
            <v>2281.1999999999998</v>
          </cell>
          <cell r="AC2652">
            <v>20194.419999999998</v>
          </cell>
          <cell r="AD2652">
            <v>3</v>
          </cell>
          <cell r="AE2652">
            <v>23202</v>
          </cell>
          <cell r="AF2652">
            <v>22.92</v>
          </cell>
          <cell r="AG2652">
            <v>5391.06</v>
          </cell>
          <cell r="AH2652">
            <v>69664.759999999995</v>
          </cell>
          <cell r="AI2652">
            <v>2772</v>
          </cell>
          <cell r="AJ2652">
            <v>173275.19</v>
          </cell>
          <cell r="AK2652">
            <v>4451.93</v>
          </cell>
          <cell r="AL2652">
            <v>4357.67</v>
          </cell>
        </row>
        <row r="2653">
          <cell r="A2653">
            <v>38926</v>
          </cell>
          <cell r="B2653" t="str">
            <v>15:00</v>
          </cell>
          <cell r="C2653">
            <v>51696.83</v>
          </cell>
          <cell r="D2653">
            <v>73571.14</v>
          </cell>
          <cell r="E2653">
            <v>176877.2</v>
          </cell>
          <cell r="F2653">
            <v>33696</v>
          </cell>
          <cell r="G2653">
            <v>89316.64</v>
          </cell>
          <cell r="H2653">
            <v>12314.68</v>
          </cell>
          <cell r="I2653">
            <v>-187.46</v>
          </cell>
          <cell r="J2653">
            <v>16707.75</v>
          </cell>
          <cell r="K2653">
            <v>5719.03</v>
          </cell>
          <cell r="L2653">
            <v>11367.59</v>
          </cell>
          <cell r="M2653">
            <v>3843.32</v>
          </cell>
          <cell r="N2653">
            <v>36984</v>
          </cell>
          <cell r="O2653">
            <v>9172.16</v>
          </cell>
          <cell r="P2653">
            <v>31590.01</v>
          </cell>
          <cell r="Q2653">
            <v>119147.46</v>
          </cell>
          <cell r="R2653">
            <v>40710.01</v>
          </cell>
          <cell r="S2653">
            <v>1728</v>
          </cell>
          <cell r="T2653">
            <v>11545.2</v>
          </cell>
          <cell r="U2653">
            <v>11367.59</v>
          </cell>
          <cell r="V2653">
            <v>1257</v>
          </cell>
          <cell r="W2653">
            <v>12297.6</v>
          </cell>
          <cell r="X2653">
            <v>135.75</v>
          </cell>
          <cell r="Y2653">
            <v>15962.88</v>
          </cell>
          <cell r="Z2653">
            <v>9628.99</v>
          </cell>
          <cell r="AA2653">
            <v>3.75</v>
          </cell>
          <cell r="AB2653">
            <v>2271.6</v>
          </cell>
          <cell r="AC2653">
            <v>20263.37</v>
          </cell>
          <cell r="AD2653">
            <v>1.1599999999999999</v>
          </cell>
          <cell r="AE2653">
            <v>23328</v>
          </cell>
          <cell r="AF2653">
            <v>25</v>
          </cell>
          <cell r="AG2653">
            <v>5416.12</v>
          </cell>
          <cell r="AH2653">
            <v>70350.320000000007</v>
          </cell>
          <cell r="AI2653">
            <v>2757.6</v>
          </cell>
          <cell r="AJ2653">
            <v>175579.05</v>
          </cell>
          <cell r="AK2653">
            <v>4509</v>
          </cell>
          <cell r="AL2653">
            <v>5416.7</v>
          </cell>
        </row>
        <row r="2654">
          <cell r="A2654">
            <v>38926</v>
          </cell>
          <cell r="B2654" t="str">
            <v>15:15</v>
          </cell>
          <cell r="C2654">
            <v>51670.83</v>
          </cell>
          <cell r="D2654">
            <v>73611.149999999994</v>
          </cell>
          <cell r="E2654">
            <v>176398.04</v>
          </cell>
          <cell r="F2654">
            <v>33436.800000000003</v>
          </cell>
          <cell r="G2654">
            <v>89239.97</v>
          </cell>
          <cell r="H2654">
            <v>12292.56</v>
          </cell>
          <cell r="I2654">
            <v>-182.57</v>
          </cell>
          <cell r="J2654">
            <v>16635.36</v>
          </cell>
          <cell r="K2654">
            <v>5650.1</v>
          </cell>
          <cell r="L2654">
            <v>11346.86</v>
          </cell>
          <cell r="M2654">
            <v>3805.97</v>
          </cell>
          <cell r="N2654">
            <v>36984</v>
          </cell>
          <cell r="O2654">
            <v>9172.16</v>
          </cell>
          <cell r="P2654">
            <v>34609.99</v>
          </cell>
          <cell r="Q2654">
            <v>117662.57</v>
          </cell>
          <cell r="R2654">
            <v>43770</v>
          </cell>
          <cell r="S2654">
            <v>1836</v>
          </cell>
          <cell r="T2654">
            <v>11498.4</v>
          </cell>
          <cell r="U2654">
            <v>11346.86</v>
          </cell>
          <cell r="V2654">
            <v>1248</v>
          </cell>
          <cell r="W2654">
            <v>12499.2</v>
          </cell>
          <cell r="X2654">
            <v>152.25</v>
          </cell>
          <cell r="Y2654">
            <v>15879.74</v>
          </cell>
          <cell r="Z2654">
            <v>9440.07</v>
          </cell>
          <cell r="AA2654">
            <v>5.63</v>
          </cell>
          <cell r="AB2654">
            <v>2281.1</v>
          </cell>
          <cell r="AC2654">
            <v>20313.689999999999</v>
          </cell>
          <cell r="AD2654">
            <v>2.08</v>
          </cell>
          <cell r="AE2654">
            <v>23454</v>
          </cell>
          <cell r="AF2654">
            <v>32.29</v>
          </cell>
          <cell r="AG2654">
            <v>5364.17</v>
          </cell>
          <cell r="AH2654">
            <v>70477.97</v>
          </cell>
          <cell r="AI2654">
            <v>2757.6</v>
          </cell>
          <cell r="AJ2654">
            <v>176267.01</v>
          </cell>
          <cell r="AK2654">
            <v>4451.93</v>
          </cell>
          <cell r="AL2654">
            <v>6244.3</v>
          </cell>
        </row>
        <row r="2655">
          <cell r="A2655">
            <v>38926</v>
          </cell>
          <cell r="B2655" t="str">
            <v>15:30</v>
          </cell>
          <cell r="C2655">
            <v>51733.64</v>
          </cell>
          <cell r="D2655">
            <v>73531.13</v>
          </cell>
          <cell r="E2655">
            <v>176681.27</v>
          </cell>
          <cell r="F2655">
            <v>40003.199999999997</v>
          </cell>
          <cell r="G2655">
            <v>89278.3</v>
          </cell>
          <cell r="H2655">
            <v>11576.38</v>
          </cell>
          <cell r="I2655">
            <v>-176.53</v>
          </cell>
          <cell r="J2655">
            <v>15303.07</v>
          </cell>
          <cell r="K2655">
            <v>5650.5</v>
          </cell>
          <cell r="L2655">
            <v>11409.68</v>
          </cell>
          <cell r="M2655">
            <v>4373.6899999999996</v>
          </cell>
          <cell r="N2655">
            <v>36984</v>
          </cell>
          <cell r="O2655">
            <v>8122.7</v>
          </cell>
          <cell r="P2655">
            <v>34740.019999999997</v>
          </cell>
          <cell r="Q2655">
            <v>120376.53</v>
          </cell>
          <cell r="R2655">
            <v>42900.02</v>
          </cell>
          <cell r="S2655">
            <v>1620</v>
          </cell>
          <cell r="T2655">
            <v>11282.4</v>
          </cell>
          <cell r="U2655">
            <v>11409.68</v>
          </cell>
          <cell r="V2655">
            <v>1218</v>
          </cell>
          <cell r="W2655">
            <v>12067.2</v>
          </cell>
          <cell r="X2655">
            <v>147.75</v>
          </cell>
          <cell r="Y2655">
            <v>15962.88</v>
          </cell>
          <cell r="Z2655">
            <v>9576.36</v>
          </cell>
          <cell r="AA2655">
            <v>9.3800000000000008</v>
          </cell>
          <cell r="AB2655">
            <v>2277.9</v>
          </cell>
          <cell r="AC2655">
            <v>20585.34</v>
          </cell>
          <cell r="AD2655">
            <v>1.84</v>
          </cell>
          <cell r="AE2655">
            <v>23670</v>
          </cell>
          <cell r="AF2655">
            <v>21.87</v>
          </cell>
          <cell r="AG2655">
            <v>5458.82</v>
          </cell>
          <cell r="AH2655">
            <v>70217.69</v>
          </cell>
          <cell r="AI2655">
            <v>2714.4</v>
          </cell>
          <cell r="AJ2655">
            <v>177210.94</v>
          </cell>
          <cell r="AK2655">
            <v>4451.93</v>
          </cell>
          <cell r="AL2655">
            <v>6856.82</v>
          </cell>
        </row>
        <row r="2656">
          <cell r="A2656">
            <v>38926</v>
          </cell>
          <cell r="B2656" t="str">
            <v>15:45</v>
          </cell>
          <cell r="C2656">
            <v>50752.61</v>
          </cell>
          <cell r="D2656">
            <v>71770.78</v>
          </cell>
          <cell r="E2656">
            <v>174912.34</v>
          </cell>
          <cell r="F2656">
            <v>43804.800000000003</v>
          </cell>
          <cell r="G2656">
            <v>89163.3</v>
          </cell>
          <cell r="H2656">
            <v>11116.66</v>
          </cell>
          <cell r="I2656">
            <v>-176.1</v>
          </cell>
          <cell r="J2656">
            <v>14751.92</v>
          </cell>
          <cell r="K2656">
            <v>5649.15</v>
          </cell>
          <cell r="L2656">
            <v>11394.4</v>
          </cell>
          <cell r="M2656">
            <v>5792.99</v>
          </cell>
          <cell r="N2656">
            <v>36984</v>
          </cell>
          <cell r="O2656">
            <v>7789.05</v>
          </cell>
          <cell r="P2656">
            <v>35170.01</v>
          </cell>
          <cell r="Q2656">
            <v>120096.1</v>
          </cell>
          <cell r="R2656">
            <v>42970.01</v>
          </cell>
          <cell r="S2656">
            <v>1728</v>
          </cell>
          <cell r="T2656">
            <v>12045.6</v>
          </cell>
          <cell r="U2656">
            <v>11394.4</v>
          </cell>
          <cell r="V2656">
            <v>1161</v>
          </cell>
          <cell r="W2656">
            <v>12153.6</v>
          </cell>
          <cell r="X2656">
            <v>125.25</v>
          </cell>
          <cell r="Y2656">
            <v>15796.6</v>
          </cell>
          <cell r="Z2656">
            <v>9514.2999999999993</v>
          </cell>
          <cell r="AA2656">
            <v>5.63</v>
          </cell>
          <cell r="AB2656">
            <v>2215.5</v>
          </cell>
          <cell r="AC2656">
            <v>20519.75</v>
          </cell>
          <cell r="AD2656">
            <v>1.76</v>
          </cell>
          <cell r="AE2656">
            <v>23670</v>
          </cell>
          <cell r="AF2656">
            <v>0</v>
          </cell>
          <cell r="AG2656">
            <v>5487.23</v>
          </cell>
          <cell r="AH2656">
            <v>69833.990000000005</v>
          </cell>
          <cell r="AI2656">
            <v>2700</v>
          </cell>
          <cell r="AJ2656">
            <v>176907.03</v>
          </cell>
          <cell r="AK2656">
            <v>4451.93</v>
          </cell>
          <cell r="AL2656">
            <v>7955.6</v>
          </cell>
        </row>
        <row r="2657">
          <cell r="A2657">
            <v>38926</v>
          </cell>
          <cell r="B2657" t="str">
            <v>16:00</v>
          </cell>
          <cell r="C2657">
            <v>50414.92</v>
          </cell>
          <cell r="D2657">
            <v>71490.73</v>
          </cell>
          <cell r="E2657">
            <v>175115.54</v>
          </cell>
          <cell r="F2657">
            <v>43632</v>
          </cell>
          <cell r="G2657">
            <v>89201.64</v>
          </cell>
          <cell r="H2657">
            <v>11138.79</v>
          </cell>
          <cell r="I2657">
            <v>-184.58</v>
          </cell>
          <cell r="J2657">
            <v>14573.94</v>
          </cell>
          <cell r="K2657">
            <v>5685.91</v>
          </cell>
          <cell r="L2657">
            <v>11346.52</v>
          </cell>
          <cell r="M2657">
            <v>5796.72</v>
          </cell>
          <cell r="N2657">
            <v>36984</v>
          </cell>
          <cell r="O2657">
            <v>7728.39</v>
          </cell>
          <cell r="P2657">
            <v>35320.01</v>
          </cell>
          <cell r="Q2657">
            <v>119104.58</v>
          </cell>
          <cell r="R2657">
            <v>43040.01</v>
          </cell>
          <cell r="S2657">
            <v>1836</v>
          </cell>
          <cell r="T2657">
            <v>12214.8</v>
          </cell>
          <cell r="U2657">
            <v>11346.52</v>
          </cell>
          <cell r="V2657">
            <v>1302</v>
          </cell>
          <cell r="W2657">
            <v>12643.2</v>
          </cell>
          <cell r="X2657">
            <v>118.5</v>
          </cell>
          <cell r="Y2657">
            <v>15464.04</v>
          </cell>
          <cell r="Z2657">
            <v>9190.34</v>
          </cell>
          <cell r="AA2657">
            <v>3.75</v>
          </cell>
          <cell r="AB2657">
            <v>2234.6999999999998</v>
          </cell>
          <cell r="AC2657">
            <v>20559.16</v>
          </cell>
          <cell r="AD2657">
            <v>1.1499999999999999</v>
          </cell>
          <cell r="AE2657">
            <v>23544</v>
          </cell>
          <cell r="AF2657">
            <v>0</v>
          </cell>
          <cell r="AG2657">
            <v>5314.55</v>
          </cell>
          <cell r="AH2657">
            <v>69606.720000000001</v>
          </cell>
          <cell r="AI2657">
            <v>2721.6</v>
          </cell>
          <cell r="AJ2657">
            <v>177290.93</v>
          </cell>
          <cell r="AK2657">
            <v>4337.78</v>
          </cell>
          <cell r="AL2657">
            <v>8230.2900000000009</v>
          </cell>
        </row>
        <row r="2658">
          <cell r="A2658">
            <v>38926</v>
          </cell>
          <cell r="B2658" t="str">
            <v>16:15</v>
          </cell>
          <cell r="C2658">
            <v>50004.03</v>
          </cell>
          <cell r="D2658">
            <v>66649.759999999995</v>
          </cell>
          <cell r="E2658">
            <v>174796.71</v>
          </cell>
          <cell r="F2658">
            <v>43286.400000000001</v>
          </cell>
          <cell r="G2658">
            <v>89201.64</v>
          </cell>
          <cell r="H2658">
            <v>11138.79</v>
          </cell>
          <cell r="I2658">
            <v>-186.17</v>
          </cell>
          <cell r="J2658">
            <v>14500.74</v>
          </cell>
          <cell r="K2658">
            <v>5673.85</v>
          </cell>
          <cell r="L2658">
            <v>11356.21</v>
          </cell>
          <cell r="M2658">
            <v>6114.2</v>
          </cell>
          <cell r="N2658">
            <v>36432</v>
          </cell>
          <cell r="O2658">
            <v>7679.86</v>
          </cell>
          <cell r="P2658">
            <v>36100</v>
          </cell>
          <cell r="Q2658">
            <v>118586.17</v>
          </cell>
          <cell r="R2658">
            <v>43740</v>
          </cell>
          <cell r="S2658">
            <v>1728</v>
          </cell>
          <cell r="T2658">
            <v>11379.6</v>
          </cell>
          <cell r="U2658">
            <v>11356.21</v>
          </cell>
          <cell r="V2658">
            <v>1371</v>
          </cell>
          <cell r="W2658">
            <v>12499.2</v>
          </cell>
          <cell r="X2658">
            <v>118.5</v>
          </cell>
          <cell r="Y2658">
            <v>14965.2</v>
          </cell>
          <cell r="Z2658">
            <v>8558.2900000000009</v>
          </cell>
          <cell r="AA2658">
            <v>3.75</v>
          </cell>
          <cell r="AB2658">
            <v>2305</v>
          </cell>
          <cell r="AC2658">
            <v>20480.25</v>
          </cell>
          <cell r="AD2658">
            <v>1.0900000000000001</v>
          </cell>
          <cell r="AE2658">
            <v>23526</v>
          </cell>
          <cell r="AF2658">
            <v>0</v>
          </cell>
          <cell r="AG2658">
            <v>5350.48</v>
          </cell>
          <cell r="AH2658">
            <v>68808.2</v>
          </cell>
          <cell r="AI2658">
            <v>2728.8</v>
          </cell>
          <cell r="AJ2658">
            <v>176491.06</v>
          </cell>
          <cell r="AK2658">
            <v>4280.7</v>
          </cell>
          <cell r="AL2658">
            <v>7883.14</v>
          </cell>
        </row>
        <row r="2659">
          <cell r="A2659">
            <v>38926</v>
          </cell>
          <cell r="B2659" t="str">
            <v>16:30</v>
          </cell>
          <cell r="C2659">
            <v>50244.08</v>
          </cell>
          <cell r="D2659">
            <v>65729.570000000007</v>
          </cell>
          <cell r="E2659">
            <v>175065.55</v>
          </cell>
          <cell r="F2659">
            <v>43372.800000000003</v>
          </cell>
          <cell r="G2659">
            <v>89239.97</v>
          </cell>
          <cell r="H2659">
            <v>11164.66</v>
          </cell>
          <cell r="I2659">
            <v>-199.82</v>
          </cell>
          <cell r="J2659">
            <v>14657.13</v>
          </cell>
          <cell r="K2659">
            <v>5652.71</v>
          </cell>
          <cell r="L2659">
            <v>11389.43</v>
          </cell>
          <cell r="M2659">
            <v>6088.05</v>
          </cell>
          <cell r="N2659">
            <v>36432</v>
          </cell>
          <cell r="O2659">
            <v>7685.93</v>
          </cell>
          <cell r="P2659">
            <v>36590.04</v>
          </cell>
          <cell r="Q2659">
            <v>117759.82</v>
          </cell>
          <cell r="R2659">
            <v>44270.04</v>
          </cell>
          <cell r="S2659">
            <v>1728</v>
          </cell>
          <cell r="T2659">
            <v>11793.6</v>
          </cell>
          <cell r="U2659">
            <v>11389.43</v>
          </cell>
          <cell r="V2659">
            <v>1008</v>
          </cell>
          <cell r="W2659">
            <v>12902.4</v>
          </cell>
          <cell r="X2659">
            <v>123.75</v>
          </cell>
          <cell r="Y2659">
            <v>14882.06</v>
          </cell>
          <cell r="Z2659">
            <v>8335.32</v>
          </cell>
          <cell r="AA2659">
            <v>5.63</v>
          </cell>
          <cell r="AB2659">
            <v>2453.9</v>
          </cell>
          <cell r="AC2659">
            <v>20224.669999999998</v>
          </cell>
          <cell r="AD2659">
            <v>1.88</v>
          </cell>
          <cell r="AE2659">
            <v>23562</v>
          </cell>
          <cell r="AF2659">
            <v>0</v>
          </cell>
          <cell r="AG2659">
            <v>5390.9</v>
          </cell>
          <cell r="AH2659">
            <v>68983.05</v>
          </cell>
          <cell r="AI2659">
            <v>2757.6</v>
          </cell>
          <cell r="AJ2659">
            <v>176443.1</v>
          </cell>
          <cell r="AK2659">
            <v>4223.62</v>
          </cell>
          <cell r="AL2659">
            <v>7548.83</v>
          </cell>
        </row>
        <row r="2660">
          <cell r="A2660">
            <v>38926</v>
          </cell>
          <cell r="B2660" t="str">
            <v>16:45</v>
          </cell>
          <cell r="C2660">
            <v>49968.02</v>
          </cell>
          <cell r="D2660">
            <v>62208.87</v>
          </cell>
          <cell r="E2660">
            <v>175271.56</v>
          </cell>
          <cell r="F2660">
            <v>43286.400000000001</v>
          </cell>
          <cell r="G2660">
            <v>89124.97</v>
          </cell>
          <cell r="H2660">
            <v>11184.91</v>
          </cell>
          <cell r="I2660">
            <v>-148.36000000000001</v>
          </cell>
          <cell r="J2660">
            <v>14763.12</v>
          </cell>
          <cell r="K2660">
            <v>5646.91</v>
          </cell>
          <cell r="L2660">
            <v>11339.17</v>
          </cell>
          <cell r="M2660">
            <v>6058.17</v>
          </cell>
          <cell r="N2660">
            <v>36984</v>
          </cell>
          <cell r="O2660">
            <v>7673.79</v>
          </cell>
          <cell r="P2660">
            <v>36960</v>
          </cell>
          <cell r="Q2660">
            <v>115828.36</v>
          </cell>
          <cell r="R2660">
            <v>44640</v>
          </cell>
          <cell r="S2660">
            <v>1836</v>
          </cell>
          <cell r="T2660">
            <v>11926.8</v>
          </cell>
          <cell r="U2660">
            <v>11339.17</v>
          </cell>
          <cell r="V2660">
            <v>792</v>
          </cell>
          <cell r="W2660">
            <v>12960</v>
          </cell>
          <cell r="X2660">
            <v>120.75</v>
          </cell>
          <cell r="Y2660">
            <v>15131.48</v>
          </cell>
          <cell r="Z2660">
            <v>8410.26</v>
          </cell>
          <cell r="AA2660">
            <v>1.88</v>
          </cell>
          <cell r="AB2660">
            <v>2484.1999999999998</v>
          </cell>
          <cell r="AC2660">
            <v>20125.22</v>
          </cell>
          <cell r="AD2660">
            <v>1.2</v>
          </cell>
          <cell r="AE2660">
            <v>23490</v>
          </cell>
          <cell r="AF2660">
            <v>0</v>
          </cell>
          <cell r="AG2660">
            <v>5481.39</v>
          </cell>
          <cell r="AH2660">
            <v>68251.17</v>
          </cell>
          <cell r="AI2660">
            <v>2664</v>
          </cell>
          <cell r="AJ2660">
            <v>176123.1</v>
          </cell>
          <cell r="AK2660">
            <v>4166.55</v>
          </cell>
          <cell r="AL2660">
            <v>7181.8</v>
          </cell>
        </row>
        <row r="2661">
          <cell r="A2661">
            <v>38926</v>
          </cell>
          <cell r="B2661" t="str">
            <v>17:00</v>
          </cell>
          <cell r="C2661">
            <v>48298.42</v>
          </cell>
          <cell r="D2661">
            <v>62368.9</v>
          </cell>
          <cell r="E2661">
            <v>175637.18</v>
          </cell>
          <cell r="F2661">
            <v>43459.199999999997</v>
          </cell>
          <cell r="G2661">
            <v>89201.64</v>
          </cell>
          <cell r="H2661">
            <v>11212.66</v>
          </cell>
          <cell r="I2661">
            <v>-151.81</v>
          </cell>
          <cell r="J2661">
            <v>15029.5</v>
          </cell>
          <cell r="K2661">
            <v>5631.63</v>
          </cell>
          <cell r="L2661">
            <v>11385.55</v>
          </cell>
          <cell r="M2661">
            <v>6050.7</v>
          </cell>
          <cell r="N2661">
            <v>36432</v>
          </cell>
          <cell r="O2661">
            <v>7679.86</v>
          </cell>
          <cell r="P2661">
            <v>37010.01</v>
          </cell>
          <cell r="Q2661">
            <v>116191.81</v>
          </cell>
          <cell r="R2661">
            <v>44650.01</v>
          </cell>
          <cell r="S2661">
            <v>1836</v>
          </cell>
          <cell r="T2661">
            <v>12088.8</v>
          </cell>
          <cell r="U2661">
            <v>11385.55</v>
          </cell>
          <cell r="V2661">
            <v>780</v>
          </cell>
          <cell r="W2661">
            <v>12988.8</v>
          </cell>
          <cell r="X2661">
            <v>111.75</v>
          </cell>
          <cell r="Y2661">
            <v>15214.62</v>
          </cell>
          <cell r="Z2661">
            <v>8314.61</v>
          </cell>
          <cell r="AA2661">
            <v>5.63</v>
          </cell>
          <cell r="AB2661">
            <v>2196</v>
          </cell>
          <cell r="AC2661">
            <v>20314.73</v>
          </cell>
          <cell r="AD2661">
            <v>7.01</v>
          </cell>
          <cell r="AE2661">
            <v>23310</v>
          </cell>
          <cell r="AF2661">
            <v>0</v>
          </cell>
          <cell r="AG2661">
            <v>5423.59</v>
          </cell>
          <cell r="AH2661">
            <v>67940.7</v>
          </cell>
          <cell r="AI2661">
            <v>2664</v>
          </cell>
          <cell r="AJ2661">
            <v>175771.14</v>
          </cell>
          <cell r="AK2661">
            <v>4109.47</v>
          </cell>
          <cell r="AL2661">
            <v>6791.39</v>
          </cell>
        </row>
        <row r="2662">
          <cell r="A2662">
            <v>38926</v>
          </cell>
          <cell r="B2662" t="str">
            <v>17:15</v>
          </cell>
          <cell r="C2662">
            <v>48118.77</v>
          </cell>
          <cell r="D2662">
            <v>62048.84</v>
          </cell>
          <cell r="E2662">
            <v>178439.69</v>
          </cell>
          <cell r="F2662">
            <v>43545.599999999999</v>
          </cell>
          <cell r="G2662">
            <v>89163.3</v>
          </cell>
          <cell r="H2662">
            <v>11214.53</v>
          </cell>
          <cell r="I2662">
            <v>-156.69999999999999</v>
          </cell>
          <cell r="J2662">
            <v>15461.06</v>
          </cell>
          <cell r="K2662">
            <v>5617.2</v>
          </cell>
          <cell r="L2662">
            <v>11368.01</v>
          </cell>
          <cell r="M2662">
            <v>6061.91</v>
          </cell>
          <cell r="N2662">
            <v>36432</v>
          </cell>
          <cell r="O2662">
            <v>7679.86</v>
          </cell>
          <cell r="P2662">
            <v>37400</v>
          </cell>
          <cell r="Q2662">
            <v>117596.7</v>
          </cell>
          <cell r="R2662">
            <v>45080</v>
          </cell>
          <cell r="S2662">
            <v>1836</v>
          </cell>
          <cell r="T2662">
            <v>12402</v>
          </cell>
          <cell r="U2662">
            <v>11368.01</v>
          </cell>
          <cell r="V2662">
            <v>792</v>
          </cell>
          <cell r="W2662">
            <v>13075.2</v>
          </cell>
          <cell r="X2662">
            <v>112.5</v>
          </cell>
          <cell r="Y2662">
            <v>15380.9</v>
          </cell>
          <cell r="Z2662">
            <v>8642.7099999999991</v>
          </cell>
          <cell r="AA2662">
            <v>7.5</v>
          </cell>
          <cell r="AB2662">
            <v>1904.7</v>
          </cell>
          <cell r="AC2662">
            <v>20943.02</v>
          </cell>
          <cell r="AD2662">
            <v>3.54</v>
          </cell>
          <cell r="AE2662">
            <v>23310</v>
          </cell>
          <cell r="AF2662">
            <v>0</v>
          </cell>
          <cell r="AG2662">
            <v>5327.43</v>
          </cell>
          <cell r="AH2662">
            <v>67156.91</v>
          </cell>
          <cell r="AI2662">
            <v>2692.8</v>
          </cell>
          <cell r="AJ2662">
            <v>177787.06</v>
          </cell>
          <cell r="AK2662">
            <v>4394.8500000000004</v>
          </cell>
          <cell r="AL2662">
            <v>6162.51</v>
          </cell>
        </row>
        <row r="2663">
          <cell r="A2663">
            <v>38926</v>
          </cell>
          <cell r="B2663" t="str">
            <v>17:30</v>
          </cell>
          <cell r="C2663">
            <v>48652.1</v>
          </cell>
          <cell r="D2663">
            <v>62808.99</v>
          </cell>
          <cell r="E2663">
            <v>179598.98</v>
          </cell>
          <cell r="F2663">
            <v>43545.599999999999</v>
          </cell>
          <cell r="G2663">
            <v>89239.97</v>
          </cell>
          <cell r="H2663">
            <v>11212.66</v>
          </cell>
          <cell r="I2663">
            <v>-162.01</v>
          </cell>
          <cell r="J2663">
            <v>15639.04</v>
          </cell>
          <cell r="K2663">
            <v>9243.9599999999991</v>
          </cell>
          <cell r="L2663">
            <v>11354.26</v>
          </cell>
          <cell r="M2663">
            <v>6054.44</v>
          </cell>
          <cell r="N2663">
            <v>36432</v>
          </cell>
          <cell r="O2663">
            <v>7679.86</v>
          </cell>
          <cell r="P2663">
            <v>37710.01</v>
          </cell>
          <cell r="Q2663">
            <v>118922.01</v>
          </cell>
          <cell r="R2663">
            <v>45390.01</v>
          </cell>
          <cell r="S2663">
            <v>1836</v>
          </cell>
          <cell r="T2663">
            <v>12834</v>
          </cell>
          <cell r="U2663">
            <v>11354.26</v>
          </cell>
          <cell r="V2663">
            <v>777</v>
          </cell>
          <cell r="W2663">
            <v>13449.6</v>
          </cell>
          <cell r="X2663">
            <v>117.75</v>
          </cell>
          <cell r="Y2663">
            <v>15380.9</v>
          </cell>
          <cell r="Z2663">
            <v>8732.1299999999992</v>
          </cell>
          <cell r="AA2663">
            <v>5.63</v>
          </cell>
          <cell r="AB2663">
            <v>1527</v>
          </cell>
          <cell r="AC2663">
            <v>21154.16</v>
          </cell>
          <cell r="AD2663">
            <v>1.93</v>
          </cell>
          <cell r="AE2663">
            <v>23688</v>
          </cell>
          <cell r="AF2663">
            <v>0</v>
          </cell>
          <cell r="AG2663">
            <v>5218.54</v>
          </cell>
          <cell r="AH2663">
            <v>66948.44</v>
          </cell>
          <cell r="AI2663">
            <v>2685.6</v>
          </cell>
          <cell r="AJ2663">
            <v>179610.99</v>
          </cell>
          <cell r="AK2663">
            <v>4337.78</v>
          </cell>
          <cell r="AL2663">
            <v>7055.54</v>
          </cell>
        </row>
        <row r="2664">
          <cell r="A2664">
            <v>38926</v>
          </cell>
          <cell r="B2664" t="str">
            <v>17:45</v>
          </cell>
          <cell r="C2664">
            <v>47794.3</v>
          </cell>
          <cell r="D2664">
            <v>63849.2</v>
          </cell>
          <cell r="E2664">
            <v>177843.66</v>
          </cell>
          <cell r="F2664">
            <v>43545.599999999999</v>
          </cell>
          <cell r="G2664">
            <v>89201.64</v>
          </cell>
          <cell r="H2664">
            <v>11236.65</v>
          </cell>
          <cell r="I2664">
            <v>-160.86000000000001</v>
          </cell>
          <cell r="J2664">
            <v>15987.81</v>
          </cell>
          <cell r="K2664">
            <v>12059.43</v>
          </cell>
          <cell r="L2664">
            <v>12088.81</v>
          </cell>
          <cell r="M2664">
            <v>6061.91</v>
          </cell>
          <cell r="N2664">
            <v>36432</v>
          </cell>
          <cell r="O2664">
            <v>8783.92</v>
          </cell>
          <cell r="P2664">
            <v>37879.99</v>
          </cell>
          <cell r="Q2664">
            <v>118520.86</v>
          </cell>
          <cell r="R2664">
            <v>46440</v>
          </cell>
          <cell r="S2664">
            <v>1836</v>
          </cell>
          <cell r="T2664">
            <v>12816</v>
          </cell>
          <cell r="U2664">
            <v>12088.81</v>
          </cell>
          <cell r="V2664">
            <v>792</v>
          </cell>
          <cell r="W2664">
            <v>13622.4</v>
          </cell>
          <cell r="X2664">
            <v>123</v>
          </cell>
          <cell r="Y2664">
            <v>15713.46</v>
          </cell>
          <cell r="Z2664">
            <v>9514.76</v>
          </cell>
          <cell r="AA2664">
            <v>5.63</v>
          </cell>
          <cell r="AB2664">
            <v>1490</v>
          </cell>
          <cell r="AC2664">
            <v>21118.97</v>
          </cell>
          <cell r="AD2664">
            <v>2.23</v>
          </cell>
          <cell r="AE2664">
            <v>23868</v>
          </cell>
          <cell r="AF2664">
            <v>111.7</v>
          </cell>
          <cell r="AG2664">
            <v>3641.87</v>
          </cell>
          <cell r="AH2664">
            <v>67261.91</v>
          </cell>
          <cell r="AI2664">
            <v>2692.8</v>
          </cell>
          <cell r="AJ2664">
            <v>180379.03</v>
          </cell>
          <cell r="AK2664">
            <v>4280.7</v>
          </cell>
          <cell r="AL2664">
            <v>8700.19</v>
          </cell>
        </row>
        <row r="2665">
          <cell r="A2665">
            <v>38926</v>
          </cell>
          <cell r="B2665" t="str">
            <v>18:00</v>
          </cell>
          <cell r="C2665">
            <v>47915.53</v>
          </cell>
          <cell r="D2665">
            <v>67209.87</v>
          </cell>
          <cell r="E2665">
            <v>178877.28</v>
          </cell>
          <cell r="F2665">
            <v>43804.800000000003</v>
          </cell>
          <cell r="G2665">
            <v>89278.3</v>
          </cell>
          <cell r="H2665">
            <v>11280.9</v>
          </cell>
          <cell r="I2665">
            <v>-160.29</v>
          </cell>
          <cell r="J2665">
            <v>16179.8</v>
          </cell>
          <cell r="K2665">
            <v>12155.25</v>
          </cell>
          <cell r="L2665">
            <v>12700.3</v>
          </cell>
          <cell r="M2665">
            <v>6054.44</v>
          </cell>
          <cell r="N2665">
            <v>35880</v>
          </cell>
          <cell r="O2665">
            <v>13667.24</v>
          </cell>
          <cell r="P2665">
            <v>41100.019999999997</v>
          </cell>
          <cell r="Q2665">
            <v>113640.29</v>
          </cell>
          <cell r="R2665">
            <v>54580.03</v>
          </cell>
          <cell r="S2665">
            <v>1836</v>
          </cell>
          <cell r="T2665">
            <v>13035.6</v>
          </cell>
          <cell r="U2665">
            <v>12700.3</v>
          </cell>
          <cell r="V2665">
            <v>828</v>
          </cell>
          <cell r="W2665">
            <v>13766.4</v>
          </cell>
          <cell r="X2665">
            <v>125.25</v>
          </cell>
          <cell r="Y2665">
            <v>16544.86</v>
          </cell>
          <cell r="Z2665">
            <v>9906.66</v>
          </cell>
          <cell r="AA2665">
            <v>1.88</v>
          </cell>
          <cell r="AB2665">
            <v>1593.4</v>
          </cell>
          <cell r="AC2665">
            <v>19988.73</v>
          </cell>
          <cell r="AD2665">
            <v>2.06</v>
          </cell>
          <cell r="AE2665">
            <v>24966</v>
          </cell>
          <cell r="AF2665">
            <v>130.30000000000001</v>
          </cell>
          <cell r="AG2665">
            <v>3556.05</v>
          </cell>
          <cell r="AH2665">
            <v>69087.44</v>
          </cell>
          <cell r="AI2665">
            <v>2779.2</v>
          </cell>
          <cell r="AJ2665">
            <v>183450.6</v>
          </cell>
          <cell r="AK2665">
            <v>4337.78</v>
          </cell>
          <cell r="AL2665">
            <v>10292.26</v>
          </cell>
        </row>
        <row r="2666">
          <cell r="A2666">
            <v>38926</v>
          </cell>
          <cell r="B2666" t="str">
            <v>18:15</v>
          </cell>
          <cell r="C2666">
            <v>46918.89</v>
          </cell>
          <cell r="D2666">
            <v>68850.2</v>
          </cell>
          <cell r="E2666">
            <v>191313.04</v>
          </cell>
          <cell r="F2666">
            <v>47520</v>
          </cell>
          <cell r="G2666">
            <v>92498.3</v>
          </cell>
          <cell r="H2666">
            <v>11714.74</v>
          </cell>
          <cell r="I2666">
            <v>-172.22</v>
          </cell>
          <cell r="J2666">
            <v>15845.03</v>
          </cell>
          <cell r="K2666">
            <v>12562.01</v>
          </cell>
          <cell r="L2666">
            <v>13791.49</v>
          </cell>
          <cell r="M2666">
            <v>6342.03</v>
          </cell>
          <cell r="N2666">
            <v>37536</v>
          </cell>
          <cell r="O2666">
            <v>16160.46</v>
          </cell>
          <cell r="P2666">
            <v>49130.02</v>
          </cell>
          <cell r="Q2666">
            <v>112412.22</v>
          </cell>
          <cell r="R2666">
            <v>65210.02</v>
          </cell>
          <cell r="S2666">
            <v>1836</v>
          </cell>
          <cell r="T2666">
            <v>14338.8</v>
          </cell>
          <cell r="U2666">
            <v>13791.49</v>
          </cell>
          <cell r="V2666">
            <v>903</v>
          </cell>
          <cell r="W2666">
            <v>14169.6</v>
          </cell>
          <cell r="X2666">
            <v>129</v>
          </cell>
          <cell r="Y2666">
            <v>17791.96</v>
          </cell>
          <cell r="Z2666">
            <v>10540.96</v>
          </cell>
          <cell r="AA2666">
            <v>3.75</v>
          </cell>
          <cell r="AB2666">
            <v>2331.6</v>
          </cell>
          <cell r="AC2666">
            <v>21632.6</v>
          </cell>
          <cell r="AD2666">
            <v>5.17</v>
          </cell>
          <cell r="AE2666">
            <v>27504</v>
          </cell>
          <cell r="AF2666">
            <v>133.33000000000001</v>
          </cell>
          <cell r="AG2666">
            <v>3563.33</v>
          </cell>
          <cell r="AH2666">
            <v>73032.03</v>
          </cell>
          <cell r="AI2666">
            <v>3175.2</v>
          </cell>
          <cell r="AJ2666">
            <v>197160.88</v>
          </cell>
          <cell r="AK2666">
            <v>4280.7</v>
          </cell>
          <cell r="AL2666">
            <v>13078.94</v>
          </cell>
        </row>
        <row r="2667">
          <cell r="A2667">
            <v>38926</v>
          </cell>
          <cell r="B2667" t="str">
            <v>18:30</v>
          </cell>
          <cell r="C2667">
            <v>49821.98</v>
          </cell>
          <cell r="D2667">
            <v>72250.880000000005</v>
          </cell>
          <cell r="E2667">
            <v>209630.97</v>
          </cell>
          <cell r="F2667">
            <v>59011.199999999997</v>
          </cell>
          <cell r="G2667">
            <v>94146.63</v>
          </cell>
          <cell r="H2667">
            <v>12024.83</v>
          </cell>
          <cell r="I2667">
            <v>12045.37</v>
          </cell>
          <cell r="J2667">
            <v>16456.169999999998</v>
          </cell>
          <cell r="K2667">
            <v>15289.06</v>
          </cell>
          <cell r="L2667">
            <v>14692.39</v>
          </cell>
          <cell r="M2667">
            <v>6386.85</v>
          </cell>
          <cell r="N2667">
            <v>38088</v>
          </cell>
          <cell r="O2667">
            <v>16390.98</v>
          </cell>
          <cell r="P2667">
            <v>60490.02</v>
          </cell>
          <cell r="Q2667">
            <v>119420.29</v>
          </cell>
          <cell r="R2667">
            <v>76850.03</v>
          </cell>
          <cell r="S2667">
            <v>1836</v>
          </cell>
          <cell r="T2667">
            <v>16869.599999999999</v>
          </cell>
          <cell r="U2667">
            <v>14692.39</v>
          </cell>
          <cell r="V2667">
            <v>1197</v>
          </cell>
          <cell r="W2667">
            <v>14515.2</v>
          </cell>
          <cell r="X2667">
            <v>129</v>
          </cell>
          <cell r="Y2667">
            <v>19371.62</v>
          </cell>
          <cell r="Z2667">
            <v>11734.92</v>
          </cell>
          <cell r="AA2667">
            <v>1.88</v>
          </cell>
          <cell r="AB2667">
            <v>3291</v>
          </cell>
          <cell r="AC2667">
            <v>24498.32</v>
          </cell>
          <cell r="AD2667">
            <v>5.17</v>
          </cell>
          <cell r="AE2667">
            <v>32976</v>
          </cell>
          <cell r="AF2667">
            <v>149.99</v>
          </cell>
          <cell r="AG2667">
            <v>3505.49</v>
          </cell>
          <cell r="AH2667">
            <v>85070.85</v>
          </cell>
          <cell r="AI2667">
            <v>4104</v>
          </cell>
          <cell r="AJ2667">
            <v>214406.72</v>
          </cell>
          <cell r="AK2667">
            <v>4337.78</v>
          </cell>
          <cell r="AL2667">
            <v>12267.71</v>
          </cell>
        </row>
        <row r="2668">
          <cell r="A2668">
            <v>38926</v>
          </cell>
          <cell r="B2668" t="str">
            <v>18:45</v>
          </cell>
          <cell r="C2668">
            <v>52662.67</v>
          </cell>
          <cell r="D2668">
            <v>83013.03</v>
          </cell>
          <cell r="E2668">
            <v>206993.56</v>
          </cell>
          <cell r="F2668">
            <v>62035.199999999997</v>
          </cell>
          <cell r="G2668">
            <v>94146.63</v>
          </cell>
          <cell r="H2668">
            <v>12002.71</v>
          </cell>
          <cell r="I2668">
            <v>36355.980000000003</v>
          </cell>
          <cell r="J2668">
            <v>15819.03</v>
          </cell>
          <cell r="K2668">
            <v>15946.74</v>
          </cell>
          <cell r="L2668">
            <v>14567.01</v>
          </cell>
          <cell r="M2668">
            <v>6390.59</v>
          </cell>
          <cell r="N2668">
            <v>38088</v>
          </cell>
          <cell r="O2668">
            <v>16354.58</v>
          </cell>
          <cell r="P2668">
            <v>80299.990000000005</v>
          </cell>
          <cell r="Q2668">
            <v>127983.55</v>
          </cell>
          <cell r="R2668">
            <v>96619.99</v>
          </cell>
          <cell r="S2668">
            <v>1944</v>
          </cell>
          <cell r="T2668">
            <v>21164.400000000001</v>
          </cell>
          <cell r="U2668">
            <v>14567.01</v>
          </cell>
          <cell r="V2668">
            <v>1446</v>
          </cell>
          <cell r="W2668">
            <v>15436.8</v>
          </cell>
          <cell r="X2668">
            <v>132</v>
          </cell>
          <cell r="Y2668">
            <v>20868.14</v>
          </cell>
          <cell r="Z2668">
            <v>12431.18</v>
          </cell>
          <cell r="AA2668">
            <v>3.75</v>
          </cell>
          <cell r="AB2668">
            <v>3919.4</v>
          </cell>
          <cell r="AC2668">
            <v>26344.41</v>
          </cell>
          <cell r="AD2668">
            <v>10.24</v>
          </cell>
          <cell r="AE2668">
            <v>36738</v>
          </cell>
          <cell r="AF2668">
            <v>154.16</v>
          </cell>
          <cell r="AG2668">
            <v>3574.73</v>
          </cell>
          <cell r="AH2668">
            <v>94029.59</v>
          </cell>
          <cell r="AI2668">
            <v>4759.2</v>
          </cell>
          <cell r="AJ2668">
            <v>216630.5</v>
          </cell>
          <cell r="AK2668">
            <v>4280.7</v>
          </cell>
          <cell r="AL2668">
            <v>15671.52</v>
          </cell>
        </row>
        <row r="2669">
          <cell r="A2669">
            <v>38926</v>
          </cell>
          <cell r="B2669" t="str">
            <v>19:00</v>
          </cell>
          <cell r="C2669">
            <v>52543.839999999997</v>
          </cell>
          <cell r="D2669">
            <v>80132.460000000006</v>
          </cell>
          <cell r="E2669">
            <v>210322.6</v>
          </cell>
          <cell r="F2669">
            <v>62899.199999999997</v>
          </cell>
          <cell r="G2669">
            <v>94069.97</v>
          </cell>
          <cell r="H2669">
            <v>12030.46</v>
          </cell>
          <cell r="I2669">
            <v>46315.45</v>
          </cell>
          <cell r="J2669">
            <v>16202.59</v>
          </cell>
          <cell r="K2669">
            <v>16027.44</v>
          </cell>
          <cell r="L2669">
            <v>14455.81</v>
          </cell>
          <cell r="M2669">
            <v>6390.59</v>
          </cell>
          <cell r="N2669">
            <v>38088</v>
          </cell>
          <cell r="O2669">
            <v>16336.38</v>
          </cell>
          <cell r="P2669">
            <v>94790.05</v>
          </cell>
          <cell r="Q2669">
            <v>131082</v>
          </cell>
          <cell r="R2669">
            <v>111110.05</v>
          </cell>
          <cell r="S2669">
            <v>1944</v>
          </cell>
          <cell r="T2669">
            <v>23295.599999999999</v>
          </cell>
          <cell r="U2669">
            <v>14455.81</v>
          </cell>
          <cell r="V2669">
            <v>1581</v>
          </cell>
          <cell r="W2669">
            <v>15868.8</v>
          </cell>
          <cell r="X2669">
            <v>145.5</v>
          </cell>
          <cell r="Y2669">
            <v>21616.400000000001</v>
          </cell>
          <cell r="Z2669">
            <v>12520.48</v>
          </cell>
          <cell r="AA2669">
            <v>7.5</v>
          </cell>
          <cell r="AB2669">
            <v>4132.8999999999996</v>
          </cell>
          <cell r="AC2669">
            <v>27047.82</v>
          </cell>
          <cell r="AD2669">
            <v>12.5</v>
          </cell>
          <cell r="AE2669">
            <v>37746</v>
          </cell>
          <cell r="AF2669">
            <v>157.28</v>
          </cell>
          <cell r="AG2669">
            <v>3546.74</v>
          </cell>
          <cell r="AH2669">
            <v>97311.59</v>
          </cell>
          <cell r="AI2669">
            <v>5018.3999999999996</v>
          </cell>
          <cell r="AJ2669">
            <v>218342.21</v>
          </cell>
          <cell r="AK2669">
            <v>4451.93</v>
          </cell>
          <cell r="AL2669">
            <v>15288.13</v>
          </cell>
        </row>
        <row r="2670">
          <cell r="A2670">
            <v>38926</v>
          </cell>
          <cell r="B2670" t="str">
            <v>19:15</v>
          </cell>
          <cell r="C2670">
            <v>53012.75</v>
          </cell>
          <cell r="D2670">
            <v>77892.009999999995</v>
          </cell>
          <cell r="E2670">
            <v>215849.85</v>
          </cell>
          <cell r="F2670">
            <v>63417.599999999999</v>
          </cell>
          <cell r="G2670">
            <v>94184.97</v>
          </cell>
          <cell r="H2670">
            <v>12181.95</v>
          </cell>
          <cell r="I2670">
            <v>46452</v>
          </cell>
          <cell r="J2670">
            <v>16826.54</v>
          </cell>
          <cell r="K2670">
            <v>16334.44</v>
          </cell>
          <cell r="L2670">
            <v>14375.85</v>
          </cell>
          <cell r="M2670">
            <v>6386.85</v>
          </cell>
          <cell r="N2670">
            <v>37536</v>
          </cell>
          <cell r="O2670">
            <v>16378.85</v>
          </cell>
          <cell r="P2670">
            <v>96360.02</v>
          </cell>
          <cell r="Q2670">
            <v>134764.71</v>
          </cell>
          <cell r="R2670">
            <v>112720.03</v>
          </cell>
          <cell r="S2670">
            <v>2052</v>
          </cell>
          <cell r="T2670">
            <v>23709.599999999999</v>
          </cell>
          <cell r="U2670">
            <v>14375.85</v>
          </cell>
          <cell r="V2670">
            <v>1671</v>
          </cell>
          <cell r="W2670">
            <v>16099.2</v>
          </cell>
          <cell r="X2670">
            <v>152.25</v>
          </cell>
          <cell r="Y2670">
            <v>21699.54</v>
          </cell>
          <cell r="Z2670">
            <v>12725.29</v>
          </cell>
          <cell r="AA2670">
            <v>15.01</v>
          </cell>
          <cell r="AB2670">
            <v>4369</v>
          </cell>
          <cell r="AC2670">
            <v>27156.51</v>
          </cell>
          <cell r="AD2670">
            <v>15.64</v>
          </cell>
          <cell r="AE2670">
            <v>37692</v>
          </cell>
          <cell r="AF2670">
            <v>155.19999999999999</v>
          </cell>
          <cell r="AG2670">
            <v>3510.44</v>
          </cell>
          <cell r="AH2670">
            <v>98219.85</v>
          </cell>
          <cell r="AI2670">
            <v>5076</v>
          </cell>
          <cell r="AJ2670">
            <v>219765.8</v>
          </cell>
          <cell r="AK2670">
            <v>4394.8500000000004</v>
          </cell>
          <cell r="AL2670">
            <v>11863.24</v>
          </cell>
        </row>
        <row r="2671">
          <cell r="A2671">
            <v>38926</v>
          </cell>
          <cell r="B2671" t="str">
            <v>19:30</v>
          </cell>
          <cell r="C2671">
            <v>53438.45</v>
          </cell>
          <cell r="D2671">
            <v>78292.09</v>
          </cell>
          <cell r="E2671">
            <v>215526.61</v>
          </cell>
          <cell r="F2671">
            <v>63504</v>
          </cell>
          <cell r="G2671">
            <v>94108.3</v>
          </cell>
          <cell r="H2671">
            <v>12281.7</v>
          </cell>
          <cell r="I2671">
            <v>46558.44</v>
          </cell>
          <cell r="J2671">
            <v>16515.77</v>
          </cell>
          <cell r="K2671">
            <v>16380.54</v>
          </cell>
          <cell r="L2671">
            <v>14114.94</v>
          </cell>
          <cell r="M2671">
            <v>6383.12</v>
          </cell>
          <cell r="N2671">
            <v>38088</v>
          </cell>
          <cell r="O2671">
            <v>16348.52</v>
          </cell>
          <cell r="P2671">
            <v>96329.99</v>
          </cell>
          <cell r="Q2671">
            <v>136191.15</v>
          </cell>
          <cell r="R2671">
            <v>112649.99</v>
          </cell>
          <cell r="S2671">
            <v>1944</v>
          </cell>
          <cell r="T2671">
            <v>24170.400000000001</v>
          </cell>
          <cell r="U2671">
            <v>14114.94</v>
          </cell>
          <cell r="V2671">
            <v>1656</v>
          </cell>
          <cell r="W2671">
            <v>16214.4</v>
          </cell>
          <cell r="X2671">
            <v>180.75</v>
          </cell>
          <cell r="Y2671">
            <v>21450.12</v>
          </cell>
          <cell r="Z2671">
            <v>12873.58</v>
          </cell>
          <cell r="AA2671">
            <v>18.760000000000002</v>
          </cell>
          <cell r="AB2671">
            <v>4431.1000000000004</v>
          </cell>
          <cell r="AC2671">
            <v>26991.09</v>
          </cell>
          <cell r="AD2671">
            <v>27.12</v>
          </cell>
          <cell r="AE2671">
            <v>37638</v>
          </cell>
          <cell r="AF2671">
            <v>155.19999999999999</v>
          </cell>
          <cell r="AG2671">
            <v>3496.06</v>
          </cell>
          <cell r="AH2671">
            <v>98147.12</v>
          </cell>
          <cell r="AI2671">
            <v>5047.2</v>
          </cell>
          <cell r="AJ2671">
            <v>218805.84</v>
          </cell>
          <cell r="AK2671">
            <v>4337.78</v>
          </cell>
          <cell r="AL2671">
            <v>11078.9</v>
          </cell>
        </row>
        <row r="2672">
          <cell r="A2672">
            <v>38926</v>
          </cell>
          <cell r="B2672" t="str">
            <v>19:45</v>
          </cell>
          <cell r="C2672">
            <v>51277.54</v>
          </cell>
          <cell r="D2672">
            <v>78372.100000000006</v>
          </cell>
          <cell r="E2672">
            <v>215769.83</v>
          </cell>
          <cell r="F2672">
            <v>63504</v>
          </cell>
          <cell r="G2672">
            <v>94184.97</v>
          </cell>
          <cell r="H2672">
            <v>12257.7</v>
          </cell>
          <cell r="I2672">
            <v>46583.09</v>
          </cell>
          <cell r="J2672">
            <v>16226.99</v>
          </cell>
          <cell r="K2672">
            <v>16362.35</v>
          </cell>
          <cell r="L2672">
            <v>13887.66</v>
          </cell>
          <cell r="M2672">
            <v>6383.12</v>
          </cell>
          <cell r="N2672">
            <v>38088</v>
          </cell>
          <cell r="O2672">
            <v>16378.85</v>
          </cell>
          <cell r="P2672">
            <v>96330.02</v>
          </cell>
          <cell r="Q2672">
            <v>136051.76999999999</v>
          </cell>
          <cell r="R2672">
            <v>112650.02</v>
          </cell>
          <cell r="S2672">
            <v>1944</v>
          </cell>
          <cell r="T2672">
            <v>24321.599999999999</v>
          </cell>
          <cell r="U2672">
            <v>13887.66</v>
          </cell>
          <cell r="V2672">
            <v>1641</v>
          </cell>
          <cell r="W2672">
            <v>16156.8</v>
          </cell>
          <cell r="X2672">
            <v>222.75</v>
          </cell>
          <cell r="Y2672">
            <v>21616.400000000001</v>
          </cell>
          <cell r="Z2672">
            <v>12753.2</v>
          </cell>
          <cell r="AA2672">
            <v>18.760000000000002</v>
          </cell>
          <cell r="AB2672">
            <v>4349.6000000000004</v>
          </cell>
          <cell r="AC2672">
            <v>26945.66</v>
          </cell>
          <cell r="AD2672">
            <v>41.18</v>
          </cell>
          <cell r="AE2672">
            <v>37422</v>
          </cell>
          <cell r="AF2672">
            <v>149.99</v>
          </cell>
          <cell r="AG2672">
            <v>3429.77</v>
          </cell>
          <cell r="AH2672">
            <v>97898.12</v>
          </cell>
          <cell r="AI2672">
            <v>5018.3999999999996</v>
          </cell>
          <cell r="AJ2672">
            <v>217605.98</v>
          </cell>
          <cell r="AK2672">
            <v>4394.8500000000004</v>
          </cell>
          <cell r="AL2672">
            <v>10254.82</v>
          </cell>
        </row>
        <row r="2673">
          <cell r="A2673">
            <v>38926</v>
          </cell>
          <cell r="B2673" t="str">
            <v>20:00</v>
          </cell>
          <cell r="C2673">
            <v>50811.82</v>
          </cell>
          <cell r="D2673">
            <v>74971.42</v>
          </cell>
          <cell r="E2673">
            <v>214769.36</v>
          </cell>
          <cell r="F2673">
            <v>63331.199999999997</v>
          </cell>
          <cell r="G2673">
            <v>95066.63</v>
          </cell>
          <cell r="H2673">
            <v>12305.7</v>
          </cell>
          <cell r="I2673">
            <v>46618.46</v>
          </cell>
          <cell r="J2673">
            <v>16117</v>
          </cell>
          <cell r="K2673">
            <v>16233.79</v>
          </cell>
          <cell r="L2673">
            <v>13753.1</v>
          </cell>
          <cell r="M2673">
            <v>6394.32</v>
          </cell>
          <cell r="N2673">
            <v>37536</v>
          </cell>
          <cell r="O2673">
            <v>16354.58</v>
          </cell>
          <cell r="P2673">
            <v>96400.04</v>
          </cell>
          <cell r="Q2673">
            <v>135404.26999999999</v>
          </cell>
          <cell r="R2673">
            <v>112760.04</v>
          </cell>
          <cell r="S2673">
            <v>2052</v>
          </cell>
          <cell r="T2673">
            <v>24408</v>
          </cell>
          <cell r="U2673">
            <v>13753.1</v>
          </cell>
          <cell r="V2673">
            <v>1635</v>
          </cell>
          <cell r="W2673">
            <v>16070.4</v>
          </cell>
          <cell r="X2673">
            <v>315</v>
          </cell>
          <cell r="Y2673">
            <v>21865.82</v>
          </cell>
          <cell r="Z2673">
            <v>12501.7</v>
          </cell>
          <cell r="AA2673">
            <v>18.760000000000002</v>
          </cell>
          <cell r="AB2673">
            <v>4303.3999999999996</v>
          </cell>
          <cell r="AC2673">
            <v>26779.05</v>
          </cell>
          <cell r="AD2673">
            <v>44.76</v>
          </cell>
          <cell r="AE2673">
            <v>36954</v>
          </cell>
          <cell r="AF2673">
            <v>144.78</v>
          </cell>
          <cell r="AG2673">
            <v>3491.43</v>
          </cell>
          <cell r="AH2673">
            <v>97573.32</v>
          </cell>
          <cell r="AI2673">
            <v>4996.8</v>
          </cell>
          <cell r="AJ2673">
            <v>216326.12</v>
          </cell>
          <cell r="AK2673">
            <v>4166.55</v>
          </cell>
          <cell r="AL2673">
            <v>9765.0400000000009</v>
          </cell>
        </row>
        <row r="2674">
          <cell r="A2674">
            <v>38926</v>
          </cell>
          <cell r="B2674" t="str">
            <v>20:15</v>
          </cell>
          <cell r="C2674">
            <v>50958.26</v>
          </cell>
          <cell r="D2674">
            <v>73571.149999999994</v>
          </cell>
          <cell r="E2674">
            <v>209086.92</v>
          </cell>
          <cell r="F2674">
            <v>63590.400000000001</v>
          </cell>
          <cell r="G2674">
            <v>96101.63</v>
          </cell>
          <cell r="H2674">
            <v>12473.68</v>
          </cell>
          <cell r="I2674">
            <v>46624.53</v>
          </cell>
          <cell r="J2674">
            <v>16356.98</v>
          </cell>
          <cell r="K2674">
            <v>16294.89</v>
          </cell>
          <cell r="L2674">
            <v>13218.56</v>
          </cell>
          <cell r="M2674">
            <v>6390.59</v>
          </cell>
          <cell r="N2674">
            <v>38088</v>
          </cell>
          <cell r="O2674">
            <v>16354.58</v>
          </cell>
          <cell r="P2674">
            <v>96089.99</v>
          </cell>
          <cell r="Q2674">
            <v>133960.85</v>
          </cell>
          <cell r="R2674">
            <v>112409.99</v>
          </cell>
          <cell r="S2674">
            <v>1944</v>
          </cell>
          <cell r="T2674">
            <v>24310.799999999999</v>
          </cell>
          <cell r="U2674">
            <v>13218.56</v>
          </cell>
          <cell r="V2674">
            <v>1608</v>
          </cell>
          <cell r="W2674">
            <v>15840</v>
          </cell>
          <cell r="X2674">
            <v>390.75</v>
          </cell>
          <cell r="Y2674">
            <v>22032.1</v>
          </cell>
          <cell r="Z2674">
            <v>11737.58</v>
          </cell>
          <cell r="AA2674">
            <v>18.760000000000002</v>
          </cell>
          <cell r="AB2674">
            <v>4230</v>
          </cell>
          <cell r="AC2674">
            <v>26623.59</v>
          </cell>
          <cell r="AD2674">
            <v>47.23</v>
          </cell>
          <cell r="AE2674">
            <v>36414</v>
          </cell>
          <cell r="AF2674">
            <v>141.66</v>
          </cell>
          <cell r="AG2674">
            <v>3433.28</v>
          </cell>
          <cell r="AH2674">
            <v>97272.59</v>
          </cell>
          <cell r="AI2674">
            <v>4960.8</v>
          </cell>
          <cell r="AJ2674">
            <v>212838.61</v>
          </cell>
          <cell r="AK2674">
            <v>4280.7</v>
          </cell>
          <cell r="AL2674">
            <v>10849.77</v>
          </cell>
        </row>
        <row r="2675">
          <cell r="A2675">
            <v>38926</v>
          </cell>
          <cell r="B2675" t="str">
            <v>20:30</v>
          </cell>
          <cell r="C2675">
            <v>51281.54</v>
          </cell>
          <cell r="D2675">
            <v>74411.31</v>
          </cell>
          <cell r="E2675">
            <v>208088.85</v>
          </cell>
          <cell r="F2675">
            <v>63590.400000000001</v>
          </cell>
          <cell r="G2675">
            <v>96101.63</v>
          </cell>
          <cell r="H2675">
            <v>12497.68</v>
          </cell>
          <cell r="I2675">
            <v>46648.21</v>
          </cell>
          <cell r="J2675">
            <v>16323.38</v>
          </cell>
          <cell r="K2675">
            <v>16353.86</v>
          </cell>
          <cell r="L2675">
            <v>12994.39</v>
          </cell>
          <cell r="M2675">
            <v>6401.79</v>
          </cell>
          <cell r="N2675">
            <v>37536</v>
          </cell>
          <cell r="O2675">
            <v>16360.65</v>
          </cell>
          <cell r="P2675">
            <v>86199.99</v>
          </cell>
          <cell r="Q2675">
            <v>140542.79999999999</v>
          </cell>
          <cell r="R2675">
            <v>102519.99</v>
          </cell>
          <cell r="S2675">
            <v>2052</v>
          </cell>
          <cell r="T2675">
            <v>23572.799999999999</v>
          </cell>
          <cell r="U2675">
            <v>12994.39</v>
          </cell>
          <cell r="V2675">
            <v>1557</v>
          </cell>
          <cell r="W2675">
            <v>15609.6</v>
          </cell>
          <cell r="X2675">
            <v>440.25</v>
          </cell>
          <cell r="Y2675">
            <v>21699.54</v>
          </cell>
          <cell r="Z2675">
            <v>11497.29</v>
          </cell>
          <cell r="AA2675">
            <v>18.760000000000002</v>
          </cell>
          <cell r="AB2675">
            <v>4139.2</v>
          </cell>
          <cell r="AC2675">
            <v>26223.89</v>
          </cell>
          <cell r="AD2675">
            <v>46.51</v>
          </cell>
          <cell r="AE2675">
            <v>35838</v>
          </cell>
          <cell r="AF2675">
            <v>137.49</v>
          </cell>
          <cell r="AG2675">
            <v>3525.05</v>
          </cell>
          <cell r="AH2675">
            <v>95786.79</v>
          </cell>
          <cell r="AI2675">
            <v>4896</v>
          </cell>
          <cell r="AJ2675">
            <v>211350.74</v>
          </cell>
          <cell r="AK2675">
            <v>4223.62</v>
          </cell>
          <cell r="AL2675">
            <v>10654.56</v>
          </cell>
        </row>
        <row r="2676">
          <cell r="A2676">
            <v>38926</v>
          </cell>
          <cell r="B2676" t="str">
            <v>20:45</v>
          </cell>
          <cell r="C2676">
            <v>50320.91</v>
          </cell>
          <cell r="D2676">
            <v>73011.02</v>
          </cell>
          <cell r="E2676">
            <v>209209.3</v>
          </cell>
          <cell r="F2676">
            <v>55987.199999999997</v>
          </cell>
          <cell r="G2676">
            <v>96101.63</v>
          </cell>
          <cell r="H2676">
            <v>12521.68</v>
          </cell>
          <cell r="I2676">
            <v>46631.6</v>
          </cell>
          <cell r="J2676">
            <v>16516.57</v>
          </cell>
          <cell r="K2676">
            <v>16122.15</v>
          </cell>
          <cell r="L2676">
            <v>12953.03</v>
          </cell>
          <cell r="M2676">
            <v>6405.53</v>
          </cell>
          <cell r="N2676">
            <v>37536</v>
          </cell>
          <cell r="O2676">
            <v>16354.58</v>
          </cell>
          <cell r="P2676">
            <v>86019.98</v>
          </cell>
          <cell r="Q2676">
            <v>137537.12</v>
          </cell>
          <cell r="R2676">
            <v>102379.99</v>
          </cell>
          <cell r="S2676">
            <v>1944</v>
          </cell>
          <cell r="T2676">
            <v>23086.799999999999</v>
          </cell>
          <cell r="U2676">
            <v>12953.03</v>
          </cell>
          <cell r="V2676">
            <v>1527</v>
          </cell>
          <cell r="W2676">
            <v>15091.2</v>
          </cell>
          <cell r="X2676">
            <v>454.5</v>
          </cell>
          <cell r="Y2676">
            <v>21450.12</v>
          </cell>
          <cell r="Z2676">
            <v>11452.27</v>
          </cell>
          <cell r="AA2676">
            <v>18.760000000000002</v>
          </cell>
          <cell r="AB2676">
            <v>4035.6</v>
          </cell>
          <cell r="AC2676">
            <v>25818.12</v>
          </cell>
          <cell r="AD2676">
            <v>45.95</v>
          </cell>
          <cell r="AE2676">
            <v>34956</v>
          </cell>
          <cell r="AF2676">
            <v>132.28</v>
          </cell>
          <cell r="AG2676">
            <v>4010.69</v>
          </cell>
          <cell r="AH2676">
            <v>94263.53</v>
          </cell>
          <cell r="AI2676">
            <v>4816.8</v>
          </cell>
          <cell r="AJ2676">
            <v>209926.83</v>
          </cell>
          <cell r="AK2676">
            <v>4166.55</v>
          </cell>
          <cell r="AL2676">
            <v>8950.2900000000009</v>
          </cell>
        </row>
        <row r="2677">
          <cell r="A2677">
            <v>38926</v>
          </cell>
          <cell r="B2677" t="str">
            <v>21:00</v>
          </cell>
          <cell r="C2677">
            <v>50440.93</v>
          </cell>
          <cell r="D2677">
            <v>72690.97</v>
          </cell>
          <cell r="E2677">
            <v>205689.82</v>
          </cell>
          <cell r="F2677">
            <v>48470.400000000001</v>
          </cell>
          <cell r="G2677">
            <v>96523.3</v>
          </cell>
          <cell r="H2677">
            <v>12497.68</v>
          </cell>
          <cell r="I2677">
            <v>46676.2</v>
          </cell>
          <cell r="J2677">
            <v>16129.8</v>
          </cell>
          <cell r="K2677">
            <v>16175.97</v>
          </cell>
          <cell r="L2677">
            <v>12615.08</v>
          </cell>
          <cell r="M2677">
            <v>6398.06</v>
          </cell>
          <cell r="N2677">
            <v>38088</v>
          </cell>
          <cell r="O2677">
            <v>16457.71</v>
          </cell>
          <cell r="P2677">
            <v>86090</v>
          </cell>
          <cell r="Q2677">
            <v>133500.89000000001</v>
          </cell>
          <cell r="R2677">
            <v>102530</v>
          </cell>
          <cell r="S2677">
            <v>2052</v>
          </cell>
          <cell r="T2677">
            <v>22888.799999999999</v>
          </cell>
          <cell r="U2677">
            <v>12615.08</v>
          </cell>
          <cell r="V2677">
            <v>1497</v>
          </cell>
          <cell r="W2677">
            <v>15004.8</v>
          </cell>
          <cell r="X2677">
            <v>462</v>
          </cell>
          <cell r="Y2677">
            <v>21034.42</v>
          </cell>
          <cell r="Z2677">
            <v>11472.62</v>
          </cell>
          <cell r="AA2677">
            <v>18.760000000000002</v>
          </cell>
          <cell r="AB2677">
            <v>3881</v>
          </cell>
          <cell r="AC2677">
            <v>25353.48</v>
          </cell>
          <cell r="AD2677">
            <v>46.91</v>
          </cell>
          <cell r="AE2677">
            <v>34182</v>
          </cell>
          <cell r="AF2677">
            <v>121.87</v>
          </cell>
          <cell r="AG2677">
            <v>4314.4399999999996</v>
          </cell>
          <cell r="AH2677">
            <v>92528.06</v>
          </cell>
          <cell r="AI2677">
            <v>4737.6000000000004</v>
          </cell>
          <cell r="AJ2677">
            <v>207207.12</v>
          </cell>
          <cell r="AK2677">
            <v>4223.62</v>
          </cell>
          <cell r="AL2677">
            <v>8529.4699999999993</v>
          </cell>
        </row>
        <row r="2678">
          <cell r="A2678">
            <v>38926</v>
          </cell>
          <cell r="B2678" t="str">
            <v>21:15</v>
          </cell>
          <cell r="C2678">
            <v>49661.95</v>
          </cell>
          <cell r="D2678">
            <v>70370.64</v>
          </cell>
          <cell r="E2678">
            <v>194010.43</v>
          </cell>
          <cell r="F2678">
            <v>48816</v>
          </cell>
          <cell r="G2678">
            <v>96983.3</v>
          </cell>
          <cell r="H2678">
            <v>12665.66</v>
          </cell>
          <cell r="I2678">
            <v>46718.22</v>
          </cell>
          <cell r="J2678">
            <v>16140.6</v>
          </cell>
          <cell r="K2678">
            <v>16149.41</v>
          </cell>
          <cell r="L2678">
            <v>11234.51</v>
          </cell>
          <cell r="M2678">
            <v>6409.26</v>
          </cell>
          <cell r="N2678">
            <v>37536</v>
          </cell>
          <cell r="O2678">
            <v>16572.97</v>
          </cell>
          <cell r="P2678">
            <v>78659.98</v>
          </cell>
          <cell r="Q2678">
            <v>134469.24</v>
          </cell>
          <cell r="R2678">
            <v>95179.98</v>
          </cell>
          <cell r="S2678">
            <v>2052</v>
          </cell>
          <cell r="T2678">
            <v>23583.599999999999</v>
          </cell>
          <cell r="U2678">
            <v>11234.51</v>
          </cell>
          <cell r="V2678">
            <v>1389</v>
          </cell>
          <cell r="W2678">
            <v>15004.8</v>
          </cell>
          <cell r="X2678">
            <v>457.5</v>
          </cell>
          <cell r="Y2678">
            <v>20701.86</v>
          </cell>
          <cell r="Z2678">
            <v>11982.1</v>
          </cell>
          <cell r="AA2678">
            <v>18.760000000000002</v>
          </cell>
          <cell r="AB2678">
            <v>3755.1</v>
          </cell>
          <cell r="AC2678">
            <v>17902.759999999998</v>
          </cell>
          <cell r="AD2678">
            <v>67.849999999999994</v>
          </cell>
          <cell r="AE2678">
            <v>33102</v>
          </cell>
          <cell r="AF2678">
            <v>112.49</v>
          </cell>
          <cell r="AG2678">
            <v>5181.74</v>
          </cell>
          <cell r="AH2678">
            <v>90919.26</v>
          </cell>
          <cell r="AI2678">
            <v>4622.3999999999996</v>
          </cell>
          <cell r="AJ2678">
            <v>199704.18</v>
          </cell>
          <cell r="AK2678">
            <v>4337.78</v>
          </cell>
          <cell r="AL2678">
            <v>11692.51</v>
          </cell>
        </row>
        <row r="2679">
          <cell r="A2679">
            <v>38926</v>
          </cell>
          <cell r="B2679" t="str">
            <v>21:30</v>
          </cell>
          <cell r="C2679">
            <v>49073.41</v>
          </cell>
          <cell r="D2679">
            <v>53688.75</v>
          </cell>
          <cell r="E2679">
            <v>194609.29</v>
          </cell>
          <cell r="F2679">
            <v>48816</v>
          </cell>
          <cell r="G2679">
            <v>96983.3</v>
          </cell>
          <cell r="H2679">
            <v>12689.66</v>
          </cell>
          <cell r="I2679">
            <v>46669.26</v>
          </cell>
          <cell r="J2679">
            <v>16260.59</v>
          </cell>
          <cell r="K2679">
            <v>16101.63</v>
          </cell>
          <cell r="L2679">
            <v>10806.34</v>
          </cell>
          <cell r="M2679">
            <v>6401.79</v>
          </cell>
          <cell r="N2679">
            <v>38088</v>
          </cell>
          <cell r="O2679">
            <v>16566.900000000001</v>
          </cell>
          <cell r="P2679">
            <v>76320.02</v>
          </cell>
          <cell r="Q2679">
            <v>129595.8</v>
          </cell>
          <cell r="R2679">
            <v>92840.02</v>
          </cell>
          <cell r="S2679">
            <v>2052</v>
          </cell>
          <cell r="T2679">
            <v>23320.799999999999</v>
          </cell>
          <cell r="U2679">
            <v>10806.34</v>
          </cell>
          <cell r="V2679">
            <v>1323</v>
          </cell>
          <cell r="W2679">
            <v>14486.4</v>
          </cell>
          <cell r="X2679">
            <v>447</v>
          </cell>
          <cell r="Y2679">
            <v>20286.16</v>
          </cell>
          <cell r="Z2679">
            <v>11619.67</v>
          </cell>
          <cell r="AA2679">
            <v>18.760000000000002</v>
          </cell>
          <cell r="AB2679">
            <v>3606.9</v>
          </cell>
          <cell r="AC2679">
            <v>17826.36</v>
          </cell>
          <cell r="AD2679">
            <v>20.260000000000002</v>
          </cell>
          <cell r="AE2679">
            <v>31878</v>
          </cell>
          <cell r="AF2679">
            <v>106.24</v>
          </cell>
          <cell r="AG2679">
            <v>5187.8100000000004</v>
          </cell>
          <cell r="AH2679">
            <v>88463.79</v>
          </cell>
          <cell r="AI2679">
            <v>4485.6000000000004</v>
          </cell>
          <cell r="AJ2679">
            <v>197208.43</v>
          </cell>
          <cell r="AK2679">
            <v>4509</v>
          </cell>
          <cell r="AL2679">
            <v>9720.58</v>
          </cell>
        </row>
        <row r="2680">
          <cell r="A2680">
            <v>38926</v>
          </cell>
          <cell r="B2680" t="str">
            <v>21:45</v>
          </cell>
          <cell r="C2680">
            <v>49999.63</v>
          </cell>
          <cell r="D2680">
            <v>50807.519999999997</v>
          </cell>
          <cell r="E2680">
            <v>192731.49</v>
          </cell>
          <cell r="F2680">
            <v>39744</v>
          </cell>
          <cell r="G2680">
            <v>97021.63</v>
          </cell>
          <cell r="H2680">
            <v>12641.67</v>
          </cell>
          <cell r="I2680">
            <v>46344.46</v>
          </cell>
          <cell r="J2680">
            <v>16046.61</v>
          </cell>
          <cell r="K2680">
            <v>16303.01</v>
          </cell>
          <cell r="L2680">
            <v>10573.67</v>
          </cell>
          <cell r="M2680">
            <v>6409.26</v>
          </cell>
          <cell r="N2680">
            <v>36984</v>
          </cell>
          <cell r="O2680">
            <v>16554.77</v>
          </cell>
          <cell r="P2680">
            <v>72699.98</v>
          </cell>
          <cell r="Q2680">
            <v>124732.03</v>
          </cell>
          <cell r="R2680">
            <v>89259.98</v>
          </cell>
          <cell r="S2680">
            <v>1944</v>
          </cell>
          <cell r="T2680">
            <v>22622.400000000001</v>
          </cell>
          <cell r="U2680">
            <v>10573.67</v>
          </cell>
          <cell r="V2680">
            <v>1284</v>
          </cell>
          <cell r="W2680">
            <v>14169.6</v>
          </cell>
          <cell r="X2680">
            <v>429</v>
          </cell>
          <cell r="Y2680">
            <v>19953.599999999999</v>
          </cell>
          <cell r="Z2680">
            <v>11282.37</v>
          </cell>
          <cell r="AA2680">
            <v>18.760000000000002</v>
          </cell>
          <cell r="AB2680">
            <v>3417.1</v>
          </cell>
          <cell r="AC2680">
            <v>17360.21</v>
          </cell>
          <cell r="AD2680">
            <v>12.3</v>
          </cell>
          <cell r="AE2680">
            <v>30798</v>
          </cell>
          <cell r="AF2680">
            <v>97.91</v>
          </cell>
          <cell r="AG2680">
            <v>5189.78</v>
          </cell>
          <cell r="AH2680">
            <v>85669.26</v>
          </cell>
          <cell r="AI2680">
            <v>4320</v>
          </cell>
          <cell r="AJ2680">
            <v>193816.79</v>
          </cell>
          <cell r="AK2680">
            <v>4509</v>
          </cell>
          <cell r="AL2680">
            <v>8132.03</v>
          </cell>
        </row>
        <row r="2681">
          <cell r="A2681">
            <v>38926</v>
          </cell>
          <cell r="B2681" t="str">
            <v>22:00</v>
          </cell>
          <cell r="C2681">
            <v>49556.72</v>
          </cell>
          <cell r="D2681">
            <v>54928.160000000003</v>
          </cell>
          <cell r="E2681">
            <v>185291.74</v>
          </cell>
          <cell r="F2681">
            <v>32486.400000000001</v>
          </cell>
          <cell r="G2681">
            <v>97558.3</v>
          </cell>
          <cell r="H2681">
            <v>12667.54</v>
          </cell>
          <cell r="I2681">
            <v>36981.440000000002</v>
          </cell>
          <cell r="J2681">
            <v>16382.98</v>
          </cell>
          <cell r="K2681">
            <v>16277.08</v>
          </cell>
          <cell r="L2681">
            <v>10577.12</v>
          </cell>
          <cell r="M2681">
            <v>6398.06</v>
          </cell>
          <cell r="N2681">
            <v>38088</v>
          </cell>
          <cell r="O2681">
            <v>16566.900000000001</v>
          </cell>
          <cell r="P2681">
            <v>70060.02</v>
          </cell>
          <cell r="Q2681">
            <v>118791.76</v>
          </cell>
          <cell r="R2681">
            <v>86580.02</v>
          </cell>
          <cell r="S2681">
            <v>2052</v>
          </cell>
          <cell r="T2681">
            <v>21412.799999999999</v>
          </cell>
          <cell r="U2681">
            <v>10577.12</v>
          </cell>
          <cell r="V2681">
            <v>1143</v>
          </cell>
          <cell r="W2681">
            <v>13824</v>
          </cell>
          <cell r="X2681">
            <v>426.75</v>
          </cell>
          <cell r="Y2681">
            <v>19621.04</v>
          </cell>
          <cell r="Z2681">
            <v>11201.01</v>
          </cell>
          <cell r="AA2681">
            <v>20.64</v>
          </cell>
          <cell r="AB2681">
            <v>3243.3</v>
          </cell>
          <cell r="AC2681">
            <v>17797.32</v>
          </cell>
          <cell r="AD2681">
            <v>12.17</v>
          </cell>
          <cell r="AE2681">
            <v>29790</v>
          </cell>
          <cell r="AF2681">
            <v>90.62</v>
          </cell>
          <cell r="AG2681">
            <v>5254.92</v>
          </cell>
          <cell r="AH2681">
            <v>82676.06</v>
          </cell>
          <cell r="AI2681">
            <v>4190.3999999999996</v>
          </cell>
          <cell r="AJ2681">
            <v>187929.51</v>
          </cell>
          <cell r="AK2681">
            <v>4394.8500000000004</v>
          </cell>
          <cell r="AL2681">
            <v>8558.67</v>
          </cell>
        </row>
        <row r="2682">
          <cell r="A2682">
            <v>38926</v>
          </cell>
          <cell r="B2682" t="str">
            <v>22:15</v>
          </cell>
          <cell r="C2682">
            <v>46101.89</v>
          </cell>
          <cell r="D2682">
            <v>62248.88</v>
          </cell>
          <cell r="E2682">
            <v>174733.3</v>
          </cell>
          <cell r="F2682">
            <v>32400</v>
          </cell>
          <cell r="G2682">
            <v>97979.97</v>
          </cell>
          <cell r="H2682">
            <v>12759.78</v>
          </cell>
          <cell r="I2682">
            <v>25213.94</v>
          </cell>
          <cell r="J2682">
            <v>15854.22</v>
          </cell>
          <cell r="K2682">
            <v>16149.02</v>
          </cell>
          <cell r="L2682">
            <v>10633.19</v>
          </cell>
          <cell r="M2682">
            <v>6405.53</v>
          </cell>
          <cell r="N2682">
            <v>38088</v>
          </cell>
          <cell r="O2682">
            <v>16560.84</v>
          </cell>
          <cell r="P2682">
            <v>69250</v>
          </cell>
          <cell r="Q2682">
            <v>112342.86</v>
          </cell>
          <cell r="R2682">
            <v>85770</v>
          </cell>
          <cell r="S2682">
            <v>2052</v>
          </cell>
          <cell r="T2682">
            <v>20275.2</v>
          </cell>
          <cell r="U2682">
            <v>10633.19</v>
          </cell>
          <cell r="V2682">
            <v>1062</v>
          </cell>
          <cell r="W2682">
            <v>13651.2</v>
          </cell>
          <cell r="X2682">
            <v>412.5</v>
          </cell>
          <cell r="Y2682">
            <v>18789.64</v>
          </cell>
          <cell r="Z2682">
            <v>10980.57</v>
          </cell>
          <cell r="AA2682">
            <v>16.88</v>
          </cell>
          <cell r="AB2682">
            <v>3128.5</v>
          </cell>
          <cell r="AC2682">
            <v>17624.22</v>
          </cell>
          <cell r="AD2682">
            <v>11.39</v>
          </cell>
          <cell r="AE2682">
            <v>28476</v>
          </cell>
          <cell r="AF2682">
            <v>84.37</v>
          </cell>
          <cell r="AG2682">
            <v>5206.72</v>
          </cell>
          <cell r="AH2682">
            <v>79530.53</v>
          </cell>
          <cell r="AI2682">
            <v>3974.4</v>
          </cell>
          <cell r="AJ2682">
            <v>180522.45</v>
          </cell>
          <cell r="AK2682">
            <v>4337.78</v>
          </cell>
          <cell r="AL2682">
            <v>11000.51</v>
          </cell>
        </row>
        <row r="2683">
          <cell r="A2683">
            <v>38926</v>
          </cell>
          <cell r="B2683" t="str">
            <v>22:30</v>
          </cell>
          <cell r="C2683">
            <v>46288.74</v>
          </cell>
          <cell r="D2683">
            <v>75451.48</v>
          </cell>
          <cell r="E2683">
            <v>175811.79</v>
          </cell>
          <cell r="F2683">
            <v>17020.8</v>
          </cell>
          <cell r="G2683">
            <v>98324.97</v>
          </cell>
          <cell r="H2683">
            <v>12665.66</v>
          </cell>
          <cell r="I2683">
            <v>10091.469999999999</v>
          </cell>
          <cell r="J2683">
            <v>17388.89</v>
          </cell>
          <cell r="K2683">
            <v>16502.689999999999</v>
          </cell>
          <cell r="L2683">
            <v>10663.75</v>
          </cell>
          <cell r="M2683">
            <v>6390.59</v>
          </cell>
          <cell r="N2683">
            <v>38088</v>
          </cell>
          <cell r="O2683">
            <v>16566.900000000001</v>
          </cell>
          <cell r="P2683">
            <v>62029.98</v>
          </cell>
          <cell r="Q2683">
            <v>109826.42</v>
          </cell>
          <cell r="R2683">
            <v>78549.98</v>
          </cell>
          <cell r="S2683">
            <v>1944</v>
          </cell>
          <cell r="T2683">
            <v>18550.8</v>
          </cell>
          <cell r="U2683">
            <v>10663.75</v>
          </cell>
          <cell r="V2683">
            <v>993</v>
          </cell>
          <cell r="W2683">
            <v>13392</v>
          </cell>
          <cell r="X2683">
            <v>389.25</v>
          </cell>
          <cell r="Y2683">
            <v>18041.38</v>
          </cell>
          <cell r="Z2683">
            <v>10716.73</v>
          </cell>
          <cell r="AA2683">
            <v>18.760000000000002</v>
          </cell>
          <cell r="AB2683">
            <v>3024.9</v>
          </cell>
          <cell r="AC2683">
            <v>17749.36</v>
          </cell>
          <cell r="AD2683">
            <v>10.93</v>
          </cell>
          <cell r="AE2683">
            <v>26820</v>
          </cell>
          <cell r="AF2683">
            <v>78.12</v>
          </cell>
          <cell r="AG2683">
            <v>5241.8599999999997</v>
          </cell>
          <cell r="AH2683">
            <v>76347.59</v>
          </cell>
          <cell r="AI2683">
            <v>3758.4</v>
          </cell>
          <cell r="AJ2683">
            <v>178330.62</v>
          </cell>
          <cell r="AK2683">
            <v>4223.62</v>
          </cell>
          <cell r="AL2683">
            <v>8594.9</v>
          </cell>
        </row>
        <row r="2684">
          <cell r="A2684">
            <v>38926</v>
          </cell>
          <cell r="B2684" t="str">
            <v>22:45</v>
          </cell>
          <cell r="C2684">
            <v>43912.57</v>
          </cell>
          <cell r="D2684">
            <v>74131.25</v>
          </cell>
          <cell r="E2684">
            <v>171365.86</v>
          </cell>
          <cell r="F2684">
            <v>16156.8</v>
          </cell>
          <cell r="G2684">
            <v>98018.3</v>
          </cell>
          <cell r="H2684">
            <v>12689.66</v>
          </cell>
          <cell r="I2684">
            <v>-151.81</v>
          </cell>
          <cell r="J2684">
            <v>16044.61</v>
          </cell>
          <cell r="K2684">
            <v>15101.38</v>
          </cell>
          <cell r="L2684">
            <v>10622.39</v>
          </cell>
          <cell r="M2684">
            <v>6394.32</v>
          </cell>
          <cell r="N2684">
            <v>38088</v>
          </cell>
          <cell r="O2684">
            <v>16548.7</v>
          </cell>
          <cell r="P2684">
            <v>60390</v>
          </cell>
          <cell r="Q2684">
            <v>102071.81</v>
          </cell>
          <cell r="R2684">
            <v>76910</v>
          </cell>
          <cell r="S2684">
            <v>1944</v>
          </cell>
          <cell r="T2684">
            <v>17362.8</v>
          </cell>
          <cell r="U2684">
            <v>10622.39</v>
          </cell>
          <cell r="V2684">
            <v>915</v>
          </cell>
          <cell r="W2684">
            <v>13104</v>
          </cell>
          <cell r="X2684">
            <v>374.25</v>
          </cell>
          <cell r="Y2684">
            <v>17209.98</v>
          </cell>
          <cell r="Z2684">
            <v>10389.73</v>
          </cell>
          <cell r="AA2684">
            <v>18.760000000000002</v>
          </cell>
          <cell r="AB2684">
            <v>2926.1</v>
          </cell>
          <cell r="AC2684">
            <v>17227.310000000001</v>
          </cell>
          <cell r="AD2684">
            <v>10.220000000000001</v>
          </cell>
          <cell r="AE2684">
            <v>25560</v>
          </cell>
          <cell r="AF2684">
            <v>76.040000000000006</v>
          </cell>
          <cell r="AG2684">
            <v>5221.76</v>
          </cell>
          <cell r="AH2684">
            <v>73765.320000000007</v>
          </cell>
          <cell r="AI2684">
            <v>3520.8</v>
          </cell>
          <cell r="AJ2684">
            <v>172251.27</v>
          </cell>
          <cell r="AK2684">
            <v>4394.8500000000004</v>
          </cell>
          <cell r="AL2684">
            <v>7069.48</v>
          </cell>
        </row>
        <row r="2685">
          <cell r="A2685">
            <v>38926</v>
          </cell>
          <cell r="B2685" t="str">
            <v>23:00</v>
          </cell>
          <cell r="C2685">
            <v>43300.02</v>
          </cell>
          <cell r="D2685">
            <v>64929.599999999999</v>
          </cell>
          <cell r="E2685">
            <v>166125.48000000001</v>
          </cell>
          <cell r="F2685">
            <v>8812.7999999999993</v>
          </cell>
          <cell r="G2685">
            <v>98018.3</v>
          </cell>
          <cell r="H2685">
            <v>12713.66</v>
          </cell>
          <cell r="I2685">
            <v>-139.72999999999999</v>
          </cell>
          <cell r="J2685">
            <v>16501.37</v>
          </cell>
          <cell r="K2685">
            <v>14649.64</v>
          </cell>
          <cell r="L2685">
            <v>10361.620000000001</v>
          </cell>
          <cell r="M2685">
            <v>2539.8000000000002</v>
          </cell>
          <cell r="N2685">
            <v>38640</v>
          </cell>
          <cell r="O2685">
            <v>16572.97</v>
          </cell>
          <cell r="P2685">
            <v>61130.01</v>
          </cell>
          <cell r="Q2685">
            <v>90299.73</v>
          </cell>
          <cell r="R2685">
            <v>77690.009999999995</v>
          </cell>
          <cell r="S2685">
            <v>1944</v>
          </cell>
          <cell r="T2685">
            <v>16380</v>
          </cell>
          <cell r="U2685">
            <v>10361.620000000001</v>
          </cell>
          <cell r="V2685">
            <v>879</v>
          </cell>
          <cell r="W2685">
            <v>12729.6</v>
          </cell>
          <cell r="X2685">
            <v>345</v>
          </cell>
          <cell r="Y2685">
            <v>16295.44</v>
          </cell>
          <cell r="Z2685">
            <v>9910.74</v>
          </cell>
          <cell r="AA2685">
            <v>18.760000000000002</v>
          </cell>
          <cell r="AB2685">
            <v>2848.1</v>
          </cell>
          <cell r="AC2685">
            <v>16948.78</v>
          </cell>
          <cell r="AD2685">
            <v>10.68</v>
          </cell>
          <cell r="AE2685">
            <v>24318</v>
          </cell>
          <cell r="AF2685">
            <v>76.040000000000006</v>
          </cell>
          <cell r="AG2685">
            <v>5255.8</v>
          </cell>
          <cell r="AH2685">
            <v>70939.8</v>
          </cell>
          <cell r="AI2685">
            <v>3355.2</v>
          </cell>
          <cell r="AJ2685">
            <v>167099.82999999999</v>
          </cell>
          <cell r="AK2685">
            <v>4566.08</v>
          </cell>
          <cell r="AL2685">
            <v>6261.75</v>
          </cell>
        </row>
        <row r="2686">
          <cell r="A2686">
            <v>38926</v>
          </cell>
          <cell r="B2686" t="str">
            <v>23:15</v>
          </cell>
          <cell r="C2686">
            <v>44260.65</v>
          </cell>
          <cell r="D2686">
            <v>63649.16</v>
          </cell>
          <cell r="E2686">
            <v>162165.31</v>
          </cell>
          <cell r="F2686">
            <v>-259.2</v>
          </cell>
          <cell r="G2686">
            <v>94874.97</v>
          </cell>
          <cell r="H2686">
            <v>12689.66</v>
          </cell>
          <cell r="I2686">
            <v>-139.01</v>
          </cell>
          <cell r="J2686">
            <v>16537.36</v>
          </cell>
          <cell r="K2686">
            <v>14572.09</v>
          </cell>
          <cell r="L2686">
            <v>8374.6200000000008</v>
          </cell>
          <cell r="M2686">
            <v>0</v>
          </cell>
          <cell r="N2686">
            <v>36984</v>
          </cell>
          <cell r="O2686">
            <v>16039.14</v>
          </cell>
          <cell r="P2686">
            <v>57739.97</v>
          </cell>
          <cell r="Q2686">
            <v>83419.009999999995</v>
          </cell>
          <cell r="R2686">
            <v>73779.97</v>
          </cell>
          <cell r="S2686">
            <v>1944</v>
          </cell>
          <cell r="T2686">
            <v>17326.8</v>
          </cell>
          <cell r="U2686">
            <v>8374.6200000000008</v>
          </cell>
          <cell r="V2686">
            <v>864</v>
          </cell>
          <cell r="W2686">
            <v>12355.2</v>
          </cell>
          <cell r="X2686">
            <v>319.5</v>
          </cell>
          <cell r="Y2686">
            <v>15131.48</v>
          </cell>
          <cell r="Z2686">
            <v>9540.99</v>
          </cell>
          <cell r="AA2686">
            <v>18.760000000000002</v>
          </cell>
          <cell r="AB2686">
            <v>2816.2</v>
          </cell>
          <cell r="AC2686">
            <v>17769.14</v>
          </cell>
          <cell r="AD2686">
            <v>9.7899999999999991</v>
          </cell>
          <cell r="AE2686">
            <v>23094</v>
          </cell>
          <cell r="AF2686">
            <v>70.83</v>
          </cell>
          <cell r="AG2686">
            <v>5246.92</v>
          </cell>
          <cell r="AH2686">
            <v>66804</v>
          </cell>
          <cell r="AI2686">
            <v>3168</v>
          </cell>
          <cell r="AJ2686">
            <v>161884.48000000001</v>
          </cell>
          <cell r="AK2686">
            <v>4509</v>
          </cell>
          <cell r="AL2686">
            <v>5507.83</v>
          </cell>
        </row>
        <row r="2687">
          <cell r="A2687">
            <v>38926</v>
          </cell>
          <cell r="B2687" t="str">
            <v>23:30</v>
          </cell>
          <cell r="C2687">
            <v>44224.639999999999</v>
          </cell>
          <cell r="D2687">
            <v>61888.93</v>
          </cell>
          <cell r="E2687">
            <v>160043.56</v>
          </cell>
          <cell r="F2687">
            <v>-259.2</v>
          </cell>
          <cell r="G2687">
            <v>92114.97</v>
          </cell>
          <cell r="H2687">
            <v>12377.69</v>
          </cell>
          <cell r="I2687">
            <v>-128.94999999999999</v>
          </cell>
          <cell r="J2687">
            <v>15350.27</v>
          </cell>
          <cell r="K2687">
            <v>9357.6299999999992</v>
          </cell>
          <cell r="L2687">
            <v>7382.8</v>
          </cell>
          <cell r="M2687">
            <v>0</v>
          </cell>
          <cell r="N2687">
            <v>35328</v>
          </cell>
          <cell r="O2687">
            <v>15735.83</v>
          </cell>
          <cell r="P2687">
            <v>52220</v>
          </cell>
          <cell r="Q2687">
            <v>79408.95</v>
          </cell>
          <cell r="R2687">
            <v>67940</v>
          </cell>
          <cell r="S2687">
            <v>1836</v>
          </cell>
          <cell r="T2687">
            <v>17312.400000000001</v>
          </cell>
          <cell r="U2687">
            <v>7382.8</v>
          </cell>
          <cell r="V2687">
            <v>828</v>
          </cell>
          <cell r="W2687">
            <v>11923.2</v>
          </cell>
          <cell r="X2687">
            <v>292.5</v>
          </cell>
          <cell r="Y2687">
            <v>14466.36</v>
          </cell>
          <cell r="Z2687">
            <v>9298</v>
          </cell>
          <cell r="AA2687">
            <v>18.760000000000002</v>
          </cell>
          <cell r="AB2687">
            <v>2798.7</v>
          </cell>
          <cell r="AC2687">
            <v>17120.88</v>
          </cell>
          <cell r="AD2687">
            <v>9.3000000000000007</v>
          </cell>
          <cell r="AE2687">
            <v>22068</v>
          </cell>
          <cell r="AF2687">
            <v>67.7</v>
          </cell>
          <cell r="AG2687">
            <v>5224.96</v>
          </cell>
          <cell r="AH2687">
            <v>64269</v>
          </cell>
          <cell r="AI2687">
            <v>3045.6</v>
          </cell>
          <cell r="AJ2687">
            <v>158588.81</v>
          </cell>
          <cell r="AK2687">
            <v>4509</v>
          </cell>
          <cell r="AL2687">
            <v>4409.05</v>
          </cell>
        </row>
        <row r="2688">
          <cell r="A2688">
            <v>38926</v>
          </cell>
          <cell r="B2688" t="str">
            <v>23:45</v>
          </cell>
          <cell r="C2688">
            <v>40871.839999999997</v>
          </cell>
          <cell r="D2688">
            <v>55328.28</v>
          </cell>
          <cell r="E2688">
            <v>157963.23000000001</v>
          </cell>
          <cell r="F2688">
            <v>-259.2</v>
          </cell>
          <cell r="G2688">
            <v>88626.64</v>
          </cell>
          <cell r="H2688">
            <v>12451.56</v>
          </cell>
          <cell r="I2688">
            <v>-116.87</v>
          </cell>
          <cell r="J2688">
            <v>15757.03</v>
          </cell>
          <cell r="K2688">
            <v>7338.48</v>
          </cell>
          <cell r="L2688">
            <v>5911.58</v>
          </cell>
          <cell r="M2688">
            <v>0</v>
          </cell>
          <cell r="N2688">
            <v>35328</v>
          </cell>
          <cell r="O2688">
            <v>15754.03</v>
          </cell>
          <cell r="P2688">
            <v>51740.02</v>
          </cell>
          <cell r="Q2688">
            <v>72116.87</v>
          </cell>
          <cell r="R2688">
            <v>67460.02</v>
          </cell>
          <cell r="S2688">
            <v>1944</v>
          </cell>
          <cell r="T2688">
            <v>18216</v>
          </cell>
          <cell r="U2688">
            <v>5911.58</v>
          </cell>
          <cell r="V2688">
            <v>777</v>
          </cell>
          <cell r="W2688">
            <v>11606.4</v>
          </cell>
          <cell r="X2688">
            <v>278.25</v>
          </cell>
          <cell r="Y2688">
            <v>14133.8</v>
          </cell>
          <cell r="Z2688">
            <v>8609.43</v>
          </cell>
          <cell r="AA2688">
            <v>20.64</v>
          </cell>
          <cell r="AB2688">
            <v>2706.1</v>
          </cell>
          <cell r="AC2688">
            <v>17121.45</v>
          </cell>
          <cell r="AD2688">
            <v>9.7899999999999991</v>
          </cell>
          <cell r="AE2688">
            <v>21150</v>
          </cell>
          <cell r="AF2688">
            <v>66.66</v>
          </cell>
          <cell r="AG2688">
            <v>5272.97</v>
          </cell>
          <cell r="AH2688">
            <v>61596</v>
          </cell>
          <cell r="AI2688">
            <v>2894.4</v>
          </cell>
          <cell r="AJ2688">
            <v>154909.19</v>
          </cell>
          <cell r="AK2688">
            <v>4394.8500000000004</v>
          </cell>
          <cell r="AL2688">
            <v>2476.86</v>
          </cell>
        </row>
        <row r="2689">
          <cell r="A2689">
            <v>38926</v>
          </cell>
          <cell r="B2689" t="str">
            <v>24:00</v>
          </cell>
          <cell r="C2689">
            <v>44082.61</v>
          </cell>
          <cell r="D2689">
            <v>65890.179999999993</v>
          </cell>
          <cell r="E2689">
            <v>137251.09</v>
          </cell>
          <cell r="F2689">
            <v>-172.8</v>
          </cell>
          <cell r="G2689">
            <v>75516.639999999999</v>
          </cell>
          <cell r="H2689">
            <v>12545.67</v>
          </cell>
          <cell r="I2689">
            <v>-110.69</v>
          </cell>
          <cell r="J2689">
            <v>16055.81</v>
          </cell>
          <cell r="K2689">
            <v>7548.21</v>
          </cell>
          <cell r="L2689">
            <v>6083.42</v>
          </cell>
          <cell r="M2689">
            <v>0</v>
          </cell>
          <cell r="N2689">
            <v>36432</v>
          </cell>
          <cell r="O2689">
            <v>15772.22</v>
          </cell>
          <cell r="P2689">
            <v>50850</v>
          </cell>
          <cell r="Q2689">
            <v>64870.69</v>
          </cell>
          <cell r="R2689">
            <v>66570</v>
          </cell>
          <cell r="S2689">
            <v>1836</v>
          </cell>
          <cell r="T2689">
            <v>17985.599999999999</v>
          </cell>
          <cell r="U2689">
            <v>6083.42</v>
          </cell>
          <cell r="V2689">
            <v>750</v>
          </cell>
          <cell r="W2689">
            <v>11577.6</v>
          </cell>
          <cell r="X2689">
            <v>249</v>
          </cell>
          <cell r="Y2689">
            <v>13634.96</v>
          </cell>
          <cell r="Z2689">
            <v>8021.4</v>
          </cell>
          <cell r="AA2689">
            <v>18.760000000000002</v>
          </cell>
          <cell r="AB2689">
            <v>2621.5</v>
          </cell>
          <cell r="AC2689">
            <v>16614.18</v>
          </cell>
          <cell r="AD2689">
            <v>9.0399999999999991</v>
          </cell>
          <cell r="AE2689">
            <v>20376</v>
          </cell>
          <cell r="AF2689">
            <v>61.45</v>
          </cell>
          <cell r="AG2689">
            <v>5115.4399999999996</v>
          </cell>
          <cell r="AH2689">
            <v>59208</v>
          </cell>
          <cell r="AI2689">
            <v>2757.6</v>
          </cell>
          <cell r="AJ2689">
            <v>142846.93</v>
          </cell>
          <cell r="AK2689">
            <v>4566.08</v>
          </cell>
          <cell r="AL2689">
            <v>8008.07</v>
          </cell>
        </row>
        <row r="2690">
          <cell r="A2690">
            <v>38927</v>
          </cell>
          <cell r="B2690" t="str">
            <v>00:15</v>
          </cell>
          <cell r="C2690">
            <v>48591.69</v>
          </cell>
          <cell r="D2690">
            <v>79732.350000000006</v>
          </cell>
          <cell r="E2690">
            <v>129971.15</v>
          </cell>
          <cell r="F2690">
            <v>-259.2</v>
          </cell>
          <cell r="G2690">
            <v>47763.32</v>
          </cell>
          <cell r="H2690">
            <v>12497.68</v>
          </cell>
          <cell r="I2690">
            <v>-103.65</v>
          </cell>
          <cell r="J2690">
            <v>15457.86</v>
          </cell>
          <cell r="K2690">
            <v>6756.5</v>
          </cell>
          <cell r="L2690">
            <v>8906.64</v>
          </cell>
          <cell r="M2690">
            <v>0</v>
          </cell>
          <cell r="N2690">
            <v>36432</v>
          </cell>
          <cell r="O2690">
            <v>12393.33</v>
          </cell>
          <cell r="P2690">
            <v>48650.01</v>
          </cell>
          <cell r="Q2690">
            <v>62543.65</v>
          </cell>
          <cell r="R2690">
            <v>61770.01</v>
          </cell>
          <cell r="S2690">
            <v>1836</v>
          </cell>
          <cell r="T2690">
            <v>15177.6</v>
          </cell>
          <cell r="U2690">
            <v>8906.64</v>
          </cell>
          <cell r="V2690">
            <v>750</v>
          </cell>
          <cell r="W2690">
            <v>11145.6</v>
          </cell>
          <cell r="X2690">
            <v>220.5</v>
          </cell>
          <cell r="Y2690">
            <v>13302.4</v>
          </cell>
          <cell r="Z2690">
            <v>7755.33</v>
          </cell>
          <cell r="AA2690">
            <v>18.760000000000002</v>
          </cell>
          <cell r="AB2690">
            <v>2658.4</v>
          </cell>
          <cell r="AC2690">
            <v>16051.96</v>
          </cell>
          <cell r="AD2690">
            <v>9.07</v>
          </cell>
          <cell r="AE2690">
            <v>19656</v>
          </cell>
          <cell r="AF2690">
            <v>61.45</v>
          </cell>
          <cell r="AG2690">
            <v>5180.57</v>
          </cell>
          <cell r="AH2690">
            <v>56799</v>
          </cell>
          <cell r="AI2690">
            <v>2678.4</v>
          </cell>
          <cell r="AJ2690">
            <v>137343.70000000001</v>
          </cell>
          <cell r="AK2690">
            <v>4794.38</v>
          </cell>
          <cell r="AL2690">
            <v>10324.86</v>
          </cell>
        </row>
        <row r="2691">
          <cell r="A2691">
            <v>38927</v>
          </cell>
          <cell r="B2691" t="str">
            <v>00:30</v>
          </cell>
          <cell r="C2691">
            <v>49541.120000000003</v>
          </cell>
          <cell r="D2691">
            <v>83573.14</v>
          </cell>
          <cell r="E2691">
            <v>128127.2</v>
          </cell>
          <cell r="F2691">
            <v>-172.8</v>
          </cell>
          <cell r="G2691">
            <v>44734.98</v>
          </cell>
          <cell r="H2691">
            <v>12137.71</v>
          </cell>
          <cell r="I2691">
            <v>-100.06</v>
          </cell>
          <cell r="J2691">
            <v>15337.87</v>
          </cell>
          <cell r="K2691">
            <v>3988.98</v>
          </cell>
          <cell r="L2691">
            <v>11008.17</v>
          </cell>
          <cell r="M2691">
            <v>0</v>
          </cell>
          <cell r="N2691">
            <v>35880</v>
          </cell>
          <cell r="O2691">
            <v>-121.32</v>
          </cell>
          <cell r="P2691">
            <v>47880.02</v>
          </cell>
          <cell r="Q2691">
            <v>69060.06</v>
          </cell>
          <cell r="R2691">
            <v>47800.02</v>
          </cell>
          <cell r="S2691">
            <v>1836</v>
          </cell>
          <cell r="T2691">
            <v>11833.2</v>
          </cell>
          <cell r="U2691">
            <v>11008.17</v>
          </cell>
          <cell r="V2691">
            <v>741</v>
          </cell>
          <cell r="W2691">
            <v>10483.200000000001</v>
          </cell>
          <cell r="X2691">
            <v>199.5</v>
          </cell>
          <cell r="Y2691">
            <v>12803.56</v>
          </cell>
          <cell r="Z2691">
            <v>7496.7</v>
          </cell>
          <cell r="AA2691">
            <v>18.760000000000002</v>
          </cell>
          <cell r="AB2691">
            <v>2647.2</v>
          </cell>
          <cell r="AC2691">
            <v>15280.54</v>
          </cell>
          <cell r="AD2691">
            <v>9.64</v>
          </cell>
          <cell r="AE2691">
            <v>18936</v>
          </cell>
          <cell r="AF2691">
            <v>61.45</v>
          </cell>
          <cell r="AG2691">
            <v>5134.22</v>
          </cell>
          <cell r="AH2691">
            <v>55008</v>
          </cell>
          <cell r="AI2691">
            <v>2534.4</v>
          </cell>
          <cell r="AJ2691">
            <v>134511.99</v>
          </cell>
          <cell r="AK2691">
            <v>4680.2299999999996</v>
          </cell>
          <cell r="AL2691">
            <v>8835.67</v>
          </cell>
        </row>
        <row r="2692">
          <cell r="A2692">
            <v>38927</v>
          </cell>
          <cell r="B2692" t="str">
            <v>00:45</v>
          </cell>
          <cell r="C2692">
            <v>47703.88</v>
          </cell>
          <cell r="D2692">
            <v>82252.87</v>
          </cell>
          <cell r="E2692">
            <v>119851.98</v>
          </cell>
          <cell r="F2692">
            <v>-259.2</v>
          </cell>
          <cell r="G2692">
            <v>44006.65</v>
          </cell>
          <cell r="H2692">
            <v>11875.61</v>
          </cell>
          <cell r="I2692">
            <v>-95.17</v>
          </cell>
          <cell r="J2692">
            <v>14905.11</v>
          </cell>
          <cell r="K2692">
            <v>4800.8100000000004</v>
          </cell>
          <cell r="L2692">
            <v>11388.84</v>
          </cell>
          <cell r="M2692">
            <v>0</v>
          </cell>
          <cell r="N2692">
            <v>34776</v>
          </cell>
          <cell r="O2692">
            <v>-115.26</v>
          </cell>
          <cell r="P2692">
            <v>47819.99</v>
          </cell>
          <cell r="Q2692">
            <v>64015.17</v>
          </cell>
          <cell r="R2692">
            <v>47699.99</v>
          </cell>
          <cell r="S2692">
            <v>1944</v>
          </cell>
          <cell r="T2692">
            <v>11440.8</v>
          </cell>
          <cell r="U2692">
            <v>11388.84</v>
          </cell>
          <cell r="V2692">
            <v>753</v>
          </cell>
          <cell r="W2692">
            <v>10425.6</v>
          </cell>
          <cell r="X2692">
            <v>186</v>
          </cell>
          <cell r="Y2692">
            <v>12637.28</v>
          </cell>
          <cell r="Z2692">
            <v>7206.29</v>
          </cell>
          <cell r="AA2692">
            <v>20.64</v>
          </cell>
          <cell r="AB2692">
            <v>2634.5</v>
          </cell>
          <cell r="AC2692">
            <v>15416.64</v>
          </cell>
          <cell r="AD2692">
            <v>8.33</v>
          </cell>
          <cell r="AE2692">
            <v>18234</v>
          </cell>
          <cell r="AF2692">
            <v>60.41</v>
          </cell>
          <cell r="AG2692">
            <v>5190.5200000000004</v>
          </cell>
          <cell r="AH2692">
            <v>53331</v>
          </cell>
          <cell r="AI2692">
            <v>2491.1999999999998</v>
          </cell>
          <cell r="AJ2692">
            <v>129296.71</v>
          </cell>
          <cell r="AK2692">
            <v>4451.93</v>
          </cell>
          <cell r="AL2692">
            <v>11237.76</v>
          </cell>
        </row>
        <row r="2693">
          <cell r="A2693">
            <v>38927</v>
          </cell>
          <cell r="B2693" t="str">
            <v>01:00</v>
          </cell>
          <cell r="C2693">
            <v>45353.31</v>
          </cell>
          <cell r="D2693">
            <v>70690.559999999998</v>
          </cell>
          <cell r="E2693">
            <v>118889.89</v>
          </cell>
          <cell r="F2693">
            <v>-172.8</v>
          </cell>
          <cell r="G2693">
            <v>43929.98</v>
          </cell>
          <cell r="H2693">
            <v>11969.72</v>
          </cell>
          <cell r="I2693">
            <v>-92.15</v>
          </cell>
          <cell r="J2693">
            <v>14942.7</v>
          </cell>
          <cell r="K2693">
            <v>4754.1400000000003</v>
          </cell>
          <cell r="L2693">
            <v>12464.05</v>
          </cell>
          <cell r="M2693">
            <v>0</v>
          </cell>
          <cell r="N2693">
            <v>34776</v>
          </cell>
          <cell r="O2693">
            <v>-115.26</v>
          </cell>
          <cell r="P2693">
            <v>48079.98</v>
          </cell>
          <cell r="Q2693">
            <v>58492.15</v>
          </cell>
          <cell r="R2693">
            <v>47959.98</v>
          </cell>
          <cell r="S2693">
            <v>1836</v>
          </cell>
          <cell r="T2693">
            <v>9680.4</v>
          </cell>
          <cell r="U2693">
            <v>12464.05</v>
          </cell>
          <cell r="V2693">
            <v>777</v>
          </cell>
          <cell r="W2693">
            <v>9849.6</v>
          </cell>
          <cell r="X2693">
            <v>167.25</v>
          </cell>
          <cell r="Y2693">
            <v>12720.42</v>
          </cell>
          <cell r="Z2693">
            <v>7301.21</v>
          </cell>
          <cell r="AA2693">
            <v>18.760000000000002</v>
          </cell>
          <cell r="AB2693">
            <v>2613.8000000000002</v>
          </cell>
          <cell r="AC2693">
            <v>16150.64</v>
          </cell>
          <cell r="AD2693">
            <v>8.2100000000000009</v>
          </cell>
          <cell r="AE2693">
            <v>17622</v>
          </cell>
          <cell r="AF2693">
            <v>61.45</v>
          </cell>
          <cell r="AG2693">
            <v>5240.78</v>
          </cell>
          <cell r="AH2693">
            <v>51564</v>
          </cell>
          <cell r="AI2693">
            <v>2412</v>
          </cell>
          <cell r="AJ2693">
            <v>127216.93</v>
          </cell>
          <cell r="AK2693">
            <v>4337.78</v>
          </cell>
          <cell r="AL2693">
            <v>10691.89</v>
          </cell>
        </row>
        <row r="2694">
          <cell r="A2694">
            <v>38927</v>
          </cell>
          <cell r="B2694" t="str">
            <v>01:15</v>
          </cell>
          <cell r="C2694">
            <v>47080.93</v>
          </cell>
          <cell r="D2694">
            <v>64489.33</v>
          </cell>
          <cell r="E2694">
            <v>126852.54</v>
          </cell>
          <cell r="F2694">
            <v>-259.2</v>
          </cell>
          <cell r="G2694">
            <v>43968.32</v>
          </cell>
          <cell r="H2694">
            <v>12065.72</v>
          </cell>
          <cell r="I2694">
            <v>-91.86</v>
          </cell>
          <cell r="J2694">
            <v>15372.27</v>
          </cell>
          <cell r="K2694">
            <v>4809.1499999999996</v>
          </cell>
          <cell r="L2694">
            <v>12214.8</v>
          </cell>
          <cell r="M2694">
            <v>0</v>
          </cell>
          <cell r="N2694">
            <v>35328</v>
          </cell>
          <cell r="O2694">
            <v>-115.26</v>
          </cell>
          <cell r="P2694">
            <v>32970</v>
          </cell>
          <cell r="Q2694">
            <v>68691.86</v>
          </cell>
          <cell r="R2694">
            <v>32850</v>
          </cell>
          <cell r="S2694">
            <v>1944</v>
          </cell>
          <cell r="T2694">
            <v>9007.2000000000007</v>
          </cell>
          <cell r="U2694">
            <v>12214.8</v>
          </cell>
          <cell r="V2694">
            <v>762</v>
          </cell>
          <cell r="W2694">
            <v>10022.4</v>
          </cell>
          <cell r="X2694">
            <v>157.5</v>
          </cell>
          <cell r="Y2694">
            <v>12387.86</v>
          </cell>
          <cell r="Z2694">
            <v>7678.13</v>
          </cell>
          <cell r="AA2694">
            <v>18.760000000000002</v>
          </cell>
          <cell r="AB2694">
            <v>2621.8</v>
          </cell>
          <cell r="AC2694">
            <v>15704.28</v>
          </cell>
          <cell r="AD2694">
            <v>9.02</v>
          </cell>
          <cell r="AE2694">
            <v>17172</v>
          </cell>
          <cell r="AF2694">
            <v>59.37</v>
          </cell>
          <cell r="AG2694">
            <v>5116.22</v>
          </cell>
          <cell r="AH2694">
            <v>50469</v>
          </cell>
          <cell r="AI2694">
            <v>2318.4</v>
          </cell>
          <cell r="AJ2694">
            <v>128832.56</v>
          </cell>
          <cell r="AK2694">
            <v>4394.8500000000004</v>
          </cell>
          <cell r="AL2694">
            <v>5771.98</v>
          </cell>
        </row>
        <row r="2695">
          <cell r="A2695">
            <v>38927</v>
          </cell>
          <cell r="B2695" t="str">
            <v>01:30</v>
          </cell>
          <cell r="C2695">
            <v>48884.160000000003</v>
          </cell>
          <cell r="D2695">
            <v>65689.56</v>
          </cell>
          <cell r="E2695">
            <v>127928.6</v>
          </cell>
          <cell r="F2695">
            <v>-172.8</v>
          </cell>
          <cell r="G2695">
            <v>44044.98</v>
          </cell>
          <cell r="H2695">
            <v>12091.59</v>
          </cell>
          <cell r="I2695">
            <v>-90.71</v>
          </cell>
          <cell r="J2695">
            <v>15108.29</v>
          </cell>
          <cell r="K2695">
            <v>4914.7700000000004</v>
          </cell>
          <cell r="L2695">
            <v>10600.45</v>
          </cell>
          <cell r="M2695">
            <v>0</v>
          </cell>
          <cell r="N2695">
            <v>35328</v>
          </cell>
          <cell r="O2695">
            <v>-115.26</v>
          </cell>
          <cell r="P2695">
            <v>25100.01</v>
          </cell>
          <cell r="Q2695">
            <v>73530.710000000006</v>
          </cell>
          <cell r="R2695">
            <v>24980.01</v>
          </cell>
          <cell r="S2695">
            <v>1836</v>
          </cell>
          <cell r="T2695">
            <v>9950.4</v>
          </cell>
          <cell r="U2695">
            <v>10600.45</v>
          </cell>
          <cell r="V2695">
            <v>750</v>
          </cell>
          <cell r="W2695">
            <v>10310.4</v>
          </cell>
          <cell r="X2695">
            <v>151.5</v>
          </cell>
          <cell r="Y2695">
            <v>11972.16</v>
          </cell>
          <cell r="Z2695">
            <v>7744.35</v>
          </cell>
          <cell r="AA2695">
            <v>20.64</v>
          </cell>
          <cell r="AB2695">
            <v>2618.6</v>
          </cell>
          <cell r="AC2695">
            <v>15313.68</v>
          </cell>
          <cell r="AD2695">
            <v>7.97</v>
          </cell>
          <cell r="AE2695">
            <v>16956</v>
          </cell>
          <cell r="AF2695">
            <v>59.37</v>
          </cell>
          <cell r="AG2695">
            <v>5193.32</v>
          </cell>
          <cell r="AH2695">
            <v>49341</v>
          </cell>
          <cell r="AI2695">
            <v>2282.4</v>
          </cell>
          <cell r="AJ2695">
            <v>128240.53</v>
          </cell>
          <cell r="AK2695">
            <v>4394.8500000000004</v>
          </cell>
          <cell r="AL2695">
            <v>4302.66</v>
          </cell>
        </row>
        <row r="2696">
          <cell r="A2696">
            <v>38927</v>
          </cell>
          <cell r="B2696" t="str">
            <v>01:45</v>
          </cell>
          <cell r="C2696">
            <v>49873.2</v>
          </cell>
          <cell r="D2696">
            <v>68210.039999999994</v>
          </cell>
          <cell r="E2696">
            <v>119331.94</v>
          </cell>
          <cell r="F2696">
            <v>-259.2</v>
          </cell>
          <cell r="G2696">
            <v>44044.98</v>
          </cell>
          <cell r="H2696">
            <v>12065.72</v>
          </cell>
          <cell r="I2696">
            <v>-89.42</v>
          </cell>
          <cell r="J2696">
            <v>15612.64</v>
          </cell>
          <cell r="K2696">
            <v>4874.29</v>
          </cell>
          <cell r="L2696">
            <v>9982.69</v>
          </cell>
          <cell r="M2696">
            <v>0</v>
          </cell>
          <cell r="N2696">
            <v>36432</v>
          </cell>
          <cell r="O2696">
            <v>-115.26</v>
          </cell>
          <cell r="P2696">
            <v>25709.98</v>
          </cell>
          <cell r="Q2696">
            <v>71409.42</v>
          </cell>
          <cell r="R2696">
            <v>25589.98</v>
          </cell>
          <cell r="S2696">
            <v>1836</v>
          </cell>
          <cell r="T2696">
            <v>10328.4</v>
          </cell>
          <cell r="U2696">
            <v>9982.69</v>
          </cell>
          <cell r="V2696">
            <v>786</v>
          </cell>
          <cell r="W2696">
            <v>10166.4</v>
          </cell>
          <cell r="X2696">
            <v>145.5</v>
          </cell>
          <cell r="Y2696">
            <v>11805.88</v>
          </cell>
          <cell r="Z2696">
            <v>7925.6</v>
          </cell>
          <cell r="AA2696">
            <v>18.760000000000002</v>
          </cell>
          <cell r="AB2696">
            <v>2607.5</v>
          </cell>
          <cell r="AC2696">
            <v>15102.63</v>
          </cell>
          <cell r="AD2696">
            <v>8.0399999999999991</v>
          </cell>
          <cell r="AE2696">
            <v>16506</v>
          </cell>
          <cell r="AF2696">
            <v>60.41</v>
          </cell>
          <cell r="AG2696">
            <v>5135.62</v>
          </cell>
          <cell r="AH2696">
            <v>48432</v>
          </cell>
          <cell r="AI2696">
            <v>2239.1999999999998</v>
          </cell>
          <cell r="AJ2696">
            <v>123649.13</v>
          </cell>
          <cell r="AK2696">
            <v>4451.93</v>
          </cell>
          <cell r="AL2696">
            <v>6247.7</v>
          </cell>
        </row>
        <row r="2697">
          <cell r="A2697">
            <v>38927</v>
          </cell>
          <cell r="B2697" t="str">
            <v>02:00</v>
          </cell>
          <cell r="C2697">
            <v>49924.41</v>
          </cell>
          <cell r="D2697">
            <v>74411.3</v>
          </cell>
          <cell r="E2697">
            <v>107979.02</v>
          </cell>
          <cell r="F2697">
            <v>-172.8</v>
          </cell>
          <cell r="G2697">
            <v>44236.65</v>
          </cell>
          <cell r="H2697">
            <v>12067.59</v>
          </cell>
          <cell r="I2697">
            <v>-88.27</v>
          </cell>
          <cell r="J2697">
            <v>14869.11</v>
          </cell>
          <cell r="K2697">
            <v>5099.5600000000004</v>
          </cell>
          <cell r="L2697">
            <v>9785.26</v>
          </cell>
          <cell r="M2697">
            <v>0</v>
          </cell>
          <cell r="N2697">
            <v>35328</v>
          </cell>
          <cell r="O2697">
            <v>-54.6</v>
          </cell>
          <cell r="P2697">
            <v>25010</v>
          </cell>
          <cell r="Q2697">
            <v>69408.27</v>
          </cell>
          <cell r="R2697">
            <v>24930</v>
          </cell>
          <cell r="S2697">
            <v>1944</v>
          </cell>
          <cell r="T2697">
            <v>10501.2</v>
          </cell>
          <cell r="U2697">
            <v>9785.26</v>
          </cell>
          <cell r="V2697">
            <v>774</v>
          </cell>
          <cell r="W2697">
            <v>10137.6</v>
          </cell>
          <cell r="X2697">
            <v>140.25</v>
          </cell>
          <cell r="Y2697">
            <v>11805.88</v>
          </cell>
          <cell r="Z2697">
            <v>7890.5</v>
          </cell>
          <cell r="AA2697">
            <v>20.64</v>
          </cell>
          <cell r="AB2697">
            <v>2599.6</v>
          </cell>
          <cell r="AC2697">
            <v>15011.62</v>
          </cell>
          <cell r="AD2697">
            <v>8.93</v>
          </cell>
          <cell r="AE2697">
            <v>16290</v>
          </cell>
          <cell r="AF2697">
            <v>59.37</v>
          </cell>
          <cell r="AG2697">
            <v>5183.62</v>
          </cell>
          <cell r="AH2697">
            <v>47490</v>
          </cell>
          <cell r="AI2697">
            <v>2196</v>
          </cell>
          <cell r="AJ2697">
            <v>117985.99</v>
          </cell>
          <cell r="AK2697">
            <v>4566.08</v>
          </cell>
          <cell r="AL2697">
            <v>11190.99</v>
          </cell>
        </row>
        <row r="2698">
          <cell r="A2698">
            <v>38927</v>
          </cell>
          <cell r="B2698" t="str">
            <v>02:15</v>
          </cell>
          <cell r="C2698">
            <v>48856.55</v>
          </cell>
          <cell r="D2698">
            <v>72130.86</v>
          </cell>
          <cell r="E2698">
            <v>109221.43</v>
          </cell>
          <cell r="F2698">
            <v>-172.8</v>
          </cell>
          <cell r="G2698">
            <v>45079.99</v>
          </cell>
          <cell r="H2698">
            <v>12113.71</v>
          </cell>
          <cell r="I2698">
            <v>-88.7</v>
          </cell>
          <cell r="J2698">
            <v>15048.29</v>
          </cell>
          <cell r="K2698">
            <v>5168.1099999999997</v>
          </cell>
          <cell r="L2698">
            <v>9789.7999999999993</v>
          </cell>
          <cell r="M2698">
            <v>0</v>
          </cell>
          <cell r="N2698">
            <v>35880</v>
          </cell>
          <cell r="O2698">
            <v>-36.4</v>
          </cell>
          <cell r="P2698">
            <v>20520.009999999998</v>
          </cell>
          <cell r="Q2698">
            <v>71328.7</v>
          </cell>
          <cell r="R2698">
            <v>20480.009999999998</v>
          </cell>
          <cell r="S2698">
            <v>1944</v>
          </cell>
          <cell r="T2698">
            <v>10116</v>
          </cell>
          <cell r="U2698">
            <v>9789.7999999999993</v>
          </cell>
          <cell r="V2698">
            <v>744</v>
          </cell>
          <cell r="W2698">
            <v>10310.4</v>
          </cell>
          <cell r="X2698">
            <v>135.75</v>
          </cell>
          <cell r="Y2698">
            <v>11556.46</v>
          </cell>
          <cell r="Z2698">
            <v>7779.23</v>
          </cell>
          <cell r="AA2698">
            <v>18.760000000000002</v>
          </cell>
          <cell r="AB2698">
            <v>2623.5</v>
          </cell>
          <cell r="AC2698">
            <v>14841.32</v>
          </cell>
          <cell r="AD2698">
            <v>8.02</v>
          </cell>
          <cell r="AE2698">
            <v>16110</v>
          </cell>
          <cell r="AF2698">
            <v>58.33</v>
          </cell>
          <cell r="AG2698">
            <v>5168.45</v>
          </cell>
          <cell r="AH2698">
            <v>47265</v>
          </cell>
          <cell r="AI2698">
            <v>2181.6</v>
          </cell>
          <cell r="AJ2698">
            <v>118081.89</v>
          </cell>
          <cell r="AK2698">
            <v>4566.08</v>
          </cell>
          <cell r="AL2698">
            <v>10218.469999999999</v>
          </cell>
        </row>
        <row r="2699">
          <cell r="A2699">
            <v>38927</v>
          </cell>
          <cell r="B2699" t="str">
            <v>02:30</v>
          </cell>
          <cell r="C2699">
            <v>48198.400000000001</v>
          </cell>
          <cell r="D2699">
            <v>70850.59</v>
          </cell>
          <cell r="E2699">
            <v>108140.54</v>
          </cell>
          <cell r="F2699">
            <v>-172.8</v>
          </cell>
          <cell r="G2699">
            <v>45041.65</v>
          </cell>
          <cell r="H2699">
            <v>12065.72</v>
          </cell>
          <cell r="I2699">
            <v>-88.7</v>
          </cell>
          <cell r="J2699">
            <v>14546.74</v>
          </cell>
          <cell r="K2699">
            <v>5022.9799999999996</v>
          </cell>
          <cell r="L2699">
            <v>9638.14</v>
          </cell>
          <cell r="M2699">
            <v>0</v>
          </cell>
          <cell r="N2699">
            <v>35880</v>
          </cell>
          <cell r="O2699">
            <v>-36.4</v>
          </cell>
          <cell r="P2699">
            <v>19700.03</v>
          </cell>
          <cell r="Q2699">
            <v>70568.7</v>
          </cell>
          <cell r="R2699">
            <v>19660.03</v>
          </cell>
          <cell r="S2699">
            <v>1836</v>
          </cell>
          <cell r="T2699">
            <v>9716.4</v>
          </cell>
          <cell r="U2699">
            <v>9638.14</v>
          </cell>
          <cell r="V2699">
            <v>729</v>
          </cell>
          <cell r="W2699">
            <v>9763.2000000000007</v>
          </cell>
          <cell r="X2699">
            <v>132.75</v>
          </cell>
          <cell r="Y2699">
            <v>11639.6</v>
          </cell>
          <cell r="Z2699">
            <v>7674.1</v>
          </cell>
          <cell r="AA2699">
            <v>18.760000000000002</v>
          </cell>
          <cell r="AB2699">
            <v>2647.5</v>
          </cell>
          <cell r="AC2699">
            <v>14616.33</v>
          </cell>
          <cell r="AD2699">
            <v>8.02</v>
          </cell>
          <cell r="AE2699">
            <v>15912</v>
          </cell>
          <cell r="AF2699">
            <v>57.29</v>
          </cell>
          <cell r="AG2699">
            <v>5176.33</v>
          </cell>
          <cell r="AH2699">
            <v>46668</v>
          </cell>
          <cell r="AI2699">
            <v>2124</v>
          </cell>
          <cell r="AJ2699">
            <v>116914</v>
          </cell>
          <cell r="AK2699">
            <v>4451.93</v>
          </cell>
          <cell r="AL2699">
            <v>10059.49</v>
          </cell>
        </row>
        <row r="2700">
          <cell r="A2700">
            <v>38927</v>
          </cell>
          <cell r="B2700" t="str">
            <v>02:45</v>
          </cell>
          <cell r="C2700">
            <v>47513.43</v>
          </cell>
          <cell r="D2700">
            <v>68490.12</v>
          </cell>
          <cell r="E2700">
            <v>107581.7</v>
          </cell>
          <cell r="F2700">
            <v>-259.2</v>
          </cell>
          <cell r="G2700">
            <v>45003.32</v>
          </cell>
          <cell r="H2700">
            <v>12089.71</v>
          </cell>
          <cell r="I2700">
            <v>-88.99</v>
          </cell>
          <cell r="J2700">
            <v>14377.15</v>
          </cell>
          <cell r="K2700">
            <v>4904.95</v>
          </cell>
          <cell r="L2700">
            <v>9680.4599999999991</v>
          </cell>
          <cell r="M2700">
            <v>0</v>
          </cell>
          <cell r="N2700">
            <v>35328</v>
          </cell>
          <cell r="O2700">
            <v>-42.46</v>
          </cell>
          <cell r="P2700">
            <v>19250.009999999998</v>
          </cell>
          <cell r="Q2700">
            <v>69448.990000000005</v>
          </cell>
          <cell r="R2700">
            <v>19210.009999999998</v>
          </cell>
          <cell r="S2700">
            <v>1944</v>
          </cell>
          <cell r="T2700">
            <v>9694.7999999999993</v>
          </cell>
          <cell r="U2700">
            <v>9680.4599999999991</v>
          </cell>
          <cell r="V2700">
            <v>735</v>
          </cell>
          <cell r="W2700">
            <v>9676.7999999999993</v>
          </cell>
          <cell r="X2700">
            <v>128.25</v>
          </cell>
          <cell r="Y2700">
            <v>11223.9</v>
          </cell>
          <cell r="Z2700">
            <v>7778.64</v>
          </cell>
          <cell r="AA2700">
            <v>18.760000000000002</v>
          </cell>
          <cell r="AB2700">
            <v>2626.7</v>
          </cell>
          <cell r="AC2700">
            <v>14445.5</v>
          </cell>
          <cell r="AD2700">
            <v>8.8000000000000007</v>
          </cell>
          <cell r="AE2700">
            <v>15696</v>
          </cell>
          <cell r="AF2700">
            <v>57.29</v>
          </cell>
          <cell r="AG2700">
            <v>5228.1899999999996</v>
          </cell>
          <cell r="AH2700">
            <v>46275</v>
          </cell>
          <cell r="AI2700">
            <v>2116.8000000000002</v>
          </cell>
          <cell r="AJ2700">
            <v>115906.12</v>
          </cell>
          <cell r="AK2700">
            <v>4451.93</v>
          </cell>
          <cell r="AL2700">
            <v>9864.2900000000009</v>
          </cell>
        </row>
        <row r="2701">
          <cell r="A2701">
            <v>38927</v>
          </cell>
          <cell r="B2701" t="str">
            <v>03:00</v>
          </cell>
          <cell r="C2701">
            <v>47119.34</v>
          </cell>
          <cell r="D2701">
            <v>64969.42</v>
          </cell>
          <cell r="E2701">
            <v>107181.26</v>
          </cell>
          <cell r="F2701">
            <v>-172.8</v>
          </cell>
          <cell r="G2701">
            <v>45003.32</v>
          </cell>
          <cell r="H2701">
            <v>12113.71</v>
          </cell>
          <cell r="I2701">
            <v>-89.13</v>
          </cell>
          <cell r="J2701">
            <v>15108.69</v>
          </cell>
          <cell r="K2701">
            <v>4940.68</v>
          </cell>
          <cell r="L2701">
            <v>9703.9599999999991</v>
          </cell>
          <cell r="M2701">
            <v>0</v>
          </cell>
          <cell r="N2701">
            <v>35328</v>
          </cell>
          <cell r="O2701">
            <v>-36.4</v>
          </cell>
          <cell r="P2701">
            <v>19289.98</v>
          </cell>
          <cell r="Q2701">
            <v>68449.13</v>
          </cell>
          <cell r="R2701">
            <v>19249.98</v>
          </cell>
          <cell r="S2701">
            <v>1836</v>
          </cell>
          <cell r="T2701">
            <v>9561.6</v>
          </cell>
          <cell r="U2701">
            <v>9703.9599999999991</v>
          </cell>
          <cell r="V2701">
            <v>726</v>
          </cell>
          <cell r="W2701">
            <v>9734.4</v>
          </cell>
          <cell r="X2701">
            <v>125.25</v>
          </cell>
          <cell r="Y2701">
            <v>11140.76</v>
          </cell>
          <cell r="Z2701">
            <v>7795.28</v>
          </cell>
          <cell r="AA2701">
            <v>18.760000000000002</v>
          </cell>
          <cell r="AB2701">
            <v>2615.6</v>
          </cell>
          <cell r="AC2701">
            <v>14395.38</v>
          </cell>
          <cell r="AD2701">
            <v>7.74</v>
          </cell>
          <cell r="AE2701">
            <v>15606</v>
          </cell>
          <cell r="AF2701">
            <v>56.25</v>
          </cell>
          <cell r="AG2701">
            <v>5149.9799999999996</v>
          </cell>
          <cell r="AH2701">
            <v>45840</v>
          </cell>
          <cell r="AI2701">
            <v>2095.1999999999998</v>
          </cell>
          <cell r="AJ2701">
            <v>114946.19</v>
          </cell>
          <cell r="AK2701">
            <v>4337.78</v>
          </cell>
          <cell r="AL2701">
            <v>9334.77</v>
          </cell>
        </row>
        <row r="2702">
          <cell r="A2702">
            <v>38927</v>
          </cell>
          <cell r="B2702" t="str">
            <v>03:15</v>
          </cell>
          <cell r="C2702">
            <v>47392.6</v>
          </cell>
          <cell r="D2702">
            <v>60888.6</v>
          </cell>
          <cell r="E2702">
            <v>111181.91</v>
          </cell>
          <cell r="F2702">
            <v>-172.8</v>
          </cell>
          <cell r="G2702">
            <v>45118.32</v>
          </cell>
          <cell r="H2702">
            <v>12113.71</v>
          </cell>
          <cell r="I2702">
            <v>-90.28</v>
          </cell>
          <cell r="J2702">
            <v>15060.69</v>
          </cell>
          <cell r="K2702">
            <v>4922.25</v>
          </cell>
          <cell r="L2702">
            <v>9681.6</v>
          </cell>
          <cell r="M2702">
            <v>0</v>
          </cell>
          <cell r="N2702">
            <v>34776</v>
          </cell>
          <cell r="O2702">
            <v>-42.46</v>
          </cell>
          <cell r="P2702">
            <v>16979.98</v>
          </cell>
          <cell r="Q2702">
            <v>70170.28</v>
          </cell>
          <cell r="R2702">
            <v>16939.98</v>
          </cell>
          <cell r="S2702">
            <v>1944</v>
          </cell>
          <cell r="T2702">
            <v>9385.2000000000007</v>
          </cell>
          <cell r="U2702">
            <v>9681.6</v>
          </cell>
          <cell r="V2702">
            <v>738</v>
          </cell>
          <cell r="W2702">
            <v>9446.4</v>
          </cell>
          <cell r="X2702">
            <v>123</v>
          </cell>
          <cell r="Y2702">
            <v>11307.04</v>
          </cell>
          <cell r="Z2702">
            <v>7816.41</v>
          </cell>
          <cell r="AA2702">
            <v>18.760000000000002</v>
          </cell>
          <cell r="AB2702">
            <v>2631.6</v>
          </cell>
          <cell r="AC2702">
            <v>14344.87</v>
          </cell>
          <cell r="AD2702">
            <v>7.82</v>
          </cell>
          <cell r="AE2702">
            <v>15660</v>
          </cell>
          <cell r="AF2702">
            <v>57.29</v>
          </cell>
          <cell r="AG2702">
            <v>5212.1000000000004</v>
          </cell>
          <cell r="AH2702">
            <v>45516</v>
          </cell>
          <cell r="AI2702">
            <v>2073.6</v>
          </cell>
          <cell r="AJ2702">
            <v>116257.96</v>
          </cell>
          <cell r="AK2702">
            <v>4509</v>
          </cell>
          <cell r="AL2702">
            <v>7330.12</v>
          </cell>
        </row>
        <row r="2703">
          <cell r="A2703">
            <v>38927</v>
          </cell>
          <cell r="B2703" t="str">
            <v>03:30</v>
          </cell>
          <cell r="C2703">
            <v>48319.22</v>
          </cell>
          <cell r="D2703">
            <v>58808.18</v>
          </cell>
          <cell r="E2703">
            <v>111341.95</v>
          </cell>
          <cell r="F2703">
            <v>-172.8</v>
          </cell>
          <cell r="G2703">
            <v>45118.32</v>
          </cell>
          <cell r="H2703">
            <v>12111.84</v>
          </cell>
          <cell r="I2703">
            <v>-90.42</v>
          </cell>
          <cell r="J2703">
            <v>15193.48</v>
          </cell>
          <cell r="K2703">
            <v>4965.2</v>
          </cell>
          <cell r="L2703">
            <v>9677.5499999999993</v>
          </cell>
          <cell r="M2703">
            <v>0</v>
          </cell>
          <cell r="N2703">
            <v>35328</v>
          </cell>
          <cell r="O2703">
            <v>-36.4</v>
          </cell>
          <cell r="P2703">
            <v>16059.98</v>
          </cell>
          <cell r="Q2703">
            <v>70170.42</v>
          </cell>
          <cell r="R2703">
            <v>15979.98</v>
          </cell>
          <cell r="S2703">
            <v>1836</v>
          </cell>
          <cell r="T2703">
            <v>9183.6</v>
          </cell>
          <cell r="U2703">
            <v>9677.5499999999993</v>
          </cell>
          <cell r="V2703">
            <v>729</v>
          </cell>
          <cell r="W2703">
            <v>9705.6</v>
          </cell>
          <cell r="X2703">
            <v>122.25</v>
          </cell>
          <cell r="Y2703">
            <v>11390.18</v>
          </cell>
          <cell r="Z2703">
            <v>7758.57</v>
          </cell>
          <cell r="AA2703">
            <v>16.88</v>
          </cell>
          <cell r="AB2703">
            <v>2647.5</v>
          </cell>
          <cell r="AC2703">
            <v>14310.01</v>
          </cell>
          <cell r="AD2703">
            <v>8.5399999999999991</v>
          </cell>
          <cell r="AE2703">
            <v>15768</v>
          </cell>
          <cell r="AF2703">
            <v>58.33</v>
          </cell>
          <cell r="AG2703">
            <v>5189.83</v>
          </cell>
          <cell r="AH2703">
            <v>45270</v>
          </cell>
          <cell r="AI2703">
            <v>2044.8</v>
          </cell>
          <cell r="AJ2703">
            <v>115650.01</v>
          </cell>
          <cell r="AK2703">
            <v>4566.08</v>
          </cell>
          <cell r="AL2703">
            <v>6565.65</v>
          </cell>
        </row>
        <row r="2704">
          <cell r="A2704">
            <v>38927</v>
          </cell>
          <cell r="B2704" t="str">
            <v>03:45</v>
          </cell>
          <cell r="C2704">
            <v>48904.97</v>
          </cell>
          <cell r="D2704">
            <v>54528.02</v>
          </cell>
          <cell r="E2704">
            <v>112141.98</v>
          </cell>
          <cell r="F2704">
            <v>-259.2</v>
          </cell>
          <cell r="G2704">
            <v>45003.32</v>
          </cell>
          <cell r="H2704">
            <v>12089.71</v>
          </cell>
          <cell r="I2704">
            <v>-88.99</v>
          </cell>
          <cell r="J2704">
            <v>15457.46</v>
          </cell>
          <cell r="K2704">
            <v>4944.34</v>
          </cell>
          <cell r="L2704">
            <v>9682.7000000000007</v>
          </cell>
          <cell r="M2704">
            <v>0</v>
          </cell>
          <cell r="N2704">
            <v>35880</v>
          </cell>
          <cell r="O2704">
            <v>-42.46</v>
          </cell>
          <cell r="P2704">
            <v>16080.01</v>
          </cell>
          <cell r="Q2704">
            <v>69328.990000000005</v>
          </cell>
          <cell r="R2704">
            <v>16040.01</v>
          </cell>
          <cell r="S2704">
            <v>1836</v>
          </cell>
          <cell r="T2704">
            <v>8694</v>
          </cell>
          <cell r="U2704">
            <v>9682.7000000000007</v>
          </cell>
          <cell r="V2704">
            <v>717</v>
          </cell>
          <cell r="W2704">
            <v>9216</v>
          </cell>
          <cell r="X2704">
            <v>119.25</v>
          </cell>
          <cell r="Y2704">
            <v>11473.32</v>
          </cell>
          <cell r="Z2704">
            <v>8018.65</v>
          </cell>
          <cell r="AA2704">
            <v>18.760000000000002</v>
          </cell>
          <cell r="AB2704">
            <v>2645.9</v>
          </cell>
          <cell r="AC2704">
            <v>14170.06</v>
          </cell>
          <cell r="AD2704">
            <v>7.58</v>
          </cell>
          <cell r="AE2704">
            <v>15588</v>
          </cell>
          <cell r="AF2704">
            <v>58.33</v>
          </cell>
          <cell r="AG2704">
            <v>5226.4399999999996</v>
          </cell>
          <cell r="AH2704">
            <v>45168</v>
          </cell>
          <cell r="AI2704">
            <v>2016</v>
          </cell>
          <cell r="AJ2704">
            <v>115745.97</v>
          </cell>
          <cell r="AK2704">
            <v>4509</v>
          </cell>
          <cell r="AL2704">
            <v>6151.85</v>
          </cell>
        </row>
        <row r="2705">
          <cell r="A2705">
            <v>38927</v>
          </cell>
          <cell r="B2705" t="str">
            <v>04:00</v>
          </cell>
          <cell r="C2705">
            <v>49088.61</v>
          </cell>
          <cell r="D2705">
            <v>53007.81</v>
          </cell>
          <cell r="E2705">
            <v>112261.21</v>
          </cell>
          <cell r="F2705">
            <v>-172.8</v>
          </cell>
          <cell r="G2705">
            <v>45271.65</v>
          </cell>
          <cell r="H2705">
            <v>12065.72</v>
          </cell>
          <cell r="I2705">
            <v>-90.71</v>
          </cell>
          <cell r="J2705">
            <v>15216.68</v>
          </cell>
          <cell r="K2705">
            <v>5047.49</v>
          </cell>
          <cell r="L2705">
            <v>9686.1</v>
          </cell>
          <cell r="M2705">
            <v>0</v>
          </cell>
          <cell r="N2705">
            <v>35328</v>
          </cell>
          <cell r="O2705">
            <v>-42.46</v>
          </cell>
          <cell r="P2705">
            <v>16090.02</v>
          </cell>
          <cell r="Q2705">
            <v>69010.710000000006</v>
          </cell>
          <cell r="R2705">
            <v>16050.02</v>
          </cell>
          <cell r="S2705">
            <v>1944</v>
          </cell>
          <cell r="T2705">
            <v>8499.6</v>
          </cell>
          <cell r="U2705">
            <v>9686.1</v>
          </cell>
          <cell r="V2705">
            <v>720</v>
          </cell>
          <cell r="W2705">
            <v>8985.6</v>
          </cell>
          <cell r="X2705">
            <v>116.25</v>
          </cell>
          <cell r="Y2705">
            <v>11390.18</v>
          </cell>
          <cell r="Z2705">
            <v>7641.02</v>
          </cell>
          <cell r="AA2705">
            <v>18.760000000000002</v>
          </cell>
          <cell r="AB2705">
            <v>2647.5</v>
          </cell>
          <cell r="AC2705">
            <v>14184.28</v>
          </cell>
          <cell r="AD2705">
            <v>7.75</v>
          </cell>
          <cell r="AE2705">
            <v>15696</v>
          </cell>
          <cell r="AF2705">
            <v>57.29</v>
          </cell>
          <cell r="AG2705">
            <v>5303.09</v>
          </cell>
          <cell r="AH2705">
            <v>45195</v>
          </cell>
          <cell r="AI2705">
            <v>2008.8</v>
          </cell>
          <cell r="AJ2705">
            <v>115425.99</v>
          </cell>
          <cell r="AK2705">
            <v>4509</v>
          </cell>
          <cell r="AL2705">
            <v>5761.44</v>
          </cell>
        </row>
        <row r="2706">
          <cell r="A2706">
            <v>38927</v>
          </cell>
          <cell r="B2706" t="str">
            <v>04:15</v>
          </cell>
          <cell r="C2706">
            <v>49077.41</v>
          </cell>
          <cell r="D2706">
            <v>51567.519999999997</v>
          </cell>
          <cell r="E2706">
            <v>112101.98</v>
          </cell>
          <cell r="F2706">
            <v>-172.8</v>
          </cell>
          <cell r="G2706">
            <v>45616.65</v>
          </cell>
          <cell r="H2706">
            <v>12065.72</v>
          </cell>
          <cell r="I2706">
            <v>-95.6</v>
          </cell>
          <cell r="J2706">
            <v>15338.27</v>
          </cell>
          <cell r="K2706">
            <v>4844.92</v>
          </cell>
          <cell r="L2706">
            <v>9629.2099999999991</v>
          </cell>
          <cell r="M2706">
            <v>0</v>
          </cell>
          <cell r="N2706">
            <v>34776</v>
          </cell>
          <cell r="O2706">
            <v>-36.4</v>
          </cell>
          <cell r="P2706">
            <v>16010.03</v>
          </cell>
          <cell r="Q2706">
            <v>68895.600000000006</v>
          </cell>
          <cell r="R2706">
            <v>15970.03</v>
          </cell>
          <cell r="S2706">
            <v>1836</v>
          </cell>
          <cell r="T2706">
            <v>8218.7999999999993</v>
          </cell>
          <cell r="U2706">
            <v>9629.2099999999991</v>
          </cell>
          <cell r="V2706">
            <v>732</v>
          </cell>
          <cell r="W2706">
            <v>8640</v>
          </cell>
          <cell r="X2706">
            <v>113.25</v>
          </cell>
          <cell r="Y2706">
            <v>11223.9</v>
          </cell>
          <cell r="Z2706">
            <v>7278.45</v>
          </cell>
          <cell r="AA2706">
            <v>18.760000000000002</v>
          </cell>
          <cell r="AB2706">
            <v>2690.6</v>
          </cell>
          <cell r="AC2706">
            <v>14213.97</v>
          </cell>
          <cell r="AD2706">
            <v>8.75</v>
          </cell>
          <cell r="AE2706">
            <v>15696</v>
          </cell>
          <cell r="AF2706">
            <v>56.25</v>
          </cell>
          <cell r="AG2706">
            <v>5341</v>
          </cell>
          <cell r="AH2706">
            <v>45294</v>
          </cell>
          <cell r="AI2706">
            <v>2008.8</v>
          </cell>
          <cell r="AJ2706">
            <v>115346.01</v>
          </cell>
          <cell r="AK2706">
            <v>4509</v>
          </cell>
          <cell r="AL2706">
            <v>5718.18</v>
          </cell>
        </row>
        <row r="2707">
          <cell r="A2707">
            <v>38927</v>
          </cell>
          <cell r="B2707" t="str">
            <v>04:30</v>
          </cell>
          <cell r="C2707">
            <v>49811.18</v>
          </cell>
          <cell r="D2707">
            <v>52807.77</v>
          </cell>
          <cell r="E2707">
            <v>109741.45</v>
          </cell>
          <cell r="F2707">
            <v>-172.8</v>
          </cell>
          <cell r="G2707">
            <v>45539.98</v>
          </cell>
          <cell r="H2707">
            <v>12087.84</v>
          </cell>
          <cell r="I2707">
            <v>-96.17</v>
          </cell>
          <cell r="J2707">
            <v>15553.45</v>
          </cell>
          <cell r="K2707">
            <v>4728.99</v>
          </cell>
          <cell r="L2707">
            <v>9708.3799999999992</v>
          </cell>
          <cell r="M2707">
            <v>0</v>
          </cell>
          <cell r="N2707">
            <v>35880</v>
          </cell>
          <cell r="O2707">
            <v>-42.46</v>
          </cell>
          <cell r="P2707">
            <v>16000.01</v>
          </cell>
          <cell r="Q2707">
            <v>69416.17</v>
          </cell>
          <cell r="R2707">
            <v>15960.01</v>
          </cell>
          <cell r="S2707">
            <v>1836</v>
          </cell>
          <cell r="T2707">
            <v>7682.4</v>
          </cell>
          <cell r="U2707">
            <v>9708.3799999999992</v>
          </cell>
          <cell r="V2707">
            <v>759</v>
          </cell>
          <cell r="W2707">
            <v>8668.7999999999993</v>
          </cell>
          <cell r="X2707">
            <v>114</v>
          </cell>
          <cell r="Y2707">
            <v>11140.76</v>
          </cell>
          <cell r="Z2707">
            <v>7243.14</v>
          </cell>
          <cell r="AA2707">
            <v>16.88</v>
          </cell>
          <cell r="AB2707">
            <v>2714.5</v>
          </cell>
          <cell r="AC2707">
            <v>14213.83</v>
          </cell>
          <cell r="AD2707">
            <v>7.63</v>
          </cell>
          <cell r="AE2707">
            <v>15750</v>
          </cell>
          <cell r="AF2707">
            <v>57.29</v>
          </cell>
          <cell r="AG2707">
            <v>5494.02</v>
          </cell>
          <cell r="AH2707">
            <v>45099</v>
          </cell>
          <cell r="AI2707">
            <v>1994.4</v>
          </cell>
          <cell r="AJ2707">
            <v>114114.16</v>
          </cell>
          <cell r="AK2707">
            <v>4337.78</v>
          </cell>
          <cell r="AL2707">
            <v>6343.55</v>
          </cell>
        </row>
        <row r="2708">
          <cell r="A2708">
            <v>38927</v>
          </cell>
          <cell r="B2708" t="str">
            <v>04:45</v>
          </cell>
          <cell r="C2708">
            <v>50542.559999999998</v>
          </cell>
          <cell r="D2708">
            <v>53367.88</v>
          </cell>
          <cell r="E2708">
            <v>108421.37</v>
          </cell>
          <cell r="F2708">
            <v>-172.8</v>
          </cell>
          <cell r="G2708">
            <v>45578.32</v>
          </cell>
          <cell r="H2708">
            <v>12065.72</v>
          </cell>
          <cell r="I2708">
            <v>-95.6</v>
          </cell>
          <cell r="J2708">
            <v>15372.27</v>
          </cell>
          <cell r="K2708">
            <v>4717.82</v>
          </cell>
          <cell r="L2708">
            <v>9712.5499999999993</v>
          </cell>
          <cell r="M2708">
            <v>0</v>
          </cell>
          <cell r="N2708">
            <v>35328</v>
          </cell>
          <cell r="O2708">
            <v>-42.46</v>
          </cell>
          <cell r="P2708">
            <v>16050</v>
          </cell>
          <cell r="Q2708">
            <v>70055.600000000006</v>
          </cell>
          <cell r="R2708">
            <v>16010</v>
          </cell>
          <cell r="S2708">
            <v>1944</v>
          </cell>
          <cell r="T2708">
            <v>7621.2</v>
          </cell>
          <cell r="U2708">
            <v>9712.5499999999993</v>
          </cell>
          <cell r="V2708">
            <v>780</v>
          </cell>
          <cell r="W2708">
            <v>8611.2000000000007</v>
          </cell>
          <cell r="X2708">
            <v>114</v>
          </cell>
          <cell r="Y2708">
            <v>11140.76</v>
          </cell>
          <cell r="Z2708">
            <v>7131.51</v>
          </cell>
          <cell r="AA2708">
            <v>18.760000000000002</v>
          </cell>
          <cell r="AB2708">
            <v>2725.6</v>
          </cell>
          <cell r="AC2708">
            <v>13865.07</v>
          </cell>
          <cell r="AD2708">
            <v>7.79</v>
          </cell>
          <cell r="AE2708">
            <v>15948</v>
          </cell>
          <cell r="AF2708">
            <v>58.33</v>
          </cell>
          <cell r="AG2708">
            <v>5515.41</v>
          </cell>
          <cell r="AH2708">
            <v>45396</v>
          </cell>
          <cell r="AI2708">
            <v>1980</v>
          </cell>
          <cell r="AJ2708">
            <v>113474.24000000001</v>
          </cell>
          <cell r="AK2708">
            <v>4337.78</v>
          </cell>
          <cell r="AL2708">
            <v>6988.78</v>
          </cell>
        </row>
        <row r="2709">
          <cell r="A2709">
            <v>38927</v>
          </cell>
          <cell r="B2709" t="str">
            <v>05:00</v>
          </cell>
          <cell r="C2709">
            <v>50855.83</v>
          </cell>
          <cell r="D2709">
            <v>54488.1</v>
          </cell>
          <cell r="E2709">
            <v>108861.39</v>
          </cell>
          <cell r="F2709">
            <v>-172.8</v>
          </cell>
          <cell r="G2709">
            <v>45616.65</v>
          </cell>
          <cell r="H2709">
            <v>12065.72</v>
          </cell>
          <cell r="I2709">
            <v>-97.61</v>
          </cell>
          <cell r="J2709">
            <v>15528.25</v>
          </cell>
          <cell r="K2709">
            <v>4705.04</v>
          </cell>
          <cell r="L2709">
            <v>9737.94</v>
          </cell>
          <cell r="M2709">
            <v>0</v>
          </cell>
          <cell r="N2709">
            <v>35880</v>
          </cell>
          <cell r="O2709">
            <v>-36.4</v>
          </cell>
          <cell r="P2709">
            <v>16039.99</v>
          </cell>
          <cell r="Q2709">
            <v>70617.61</v>
          </cell>
          <cell r="R2709">
            <v>15960</v>
          </cell>
          <cell r="S2709">
            <v>1836</v>
          </cell>
          <cell r="T2709">
            <v>7711.2</v>
          </cell>
          <cell r="U2709">
            <v>9737.94</v>
          </cell>
          <cell r="V2709">
            <v>798</v>
          </cell>
          <cell r="W2709">
            <v>8726.4</v>
          </cell>
          <cell r="X2709">
            <v>117.75</v>
          </cell>
          <cell r="Y2709">
            <v>11473.32</v>
          </cell>
          <cell r="Z2709">
            <v>6997.4</v>
          </cell>
          <cell r="AA2709">
            <v>18.760000000000002</v>
          </cell>
          <cell r="AB2709">
            <v>2827.9</v>
          </cell>
          <cell r="AC2709">
            <v>13920.08</v>
          </cell>
          <cell r="AD2709">
            <v>7.75</v>
          </cell>
          <cell r="AE2709">
            <v>16200</v>
          </cell>
          <cell r="AF2709">
            <v>58.33</v>
          </cell>
          <cell r="AG2709">
            <v>5515.37</v>
          </cell>
          <cell r="AH2709">
            <v>45945</v>
          </cell>
          <cell r="AI2709">
            <v>1980</v>
          </cell>
          <cell r="AJ2709">
            <v>113394.19</v>
          </cell>
          <cell r="AK2709">
            <v>4280.7</v>
          </cell>
          <cell r="AL2709">
            <v>6733.96</v>
          </cell>
        </row>
        <row r="2710">
          <cell r="A2710">
            <v>38927</v>
          </cell>
          <cell r="B2710" t="str">
            <v>05:15</v>
          </cell>
          <cell r="C2710">
            <v>51024.27</v>
          </cell>
          <cell r="D2710">
            <v>58488.9</v>
          </cell>
          <cell r="E2710">
            <v>108981.8</v>
          </cell>
          <cell r="F2710">
            <v>-172.8</v>
          </cell>
          <cell r="G2710">
            <v>45769.98</v>
          </cell>
          <cell r="H2710">
            <v>12089.71</v>
          </cell>
          <cell r="I2710">
            <v>-103.51</v>
          </cell>
          <cell r="J2710">
            <v>15024.7</v>
          </cell>
          <cell r="K2710">
            <v>5038.0200000000004</v>
          </cell>
          <cell r="L2710">
            <v>9744.4</v>
          </cell>
          <cell r="M2710">
            <v>0</v>
          </cell>
          <cell r="N2710">
            <v>35328</v>
          </cell>
          <cell r="O2710">
            <v>-42.46</v>
          </cell>
          <cell r="P2710">
            <v>15999.99</v>
          </cell>
          <cell r="Q2710">
            <v>71503.509999999995</v>
          </cell>
          <cell r="R2710">
            <v>15959.99</v>
          </cell>
          <cell r="S2710">
            <v>1836</v>
          </cell>
          <cell r="T2710">
            <v>8092.8</v>
          </cell>
          <cell r="U2710">
            <v>9744.4</v>
          </cell>
          <cell r="V2710">
            <v>843</v>
          </cell>
          <cell r="W2710">
            <v>9072</v>
          </cell>
          <cell r="X2710">
            <v>116.25</v>
          </cell>
          <cell r="Y2710">
            <v>11639.6</v>
          </cell>
          <cell r="Z2710">
            <v>7529.69</v>
          </cell>
          <cell r="AA2710">
            <v>18.760000000000002</v>
          </cell>
          <cell r="AB2710">
            <v>2918.9</v>
          </cell>
          <cell r="AC2710">
            <v>14129.59</v>
          </cell>
          <cell r="AD2710">
            <v>9.01</v>
          </cell>
          <cell r="AE2710">
            <v>16380</v>
          </cell>
          <cell r="AF2710">
            <v>59.37</v>
          </cell>
          <cell r="AG2710">
            <v>5575.77</v>
          </cell>
          <cell r="AH2710">
            <v>46707</v>
          </cell>
          <cell r="AI2710">
            <v>2001.6</v>
          </cell>
          <cell r="AJ2710">
            <v>113522.19</v>
          </cell>
          <cell r="AK2710">
            <v>4451.93</v>
          </cell>
          <cell r="AL2710">
            <v>6657.98</v>
          </cell>
        </row>
        <row r="2711">
          <cell r="A2711">
            <v>38927</v>
          </cell>
          <cell r="B2711" t="str">
            <v>05:30</v>
          </cell>
          <cell r="C2711">
            <v>50771.01</v>
          </cell>
          <cell r="D2711">
            <v>63489.91</v>
          </cell>
          <cell r="E2711">
            <v>109141.01</v>
          </cell>
          <cell r="F2711">
            <v>-172.8</v>
          </cell>
          <cell r="G2711">
            <v>45961.65</v>
          </cell>
          <cell r="H2711">
            <v>12135.83</v>
          </cell>
          <cell r="I2711">
            <v>-113.28</v>
          </cell>
          <cell r="J2711">
            <v>15048.69</v>
          </cell>
          <cell r="K2711">
            <v>4878.07</v>
          </cell>
          <cell r="L2711">
            <v>9740.75</v>
          </cell>
          <cell r="M2711">
            <v>0</v>
          </cell>
          <cell r="N2711">
            <v>35328</v>
          </cell>
          <cell r="O2711">
            <v>-42.46</v>
          </cell>
          <cell r="P2711">
            <v>15989.97</v>
          </cell>
          <cell r="Q2711">
            <v>73193.279999999999</v>
          </cell>
          <cell r="R2711">
            <v>15949.97</v>
          </cell>
          <cell r="S2711">
            <v>1944</v>
          </cell>
          <cell r="T2711">
            <v>8326.7999999999993</v>
          </cell>
          <cell r="U2711">
            <v>9740.75</v>
          </cell>
          <cell r="V2711">
            <v>843</v>
          </cell>
          <cell r="W2711">
            <v>9446.4</v>
          </cell>
          <cell r="X2711">
            <v>119.25</v>
          </cell>
          <cell r="Y2711">
            <v>11639.6</v>
          </cell>
          <cell r="Z2711">
            <v>7710.09</v>
          </cell>
          <cell r="AA2711">
            <v>16.88</v>
          </cell>
          <cell r="AB2711">
            <v>3014.7</v>
          </cell>
          <cell r="AC2711">
            <v>14359.56</v>
          </cell>
          <cell r="AD2711">
            <v>7.92</v>
          </cell>
          <cell r="AE2711">
            <v>16812</v>
          </cell>
          <cell r="AF2711">
            <v>59.37</v>
          </cell>
          <cell r="AG2711">
            <v>5642.36</v>
          </cell>
          <cell r="AH2711">
            <v>47277</v>
          </cell>
          <cell r="AI2711">
            <v>2030.4</v>
          </cell>
          <cell r="AJ2711">
            <v>114114.05</v>
          </cell>
          <cell r="AK2711">
            <v>4566.08</v>
          </cell>
          <cell r="AL2711">
            <v>6813.45</v>
          </cell>
        </row>
        <row r="2712">
          <cell r="A2712">
            <v>38927</v>
          </cell>
          <cell r="B2712" t="str">
            <v>05:45</v>
          </cell>
          <cell r="C2712">
            <v>49570.32</v>
          </cell>
          <cell r="D2712">
            <v>69651.14</v>
          </cell>
          <cell r="E2712">
            <v>108944.2</v>
          </cell>
          <cell r="F2712">
            <v>-259.2</v>
          </cell>
          <cell r="G2712">
            <v>45846.65</v>
          </cell>
          <cell r="H2712">
            <v>12137.71</v>
          </cell>
          <cell r="I2712">
            <v>-121.76</v>
          </cell>
          <cell r="J2712">
            <v>15277.47</v>
          </cell>
          <cell r="K2712">
            <v>4781.8599999999997</v>
          </cell>
          <cell r="L2712">
            <v>9761.24</v>
          </cell>
          <cell r="M2712">
            <v>0</v>
          </cell>
          <cell r="N2712">
            <v>35880</v>
          </cell>
          <cell r="O2712">
            <v>-36.4</v>
          </cell>
          <cell r="P2712">
            <v>15950</v>
          </cell>
          <cell r="Q2712">
            <v>75601.759999999995</v>
          </cell>
          <cell r="R2712">
            <v>15910</v>
          </cell>
          <cell r="S2712">
            <v>1836</v>
          </cell>
          <cell r="T2712">
            <v>8251.2000000000007</v>
          </cell>
          <cell r="U2712">
            <v>9761.24</v>
          </cell>
          <cell r="V2712">
            <v>900</v>
          </cell>
          <cell r="W2712">
            <v>9532.7999999999993</v>
          </cell>
          <cell r="X2712">
            <v>121.5</v>
          </cell>
          <cell r="Y2712">
            <v>11223.9</v>
          </cell>
          <cell r="Z2712">
            <v>7815.22</v>
          </cell>
          <cell r="AA2712">
            <v>18.760000000000002</v>
          </cell>
          <cell r="AB2712">
            <v>3091.3</v>
          </cell>
          <cell r="AC2712">
            <v>14644.31</v>
          </cell>
          <cell r="AD2712">
            <v>10.44</v>
          </cell>
          <cell r="AE2712">
            <v>17280</v>
          </cell>
          <cell r="AF2712">
            <v>61.45</v>
          </cell>
          <cell r="AG2712">
            <v>5632.67</v>
          </cell>
          <cell r="AH2712">
            <v>48171</v>
          </cell>
          <cell r="AI2712">
            <v>2066.4</v>
          </cell>
          <cell r="AJ2712">
            <v>114290.05</v>
          </cell>
          <cell r="AK2712">
            <v>4623.16</v>
          </cell>
          <cell r="AL2712">
            <v>7223.73</v>
          </cell>
        </row>
        <row r="2713">
          <cell r="A2713">
            <v>38927</v>
          </cell>
          <cell r="B2713" t="str">
            <v>06:00</v>
          </cell>
          <cell r="C2713">
            <v>49510.31</v>
          </cell>
          <cell r="D2713">
            <v>73972</v>
          </cell>
          <cell r="E2713">
            <v>108943.41</v>
          </cell>
          <cell r="F2713">
            <v>-172.8</v>
          </cell>
          <cell r="G2713">
            <v>45846.65</v>
          </cell>
          <cell r="H2713">
            <v>12113.71</v>
          </cell>
          <cell r="I2713">
            <v>-132.11000000000001</v>
          </cell>
          <cell r="J2713">
            <v>15744.63</v>
          </cell>
          <cell r="K2713">
            <v>5462.14</v>
          </cell>
          <cell r="L2713">
            <v>9888.67</v>
          </cell>
          <cell r="M2713">
            <v>0</v>
          </cell>
          <cell r="N2713">
            <v>35328</v>
          </cell>
          <cell r="O2713">
            <v>-48.53</v>
          </cell>
          <cell r="P2713">
            <v>15969.98</v>
          </cell>
          <cell r="Q2713">
            <v>78012.11</v>
          </cell>
          <cell r="R2713">
            <v>15929.97</v>
          </cell>
          <cell r="S2713">
            <v>1944</v>
          </cell>
          <cell r="T2713">
            <v>8460</v>
          </cell>
          <cell r="U2713">
            <v>9888.67</v>
          </cell>
          <cell r="V2713">
            <v>918</v>
          </cell>
          <cell r="W2713">
            <v>9417.6</v>
          </cell>
          <cell r="X2713">
            <v>127.5</v>
          </cell>
          <cell r="Y2713">
            <v>11057.62</v>
          </cell>
          <cell r="Z2713">
            <v>8014.51</v>
          </cell>
          <cell r="AA2713">
            <v>18.760000000000002</v>
          </cell>
          <cell r="AB2713">
            <v>3119.9</v>
          </cell>
          <cell r="AC2713">
            <v>14894.05</v>
          </cell>
          <cell r="AD2713">
            <v>8.83</v>
          </cell>
          <cell r="AE2713">
            <v>17730</v>
          </cell>
          <cell r="AF2713">
            <v>63.54</v>
          </cell>
          <cell r="AG2713">
            <v>5536.2</v>
          </cell>
          <cell r="AH2713">
            <v>49626</v>
          </cell>
          <cell r="AI2713">
            <v>2095.1999999999998</v>
          </cell>
          <cell r="AJ2713">
            <v>114642.01</v>
          </cell>
          <cell r="AK2713">
            <v>4337.78</v>
          </cell>
          <cell r="AL2713">
            <v>7558.04</v>
          </cell>
        </row>
        <row r="2714">
          <cell r="A2714">
            <v>38927</v>
          </cell>
          <cell r="B2714" t="str">
            <v>06:15</v>
          </cell>
          <cell r="C2714">
            <v>49340.27</v>
          </cell>
          <cell r="D2714">
            <v>80733.350000000006</v>
          </cell>
          <cell r="E2714">
            <v>108304.15</v>
          </cell>
          <cell r="F2714">
            <v>-172.8</v>
          </cell>
          <cell r="G2714">
            <v>46229.98</v>
          </cell>
          <cell r="H2714">
            <v>12137.71</v>
          </cell>
          <cell r="I2714">
            <v>-144.19</v>
          </cell>
          <cell r="J2714">
            <v>15625.84</v>
          </cell>
          <cell r="K2714">
            <v>5366.66</v>
          </cell>
          <cell r="L2714">
            <v>9831.27</v>
          </cell>
          <cell r="M2714">
            <v>0</v>
          </cell>
          <cell r="N2714">
            <v>35880</v>
          </cell>
          <cell r="O2714">
            <v>3785.34</v>
          </cell>
          <cell r="P2714">
            <v>16199.98</v>
          </cell>
          <cell r="Q2714">
            <v>78824.19</v>
          </cell>
          <cell r="R2714">
            <v>19599.990000000002</v>
          </cell>
          <cell r="S2714">
            <v>1836</v>
          </cell>
          <cell r="T2714">
            <v>9151.2000000000007</v>
          </cell>
          <cell r="U2714">
            <v>9831.27</v>
          </cell>
          <cell r="V2714">
            <v>906</v>
          </cell>
          <cell r="W2714">
            <v>9676.7999999999993</v>
          </cell>
          <cell r="X2714">
            <v>128.25</v>
          </cell>
          <cell r="Y2714">
            <v>11473.32</v>
          </cell>
          <cell r="Z2714">
            <v>7997.59</v>
          </cell>
          <cell r="AA2714">
            <v>18.760000000000002</v>
          </cell>
          <cell r="AB2714">
            <v>3185.1</v>
          </cell>
          <cell r="AC2714">
            <v>15055.11</v>
          </cell>
          <cell r="AD2714">
            <v>9.07</v>
          </cell>
          <cell r="AE2714">
            <v>18522</v>
          </cell>
          <cell r="AF2714">
            <v>66.66</v>
          </cell>
          <cell r="AG2714">
            <v>5450.03</v>
          </cell>
          <cell r="AH2714">
            <v>51390</v>
          </cell>
          <cell r="AI2714">
            <v>2138.4</v>
          </cell>
          <cell r="AJ2714">
            <v>114657.99</v>
          </cell>
          <cell r="AK2714">
            <v>4337.78</v>
          </cell>
          <cell r="AL2714">
            <v>8064.17</v>
          </cell>
        </row>
        <row r="2715">
          <cell r="A2715">
            <v>38927</v>
          </cell>
          <cell r="B2715" t="str">
            <v>06:30</v>
          </cell>
          <cell r="C2715">
            <v>50135.26</v>
          </cell>
          <cell r="D2715">
            <v>83053.22</v>
          </cell>
          <cell r="E2715">
            <v>108384.15</v>
          </cell>
          <cell r="F2715">
            <v>-172.8</v>
          </cell>
          <cell r="G2715">
            <v>46076.65</v>
          </cell>
          <cell r="H2715">
            <v>12150.45</v>
          </cell>
          <cell r="I2715">
            <v>-150.51</v>
          </cell>
          <cell r="J2715">
            <v>15589.85</v>
          </cell>
          <cell r="K2715">
            <v>5261.1</v>
          </cell>
          <cell r="L2715">
            <v>9741.76</v>
          </cell>
          <cell r="M2715">
            <v>0</v>
          </cell>
          <cell r="N2715">
            <v>35328</v>
          </cell>
          <cell r="O2715">
            <v>11137.62</v>
          </cell>
          <cell r="P2715">
            <v>16390.02</v>
          </cell>
          <cell r="Q2715">
            <v>75750.509999999995</v>
          </cell>
          <cell r="R2715">
            <v>27270.01</v>
          </cell>
          <cell r="S2715">
            <v>1944</v>
          </cell>
          <cell r="T2715">
            <v>10152</v>
          </cell>
          <cell r="U2715">
            <v>9741.76</v>
          </cell>
          <cell r="V2715">
            <v>924</v>
          </cell>
          <cell r="W2715">
            <v>10195.200000000001</v>
          </cell>
          <cell r="X2715">
            <v>135</v>
          </cell>
          <cell r="Y2715">
            <v>11639.6</v>
          </cell>
          <cell r="Z2715">
            <v>8251.85</v>
          </cell>
          <cell r="AA2715">
            <v>7.5</v>
          </cell>
          <cell r="AB2715">
            <v>3288.7</v>
          </cell>
          <cell r="AC2715">
            <v>15356.4</v>
          </cell>
          <cell r="AD2715">
            <v>8.83</v>
          </cell>
          <cell r="AE2715">
            <v>19278</v>
          </cell>
          <cell r="AF2715">
            <v>42.71</v>
          </cell>
          <cell r="AG2715">
            <v>5615.98</v>
          </cell>
          <cell r="AH2715">
            <v>53517</v>
          </cell>
          <cell r="AI2715">
            <v>2232</v>
          </cell>
          <cell r="AJ2715">
            <v>115265.96</v>
          </cell>
          <cell r="AK2715">
            <v>4394.8500000000004</v>
          </cell>
          <cell r="AL2715">
            <v>8501.36</v>
          </cell>
        </row>
        <row r="2716">
          <cell r="A2716">
            <v>38927</v>
          </cell>
          <cell r="B2716" t="str">
            <v>06:45</v>
          </cell>
          <cell r="C2716">
            <v>50612.97</v>
          </cell>
          <cell r="D2716">
            <v>86293.69</v>
          </cell>
          <cell r="E2716">
            <v>108070.13</v>
          </cell>
          <cell r="F2716">
            <v>-345.6</v>
          </cell>
          <cell r="G2716">
            <v>46191.65</v>
          </cell>
          <cell r="H2716">
            <v>12170.7</v>
          </cell>
          <cell r="I2716">
            <v>-150.94999999999999</v>
          </cell>
          <cell r="J2716">
            <v>15048.69</v>
          </cell>
          <cell r="K2716">
            <v>5235.84</v>
          </cell>
          <cell r="L2716">
            <v>9644.2999999999993</v>
          </cell>
          <cell r="M2716">
            <v>0</v>
          </cell>
          <cell r="N2716">
            <v>35328</v>
          </cell>
          <cell r="O2716">
            <v>12156.75</v>
          </cell>
          <cell r="P2716">
            <v>16819.98</v>
          </cell>
          <cell r="Q2716">
            <v>79030.95</v>
          </cell>
          <cell r="R2716">
            <v>28939.98</v>
          </cell>
          <cell r="S2716">
            <v>1836</v>
          </cell>
          <cell r="T2716">
            <v>10281.6</v>
          </cell>
          <cell r="U2716">
            <v>9644.2999999999993</v>
          </cell>
          <cell r="V2716">
            <v>1023</v>
          </cell>
          <cell r="W2716">
            <v>10598.4</v>
          </cell>
          <cell r="X2716">
            <v>138</v>
          </cell>
          <cell r="Y2716">
            <v>11722.74</v>
          </cell>
          <cell r="Z2716">
            <v>8426.2099999999991</v>
          </cell>
          <cell r="AA2716">
            <v>3.75</v>
          </cell>
          <cell r="AB2716">
            <v>3320.6</v>
          </cell>
          <cell r="AC2716">
            <v>15727.5</v>
          </cell>
          <cell r="AD2716">
            <v>9.4</v>
          </cell>
          <cell r="AE2716">
            <v>19494</v>
          </cell>
          <cell r="AF2716">
            <v>27.08</v>
          </cell>
          <cell r="AG2716">
            <v>5497.99</v>
          </cell>
          <cell r="AH2716">
            <v>54786</v>
          </cell>
          <cell r="AI2716">
            <v>2275.1999999999998</v>
          </cell>
          <cell r="AJ2716">
            <v>113138.23</v>
          </cell>
          <cell r="AK2716">
            <v>4337.78</v>
          </cell>
          <cell r="AL2716">
            <v>7389.73</v>
          </cell>
        </row>
        <row r="2717">
          <cell r="A2717">
            <v>38927</v>
          </cell>
          <cell r="B2717" t="str">
            <v>07:00</v>
          </cell>
          <cell r="C2717">
            <v>50296.1</v>
          </cell>
          <cell r="D2717">
            <v>77531.929999999993</v>
          </cell>
          <cell r="E2717">
            <v>106712.45</v>
          </cell>
          <cell r="F2717">
            <v>4665.6000000000004</v>
          </cell>
          <cell r="G2717">
            <v>46114.98</v>
          </cell>
          <cell r="H2717">
            <v>12144.82</v>
          </cell>
          <cell r="I2717">
            <v>-161.87</v>
          </cell>
          <cell r="J2717">
            <v>15288.27</v>
          </cell>
          <cell r="K2717">
            <v>5368.92</v>
          </cell>
          <cell r="L2717">
            <v>9663.2000000000007</v>
          </cell>
          <cell r="M2717">
            <v>0</v>
          </cell>
          <cell r="N2717">
            <v>35328</v>
          </cell>
          <cell r="O2717">
            <v>12156.75</v>
          </cell>
          <cell r="P2717">
            <v>16890</v>
          </cell>
          <cell r="Q2717">
            <v>79881.87</v>
          </cell>
          <cell r="R2717">
            <v>29010</v>
          </cell>
          <cell r="S2717">
            <v>1836</v>
          </cell>
          <cell r="T2717">
            <v>9644.4</v>
          </cell>
          <cell r="U2717">
            <v>9663.2000000000007</v>
          </cell>
          <cell r="V2717">
            <v>918</v>
          </cell>
          <cell r="W2717">
            <v>10886.4</v>
          </cell>
          <cell r="X2717">
            <v>147</v>
          </cell>
          <cell r="Y2717">
            <v>11223.9</v>
          </cell>
          <cell r="Z2717">
            <v>8220.76</v>
          </cell>
          <cell r="AA2717">
            <v>1.88</v>
          </cell>
          <cell r="AB2717">
            <v>3073.6</v>
          </cell>
          <cell r="AC2717">
            <v>15709.11</v>
          </cell>
          <cell r="AD2717">
            <v>12.28</v>
          </cell>
          <cell r="AE2717">
            <v>18486</v>
          </cell>
          <cell r="AF2717">
            <v>26.04</v>
          </cell>
          <cell r="AG2717">
            <v>5529.61</v>
          </cell>
          <cell r="AH2717">
            <v>52971</v>
          </cell>
          <cell r="AI2717">
            <v>2347.1999999999998</v>
          </cell>
          <cell r="AJ2717">
            <v>111762.36</v>
          </cell>
          <cell r="AK2717">
            <v>4337.78</v>
          </cell>
          <cell r="AL2717">
            <v>7058.94</v>
          </cell>
        </row>
        <row r="2718">
          <cell r="A2718">
            <v>38927</v>
          </cell>
          <cell r="B2718" t="str">
            <v>07:15</v>
          </cell>
          <cell r="C2718">
            <v>49107.41</v>
          </cell>
          <cell r="D2718">
            <v>61729.34</v>
          </cell>
          <cell r="E2718">
            <v>111632.99</v>
          </cell>
          <cell r="F2718">
            <v>14428.8</v>
          </cell>
          <cell r="G2718">
            <v>47418.32</v>
          </cell>
          <cell r="H2718">
            <v>12412.55</v>
          </cell>
          <cell r="I2718">
            <v>-180.27</v>
          </cell>
          <cell r="J2718">
            <v>16175.8</v>
          </cell>
          <cell r="K2718">
            <v>5243.74</v>
          </cell>
          <cell r="L2718">
            <v>9717.2900000000009</v>
          </cell>
          <cell r="M2718">
            <v>0</v>
          </cell>
          <cell r="N2718">
            <v>36432</v>
          </cell>
          <cell r="O2718">
            <v>12150.68</v>
          </cell>
          <cell r="P2718">
            <v>20400</v>
          </cell>
          <cell r="Q2718">
            <v>79460.27</v>
          </cell>
          <cell r="R2718">
            <v>32560</v>
          </cell>
          <cell r="S2718">
            <v>1836</v>
          </cell>
          <cell r="T2718">
            <v>9957.6</v>
          </cell>
          <cell r="U2718">
            <v>9717.2900000000009</v>
          </cell>
          <cell r="V2718">
            <v>1119</v>
          </cell>
          <cell r="W2718">
            <v>11260.8</v>
          </cell>
          <cell r="X2718">
            <v>159</v>
          </cell>
          <cell r="Y2718">
            <v>10725.06</v>
          </cell>
          <cell r="Z2718">
            <v>8178.19</v>
          </cell>
          <cell r="AA2718">
            <v>5.63</v>
          </cell>
          <cell r="AB2718">
            <v>2949.3</v>
          </cell>
          <cell r="AC2718">
            <v>15591.77</v>
          </cell>
          <cell r="AD2718">
            <v>11.12</v>
          </cell>
          <cell r="AE2718">
            <v>18666</v>
          </cell>
          <cell r="AF2718">
            <v>25</v>
          </cell>
          <cell r="AG2718">
            <v>5151.5200000000004</v>
          </cell>
          <cell r="AH2718">
            <v>54774</v>
          </cell>
          <cell r="AI2718">
            <v>2368.8000000000002</v>
          </cell>
          <cell r="AJ2718">
            <v>114801.98</v>
          </cell>
          <cell r="AK2718">
            <v>4451.93</v>
          </cell>
          <cell r="AL2718">
            <v>6102.78</v>
          </cell>
        </row>
        <row r="2719">
          <cell r="A2719">
            <v>38927</v>
          </cell>
          <cell r="B2719" t="str">
            <v>07:30</v>
          </cell>
          <cell r="C2719">
            <v>49263.85</v>
          </cell>
          <cell r="D2719">
            <v>57728.75</v>
          </cell>
          <cell r="E2719">
            <v>114835.83</v>
          </cell>
          <cell r="F2719">
            <v>27561.599999999999</v>
          </cell>
          <cell r="G2719">
            <v>48376.65</v>
          </cell>
          <cell r="H2719">
            <v>12698.65</v>
          </cell>
          <cell r="I2719">
            <v>-178.55</v>
          </cell>
          <cell r="J2719">
            <v>16164.2</v>
          </cell>
          <cell r="K2719">
            <v>5905.78</v>
          </cell>
          <cell r="L2719">
            <v>9749.1299999999992</v>
          </cell>
          <cell r="M2719">
            <v>0</v>
          </cell>
          <cell r="N2719">
            <v>36984</v>
          </cell>
          <cell r="O2719">
            <v>12174.94</v>
          </cell>
          <cell r="P2719">
            <v>21900.02</v>
          </cell>
          <cell r="Q2719">
            <v>85218.55</v>
          </cell>
          <cell r="R2719">
            <v>34020.019999999997</v>
          </cell>
          <cell r="S2719">
            <v>1836</v>
          </cell>
          <cell r="T2719">
            <v>10116</v>
          </cell>
          <cell r="U2719">
            <v>9749.1299999999992</v>
          </cell>
          <cell r="V2719">
            <v>1371</v>
          </cell>
          <cell r="W2719">
            <v>11433.6</v>
          </cell>
          <cell r="X2719">
            <v>171</v>
          </cell>
          <cell r="Y2719">
            <v>11473.32</v>
          </cell>
          <cell r="Z2719">
            <v>8117.44</v>
          </cell>
          <cell r="AA2719">
            <v>3.75</v>
          </cell>
          <cell r="AB2719">
            <v>2860.1</v>
          </cell>
          <cell r="AC2719">
            <v>15713.47</v>
          </cell>
          <cell r="AD2719">
            <v>12.53</v>
          </cell>
          <cell r="AE2719">
            <v>19260</v>
          </cell>
          <cell r="AF2719">
            <v>28.12</v>
          </cell>
          <cell r="AG2719">
            <v>4564.41</v>
          </cell>
          <cell r="AH2719">
            <v>57111</v>
          </cell>
          <cell r="AI2719">
            <v>2340</v>
          </cell>
          <cell r="AJ2719">
            <v>118353.60000000001</v>
          </cell>
          <cell r="AK2719">
            <v>4451.93</v>
          </cell>
          <cell r="AL2719">
            <v>6059.52</v>
          </cell>
        </row>
        <row r="2720">
          <cell r="A2720">
            <v>38927</v>
          </cell>
          <cell r="B2720" t="str">
            <v>07:45</v>
          </cell>
          <cell r="C2720">
            <v>50230.89</v>
          </cell>
          <cell r="D2720">
            <v>60929.39</v>
          </cell>
          <cell r="E2720">
            <v>115795.92</v>
          </cell>
          <cell r="F2720">
            <v>33091.199999999997</v>
          </cell>
          <cell r="G2720">
            <v>48299.98</v>
          </cell>
          <cell r="H2720">
            <v>12626.66</v>
          </cell>
          <cell r="I2720">
            <v>-169.35</v>
          </cell>
          <cell r="J2720">
            <v>16439.77</v>
          </cell>
          <cell r="K2720">
            <v>6097.91</v>
          </cell>
          <cell r="L2720">
            <v>9724.3700000000008</v>
          </cell>
          <cell r="M2720">
            <v>0</v>
          </cell>
          <cell r="N2720">
            <v>37536</v>
          </cell>
          <cell r="O2720">
            <v>12150.68</v>
          </cell>
          <cell r="P2720">
            <v>25359.97</v>
          </cell>
          <cell r="Q2720">
            <v>88569.35</v>
          </cell>
          <cell r="R2720">
            <v>37479.97</v>
          </cell>
          <cell r="S2720">
            <v>1836</v>
          </cell>
          <cell r="T2720">
            <v>11019.6</v>
          </cell>
          <cell r="U2720">
            <v>9724.3700000000008</v>
          </cell>
          <cell r="V2720">
            <v>1338</v>
          </cell>
          <cell r="W2720">
            <v>11606.4</v>
          </cell>
          <cell r="X2720">
            <v>183</v>
          </cell>
          <cell r="Y2720">
            <v>12055.3</v>
          </cell>
          <cell r="Z2720">
            <v>8087.1</v>
          </cell>
          <cell r="AA2720">
            <v>3.75</v>
          </cell>
          <cell r="AB2720">
            <v>2657.2</v>
          </cell>
          <cell r="AC2720">
            <v>15920.19</v>
          </cell>
          <cell r="AD2720">
            <v>9.92</v>
          </cell>
          <cell r="AE2720">
            <v>19116</v>
          </cell>
          <cell r="AF2720">
            <v>25</v>
          </cell>
          <cell r="AG2720">
            <v>4596.26</v>
          </cell>
          <cell r="AH2720">
            <v>57240</v>
          </cell>
          <cell r="AI2720">
            <v>2260.8000000000002</v>
          </cell>
          <cell r="AJ2720">
            <v>120961.4</v>
          </cell>
          <cell r="AK2720">
            <v>4394.8500000000004</v>
          </cell>
          <cell r="AL2720">
            <v>7641.04</v>
          </cell>
        </row>
        <row r="2721">
          <cell r="A2721">
            <v>38927</v>
          </cell>
          <cell r="B2721" t="str">
            <v>08:00</v>
          </cell>
          <cell r="C2721">
            <v>50242.89</v>
          </cell>
          <cell r="D2721">
            <v>64890.18</v>
          </cell>
          <cell r="E2721">
            <v>114711.03999999999</v>
          </cell>
          <cell r="F2721">
            <v>33091.199999999997</v>
          </cell>
          <cell r="G2721">
            <v>48299.98</v>
          </cell>
          <cell r="H2721">
            <v>12526.91</v>
          </cell>
          <cell r="I2721">
            <v>-211.18</v>
          </cell>
          <cell r="J2721">
            <v>16104.2</v>
          </cell>
          <cell r="K2721">
            <v>6082.81</v>
          </cell>
          <cell r="L2721">
            <v>9786.35</v>
          </cell>
          <cell r="M2721">
            <v>0</v>
          </cell>
          <cell r="N2721">
            <v>36984</v>
          </cell>
          <cell r="O2721">
            <v>12162.81</v>
          </cell>
          <cell r="P2721">
            <v>37620</v>
          </cell>
          <cell r="Q2721">
            <v>82451.179999999993</v>
          </cell>
          <cell r="R2721">
            <v>49740</v>
          </cell>
          <cell r="S2721">
            <v>1728</v>
          </cell>
          <cell r="T2721">
            <v>11952</v>
          </cell>
          <cell r="U2721">
            <v>9786.35</v>
          </cell>
          <cell r="V2721">
            <v>1272</v>
          </cell>
          <cell r="W2721">
            <v>11664</v>
          </cell>
          <cell r="X2721">
            <v>201.75</v>
          </cell>
          <cell r="Y2721">
            <v>12554.14</v>
          </cell>
          <cell r="Z2721">
            <v>7889.66</v>
          </cell>
          <cell r="AA2721">
            <v>0</v>
          </cell>
          <cell r="AB2721">
            <v>2671.9</v>
          </cell>
          <cell r="AC2721">
            <v>16915.04</v>
          </cell>
          <cell r="AD2721">
            <v>6.97</v>
          </cell>
          <cell r="AE2721">
            <v>19440</v>
          </cell>
          <cell r="AF2721">
            <v>20.83</v>
          </cell>
          <cell r="AG2721">
            <v>4549.92</v>
          </cell>
          <cell r="AH2721">
            <v>58569</v>
          </cell>
          <cell r="AI2721">
            <v>2268</v>
          </cell>
          <cell r="AJ2721">
            <v>123601.24</v>
          </cell>
          <cell r="AK2721">
            <v>4223.62</v>
          </cell>
          <cell r="AL2721">
            <v>10393.81</v>
          </cell>
        </row>
        <row r="2722">
          <cell r="A2722">
            <v>38927</v>
          </cell>
          <cell r="B2722" t="str">
            <v>08:15</v>
          </cell>
          <cell r="C2722">
            <v>51539.6</v>
          </cell>
          <cell r="D2722">
            <v>75372.28</v>
          </cell>
          <cell r="E2722">
            <v>114025.39</v>
          </cell>
          <cell r="F2722">
            <v>33091.199999999997</v>
          </cell>
          <cell r="G2722">
            <v>48874.98</v>
          </cell>
          <cell r="H2722">
            <v>12386.68</v>
          </cell>
          <cell r="I2722">
            <v>-313.97000000000003</v>
          </cell>
          <cell r="J2722">
            <v>16357.38</v>
          </cell>
          <cell r="K2722">
            <v>6051.59</v>
          </cell>
          <cell r="L2722">
            <v>11116.33</v>
          </cell>
          <cell r="M2722">
            <v>0</v>
          </cell>
          <cell r="N2722">
            <v>37536</v>
          </cell>
          <cell r="O2722">
            <v>12162.81</v>
          </cell>
          <cell r="P2722">
            <v>40920.019999999997</v>
          </cell>
          <cell r="Q2722">
            <v>85833.97</v>
          </cell>
          <cell r="R2722">
            <v>53080.02</v>
          </cell>
          <cell r="S2722">
            <v>1728</v>
          </cell>
          <cell r="T2722">
            <v>11523.6</v>
          </cell>
          <cell r="U2722">
            <v>11116.33</v>
          </cell>
          <cell r="V2722">
            <v>1164</v>
          </cell>
          <cell r="W2722">
            <v>11635.2</v>
          </cell>
          <cell r="X2722">
            <v>204</v>
          </cell>
          <cell r="Y2722">
            <v>13136.12</v>
          </cell>
          <cell r="Z2722">
            <v>7715.89</v>
          </cell>
          <cell r="AA2722">
            <v>3.75</v>
          </cell>
          <cell r="AB2722">
            <v>2593.6999999999998</v>
          </cell>
          <cell r="AC2722">
            <v>17361.259999999998</v>
          </cell>
          <cell r="AD2722">
            <v>3.07</v>
          </cell>
          <cell r="AE2722">
            <v>20052</v>
          </cell>
          <cell r="AF2722">
            <v>19.79</v>
          </cell>
          <cell r="AG2722">
            <v>4614.9399999999996</v>
          </cell>
          <cell r="AH2722">
            <v>60255</v>
          </cell>
          <cell r="AI2722">
            <v>2311.1999999999998</v>
          </cell>
          <cell r="AJ2722">
            <v>126401.17</v>
          </cell>
          <cell r="AK2722">
            <v>4166.55</v>
          </cell>
          <cell r="AL2722">
            <v>13245.93</v>
          </cell>
        </row>
        <row r="2723">
          <cell r="A2723">
            <v>38927</v>
          </cell>
          <cell r="B2723" t="str">
            <v>08:30</v>
          </cell>
          <cell r="C2723">
            <v>51423.97</v>
          </cell>
          <cell r="D2723">
            <v>82733.3</v>
          </cell>
          <cell r="E2723">
            <v>118105.72</v>
          </cell>
          <cell r="F2723">
            <v>33091.199999999997</v>
          </cell>
          <cell r="G2723">
            <v>48759.98</v>
          </cell>
          <cell r="H2723">
            <v>12362.68</v>
          </cell>
          <cell r="I2723">
            <v>-294.13</v>
          </cell>
          <cell r="J2723">
            <v>16466.57</v>
          </cell>
          <cell r="K2723">
            <v>6026.34</v>
          </cell>
          <cell r="L2723">
            <v>11896.82</v>
          </cell>
          <cell r="M2723">
            <v>0</v>
          </cell>
          <cell r="N2723">
            <v>36984</v>
          </cell>
          <cell r="O2723">
            <v>12144.61</v>
          </cell>
          <cell r="P2723">
            <v>40830.019999999997</v>
          </cell>
          <cell r="Q2723">
            <v>91534.13</v>
          </cell>
          <cell r="R2723">
            <v>52950.02</v>
          </cell>
          <cell r="S2723">
            <v>1836</v>
          </cell>
          <cell r="T2723">
            <v>11124</v>
          </cell>
          <cell r="U2723">
            <v>11896.82</v>
          </cell>
          <cell r="V2723">
            <v>1257</v>
          </cell>
          <cell r="W2723">
            <v>11865.6</v>
          </cell>
          <cell r="X2723">
            <v>179.25</v>
          </cell>
          <cell r="Y2723">
            <v>13634.96</v>
          </cell>
          <cell r="Z2723">
            <v>7667.6</v>
          </cell>
          <cell r="AA2723">
            <v>3.75</v>
          </cell>
          <cell r="AB2723">
            <v>2462.5</v>
          </cell>
          <cell r="AC2723">
            <v>17778.47</v>
          </cell>
          <cell r="AD2723">
            <v>2.95</v>
          </cell>
          <cell r="AE2723">
            <v>20124</v>
          </cell>
          <cell r="AF2723">
            <v>17.71</v>
          </cell>
          <cell r="AG2723">
            <v>4600.59</v>
          </cell>
          <cell r="AH2723">
            <v>62487</v>
          </cell>
          <cell r="AI2723">
            <v>2347.1999999999998</v>
          </cell>
          <cell r="AJ2723">
            <v>129904.92</v>
          </cell>
          <cell r="AK2723">
            <v>4223.62</v>
          </cell>
          <cell r="AL2723">
            <v>13908.73</v>
          </cell>
        </row>
        <row r="2724">
          <cell r="A2724">
            <v>38927</v>
          </cell>
          <cell r="B2724" t="str">
            <v>08:45</v>
          </cell>
          <cell r="C2724">
            <v>49945.62</v>
          </cell>
          <cell r="D2724">
            <v>75731.58</v>
          </cell>
          <cell r="E2724">
            <v>127545.66</v>
          </cell>
          <cell r="F2724">
            <v>33004.800000000003</v>
          </cell>
          <cell r="G2724">
            <v>48759.98</v>
          </cell>
          <cell r="H2724">
            <v>12362.68</v>
          </cell>
          <cell r="I2724">
            <v>-272.42</v>
          </cell>
          <cell r="J2724">
            <v>16237.79</v>
          </cell>
          <cell r="K2724">
            <v>6101.87</v>
          </cell>
          <cell r="L2724">
            <v>12423.36</v>
          </cell>
          <cell r="M2724">
            <v>0</v>
          </cell>
          <cell r="N2724">
            <v>36984</v>
          </cell>
          <cell r="O2724">
            <v>12199.21</v>
          </cell>
          <cell r="P2724">
            <v>40719.97</v>
          </cell>
          <cell r="Q2724">
            <v>95272.42</v>
          </cell>
          <cell r="R2724">
            <v>52879.97</v>
          </cell>
          <cell r="S2724">
            <v>1836</v>
          </cell>
          <cell r="T2724">
            <v>10753.2</v>
          </cell>
          <cell r="U2724">
            <v>12423.36</v>
          </cell>
          <cell r="V2724">
            <v>1281</v>
          </cell>
          <cell r="W2724">
            <v>11923.2</v>
          </cell>
          <cell r="X2724">
            <v>162</v>
          </cell>
          <cell r="Y2724">
            <v>13801.24</v>
          </cell>
          <cell r="Z2724">
            <v>7641.24</v>
          </cell>
          <cell r="AA2724">
            <v>3.75</v>
          </cell>
          <cell r="AB2724">
            <v>2392.1999999999998</v>
          </cell>
          <cell r="AC2724">
            <v>17843.259999999998</v>
          </cell>
          <cell r="AD2724">
            <v>2.7</v>
          </cell>
          <cell r="AE2724">
            <v>20628</v>
          </cell>
          <cell r="AF2724">
            <v>15.62</v>
          </cell>
          <cell r="AG2724">
            <v>4649.26</v>
          </cell>
          <cell r="AH2724">
            <v>63726</v>
          </cell>
          <cell r="AI2724">
            <v>2325.6</v>
          </cell>
          <cell r="AJ2724">
            <v>131025.08</v>
          </cell>
          <cell r="AK2724">
            <v>4280.7</v>
          </cell>
          <cell r="AL2724">
            <v>7248.44</v>
          </cell>
        </row>
        <row r="2725">
          <cell r="A2725">
            <v>38927</v>
          </cell>
          <cell r="B2725" t="str">
            <v>09:00</v>
          </cell>
          <cell r="C2725">
            <v>51556</v>
          </cell>
          <cell r="D2725">
            <v>85053.43</v>
          </cell>
          <cell r="E2725">
            <v>134383.76999999999</v>
          </cell>
          <cell r="F2725">
            <v>32572.799999999999</v>
          </cell>
          <cell r="G2725">
            <v>48874.98</v>
          </cell>
          <cell r="H2725">
            <v>12312.81</v>
          </cell>
          <cell r="I2725">
            <v>-295.56</v>
          </cell>
          <cell r="J2725">
            <v>16419.38</v>
          </cell>
          <cell r="K2725">
            <v>6490.54</v>
          </cell>
          <cell r="L2725">
            <v>12635.11</v>
          </cell>
          <cell r="M2725">
            <v>0</v>
          </cell>
          <cell r="N2725">
            <v>37536</v>
          </cell>
          <cell r="O2725">
            <v>12168.88</v>
          </cell>
          <cell r="P2725">
            <v>41609.97</v>
          </cell>
          <cell r="Q2725">
            <v>97775.56</v>
          </cell>
          <cell r="R2725">
            <v>53729.97</v>
          </cell>
          <cell r="S2725">
            <v>1836</v>
          </cell>
          <cell r="T2725">
            <v>10735.2</v>
          </cell>
          <cell r="U2725">
            <v>12635.11</v>
          </cell>
          <cell r="V2725">
            <v>1239</v>
          </cell>
          <cell r="W2725">
            <v>11721.6</v>
          </cell>
          <cell r="X2725">
            <v>154.5</v>
          </cell>
          <cell r="Y2725">
            <v>13967.52</v>
          </cell>
          <cell r="Z2725">
            <v>7547.36</v>
          </cell>
          <cell r="AA2725">
            <v>1.88</v>
          </cell>
          <cell r="AB2725">
            <v>2350.8000000000002</v>
          </cell>
          <cell r="AC2725">
            <v>18018.34</v>
          </cell>
          <cell r="AD2725">
            <v>4.46</v>
          </cell>
          <cell r="AE2725">
            <v>21042</v>
          </cell>
          <cell r="AF2725">
            <v>15.62</v>
          </cell>
          <cell r="AG2725">
            <v>4647.16</v>
          </cell>
          <cell r="AH2725">
            <v>64935</v>
          </cell>
          <cell r="AI2725">
            <v>2361.6</v>
          </cell>
          <cell r="AJ2725">
            <v>139935.78</v>
          </cell>
          <cell r="AK2725">
            <v>4280.7</v>
          </cell>
          <cell r="AL2725">
            <v>8787.7999999999993</v>
          </cell>
        </row>
        <row r="2726">
          <cell r="A2726">
            <v>38927</v>
          </cell>
          <cell r="B2726" t="str">
            <v>09:15</v>
          </cell>
          <cell r="C2726">
            <v>52537.84</v>
          </cell>
          <cell r="D2726">
            <v>86373.7</v>
          </cell>
          <cell r="E2726">
            <v>142385.20000000001</v>
          </cell>
          <cell r="F2726">
            <v>31881.599999999999</v>
          </cell>
          <cell r="G2726">
            <v>48683.32</v>
          </cell>
          <cell r="H2726">
            <v>12244.57</v>
          </cell>
          <cell r="I2726">
            <v>-298.73</v>
          </cell>
          <cell r="J2726">
            <v>16335.38</v>
          </cell>
          <cell r="K2726">
            <v>6056.26</v>
          </cell>
          <cell r="L2726">
            <v>12926.22</v>
          </cell>
          <cell r="M2726">
            <v>0</v>
          </cell>
          <cell r="N2726">
            <v>36984</v>
          </cell>
          <cell r="O2726">
            <v>12181.01</v>
          </cell>
          <cell r="P2726">
            <v>42599.98</v>
          </cell>
          <cell r="Q2726">
            <v>100658.73</v>
          </cell>
          <cell r="R2726">
            <v>54719.98</v>
          </cell>
          <cell r="S2726">
            <v>1836</v>
          </cell>
          <cell r="T2726">
            <v>11336.4</v>
          </cell>
          <cell r="U2726">
            <v>12926.22</v>
          </cell>
          <cell r="V2726">
            <v>1305</v>
          </cell>
          <cell r="W2726">
            <v>11692.8</v>
          </cell>
          <cell r="X2726">
            <v>135.75</v>
          </cell>
          <cell r="Y2726">
            <v>14300.08</v>
          </cell>
          <cell r="Z2726">
            <v>8395.48</v>
          </cell>
          <cell r="AA2726">
            <v>5.63</v>
          </cell>
          <cell r="AB2726">
            <v>2357.1999999999998</v>
          </cell>
          <cell r="AC2726">
            <v>18450.63</v>
          </cell>
          <cell r="AD2726">
            <v>21.7</v>
          </cell>
          <cell r="AE2726">
            <v>21150</v>
          </cell>
          <cell r="AF2726">
            <v>12.5</v>
          </cell>
          <cell r="AG2726">
            <v>4575.8900000000003</v>
          </cell>
          <cell r="AH2726">
            <v>65496</v>
          </cell>
          <cell r="AI2726">
            <v>2383.1999999999998</v>
          </cell>
          <cell r="AJ2726">
            <v>145310.99</v>
          </cell>
          <cell r="AK2726">
            <v>4394.8500000000004</v>
          </cell>
          <cell r="AL2726">
            <v>8089.98</v>
          </cell>
        </row>
        <row r="2727">
          <cell r="A2727">
            <v>38927</v>
          </cell>
          <cell r="B2727" t="str">
            <v>09:30</v>
          </cell>
          <cell r="C2727">
            <v>52242.97</v>
          </cell>
          <cell r="D2727">
            <v>84213.26</v>
          </cell>
          <cell r="E2727">
            <v>150543.04999999999</v>
          </cell>
          <cell r="F2727">
            <v>31968</v>
          </cell>
          <cell r="G2727">
            <v>48798.32</v>
          </cell>
          <cell r="H2727">
            <v>12218.69</v>
          </cell>
          <cell r="I2727">
            <v>-312.38</v>
          </cell>
          <cell r="J2727">
            <v>15866.62</v>
          </cell>
          <cell r="K2727">
            <v>6047.48</v>
          </cell>
          <cell r="L2727">
            <v>12944.14</v>
          </cell>
          <cell r="M2727">
            <v>0</v>
          </cell>
          <cell r="N2727">
            <v>36984</v>
          </cell>
          <cell r="O2727">
            <v>12144.61</v>
          </cell>
          <cell r="P2727">
            <v>47559.97</v>
          </cell>
          <cell r="Q2727">
            <v>99392.38</v>
          </cell>
          <cell r="R2727">
            <v>59719.97</v>
          </cell>
          <cell r="S2727">
            <v>1836</v>
          </cell>
          <cell r="T2727">
            <v>11340</v>
          </cell>
          <cell r="U2727">
            <v>12944.14</v>
          </cell>
          <cell r="V2727">
            <v>1353</v>
          </cell>
          <cell r="W2727">
            <v>11577.6</v>
          </cell>
          <cell r="X2727">
            <v>137.25</v>
          </cell>
          <cell r="Y2727">
            <v>14300.08</v>
          </cell>
          <cell r="Z2727">
            <v>8639.8799999999992</v>
          </cell>
          <cell r="AA2727">
            <v>3.75</v>
          </cell>
          <cell r="AB2727">
            <v>2231.4</v>
          </cell>
          <cell r="AC2727">
            <v>18597.37</v>
          </cell>
          <cell r="AD2727">
            <v>2.2599999999999998</v>
          </cell>
          <cell r="AE2727">
            <v>21474</v>
          </cell>
          <cell r="AF2727">
            <v>16.670000000000002</v>
          </cell>
          <cell r="AG2727">
            <v>4620.1099999999997</v>
          </cell>
          <cell r="AH2727">
            <v>66477</v>
          </cell>
          <cell r="AI2727">
            <v>2404.8000000000002</v>
          </cell>
          <cell r="AJ2727">
            <v>150846.34</v>
          </cell>
          <cell r="AK2727">
            <v>4166.55</v>
          </cell>
          <cell r="AL2727">
            <v>5727.63</v>
          </cell>
        </row>
        <row r="2728">
          <cell r="A2728">
            <v>38927</v>
          </cell>
          <cell r="B2728" t="str">
            <v>09:45</v>
          </cell>
          <cell r="C2728">
            <v>52228.959999999999</v>
          </cell>
          <cell r="D2728">
            <v>76571.740000000005</v>
          </cell>
          <cell r="E2728">
            <v>151425.9</v>
          </cell>
          <cell r="F2728">
            <v>31881.599999999999</v>
          </cell>
          <cell r="G2728">
            <v>48798.32</v>
          </cell>
          <cell r="H2728">
            <v>12194.7</v>
          </cell>
          <cell r="I2728">
            <v>-311.95</v>
          </cell>
          <cell r="J2728">
            <v>16045.41</v>
          </cell>
          <cell r="K2728">
            <v>6155.51</v>
          </cell>
          <cell r="L2728">
            <v>12851.28</v>
          </cell>
          <cell r="M2728">
            <v>0</v>
          </cell>
          <cell r="N2728">
            <v>37536</v>
          </cell>
          <cell r="O2728">
            <v>12187.08</v>
          </cell>
          <cell r="P2728">
            <v>56889.95</v>
          </cell>
          <cell r="Q2728">
            <v>91591.95</v>
          </cell>
          <cell r="R2728">
            <v>69009.95</v>
          </cell>
          <cell r="S2728">
            <v>1836</v>
          </cell>
          <cell r="T2728">
            <v>11476.8</v>
          </cell>
          <cell r="U2728">
            <v>12851.28</v>
          </cell>
          <cell r="V2728">
            <v>1197</v>
          </cell>
          <cell r="W2728">
            <v>11433.6</v>
          </cell>
          <cell r="X2728">
            <v>147.75</v>
          </cell>
          <cell r="Y2728">
            <v>14300.08</v>
          </cell>
          <cell r="Z2728">
            <v>8990.85</v>
          </cell>
          <cell r="AA2728">
            <v>3.75</v>
          </cell>
          <cell r="AB2728">
            <v>2349.1999999999998</v>
          </cell>
          <cell r="AC2728">
            <v>18928.060000000001</v>
          </cell>
          <cell r="AD2728">
            <v>1.87</v>
          </cell>
          <cell r="AE2728">
            <v>21636</v>
          </cell>
          <cell r="AF2728">
            <v>13.54</v>
          </cell>
          <cell r="AG2728">
            <v>4532.7</v>
          </cell>
          <cell r="AH2728">
            <v>66582</v>
          </cell>
          <cell r="AI2728">
            <v>2448</v>
          </cell>
          <cell r="AJ2728">
            <v>152062.32</v>
          </cell>
          <cell r="AK2728">
            <v>4280.7</v>
          </cell>
          <cell r="AL2728">
            <v>6177.66</v>
          </cell>
        </row>
        <row r="2729">
          <cell r="A2729">
            <v>38927</v>
          </cell>
          <cell r="B2729" t="str">
            <v>10:00</v>
          </cell>
          <cell r="C2729">
            <v>52634.26</v>
          </cell>
          <cell r="D2729">
            <v>72130.850000000006</v>
          </cell>
          <cell r="E2729">
            <v>150905.49</v>
          </cell>
          <cell r="F2729">
            <v>31449.599999999999</v>
          </cell>
          <cell r="G2729">
            <v>48759.98</v>
          </cell>
          <cell r="H2729">
            <v>12028.59</v>
          </cell>
          <cell r="I2729">
            <v>-305.05</v>
          </cell>
          <cell r="J2729">
            <v>15697.84</v>
          </cell>
          <cell r="K2729">
            <v>6191.64</v>
          </cell>
          <cell r="L2729">
            <v>12916.2</v>
          </cell>
          <cell r="M2729">
            <v>0</v>
          </cell>
          <cell r="N2729">
            <v>36984</v>
          </cell>
          <cell r="O2729">
            <v>12162.81</v>
          </cell>
          <cell r="P2729">
            <v>64300.02</v>
          </cell>
          <cell r="Q2729">
            <v>85185.05</v>
          </cell>
          <cell r="R2729">
            <v>76460.02</v>
          </cell>
          <cell r="S2729">
            <v>1836</v>
          </cell>
          <cell r="T2729">
            <v>12049.2</v>
          </cell>
          <cell r="U2729">
            <v>12916.2</v>
          </cell>
          <cell r="V2729">
            <v>1314</v>
          </cell>
          <cell r="W2729">
            <v>11289.6</v>
          </cell>
          <cell r="X2729">
            <v>141.75</v>
          </cell>
          <cell r="Y2729">
            <v>14216.94</v>
          </cell>
          <cell r="Z2729">
            <v>9103.5400000000009</v>
          </cell>
          <cell r="AA2729">
            <v>5.63</v>
          </cell>
          <cell r="AB2729">
            <v>2334.9</v>
          </cell>
          <cell r="AC2729">
            <v>18972.73</v>
          </cell>
          <cell r="AD2729">
            <v>19.03</v>
          </cell>
          <cell r="AE2729">
            <v>21798</v>
          </cell>
          <cell r="AF2729">
            <v>13.54</v>
          </cell>
          <cell r="AG2729">
            <v>4596.42</v>
          </cell>
          <cell r="AH2729">
            <v>66195</v>
          </cell>
          <cell r="AI2729">
            <v>2340</v>
          </cell>
          <cell r="AJ2729">
            <v>152398.01999999999</v>
          </cell>
          <cell r="AK2729">
            <v>4223.62</v>
          </cell>
          <cell r="AL2729">
            <v>6703.66</v>
          </cell>
        </row>
        <row r="2730">
          <cell r="A2730">
            <v>38927</v>
          </cell>
          <cell r="B2730" t="str">
            <v>10:15</v>
          </cell>
          <cell r="C2730">
            <v>53702.92</v>
          </cell>
          <cell r="D2730">
            <v>72931.009999999995</v>
          </cell>
          <cell r="E2730">
            <v>150664.31</v>
          </cell>
          <cell r="F2730">
            <v>31276.799999999999</v>
          </cell>
          <cell r="G2730">
            <v>48913.32</v>
          </cell>
          <cell r="H2730">
            <v>12002.71</v>
          </cell>
          <cell r="I2730">
            <v>-315.83</v>
          </cell>
          <cell r="J2730">
            <v>15435.86</v>
          </cell>
          <cell r="K2730">
            <v>6208.94</v>
          </cell>
          <cell r="L2730">
            <v>12919.73</v>
          </cell>
          <cell r="M2730">
            <v>0</v>
          </cell>
          <cell r="N2730">
            <v>37536</v>
          </cell>
          <cell r="O2730">
            <v>12174.94</v>
          </cell>
          <cell r="P2730">
            <v>65879.990000000005</v>
          </cell>
          <cell r="Q2730">
            <v>83515.83</v>
          </cell>
          <cell r="R2730">
            <v>78040</v>
          </cell>
          <cell r="S2730">
            <v>1728</v>
          </cell>
          <cell r="T2730">
            <v>12348</v>
          </cell>
          <cell r="U2730">
            <v>12919.73</v>
          </cell>
          <cell r="V2730">
            <v>1272</v>
          </cell>
          <cell r="W2730">
            <v>11116.8</v>
          </cell>
          <cell r="X2730">
            <v>138</v>
          </cell>
          <cell r="Y2730">
            <v>14133.8</v>
          </cell>
          <cell r="Z2730">
            <v>9221.34</v>
          </cell>
          <cell r="AA2730">
            <v>3.75</v>
          </cell>
          <cell r="AB2730">
            <v>2327</v>
          </cell>
          <cell r="AC2730">
            <v>18878.12</v>
          </cell>
          <cell r="AD2730">
            <v>3.08</v>
          </cell>
          <cell r="AE2730">
            <v>22158</v>
          </cell>
          <cell r="AF2730">
            <v>12.5</v>
          </cell>
          <cell r="AG2730">
            <v>4581.97</v>
          </cell>
          <cell r="AH2730">
            <v>66387</v>
          </cell>
          <cell r="AI2730">
            <v>2340</v>
          </cell>
          <cell r="AJ2730">
            <v>153822.13</v>
          </cell>
          <cell r="AK2730">
            <v>4280.7</v>
          </cell>
          <cell r="AL2730">
            <v>8010.49</v>
          </cell>
        </row>
        <row r="2731">
          <cell r="A2731">
            <v>38927</v>
          </cell>
          <cell r="B2731" t="str">
            <v>10:30</v>
          </cell>
          <cell r="C2731">
            <v>53056.36</v>
          </cell>
          <cell r="D2731">
            <v>72810.990000000005</v>
          </cell>
          <cell r="E2731">
            <v>150263.93</v>
          </cell>
          <cell r="F2731">
            <v>31190.400000000001</v>
          </cell>
          <cell r="G2731">
            <v>48951.65</v>
          </cell>
          <cell r="H2731">
            <v>12008.34</v>
          </cell>
          <cell r="I2731">
            <v>-323.02</v>
          </cell>
          <cell r="J2731">
            <v>15350.67</v>
          </cell>
          <cell r="K2731">
            <v>6199.59</v>
          </cell>
          <cell r="L2731">
            <v>12883.08</v>
          </cell>
          <cell r="M2731">
            <v>0</v>
          </cell>
          <cell r="N2731">
            <v>36984</v>
          </cell>
          <cell r="O2731">
            <v>12156.75</v>
          </cell>
          <cell r="P2731">
            <v>67169.990000000005</v>
          </cell>
          <cell r="Q2731">
            <v>83203.02</v>
          </cell>
          <cell r="R2731">
            <v>79289.990000000005</v>
          </cell>
          <cell r="S2731">
            <v>1836</v>
          </cell>
          <cell r="T2731">
            <v>11664</v>
          </cell>
          <cell r="U2731">
            <v>12883.08</v>
          </cell>
          <cell r="V2731">
            <v>1095</v>
          </cell>
          <cell r="W2731">
            <v>10944</v>
          </cell>
          <cell r="X2731">
            <v>127.5</v>
          </cell>
          <cell r="Y2731">
            <v>14050.66</v>
          </cell>
          <cell r="Z2731">
            <v>9395.41</v>
          </cell>
          <cell r="AA2731">
            <v>9.3800000000000008</v>
          </cell>
          <cell r="AB2731">
            <v>2354.1</v>
          </cell>
          <cell r="AC2731">
            <v>18832.509999999998</v>
          </cell>
          <cell r="AD2731">
            <v>2.95</v>
          </cell>
          <cell r="AE2731">
            <v>22122</v>
          </cell>
          <cell r="AF2731">
            <v>17.71</v>
          </cell>
          <cell r="AG2731">
            <v>4490.53</v>
          </cell>
          <cell r="AH2731">
            <v>66123</v>
          </cell>
          <cell r="AI2731">
            <v>2332.8000000000002</v>
          </cell>
          <cell r="AJ2731">
            <v>154142.1</v>
          </cell>
          <cell r="AK2731">
            <v>4223.62</v>
          </cell>
          <cell r="AL2731">
            <v>8540.01</v>
          </cell>
        </row>
        <row r="2732">
          <cell r="A2732">
            <v>38927</v>
          </cell>
          <cell r="B2732" t="str">
            <v>10:45</v>
          </cell>
          <cell r="C2732">
            <v>52926.33</v>
          </cell>
          <cell r="D2732">
            <v>72650.960000000006</v>
          </cell>
          <cell r="E2732">
            <v>149825.97</v>
          </cell>
          <cell r="F2732">
            <v>31276.799999999999</v>
          </cell>
          <cell r="G2732">
            <v>48836.65</v>
          </cell>
          <cell r="H2732">
            <v>11908.6</v>
          </cell>
          <cell r="I2732">
            <v>-320</v>
          </cell>
          <cell r="J2732">
            <v>15304.27</v>
          </cell>
          <cell r="K2732">
            <v>6145.36</v>
          </cell>
          <cell r="L2732">
            <v>12903.18</v>
          </cell>
          <cell r="M2732">
            <v>0</v>
          </cell>
          <cell r="N2732">
            <v>36984</v>
          </cell>
          <cell r="O2732">
            <v>12181.01</v>
          </cell>
          <cell r="P2732">
            <v>68719.98</v>
          </cell>
          <cell r="Q2732">
            <v>81400</v>
          </cell>
          <cell r="R2732">
            <v>80879.98</v>
          </cell>
          <cell r="S2732">
            <v>1728</v>
          </cell>
          <cell r="T2732">
            <v>12326.4</v>
          </cell>
          <cell r="U2732">
            <v>12903.18</v>
          </cell>
          <cell r="V2732">
            <v>1284</v>
          </cell>
          <cell r="W2732">
            <v>10972.8</v>
          </cell>
          <cell r="X2732">
            <v>113.25</v>
          </cell>
          <cell r="Y2732">
            <v>14300.08</v>
          </cell>
          <cell r="Z2732">
            <v>9639.24</v>
          </cell>
          <cell r="AA2732">
            <v>5.63</v>
          </cell>
          <cell r="AB2732">
            <v>2341.4</v>
          </cell>
          <cell r="AC2732">
            <v>18737.5</v>
          </cell>
          <cell r="AD2732">
            <v>13.97</v>
          </cell>
          <cell r="AE2732">
            <v>22014</v>
          </cell>
          <cell r="AF2732">
            <v>19.79</v>
          </cell>
          <cell r="AG2732">
            <v>4634.34</v>
          </cell>
          <cell r="AH2732">
            <v>65907</v>
          </cell>
          <cell r="AI2732">
            <v>2318.4</v>
          </cell>
          <cell r="AJ2732">
            <v>154094.12</v>
          </cell>
          <cell r="AK2732">
            <v>4280.7</v>
          </cell>
          <cell r="AL2732">
            <v>8930.42</v>
          </cell>
        </row>
        <row r="2733">
          <cell r="A2733">
            <v>38927</v>
          </cell>
          <cell r="B2733" t="str">
            <v>11:00</v>
          </cell>
          <cell r="C2733">
            <v>52254.17</v>
          </cell>
          <cell r="D2733">
            <v>70650.55</v>
          </cell>
          <cell r="E2733">
            <v>148425.87</v>
          </cell>
          <cell r="F2733">
            <v>30758.400000000001</v>
          </cell>
          <cell r="G2733">
            <v>48951.65</v>
          </cell>
          <cell r="H2733">
            <v>11884.6</v>
          </cell>
          <cell r="I2733">
            <v>-299.73</v>
          </cell>
          <cell r="J2733">
            <v>15185.48</v>
          </cell>
          <cell r="K2733">
            <v>5923.79</v>
          </cell>
          <cell r="L2733">
            <v>12829.11</v>
          </cell>
          <cell r="M2733">
            <v>0</v>
          </cell>
          <cell r="N2733">
            <v>37536</v>
          </cell>
          <cell r="O2733">
            <v>12168.88</v>
          </cell>
          <cell r="P2733">
            <v>71570</v>
          </cell>
          <cell r="Q2733">
            <v>78339.73</v>
          </cell>
          <cell r="R2733">
            <v>83690</v>
          </cell>
          <cell r="S2733">
            <v>1944</v>
          </cell>
          <cell r="T2733">
            <v>12247.2</v>
          </cell>
          <cell r="U2733">
            <v>12829.11</v>
          </cell>
          <cell r="V2733">
            <v>1320</v>
          </cell>
          <cell r="W2733">
            <v>10684.8</v>
          </cell>
          <cell r="X2733">
            <v>108</v>
          </cell>
          <cell r="Y2733">
            <v>14383.22</v>
          </cell>
          <cell r="Z2733">
            <v>9959.61</v>
          </cell>
          <cell r="AA2733">
            <v>5.63</v>
          </cell>
          <cell r="AB2733">
            <v>2327.1</v>
          </cell>
          <cell r="AC2733">
            <v>18736.759999999998</v>
          </cell>
          <cell r="AD2733">
            <v>9.67</v>
          </cell>
          <cell r="AE2733">
            <v>21996</v>
          </cell>
          <cell r="AF2733">
            <v>14.58</v>
          </cell>
          <cell r="AG2733">
            <v>4595.17</v>
          </cell>
          <cell r="AH2733">
            <v>65760</v>
          </cell>
          <cell r="AI2733">
            <v>2311.1999999999998</v>
          </cell>
          <cell r="AJ2733">
            <v>152686.29999999999</v>
          </cell>
          <cell r="AK2733">
            <v>3995.32</v>
          </cell>
          <cell r="AL2733">
            <v>8973.68</v>
          </cell>
        </row>
        <row r="2734">
          <cell r="A2734">
            <v>38927</v>
          </cell>
          <cell r="B2734" t="str">
            <v>11:15</v>
          </cell>
          <cell r="C2734">
            <v>51474.38</v>
          </cell>
          <cell r="D2734">
            <v>68730.179999999993</v>
          </cell>
          <cell r="E2734">
            <v>149983.94</v>
          </cell>
          <cell r="F2734">
            <v>30499.200000000001</v>
          </cell>
          <cell r="G2734">
            <v>48951.65</v>
          </cell>
          <cell r="H2734">
            <v>11882.72</v>
          </cell>
          <cell r="I2734">
            <v>-347.46</v>
          </cell>
          <cell r="J2734">
            <v>15077.09</v>
          </cell>
          <cell r="K2734">
            <v>6005.18</v>
          </cell>
          <cell r="L2734">
            <v>12922.06</v>
          </cell>
          <cell r="M2734">
            <v>0</v>
          </cell>
          <cell r="N2734">
            <v>36984</v>
          </cell>
          <cell r="O2734">
            <v>12174.94</v>
          </cell>
          <cell r="P2734">
            <v>71950.009999999995</v>
          </cell>
          <cell r="Q2734">
            <v>78067.460000000006</v>
          </cell>
          <cell r="R2734">
            <v>84110.01</v>
          </cell>
          <cell r="S2734">
            <v>1836</v>
          </cell>
          <cell r="T2734">
            <v>12031.2</v>
          </cell>
          <cell r="U2734">
            <v>12922.06</v>
          </cell>
          <cell r="V2734">
            <v>1221</v>
          </cell>
          <cell r="W2734">
            <v>10396.799999999999</v>
          </cell>
          <cell r="X2734">
            <v>105.75</v>
          </cell>
          <cell r="Y2734">
            <v>14383.22</v>
          </cell>
          <cell r="Z2734">
            <v>9946.65</v>
          </cell>
          <cell r="AA2734">
            <v>3.75</v>
          </cell>
          <cell r="AB2734">
            <v>2362.1</v>
          </cell>
          <cell r="AC2734">
            <v>18592</v>
          </cell>
          <cell r="AD2734">
            <v>5.84</v>
          </cell>
          <cell r="AE2734">
            <v>21870</v>
          </cell>
          <cell r="AF2734">
            <v>13.54</v>
          </cell>
          <cell r="AG2734">
            <v>4590.04</v>
          </cell>
          <cell r="AH2734">
            <v>65466</v>
          </cell>
          <cell r="AI2734">
            <v>2275.1999999999998</v>
          </cell>
          <cell r="AJ2734">
            <v>153214.21</v>
          </cell>
          <cell r="AK2734">
            <v>4166.55</v>
          </cell>
          <cell r="AL2734">
            <v>8209.2099999999991</v>
          </cell>
        </row>
        <row r="2735">
          <cell r="A2735">
            <v>38927</v>
          </cell>
          <cell r="B2735" t="str">
            <v>11:30</v>
          </cell>
          <cell r="C2735">
            <v>51571.21</v>
          </cell>
          <cell r="D2735">
            <v>66969.820000000007</v>
          </cell>
          <cell r="E2735">
            <v>150579.57</v>
          </cell>
          <cell r="F2735">
            <v>30499.200000000001</v>
          </cell>
          <cell r="G2735">
            <v>48874.98</v>
          </cell>
          <cell r="H2735">
            <v>11834.73</v>
          </cell>
          <cell r="I2735">
            <v>-374.34</v>
          </cell>
          <cell r="J2735">
            <v>15615.45</v>
          </cell>
          <cell r="K2735">
            <v>5991.37</v>
          </cell>
          <cell r="L2735">
            <v>12876.96</v>
          </cell>
          <cell r="M2735">
            <v>0</v>
          </cell>
          <cell r="N2735">
            <v>36984</v>
          </cell>
          <cell r="O2735">
            <v>12168.88</v>
          </cell>
          <cell r="P2735">
            <v>71859.98</v>
          </cell>
          <cell r="Q2735">
            <v>77934.34</v>
          </cell>
          <cell r="R2735">
            <v>83979.98</v>
          </cell>
          <cell r="S2735">
            <v>1836</v>
          </cell>
          <cell r="T2735">
            <v>12106.8</v>
          </cell>
          <cell r="U2735">
            <v>12876.96</v>
          </cell>
          <cell r="V2735">
            <v>1311</v>
          </cell>
          <cell r="W2735">
            <v>11030.4</v>
          </cell>
          <cell r="X2735">
            <v>106.5</v>
          </cell>
          <cell r="Y2735">
            <v>14466.36</v>
          </cell>
          <cell r="Z2735">
            <v>9717.08</v>
          </cell>
          <cell r="AA2735">
            <v>3.75</v>
          </cell>
          <cell r="AB2735">
            <v>2170.1999999999998</v>
          </cell>
          <cell r="AC2735">
            <v>18368.150000000001</v>
          </cell>
          <cell r="AD2735">
            <v>5.04</v>
          </cell>
          <cell r="AE2735">
            <v>21888</v>
          </cell>
          <cell r="AF2735">
            <v>13.54</v>
          </cell>
          <cell r="AG2735">
            <v>4589.6499999999996</v>
          </cell>
          <cell r="AH2735">
            <v>65292</v>
          </cell>
          <cell r="AI2735">
            <v>2260.8000000000002</v>
          </cell>
          <cell r="AJ2735">
            <v>153662.24</v>
          </cell>
          <cell r="AK2735">
            <v>4223.62</v>
          </cell>
          <cell r="AL2735">
            <v>8014</v>
          </cell>
        </row>
        <row r="2736">
          <cell r="A2736">
            <v>38927</v>
          </cell>
          <cell r="B2736" t="str">
            <v>11:45</v>
          </cell>
          <cell r="C2736">
            <v>51677.63</v>
          </cell>
          <cell r="D2736">
            <v>65889.61</v>
          </cell>
          <cell r="E2736">
            <v>151102.78</v>
          </cell>
          <cell r="F2736">
            <v>30499.200000000001</v>
          </cell>
          <cell r="G2736">
            <v>48798.32</v>
          </cell>
          <cell r="H2736">
            <v>11812.6</v>
          </cell>
          <cell r="I2736">
            <v>-380.53</v>
          </cell>
          <cell r="J2736">
            <v>15747.83</v>
          </cell>
          <cell r="K2736">
            <v>6008.51</v>
          </cell>
          <cell r="L2736">
            <v>12861.48</v>
          </cell>
          <cell r="M2736">
            <v>0</v>
          </cell>
          <cell r="N2736">
            <v>37536</v>
          </cell>
          <cell r="O2736">
            <v>12187.08</v>
          </cell>
          <cell r="P2736">
            <v>67860</v>
          </cell>
          <cell r="Q2736">
            <v>80780.53</v>
          </cell>
          <cell r="R2736">
            <v>80020</v>
          </cell>
          <cell r="S2736">
            <v>1944</v>
          </cell>
          <cell r="T2736">
            <v>11278.8</v>
          </cell>
          <cell r="U2736">
            <v>12861.48</v>
          </cell>
          <cell r="V2736">
            <v>1257</v>
          </cell>
          <cell r="W2736">
            <v>10972.8</v>
          </cell>
          <cell r="X2736">
            <v>132.75</v>
          </cell>
          <cell r="Y2736">
            <v>14300.08</v>
          </cell>
          <cell r="Z2736">
            <v>9674.68</v>
          </cell>
          <cell r="AA2736">
            <v>5.63</v>
          </cell>
          <cell r="AB2736">
            <v>1965.4</v>
          </cell>
          <cell r="AC2736">
            <v>18258.66</v>
          </cell>
          <cell r="AD2736">
            <v>9.83</v>
          </cell>
          <cell r="AE2736">
            <v>21744</v>
          </cell>
          <cell r="AF2736">
            <v>14.58</v>
          </cell>
          <cell r="AG2736">
            <v>4505.93</v>
          </cell>
          <cell r="AH2736">
            <v>64749</v>
          </cell>
          <cell r="AI2736">
            <v>2239.1999999999998</v>
          </cell>
          <cell r="AJ2736">
            <v>153422.19</v>
          </cell>
          <cell r="AK2736">
            <v>4223.62</v>
          </cell>
          <cell r="AL2736">
            <v>7686.72</v>
          </cell>
        </row>
        <row r="2737">
          <cell r="A2737">
            <v>38927</v>
          </cell>
          <cell r="B2737" t="str">
            <v>12:00</v>
          </cell>
          <cell r="C2737">
            <v>52555.040000000001</v>
          </cell>
          <cell r="D2737">
            <v>66729.77</v>
          </cell>
          <cell r="E2737">
            <v>151780.85</v>
          </cell>
          <cell r="F2737">
            <v>30153.599999999999</v>
          </cell>
          <cell r="G2737">
            <v>48989.98</v>
          </cell>
          <cell r="H2737">
            <v>11570.75</v>
          </cell>
          <cell r="I2737">
            <v>-373.05</v>
          </cell>
          <cell r="J2737">
            <v>15471.86</v>
          </cell>
          <cell r="K2737">
            <v>5909.72</v>
          </cell>
          <cell r="L2737">
            <v>12712.46</v>
          </cell>
          <cell r="M2737">
            <v>0</v>
          </cell>
          <cell r="N2737">
            <v>37536</v>
          </cell>
          <cell r="O2737">
            <v>12168.88</v>
          </cell>
          <cell r="P2737">
            <v>60340</v>
          </cell>
          <cell r="Q2737">
            <v>86933.05</v>
          </cell>
          <cell r="R2737">
            <v>72500</v>
          </cell>
          <cell r="S2737">
            <v>1836</v>
          </cell>
          <cell r="T2737">
            <v>10638</v>
          </cell>
          <cell r="U2737">
            <v>12712.46</v>
          </cell>
          <cell r="V2737">
            <v>1188</v>
          </cell>
          <cell r="W2737">
            <v>10972.8</v>
          </cell>
          <cell r="X2737">
            <v>155.25</v>
          </cell>
          <cell r="Y2737">
            <v>14300.08</v>
          </cell>
          <cell r="Z2737">
            <v>9113.52</v>
          </cell>
          <cell r="AA2737">
            <v>3.75</v>
          </cell>
          <cell r="AB2737">
            <v>1997.6</v>
          </cell>
          <cell r="AC2737">
            <v>18169.03</v>
          </cell>
          <cell r="AD2737">
            <v>10.94</v>
          </cell>
          <cell r="AE2737">
            <v>21600</v>
          </cell>
          <cell r="AF2737">
            <v>15.62</v>
          </cell>
          <cell r="AG2737">
            <v>4448.88</v>
          </cell>
          <cell r="AH2737">
            <v>63309</v>
          </cell>
          <cell r="AI2737">
            <v>2210.4</v>
          </cell>
          <cell r="AJ2737">
            <v>152430.22</v>
          </cell>
          <cell r="AK2737">
            <v>4280.7</v>
          </cell>
          <cell r="AL2737">
            <v>6204.56</v>
          </cell>
        </row>
        <row r="2738">
          <cell r="A2738">
            <v>38927</v>
          </cell>
          <cell r="B2738" t="str">
            <v>12:15</v>
          </cell>
          <cell r="C2738">
            <v>51702.44</v>
          </cell>
          <cell r="D2738">
            <v>62889.01</v>
          </cell>
          <cell r="E2738">
            <v>149460.24</v>
          </cell>
          <cell r="F2738">
            <v>29808</v>
          </cell>
          <cell r="G2738">
            <v>48836.65</v>
          </cell>
          <cell r="H2738">
            <v>11618.75</v>
          </cell>
          <cell r="I2738">
            <v>-268.39</v>
          </cell>
          <cell r="J2738">
            <v>14293.56</v>
          </cell>
          <cell r="K2738">
            <v>5678.52</v>
          </cell>
          <cell r="L2738">
            <v>11307.51</v>
          </cell>
          <cell r="M2738">
            <v>0</v>
          </cell>
          <cell r="N2738">
            <v>36984</v>
          </cell>
          <cell r="O2738">
            <v>12205.27</v>
          </cell>
          <cell r="P2738">
            <v>58099.99</v>
          </cell>
          <cell r="Q2738">
            <v>86028.39</v>
          </cell>
          <cell r="R2738">
            <v>70260</v>
          </cell>
          <cell r="S2738">
            <v>1728</v>
          </cell>
          <cell r="T2738">
            <v>10911.6</v>
          </cell>
          <cell r="U2738">
            <v>11307.51</v>
          </cell>
          <cell r="V2738">
            <v>1077</v>
          </cell>
          <cell r="W2738">
            <v>10886.4</v>
          </cell>
          <cell r="X2738">
            <v>146.25</v>
          </cell>
          <cell r="Y2738">
            <v>13801.24</v>
          </cell>
          <cell r="Z2738">
            <v>8402.33</v>
          </cell>
          <cell r="AA2738">
            <v>3.75</v>
          </cell>
          <cell r="AB2738">
            <v>2050.3000000000002</v>
          </cell>
          <cell r="AC2738">
            <v>18007.400000000001</v>
          </cell>
          <cell r="AD2738">
            <v>1.61</v>
          </cell>
          <cell r="AE2738">
            <v>21582</v>
          </cell>
          <cell r="AF2738">
            <v>19.79</v>
          </cell>
          <cell r="AG2738">
            <v>4355.38</v>
          </cell>
          <cell r="AH2738">
            <v>61440</v>
          </cell>
          <cell r="AI2738">
            <v>2196</v>
          </cell>
          <cell r="AJ2738">
            <v>149246.65</v>
          </cell>
          <cell r="AK2738">
            <v>4223.62</v>
          </cell>
          <cell r="AL2738">
            <v>5718.3</v>
          </cell>
        </row>
        <row r="2739">
          <cell r="A2739">
            <v>38927</v>
          </cell>
          <cell r="B2739" t="str">
            <v>12:30</v>
          </cell>
          <cell r="C2739">
            <v>51934.09</v>
          </cell>
          <cell r="D2739">
            <v>60928.61</v>
          </cell>
          <cell r="E2739">
            <v>149945.9</v>
          </cell>
          <cell r="F2739">
            <v>29894.400000000001</v>
          </cell>
          <cell r="G2739">
            <v>48721.65</v>
          </cell>
          <cell r="H2739">
            <v>11546.75</v>
          </cell>
          <cell r="I2739">
            <v>-240.65</v>
          </cell>
          <cell r="J2739">
            <v>15113.09</v>
          </cell>
          <cell r="K2739">
            <v>5672.66</v>
          </cell>
          <cell r="L2739">
            <v>10791.69</v>
          </cell>
          <cell r="M2739">
            <v>0</v>
          </cell>
          <cell r="N2739">
            <v>37536</v>
          </cell>
          <cell r="O2739">
            <v>12150.68</v>
          </cell>
          <cell r="P2739">
            <v>50200.01</v>
          </cell>
          <cell r="Q2739">
            <v>90600.65</v>
          </cell>
          <cell r="R2739">
            <v>62320.01</v>
          </cell>
          <cell r="S2739">
            <v>1728</v>
          </cell>
          <cell r="T2739">
            <v>10458</v>
          </cell>
          <cell r="U2739">
            <v>10791.69</v>
          </cell>
          <cell r="V2739">
            <v>1176</v>
          </cell>
          <cell r="W2739">
            <v>10713.6</v>
          </cell>
          <cell r="X2739">
            <v>102</v>
          </cell>
          <cell r="Y2739">
            <v>13634.96</v>
          </cell>
          <cell r="Z2739">
            <v>8013.93</v>
          </cell>
          <cell r="AA2739">
            <v>3.75</v>
          </cell>
          <cell r="AB2739">
            <v>2223.1999999999998</v>
          </cell>
          <cell r="AC2739">
            <v>17462.04</v>
          </cell>
          <cell r="AD2739">
            <v>2.94</v>
          </cell>
          <cell r="AE2739">
            <v>21114</v>
          </cell>
          <cell r="AF2739">
            <v>16.670000000000002</v>
          </cell>
          <cell r="AG2739">
            <v>4368.08</v>
          </cell>
          <cell r="AH2739">
            <v>60225</v>
          </cell>
          <cell r="AI2739">
            <v>2124</v>
          </cell>
          <cell r="AJ2739">
            <v>147822.74</v>
          </cell>
          <cell r="AK2739">
            <v>4166.55</v>
          </cell>
          <cell r="AL2739">
            <v>3782.59</v>
          </cell>
        </row>
        <row r="2740">
          <cell r="A2740">
            <v>38927</v>
          </cell>
          <cell r="B2740" t="str">
            <v>12:45</v>
          </cell>
          <cell r="C2740">
            <v>51752.45</v>
          </cell>
          <cell r="D2740">
            <v>59928.42</v>
          </cell>
          <cell r="E2740">
            <v>147107.68</v>
          </cell>
          <cell r="F2740">
            <v>29721.599999999999</v>
          </cell>
          <cell r="G2740">
            <v>48798.32</v>
          </cell>
          <cell r="H2740">
            <v>11498.76</v>
          </cell>
          <cell r="I2740">
            <v>-241.22</v>
          </cell>
          <cell r="J2740">
            <v>15113.09</v>
          </cell>
          <cell r="K2740">
            <v>5669.28</v>
          </cell>
          <cell r="L2740">
            <v>10140</v>
          </cell>
          <cell r="M2740">
            <v>0</v>
          </cell>
          <cell r="N2740">
            <v>37536</v>
          </cell>
          <cell r="O2740">
            <v>12199.21</v>
          </cell>
          <cell r="P2740">
            <v>45319.99</v>
          </cell>
          <cell r="Q2740">
            <v>91281.22</v>
          </cell>
          <cell r="R2740">
            <v>57480</v>
          </cell>
          <cell r="S2740">
            <v>1728</v>
          </cell>
          <cell r="T2740">
            <v>10386</v>
          </cell>
          <cell r="U2740">
            <v>10140</v>
          </cell>
          <cell r="V2740">
            <v>690</v>
          </cell>
          <cell r="W2740">
            <v>10137.6</v>
          </cell>
          <cell r="X2740">
            <v>126.75</v>
          </cell>
          <cell r="Y2740">
            <v>13385.54</v>
          </cell>
          <cell r="Z2740">
            <v>8092.09</v>
          </cell>
          <cell r="AA2740">
            <v>3.75</v>
          </cell>
          <cell r="AB2740">
            <v>2218.4</v>
          </cell>
          <cell r="AC2740">
            <v>17325.66</v>
          </cell>
          <cell r="AD2740">
            <v>1.7</v>
          </cell>
          <cell r="AE2740">
            <v>20862</v>
          </cell>
          <cell r="AF2740">
            <v>21.87</v>
          </cell>
          <cell r="AG2740">
            <v>4350.83</v>
          </cell>
          <cell r="AH2740">
            <v>59481</v>
          </cell>
          <cell r="AI2740">
            <v>2052</v>
          </cell>
          <cell r="AJ2740">
            <v>144975.03</v>
          </cell>
          <cell r="AK2740">
            <v>4280.7</v>
          </cell>
          <cell r="AL2740">
            <v>3424.9</v>
          </cell>
        </row>
        <row r="2741">
          <cell r="A2741">
            <v>38927</v>
          </cell>
          <cell r="B2741" t="str">
            <v>13:00</v>
          </cell>
          <cell r="C2741">
            <v>49123.42</v>
          </cell>
          <cell r="D2741">
            <v>56167.99</v>
          </cell>
          <cell r="E2741">
            <v>141865.67000000001</v>
          </cell>
          <cell r="F2741">
            <v>34732.800000000003</v>
          </cell>
          <cell r="G2741">
            <v>48759.98</v>
          </cell>
          <cell r="H2741">
            <v>11474.76</v>
          </cell>
          <cell r="I2741">
            <v>-236.05</v>
          </cell>
          <cell r="J2741">
            <v>14801.12</v>
          </cell>
          <cell r="K2741">
            <v>5572.23</v>
          </cell>
          <cell r="L2741">
            <v>9721.83</v>
          </cell>
          <cell r="M2741">
            <v>0</v>
          </cell>
          <cell r="N2741">
            <v>36984</v>
          </cell>
          <cell r="O2741">
            <v>12150.68</v>
          </cell>
          <cell r="P2741">
            <v>43799.95</v>
          </cell>
          <cell r="Q2741">
            <v>88996.05</v>
          </cell>
          <cell r="R2741">
            <v>55959.96</v>
          </cell>
          <cell r="S2741">
            <v>1728</v>
          </cell>
          <cell r="T2741">
            <v>10515.6</v>
          </cell>
          <cell r="U2741">
            <v>9721.83</v>
          </cell>
          <cell r="V2741">
            <v>591</v>
          </cell>
          <cell r="W2741">
            <v>10108.799999999999</v>
          </cell>
          <cell r="X2741">
            <v>111</v>
          </cell>
          <cell r="Y2741">
            <v>13385.54</v>
          </cell>
          <cell r="Z2741">
            <v>8115.55</v>
          </cell>
          <cell r="AA2741">
            <v>3.75</v>
          </cell>
          <cell r="AB2741">
            <v>2229.6999999999998</v>
          </cell>
          <cell r="AC2741">
            <v>17054.240000000002</v>
          </cell>
          <cell r="AD2741">
            <v>1.68</v>
          </cell>
          <cell r="AE2741">
            <v>20538</v>
          </cell>
          <cell r="AF2741">
            <v>17.71</v>
          </cell>
          <cell r="AG2741">
            <v>4359.83</v>
          </cell>
          <cell r="AH2741">
            <v>58536</v>
          </cell>
          <cell r="AI2741">
            <v>1994.4</v>
          </cell>
          <cell r="AJ2741">
            <v>141423.59</v>
          </cell>
          <cell r="AK2741">
            <v>4337.78</v>
          </cell>
          <cell r="AL2741">
            <v>4619.5200000000004</v>
          </cell>
        </row>
        <row r="2742">
          <cell r="A2742">
            <v>38927</v>
          </cell>
          <cell r="B2742" t="str">
            <v>13:15</v>
          </cell>
          <cell r="C2742">
            <v>41661.620000000003</v>
          </cell>
          <cell r="D2742">
            <v>49127.54</v>
          </cell>
          <cell r="E2742">
            <v>143109.76000000001</v>
          </cell>
          <cell r="F2742">
            <v>42854.400000000001</v>
          </cell>
          <cell r="G2742">
            <v>48606.65</v>
          </cell>
          <cell r="H2742">
            <v>11376.89</v>
          </cell>
          <cell r="I2742">
            <v>-230.01</v>
          </cell>
          <cell r="J2742">
            <v>15134.69</v>
          </cell>
          <cell r="K2742">
            <v>5509.49</v>
          </cell>
          <cell r="L2742">
            <v>9713.8700000000008</v>
          </cell>
          <cell r="M2742">
            <v>0</v>
          </cell>
          <cell r="N2742">
            <v>36984</v>
          </cell>
          <cell r="O2742">
            <v>12199.21</v>
          </cell>
          <cell r="P2742">
            <v>44250.01</v>
          </cell>
          <cell r="Q2742">
            <v>86350.01</v>
          </cell>
          <cell r="R2742">
            <v>56410.01</v>
          </cell>
          <cell r="S2742">
            <v>1620</v>
          </cell>
          <cell r="T2742">
            <v>10335.6</v>
          </cell>
          <cell r="U2742">
            <v>9713.8700000000008</v>
          </cell>
          <cell r="V2742">
            <v>579</v>
          </cell>
          <cell r="W2742">
            <v>10224</v>
          </cell>
          <cell r="X2742">
            <v>105</v>
          </cell>
          <cell r="Y2742">
            <v>13302.4</v>
          </cell>
          <cell r="Z2742">
            <v>8354.26</v>
          </cell>
          <cell r="AA2742">
            <v>1.88</v>
          </cell>
          <cell r="AB2742">
            <v>2255.1999999999998</v>
          </cell>
          <cell r="AC2742">
            <v>16882.98</v>
          </cell>
          <cell r="AD2742">
            <v>1.56</v>
          </cell>
          <cell r="AE2742">
            <v>20682</v>
          </cell>
          <cell r="AF2742">
            <v>17.71</v>
          </cell>
          <cell r="AG2742">
            <v>4419.26</v>
          </cell>
          <cell r="AH2742">
            <v>57894</v>
          </cell>
          <cell r="AI2742">
            <v>1987.2</v>
          </cell>
          <cell r="AJ2742">
            <v>141199.51999999999</v>
          </cell>
          <cell r="AK2742">
            <v>4337.78</v>
          </cell>
          <cell r="AL2742">
            <v>3560.49</v>
          </cell>
        </row>
        <row r="2743">
          <cell r="A2743">
            <v>38927</v>
          </cell>
          <cell r="B2743" t="str">
            <v>13:30</v>
          </cell>
          <cell r="C2743">
            <v>39789.18</v>
          </cell>
          <cell r="D2743">
            <v>46847.37</v>
          </cell>
          <cell r="E2743">
            <v>143508.18</v>
          </cell>
          <cell r="F2743">
            <v>44755.199999999997</v>
          </cell>
          <cell r="G2743">
            <v>48606.65</v>
          </cell>
          <cell r="H2743">
            <v>11376.89</v>
          </cell>
          <cell r="I2743">
            <v>-226.27</v>
          </cell>
          <cell r="J2743">
            <v>15219.88</v>
          </cell>
          <cell r="K2743">
            <v>5496.92</v>
          </cell>
          <cell r="L2743">
            <v>9799.92</v>
          </cell>
          <cell r="M2743">
            <v>0</v>
          </cell>
          <cell r="N2743">
            <v>37536</v>
          </cell>
          <cell r="O2743">
            <v>12150.68</v>
          </cell>
          <cell r="P2743">
            <v>43910.03</v>
          </cell>
          <cell r="Q2743">
            <v>84866.27</v>
          </cell>
          <cell r="R2743">
            <v>56030.03</v>
          </cell>
          <cell r="S2743">
            <v>1836</v>
          </cell>
          <cell r="T2743">
            <v>10447.200000000001</v>
          </cell>
          <cell r="U2743">
            <v>9799.92</v>
          </cell>
          <cell r="V2743">
            <v>621</v>
          </cell>
          <cell r="W2743">
            <v>10396.799999999999</v>
          </cell>
          <cell r="X2743">
            <v>102.75</v>
          </cell>
          <cell r="Y2743">
            <v>13052.98</v>
          </cell>
          <cell r="Z2743">
            <v>8523.32</v>
          </cell>
          <cell r="AA2743">
            <v>1.88</v>
          </cell>
          <cell r="AB2743">
            <v>2282.4</v>
          </cell>
          <cell r="AC2743">
            <v>17022.46</v>
          </cell>
          <cell r="AD2743">
            <v>3.94</v>
          </cell>
          <cell r="AE2743">
            <v>20574</v>
          </cell>
          <cell r="AF2743">
            <v>20.83</v>
          </cell>
          <cell r="AG2743">
            <v>4390.54</v>
          </cell>
          <cell r="AH2743">
            <v>57828</v>
          </cell>
          <cell r="AI2743">
            <v>2008.8</v>
          </cell>
          <cell r="AJ2743">
            <v>141215.49</v>
          </cell>
          <cell r="AK2743">
            <v>4337.78</v>
          </cell>
          <cell r="AL2743">
            <v>3070.71</v>
          </cell>
        </row>
        <row r="2744">
          <cell r="A2744">
            <v>38927</v>
          </cell>
          <cell r="B2744" t="str">
            <v>13:45</v>
          </cell>
          <cell r="C2744">
            <v>38081.17</v>
          </cell>
          <cell r="D2744">
            <v>46327.26</v>
          </cell>
          <cell r="E2744">
            <v>143510.21</v>
          </cell>
          <cell r="F2744">
            <v>44841.599999999999</v>
          </cell>
          <cell r="G2744">
            <v>48798.32</v>
          </cell>
          <cell r="H2744">
            <v>11354.77</v>
          </cell>
          <cell r="I2744">
            <v>-215.64</v>
          </cell>
          <cell r="J2744">
            <v>15235.48</v>
          </cell>
          <cell r="K2744">
            <v>5477.13</v>
          </cell>
          <cell r="L2744">
            <v>9758.11</v>
          </cell>
          <cell r="M2744">
            <v>0</v>
          </cell>
          <cell r="N2744">
            <v>36984</v>
          </cell>
          <cell r="O2744">
            <v>12187.08</v>
          </cell>
          <cell r="P2744">
            <v>43859.97</v>
          </cell>
          <cell r="Q2744">
            <v>83215.64</v>
          </cell>
          <cell r="R2744">
            <v>56019.97</v>
          </cell>
          <cell r="S2744">
            <v>1728</v>
          </cell>
          <cell r="T2744">
            <v>10324.799999999999</v>
          </cell>
          <cell r="U2744">
            <v>9758.11</v>
          </cell>
          <cell r="V2744">
            <v>633</v>
          </cell>
          <cell r="W2744">
            <v>10137.6</v>
          </cell>
          <cell r="X2744">
            <v>145.5</v>
          </cell>
          <cell r="Y2744">
            <v>12969.84</v>
          </cell>
          <cell r="Z2744">
            <v>8704.42</v>
          </cell>
          <cell r="AA2744">
            <v>3.75</v>
          </cell>
          <cell r="AB2744">
            <v>2263.1999999999998</v>
          </cell>
          <cell r="AC2744">
            <v>17222.599999999999</v>
          </cell>
          <cell r="AD2744">
            <v>1.22</v>
          </cell>
          <cell r="AE2744">
            <v>20502</v>
          </cell>
          <cell r="AF2744">
            <v>20.83</v>
          </cell>
          <cell r="AG2744">
            <v>4419.29</v>
          </cell>
          <cell r="AH2744">
            <v>58155</v>
          </cell>
          <cell r="AI2744">
            <v>2030.4</v>
          </cell>
          <cell r="AJ2744">
            <v>140895.48000000001</v>
          </cell>
          <cell r="AK2744">
            <v>4223.62</v>
          </cell>
          <cell r="AL2744">
            <v>2832.25</v>
          </cell>
        </row>
        <row r="2745">
          <cell r="A2745">
            <v>38927</v>
          </cell>
          <cell r="B2745" t="str">
            <v>14:00</v>
          </cell>
          <cell r="C2745">
            <v>35559.760000000002</v>
          </cell>
          <cell r="D2745">
            <v>47047.42</v>
          </cell>
          <cell r="E2745">
            <v>144468.66</v>
          </cell>
          <cell r="F2745">
            <v>44323.199999999997</v>
          </cell>
          <cell r="G2745">
            <v>48836.65</v>
          </cell>
          <cell r="H2745">
            <v>11262.53</v>
          </cell>
          <cell r="I2745">
            <v>-199.25</v>
          </cell>
          <cell r="J2745">
            <v>15247.08</v>
          </cell>
          <cell r="K2745">
            <v>5475.5</v>
          </cell>
          <cell r="L2745">
            <v>9876.0400000000009</v>
          </cell>
          <cell r="M2745">
            <v>0</v>
          </cell>
          <cell r="N2745">
            <v>37536</v>
          </cell>
          <cell r="O2745">
            <v>12168.88</v>
          </cell>
          <cell r="P2745">
            <v>43810</v>
          </cell>
          <cell r="Q2745">
            <v>81879.25</v>
          </cell>
          <cell r="R2745">
            <v>55930</v>
          </cell>
          <cell r="S2745">
            <v>1728</v>
          </cell>
          <cell r="T2745">
            <v>10476</v>
          </cell>
          <cell r="U2745">
            <v>9876.0400000000009</v>
          </cell>
          <cell r="V2745">
            <v>660</v>
          </cell>
          <cell r="W2745">
            <v>10051.200000000001</v>
          </cell>
          <cell r="X2745">
            <v>129</v>
          </cell>
          <cell r="Y2745">
            <v>13136.12</v>
          </cell>
          <cell r="Z2745">
            <v>8862.35</v>
          </cell>
          <cell r="AA2745">
            <v>7.5</v>
          </cell>
          <cell r="AB2745">
            <v>2282.4</v>
          </cell>
          <cell r="AC2745">
            <v>17549.509999999998</v>
          </cell>
          <cell r="AD2745">
            <v>1.18</v>
          </cell>
          <cell r="AE2745">
            <v>20610</v>
          </cell>
          <cell r="AF2745">
            <v>19.79</v>
          </cell>
          <cell r="AG2745">
            <v>4460.59</v>
          </cell>
          <cell r="AH2745">
            <v>58026</v>
          </cell>
          <cell r="AI2745">
            <v>2102.4</v>
          </cell>
          <cell r="AJ2745">
            <v>140991.48000000001</v>
          </cell>
          <cell r="AK2745">
            <v>4223.62</v>
          </cell>
          <cell r="AL2745">
            <v>2322.61</v>
          </cell>
        </row>
        <row r="2746">
          <cell r="A2746">
            <v>38927</v>
          </cell>
          <cell r="B2746" t="str">
            <v>14:15</v>
          </cell>
          <cell r="C2746">
            <v>34947.620000000003</v>
          </cell>
          <cell r="D2746">
            <v>47687.54</v>
          </cell>
          <cell r="E2746">
            <v>145190.32999999999</v>
          </cell>
          <cell r="F2746">
            <v>43804.800000000003</v>
          </cell>
          <cell r="G2746">
            <v>48721.65</v>
          </cell>
          <cell r="H2746">
            <v>11208.9</v>
          </cell>
          <cell r="I2746">
            <v>-202.55</v>
          </cell>
          <cell r="J2746">
            <v>14862.31</v>
          </cell>
          <cell r="K2746">
            <v>5538.57</v>
          </cell>
          <cell r="L2746">
            <v>9877.32</v>
          </cell>
          <cell r="M2746">
            <v>0</v>
          </cell>
          <cell r="N2746">
            <v>37536</v>
          </cell>
          <cell r="O2746">
            <v>12174.94</v>
          </cell>
          <cell r="P2746">
            <v>43639.99</v>
          </cell>
          <cell r="Q2746">
            <v>80762.55</v>
          </cell>
          <cell r="R2746">
            <v>55800</v>
          </cell>
          <cell r="S2746">
            <v>1836</v>
          </cell>
          <cell r="T2746">
            <v>10764</v>
          </cell>
          <cell r="U2746">
            <v>9877.32</v>
          </cell>
          <cell r="V2746">
            <v>684</v>
          </cell>
          <cell r="W2746">
            <v>10137.6</v>
          </cell>
          <cell r="X2746">
            <v>124.5</v>
          </cell>
          <cell r="Y2746">
            <v>13136.12</v>
          </cell>
          <cell r="Z2746">
            <v>8965.42</v>
          </cell>
          <cell r="AA2746">
            <v>1.88</v>
          </cell>
          <cell r="AB2746">
            <v>2319.1</v>
          </cell>
          <cell r="AC2746">
            <v>17935.310000000001</v>
          </cell>
          <cell r="AD2746">
            <v>0.97</v>
          </cell>
          <cell r="AE2746">
            <v>20772</v>
          </cell>
          <cell r="AF2746">
            <v>13.54</v>
          </cell>
          <cell r="AG2746">
            <v>4385.1499999999996</v>
          </cell>
          <cell r="AH2746">
            <v>58311</v>
          </cell>
          <cell r="AI2746">
            <v>2044.8</v>
          </cell>
          <cell r="AJ2746">
            <v>141311.37</v>
          </cell>
          <cell r="AK2746">
            <v>4166.55</v>
          </cell>
          <cell r="AL2746">
            <v>1888.93</v>
          </cell>
        </row>
        <row r="2747">
          <cell r="A2747">
            <v>38927</v>
          </cell>
          <cell r="B2747" t="str">
            <v>14:30</v>
          </cell>
          <cell r="C2747">
            <v>34460.699999999997</v>
          </cell>
          <cell r="D2747">
            <v>47807.56</v>
          </cell>
          <cell r="E2747">
            <v>145513.94</v>
          </cell>
          <cell r="F2747">
            <v>43891.199999999997</v>
          </cell>
          <cell r="G2747">
            <v>48721.65</v>
          </cell>
          <cell r="H2747">
            <v>11186.78</v>
          </cell>
          <cell r="I2747">
            <v>-195.08</v>
          </cell>
          <cell r="J2747">
            <v>14872.71</v>
          </cell>
          <cell r="K2747">
            <v>5527.07</v>
          </cell>
          <cell r="L2747">
            <v>9889.19</v>
          </cell>
          <cell r="M2747">
            <v>0</v>
          </cell>
          <cell r="N2747">
            <v>36984</v>
          </cell>
          <cell r="O2747">
            <v>12181.01</v>
          </cell>
          <cell r="P2747">
            <v>43700.02</v>
          </cell>
          <cell r="Q2747">
            <v>80915.08</v>
          </cell>
          <cell r="R2747">
            <v>55860.02</v>
          </cell>
          <cell r="S2747">
            <v>1728</v>
          </cell>
          <cell r="T2747">
            <v>11095.2</v>
          </cell>
          <cell r="U2747">
            <v>9889.19</v>
          </cell>
          <cell r="V2747">
            <v>678</v>
          </cell>
          <cell r="W2747">
            <v>9964.7999999999993</v>
          </cell>
          <cell r="X2747">
            <v>124.5</v>
          </cell>
          <cell r="Y2747">
            <v>13219.26</v>
          </cell>
          <cell r="Z2747">
            <v>8953.69</v>
          </cell>
          <cell r="AA2747">
            <v>3.75</v>
          </cell>
          <cell r="AB2747">
            <v>2343.1</v>
          </cell>
          <cell r="AC2747">
            <v>17916.43</v>
          </cell>
          <cell r="AD2747">
            <v>2.14</v>
          </cell>
          <cell r="AE2747">
            <v>20826</v>
          </cell>
          <cell r="AF2747">
            <v>13.54</v>
          </cell>
          <cell r="AG2747">
            <v>4450.83</v>
          </cell>
          <cell r="AH2747">
            <v>58065</v>
          </cell>
          <cell r="AI2747">
            <v>2052</v>
          </cell>
          <cell r="AJ2747">
            <v>141295.42000000001</v>
          </cell>
          <cell r="AK2747">
            <v>4280.7</v>
          </cell>
          <cell r="AL2747">
            <v>1578.01</v>
          </cell>
        </row>
        <row r="2748">
          <cell r="A2748">
            <v>38927</v>
          </cell>
          <cell r="B2748" t="str">
            <v>14:45</v>
          </cell>
          <cell r="C2748">
            <v>35048.44</v>
          </cell>
          <cell r="D2748">
            <v>47407.48</v>
          </cell>
          <cell r="E2748">
            <v>145273.93</v>
          </cell>
          <cell r="F2748">
            <v>43977.599999999999</v>
          </cell>
          <cell r="G2748">
            <v>48874.98</v>
          </cell>
          <cell r="H2748">
            <v>11184.91</v>
          </cell>
          <cell r="I2748">
            <v>-196.95</v>
          </cell>
          <cell r="J2748">
            <v>15257.08</v>
          </cell>
          <cell r="K2748">
            <v>5539.3</v>
          </cell>
          <cell r="L2748">
            <v>9914.99</v>
          </cell>
          <cell r="M2748">
            <v>0</v>
          </cell>
          <cell r="N2748">
            <v>37536</v>
          </cell>
          <cell r="O2748">
            <v>12187.08</v>
          </cell>
          <cell r="P2748">
            <v>43739.98</v>
          </cell>
          <cell r="Q2748">
            <v>81596.95</v>
          </cell>
          <cell r="R2748">
            <v>55899.98</v>
          </cell>
          <cell r="S2748">
            <v>1728</v>
          </cell>
          <cell r="T2748">
            <v>11239.2</v>
          </cell>
          <cell r="U2748">
            <v>9914.99</v>
          </cell>
          <cell r="V2748">
            <v>639</v>
          </cell>
          <cell r="W2748">
            <v>9964.7999999999993</v>
          </cell>
          <cell r="X2748">
            <v>122.25</v>
          </cell>
          <cell r="Y2748">
            <v>12969.84</v>
          </cell>
          <cell r="Z2748">
            <v>9147.24</v>
          </cell>
          <cell r="AA2748">
            <v>1.88</v>
          </cell>
          <cell r="AB2748">
            <v>2360.6999999999998</v>
          </cell>
          <cell r="AC2748">
            <v>18092.34</v>
          </cell>
          <cell r="AD2748">
            <v>1.1599999999999999</v>
          </cell>
          <cell r="AE2748">
            <v>20700</v>
          </cell>
          <cell r="AF2748">
            <v>14.58</v>
          </cell>
          <cell r="AG2748">
            <v>4402.1000000000004</v>
          </cell>
          <cell r="AH2748">
            <v>58041</v>
          </cell>
          <cell r="AI2748">
            <v>2008.8</v>
          </cell>
          <cell r="AJ2748">
            <v>141071.32</v>
          </cell>
          <cell r="AK2748">
            <v>4337.78</v>
          </cell>
          <cell r="AL2748">
            <v>1303.32</v>
          </cell>
        </row>
        <row r="2749">
          <cell r="A2749">
            <v>38927</v>
          </cell>
          <cell r="B2749" t="str">
            <v>15:00</v>
          </cell>
          <cell r="C2749">
            <v>37674.67</v>
          </cell>
          <cell r="D2749">
            <v>54488.62</v>
          </cell>
          <cell r="E2749">
            <v>137154.06</v>
          </cell>
          <cell r="F2749">
            <v>43977.599999999999</v>
          </cell>
          <cell r="G2749">
            <v>48836.65</v>
          </cell>
          <cell r="H2749">
            <v>11160.91</v>
          </cell>
          <cell r="I2749">
            <v>-193.93</v>
          </cell>
          <cell r="J2749">
            <v>15401.86</v>
          </cell>
          <cell r="K2749">
            <v>5538.11</v>
          </cell>
          <cell r="L2749">
            <v>9954.81</v>
          </cell>
          <cell r="M2749">
            <v>0</v>
          </cell>
          <cell r="N2749">
            <v>37536</v>
          </cell>
          <cell r="O2749">
            <v>12187.08</v>
          </cell>
          <cell r="P2749">
            <v>43910.01</v>
          </cell>
          <cell r="Q2749">
            <v>81753.929999999993</v>
          </cell>
          <cell r="R2749">
            <v>56030.01</v>
          </cell>
          <cell r="S2749">
            <v>1728</v>
          </cell>
          <cell r="T2749">
            <v>11556</v>
          </cell>
          <cell r="U2749">
            <v>9954.81</v>
          </cell>
          <cell r="V2749">
            <v>627</v>
          </cell>
          <cell r="W2749">
            <v>10310.4</v>
          </cell>
          <cell r="X2749">
            <v>126.75</v>
          </cell>
          <cell r="Y2749">
            <v>12720.42</v>
          </cell>
          <cell r="Z2749">
            <v>9006.4699999999993</v>
          </cell>
          <cell r="AA2749">
            <v>1.88</v>
          </cell>
          <cell r="AB2749">
            <v>2284.1</v>
          </cell>
          <cell r="AC2749">
            <v>18157.5</v>
          </cell>
          <cell r="AD2749">
            <v>1.04</v>
          </cell>
          <cell r="AE2749">
            <v>20520</v>
          </cell>
          <cell r="AF2749">
            <v>14.58</v>
          </cell>
          <cell r="AG2749">
            <v>4372.12</v>
          </cell>
          <cell r="AH2749">
            <v>58029</v>
          </cell>
          <cell r="AI2749">
            <v>2016</v>
          </cell>
          <cell r="AJ2749">
            <v>137536.01999999999</v>
          </cell>
          <cell r="AK2749">
            <v>4394.8500000000004</v>
          </cell>
          <cell r="AL2749">
            <v>4482.72</v>
          </cell>
        </row>
        <row r="2750">
          <cell r="A2750">
            <v>38927</v>
          </cell>
          <cell r="B2750" t="str">
            <v>15:15</v>
          </cell>
          <cell r="C2750">
            <v>38817.339999999997</v>
          </cell>
          <cell r="D2750">
            <v>56928.6</v>
          </cell>
          <cell r="E2750">
            <v>131234.37</v>
          </cell>
          <cell r="F2750">
            <v>43891.199999999997</v>
          </cell>
          <cell r="G2750">
            <v>48836.65</v>
          </cell>
          <cell r="H2750">
            <v>11186.78</v>
          </cell>
          <cell r="I2750">
            <v>-198.82</v>
          </cell>
          <cell r="J2750">
            <v>14694.33</v>
          </cell>
          <cell r="K2750">
            <v>5513.33</v>
          </cell>
          <cell r="L2750">
            <v>9800.7999999999993</v>
          </cell>
          <cell r="M2750">
            <v>0</v>
          </cell>
          <cell r="N2750">
            <v>37536</v>
          </cell>
          <cell r="O2750">
            <v>12162.81</v>
          </cell>
          <cell r="P2750">
            <v>43720.01</v>
          </cell>
          <cell r="Q2750">
            <v>80998.820000000007</v>
          </cell>
          <cell r="R2750">
            <v>55880.01</v>
          </cell>
          <cell r="S2750">
            <v>1728</v>
          </cell>
          <cell r="T2750">
            <v>11984.4</v>
          </cell>
          <cell r="U2750">
            <v>9800.7999999999993</v>
          </cell>
          <cell r="V2750">
            <v>642</v>
          </cell>
          <cell r="W2750">
            <v>10886.4</v>
          </cell>
          <cell r="X2750">
            <v>129.75</v>
          </cell>
          <cell r="Y2750">
            <v>12387.86</v>
          </cell>
          <cell r="Z2750">
            <v>8902.7099999999991</v>
          </cell>
          <cell r="AA2750">
            <v>3.75</v>
          </cell>
          <cell r="AB2750">
            <v>2221.9</v>
          </cell>
          <cell r="AC2750">
            <v>18087.96</v>
          </cell>
          <cell r="AD2750">
            <v>2.1800000000000002</v>
          </cell>
          <cell r="AE2750">
            <v>20520</v>
          </cell>
          <cell r="AF2750">
            <v>17.71</v>
          </cell>
          <cell r="AG2750">
            <v>4352.18</v>
          </cell>
          <cell r="AH2750">
            <v>57579</v>
          </cell>
          <cell r="AI2750">
            <v>2052</v>
          </cell>
          <cell r="AJ2750">
            <v>134736.47</v>
          </cell>
          <cell r="AK2750">
            <v>4223.62</v>
          </cell>
          <cell r="AL2750">
            <v>7063.66</v>
          </cell>
        </row>
        <row r="2751">
          <cell r="A2751">
            <v>38927</v>
          </cell>
          <cell r="B2751" t="str">
            <v>15:30</v>
          </cell>
          <cell r="C2751">
            <v>38143.58</v>
          </cell>
          <cell r="D2751">
            <v>55848.39</v>
          </cell>
          <cell r="E2751">
            <v>130351.1</v>
          </cell>
          <cell r="F2751">
            <v>43977.599999999999</v>
          </cell>
          <cell r="G2751">
            <v>48913.32</v>
          </cell>
          <cell r="H2751">
            <v>11186.78</v>
          </cell>
          <cell r="I2751">
            <v>-200.25</v>
          </cell>
          <cell r="J2751">
            <v>14695.13</v>
          </cell>
          <cell r="K2751">
            <v>5622.27</v>
          </cell>
          <cell r="L2751">
            <v>9916.91</v>
          </cell>
          <cell r="M2751">
            <v>2610.77</v>
          </cell>
          <cell r="N2751">
            <v>37536</v>
          </cell>
          <cell r="O2751">
            <v>12199.21</v>
          </cell>
          <cell r="P2751">
            <v>43680</v>
          </cell>
          <cell r="Q2751">
            <v>80520.25</v>
          </cell>
          <cell r="R2751">
            <v>55840</v>
          </cell>
          <cell r="S2751">
            <v>1728</v>
          </cell>
          <cell r="T2751">
            <v>11901.6</v>
          </cell>
          <cell r="U2751">
            <v>9916.91</v>
          </cell>
          <cell r="V2751">
            <v>618</v>
          </cell>
          <cell r="W2751">
            <v>11001.6</v>
          </cell>
          <cell r="X2751">
            <v>133.5</v>
          </cell>
          <cell r="Y2751">
            <v>12221.58</v>
          </cell>
          <cell r="Z2751">
            <v>8871.25</v>
          </cell>
          <cell r="AA2751">
            <v>3.75</v>
          </cell>
          <cell r="AB2751">
            <v>2285.6999999999998</v>
          </cell>
          <cell r="AC2751">
            <v>18163.7</v>
          </cell>
          <cell r="AD2751">
            <v>1.27</v>
          </cell>
          <cell r="AE2751">
            <v>20898</v>
          </cell>
          <cell r="AF2751">
            <v>18.75</v>
          </cell>
          <cell r="AG2751">
            <v>4320.6499999999996</v>
          </cell>
          <cell r="AH2751">
            <v>57255.77</v>
          </cell>
          <cell r="AI2751">
            <v>2116.8000000000002</v>
          </cell>
          <cell r="AJ2751">
            <v>134400.43</v>
          </cell>
          <cell r="AK2751">
            <v>4337.78</v>
          </cell>
          <cell r="AL2751">
            <v>7358.23</v>
          </cell>
        </row>
        <row r="2752">
          <cell r="A2752">
            <v>38927</v>
          </cell>
          <cell r="B2752" t="str">
            <v>15:45</v>
          </cell>
          <cell r="C2752">
            <v>36815.660000000003</v>
          </cell>
          <cell r="D2752">
            <v>53968.01</v>
          </cell>
          <cell r="E2752">
            <v>128709.75999999999</v>
          </cell>
          <cell r="F2752">
            <v>43891.199999999997</v>
          </cell>
          <cell r="G2752">
            <v>48836.65</v>
          </cell>
          <cell r="H2752">
            <v>11170.29</v>
          </cell>
          <cell r="I2752">
            <v>-201.69</v>
          </cell>
          <cell r="J2752">
            <v>14513.94</v>
          </cell>
          <cell r="K2752">
            <v>5607.17</v>
          </cell>
          <cell r="L2752">
            <v>9988.32</v>
          </cell>
          <cell r="M2752">
            <v>5740.7</v>
          </cell>
          <cell r="N2752">
            <v>36984</v>
          </cell>
          <cell r="O2752">
            <v>12168.88</v>
          </cell>
          <cell r="P2752">
            <v>43729.99</v>
          </cell>
          <cell r="Q2752">
            <v>79521.69</v>
          </cell>
          <cell r="R2752">
            <v>55849.99</v>
          </cell>
          <cell r="S2752">
            <v>1836</v>
          </cell>
          <cell r="T2752">
            <v>12142.8</v>
          </cell>
          <cell r="U2752">
            <v>9988.32</v>
          </cell>
          <cell r="V2752">
            <v>615</v>
          </cell>
          <cell r="W2752">
            <v>11232</v>
          </cell>
          <cell r="X2752">
            <v>132.75</v>
          </cell>
          <cell r="Y2752">
            <v>12387.86</v>
          </cell>
          <cell r="Z2752">
            <v>8695.1</v>
          </cell>
          <cell r="AA2752">
            <v>11.26</v>
          </cell>
          <cell r="AB2752">
            <v>2279.1999999999998</v>
          </cell>
          <cell r="AC2752">
            <v>18208.43</v>
          </cell>
          <cell r="AD2752">
            <v>1.28</v>
          </cell>
          <cell r="AE2752">
            <v>20412</v>
          </cell>
          <cell r="AF2752">
            <v>16.670000000000002</v>
          </cell>
          <cell r="AG2752">
            <v>4347.8900000000003</v>
          </cell>
          <cell r="AH2752">
            <v>57289.7</v>
          </cell>
          <cell r="AI2752">
            <v>2152.8000000000002</v>
          </cell>
          <cell r="AJ2752">
            <v>133040.59</v>
          </cell>
          <cell r="AK2752">
            <v>4394.8500000000004</v>
          </cell>
          <cell r="AL2752">
            <v>7712.41</v>
          </cell>
        </row>
        <row r="2753">
          <cell r="A2753">
            <v>38927</v>
          </cell>
          <cell r="B2753" t="str">
            <v>16:00</v>
          </cell>
          <cell r="C2753">
            <v>36320.74</v>
          </cell>
          <cell r="D2753">
            <v>51847.58</v>
          </cell>
          <cell r="E2753">
            <v>128469.74</v>
          </cell>
          <cell r="F2753">
            <v>43891.199999999997</v>
          </cell>
          <cell r="G2753">
            <v>48683.32</v>
          </cell>
          <cell r="H2753">
            <v>11194.29</v>
          </cell>
          <cell r="I2753">
            <v>-207.3</v>
          </cell>
          <cell r="J2753">
            <v>15124.69</v>
          </cell>
          <cell r="K2753">
            <v>5593.25</v>
          </cell>
          <cell r="L2753">
            <v>9873.3700000000008</v>
          </cell>
          <cell r="M2753">
            <v>5736.96</v>
          </cell>
          <cell r="N2753">
            <v>37536</v>
          </cell>
          <cell r="O2753">
            <v>12211.34</v>
          </cell>
          <cell r="P2753">
            <v>43750.02</v>
          </cell>
          <cell r="Q2753">
            <v>78887.3</v>
          </cell>
          <cell r="R2753">
            <v>55950.01</v>
          </cell>
          <cell r="S2753">
            <v>1728</v>
          </cell>
          <cell r="T2753">
            <v>12384</v>
          </cell>
          <cell r="U2753">
            <v>9873.3700000000008</v>
          </cell>
          <cell r="V2753">
            <v>639</v>
          </cell>
          <cell r="W2753">
            <v>11145.6</v>
          </cell>
          <cell r="X2753">
            <v>119.25</v>
          </cell>
          <cell r="Y2753">
            <v>12387.86</v>
          </cell>
          <cell r="Z2753">
            <v>8561.4</v>
          </cell>
          <cell r="AA2753">
            <v>11.26</v>
          </cell>
          <cell r="AB2753">
            <v>2290.6</v>
          </cell>
          <cell r="AC2753">
            <v>18453.240000000002</v>
          </cell>
          <cell r="AD2753">
            <v>2.4500000000000002</v>
          </cell>
          <cell r="AE2753">
            <v>20574</v>
          </cell>
          <cell r="AF2753">
            <v>27.08</v>
          </cell>
          <cell r="AG2753">
            <v>4301.2</v>
          </cell>
          <cell r="AH2753">
            <v>56883.96</v>
          </cell>
          <cell r="AI2753">
            <v>2152.8000000000002</v>
          </cell>
          <cell r="AJ2753">
            <v>132832.57999999999</v>
          </cell>
          <cell r="AK2753">
            <v>4280.7</v>
          </cell>
          <cell r="AL2753">
            <v>7808.26</v>
          </cell>
        </row>
        <row r="2754">
          <cell r="A2754">
            <v>38927</v>
          </cell>
          <cell r="B2754" t="str">
            <v>16:15</v>
          </cell>
          <cell r="C2754">
            <v>35887.440000000002</v>
          </cell>
          <cell r="D2754">
            <v>47647.42</v>
          </cell>
          <cell r="E2754">
            <v>131228.34</v>
          </cell>
          <cell r="F2754">
            <v>44064</v>
          </cell>
          <cell r="G2754">
            <v>48798.32</v>
          </cell>
          <cell r="H2754">
            <v>11210.78</v>
          </cell>
          <cell r="I2754">
            <v>-210.32</v>
          </cell>
          <cell r="J2754">
            <v>15018.3</v>
          </cell>
          <cell r="K2754">
            <v>5662.86</v>
          </cell>
          <cell r="L2754">
            <v>9854.51</v>
          </cell>
          <cell r="M2754">
            <v>5733.23</v>
          </cell>
          <cell r="N2754">
            <v>36984</v>
          </cell>
          <cell r="O2754">
            <v>12168.88</v>
          </cell>
          <cell r="P2754">
            <v>44200.02</v>
          </cell>
          <cell r="Q2754">
            <v>78050.320000000007</v>
          </cell>
          <cell r="R2754">
            <v>56360.02</v>
          </cell>
          <cell r="S2754">
            <v>1728</v>
          </cell>
          <cell r="T2754">
            <v>12391.2</v>
          </cell>
          <cell r="U2754">
            <v>9854.51</v>
          </cell>
          <cell r="V2754">
            <v>681</v>
          </cell>
          <cell r="W2754">
            <v>10944</v>
          </cell>
          <cell r="X2754">
            <v>96</v>
          </cell>
          <cell r="Y2754">
            <v>12387.86</v>
          </cell>
          <cell r="Z2754">
            <v>8189.71</v>
          </cell>
          <cell r="AA2754">
            <v>3.75</v>
          </cell>
          <cell r="AB2754">
            <v>2231.4</v>
          </cell>
          <cell r="AC2754">
            <v>18617.080000000002</v>
          </cell>
          <cell r="AD2754">
            <v>1.58</v>
          </cell>
          <cell r="AE2754">
            <v>20664</v>
          </cell>
          <cell r="AF2754">
            <v>31.25</v>
          </cell>
          <cell r="AG2754">
            <v>4315.6899999999996</v>
          </cell>
          <cell r="AH2754">
            <v>56727.23</v>
          </cell>
          <cell r="AI2754">
            <v>2131.1999999999998</v>
          </cell>
          <cell r="AJ2754">
            <v>133840.44</v>
          </cell>
          <cell r="AK2754">
            <v>4223.62</v>
          </cell>
          <cell r="AL2754">
            <v>6501.43</v>
          </cell>
        </row>
        <row r="2755">
          <cell r="A2755">
            <v>38927</v>
          </cell>
          <cell r="B2755" t="str">
            <v>16:30</v>
          </cell>
          <cell r="C2755">
            <v>36223.519999999997</v>
          </cell>
          <cell r="D2755">
            <v>46087.22</v>
          </cell>
          <cell r="E2755">
            <v>131430.39999999999</v>
          </cell>
          <cell r="F2755">
            <v>44064</v>
          </cell>
          <cell r="G2755">
            <v>48874.98</v>
          </cell>
          <cell r="H2755">
            <v>11186.78</v>
          </cell>
          <cell r="I2755">
            <v>-213.91</v>
          </cell>
          <cell r="J2755">
            <v>15124.69</v>
          </cell>
          <cell r="K2755">
            <v>5648.38</v>
          </cell>
          <cell r="L2755">
            <v>9858.0400000000009</v>
          </cell>
          <cell r="M2755">
            <v>5953.59</v>
          </cell>
          <cell r="N2755">
            <v>38088</v>
          </cell>
          <cell r="O2755">
            <v>12193.14</v>
          </cell>
          <cell r="P2755">
            <v>43919.98</v>
          </cell>
          <cell r="Q2755">
            <v>77653.91</v>
          </cell>
          <cell r="R2755">
            <v>56079.98</v>
          </cell>
          <cell r="S2755">
            <v>1728</v>
          </cell>
          <cell r="T2755">
            <v>12409.2</v>
          </cell>
          <cell r="U2755">
            <v>9858.0400000000009</v>
          </cell>
          <cell r="V2755">
            <v>663</v>
          </cell>
          <cell r="W2755">
            <v>11030.4</v>
          </cell>
          <cell r="X2755">
            <v>93</v>
          </cell>
          <cell r="Y2755">
            <v>12554.14</v>
          </cell>
          <cell r="Z2755">
            <v>8074.32</v>
          </cell>
          <cell r="AA2755">
            <v>3.75</v>
          </cell>
          <cell r="AB2755">
            <v>2236.3000000000002</v>
          </cell>
          <cell r="AC2755">
            <v>18706.400000000001</v>
          </cell>
          <cell r="AD2755">
            <v>1.67</v>
          </cell>
          <cell r="AE2755">
            <v>20682</v>
          </cell>
          <cell r="AF2755">
            <v>25</v>
          </cell>
          <cell r="AG2755">
            <v>4297.66</v>
          </cell>
          <cell r="AH2755">
            <v>56203.59</v>
          </cell>
          <cell r="AI2755">
            <v>2196</v>
          </cell>
          <cell r="AJ2755">
            <v>134160.32999999999</v>
          </cell>
          <cell r="AK2755">
            <v>4280.7</v>
          </cell>
          <cell r="AL2755">
            <v>6282.84</v>
          </cell>
        </row>
        <row r="2756">
          <cell r="A2756">
            <v>38927</v>
          </cell>
          <cell r="B2756" t="str">
            <v>16:45</v>
          </cell>
          <cell r="C2756">
            <v>36225.120000000003</v>
          </cell>
          <cell r="D2756">
            <v>45927.18</v>
          </cell>
          <cell r="E2756">
            <v>132031.21</v>
          </cell>
          <cell r="F2756">
            <v>44150.400000000001</v>
          </cell>
          <cell r="G2756">
            <v>48759.98</v>
          </cell>
          <cell r="H2756">
            <v>11210.78</v>
          </cell>
          <cell r="I2756">
            <v>-157.99</v>
          </cell>
          <cell r="J2756">
            <v>15148.69</v>
          </cell>
          <cell r="K2756">
            <v>5641.05</v>
          </cell>
          <cell r="L2756">
            <v>9900</v>
          </cell>
          <cell r="M2756">
            <v>6099.26</v>
          </cell>
          <cell r="N2756">
            <v>38088</v>
          </cell>
          <cell r="O2756">
            <v>12199.21</v>
          </cell>
          <cell r="P2756">
            <v>43879.98</v>
          </cell>
          <cell r="Q2756">
            <v>76997.990000000005</v>
          </cell>
          <cell r="R2756">
            <v>56039.98</v>
          </cell>
          <cell r="S2756">
            <v>1728</v>
          </cell>
          <cell r="T2756">
            <v>12672</v>
          </cell>
          <cell r="U2756">
            <v>9900</v>
          </cell>
          <cell r="V2756">
            <v>678</v>
          </cell>
          <cell r="W2756">
            <v>11030.4</v>
          </cell>
          <cell r="X2756">
            <v>101.25</v>
          </cell>
          <cell r="Y2756">
            <v>12554.14</v>
          </cell>
          <cell r="Z2756">
            <v>7946.77</v>
          </cell>
          <cell r="AA2756">
            <v>3.75</v>
          </cell>
          <cell r="AB2756">
            <v>2263.4</v>
          </cell>
          <cell r="AC2756">
            <v>18692.310000000001</v>
          </cell>
          <cell r="AD2756">
            <v>5.14</v>
          </cell>
          <cell r="AE2756">
            <v>20538</v>
          </cell>
          <cell r="AF2756">
            <v>25</v>
          </cell>
          <cell r="AG2756">
            <v>4291.49</v>
          </cell>
          <cell r="AH2756">
            <v>56046.26</v>
          </cell>
          <cell r="AI2756">
            <v>2196</v>
          </cell>
          <cell r="AJ2756">
            <v>134816.28</v>
          </cell>
          <cell r="AK2756">
            <v>4509</v>
          </cell>
          <cell r="AL2756">
            <v>6597.27</v>
          </cell>
        </row>
        <row r="2757">
          <cell r="A2757">
            <v>38927</v>
          </cell>
          <cell r="B2757" t="str">
            <v>17:00</v>
          </cell>
          <cell r="C2757">
            <v>36465.58</v>
          </cell>
          <cell r="D2757">
            <v>46127.23</v>
          </cell>
          <cell r="E2757">
            <v>132150.84</v>
          </cell>
          <cell r="F2757">
            <v>44668.800000000003</v>
          </cell>
          <cell r="G2757">
            <v>48759.98</v>
          </cell>
          <cell r="H2757">
            <v>11232.9</v>
          </cell>
          <cell r="I2757">
            <v>-149.51</v>
          </cell>
          <cell r="J2757">
            <v>15412.26</v>
          </cell>
          <cell r="K2757">
            <v>5612.81</v>
          </cell>
          <cell r="L2757">
            <v>9900.68</v>
          </cell>
          <cell r="M2757">
            <v>6095.52</v>
          </cell>
          <cell r="N2757">
            <v>38088</v>
          </cell>
          <cell r="O2757">
            <v>12168.88</v>
          </cell>
          <cell r="P2757">
            <v>44000.02</v>
          </cell>
          <cell r="Q2757">
            <v>76989.509999999995</v>
          </cell>
          <cell r="R2757">
            <v>56120.02</v>
          </cell>
          <cell r="S2757">
            <v>1728</v>
          </cell>
          <cell r="T2757">
            <v>12996</v>
          </cell>
          <cell r="U2757">
            <v>9900.68</v>
          </cell>
          <cell r="V2757">
            <v>669</v>
          </cell>
          <cell r="W2757">
            <v>11232</v>
          </cell>
          <cell r="X2757">
            <v>102</v>
          </cell>
          <cell r="Y2757">
            <v>12554.14</v>
          </cell>
          <cell r="Z2757">
            <v>8138.98</v>
          </cell>
          <cell r="AA2757">
            <v>1.88</v>
          </cell>
          <cell r="AB2757">
            <v>2316</v>
          </cell>
          <cell r="AC2757">
            <v>18456.71</v>
          </cell>
          <cell r="AD2757">
            <v>4.3099999999999996</v>
          </cell>
          <cell r="AE2757">
            <v>20484</v>
          </cell>
          <cell r="AF2757">
            <v>26.04</v>
          </cell>
          <cell r="AG2757">
            <v>4332.8900000000003</v>
          </cell>
          <cell r="AH2757">
            <v>55964.52</v>
          </cell>
          <cell r="AI2757">
            <v>2232</v>
          </cell>
          <cell r="AJ2757">
            <v>135600.15</v>
          </cell>
          <cell r="AK2757">
            <v>4566.08</v>
          </cell>
          <cell r="AL2757">
            <v>7043.79</v>
          </cell>
        </row>
        <row r="2758">
          <cell r="A2758">
            <v>38927</v>
          </cell>
          <cell r="B2758" t="str">
            <v>17:15</v>
          </cell>
          <cell r="C2758">
            <v>36785.660000000003</v>
          </cell>
          <cell r="D2758">
            <v>46847.37</v>
          </cell>
          <cell r="E2758">
            <v>132351.25</v>
          </cell>
          <cell r="F2758">
            <v>45187.199999999997</v>
          </cell>
          <cell r="G2758">
            <v>48836.65</v>
          </cell>
          <cell r="H2758">
            <v>11142.54</v>
          </cell>
          <cell r="I2758">
            <v>-150.80000000000001</v>
          </cell>
          <cell r="J2758">
            <v>16204.19</v>
          </cell>
          <cell r="K2758">
            <v>5766.84</v>
          </cell>
          <cell r="L2758">
            <v>9848.01</v>
          </cell>
          <cell r="M2758">
            <v>6065.64</v>
          </cell>
          <cell r="N2758">
            <v>38088</v>
          </cell>
          <cell r="O2758">
            <v>12193.14</v>
          </cell>
          <cell r="P2758">
            <v>43820.01</v>
          </cell>
          <cell r="Q2758">
            <v>77630.8</v>
          </cell>
          <cell r="R2758">
            <v>55980.01</v>
          </cell>
          <cell r="S2758">
            <v>1728</v>
          </cell>
          <cell r="T2758">
            <v>13309.2</v>
          </cell>
          <cell r="U2758">
            <v>9848.01</v>
          </cell>
          <cell r="V2758">
            <v>678</v>
          </cell>
          <cell r="W2758">
            <v>11548.8</v>
          </cell>
          <cell r="X2758">
            <v>102</v>
          </cell>
          <cell r="Y2758">
            <v>12554.14</v>
          </cell>
          <cell r="Z2758">
            <v>8453.24</v>
          </cell>
          <cell r="AA2758">
            <v>7.5</v>
          </cell>
          <cell r="AB2758">
            <v>2328.6999999999998</v>
          </cell>
          <cell r="AC2758">
            <v>18391.009999999998</v>
          </cell>
          <cell r="AD2758">
            <v>1.56</v>
          </cell>
          <cell r="AE2758">
            <v>20682</v>
          </cell>
          <cell r="AF2758">
            <v>25</v>
          </cell>
          <cell r="AG2758">
            <v>4296.18</v>
          </cell>
          <cell r="AH2758">
            <v>55961.64</v>
          </cell>
          <cell r="AI2758">
            <v>2253.6</v>
          </cell>
          <cell r="AJ2758">
            <v>136288.06</v>
          </cell>
          <cell r="AK2758">
            <v>4451.93</v>
          </cell>
          <cell r="AL2758">
            <v>7421.36</v>
          </cell>
        </row>
        <row r="2759">
          <cell r="A2759">
            <v>38927</v>
          </cell>
          <cell r="B2759" t="str">
            <v>17:30</v>
          </cell>
          <cell r="C2759">
            <v>37449.81</v>
          </cell>
          <cell r="D2759">
            <v>47967.59</v>
          </cell>
          <cell r="E2759">
            <v>132115.39000000001</v>
          </cell>
          <cell r="F2759">
            <v>45187.199999999997</v>
          </cell>
          <cell r="G2759">
            <v>48568.32</v>
          </cell>
          <cell r="H2759">
            <v>11098.3</v>
          </cell>
          <cell r="I2759">
            <v>-150.80000000000001</v>
          </cell>
          <cell r="J2759">
            <v>16516.169999999998</v>
          </cell>
          <cell r="K2759">
            <v>10526.35</v>
          </cell>
          <cell r="L2759">
            <v>9856.1200000000008</v>
          </cell>
          <cell r="M2759">
            <v>6065.64</v>
          </cell>
          <cell r="N2759">
            <v>38088</v>
          </cell>
          <cell r="O2759">
            <v>12162.81</v>
          </cell>
          <cell r="P2759">
            <v>43789.98</v>
          </cell>
          <cell r="Q2759">
            <v>78830.8</v>
          </cell>
          <cell r="R2759">
            <v>55949.99</v>
          </cell>
          <cell r="S2759">
            <v>1620</v>
          </cell>
          <cell r="T2759">
            <v>13780.8</v>
          </cell>
          <cell r="U2759">
            <v>9856.1200000000008</v>
          </cell>
          <cell r="V2759">
            <v>684</v>
          </cell>
          <cell r="W2759">
            <v>11721.6</v>
          </cell>
          <cell r="X2759">
            <v>104.25</v>
          </cell>
          <cell r="Y2759">
            <v>13219.26</v>
          </cell>
          <cell r="Z2759">
            <v>8713.26</v>
          </cell>
          <cell r="AA2759">
            <v>11.26</v>
          </cell>
          <cell r="AB2759">
            <v>2448.5</v>
          </cell>
          <cell r="AC2759">
            <v>18776.48</v>
          </cell>
          <cell r="AD2759">
            <v>1.88</v>
          </cell>
          <cell r="AE2759">
            <v>21168</v>
          </cell>
          <cell r="AF2759">
            <v>35.409999999999997</v>
          </cell>
          <cell r="AG2759">
            <v>3970.77</v>
          </cell>
          <cell r="AH2759">
            <v>56393.64</v>
          </cell>
          <cell r="AI2759">
            <v>2412</v>
          </cell>
          <cell r="AJ2759">
            <v>137615.95000000001</v>
          </cell>
          <cell r="AK2759">
            <v>4223.62</v>
          </cell>
          <cell r="AL2759">
            <v>8767.93</v>
          </cell>
        </row>
        <row r="2760">
          <cell r="A2760">
            <v>38927</v>
          </cell>
          <cell r="B2760" t="str">
            <v>17:45</v>
          </cell>
          <cell r="C2760">
            <v>36872.879999999997</v>
          </cell>
          <cell r="D2760">
            <v>46327.27</v>
          </cell>
          <cell r="E2760">
            <v>136910.48000000001</v>
          </cell>
          <cell r="F2760">
            <v>45100.800000000003</v>
          </cell>
          <cell r="G2760">
            <v>59723.31</v>
          </cell>
          <cell r="H2760">
            <v>11090.79</v>
          </cell>
          <cell r="I2760">
            <v>-141.6</v>
          </cell>
          <cell r="J2760">
            <v>15519.85</v>
          </cell>
          <cell r="K2760">
            <v>12008.42</v>
          </cell>
          <cell r="L2760">
            <v>9880.27</v>
          </cell>
          <cell r="M2760">
            <v>6073.11</v>
          </cell>
          <cell r="N2760">
            <v>37536</v>
          </cell>
          <cell r="O2760">
            <v>12211.34</v>
          </cell>
          <cell r="P2760">
            <v>43799.98</v>
          </cell>
          <cell r="Q2760">
            <v>82701.600000000006</v>
          </cell>
          <cell r="R2760">
            <v>55959.98</v>
          </cell>
          <cell r="S2760">
            <v>1620</v>
          </cell>
          <cell r="T2760">
            <v>14248.8</v>
          </cell>
          <cell r="U2760">
            <v>9880.27</v>
          </cell>
          <cell r="V2760">
            <v>714</v>
          </cell>
          <cell r="W2760">
            <v>12038.4</v>
          </cell>
          <cell r="X2760">
            <v>99.75</v>
          </cell>
          <cell r="Y2760">
            <v>13801.24</v>
          </cell>
          <cell r="Z2760">
            <v>9325.69</v>
          </cell>
          <cell r="AA2760">
            <v>3.75</v>
          </cell>
          <cell r="AB2760">
            <v>2566.6</v>
          </cell>
          <cell r="AC2760">
            <v>19121.7</v>
          </cell>
          <cell r="AD2760">
            <v>3.1</v>
          </cell>
          <cell r="AE2760">
            <v>21708</v>
          </cell>
          <cell r="AF2760">
            <v>52.08</v>
          </cell>
          <cell r="AG2760">
            <v>3604.99</v>
          </cell>
          <cell r="AH2760">
            <v>57718.11</v>
          </cell>
          <cell r="AI2760">
            <v>2649.6</v>
          </cell>
          <cell r="AJ2760">
            <v>142655.38</v>
          </cell>
          <cell r="AK2760">
            <v>4223.62</v>
          </cell>
          <cell r="AL2760">
            <v>9125.6299999999992</v>
          </cell>
        </row>
        <row r="2761">
          <cell r="A2761">
            <v>38927</v>
          </cell>
          <cell r="B2761" t="str">
            <v>18:00</v>
          </cell>
          <cell r="C2761">
            <v>40575.370000000003</v>
          </cell>
          <cell r="D2761">
            <v>62850.38</v>
          </cell>
          <cell r="E2761">
            <v>117101.26</v>
          </cell>
          <cell r="F2761">
            <v>40089.599999999999</v>
          </cell>
          <cell r="G2761">
            <v>92498.3</v>
          </cell>
          <cell r="H2761">
            <v>11138.79</v>
          </cell>
          <cell r="I2761">
            <v>-144.76</v>
          </cell>
          <cell r="J2761">
            <v>16143.8</v>
          </cell>
          <cell r="K2761">
            <v>12010.91</v>
          </cell>
          <cell r="L2761">
            <v>10100.700000000001</v>
          </cell>
          <cell r="M2761">
            <v>6061.91</v>
          </cell>
          <cell r="N2761">
            <v>38088</v>
          </cell>
          <cell r="O2761">
            <v>12162.81</v>
          </cell>
          <cell r="P2761">
            <v>43820.02</v>
          </cell>
          <cell r="Q2761">
            <v>88184.76</v>
          </cell>
          <cell r="R2761">
            <v>55980.02</v>
          </cell>
          <cell r="S2761">
            <v>1728</v>
          </cell>
          <cell r="T2761">
            <v>15393.6</v>
          </cell>
          <cell r="U2761">
            <v>10100.700000000001</v>
          </cell>
          <cell r="V2761">
            <v>744</v>
          </cell>
          <cell r="W2761">
            <v>12528</v>
          </cell>
          <cell r="X2761">
            <v>114</v>
          </cell>
          <cell r="Y2761">
            <v>14300.08</v>
          </cell>
          <cell r="Z2761">
            <v>9483.33</v>
          </cell>
          <cell r="AA2761">
            <v>3.75</v>
          </cell>
          <cell r="AB2761">
            <v>2697.2</v>
          </cell>
          <cell r="AC2761">
            <v>18895.78</v>
          </cell>
          <cell r="AD2761">
            <v>2.0499999999999998</v>
          </cell>
          <cell r="AE2761">
            <v>23076</v>
          </cell>
          <cell r="AF2761">
            <v>90.62</v>
          </cell>
          <cell r="AG2761">
            <v>3565.57</v>
          </cell>
          <cell r="AH2761">
            <v>60766.91</v>
          </cell>
          <cell r="AI2761">
            <v>2908.8</v>
          </cell>
          <cell r="AJ2761">
            <v>141295.97</v>
          </cell>
          <cell r="AK2761">
            <v>4166.55</v>
          </cell>
          <cell r="AL2761">
            <v>21770.78</v>
          </cell>
        </row>
        <row r="2762">
          <cell r="A2762">
            <v>38927</v>
          </cell>
          <cell r="B2762" t="str">
            <v>18:15</v>
          </cell>
          <cell r="C2762">
            <v>45535.76</v>
          </cell>
          <cell r="D2762">
            <v>70290.490000000005</v>
          </cell>
          <cell r="E2762">
            <v>135811.4</v>
          </cell>
          <cell r="F2762">
            <v>31968</v>
          </cell>
          <cell r="G2762">
            <v>101276.63</v>
          </cell>
          <cell r="H2762">
            <v>11402.76</v>
          </cell>
          <cell r="I2762">
            <v>-159.57</v>
          </cell>
          <cell r="J2762">
            <v>15867.82</v>
          </cell>
          <cell r="K2762">
            <v>13182.44</v>
          </cell>
          <cell r="L2762">
            <v>11806.38</v>
          </cell>
          <cell r="M2762">
            <v>6327.09</v>
          </cell>
          <cell r="N2762">
            <v>39192</v>
          </cell>
          <cell r="O2762">
            <v>12174.94</v>
          </cell>
          <cell r="P2762">
            <v>44520.02</v>
          </cell>
          <cell r="Q2762">
            <v>96679.57</v>
          </cell>
          <cell r="R2762">
            <v>56680.03</v>
          </cell>
          <cell r="S2762">
            <v>1620</v>
          </cell>
          <cell r="T2762">
            <v>16376.4</v>
          </cell>
          <cell r="U2762">
            <v>11806.38</v>
          </cell>
          <cell r="V2762">
            <v>915</v>
          </cell>
          <cell r="W2762">
            <v>13046.4</v>
          </cell>
          <cell r="X2762">
            <v>111</v>
          </cell>
          <cell r="Y2762">
            <v>15464.04</v>
          </cell>
          <cell r="Z2762">
            <v>10178.74</v>
          </cell>
          <cell r="AA2762">
            <v>3.75</v>
          </cell>
          <cell r="AB2762">
            <v>3024</v>
          </cell>
          <cell r="AC2762">
            <v>20970.21</v>
          </cell>
          <cell r="AD2762">
            <v>2.7</v>
          </cell>
          <cell r="AE2762">
            <v>26316</v>
          </cell>
          <cell r="AF2762">
            <v>138.53</v>
          </cell>
          <cell r="AG2762">
            <v>3616.18</v>
          </cell>
          <cell r="AH2762">
            <v>68523.09</v>
          </cell>
          <cell r="AI2762">
            <v>3355.2</v>
          </cell>
          <cell r="AJ2762">
            <v>156622.04999999999</v>
          </cell>
          <cell r="AK2762">
            <v>4166.55</v>
          </cell>
          <cell r="AL2762">
            <v>23635.24</v>
          </cell>
        </row>
        <row r="2763">
          <cell r="A2763">
            <v>38927</v>
          </cell>
          <cell r="B2763" t="str">
            <v>18:30</v>
          </cell>
          <cell r="C2763">
            <v>45615.78</v>
          </cell>
          <cell r="D2763">
            <v>72010.820000000007</v>
          </cell>
          <cell r="E2763">
            <v>171128.82</v>
          </cell>
          <cell r="F2763">
            <v>32140.799999999999</v>
          </cell>
          <cell r="G2763">
            <v>102963.3</v>
          </cell>
          <cell r="H2763">
            <v>11558.01</v>
          </cell>
          <cell r="I2763">
            <v>-183.72</v>
          </cell>
          <cell r="J2763">
            <v>15915.82</v>
          </cell>
          <cell r="K2763">
            <v>15252.3</v>
          </cell>
          <cell r="L2763">
            <v>13066.51</v>
          </cell>
          <cell r="M2763">
            <v>6360.71</v>
          </cell>
          <cell r="N2763">
            <v>39744</v>
          </cell>
          <cell r="O2763">
            <v>15462.85</v>
          </cell>
          <cell r="P2763">
            <v>61460</v>
          </cell>
          <cell r="Q2763">
            <v>94943.72</v>
          </cell>
          <cell r="R2763">
            <v>76660</v>
          </cell>
          <cell r="S2763">
            <v>1728</v>
          </cell>
          <cell r="T2763">
            <v>18306</v>
          </cell>
          <cell r="U2763">
            <v>13066.51</v>
          </cell>
          <cell r="V2763">
            <v>1188</v>
          </cell>
          <cell r="W2763">
            <v>13622.4</v>
          </cell>
          <cell r="X2763">
            <v>99</v>
          </cell>
          <cell r="Y2763">
            <v>17542.54</v>
          </cell>
          <cell r="Z2763">
            <v>11253.63</v>
          </cell>
          <cell r="AA2763">
            <v>15.01</v>
          </cell>
          <cell r="AB2763">
            <v>3588</v>
          </cell>
          <cell r="AC2763">
            <v>23702.95</v>
          </cell>
          <cell r="AD2763">
            <v>3.72</v>
          </cell>
          <cell r="AE2763">
            <v>31068</v>
          </cell>
          <cell r="AF2763">
            <v>161.44999999999999</v>
          </cell>
          <cell r="AG2763">
            <v>3562.44</v>
          </cell>
          <cell r="AH2763">
            <v>80091.710000000006</v>
          </cell>
          <cell r="AI2763">
            <v>3787.2</v>
          </cell>
          <cell r="AJ2763">
            <v>178314.99</v>
          </cell>
          <cell r="AK2763">
            <v>4166.55</v>
          </cell>
          <cell r="AL2763">
            <v>12776.14</v>
          </cell>
        </row>
        <row r="2764">
          <cell r="A2764">
            <v>38927</v>
          </cell>
          <cell r="B2764" t="str">
            <v>18:45</v>
          </cell>
          <cell r="C2764">
            <v>49714.36</v>
          </cell>
          <cell r="D2764">
            <v>81412.710000000006</v>
          </cell>
          <cell r="E2764">
            <v>174692.51</v>
          </cell>
          <cell r="F2764">
            <v>32054.400000000001</v>
          </cell>
          <cell r="G2764">
            <v>102963.3</v>
          </cell>
          <cell r="H2764">
            <v>11995.6</v>
          </cell>
          <cell r="I2764">
            <v>-195.22</v>
          </cell>
          <cell r="J2764">
            <v>17162.91</v>
          </cell>
          <cell r="K2764">
            <v>16123.66</v>
          </cell>
          <cell r="L2764">
            <v>13471.85</v>
          </cell>
          <cell r="M2764">
            <v>6364.44</v>
          </cell>
          <cell r="N2764">
            <v>40296</v>
          </cell>
          <cell r="O2764">
            <v>16542.64</v>
          </cell>
          <cell r="P2764">
            <v>87680.01</v>
          </cell>
          <cell r="Q2764">
            <v>90195.22</v>
          </cell>
          <cell r="R2764">
            <v>104200.01</v>
          </cell>
          <cell r="S2764">
            <v>1836</v>
          </cell>
          <cell r="T2764">
            <v>21250.799999999999</v>
          </cell>
          <cell r="U2764">
            <v>13471.85</v>
          </cell>
          <cell r="V2764">
            <v>1398</v>
          </cell>
          <cell r="W2764">
            <v>14371.2</v>
          </cell>
          <cell r="X2764">
            <v>103.5</v>
          </cell>
          <cell r="Y2764">
            <v>19039.060000000001</v>
          </cell>
          <cell r="Z2764">
            <v>11821.7</v>
          </cell>
          <cell r="AA2764">
            <v>20.64</v>
          </cell>
          <cell r="AB2764">
            <v>4008.7</v>
          </cell>
          <cell r="AC2764">
            <v>25018.76</v>
          </cell>
          <cell r="AD2764">
            <v>12.24</v>
          </cell>
          <cell r="AE2764">
            <v>33390</v>
          </cell>
          <cell r="AF2764">
            <v>169.78</v>
          </cell>
          <cell r="AG2764">
            <v>3621.13</v>
          </cell>
          <cell r="AH2764">
            <v>87295.44</v>
          </cell>
          <cell r="AI2764">
            <v>4046.4</v>
          </cell>
          <cell r="AJ2764">
            <v>182490.53</v>
          </cell>
          <cell r="AK2764">
            <v>4337.78</v>
          </cell>
          <cell r="AL2764">
            <v>12924.58</v>
          </cell>
        </row>
        <row r="2765">
          <cell r="A2765">
            <v>38927</v>
          </cell>
          <cell r="B2765" t="str">
            <v>19:00</v>
          </cell>
          <cell r="C2765">
            <v>50504.15</v>
          </cell>
          <cell r="D2765">
            <v>71090.64</v>
          </cell>
          <cell r="E2765">
            <v>169932.57</v>
          </cell>
          <cell r="F2765">
            <v>32313.599999999999</v>
          </cell>
          <cell r="G2765">
            <v>102963.3</v>
          </cell>
          <cell r="H2765">
            <v>12043.59</v>
          </cell>
          <cell r="I2765">
            <v>37579.199999999997</v>
          </cell>
          <cell r="J2765">
            <v>16406.18</v>
          </cell>
          <cell r="K2765">
            <v>16192.36</v>
          </cell>
          <cell r="L2765">
            <v>14453.23</v>
          </cell>
          <cell r="M2765">
            <v>6371.91</v>
          </cell>
          <cell r="N2765">
            <v>39744</v>
          </cell>
          <cell r="O2765">
            <v>16585.099999999999</v>
          </cell>
          <cell r="P2765">
            <v>91060.02</v>
          </cell>
          <cell r="Q2765">
            <v>103929.03</v>
          </cell>
          <cell r="R2765">
            <v>107620.02</v>
          </cell>
          <cell r="S2765">
            <v>1836</v>
          </cell>
          <cell r="T2765">
            <v>22446</v>
          </cell>
          <cell r="U2765">
            <v>14453.23</v>
          </cell>
          <cell r="V2765">
            <v>1524</v>
          </cell>
          <cell r="W2765">
            <v>14486.4</v>
          </cell>
          <cell r="X2765">
            <v>111.75</v>
          </cell>
          <cell r="Y2765">
            <v>19870.46</v>
          </cell>
          <cell r="Z2765">
            <v>12025.05</v>
          </cell>
          <cell r="AA2765">
            <v>20.64</v>
          </cell>
          <cell r="AB2765">
            <v>4217.5</v>
          </cell>
          <cell r="AC2765">
            <v>25788.95</v>
          </cell>
          <cell r="AD2765">
            <v>13.34</v>
          </cell>
          <cell r="AE2765">
            <v>34650</v>
          </cell>
          <cell r="AF2765">
            <v>172.91</v>
          </cell>
          <cell r="AG2765">
            <v>3617.82</v>
          </cell>
          <cell r="AH2765">
            <v>90905.91</v>
          </cell>
          <cell r="AI2765">
            <v>4176</v>
          </cell>
          <cell r="AJ2765">
            <v>181834.66</v>
          </cell>
          <cell r="AK2765">
            <v>4280.7</v>
          </cell>
          <cell r="AL2765">
            <v>14813.51</v>
          </cell>
        </row>
        <row r="2766">
          <cell r="A2766">
            <v>38927</v>
          </cell>
          <cell r="B2766" t="str">
            <v>19:15</v>
          </cell>
          <cell r="C2766">
            <v>50984.67</v>
          </cell>
          <cell r="D2766">
            <v>74651.350000000006</v>
          </cell>
          <cell r="E2766">
            <v>160171.38</v>
          </cell>
          <cell r="F2766">
            <v>32572.799999999999</v>
          </cell>
          <cell r="G2766">
            <v>103116.63</v>
          </cell>
          <cell r="H2766">
            <v>12305.7</v>
          </cell>
          <cell r="I2766">
            <v>45726.34</v>
          </cell>
          <cell r="J2766">
            <v>17376.490000000002</v>
          </cell>
          <cell r="K2766">
            <v>16445.54</v>
          </cell>
          <cell r="L2766">
            <v>14458.19</v>
          </cell>
          <cell r="M2766">
            <v>6364.44</v>
          </cell>
          <cell r="N2766">
            <v>39744</v>
          </cell>
          <cell r="O2766">
            <v>16530.5</v>
          </cell>
          <cell r="P2766">
            <v>90890.01</v>
          </cell>
          <cell r="Q2766">
            <v>108217.16</v>
          </cell>
          <cell r="R2766">
            <v>107410.01</v>
          </cell>
          <cell r="S2766">
            <v>1836</v>
          </cell>
          <cell r="T2766">
            <v>22932</v>
          </cell>
          <cell r="U2766">
            <v>14458.19</v>
          </cell>
          <cell r="V2766">
            <v>1572</v>
          </cell>
          <cell r="W2766">
            <v>14515.2</v>
          </cell>
          <cell r="X2766">
            <v>129.75</v>
          </cell>
          <cell r="Y2766">
            <v>20036.740000000002</v>
          </cell>
          <cell r="Z2766">
            <v>12240.25</v>
          </cell>
          <cell r="AA2766">
            <v>18.760000000000002</v>
          </cell>
          <cell r="AB2766">
            <v>4285.8999999999996</v>
          </cell>
          <cell r="AC2766">
            <v>26064.16</v>
          </cell>
          <cell r="AD2766">
            <v>13.44</v>
          </cell>
          <cell r="AE2766">
            <v>34848</v>
          </cell>
          <cell r="AF2766">
            <v>171.86</v>
          </cell>
          <cell r="AG2766">
            <v>3617.85</v>
          </cell>
          <cell r="AH2766">
            <v>91876.44</v>
          </cell>
          <cell r="AI2766">
            <v>4212</v>
          </cell>
          <cell r="AJ2766">
            <v>177083.35</v>
          </cell>
          <cell r="AK2766">
            <v>4394.8500000000004</v>
          </cell>
          <cell r="AL2766">
            <v>19545.240000000002</v>
          </cell>
        </row>
        <row r="2767">
          <cell r="A2767">
            <v>38927</v>
          </cell>
          <cell r="B2767" t="str">
            <v>19:30</v>
          </cell>
          <cell r="C2767">
            <v>51950.5</v>
          </cell>
          <cell r="D2767">
            <v>76371.7</v>
          </cell>
          <cell r="E2767">
            <v>160212.59</v>
          </cell>
          <cell r="F2767">
            <v>32659.200000000001</v>
          </cell>
          <cell r="G2767">
            <v>103078.3</v>
          </cell>
          <cell r="H2767">
            <v>12305.7</v>
          </cell>
          <cell r="I2767">
            <v>45749.03</v>
          </cell>
          <cell r="J2767">
            <v>17402.09</v>
          </cell>
          <cell r="K2767">
            <v>16537.580000000002</v>
          </cell>
          <cell r="L2767">
            <v>14417.99</v>
          </cell>
          <cell r="M2767">
            <v>6368.18</v>
          </cell>
          <cell r="N2767">
            <v>40296</v>
          </cell>
          <cell r="O2767">
            <v>16560.84</v>
          </cell>
          <cell r="P2767">
            <v>91070.02</v>
          </cell>
          <cell r="Q2767">
            <v>110406.75</v>
          </cell>
          <cell r="R2767">
            <v>107590.01</v>
          </cell>
          <cell r="S2767">
            <v>1944</v>
          </cell>
          <cell r="T2767">
            <v>22917.599999999999</v>
          </cell>
          <cell r="U2767">
            <v>14417.99</v>
          </cell>
          <cell r="V2767">
            <v>1599</v>
          </cell>
          <cell r="W2767">
            <v>14486.4</v>
          </cell>
          <cell r="X2767">
            <v>153</v>
          </cell>
          <cell r="Y2767">
            <v>20203.02</v>
          </cell>
          <cell r="Z2767">
            <v>12209.59</v>
          </cell>
          <cell r="AA2767">
            <v>18.760000000000002</v>
          </cell>
          <cell r="AB2767">
            <v>4255.5</v>
          </cell>
          <cell r="AC2767">
            <v>26099.63</v>
          </cell>
          <cell r="AD2767">
            <v>13.48</v>
          </cell>
          <cell r="AE2767">
            <v>34866</v>
          </cell>
          <cell r="AF2767">
            <v>171.86</v>
          </cell>
          <cell r="AG2767">
            <v>3639.14</v>
          </cell>
          <cell r="AH2767">
            <v>92006.18</v>
          </cell>
          <cell r="AI2767">
            <v>4240.8</v>
          </cell>
          <cell r="AJ2767">
            <v>177003.39</v>
          </cell>
          <cell r="AK2767">
            <v>4451.93</v>
          </cell>
          <cell r="AL2767">
            <v>19469.259999999998</v>
          </cell>
        </row>
        <row r="2768">
          <cell r="A2768">
            <v>38927</v>
          </cell>
          <cell r="B2768" t="str">
            <v>19:45</v>
          </cell>
          <cell r="C2768">
            <v>52077.33</v>
          </cell>
          <cell r="D2768">
            <v>77171.86</v>
          </cell>
          <cell r="E2768">
            <v>160250.98000000001</v>
          </cell>
          <cell r="F2768">
            <v>32572.799999999999</v>
          </cell>
          <cell r="G2768">
            <v>103078.3</v>
          </cell>
          <cell r="H2768">
            <v>12305.7</v>
          </cell>
          <cell r="I2768">
            <v>45781.87</v>
          </cell>
          <cell r="J2768">
            <v>16947.330000000002</v>
          </cell>
          <cell r="K2768">
            <v>16490.46</v>
          </cell>
          <cell r="L2768">
            <v>14366.68</v>
          </cell>
          <cell r="M2768">
            <v>6368.18</v>
          </cell>
          <cell r="N2768">
            <v>39192</v>
          </cell>
          <cell r="O2768">
            <v>16536.57</v>
          </cell>
          <cell r="P2768">
            <v>91009.98</v>
          </cell>
          <cell r="Q2768">
            <v>111116.14</v>
          </cell>
          <cell r="R2768">
            <v>107529.97</v>
          </cell>
          <cell r="S2768">
            <v>1836</v>
          </cell>
          <cell r="T2768">
            <v>22899.599999999999</v>
          </cell>
          <cell r="U2768">
            <v>14366.68</v>
          </cell>
          <cell r="V2768">
            <v>1569</v>
          </cell>
          <cell r="W2768">
            <v>14544</v>
          </cell>
          <cell r="X2768">
            <v>209.25</v>
          </cell>
          <cell r="Y2768">
            <v>20203.02</v>
          </cell>
          <cell r="Z2768">
            <v>12121.1</v>
          </cell>
          <cell r="AA2768">
            <v>18.760000000000002</v>
          </cell>
          <cell r="AB2768">
            <v>4241.2</v>
          </cell>
          <cell r="AC2768">
            <v>25949.81</v>
          </cell>
          <cell r="AD2768">
            <v>15.07</v>
          </cell>
          <cell r="AE2768">
            <v>34560</v>
          </cell>
          <cell r="AF2768">
            <v>165.61</v>
          </cell>
          <cell r="AG2768">
            <v>3592.6</v>
          </cell>
          <cell r="AH2768">
            <v>91349.18</v>
          </cell>
          <cell r="AI2768">
            <v>4190.3999999999996</v>
          </cell>
          <cell r="AJ2768">
            <v>177035.37</v>
          </cell>
          <cell r="AK2768">
            <v>4394.8500000000004</v>
          </cell>
          <cell r="AL2768">
            <v>19660.95</v>
          </cell>
        </row>
        <row r="2769">
          <cell r="A2769">
            <v>38927</v>
          </cell>
          <cell r="B2769" t="str">
            <v>20:00</v>
          </cell>
          <cell r="C2769">
            <v>52998.75</v>
          </cell>
          <cell r="D2769">
            <v>79812.38</v>
          </cell>
          <cell r="E2769">
            <v>154331.28</v>
          </cell>
          <cell r="F2769">
            <v>32572.799999999999</v>
          </cell>
          <cell r="G2769">
            <v>103193.3</v>
          </cell>
          <cell r="H2769">
            <v>12353.69</v>
          </cell>
          <cell r="I2769">
            <v>45840.05</v>
          </cell>
          <cell r="J2769">
            <v>17317.3</v>
          </cell>
          <cell r="K2769">
            <v>16550.150000000001</v>
          </cell>
          <cell r="L2769">
            <v>14431.49</v>
          </cell>
          <cell r="M2769">
            <v>6356.97</v>
          </cell>
          <cell r="N2769">
            <v>40296</v>
          </cell>
          <cell r="O2769">
            <v>16609.37</v>
          </cell>
          <cell r="P2769">
            <v>90970.01</v>
          </cell>
          <cell r="Q2769">
            <v>111033.62</v>
          </cell>
          <cell r="R2769">
            <v>107530.01</v>
          </cell>
          <cell r="S2769">
            <v>1836</v>
          </cell>
          <cell r="T2769">
            <v>22672.799999999999</v>
          </cell>
          <cell r="U2769">
            <v>14431.49</v>
          </cell>
          <cell r="V2769">
            <v>1539</v>
          </cell>
          <cell r="W2769">
            <v>14659.2</v>
          </cell>
          <cell r="X2769">
            <v>284.25</v>
          </cell>
          <cell r="Y2769">
            <v>20286.16</v>
          </cell>
          <cell r="Z2769">
            <v>11718.06</v>
          </cell>
          <cell r="AA2769">
            <v>18.760000000000002</v>
          </cell>
          <cell r="AB2769">
            <v>4179.1000000000004</v>
          </cell>
          <cell r="AC2769">
            <v>25759.65</v>
          </cell>
          <cell r="AD2769">
            <v>13.7</v>
          </cell>
          <cell r="AE2769">
            <v>34398</v>
          </cell>
          <cell r="AF2769">
            <v>159.37</v>
          </cell>
          <cell r="AG2769">
            <v>3623.92</v>
          </cell>
          <cell r="AH2769">
            <v>91358.97</v>
          </cell>
          <cell r="AI2769">
            <v>4147.2</v>
          </cell>
          <cell r="AJ2769">
            <v>174411.79</v>
          </cell>
          <cell r="AK2769">
            <v>4394.8500000000004</v>
          </cell>
          <cell r="AL2769">
            <v>21613.02</v>
          </cell>
        </row>
        <row r="2770">
          <cell r="A2770">
            <v>38927</v>
          </cell>
          <cell r="B2770" t="str">
            <v>20:15</v>
          </cell>
          <cell r="C2770">
            <v>52893.13</v>
          </cell>
          <cell r="D2770">
            <v>77371.899999999994</v>
          </cell>
          <cell r="E2770">
            <v>153613.57</v>
          </cell>
          <cell r="F2770">
            <v>32659.200000000001</v>
          </cell>
          <cell r="G2770">
            <v>103039.96</v>
          </cell>
          <cell r="H2770">
            <v>12401.69</v>
          </cell>
          <cell r="I2770">
            <v>45842.44</v>
          </cell>
          <cell r="J2770">
            <v>16752.150000000001</v>
          </cell>
          <cell r="K2770">
            <v>16369.46</v>
          </cell>
          <cell r="L2770">
            <v>14008.39</v>
          </cell>
          <cell r="M2770">
            <v>6360.71</v>
          </cell>
          <cell r="N2770">
            <v>39744</v>
          </cell>
          <cell r="O2770">
            <v>16761.02</v>
          </cell>
          <cell r="P2770">
            <v>91010.01</v>
          </cell>
          <cell r="Q2770">
            <v>109912.56</v>
          </cell>
          <cell r="R2770">
            <v>107730.01</v>
          </cell>
          <cell r="S2770">
            <v>1836</v>
          </cell>
          <cell r="T2770">
            <v>22647.599999999999</v>
          </cell>
          <cell r="U2770">
            <v>14008.39</v>
          </cell>
          <cell r="V2770">
            <v>1536</v>
          </cell>
          <cell r="W2770">
            <v>14486.4</v>
          </cell>
          <cell r="X2770">
            <v>357</v>
          </cell>
          <cell r="Y2770">
            <v>20203.02</v>
          </cell>
          <cell r="Z2770">
            <v>11418.05</v>
          </cell>
          <cell r="AA2770">
            <v>18.760000000000002</v>
          </cell>
          <cell r="AB2770">
            <v>4080.1</v>
          </cell>
          <cell r="AC2770">
            <v>25524.37</v>
          </cell>
          <cell r="AD2770">
            <v>13.75</v>
          </cell>
          <cell r="AE2770">
            <v>33804</v>
          </cell>
          <cell r="AF2770">
            <v>153.12</v>
          </cell>
          <cell r="AG2770">
            <v>3596.77</v>
          </cell>
          <cell r="AH2770">
            <v>90609.71</v>
          </cell>
          <cell r="AI2770">
            <v>4053.6</v>
          </cell>
          <cell r="AJ2770">
            <v>174075.84</v>
          </cell>
          <cell r="AK2770">
            <v>4509</v>
          </cell>
          <cell r="AL2770">
            <v>22198.639999999999</v>
          </cell>
        </row>
        <row r="2771">
          <cell r="A2771">
            <v>38927</v>
          </cell>
          <cell r="B2771" t="str">
            <v>20:30</v>
          </cell>
          <cell r="C2771">
            <v>52378.6</v>
          </cell>
          <cell r="D2771">
            <v>72810.98</v>
          </cell>
          <cell r="E2771">
            <v>153733.98000000001</v>
          </cell>
          <cell r="F2771">
            <v>32486.400000000001</v>
          </cell>
          <cell r="G2771">
            <v>103039.96</v>
          </cell>
          <cell r="H2771">
            <v>12447.81</v>
          </cell>
          <cell r="I2771">
            <v>45883.55</v>
          </cell>
          <cell r="J2771">
            <v>16620.16</v>
          </cell>
          <cell r="K2771">
            <v>16147</v>
          </cell>
          <cell r="L2771">
            <v>13593.59</v>
          </cell>
          <cell r="M2771">
            <v>6364.44</v>
          </cell>
          <cell r="N2771">
            <v>39744</v>
          </cell>
          <cell r="O2771">
            <v>16742.82</v>
          </cell>
          <cell r="P2771">
            <v>91340.01</v>
          </cell>
          <cell r="Q2771">
            <v>108781.31</v>
          </cell>
          <cell r="R2771">
            <v>108060.01</v>
          </cell>
          <cell r="S2771">
            <v>1836</v>
          </cell>
          <cell r="T2771">
            <v>22374</v>
          </cell>
          <cell r="U2771">
            <v>13593.59</v>
          </cell>
          <cell r="V2771">
            <v>1503</v>
          </cell>
          <cell r="W2771">
            <v>14227.2</v>
          </cell>
          <cell r="X2771">
            <v>396.75</v>
          </cell>
          <cell r="Y2771">
            <v>20036.740000000002</v>
          </cell>
          <cell r="Z2771">
            <v>11481.7</v>
          </cell>
          <cell r="AA2771">
            <v>16.88</v>
          </cell>
          <cell r="AB2771">
            <v>3997.3</v>
          </cell>
          <cell r="AC2771">
            <v>25128.98</v>
          </cell>
          <cell r="AD2771">
            <v>13.81</v>
          </cell>
          <cell r="AE2771">
            <v>33552</v>
          </cell>
          <cell r="AF2771">
            <v>149.99</v>
          </cell>
          <cell r="AG2771">
            <v>3614.25</v>
          </cell>
          <cell r="AH2771">
            <v>89293.440000000002</v>
          </cell>
          <cell r="AI2771">
            <v>3974.4</v>
          </cell>
          <cell r="AJ2771">
            <v>173339.95</v>
          </cell>
          <cell r="AK2771">
            <v>4566.08</v>
          </cell>
          <cell r="AL2771">
            <v>21613.02</v>
          </cell>
        </row>
        <row r="2772">
          <cell r="A2772">
            <v>38927</v>
          </cell>
          <cell r="B2772" t="str">
            <v>20:45</v>
          </cell>
          <cell r="C2772">
            <v>51453.98</v>
          </cell>
          <cell r="D2772">
            <v>66609.740000000005</v>
          </cell>
          <cell r="E2772">
            <v>152893.49</v>
          </cell>
          <cell r="F2772">
            <v>32572.799999999999</v>
          </cell>
          <cell r="G2772">
            <v>102924.96</v>
          </cell>
          <cell r="H2772">
            <v>12497.68</v>
          </cell>
          <cell r="I2772">
            <v>45893.53</v>
          </cell>
          <cell r="J2772">
            <v>16476.169999999998</v>
          </cell>
          <cell r="K2772">
            <v>16127.78</v>
          </cell>
          <cell r="L2772">
            <v>13353.63</v>
          </cell>
          <cell r="M2772">
            <v>6364.44</v>
          </cell>
          <cell r="N2772">
            <v>39744</v>
          </cell>
          <cell r="O2772">
            <v>16754.96</v>
          </cell>
          <cell r="P2772">
            <v>91219.98</v>
          </cell>
          <cell r="Q2772">
            <v>106157.33</v>
          </cell>
          <cell r="R2772">
            <v>107939.99</v>
          </cell>
          <cell r="S2772">
            <v>1836</v>
          </cell>
          <cell r="T2772">
            <v>22122</v>
          </cell>
          <cell r="U2772">
            <v>13353.63</v>
          </cell>
          <cell r="V2772">
            <v>1449</v>
          </cell>
          <cell r="W2772">
            <v>13852.8</v>
          </cell>
          <cell r="X2772">
            <v>414</v>
          </cell>
          <cell r="Y2772">
            <v>20036.740000000002</v>
          </cell>
          <cell r="Z2772">
            <v>11265.16</v>
          </cell>
          <cell r="AA2772">
            <v>18.760000000000002</v>
          </cell>
          <cell r="AB2772">
            <v>3871.3</v>
          </cell>
          <cell r="AC2772">
            <v>24783.58</v>
          </cell>
          <cell r="AD2772">
            <v>14.52</v>
          </cell>
          <cell r="AE2772">
            <v>32778</v>
          </cell>
          <cell r="AF2772">
            <v>144.78</v>
          </cell>
          <cell r="AG2772">
            <v>3678.53</v>
          </cell>
          <cell r="AH2772">
            <v>88120.44</v>
          </cell>
          <cell r="AI2772">
            <v>3873.6</v>
          </cell>
          <cell r="AJ2772">
            <v>171980.11</v>
          </cell>
          <cell r="AK2772">
            <v>4451.93</v>
          </cell>
          <cell r="AL2772">
            <v>20848.55</v>
          </cell>
        </row>
        <row r="2773">
          <cell r="A2773">
            <v>38927</v>
          </cell>
          <cell r="B2773" t="str">
            <v>21:00</v>
          </cell>
          <cell r="C2773">
            <v>52523.839999999997</v>
          </cell>
          <cell r="D2773">
            <v>68010.06</v>
          </cell>
          <cell r="E2773">
            <v>139573.69</v>
          </cell>
          <cell r="F2773">
            <v>32572.799999999999</v>
          </cell>
          <cell r="G2773">
            <v>103078.3</v>
          </cell>
          <cell r="H2773">
            <v>12521.68</v>
          </cell>
          <cell r="I2773">
            <v>45882.43</v>
          </cell>
          <cell r="J2773">
            <v>16813.34</v>
          </cell>
          <cell r="K2773">
            <v>16207.19</v>
          </cell>
          <cell r="L2773">
            <v>12821.22</v>
          </cell>
          <cell r="M2773">
            <v>6364.44</v>
          </cell>
          <cell r="N2773">
            <v>39744</v>
          </cell>
          <cell r="O2773">
            <v>16767.09</v>
          </cell>
          <cell r="P2773">
            <v>91290.02</v>
          </cell>
          <cell r="Q2773">
            <v>102639.48</v>
          </cell>
          <cell r="R2773">
            <v>108050.02</v>
          </cell>
          <cell r="S2773">
            <v>1836</v>
          </cell>
          <cell r="T2773">
            <v>22035.599999999999</v>
          </cell>
          <cell r="U2773">
            <v>12821.22</v>
          </cell>
          <cell r="V2773">
            <v>1410</v>
          </cell>
          <cell r="W2773">
            <v>13651.2</v>
          </cell>
          <cell r="X2773">
            <v>412.5</v>
          </cell>
          <cell r="Y2773">
            <v>19621.04</v>
          </cell>
          <cell r="Z2773">
            <v>11190.47</v>
          </cell>
          <cell r="AA2773">
            <v>18.760000000000002</v>
          </cell>
          <cell r="AB2773">
            <v>3723.1</v>
          </cell>
          <cell r="AC2773">
            <v>24238.76</v>
          </cell>
          <cell r="AD2773">
            <v>13.09</v>
          </cell>
          <cell r="AE2773">
            <v>32202</v>
          </cell>
          <cell r="AF2773">
            <v>131.24</v>
          </cell>
          <cell r="AG2773">
            <v>3927.4</v>
          </cell>
          <cell r="AH2773">
            <v>86689.44</v>
          </cell>
          <cell r="AI2773">
            <v>3751.2</v>
          </cell>
          <cell r="AJ2773">
            <v>165261.07</v>
          </cell>
          <cell r="AK2773">
            <v>4394.8500000000004</v>
          </cell>
          <cell r="AL2773">
            <v>25255.3</v>
          </cell>
        </row>
        <row r="2774">
          <cell r="A2774">
            <v>38927</v>
          </cell>
          <cell r="B2774" t="str">
            <v>21:15</v>
          </cell>
          <cell r="C2774">
            <v>52621.46</v>
          </cell>
          <cell r="D2774">
            <v>63769.95</v>
          </cell>
          <cell r="E2774">
            <v>140212.5</v>
          </cell>
          <cell r="F2774">
            <v>28339.200000000001</v>
          </cell>
          <cell r="G2774">
            <v>103116.63</v>
          </cell>
          <cell r="H2774">
            <v>12545.67</v>
          </cell>
          <cell r="I2774">
            <v>45557.09</v>
          </cell>
          <cell r="J2774">
            <v>16959.330000000002</v>
          </cell>
          <cell r="K2774">
            <v>16324.25</v>
          </cell>
          <cell r="L2774">
            <v>11029.93</v>
          </cell>
          <cell r="M2774">
            <v>6364.44</v>
          </cell>
          <cell r="N2774">
            <v>39744</v>
          </cell>
          <cell r="O2774">
            <v>16736.759999999998</v>
          </cell>
          <cell r="P2774">
            <v>89130.02</v>
          </cell>
          <cell r="Q2774">
            <v>100000.48</v>
          </cell>
          <cell r="R2774">
            <v>105810.02</v>
          </cell>
          <cell r="S2774">
            <v>1836</v>
          </cell>
          <cell r="T2774">
            <v>23018.400000000001</v>
          </cell>
          <cell r="U2774">
            <v>11029.93</v>
          </cell>
          <cell r="V2774">
            <v>1350</v>
          </cell>
          <cell r="W2774">
            <v>13536</v>
          </cell>
          <cell r="X2774">
            <v>405</v>
          </cell>
          <cell r="Y2774">
            <v>19371.62</v>
          </cell>
          <cell r="Z2774">
            <v>11212.66</v>
          </cell>
          <cell r="AA2774">
            <v>18.760000000000002</v>
          </cell>
          <cell r="AB2774">
            <v>3603.6</v>
          </cell>
          <cell r="AC2774">
            <v>23538</v>
          </cell>
          <cell r="AD2774">
            <v>12.66</v>
          </cell>
          <cell r="AE2774">
            <v>31248</v>
          </cell>
          <cell r="AF2774">
            <v>126.03</v>
          </cell>
          <cell r="AG2774">
            <v>4237.1099999999997</v>
          </cell>
          <cell r="AH2774">
            <v>84697.44</v>
          </cell>
          <cell r="AI2774">
            <v>3628.8</v>
          </cell>
          <cell r="AJ2774">
            <v>163805.18</v>
          </cell>
          <cell r="AK2774">
            <v>4451.93</v>
          </cell>
          <cell r="AL2774">
            <v>24342.39</v>
          </cell>
        </row>
        <row r="2775">
          <cell r="A2775">
            <v>38927</v>
          </cell>
          <cell r="B2775" t="str">
            <v>21:30</v>
          </cell>
          <cell r="C2775">
            <v>54496.71</v>
          </cell>
          <cell r="D2775">
            <v>70930.66</v>
          </cell>
          <cell r="E2775">
            <v>140132.49</v>
          </cell>
          <cell r="F2775">
            <v>11404.8</v>
          </cell>
          <cell r="G2775">
            <v>103154.96</v>
          </cell>
          <cell r="H2775">
            <v>12545.67</v>
          </cell>
          <cell r="I2775">
            <v>45555.49</v>
          </cell>
          <cell r="J2775">
            <v>17315.7</v>
          </cell>
          <cell r="K2775">
            <v>16001.08</v>
          </cell>
          <cell r="L2775">
            <v>10702.62</v>
          </cell>
          <cell r="M2775">
            <v>6360.71</v>
          </cell>
          <cell r="N2775">
            <v>39744</v>
          </cell>
          <cell r="O2775">
            <v>16118</v>
          </cell>
          <cell r="P2775">
            <v>83189.990000000005</v>
          </cell>
          <cell r="Q2775">
            <v>101478.3</v>
          </cell>
          <cell r="R2775">
            <v>99509.99</v>
          </cell>
          <cell r="S2775">
            <v>1836</v>
          </cell>
          <cell r="T2775">
            <v>22410</v>
          </cell>
          <cell r="U2775">
            <v>10702.62</v>
          </cell>
          <cell r="V2775">
            <v>1287</v>
          </cell>
          <cell r="W2775">
            <v>13276.8</v>
          </cell>
          <cell r="X2775">
            <v>395.25</v>
          </cell>
          <cell r="Y2775">
            <v>18872.78</v>
          </cell>
          <cell r="Z2775">
            <v>10832.63</v>
          </cell>
          <cell r="AA2775">
            <v>18.760000000000002</v>
          </cell>
          <cell r="AB2775">
            <v>3484.1</v>
          </cell>
          <cell r="AC2775">
            <v>22832.37</v>
          </cell>
          <cell r="AD2775">
            <v>12.56</v>
          </cell>
          <cell r="AE2775">
            <v>30438</v>
          </cell>
          <cell r="AF2775">
            <v>118.74</v>
          </cell>
          <cell r="AG2775">
            <v>4226.68</v>
          </cell>
          <cell r="AH2775">
            <v>82080.710000000006</v>
          </cell>
          <cell r="AI2775">
            <v>3477.6</v>
          </cell>
          <cell r="AJ2775">
            <v>162045.38</v>
          </cell>
          <cell r="AK2775">
            <v>4394.8500000000004</v>
          </cell>
          <cell r="AL2775">
            <v>22856.720000000001</v>
          </cell>
        </row>
        <row r="2776">
          <cell r="A2776">
            <v>38927</v>
          </cell>
          <cell r="B2776" t="str">
            <v>21:45</v>
          </cell>
          <cell r="C2776">
            <v>53500.07</v>
          </cell>
          <cell r="D2776">
            <v>69090.240000000005</v>
          </cell>
          <cell r="E2776">
            <v>139292.06</v>
          </cell>
          <cell r="F2776">
            <v>10713.6</v>
          </cell>
          <cell r="G2776">
            <v>103116.63</v>
          </cell>
          <cell r="H2776">
            <v>12567.8</v>
          </cell>
          <cell r="I2776">
            <v>45549.11</v>
          </cell>
          <cell r="J2776">
            <v>16680.150000000001</v>
          </cell>
          <cell r="K2776">
            <v>15561.24</v>
          </cell>
          <cell r="L2776">
            <v>10474.76</v>
          </cell>
          <cell r="M2776">
            <v>6371.91</v>
          </cell>
          <cell r="N2776">
            <v>39744</v>
          </cell>
          <cell r="O2776">
            <v>12156.75</v>
          </cell>
          <cell r="P2776">
            <v>77580.02</v>
          </cell>
          <cell r="Q2776">
            <v>105655.25</v>
          </cell>
          <cell r="R2776">
            <v>89700.02</v>
          </cell>
          <cell r="S2776">
            <v>1836</v>
          </cell>
          <cell r="T2776">
            <v>21715.200000000001</v>
          </cell>
          <cell r="U2776">
            <v>10474.76</v>
          </cell>
          <cell r="V2776">
            <v>1221</v>
          </cell>
          <cell r="W2776">
            <v>12988.8</v>
          </cell>
          <cell r="X2776">
            <v>384</v>
          </cell>
          <cell r="Y2776">
            <v>18373.939999999999</v>
          </cell>
          <cell r="Z2776">
            <v>10500.77</v>
          </cell>
          <cell r="AA2776">
            <v>16.88</v>
          </cell>
          <cell r="AB2776">
            <v>3390.1</v>
          </cell>
          <cell r="AC2776">
            <v>22291.759999999998</v>
          </cell>
          <cell r="AD2776">
            <v>13.27</v>
          </cell>
          <cell r="AE2776">
            <v>29430</v>
          </cell>
          <cell r="AF2776">
            <v>112.49</v>
          </cell>
          <cell r="AG2776">
            <v>4262.6000000000004</v>
          </cell>
          <cell r="AH2776">
            <v>80384.91</v>
          </cell>
          <cell r="AI2776">
            <v>3333.6</v>
          </cell>
          <cell r="AJ2776">
            <v>159869.57999999999</v>
          </cell>
          <cell r="AK2776">
            <v>4451.93</v>
          </cell>
          <cell r="AL2776">
            <v>21566.25</v>
          </cell>
        </row>
        <row r="2777">
          <cell r="A2777">
            <v>38927</v>
          </cell>
          <cell r="B2777" t="str">
            <v>22:00</v>
          </cell>
          <cell r="C2777">
            <v>51744.45</v>
          </cell>
          <cell r="D2777">
            <v>62729.3</v>
          </cell>
          <cell r="E2777">
            <v>138211.93</v>
          </cell>
          <cell r="F2777">
            <v>10713.6</v>
          </cell>
          <cell r="G2777">
            <v>102924.96</v>
          </cell>
          <cell r="H2777">
            <v>12593.67</v>
          </cell>
          <cell r="I2777">
            <v>45599.19</v>
          </cell>
          <cell r="J2777">
            <v>16381.38</v>
          </cell>
          <cell r="K2777">
            <v>15709.3</v>
          </cell>
          <cell r="L2777">
            <v>10474.469999999999</v>
          </cell>
          <cell r="M2777">
            <v>6375.65</v>
          </cell>
          <cell r="N2777">
            <v>38640</v>
          </cell>
          <cell r="O2777">
            <v>12162.81</v>
          </cell>
          <cell r="P2777">
            <v>71859.98</v>
          </cell>
          <cell r="Q2777">
            <v>104322.9</v>
          </cell>
          <cell r="R2777">
            <v>84019.99</v>
          </cell>
          <cell r="S2777">
            <v>1836</v>
          </cell>
          <cell r="T2777">
            <v>21099.599999999999</v>
          </cell>
          <cell r="U2777">
            <v>10474.469999999999</v>
          </cell>
          <cell r="V2777">
            <v>1167</v>
          </cell>
          <cell r="W2777">
            <v>12816</v>
          </cell>
          <cell r="X2777">
            <v>370.5</v>
          </cell>
          <cell r="Y2777">
            <v>17791.96</v>
          </cell>
          <cell r="Z2777">
            <v>10110.030000000001</v>
          </cell>
          <cell r="AA2777">
            <v>18.760000000000002</v>
          </cell>
          <cell r="AB2777">
            <v>3299.3</v>
          </cell>
          <cell r="AC2777">
            <v>21684.959999999999</v>
          </cell>
          <cell r="AD2777">
            <v>11.57</v>
          </cell>
          <cell r="AE2777">
            <v>28476</v>
          </cell>
          <cell r="AF2777">
            <v>107.29</v>
          </cell>
          <cell r="AG2777">
            <v>4420.55</v>
          </cell>
          <cell r="AH2777">
            <v>78249.649999999994</v>
          </cell>
          <cell r="AI2777">
            <v>3189.6</v>
          </cell>
          <cell r="AJ2777">
            <v>156717.81</v>
          </cell>
          <cell r="AK2777">
            <v>4337.78</v>
          </cell>
          <cell r="AL2777">
            <v>20040.830000000002</v>
          </cell>
        </row>
        <row r="2778">
          <cell r="A2778">
            <v>38927</v>
          </cell>
          <cell r="B2778" t="str">
            <v>22:15</v>
          </cell>
          <cell r="C2778">
            <v>50715.8</v>
          </cell>
          <cell r="D2778">
            <v>50168.01</v>
          </cell>
          <cell r="E2778">
            <v>133091.17000000001</v>
          </cell>
          <cell r="F2778">
            <v>10627.2</v>
          </cell>
          <cell r="G2778">
            <v>102924.96</v>
          </cell>
          <cell r="H2778">
            <v>12617.67</v>
          </cell>
          <cell r="I2778">
            <v>45584.14</v>
          </cell>
          <cell r="J2778">
            <v>16619.759999999998</v>
          </cell>
          <cell r="K2778">
            <v>15836.41</v>
          </cell>
          <cell r="L2778">
            <v>10506.53</v>
          </cell>
          <cell r="M2778">
            <v>6375.65</v>
          </cell>
          <cell r="N2778">
            <v>39192</v>
          </cell>
          <cell r="O2778">
            <v>12174.94</v>
          </cell>
          <cell r="P2778">
            <v>68519.98</v>
          </cell>
          <cell r="Q2778">
            <v>100358.52</v>
          </cell>
          <cell r="R2778">
            <v>80679.98</v>
          </cell>
          <cell r="S2778">
            <v>1836</v>
          </cell>
          <cell r="T2778">
            <v>20250</v>
          </cell>
          <cell r="U2778">
            <v>10506.53</v>
          </cell>
          <cell r="V2778">
            <v>1125</v>
          </cell>
          <cell r="W2778">
            <v>12326.4</v>
          </cell>
          <cell r="X2778">
            <v>356.25</v>
          </cell>
          <cell r="Y2778">
            <v>17209.98</v>
          </cell>
          <cell r="Z2778">
            <v>9621.86</v>
          </cell>
          <cell r="AA2778">
            <v>18.760000000000002</v>
          </cell>
          <cell r="AB2778">
            <v>3213.3</v>
          </cell>
          <cell r="AC2778">
            <v>20928.52</v>
          </cell>
          <cell r="AD2778">
            <v>11.51</v>
          </cell>
          <cell r="AE2778">
            <v>27414</v>
          </cell>
          <cell r="AF2778">
            <v>98.95</v>
          </cell>
          <cell r="AG2778">
            <v>4493.1000000000004</v>
          </cell>
          <cell r="AH2778">
            <v>74847.649999999994</v>
          </cell>
          <cell r="AI2778">
            <v>3038.4</v>
          </cell>
          <cell r="AJ2778">
            <v>152430.31</v>
          </cell>
          <cell r="AK2778">
            <v>4509</v>
          </cell>
          <cell r="AL2778">
            <v>20414.88</v>
          </cell>
        </row>
        <row r="2779">
          <cell r="A2779">
            <v>38927</v>
          </cell>
          <cell r="B2779" t="str">
            <v>22:30</v>
          </cell>
          <cell r="C2779">
            <v>43573.29</v>
          </cell>
          <cell r="D2779">
            <v>48607.72</v>
          </cell>
          <cell r="E2779">
            <v>133931.6</v>
          </cell>
          <cell r="F2779">
            <v>432</v>
          </cell>
          <cell r="G2779">
            <v>103039.96</v>
          </cell>
          <cell r="H2779">
            <v>12639.79</v>
          </cell>
          <cell r="I2779">
            <v>45642.21</v>
          </cell>
          <cell r="J2779">
            <v>16884.93</v>
          </cell>
          <cell r="K2779">
            <v>16368.86</v>
          </cell>
          <cell r="L2779">
            <v>10494.88</v>
          </cell>
          <cell r="M2779">
            <v>6375.65</v>
          </cell>
          <cell r="N2779">
            <v>40296</v>
          </cell>
          <cell r="O2779">
            <v>12168.88</v>
          </cell>
          <cell r="P2779">
            <v>67649.960000000006</v>
          </cell>
          <cell r="Q2779">
            <v>93318.19</v>
          </cell>
          <cell r="R2779">
            <v>79769.960000000006</v>
          </cell>
          <cell r="S2779">
            <v>1836</v>
          </cell>
          <cell r="T2779">
            <v>19638</v>
          </cell>
          <cell r="U2779">
            <v>10494.88</v>
          </cell>
          <cell r="V2779">
            <v>1080</v>
          </cell>
          <cell r="W2779">
            <v>12067.2</v>
          </cell>
          <cell r="X2779">
            <v>336.75</v>
          </cell>
          <cell r="Y2779">
            <v>16628</v>
          </cell>
          <cell r="Z2779">
            <v>9135.48</v>
          </cell>
          <cell r="AA2779">
            <v>16.88</v>
          </cell>
          <cell r="AB2779">
            <v>3077.8</v>
          </cell>
          <cell r="AC2779">
            <v>20067.7</v>
          </cell>
          <cell r="AD2779">
            <v>12.5</v>
          </cell>
          <cell r="AE2779">
            <v>26298</v>
          </cell>
          <cell r="AF2779">
            <v>93.74</v>
          </cell>
          <cell r="AG2779">
            <v>4868.82</v>
          </cell>
          <cell r="AH2779">
            <v>72987.649999999994</v>
          </cell>
          <cell r="AI2779">
            <v>2887.2</v>
          </cell>
          <cell r="AJ2779">
            <v>149982.54</v>
          </cell>
          <cell r="AK2779">
            <v>4509</v>
          </cell>
          <cell r="AL2779">
            <v>17913.43</v>
          </cell>
        </row>
        <row r="2780">
          <cell r="A2780">
            <v>38927</v>
          </cell>
          <cell r="B2780" t="str">
            <v>22:45</v>
          </cell>
          <cell r="C2780">
            <v>36839.269999999997</v>
          </cell>
          <cell r="D2780">
            <v>47927.58</v>
          </cell>
          <cell r="E2780">
            <v>133768.39000000001</v>
          </cell>
          <cell r="F2780">
            <v>-172.8</v>
          </cell>
          <cell r="G2780">
            <v>103078.3</v>
          </cell>
          <cell r="H2780">
            <v>12665.66</v>
          </cell>
          <cell r="I2780">
            <v>35217.07</v>
          </cell>
          <cell r="J2780">
            <v>17113.310000000001</v>
          </cell>
          <cell r="K2780">
            <v>15467.47</v>
          </cell>
          <cell r="L2780">
            <v>10484.42</v>
          </cell>
          <cell r="M2780">
            <v>6375.65</v>
          </cell>
          <cell r="N2780">
            <v>39744</v>
          </cell>
          <cell r="O2780">
            <v>12181.01</v>
          </cell>
          <cell r="P2780">
            <v>61529.99</v>
          </cell>
          <cell r="Q2780">
            <v>89192.92</v>
          </cell>
          <cell r="R2780">
            <v>73690</v>
          </cell>
          <cell r="S2780">
            <v>1836</v>
          </cell>
          <cell r="T2780">
            <v>18097.2</v>
          </cell>
          <cell r="U2780">
            <v>10484.42</v>
          </cell>
          <cell r="V2780">
            <v>1032</v>
          </cell>
          <cell r="W2780">
            <v>11721.6</v>
          </cell>
          <cell r="X2780">
            <v>315.75</v>
          </cell>
          <cell r="Y2780">
            <v>15962.88</v>
          </cell>
          <cell r="Z2780">
            <v>8724.7900000000009</v>
          </cell>
          <cell r="AA2780">
            <v>18.760000000000002</v>
          </cell>
          <cell r="AB2780">
            <v>2991.7</v>
          </cell>
          <cell r="AC2780">
            <v>19051.189999999999</v>
          </cell>
          <cell r="AD2780">
            <v>10.78</v>
          </cell>
          <cell r="AE2780">
            <v>24876</v>
          </cell>
          <cell r="AF2780">
            <v>87.49</v>
          </cell>
          <cell r="AG2780">
            <v>5211.28</v>
          </cell>
          <cell r="AH2780">
            <v>70629.649999999994</v>
          </cell>
          <cell r="AI2780">
            <v>2728.8</v>
          </cell>
          <cell r="AJ2780">
            <v>147230.79</v>
          </cell>
          <cell r="AK2780">
            <v>4623.16</v>
          </cell>
          <cell r="AL2780">
            <v>15531.21</v>
          </cell>
        </row>
        <row r="2781">
          <cell r="A2781">
            <v>38927</v>
          </cell>
          <cell r="B2781" t="str">
            <v>23:00</v>
          </cell>
          <cell r="C2781">
            <v>47531.44</v>
          </cell>
          <cell r="D2781">
            <v>54608.06</v>
          </cell>
          <cell r="E2781">
            <v>133523.16</v>
          </cell>
          <cell r="F2781">
            <v>-86.4</v>
          </cell>
          <cell r="G2781">
            <v>103193.3</v>
          </cell>
          <cell r="H2781">
            <v>12689.66</v>
          </cell>
          <cell r="I2781">
            <v>-142.03</v>
          </cell>
          <cell r="J2781">
            <v>17544.080000000002</v>
          </cell>
          <cell r="K2781">
            <v>15565.31</v>
          </cell>
          <cell r="L2781">
            <v>10535.69</v>
          </cell>
          <cell r="M2781">
            <v>3006.68</v>
          </cell>
          <cell r="N2781">
            <v>39744</v>
          </cell>
          <cell r="O2781">
            <v>12168.88</v>
          </cell>
          <cell r="P2781">
            <v>57719.97</v>
          </cell>
          <cell r="Q2781">
            <v>80422.03</v>
          </cell>
          <cell r="R2781">
            <v>69879.97</v>
          </cell>
          <cell r="S2781">
            <v>1836</v>
          </cell>
          <cell r="T2781">
            <v>16236</v>
          </cell>
          <cell r="U2781">
            <v>10535.69</v>
          </cell>
          <cell r="V2781">
            <v>1017</v>
          </cell>
          <cell r="W2781">
            <v>12268.8</v>
          </cell>
          <cell r="X2781">
            <v>294</v>
          </cell>
          <cell r="Y2781">
            <v>14965.2</v>
          </cell>
          <cell r="Z2781">
            <v>8283.18</v>
          </cell>
          <cell r="AA2781">
            <v>18.760000000000002</v>
          </cell>
          <cell r="AB2781">
            <v>2916.9</v>
          </cell>
          <cell r="AC2781">
            <v>18204.41</v>
          </cell>
          <cell r="AD2781">
            <v>10.69</v>
          </cell>
          <cell r="AE2781">
            <v>23796</v>
          </cell>
          <cell r="AF2781">
            <v>81.25</v>
          </cell>
          <cell r="AG2781">
            <v>5193.7299999999996</v>
          </cell>
          <cell r="AH2781">
            <v>67665.679999999993</v>
          </cell>
          <cell r="AI2781">
            <v>2577.6</v>
          </cell>
          <cell r="AJ2781">
            <v>143743.07</v>
          </cell>
          <cell r="AK2781">
            <v>4566.08</v>
          </cell>
          <cell r="AL2781">
            <v>13185.22</v>
          </cell>
        </row>
        <row r="2782">
          <cell r="A2782">
            <v>38927</v>
          </cell>
          <cell r="B2782" t="str">
            <v>23:15</v>
          </cell>
          <cell r="C2782">
            <v>47330.19</v>
          </cell>
          <cell r="D2782">
            <v>57848.22</v>
          </cell>
          <cell r="E2782">
            <v>128683.91</v>
          </cell>
          <cell r="F2782">
            <v>-172.8</v>
          </cell>
          <cell r="G2782">
            <v>99244.97</v>
          </cell>
          <cell r="H2782">
            <v>12521.68</v>
          </cell>
          <cell r="I2782">
            <v>-142.88999999999999</v>
          </cell>
          <cell r="J2782">
            <v>15961.01</v>
          </cell>
          <cell r="K2782">
            <v>15450.9</v>
          </cell>
          <cell r="L2782">
            <v>10571.55</v>
          </cell>
          <cell r="M2782">
            <v>0</v>
          </cell>
          <cell r="N2782">
            <v>38088</v>
          </cell>
          <cell r="O2782">
            <v>12162.81</v>
          </cell>
          <cell r="P2782">
            <v>57620.01</v>
          </cell>
          <cell r="Q2782">
            <v>75782.89</v>
          </cell>
          <cell r="R2782">
            <v>69740.009999999995</v>
          </cell>
          <cell r="S2782">
            <v>1836</v>
          </cell>
          <cell r="T2782">
            <v>15530.4</v>
          </cell>
          <cell r="U2782">
            <v>10571.55</v>
          </cell>
          <cell r="V2782">
            <v>1017</v>
          </cell>
          <cell r="W2782">
            <v>11980.8</v>
          </cell>
          <cell r="X2782">
            <v>274.5</v>
          </cell>
          <cell r="Y2782">
            <v>14133.8</v>
          </cell>
          <cell r="Z2782">
            <v>8013.59</v>
          </cell>
          <cell r="AA2782">
            <v>18.760000000000002</v>
          </cell>
          <cell r="AB2782">
            <v>2881.8</v>
          </cell>
          <cell r="AC2782">
            <v>18094.900000000001</v>
          </cell>
          <cell r="AD2782">
            <v>10.58</v>
          </cell>
          <cell r="AE2782">
            <v>22752</v>
          </cell>
          <cell r="AF2782">
            <v>77.08</v>
          </cell>
          <cell r="AG2782">
            <v>5183.62</v>
          </cell>
          <cell r="AH2782">
            <v>65121</v>
          </cell>
          <cell r="AI2782">
            <v>2469.6</v>
          </cell>
          <cell r="AJ2782">
            <v>139071.64000000001</v>
          </cell>
          <cell r="AK2782">
            <v>4566.08</v>
          </cell>
          <cell r="AL2782">
            <v>12536.47</v>
          </cell>
        </row>
        <row r="2783">
          <cell r="A2783">
            <v>38927</v>
          </cell>
          <cell r="B2783" t="str">
            <v>23:30</v>
          </cell>
          <cell r="C2783">
            <v>43572.09</v>
          </cell>
          <cell r="D2783">
            <v>59328.29</v>
          </cell>
          <cell r="E2783">
            <v>126964.08</v>
          </cell>
          <cell r="F2783">
            <v>-172.8</v>
          </cell>
          <cell r="G2783">
            <v>97251.63</v>
          </cell>
          <cell r="H2783">
            <v>12159.83</v>
          </cell>
          <cell r="I2783">
            <v>-135.99</v>
          </cell>
          <cell r="J2783">
            <v>15191.88</v>
          </cell>
          <cell r="K2783">
            <v>12989.58</v>
          </cell>
          <cell r="L2783">
            <v>10532.6</v>
          </cell>
          <cell r="M2783">
            <v>0</v>
          </cell>
          <cell r="N2783">
            <v>37536</v>
          </cell>
          <cell r="O2783">
            <v>7510</v>
          </cell>
          <cell r="P2783">
            <v>53370.01</v>
          </cell>
          <cell r="Q2783">
            <v>76895.990000000005</v>
          </cell>
          <cell r="R2783">
            <v>61170.01</v>
          </cell>
          <cell r="S2783">
            <v>1728</v>
          </cell>
          <cell r="T2783">
            <v>14205.6</v>
          </cell>
          <cell r="U2783">
            <v>10532.6</v>
          </cell>
          <cell r="V2783">
            <v>957</v>
          </cell>
          <cell r="W2783">
            <v>11664</v>
          </cell>
          <cell r="X2783">
            <v>253.5</v>
          </cell>
          <cell r="Y2783">
            <v>13551.82</v>
          </cell>
          <cell r="Z2783">
            <v>8050.59</v>
          </cell>
          <cell r="AA2783">
            <v>16.88</v>
          </cell>
          <cell r="AB2783">
            <v>2829.2</v>
          </cell>
          <cell r="AC2783">
            <v>17198.599999999999</v>
          </cell>
          <cell r="AD2783">
            <v>11.71</v>
          </cell>
          <cell r="AE2783">
            <v>21726</v>
          </cell>
          <cell r="AF2783">
            <v>72.91</v>
          </cell>
          <cell r="AG2783">
            <v>5207.54</v>
          </cell>
          <cell r="AH2783">
            <v>62376</v>
          </cell>
          <cell r="AI2783">
            <v>2383.1999999999998</v>
          </cell>
          <cell r="AJ2783">
            <v>136271.85999999999</v>
          </cell>
          <cell r="AK2783">
            <v>4509</v>
          </cell>
          <cell r="AL2783">
            <v>12010.46</v>
          </cell>
        </row>
        <row r="2784">
          <cell r="A2784">
            <v>38927</v>
          </cell>
          <cell r="B2784" t="str">
            <v>23:45</v>
          </cell>
          <cell r="C2784">
            <v>42503.83</v>
          </cell>
          <cell r="D2784">
            <v>59248.27</v>
          </cell>
          <cell r="E2784">
            <v>126682.87</v>
          </cell>
          <cell r="F2784">
            <v>-172.8</v>
          </cell>
          <cell r="G2784">
            <v>97289.97</v>
          </cell>
          <cell r="H2784">
            <v>12161.71</v>
          </cell>
          <cell r="I2784">
            <v>-131.54</v>
          </cell>
          <cell r="J2784">
            <v>15876.22</v>
          </cell>
          <cell r="K2784">
            <v>7481.15</v>
          </cell>
          <cell r="L2784">
            <v>10615.68</v>
          </cell>
          <cell r="M2784">
            <v>0</v>
          </cell>
          <cell r="N2784">
            <v>36984</v>
          </cell>
          <cell r="O2784">
            <v>2341.5700000000002</v>
          </cell>
          <cell r="P2784">
            <v>46740</v>
          </cell>
          <cell r="Q2784">
            <v>81411.539999999994</v>
          </cell>
          <cell r="R2784">
            <v>49340.01</v>
          </cell>
          <cell r="S2784">
            <v>1944</v>
          </cell>
          <cell r="T2784">
            <v>12729.6</v>
          </cell>
          <cell r="U2784">
            <v>10615.68</v>
          </cell>
          <cell r="V2784">
            <v>894</v>
          </cell>
          <cell r="W2784">
            <v>11462.4</v>
          </cell>
          <cell r="X2784">
            <v>231</v>
          </cell>
          <cell r="Y2784">
            <v>13302.4</v>
          </cell>
          <cell r="Z2784">
            <v>7430.45</v>
          </cell>
          <cell r="AA2784">
            <v>18.760000000000002</v>
          </cell>
          <cell r="AB2784">
            <v>2688.6</v>
          </cell>
          <cell r="AC2784">
            <v>16626.990000000002</v>
          </cell>
          <cell r="AD2784">
            <v>10.45</v>
          </cell>
          <cell r="AE2784">
            <v>20898</v>
          </cell>
          <cell r="AF2784">
            <v>68.75</v>
          </cell>
          <cell r="AG2784">
            <v>5256.63</v>
          </cell>
          <cell r="AH2784">
            <v>59805</v>
          </cell>
          <cell r="AI2784">
            <v>2289.6</v>
          </cell>
          <cell r="AJ2784">
            <v>134384.06</v>
          </cell>
          <cell r="AK2784">
            <v>4451.93</v>
          </cell>
          <cell r="AL2784">
            <v>10640.51</v>
          </cell>
        </row>
        <row r="2785">
          <cell r="A2785">
            <v>38927</v>
          </cell>
          <cell r="B2785" t="str">
            <v>24:00</v>
          </cell>
          <cell r="C2785">
            <v>38157.99</v>
          </cell>
          <cell r="D2785">
            <v>53767.5</v>
          </cell>
          <cell r="E2785">
            <v>126363.67</v>
          </cell>
          <cell r="F2785">
            <v>-86.4</v>
          </cell>
          <cell r="G2785">
            <v>97059.97</v>
          </cell>
          <cell r="H2785">
            <v>12377.69</v>
          </cell>
          <cell r="I2785">
            <v>-122.05</v>
          </cell>
          <cell r="J2785">
            <v>15995.81</v>
          </cell>
          <cell r="K2785">
            <v>7302.66</v>
          </cell>
          <cell r="L2785">
            <v>10464.280000000001</v>
          </cell>
          <cell r="M2785">
            <v>0</v>
          </cell>
          <cell r="N2785">
            <v>36984</v>
          </cell>
          <cell r="O2785">
            <v>-121.32</v>
          </cell>
          <cell r="P2785">
            <v>42960.01</v>
          </cell>
          <cell r="Q2785">
            <v>80802.05</v>
          </cell>
          <cell r="R2785">
            <v>42840.01</v>
          </cell>
          <cell r="S2785">
            <v>1836</v>
          </cell>
          <cell r="T2785">
            <v>12034.8</v>
          </cell>
          <cell r="U2785">
            <v>10464.280000000001</v>
          </cell>
          <cell r="V2785">
            <v>882</v>
          </cell>
          <cell r="W2785">
            <v>11404.8</v>
          </cell>
          <cell r="X2785">
            <v>212.25</v>
          </cell>
          <cell r="Y2785">
            <v>12969.84</v>
          </cell>
          <cell r="Z2785">
            <v>6330.61</v>
          </cell>
          <cell r="AA2785">
            <v>18.760000000000002</v>
          </cell>
          <cell r="AB2785">
            <v>2691.8</v>
          </cell>
          <cell r="AC2785">
            <v>16165.44</v>
          </cell>
          <cell r="AD2785">
            <v>10.54</v>
          </cell>
          <cell r="AE2785">
            <v>20304</v>
          </cell>
          <cell r="AF2785">
            <v>67.7</v>
          </cell>
          <cell r="AG2785">
            <v>5183.8500000000004</v>
          </cell>
          <cell r="AH2785">
            <v>57765</v>
          </cell>
          <cell r="AI2785">
            <v>2203.1999999999998</v>
          </cell>
          <cell r="AJ2785">
            <v>132256.20000000001</v>
          </cell>
          <cell r="AK2785">
            <v>4394.8500000000004</v>
          </cell>
          <cell r="AL2785">
            <v>9058.98</v>
          </cell>
        </row>
        <row r="2786">
          <cell r="A2786">
            <v>38928</v>
          </cell>
          <cell r="B2786" t="str">
            <v>00:15</v>
          </cell>
          <cell r="C2786">
            <v>37661.07</v>
          </cell>
          <cell r="D2786">
            <v>56128.05</v>
          </cell>
          <cell r="E2786">
            <v>113084.48</v>
          </cell>
          <cell r="F2786">
            <v>-172.8</v>
          </cell>
          <cell r="G2786">
            <v>97289.97</v>
          </cell>
          <cell r="H2786">
            <v>12425.68</v>
          </cell>
          <cell r="I2786">
            <v>-114.57</v>
          </cell>
          <cell r="J2786">
            <v>16464.97</v>
          </cell>
          <cell r="K2786">
            <v>7499.15</v>
          </cell>
          <cell r="L2786">
            <v>9988.17</v>
          </cell>
          <cell r="M2786">
            <v>0</v>
          </cell>
          <cell r="N2786">
            <v>37536</v>
          </cell>
          <cell r="O2786">
            <v>-115.26</v>
          </cell>
          <cell r="P2786">
            <v>39770</v>
          </cell>
          <cell r="Q2786">
            <v>78234.570000000007</v>
          </cell>
          <cell r="R2786">
            <v>39650</v>
          </cell>
          <cell r="S2786">
            <v>1836</v>
          </cell>
          <cell r="T2786">
            <v>11242.8</v>
          </cell>
          <cell r="U2786">
            <v>9988.17</v>
          </cell>
          <cell r="V2786">
            <v>867</v>
          </cell>
          <cell r="W2786">
            <v>10886.4</v>
          </cell>
          <cell r="X2786">
            <v>189</v>
          </cell>
          <cell r="Y2786">
            <v>12304.72</v>
          </cell>
          <cell r="Z2786">
            <v>5607.1</v>
          </cell>
          <cell r="AA2786">
            <v>18.760000000000002</v>
          </cell>
          <cell r="AB2786">
            <v>2706.2</v>
          </cell>
          <cell r="AC2786">
            <v>17103.04</v>
          </cell>
          <cell r="AD2786">
            <v>10.28</v>
          </cell>
          <cell r="AE2786">
            <v>19494</v>
          </cell>
          <cell r="AF2786">
            <v>65.62</v>
          </cell>
          <cell r="AG2786">
            <v>5178.7299999999996</v>
          </cell>
          <cell r="AH2786">
            <v>56034</v>
          </cell>
          <cell r="AI2786">
            <v>2138.4</v>
          </cell>
          <cell r="AJ2786">
            <v>125169.18</v>
          </cell>
          <cell r="AK2786">
            <v>4394.8500000000004</v>
          </cell>
          <cell r="AL2786">
            <v>10431.25</v>
          </cell>
        </row>
        <row r="2787">
          <cell r="A2787">
            <v>38928</v>
          </cell>
          <cell r="B2787" t="str">
            <v>00:30</v>
          </cell>
          <cell r="C2787">
            <v>46219.519999999997</v>
          </cell>
          <cell r="D2787">
            <v>76891.789999999994</v>
          </cell>
          <cell r="E2787">
            <v>76369.38</v>
          </cell>
          <cell r="F2787">
            <v>-172.8</v>
          </cell>
          <cell r="G2787">
            <v>95718.3</v>
          </cell>
          <cell r="H2787">
            <v>12403.56</v>
          </cell>
          <cell r="I2787">
            <v>-109.26</v>
          </cell>
          <cell r="J2787">
            <v>15997.41</v>
          </cell>
          <cell r="K2787">
            <v>5745.47</v>
          </cell>
          <cell r="L2787">
            <v>8867.2000000000007</v>
          </cell>
          <cell r="M2787">
            <v>0</v>
          </cell>
          <cell r="N2787">
            <v>36432</v>
          </cell>
          <cell r="O2787">
            <v>-121.32</v>
          </cell>
          <cell r="P2787">
            <v>37959.99</v>
          </cell>
          <cell r="Q2787">
            <v>74669.259999999995</v>
          </cell>
          <cell r="R2787">
            <v>37880</v>
          </cell>
          <cell r="S2787">
            <v>1728</v>
          </cell>
          <cell r="T2787">
            <v>11700</v>
          </cell>
          <cell r="U2787">
            <v>8867.2000000000007</v>
          </cell>
          <cell r="V2787">
            <v>849</v>
          </cell>
          <cell r="W2787">
            <v>10627.2</v>
          </cell>
          <cell r="X2787">
            <v>175.5</v>
          </cell>
          <cell r="Y2787">
            <v>11889.02</v>
          </cell>
          <cell r="Z2787">
            <v>5283.73</v>
          </cell>
          <cell r="AA2787">
            <v>20.64</v>
          </cell>
          <cell r="AB2787">
            <v>2704.7</v>
          </cell>
          <cell r="AC2787">
            <v>16890.759999999998</v>
          </cell>
          <cell r="AD2787">
            <v>11.44</v>
          </cell>
          <cell r="AE2787">
            <v>18864</v>
          </cell>
          <cell r="AF2787">
            <v>62.5</v>
          </cell>
          <cell r="AG2787">
            <v>5113.91</v>
          </cell>
          <cell r="AH2787">
            <v>53964</v>
          </cell>
          <cell r="AI2787">
            <v>2073.6</v>
          </cell>
          <cell r="AJ2787">
            <v>107507.92</v>
          </cell>
          <cell r="AK2787">
            <v>4337.78</v>
          </cell>
          <cell r="AL2787">
            <v>25114.98</v>
          </cell>
        </row>
        <row r="2788">
          <cell r="A2788">
            <v>38928</v>
          </cell>
          <cell r="B2788" t="str">
            <v>00:45</v>
          </cell>
          <cell r="C2788">
            <v>46221.120000000003</v>
          </cell>
          <cell r="D2788">
            <v>78692.160000000003</v>
          </cell>
          <cell r="E2788">
            <v>72648.479999999996</v>
          </cell>
          <cell r="F2788">
            <v>-86.4</v>
          </cell>
          <cell r="G2788">
            <v>93341.63</v>
          </cell>
          <cell r="H2788">
            <v>12257.7</v>
          </cell>
          <cell r="I2788">
            <v>-106.81</v>
          </cell>
          <cell r="J2788">
            <v>15541.05</v>
          </cell>
          <cell r="K2788">
            <v>4742.41</v>
          </cell>
          <cell r="L2788">
            <v>8494.89</v>
          </cell>
          <cell r="M2788">
            <v>0</v>
          </cell>
          <cell r="N2788">
            <v>35328</v>
          </cell>
          <cell r="O2788">
            <v>-115.26</v>
          </cell>
          <cell r="P2788">
            <v>32509.95</v>
          </cell>
          <cell r="Q2788">
            <v>74986.81</v>
          </cell>
          <cell r="R2788">
            <v>32389.95</v>
          </cell>
          <cell r="S2788">
            <v>1944</v>
          </cell>
          <cell r="T2788">
            <v>11476.8</v>
          </cell>
          <cell r="U2788">
            <v>8494.89</v>
          </cell>
          <cell r="V2788">
            <v>822</v>
          </cell>
          <cell r="W2788">
            <v>10684.8</v>
          </cell>
          <cell r="X2788">
            <v>160.5</v>
          </cell>
          <cell r="Y2788">
            <v>11556.46</v>
          </cell>
          <cell r="Z2788">
            <v>5103.93</v>
          </cell>
          <cell r="AA2788">
            <v>18.760000000000002</v>
          </cell>
          <cell r="AB2788">
            <v>2693.6</v>
          </cell>
          <cell r="AC2788">
            <v>16464.93</v>
          </cell>
          <cell r="AD2788">
            <v>10.6</v>
          </cell>
          <cell r="AE2788">
            <v>18306</v>
          </cell>
          <cell r="AF2788">
            <v>61.45</v>
          </cell>
          <cell r="AG2788">
            <v>5136.8900000000003</v>
          </cell>
          <cell r="AH2788">
            <v>52575</v>
          </cell>
          <cell r="AI2788">
            <v>1994.4</v>
          </cell>
          <cell r="AJ2788">
            <v>103732.35</v>
          </cell>
          <cell r="AK2788">
            <v>4451.93</v>
          </cell>
          <cell r="AL2788">
            <v>27077.59</v>
          </cell>
        </row>
        <row r="2789">
          <cell r="A2789">
            <v>38928</v>
          </cell>
          <cell r="B2789" t="str">
            <v>01:00</v>
          </cell>
          <cell r="C2789">
            <v>45979.86</v>
          </cell>
          <cell r="D2789">
            <v>73611.14</v>
          </cell>
          <cell r="E2789">
            <v>72408.479999999996</v>
          </cell>
          <cell r="F2789">
            <v>-172.8</v>
          </cell>
          <cell r="G2789">
            <v>93303.3</v>
          </cell>
          <cell r="H2789">
            <v>11945.73</v>
          </cell>
          <cell r="I2789">
            <v>-107.67</v>
          </cell>
          <cell r="J2789">
            <v>15372.27</v>
          </cell>
          <cell r="K2789">
            <v>5111.92</v>
          </cell>
          <cell r="L2789">
            <v>7882.69</v>
          </cell>
          <cell r="M2789">
            <v>0</v>
          </cell>
          <cell r="N2789">
            <v>35328</v>
          </cell>
          <cell r="O2789">
            <v>-103.13</v>
          </cell>
          <cell r="P2789">
            <v>28370.02</v>
          </cell>
          <cell r="Q2789">
            <v>74187.67</v>
          </cell>
          <cell r="R2789">
            <v>28250.02</v>
          </cell>
          <cell r="S2789">
            <v>1728</v>
          </cell>
          <cell r="T2789">
            <v>11682</v>
          </cell>
          <cell r="U2789">
            <v>7882.69</v>
          </cell>
          <cell r="V2789">
            <v>813</v>
          </cell>
          <cell r="W2789">
            <v>10512</v>
          </cell>
          <cell r="X2789">
            <v>150.75</v>
          </cell>
          <cell r="Y2789">
            <v>11473.32</v>
          </cell>
          <cell r="Z2789">
            <v>4912.1099999999997</v>
          </cell>
          <cell r="AA2789">
            <v>18.760000000000002</v>
          </cell>
          <cell r="AB2789">
            <v>2668.2</v>
          </cell>
          <cell r="AC2789">
            <v>16144.19</v>
          </cell>
          <cell r="AD2789">
            <v>10.210000000000001</v>
          </cell>
          <cell r="AE2789">
            <v>17820</v>
          </cell>
          <cell r="AF2789">
            <v>59.37</v>
          </cell>
          <cell r="AG2789">
            <v>5161.6899999999996</v>
          </cell>
          <cell r="AH2789">
            <v>51234</v>
          </cell>
          <cell r="AI2789">
            <v>1915.2</v>
          </cell>
          <cell r="AJ2789">
            <v>102292.46</v>
          </cell>
          <cell r="AK2789">
            <v>4566.08</v>
          </cell>
          <cell r="AL2789">
            <v>26041.94</v>
          </cell>
        </row>
        <row r="2790">
          <cell r="A2790">
            <v>38928</v>
          </cell>
          <cell r="B2790" t="str">
            <v>01:15</v>
          </cell>
          <cell r="C2790">
            <v>46806.46</v>
          </cell>
          <cell r="D2790">
            <v>61488.72</v>
          </cell>
          <cell r="E2790">
            <v>72489.27</v>
          </cell>
          <cell r="F2790">
            <v>-172.8</v>
          </cell>
          <cell r="G2790">
            <v>93303.3</v>
          </cell>
          <cell r="H2790">
            <v>11993.72</v>
          </cell>
          <cell r="I2790">
            <v>-104.37</v>
          </cell>
          <cell r="J2790">
            <v>15253.08</v>
          </cell>
          <cell r="K2790">
            <v>4686.8900000000003</v>
          </cell>
          <cell r="L2790">
            <v>7880.79</v>
          </cell>
          <cell r="M2790">
            <v>0</v>
          </cell>
          <cell r="N2790">
            <v>35328</v>
          </cell>
          <cell r="O2790">
            <v>-66.73</v>
          </cell>
          <cell r="P2790">
            <v>27880.03</v>
          </cell>
          <cell r="Q2790">
            <v>69704.37</v>
          </cell>
          <cell r="R2790">
            <v>27800.04</v>
          </cell>
          <cell r="S2790">
            <v>1836</v>
          </cell>
          <cell r="T2790">
            <v>11534.4</v>
          </cell>
          <cell r="U2790">
            <v>7880.79</v>
          </cell>
          <cell r="V2790">
            <v>807</v>
          </cell>
          <cell r="W2790">
            <v>10425.6</v>
          </cell>
          <cell r="X2790">
            <v>136.5</v>
          </cell>
          <cell r="Y2790">
            <v>10974.48</v>
          </cell>
          <cell r="Z2790">
            <v>4992.83</v>
          </cell>
          <cell r="AA2790">
            <v>18.760000000000002</v>
          </cell>
          <cell r="AB2790">
            <v>2655.4</v>
          </cell>
          <cell r="AC2790">
            <v>15643.14</v>
          </cell>
          <cell r="AD2790">
            <v>10.039999999999999</v>
          </cell>
          <cell r="AE2790">
            <v>17316</v>
          </cell>
          <cell r="AF2790">
            <v>61.45</v>
          </cell>
          <cell r="AG2790">
            <v>5147.7299999999996</v>
          </cell>
          <cell r="AH2790">
            <v>49566</v>
          </cell>
          <cell r="AI2790">
            <v>1886.4</v>
          </cell>
          <cell r="AJ2790">
            <v>100852.64</v>
          </cell>
          <cell r="AK2790">
            <v>4451.93</v>
          </cell>
          <cell r="AL2790">
            <v>24675.49</v>
          </cell>
        </row>
        <row r="2791">
          <cell r="A2791">
            <v>38928</v>
          </cell>
          <cell r="B2791" t="str">
            <v>01:30</v>
          </cell>
          <cell r="C2791">
            <v>46939.29</v>
          </cell>
          <cell r="D2791">
            <v>58408.1</v>
          </cell>
          <cell r="E2791">
            <v>72328.84</v>
          </cell>
          <cell r="F2791">
            <v>-86.4</v>
          </cell>
          <cell r="G2791">
            <v>93226.63</v>
          </cell>
          <cell r="H2791">
            <v>11991.85</v>
          </cell>
          <cell r="I2791">
            <v>-100.49</v>
          </cell>
          <cell r="J2791">
            <v>15096.29</v>
          </cell>
          <cell r="K2791">
            <v>5127.3599999999997</v>
          </cell>
          <cell r="L2791">
            <v>7867.16</v>
          </cell>
          <cell r="M2791">
            <v>0</v>
          </cell>
          <cell r="N2791">
            <v>35328</v>
          </cell>
          <cell r="O2791">
            <v>-42.46</v>
          </cell>
          <cell r="P2791">
            <v>23259.99</v>
          </cell>
          <cell r="Q2791">
            <v>70460.490000000005</v>
          </cell>
          <cell r="R2791">
            <v>23219.99</v>
          </cell>
          <cell r="S2791">
            <v>1836</v>
          </cell>
          <cell r="T2791">
            <v>11487.6</v>
          </cell>
          <cell r="U2791">
            <v>7867.16</v>
          </cell>
          <cell r="V2791">
            <v>789</v>
          </cell>
          <cell r="W2791">
            <v>10598.4</v>
          </cell>
          <cell r="X2791">
            <v>129.75</v>
          </cell>
          <cell r="Y2791">
            <v>11057.62</v>
          </cell>
          <cell r="Z2791">
            <v>4971.6499999999996</v>
          </cell>
          <cell r="AA2791">
            <v>16.88</v>
          </cell>
          <cell r="AB2791">
            <v>2650.7</v>
          </cell>
          <cell r="AC2791">
            <v>15282.56</v>
          </cell>
          <cell r="AD2791">
            <v>10.31</v>
          </cell>
          <cell r="AE2791">
            <v>16866</v>
          </cell>
          <cell r="AF2791">
            <v>60.41</v>
          </cell>
          <cell r="AG2791">
            <v>5167.41</v>
          </cell>
          <cell r="AH2791">
            <v>48639</v>
          </cell>
          <cell r="AI2791">
            <v>1850.4</v>
          </cell>
          <cell r="AJ2791">
            <v>99508.74</v>
          </cell>
          <cell r="AK2791">
            <v>4337.78</v>
          </cell>
          <cell r="AL2791">
            <v>23795.31</v>
          </cell>
        </row>
        <row r="2792">
          <cell r="A2792">
            <v>38928</v>
          </cell>
          <cell r="B2792" t="str">
            <v>01:45</v>
          </cell>
          <cell r="C2792">
            <v>45118.06</v>
          </cell>
          <cell r="D2792">
            <v>56487.72</v>
          </cell>
          <cell r="E2792">
            <v>72489.67</v>
          </cell>
          <cell r="F2792">
            <v>-172.8</v>
          </cell>
          <cell r="G2792">
            <v>93303.3</v>
          </cell>
          <cell r="H2792">
            <v>12041.72</v>
          </cell>
          <cell r="I2792">
            <v>-98.76</v>
          </cell>
          <cell r="J2792">
            <v>15227.88</v>
          </cell>
          <cell r="K2792">
            <v>5087.0600000000004</v>
          </cell>
          <cell r="L2792">
            <v>7826.85</v>
          </cell>
          <cell r="M2792">
            <v>0</v>
          </cell>
          <cell r="N2792">
            <v>35880</v>
          </cell>
          <cell r="O2792">
            <v>-42.46</v>
          </cell>
          <cell r="P2792">
            <v>19330.02</v>
          </cell>
          <cell r="Q2792">
            <v>71738.759999999995</v>
          </cell>
          <cell r="R2792">
            <v>19290.009999999998</v>
          </cell>
          <cell r="S2792">
            <v>1836</v>
          </cell>
          <cell r="T2792">
            <v>11066.4</v>
          </cell>
          <cell r="U2792">
            <v>7826.85</v>
          </cell>
          <cell r="V2792">
            <v>822</v>
          </cell>
          <cell r="W2792">
            <v>10368</v>
          </cell>
          <cell r="X2792">
            <v>125.25</v>
          </cell>
          <cell r="Y2792">
            <v>10891.34</v>
          </cell>
          <cell r="Z2792">
            <v>4751.3500000000004</v>
          </cell>
          <cell r="AA2792">
            <v>18.760000000000002</v>
          </cell>
          <cell r="AB2792">
            <v>2657.1</v>
          </cell>
          <cell r="AC2792">
            <v>15107.47</v>
          </cell>
          <cell r="AD2792">
            <v>10.69</v>
          </cell>
          <cell r="AE2792">
            <v>16506</v>
          </cell>
          <cell r="AF2792">
            <v>59.37</v>
          </cell>
          <cell r="AG2792">
            <v>5116.57</v>
          </cell>
          <cell r="AH2792">
            <v>47475</v>
          </cell>
          <cell r="AI2792">
            <v>1821.6</v>
          </cell>
          <cell r="AJ2792">
            <v>98468.85</v>
          </cell>
          <cell r="AK2792">
            <v>4166.55</v>
          </cell>
          <cell r="AL2792">
            <v>22835.64</v>
          </cell>
        </row>
        <row r="2793">
          <cell r="A2793">
            <v>38928</v>
          </cell>
          <cell r="B2793" t="str">
            <v>02:00</v>
          </cell>
          <cell r="C2793">
            <v>43844.55</v>
          </cell>
          <cell r="D2793">
            <v>52327.58</v>
          </cell>
          <cell r="E2793">
            <v>72457.66</v>
          </cell>
          <cell r="F2793">
            <v>-172.8</v>
          </cell>
          <cell r="G2793">
            <v>93303.3</v>
          </cell>
          <cell r="H2793">
            <v>11993.72</v>
          </cell>
          <cell r="I2793">
            <v>-98.33</v>
          </cell>
          <cell r="J2793">
            <v>15335.87</v>
          </cell>
          <cell r="K2793">
            <v>5011.42</v>
          </cell>
          <cell r="L2793">
            <v>7833.68</v>
          </cell>
          <cell r="M2793">
            <v>0</v>
          </cell>
          <cell r="N2793">
            <v>35328</v>
          </cell>
          <cell r="O2793">
            <v>-36.4</v>
          </cell>
          <cell r="P2793">
            <v>18659.98</v>
          </cell>
          <cell r="Q2793">
            <v>69698.33</v>
          </cell>
          <cell r="R2793">
            <v>18619.98</v>
          </cell>
          <cell r="S2793">
            <v>1728</v>
          </cell>
          <cell r="T2793">
            <v>10936.8</v>
          </cell>
          <cell r="U2793">
            <v>7833.68</v>
          </cell>
          <cell r="V2793">
            <v>813</v>
          </cell>
          <cell r="W2793">
            <v>10310.4</v>
          </cell>
          <cell r="X2793">
            <v>120</v>
          </cell>
          <cell r="Y2793">
            <v>10891.34</v>
          </cell>
          <cell r="Z2793">
            <v>4797.1400000000003</v>
          </cell>
          <cell r="AA2793">
            <v>18.760000000000002</v>
          </cell>
          <cell r="AB2793">
            <v>2636.4</v>
          </cell>
          <cell r="AC2793">
            <v>14921.22</v>
          </cell>
          <cell r="AD2793">
            <v>10.07</v>
          </cell>
          <cell r="AE2793">
            <v>16236</v>
          </cell>
          <cell r="AF2793">
            <v>59.37</v>
          </cell>
          <cell r="AG2793">
            <v>5211.47</v>
          </cell>
          <cell r="AH2793">
            <v>46659</v>
          </cell>
          <cell r="AI2793">
            <v>1807.2</v>
          </cell>
          <cell r="AJ2793">
            <v>97764.88</v>
          </cell>
          <cell r="AK2793">
            <v>4223.62</v>
          </cell>
          <cell r="AL2793">
            <v>22074.68</v>
          </cell>
        </row>
        <row r="2794">
          <cell r="A2794">
            <v>38928</v>
          </cell>
          <cell r="B2794" t="str">
            <v>02:15</v>
          </cell>
          <cell r="C2794">
            <v>40685.39</v>
          </cell>
          <cell r="D2794">
            <v>51327.46</v>
          </cell>
          <cell r="E2794">
            <v>71980.009999999995</v>
          </cell>
          <cell r="F2794">
            <v>-86.4</v>
          </cell>
          <cell r="G2794">
            <v>93303.3</v>
          </cell>
          <cell r="H2794">
            <v>11991.85</v>
          </cell>
          <cell r="I2794">
            <v>-97.18</v>
          </cell>
          <cell r="J2794">
            <v>15539.45</v>
          </cell>
          <cell r="K2794">
            <v>5090.78</v>
          </cell>
          <cell r="L2794">
            <v>7844.65</v>
          </cell>
          <cell r="M2794">
            <v>0</v>
          </cell>
          <cell r="N2794">
            <v>35328</v>
          </cell>
          <cell r="O2794">
            <v>-42.46</v>
          </cell>
          <cell r="P2794">
            <v>18870</v>
          </cell>
          <cell r="Q2794">
            <v>68217.179999999993</v>
          </cell>
          <cell r="R2794">
            <v>18790</v>
          </cell>
          <cell r="S2794">
            <v>1836</v>
          </cell>
          <cell r="T2794">
            <v>10573.2</v>
          </cell>
          <cell r="U2794">
            <v>7844.65</v>
          </cell>
          <cell r="V2794">
            <v>828</v>
          </cell>
          <cell r="W2794">
            <v>10080</v>
          </cell>
          <cell r="X2794">
            <v>111.75</v>
          </cell>
          <cell r="Y2794">
            <v>10725.06</v>
          </cell>
          <cell r="Z2794">
            <v>4576.0200000000004</v>
          </cell>
          <cell r="AA2794">
            <v>16.88</v>
          </cell>
          <cell r="AB2794">
            <v>2596.3000000000002</v>
          </cell>
          <cell r="AC2794">
            <v>14705.63</v>
          </cell>
          <cell r="AD2794">
            <v>10.07</v>
          </cell>
          <cell r="AE2794">
            <v>15930</v>
          </cell>
          <cell r="AF2794">
            <v>60.41</v>
          </cell>
          <cell r="AG2794">
            <v>5143.6099999999997</v>
          </cell>
          <cell r="AH2794">
            <v>45750</v>
          </cell>
          <cell r="AI2794">
            <v>1792.8</v>
          </cell>
          <cell r="AJ2794">
            <v>96724.99</v>
          </cell>
          <cell r="AK2794">
            <v>4337.78</v>
          </cell>
          <cell r="AL2794">
            <v>21505.42</v>
          </cell>
        </row>
        <row r="2795">
          <cell r="A2795">
            <v>38928</v>
          </cell>
          <cell r="B2795" t="str">
            <v>02:30</v>
          </cell>
          <cell r="C2795">
            <v>39029.800000000003</v>
          </cell>
          <cell r="D2795">
            <v>52247.55</v>
          </cell>
          <cell r="E2795">
            <v>66780</v>
          </cell>
          <cell r="F2795">
            <v>-172.8</v>
          </cell>
          <cell r="G2795">
            <v>93379.97</v>
          </cell>
          <cell r="H2795">
            <v>12043.59</v>
          </cell>
          <cell r="I2795">
            <v>-95.17</v>
          </cell>
          <cell r="J2795">
            <v>15445.06</v>
          </cell>
          <cell r="K2795">
            <v>5090.62</v>
          </cell>
          <cell r="L2795">
            <v>7876.85</v>
          </cell>
          <cell r="M2795">
            <v>0</v>
          </cell>
          <cell r="N2795">
            <v>35880</v>
          </cell>
          <cell r="O2795">
            <v>-36.4</v>
          </cell>
          <cell r="P2795">
            <v>18470.02</v>
          </cell>
          <cell r="Q2795">
            <v>66135.17</v>
          </cell>
          <cell r="R2795">
            <v>18430.02</v>
          </cell>
          <cell r="S2795">
            <v>1728</v>
          </cell>
          <cell r="T2795">
            <v>10296</v>
          </cell>
          <cell r="U2795">
            <v>7876.85</v>
          </cell>
          <cell r="V2795">
            <v>801</v>
          </cell>
          <cell r="W2795">
            <v>9878.4</v>
          </cell>
          <cell r="X2795">
            <v>109.5</v>
          </cell>
          <cell r="Y2795">
            <v>10808.2</v>
          </cell>
          <cell r="Z2795">
            <v>4396.33</v>
          </cell>
          <cell r="AA2795">
            <v>20.64</v>
          </cell>
          <cell r="AB2795">
            <v>2522.6999999999998</v>
          </cell>
          <cell r="AC2795">
            <v>14480.69</v>
          </cell>
          <cell r="AD2795">
            <v>11.21</v>
          </cell>
          <cell r="AE2795">
            <v>15840</v>
          </cell>
          <cell r="AF2795">
            <v>61.45</v>
          </cell>
          <cell r="AG2795">
            <v>5181.01</v>
          </cell>
          <cell r="AH2795">
            <v>45225</v>
          </cell>
          <cell r="AI2795">
            <v>1785.6</v>
          </cell>
          <cell r="AJ2795">
            <v>93893.38</v>
          </cell>
          <cell r="AK2795">
            <v>4223.62</v>
          </cell>
          <cell r="AL2795">
            <v>23341.77</v>
          </cell>
        </row>
        <row r="2796">
          <cell r="A2796">
            <v>38928</v>
          </cell>
          <cell r="B2796" t="str">
            <v>02:45</v>
          </cell>
          <cell r="C2796">
            <v>38838.949999999997</v>
          </cell>
          <cell r="D2796">
            <v>50646.54</v>
          </cell>
          <cell r="E2796">
            <v>66620.800000000003</v>
          </cell>
          <cell r="F2796">
            <v>-172.8</v>
          </cell>
          <cell r="G2796">
            <v>93379.97</v>
          </cell>
          <cell r="H2796">
            <v>12063.84</v>
          </cell>
          <cell r="I2796">
            <v>-94.16</v>
          </cell>
          <cell r="J2796">
            <v>15552.65</v>
          </cell>
          <cell r="K2796">
            <v>5110.8999999999996</v>
          </cell>
          <cell r="L2796">
            <v>7897.65</v>
          </cell>
          <cell r="M2796">
            <v>0</v>
          </cell>
          <cell r="N2796">
            <v>35328</v>
          </cell>
          <cell r="O2796">
            <v>-42.46</v>
          </cell>
          <cell r="P2796">
            <v>15990</v>
          </cell>
          <cell r="Q2796">
            <v>66814.16</v>
          </cell>
          <cell r="R2796">
            <v>15950</v>
          </cell>
          <cell r="S2796">
            <v>1728</v>
          </cell>
          <cell r="T2796">
            <v>9921.6</v>
          </cell>
          <cell r="U2796">
            <v>7897.65</v>
          </cell>
          <cell r="V2796">
            <v>792</v>
          </cell>
          <cell r="W2796">
            <v>10051.200000000001</v>
          </cell>
          <cell r="X2796">
            <v>103.5</v>
          </cell>
          <cell r="Y2796">
            <v>10808.2</v>
          </cell>
          <cell r="Z2796">
            <v>4275.92</v>
          </cell>
          <cell r="AA2796">
            <v>16.88</v>
          </cell>
          <cell r="AB2796">
            <v>2510</v>
          </cell>
          <cell r="AC2796">
            <v>14365.36</v>
          </cell>
          <cell r="AD2796">
            <v>9.85</v>
          </cell>
          <cell r="AE2796">
            <v>15660</v>
          </cell>
          <cell r="AF2796">
            <v>62.5</v>
          </cell>
          <cell r="AG2796">
            <v>5236.0200000000004</v>
          </cell>
          <cell r="AH2796">
            <v>44832</v>
          </cell>
          <cell r="AI2796">
            <v>1771.2</v>
          </cell>
          <cell r="AJ2796">
            <v>93141.43</v>
          </cell>
          <cell r="AK2796">
            <v>4394.8500000000004</v>
          </cell>
          <cell r="AL2796">
            <v>22736.28</v>
          </cell>
        </row>
        <row r="2797">
          <cell r="A2797">
            <v>38928</v>
          </cell>
          <cell r="B2797" t="str">
            <v>03:00</v>
          </cell>
          <cell r="C2797">
            <v>37950.339999999997</v>
          </cell>
          <cell r="D2797">
            <v>49286.28</v>
          </cell>
          <cell r="E2797">
            <v>66220.759999999995</v>
          </cell>
          <cell r="F2797">
            <v>-86.4</v>
          </cell>
          <cell r="G2797">
            <v>93303.3</v>
          </cell>
          <cell r="H2797">
            <v>12137.71</v>
          </cell>
          <cell r="I2797">
            <v>-93.73</v>
          </cell>
          <cell r="J2797">
            <v>15204.68</v>
          </cell>
          <cell r="K2797">
            <v>5163.04</v>
          </cell>
          <cell r="L2797">
            <v>7980.68</v>
          </cell>
          <cell r="M2797">
            <v>0</v>
          </cell>
          <cell r="N2797">
            <v>35328</v>
          </cell>
          <cell r="O2797">
            <v>-42.46</v>
          </cell>
          <cell r="P2797">
            <v>15829.98</v>
          </cell>
          <cell r="Q2797">
            <v>65813.73</v>
          </cell>
          <cell r="R2797">
            <v>15789.98</v>
          </cell>
          <cell r="S2797">
            <v>1836</v>
          </cell>
          <cell r="T2797">
            <v>9644.4</v>
          </cell>
          <cell r="U2797">
            <v>7980.68</v>
          </cell>
          <cell r="V2797">
            <v>801</v>
          </cell>
          <cell r="W2797">
            <v>9763.2000000000007</v>
          </cell>
          <cell r="X2797">
            <v>102</v>
          </cell>
          <cell r="Y2797">
            <v>10974.48</v>
          </cell>
          <cell r="Z2797">
            <v>4207.34</v>
          </cell>
          <cell r="AA2797">
            <v>18.760000000000002</v>
          </cell>
          <cell r="AB2797">
            <v>2553.1999999999998</v>
          </cell>
          <cell r="AC2797">
            <v>14309.82</v>
          </cell>
          <cell r="AD2797">
            <v>9.64</v>
          </cell>
          <cell r="AE2797">
            <v>15660</v>
          </cell>
          <cell r="AF2797">
            <v>59.37</v>
          </cell>
          <cell r="AG2797">
            <v>5226.3999999999996</v>
          </cell>
          <cell r="AH2797">
            <v>44214</v>
          </cell>
          <cell r="AI2797">
            <v>1764</v>
          </cell>
          <cell r="AJ2797">
            <v>92405.51</v>
          </cell>
          <cell r="AK2797">
            <v>4451.93</v>
          </cell>
          <cell r="AL2797">
            <v>22481.45</v>
          </cell>
        </row>
        <row r="2798">
          <cell r="A2798">
            <v>38928</v>
          </cell>
          <cell r="B2798" t="str">
            <v>03:15</v>
          </cell>
          <cell r="C2798">
            <v>36547.599999999999</v>
          </cell>
          <cell r="D2798">
            <v>48806.18</v>
          </cell>
          <cell r="E2798">
            <v>66049.149999999994</v>
          </cell>
          <cell r="F2798">
            <v>-172.8</v>
          </cell>
          <cell r="G2798">
            <v>93226.63</v>
          </cell>
          <cell r="H2798">
            <v>12065.72</v>
          </cell>
          <cell r="I2798">
            <v>-96.32</v>
          </cell>
          <cell r="J2798">
            <v>15467.86</v>
          </cell>
          <cell r="K2798">
            <v>5136.72</v>
          </cell>
          <cell r="L2798">
            <v>7912.08</v>
          </cell>
          <cell r="M2798">
            <v>0</v>
          </cell>
          <cell r="N2798">
            <v>35328</v>
          </cell>
          <cell r="O2798">
            <v>-36.4</v>
          </cell>
          <cell r="P2798">
            <v>15699.97</v>
          </cell>
          <cell r="Q2798">
            <v>65856.320000000007</v>
          </cell>
          <cell r="R2798">
            <v>15659.97</v>
          </cell>
          <cell r="S2798">
            <v>1728</v>
          </cell>
          <cell r="T2798">
            <v>9705.6</v>
          </cell>
          <cell r="U2798">
            <v>7912.08</v>
          </cell>
          <cell r="V2798">
            <v>792</v>
          </cell>
          <cell r="W2798">
            <v>9878.4</v>
          </cell>
          <cell r="X2798">
            <v>99.75</v>
          </cell>
          <cell r="Y2798">
            <v>11140.76</v>
          </cell>
          <cell r="Z2798">
            <v>4441.25</v>
          </cell>
          <cell r="AA2798">
            <v>18.760000000000002</v>
          </cell>
          <cell r="AB2798">
            <v>2601.1</v>
          </cell>
          <cell r="AC2798">
            <v>12854.81</v>
          </cell>
          <cell r="AD2798">
            <v>10.32</v>
          </cell>
          <cell r="AE2798">
            <v>15480</v>
          </cell>
          <cell r="AF2798">
            <v>61.45</v>
          </cell>
          <cell r="AG2798">
            <v>5267.87</v>
          </cell>
          <cell r="AH2798">
            <v>44034</v>
          </cell>
          <cell r="AI2798">
            <v>1742.4</v>
          </cell>
          <cell r="AJ2798">
            <v>91877.58</v>
          </cell>
          <cell r="AK2798">
            <v>4337.78</v>
          </cell>
          <cell r="AL2798">
            <v>22206.76</v>
          </cell>
        </row>
        <row r="2799">
          <cell r="A2799">
            <v>38928</v>
          </cell>
          <cell r="B2799" t="str">
            <v>03:30</v>
          </cell>
          <cell r="C2799">
            <v>35917.85</v>
          </cell>
          <cell r="D2799">
            <v>45445.66</v>
          </cell>
          <cell r="E2799">
            <v>66248.75</v>
          </cell>
          <cell r="F2799">
            <v>-172.8</v>
          </cell>
          <cell r="G2799">
            <v>93303.3</v>
          </cell>
          <cell r="H2799">
            <v>12065.72</v>
          </cell>
          <cell r="I2799">
            <v>-96.03</v>
          </cell>
          <cell r="J2799">
            <v>15624.24</v>
          </cell>
          <cell r="K2799">
            <v>5075.7299999999996</v>
          </cell>
          <cell r="L2799">
            <v>7910.55</v>
          </cell>
          <cell r="M2799">
            <v>0</v>
          </cell>
          <cell r="N2799">
            <v>35328</v>
          </cell>
          <cell r="O2799">
            <v>-42.46</v>
          </cell>
          <cell r="P2799">
            <v>15730</v>
          </cell>
          <cell r="Q2799">
            <v>66096.03</v>
          </cell>
          <cell r="R2799">
            <v>15690</v>
          </cell>
          <cell r="S2799">
            <v>1728</v>
          </cell>
          <cell r="T2799">
            <v>9558</v>
          </cell>
          <cell r="U2799">
            <v>7910.55</v>
          </cell>
          <cell r="V2799">
            <v>753</v>
          </cell>
          <cell r="W2799">
            <v>9849.6</v>
          </cell>
          <cell r="X2799">
            <v>98.25</v>
          </cell>
          <cell r="Y2799">
            <v>11140.76</v>
          </cell>
          <cell r="Z2799">
            <v>4581.45</v>
          </cell>
          <cell r="AA2799">
            <v>18.760000000000002</v>
          </cell>
          <cell r="AB2799">
            <v>2594.6999999999998</v>
          </cell>
          <cell r="AC2799">
            <v>11490.06</v>
          </cell>
          <cell r="AD2799">
            <v>9.9499999999999993</v>
          </cell>
          <cell r="AE2799">
            <v>15498</v>
          </cell>
          <cell r="AF2799">
            <v>61.45</v>
          </cell>
          <cell r="AG2799">
            <v>5225.8500000000004</v>
          </cell>
          <cell r="AH2799">
            <v>43452</v>
          </cell>
          <cell r="AI2799">
            <v>1735.2</v>
          </cell>
          <cell r="AJ2799">
            <v>91301.61</v>
          </cell>
          <cell r="AK2799">
            <v>4223.62</v>
          </cell>
          <cell r="AL2799">
            <v>21660.880000000001</v>
          </cell>
        </row>
        <row r="2800">
          <cell r="A2800">
            <v>38928</v>
          </cell>
          <cell r="B2800" t="str">
            <v>03:45</v>
          </cell>
          <cell r="C2800">
            <v>36316.75</v>
          </cell>
          <cell r="D2800">
            <v>42725.75</v>
          </cell>
          <cell r="E2800">
            <v>66608.789999999994</v>
          </cell>
          <cell r="F2800">
            <v>-86.4</v>
          </cell>
          <cell r="G2800">
            <v>93341.63</v>
          </cell>
          <cell r="H2800">
            <v>12111.84</v>
          </cell>
          <cell r="I2800">
            <v>-97.76</v>
          </cell>
          <cell r="J2800">
            <v>15312.67</v>
          </cell>
          <cell r="K2800">
            <v>5161.24</v>
          </cell>
          <cell r="L2800">
            <v>7889.77</v>
          </cell>
          <cell r="M2800">
            <v>0</v>
          </cell>
          <cell r="N2800">
            <v>35328</v>
          </cell>
          <cell r="O2800">
            <v>-36.4</v>
          </cell>
          <cell r="P2800">
            <v>15540</v>
          </cell>
          <cell r="Q2800">
            <v>65737.759999999995</v>
          </cell>
          <cell r="R2800">
            <v>15500</v>
          </cell>
          <cell r="S2800">
            <v>1728</v>
          </cell>
          <cell r="T2800">
            <v>9129.6</v>
          </cell>
          <cell r="U2800">
            <v>7889.77</v>
          </cell>
          <cell r="V2800">
            <v>684</v>
          </cell>
          <cell r="W2800">
            <v>9676.7999999999993</v>
          </cell>
          <cell r="X2800">
            <v>97.5</v>
          </cell>
          <cell r="Y2800">
            <v>11057.62</v>
          </cell>
          <cell r="Z2800">
            <v>4507.6400000000003</v>
          </cell>
          <cell r="AA2800">
            <v>16.88</v>
          </cell>
          <cell r="AB2800">
            <v>2581.9</v>
          </cell>
          <cell r="AC2800">
            <v>11041.79</v>
          </cell>
          <cell r="AD2800">
            <v>9.64</v>
          </cell>
          <cell r="AE2800">
            <v>15444</v>
          </cell>
          <cell r="AF2800">
            <v>62.5</v>
          </cell>
          <cell r="AG2800">
            <v>5273.28</v>
          </cell>
          <cell r="AH2800">
            <v>43002</v>
          </cell>
          <cell r="AI2800">
            <v>1742.4</v>
          </cell>
          <cell r="AJ2800">
            <v>91349.59</v>
          </cell>
          <cell r="AK2800">
            <v>4223.62</v>
          </cell>
          <cell r="AL2800">
            <v>21171.11</v>
          </cell>
        </row>
        <row r="2801">
          <cell r="A2801">
            <v>38928</v>
          </cell>
          <cell r="B2801" t="str">
            <v>04:00</v>
          </cell>
          <cell r="C2801">
            <v>35093.25</v>
          </cell>
          <cell r="D2801">
            <v>42565.71</v>
          </cell>
          <cell r="E2801">
            <v>66529.2</v>
          </cell>
          <cell r="F2801">
            <v>-172.8</v>
          </cell>
          <cell r="G2801">
            <v>93303.3</v>
          </cell>
          <cell r="H2801">
            <v>12161.71</v>
          </cell>
          <cell r="I2801">
            <v>-97.18</v>
          </cell>
          <cell r="J2801">
            <v>15731.83</v>
          </cell>
          <cell r="K2801">
            <v>5073.32</v>
          </cell>
          <cell r="L2801">
            <v>7940.82</v>
          </cell>
          <cell r="M2801">
            <v>0</v>
          </cell>
          <cell r="N2801">
            <v>35328</v>
          </cell>
          <cell r="O2801">
            <v>-42.46</v>
          </cell>
          <cell r="P2801">
            <v>14660.02</v>
          </cell>
          <cell r="Q2801">
            <v>65617.179999999993</v>
          </cell>
          <cell r="R2801">
            <v>14620.01</v>
          </cell>
          <cell r="S2801">
            <v>1836</v>
          </cell>
          <cell r="T2801">
            <v>9129.6</v>
          </cell>
          <cell r="U2801">
            <v>7940.82</v>
          </cell>
          <cell r="V2801">
            <v>651</v>
          </cell>
          <cell r="W2801">
            <v>9792</v>
          </cell>
          <cell r="X2801">
            <v>96.75</v>
          </cell>
          <cell r="Y2801">
            <v>10808.2</v>
          </cell>
          <cell r="Z2801">
            <v>4319.9399999999996</v>
          </cell>
          <cell r="AA2801">
            <v>18.760000000000002</v>
          </cell>
          <cell r="AB2801">
            <v>2589.9</v>
          </cell>
          <cell r="AC2801">
            <v>11330.19</v>
          </cell>
          <cell r="AD2801">
            <v>10.199999999999999</v>
          </cell>
          <cell r="AE2801">
            <v>15480</v>
          </cell>
          <cell r="AF2801">
            <v>62.5</v>
          </cell>
          <cell r="AG2801">
            <v>5211.57</v>
          </cell>
          <cell r="AH2801">
            <v>43020</v>
          </cell>
          <cell r="AI2801">
            <v>1742.4</v>
          </cell>
          <cell r="AJ2801">
            <v>90965.63</v>
          </cell>
          <cell r="AK2801">
            <v>4337.78</v>
          </cell>
          <cell r="AL2801">
            <v>20956.03</v>
          </cell>
        </row>
        <row r="2802">
          <cell r="A2802">
            <v>38928</v>
          </cell>
          <cell r="B2802" t="str">
            <v>04:15</v>
          </cell>
          <cell r="C2802">
            <v>34517.910000000003</v>
          </cell>
          <cell r="D2802">
            <v>42205.65</v>
          </cell>
          <cell r="E2802">
            <v>66889.2</v>
          </cell>
          <cell r="F2802">
            <v>-172.8</v>
          </cell>
          <cell r="G2802">
            <v>93341.63</v>
          </cell>
          <cell r="H2802">
            <v>12183.83</v>
          </cell>
          <cell r="I2802">
            <v>-99.77</v>
          </cell>
          <cell r="J2802">
            <v>15768.23</v>
          </cell>
          <cell r="K2802">
            <v>5150.08</v>
          </cell>
          <cell r="L2802">
            <v>7880.9</v>
          </cell>
          <cell r="M2802">
            <v>0</v>
          </cell>
          <cell r="N2802">
            <v>35328</v>
          </cell>
          <cell r="O2802">
            <v>-36.4</v>
          </cell>
          <cell r="P2802">
            <v>14499.97</v>
          </cell>
          <cell r="Q2802">
            <v>66099.77</v>
          </cell>
          <cell r="R2802">
            <v>14459.97</v>
          </cell>
          <cell r="S2802">
            <v>1728</v>
          </cell>
          <cell r="T2802">
            <v>8859.6</v>
          </cell>
          <cell r="U2802">
            <v>7880.9</v>
          </cell>
          <cell r="V2802">
            <v>657</v>
          </cell>
          <cell r="W2802">
            <v>9561.6</v>
          </cell>
          <cell r="X2802">
            <v>96</v>
          </cell>
          <cell r="Y2802">
            <v>10558.78</v>
          </cell>
          <cell r="Z2802">
            <v>4137.1499999999996</v>
          </cell>
          <cell r="AA2802">
            <v>16.88</v>
          </cell>
          <cell r="AB2802">
            <v>2632.9</v>
          </cell>
          <cell r="AC2802">
            <v>11319.65</v>
          </cell>
          <cell r="AD2802">
            <v>9.92</v>
          </cell>
          <cell r="AE2802">
            <v>15660</v>
          </cell>
          <cell r="AF2802">
            <v>62.5</v>
          </cell>
          <cell r="AG2802">
            <v>5259.5</v>
          </cell>
          <cell r="AH2802">
            <v>42954</v>
          </cell>
          <cell r="AI2802">
            <v>1742.4</v>
          </cell>
          <cell r="AJ2802">
            <v>90917.62</v>
          </cell>
          <cell r="AK2802">
            <v>4451.93</v>
          </cell>
          <cell r="AL2802">
            <v>20681.34</v>
          </cell>
        </row>
        <row r="2803">
          <cell r="A2803">
            <v>38928</v>
          </cell>
          <cell r="B2803" t="str">
            <v>04:30</v>
          </cell>
          <cell r="C2803">
            <v>34299.06</v>
          </cell>
          <cell r="D2803">
            <v>42125.62</v>
          </cell>
          <cell r="E2803">
            <v>66448.78</v>
          </cell>
          <cell r="F2803">
            <v>-172.8</v>
          </cell>
          <cell r="G2803">
            <v>93379.97</v>
          </cell>
          <cell r="H2803">
            <v>12209.7</v>
          </cell>
          <cell r="I2803">
            <v>-99.91</v>
          </cell>
          <cell r="J2803">
            <v>15587.45</v>
          </cell>
          <cell r="K2803">
            <v>5072.92</v>
          </cell>
          <cell r="L2803">
            <v>7992.93</v>
          </cell>
          <cell r="M2803">
            <v>0</v>
          </cell>
          <cell r="N2803">
            <v>35328</v>
          </cell>
          <cell r="O2803">
            <v>-42.46</v>
          </cell>
          <cell r="P2803">
            <v>14350.02</v>
          </cell>
          <cell r="Q2803">
            <v>65779.91</v>
          </cell>
          <cell r="R2803">
            <v>14310.01</v>
          </cell>
          <cell r="S2803">
            <v>1836</v>
          </cell>
          <cell r="T2803">
            <v>8280</v>
          </cell>
          <cell r="U2803">
            <v>7992.93</v>
          </cell>
          <cell r="V2803">
            <v>669</v>
          </cell>
          <cell r="W2803">
            <v>9388.7999999999993</v>
          </cell>
          <cell r="X2803">
            <v>99.75</v>
          </cell>
          <cell r="Y2803">
            <v>10475.64</v>
          </cell>
          <cell r="Z2803">
            <v>3979.99</v>
          </cell>
          <cell r="AA2803">
            <v>18.760000000000002</v>
          </cell>
          <cell r="AB2803">
            <v>2674.4</v>
          </cell>
          <cell r="AC2803">
            <v>11234.63</v>
          </cell>
          <cell r="AD2803">
            <v>9.6199999999999992</v>
          </cell>
          <cell r="AE2803">
            <v>15822</v>
          </cell>
          <cell r="AF2803">
            <v>62.5</v>
          </cell>
          <cell r="AG2803">
            <v>5318.92</v>
          </cell>
          <cell r="AH2803">
            <v>43005</v>
          </cell>
          <cell r="AI2803">
            <v>1749.6</v>
          </cell>
          <cell r="AJ2803">
            <v>90389.66</v>
          </cell>
          <cell r="AK2803">
            <v>4394.8500000000004</v>
          </cell>
          <cell r="AL2803">
            <v>20601.849999999999</v>
          </cell>
        </row>
        <row r="2804">
          <cell r="A2804">
            <v>38928</v>
          </cell>
          <cell r="B2804" t="str">
            <v>04:45</v>
          </cell>
          <cell r="C2804">
            <v>33972.18</v>
          </cell>
          <cell r="D2804">
            <v>51007.4</v>
          </cell>
          <cell r="E2804">
            <v>55247.89</v>
          </cell>
          <cell r="F2804">
            <v>-86.4</v>
          </cell>
          <cell r="G2804">
            <v>93379.97</v>
          </cell>
          <cell r="H2804">
            <v>12161.71</v>
          </cell>
          <cell r="I2804">
            <v>-102.5</v>
          </cell>
          <cell r="J2804">
            <v>15815.43</v>
          </cell>
          <cell r="K2804">
            <v>5096.6499999999996</v>
          </cell>
          <cell r="L2804">
            <v>7969.65</v>
          </cell>
          <cell r="M2804">
            <v>0</v>
          </cell>
          <cell r="N2804">
            <v>35880</v>
          </cell>
          <cell r="O2804">
            <v>-36.4</v>
          </cell>
          <cell r="P2804">
            <v>14539.99</v>
          </cell>
          <cell r="Q2804">
            <v>63382.5</v>
          </cell>
          <cell r="R2804">
            <v>14499.99</v>
          </cell>
          <cell r="S2804">
            <v>1836</v>
          </cell>
          <cell r="T2804">
            <v>8125.2</v>
          </cell>
          <cell r="U2804">
            <v>7969.65</v>
          </cell>
          <cell r="V2804">
            <v>693</v>
          </cell>
          <cell r="W2804">
            <v>9360</v>
          </cell>
          <cell r="X2804">
            <v>97.5</v>
          </cell>
          <cell r="Y2804">
            <v>10558.78</v>
          </cell>
          <cell r="Z2804">
            <v>3964.16</v>
          </cell>
          <cell r="AA2804">
            <v>18.760000000000002</v>
          </cell>
          <cell r="AB2804">
            <v>2672.8</v>
          </cell>
          <cell r="AC2804">
            <v>11274.51</v>
          </cell>
          <cell r="AD2804">
            <v>10</v>
          </cell>
          <cell r="AE2804">
            <v>15642</v>
          </cell>
          <cell r="AF2804">
            <v>63.54</v>
          </cell>
          <cell r="AG2804">
            <v>5229.96</v>
          </cell>
          <cell r="AH2804">
            <v>43098</v>
          </cell>
          <cell r="AI2804">
            <v>1749.6</v>
          </cell>
          <cell r="AJ2804">
            <v>85446.45</v>
          </cell>
          <cell r="AK2804">
            <v>4394.8500000000004</v>
          </cell>
          <cell r="AL2804">
            <v>24892.880000000001</v>
          </cell>
        </row>
        <row r="2805">
          <cell r="A2805">
            <v>38928</v>
          </cell>
          <cell r="B2805" t="str">
            <v>05:00</v>
          </cell>
          <cell r="C2805">
            <v>33231.21</v>
          </cell>
          <cell r="D2805">
            <v>53167.839999999997</v>
          </cell>
          <cell r="E2805">
            <v>53368.15</v>
          </cell>
          <cell r="F2805">
            <v>-172.8</v>
          </cell>
          <cell r="G2805">
            <v>93303.3</v>
          </cell>
          <cell r="H2805">
            <v>12137.71</v>
          </cell>
          <cell r="I2805">
            <v>-110.41</v>
          </cell>
          <cell r="J2805">
            <v>15599.05</v>
          </cell>
          <cell r="K2805">
            <v>5044.46</v>
          </cell>
          <cell r="L2805">
            <v>8010.46</v>
          </cell>
          <cell r="M2805">
            <v>0</v>
          </cell>
          <cell r="N2805">
            <v>35328</v>
          </cell>
          <cell r="O2805">
            <v>-42.46</v>
          </cell>
          <cell r="P2805">
            <v>14280.02</v>
          </cell>
          <cell r="Q2805">
            <v>64030.41</v>
          </cell>
          <cell r="R2805">
            <v>14240.02</v>
          </cell>
          <cell r="S2805">
            <v>1836</v>
          </cell>
          <cell r="T2805">
            <v>8046</v>
          </cell>
          <cell r="U2805">
            <v>8010.46</v>
          </cell>
          <cell r="V2805">
            <v>714</v>
          </cell>
          <cell r="W2805">
            <v>9388.7999999999993</v>
          </cell>
          <cell r="X2805">
            <v>97.5</v>
          </cell>
          <cell r="Y2805">
            <v>10641.92</v>
          </cell>
          <cell r="Z2805">
            <v>3931.3</v>
          </cell>
          <cell r="AA2805">
            <v>18.760000000000002</v>
          </cell>
          <cell r="AB2805">
            <v>2690.3</v>
          </cell>
          <cell r="AC2805">
            <v>11324.31</v>
          </cell>
          <cell r="AD2805">
            <v>10.26</v>
          </cell>
          <cell r="AE2805">
            <v>15750</v>
          </cell>
          <cell r="AF2805">
            <v>64.58</v>
          </cell>
          <cell r="AG2805">
            <v>5216.2299999999996</v>
          </cell>
          <cell r="AH2805">
            <v>43353</v>
          </cell>
          <cell r="AI2805">
            <v>1792.8</v>
          </cell>
          <cell r="AJ2805">
            <v>84662.52</v>
          </cell>
          <cell r="AK2805">
            <v>4394.8500000000004</v>
          </cell>
          <cell r="AL2805">
            <v>26011.53</v>
          </cell>
        </row>
        <row r="2806">
          <cell r="A2806">
            <v>38928</v>
          </cell>
          <cell r="B2806" t="str">
            <v>05:15</v>
          </cell>
          <cell r="C2806">
            <v>34227.839999999997</v>
          </cell>
          <cell r="D2806">
            <v>55728.34</v>
          </cell>
          <cell r="E2806">
            <v>53327.74</v>
          </cell>
          <cell r="F2806">
            <v>-172.8</v>
          </cell>
          <cell r="G2806">
            <v>93379.97</v>
          </cell>
          <cell r="H2806">
            <v>12137.71</v>
          </cell>
          <cell r="I2806">
            <v>-109.83</v>
          </cell>
          <cell r="J2806">
            <v>15635.44</v>
          </cell>
          <cell r="K2806">
            <v>5225.55</v>
          </cell>
          <cell r="L2806">
            <v>7997.97</v>
          </cell>
          <cell r="M2806">
            <v>0</v>
          </cell>
          <cell r="N2806">
            <v>35328</v>
          </cell>
          <cell r="O2806">
            <v>-36.4</v>
          </cell>
          <cell r="P2806">
            <v>14449.98</v>
          </cell>
          <cell r="Q2806">
            <v>65949.83</v>
          </cell>
          <cell r="R2806">
            <v>14409.98</v>
          </cell>
          <cell r="S2806">
            <v>1836</v>
          </cell>
          <cell r="T2806">
            <v>7992</v>
          </cell>
          <cell r="U2806">
            <v>7997.97</v>
          </cell>
          <cell r="V2806">
            <v>747</v>
          </cell>
          <cell r="W2806">
            <v>9417.6</v>
          </cell>
          <cell r="X2806">
            <v>96.75</v>
          </cell>
          <cell r="Y2806">
            <v>10558.78</v>
          </cell>
          <cell r="Z2806">
            <v>4172.62</v>
          </cell>
          <cell r="AA2806">
            <v>18.760000000000002</v>
          </cell>
          <cell r="AB2806">
            <v>2760.5</v>
          </cell>
          <cell r="AC2806">
            <v>11444.05</v>
          </cell>
          <cell r="AD2806">
            <v>10.08</v>
          </cell>
          <cell r="AE2806">
            <v>15912</v>
          </cell>
          <cell r="AF2806">
            <v>65.62</v>
          </cell>
          <cell r="AG2806">
            <v>5189.5600000000004</v>
          </cell>
          <cell r="AH2806">
            <v>43965</v>
          </cell>
          <cell r="AI2806">
            <v>1814.4</v>
          </cell>
          <cell r="AJ2806">
            <v>84598.54</v>
          </cell>
          <cell r="AK2806">
            <v>4451.93</v>
          </cell>
          <cell r="AL2806">
            <v>25895.81</v>
          </cell>
        </row>
        <row r="2807">
          <cell r="A2807">
            <v>38928</v>
          </cell>
          <cell r="B2807" t="str">
            <v>05:30</v>
          </cell>
          <cell r="C2807">
            <v>35296.5</v>
          </cell>
          <cell r="D2807">
            <v>56328.47</v>
          </cell>
          <cell r="E2807">
            <v>53367.35</v>
          </cell>
          <cell r="F2807">
            <v>-86.4</v>
          </cell>
          <cell r="G2807">
            <v>93264.97</v>
          </cell>
          <cell r="H2807">
            <v>12257.7</v>
          </cell>
          <cell r="I2807">
            <v>-115.72</v>
          </cell>
          <cell r="J2807">
            <v>15383.06</v>
          </cell>
          <cell r="K2807">
            <v>5163.04</v>
          </cell>
          <cell r="L2807">
            <v>7830.01</v>
          </cell>
          <cell r="M2807">
            <v>0</v>
          </cell>
          <cell r="N2807">
            <v>35328</v>
          </cell>
          <cell r="O2807">
            <v>-42.46</v>
          </cell>
          <cell r="P2807">
            <v>15149.98</v>
          </cell>
          <cell r="Q2807">
            <v>67155.72</v>
          </cell>
          <cell r="R2807">
            <v>15109.97</v>
          </cell>
          <cell r="S2807">
            <v>1728</v>
          </cell>
          <cell r="T2807">
            <v>7923.6</v>
          </cell>
          <cell r="U2807">
            <v>7830.01</v>
          </cell>
          <cell r="V2807">
            <v>756</v>
          </cell>
          <cell r="W2807">
            <v>9504</v>
          </cell>
          <cell r="X2807">
            <v>98.25</v>
          </cell>
          <cell r="Y2807">
            <v>10392.5</v>
          </cell>
          <cell r="Z2807">
            <v>4210.33</v>
          </cell>
          <cell r="AA2807">
            <v>18.760000000000002</v>
          </cell>
          <cell r="AB2807">
            <v>2827.4</v>
          </cell>
          <cell r="AC2807">
            <v>11574</v>
          </cell>
          <cell r="AD2807">
            <v>10.7</v>
          </cell>
          <cell r="AE2807">
            <v>16164</v>
          </cell>
          <cell r="AF2807">
            <v>67.7</v>
          </cell>
          <cell r="AG2807">
            <v>5255.46</v>
          </cell>
          <cell r="AH2807">
            <v>44013</v>
          </cell>
          <cell r="AI2807">
            <v>1857.6</v>
          </cell>
          <cell r="AJ2807">
            <v>85014.45</v>
          </cell>
          <cell r="AK2807">
            <v>4451.93</v>
          </cell>
          <cell r="AL2807">
            <v>26186.86</v>
          </cell>
        </row>
        <row r="2808">
          <cell r="A2808">
            <v>38928</v>
          </cell>
          <cell r="B2808" t="str">
            <v>05:45</v>
          </cell>
          <cell r="C2808">
            <v>39351.870000000003</v>
          </cell>
          <cell r="D2808">
            <v>55328.27</v>
          </cell>
          <cell r="E2808">
            <v>53247.75</v>
          </cell>
          <cell r="F2808">
            <v>-172.8</v>
          </cell>
          <cell r="G2808">
            <v>93341.63</v>
          </cell>
          <cell r="H2808">
            <v>12233.7</v>
          </cell>
          <cell r="I2808">
            <v>-120.9</v>
          </cell>
          <cell r="J2808">
            <v>15575.45</v>
          </cell>
          <cell r="K2808">
            <v>5183.3900000000003</v>
          </cell>
          <cell r="L2808">
            <v>7663.88</v>
          </cell>
          <cell r="M2808">
            <v>0</v>
          </cell>
          <cell r="N2808">
            <v>35328</v>
          </cell>
          <cell r="O2808">
            <v>-48.53</v>
          </cell>
          <cell r="P2808">
            <v>15640</v>
          </cell>
          <cell r="Q2808">
            <v>67920.899999999994</v>
          </cell>
          <cell r="R2808">
            <v>15600</v>
          </cell>
          <cell r="S2808">
            <v>1836</v>
          </cell>
          <cell r="T2808">
            <v>8550</v>
          </cell>
          <cell r="U2808">
            <v>7663.88</v>
          </cell>
          <cell r="V2808">
            <v>771</v>
          </cell>
          <cell r="W2808">
            <v>9446.4</v>
          </cell>
          <cell r="X2808">
            <v>102</v>
          </cell>
          <cell r="Y2808">
            <v>10309.36</v>
          </cell>
          <cell r="Z2808">
            <v>4371.54</v>
          </cell>
          <cell r="AA2808">
            <v>18.760000000000002</v>
          </cell>
          <cell r="AB2808">
            <v>2878.5</v>
          </cell>
          <cell r="AC2808">
            <v>11688.86</v>
          </cell>
          <cell r="AD2808">
            <v>13.07</v>
          </cell>
          <cell r="AE2808">
            <v>16560</v>
          </cell>
          <cell r="AF2808">
            <v>71.87</v>
          </cell>
          <cell r="AG2808">
            <v>5271.34</v>
          </cell>
          <cell r="AH2808">
            <v>44565</v>
          </cell>
          <cell r="AI2808">
            <v>1900.8</v>
          </cell>
          <cell r="AJ2808">
            <v>84710.48</v>
          </cell>
          <cell r="AK2808">
            <v>4394.8500000000004</v>
          </cell>
          <cell r="AL2808">
            <v>26015.040000000001</v>
          </cell>
        </row>
        <row r="2809">
          <cell r="A2809">
            <v>38928</v>
          </cell>
          <cell r="B2809" t="str">
            <v>06:00</v>
          </cell>
          <cell r="C2809">
            <v>39595.129999999997</v>
          </cell>
          <cell r="D2809">
            <v>52927.78</v>
          </cell>
          <cell r="E2809">
            <v>53286.95</v>
          </cell>
          <cell r="F2809">
            <v>-172.8</v>
          </cell>
          <cell r="G2809">
            <v>93303.3</v>
          </cell>
          <cell r="H2809">
            <v>12257.7</v>
          </cell>
          <cell r="I2809">
            <v>-128.52000000000001</v>
          </cell>
          <cell r="J2809">
            <v>15443.46</v>
          </cell>
          <cell r="K2809">
            <v>5133.1099999999997</v>
          </cell>
          <cell r="L2809">
            <v>8091.94</v>
          </cell>
          <cell r="M2809">
            <v>0</v>
          </cell>
          <cell r="N2809">
            <v>35328</v>
          </cell>
          <cell r="O2809">
            <v>3348.56</v>
          </cell>
          <cell r="P2809">
            <v>18020</v>
          </cell>
          <cell r="Q2809">
            <v>64608.52</v>
          </cell>
          <cell r="R2809">
            <v>20940</v>
          </cell>
          <cell r="S2809">
            <v>1836</v>
          </cell>
          <cell r="T2809">
            <v>8445.6</v>
          </cell>
          <cell r="U2809">
            <v>8091.94</v>
          </cell>
          <cell r="V2809">
            <v>819</v>
          </cell>
          <cell r="W2809">
            <v>9619.2000000000007</v>
          </cell>
          <cell r="X2809">
            <v>101.25</v>
          </cell>
          <cell r="Y2809">
            <v>10392.5</v>
          </cell>
          <cell r="Z2809">
            <v>4360.62</v>
          </cell>
          <cell r="AA2809">
            <v>18.760000000000002</v>
          </cell>
          <cell r="AB2809">
            <v>2956.6</v>
          </cell>
          <cell r="AC2809">
            <v>11293.53</v>
          </cell>
          <cell r="AD2809">
            <v>10.7</v>
          </cell>
          <cell r="AE2809">
            <v>16974</v>
          </cell>
          <cell r="AF2809">
            <v>76.040000000000006</v>
          </cell>
          <cell r="AG2809">
            <v>5165.41</v>
          </cell>
          <cell r="AH2809">
            <v>45057</v>
          </cell>
          <cell r="AI2809">
            <v>1980</v>
          </cell>
          <cell r="AJ2809">
            <v>84950.44</v>
          </cell>
          <cell r="AK2809">
            <v>4451.93</v>
          </cell>
          <cell r="AL2809">
            <v>26091.01</v>
          </cell>
        </row>
        <row r="2810">
          <cell r="A2810">
            <v>38928</v>
          </cell>
          <cell r="B2810" t="str">
            <v>06:15</v>
          </cell>
          <cell r="C2810">
            <v>38991.39</v>
          </cell>
          <cell r="D2810">
            <v>45886.38</v>
          </cell>
          <cell r="E2810">
            <v>53766.5</v>
          </cell>
          <cell r="F2810">
            <v>-86.4</v>
          </cell>
          <cell r="G2810">
            <v>93264.97</v>
          </cell>
          <cell r="H2810">
            <v>12257.7</v>
          </cell>
          <cell r="I2810">
            <v>-129.24</v>
          </cell>
          <cell r="J2810">
            <v>15900.22</v>
          </cell>
          <cell r="K2810">
            <v>5271.71</v>
          </cell>
          <cell r="L2810">
            <v>8054.84</v>
          </cell>
          <cell r="M2810">
            <v>0</v>
          </cell>
          <cell r="N2810">
            <v>35328</v>
          </cell>
          <cell r="O2810">
            <v>8298.6200000000008</v>
          </cell>
          <cell r="P2810">
            <v>18870</v>
          </cell>
          <cell r="Q2810">
            <v>60649.24</v>
          </cell>
          <cell r="R2810">
            <v>27110</v>
          </cell>
          <cell r="S2810">
            <v>1836</v>
          </cell>
          <cell r="T2810">
            <v>9262.7999999999993</v>
          </cell>
          <cell r="U2810">
            <v>8054.84</v>
          </cell>
          <cell r="V2810">
            <v>831</v>
          </cell>
          <cell r="W2810">
            <v>9849.6</v>
          </cell>
          <cell r="X2810">
            <v>104.25</v>
          </cell>
          <cell r="Y2810">
            <v>10641.92</v>
          </cell>
          <cell r="Z2810">
            <v>4599.21</v>
          </cell>
          <cell r="AA2810">
            <v>18.760000000000002</v>
          </cell>
          <cell r="AB2810">
            <v>3072.9</v>
          </cell>
          <cell r="AC2810">
            <v>11403.84</v>
          </cell>
          <cell r="AD2810">
            <v>10.73</v>
          </cell>
          <cell r="AE2810">
            <v>17712</v>
          </cell>
          <cell r="AF2810">
            <v>76.040000000000006</v>
          </cell>
          <cell r="AG2810">
            <v>4782.1899999999996</v>
          </cell>
          <cell r="AH2810">
            <v>41319</v>
          </cell>
          <cell r="AI2810">
            <v>2088</v>
          </cell>
          <cell r="AJ2810">
            <v>84998.42</v>
          </cell>
          <cell r="AK2810">
            <v>4337.78</v>
          </cell>
          <cell r="AL2810">
            <v>26091.01</v>
          </cell>
        </row>
        <row r="2811">
          <cell r="A2811">
            <v>38928</v>
          </cell>
          <cell r="B2811" t="str">
            <v>06:30</v>
          </cell>
          <cell r="C2811">
            <v>41391.160000000003</v>
          </cell>
          <cell r="D2811">
            <v>51407.48</v>
          </cell>
          <cell r="E2811">
            <v>53726.92</v>
          </cell>
          <cell r="F2811">
            <v>-172.8</v>
          </cell>
          <cell r="G2811">
            <v>93303.3</v>
          </cell>
          <cell r="H2811">
            <v>12283.57</v>
          </cell>
          <cell r="I2811">
            <v>-131.25</v>
          </cell>
          <cell r="J2811">
            <v>15744.23</v>
          </cell>
          <cell r="K2811">
            <v>5130.18</v>
          </cell>
          <cell r="L2811">
            <v>8135.14</v>
          </cell>
          <cell r="M2811">
            <v>0</v>
          </cell>
          <cell r="N2811">
            <v>35328</v>
          </cell>
          <cell r="O2811">
            <v>9705.98</v>
          </cell>
          <cell r="P2811">
            <v>18849.98</v>
          </cell>
          <cell r="Q2811">
            <v>61811.25</v>
          </cell>
          <cell r="R2811">
            <v>28369.98</v>
          </cell>
          <cell r="S2811">
            <v>1728</v>
          </cell>
          <cell r="T2811">
            <v>9903.6</v>
          </cell>
          <cell r="U2811">
            <v>8135.14</v>
          </cell>
          <cell r="V2811">
            <v>813</v>
          </cell>
          <cell r="W2811">
            <v>10310.4</v>
          </cell>
          <cell r="X2811">
            <v>110.25</v>
          </cell>
          <cell r="Y2811">
            <v>10641.92</v>
          </cell>
          <cell r="Z2811">
            <v>4777.6899999999996</v>
          </cell>
          <cell r="AA2811">
            <v>20.64</v>
          </cell>
          <cell r="AB2811">
            <v>3163.7</v>
          </cell>
          <cell r="AC2811">
            <v>11703.71</v>
          </cell>
          <cell r="AD2811">
            <v>11.87</v>
          </cell>
          <cell r="AE2811">
            <v>18108</v>
          </cell>
          <cell r="AF2811">
            <v>48.96</v>
          </cell>
          <cell r="AG2811">
            <v>4634.59</v>
          </cell>
          <cell r="AH2811">
            <v>45189</v>
          </cell>
          <cell r="AI2811">
            <v>2196</v>
          </cell>
          <cell r="AJ2811">
            <v>84998.36</v>
          </cell>
          <cell r="AK2811">
            <v>4394.8500000000004</v>
          </cell>
          <cell r="AL2811">
            <v>25859.58</v>
          </cell>
        </row>
        <row r="2812">
          <cell r="A2812">
            <v>38928</v>
          </cell>
          <cell r="B2812" t="str">
            <v>06:45</v>
          </cell>
          <cell r="C2812">
            <v>42526.239999999998</v>
          </cell>
          <cell r="D2812">
            <v>52487.7</v>
          </cell>
          <cell r="E2812">
            <v>53810.9</v>
          </cell>
          <cell r="F2812">
            <v>-432</v>
          </cell>
          <cell r="G2812">
            <v>93379.97</v>
          </cell>
          <cell r="H2812">
            <v>12329.69</v>
          </cell>
          <cell r="I2812">
            <v>-134.27000000000001</v>
          </cell>
          <cell r="J2812">
            <v>16055.01</v>
          </cell>
          <cell r="K2812">
            <v>5085.71</v>
          </cell>
          <cell r="L2812">
            <v>8588.64</v>
          </cell>
          <cell r="M2812">
            <v>0</v>
          </cell>
          <cell r="N2812">
            <v>35328</v>
          </cell>
          <cell r="O2812">
            <v>12156.75</v>
          </cell>
          <cell r="P2812">
            <v>18710</v>
          </cell>
          <cell r="Q2812">
            <v>62454.27</v>
          </cell>
          <cell r="R2812">
            <v>30830</v>
          </cell>
          <cell r="S2812">
            <v>1836</v>
          </cell>
          <cell r="T2812">
            <v>9842.4</v>
          </cell>
          <cell r="U2812">
            <v>8588.64</v>
          </cell>
          <cell r="V2812">
            <v>816</v>
          </cell>
          <cell r="W2812">
            <v>10368</v>
          </cell>
          <cell r="X2812">
            <v>119.25</v>
          </cell>
          <cell r="Y2812">
            <v>10725.06</v>
          </cell>
          <cell r="Z2812">
            <v>4792.78</v>
          </cell>
          <cell r="AA2812">
            <v>18.760000000000002</v>
          </cell>
          <cell r="AB2812">
            <v>3216.5</v>
          </cell>
          <cell r="AC2812">
            <v>12059.07</v>
          </cell>
          <cell r="AD2812">
            <v>11.58</v>
          </cell>
          <cell r="AE2812">
            <v>17856</v>
          </cell>
          <cell r="AF2812">
            <v>34.369999999999997</v>
          </cell>
          <cell r="AG2812">
            <v>4661.3100000000004</v>
          </cell>
          <cell r="AH2812">
            <v>46104</v>
          </cell>
          <cell r="AI2812">
            <v>2224.8000000000002</v>
          </cell>
          <cell r="AJ2812">
            <v>84694.47</v>
          </cell>
          <cell r="AK2812">
            <v>4394.8500000000004</v>
          </cell>
          <cell r="AL2812">
            <v>25879.45</v>
          </cell>
        </row>
        <row r="2813">
          <cell r="A2813">
            <v>38928</v>
          </cell>
          <cell r="B2813" t="str">
            <v>07:00</v>
          </cell>
          <cell r="C2813">
            <v>38133.18</v>
          </cell>
          <cell r="D2813">
            <v>40925.769999999997</v>
          </cell>
          <cell r="E2813">
            <v>42055.519999999997</v>
          </cell>
          <cell r="F2813">
            <v>7430.4</v>
          </cell>
          <cell r="G2813">
            <v>93188.3</v>
          </cell>
          <cell r="H2813">
            <v>12346.19</v>
          </cell>
          <cell r="I2813">
            <v>-145.05000000000001</v>
          </cell>
          <cell r="J2813">
            <v>15767.03</v>
          </cell>
          <cell r="K2813">
            <v>5026.09</v>
          </cell>
          <cell r="L2813">
            <v>9194.7999999999993</v>
          </cell>
          <cell r="M2813">
            <v>0</v>
          </cell>
          <cell r="N2813">
            <v>34776</v>
          </cell>
          <cell r="O2813">
            <v>12144.61</v>
          </cell>
          <cell r="P2813">
            <v>18759.97</v>
          </cell>
          <cell r="Q2813">
            <v>58865.05</v>
          </cell>
          <cell r="R2813">
            <v>30879.97</v>
          </cell>
          <cell r="S2813">
            <v>1620</v>
          </cell>
          <cell r="T2813">
            <v>8431.2000000000007</v>
          </cell>
          <cell r="U2813">
            <v>9194.7999999999993</v>
          </cell>
          <cell r="V2813">
            <v>726</v>
          </cell>
          <cell r="W2813">
            <v>10252.799999999999</v>
          </cell>
          <cell r="X2813">
            <v>121.5</v>
          </cell>
          <cell r="Y2813">
            <v>9976.7999999999993</v>
          </cell>
          <cell r="Z2813">
            <v>4395.87</v>
          </cell>
          <cell r="AA2813">
            <v>11.26</v>
          </cell>
          <cell r="AB2813">
            <v>3071.7</v>
          </cell>
          <cell r="AC2813">
            <v>11581.06</v>
          </cell>
          <cell r="AD2813">
            <v>16.18</v>
          </cell>
          <cell r="AE2813">
            <v>16326</v>
          </cell>
          <cell r="AF2813">
            <v>29.17</v>
          </cell>
          <cell r="AG2813">
            <v>4639.7299999999996</v>
          </cell>
          <cell r="AH2813">
            <v>42822</v>
          </cell>
          <cell r="AI2813">
            <v>1252.8</v>
          </cell>
          <cell r="AJ2813">
            <v>75879.7</v>
          </cell>
          <cell r="AK2813">
            <v>4337.78</v>
          </cell>
          <cell r="AL2813">
            <v>26071.14</v>
          </cell>
        </row>
        <row r="2814">
          <cell r="A2814">
            <v>38928</v>
          </cell>
          <cell r="B2814" t="str">
            <v>07:15</v>
          </cell>
          <cell r="C2814">
            <v>40711.4</v>
          </cell>
          <cell r="D2814">
            <v>64129.58</v>
          </cell>
          <cell r="E2814">
            <v>6222.24</v>
          </cell>
          <cell r="F2814">
            <v>27648</v>
          </cell>
          <cell r="G2814">
            <v>76551.64</v>
          </cell>
          <cell r="H2814">
            <v>12456.8</v>
          </cell>
          <cell r="I2814">
            <v>-149.51</v>
          </cell>
          <cell r="J2814">
            <v>16618.96</v>
          </cell>
          <cell r="K2814">
            <v>5087.41</v>
          </cell>
          <cell r="L2814">
            <v>9492.58</v>
          </cell>
          <cell r="M2814">
            <v>0</v>
          </cell>
          <cell r="N2814">
            <v>34224</v>
          </cell>
          <cell r="O2814">
            <v>12181.01</v>
          </cell>
          <cell r="P2814">
            <v>18970.02</v>
          </cell>
          <cell r="Q2814">
            <v>58309.51</v>
          </cell>
          <cell r="R2814">
            <v>31130.03</v>
          </cell>
          <cell r="S2814">
            <v>1728</v>
          </cell>
          <cell r="T2814">
            <v>7830</v>
          </cell>
          <cell r="U2814">
            <v>9492.58</v>
          </cell>
          <cell r="V2814">
            <v>717</v>
          </cell>
          <cell r="W2814">
            <v>10022.4</v>
          </cell>
          <cell r="X2814">
            <v>126</v>
          </cell>
          <cell r="Y2814">
            <v>9561.1</v>
          </cell>
          <cell r="Z2814">
            <v>4161.1000000000004</v>
          </cell>
          <cell r="AA2814">
            <v>1.88</v>
          </cell>
          <cell r="AB2814">
            <v>2944.3</v>
          </cell>
          <cell r="AC2814">
            <v>11406.92</v>
          </cell>
          <cell r="AD2814">
            <v>10.08</v>
          </cell>
          <cell r="AE2814">
            <v>16218</v>
          </cell>
          <cell r="AF2814">
            <v>31.25</v>
          </cell>
          <cell r="AG2814">
            <v>4586.8599999999997</v>
          </cell>
          <cell r="AH2814">
            <v>42633</v>
          </cell>
          <cell r="AI2814">
            <v>0</v>
          </cell>
          <cell r="AJ2814">
            <v>58666.31</v>
          </cell>
          <cell r="AK2814">
            <v>4223.62</v>
          </cell>
          <cell r="AL2814">
            <v>39404.79</v>
          </cell>
        </row>
        <row r="2815">
          <cell r="A2815">
            <v>38928</v>
          </cell>
          <cell r="B2815" t="str">
            <v>07:30</v>
          </cell>
          <cell r="C2815">
            <v>46017.08</v>
          </cell>
          <cell r="D2815">
            <v>65049.43</v>
          </cell>
          <cell r="E2815">
            <v>-616.75</v>
          </cell>
          <cell r="F2815">
            <v>33091.199999999997</v>
          </cell>
          <cell r="G2815">
            <v>69076.639999999999</v>
          </cell>
          <cell r="H2815">
            <v>12770.65</v>
          </cell>
          <cell r="I2815">
            <v>-164.75</v>
          </cell>
          <cell r="J2815">
            <v>16809.740000000002</v>
          </cell>
          <cell r="K2815">
            <v>5830.94</v>
          </cell>
          <cell r="L2815">
            <v>9644.0400000000009</v>
          </cell>
          <cell r="M2815">
            <v>0</v>
          </cell>
          <cell r="N2815">
            <v>32568</v>
          </cell>
          <cell r="O2815">
            <v>12193.14</v>
          </cell>
          <cell r="P2815">
            <v>23629.98</v>
          </cell>
          <cell r="Q2815">
            <v>57244.75</v>
          </cell>
          <cell r="R2815">
            <v>35789.99</v>
          </cell>
          <cell r="S2815">
            <v>1620</v>
          </cell>
          <cell r="T2815">
            <v>7826.4</v>
          </cell>
          <cell r="U2815">
            <v>9644.0400000000009</v>
          </cell>
          <cell r="V2815">
            <v>663</v>
          </cell>
          <cell r="W2815">
            <v>10310.4</v>
          </cell>
          <cell r="X2815">
            <v>138</v>
          </cell>
          <cell r="Y2815">
            <v>9893.66</v>
          </cell>
          <cell r="Z2815">
            <v>4303.8100000000004</v>
          </cell>
          <cell r="AA2815">
            <v>3.75</v>
          </cell>
          <cell r="AB2815">
            <v>2787.9</v>
          </cell>
          <cell r="AC2815">
            <v>11587.62</v>
          </cell>
          <cell r="AD2815">
            <v>6.32</v>
          </cell>
          <cell r="AE2815">
            <v>16380</v>
          </cell>
          <cell r="AF2815">
            <v>33.33</v>
          </cell>
          <cell r="AG2815">
            <v>4635.05</v>
          </cell>
          <cell r="AH2815">
            <v>43479</v>
          </cell>
          <cell r="AI2815">
            <v>885.6</v>
          </cell>
          <cell r="AJ2815">
            <v>55402.7</v>
          </cell>
          <cell r="AK2815">
            <v>4223.62</v>
          </cell>
          <cell r="AL2815">
            <v>43438.69</v>
          </cell>
        </row>
        <row r="2816">
          <cell r="A2816">
            <v>38928</v>
          </cell>
          <cell r="B2816" t="str">
            <v>07:45</v>
          </cell>
          <cell r="C2816">
            <v>49531.92</v>
          </cell>
          <cell r="D2816">
            <v>65449.5</v>
          </cell>
          <cell r="E2816">
            <v>-496.38</v>
          </cell>
          <cell r="F2816">
            <v>33091.199999999997</v>
          </cell>
          <cell r="G2816">
            <v>69229.98</v>
          </cell>
          <cell r="H2816">
            <v>12698.65</v>
          </cell>
          <cell r="I2816">
            <v>-162.30000000000001</v>
          </cell>
          <cell r="J2816">
            <v>16882.53</v>
          </cell>
          <cell r="K2816">
            <v>6093.46</v>
          </cell>
          <cell r="L2816">
            <v>9755.8700000000008</v>
          </cell>
          <cell r="M2816">
            <v>0</v>
          </cell>
          <cell r="N2816">
            <v>34224</v>
          </cell>
          <cell r="O2816">
            <v>12162.81</v>
          </cell>
          <cell r="P2816">
            <v>28759.98</v>
          </cell>
          <cell r="Q2816">
            <v>56402.3</v>
          </cell>
          <cell r="R2816">
            <v>40879.980000000003</v>
          </cell>
          <cell r="S2816">
            <v>1728</v>
          </cell>
          <cell r="T2816">
            <v>8258.4</v>
          </cell>
          <cell r="U2816">
            <v>9755.8700000000008</v>
          </cell>
          <cell r="V2816">
            <v>651</v>
          </cell>
          <cell r="W2816">
            <v>10396.799999999999</v>
          </cell>
          <cell r="X2816">
            <v>147.75</v>
          </cell>
          <cell r="Y2816">
            <v>10059.94</v>
          </cell>
          <cell r="Z2816">
            <v>4545.83</v>
          </cell>
          <cell r="AA2816">
            <v>3.75</v>
          </cell>
          <cell r="AB2816">
            <v>2647.4</v>
          </cell>
          <cell r="AC2816">
            <v>11819.29</v>
          </cell>
          <cell r="AD2816">
            <v>3.58</v>
          </cell>
          <cell r="AE2816">
            <v>16578</v>
          </cell>
          <cell r="AF2816">
            <v>33.33</v>
          </cell>
          <cell r="AG2816">
            <v>4607.6000000000004</v>
          </cell>
          <cell r="AH2816">
            <v>44847</v>
          </cell>
          <cell r="AI2816">
            <v>1980</v>
          </cell>
          <cell r="AJ2816">
            <v>56330.53</v>
          </cell>
          <cell r="AK2816">
            <v>4394.8500000000004</v>
          </cell>
          <cell r="AL2816">
            <v>44219.519999999997</v>
          </cell>
        </row>
        <row r="2817">
          <cell r="A2817">
            <v>38928</v>
          </cell>
          <cell r="B2817" t="str">
            <v>08:00</v>
          </cell>
          <cell r="C2817">
            <v>50064.85</v>
          </cell>
          <cell r="D2817">
            <v>71450.710000000006</v>
          </cell>
          <cell r="E2817">
            <v>-535.97</v>
          </cell>
          <cell r="F2817">
            <v>33091.199999999997</v>
          </cell>
          <cell r="G2817">
            <v>69229.98</v>
          </cell>
          <cell r="H2817">
            <v>12600.78</v>
          </cell>
          <cell r="I2817">
            <v>-172.94</v>
          </cell>
          <cell r="J2817">
            <v>16774.939999999999</v>
          </cell>
          <cell r="K2817">
            <v>6069.23</v>
          </cell>
          <cell r="L2817">
            <v>9901.11</v>
          </cell>
          <cell r="M2817">
            <v>0</v>
          </cell>
          <cell r="N2817">
            <v>35880</v>
          </cell>
          <cell r="O2817">
            <v>12144.61</v>
          </cell>
          <cell r="P2817">
            <v>30220</v>
          </cell>
          <cell r="Q2817">
            <v>60012.94</v>
          </cell>
          <cell r="R2817">
            <v>42340</v>
          </cell>
          <cell r="S2817">
            <v>1728</v>
          </cell>
          <cell r="T2817">
            <v>8330.4</v>
          </cell>
          <cell r="U2817">
            <v>9901.11</v>
          </cell>
          <cell r="V2817">
            <v>639</v>
          </cell>
          <cell r="W2817">
            <v>10540.8</v>
          </cell>
          <cell r="X2817">
            <v>163.5</v>
          </cell>
          <cell r="Y2817">
            <v>10309.36</v>
          </cell>
          <cell r="Z2817">
            <v>4740.8999999999996</v>
          </cell>
          <cell r="AA2817">
            <v>1.88</v>
          </cell>
          <cell r="AB2817">
            <v>2551.6</v>
          </cell>
          <cell r="AC2817">
            <v>12109.49</v>
          </cell>
          <cell r="AD2817">
            <v>4.07</v>
          </cell>
          <cell r="AE2817">
            <v>16884</v>
          </cell>
          <cell r="AF2817">
            <v>31.25</v>
          </cell>
          <cell r="AG2817">
            <v>4633.95</v>
          </cell>
          <cell r="AH2817">
            <v>46455</v>
          </cell>
          <cell r="AI2817">
            <v>1936.8</v>
          </cell>
          <cell r="AJ2817">
            <v>57194.45</v>
          </cell>
          <cell r="AK2817">
            <v>4394.8500000000004</v>
          </cell>
          <cell r="AL2817">
            <v>44844.88</v>
          </cell>
        </row>
        <row r="2818">
          <cell r="A2818">
            <v>38928</v>
          </cell>
          <cell r="B2818" t="str">
            <v>08:15</v>
          </cell>
          <cell r="C2818">
            <v>50593.77</v>
          </cell>
          <cell r="D2818">
            <v>78532.13</v>
          </cell>
          <cell r="E2818">
            <v>-456.76</v>
          </cell>
          <cell r="F2818">
            <v>33091.199999999997</v>
          </cell>
          <cell r="G2818">
            <v>69651.64</v>
          </cell>
          <cell r="H2818">
            <v>12506.67</v>
          </cell>
          <cell r="I2818">
            <v>-175.1</v>
          </cell>
          <cell r="J2818">
            <v>17254.900000000001</v>
          </cell>
          <cell r="K2818">
            <v>6045.5</v>
          </cell>
          <cell r="L2818">
            <v>9728.5499999999993</v>
          </cell>
          <cell r="M2818">
            <v>0</v>
          </cell>
          <cell r="N2818">
            <v>36984</v>
          </cell>
          <cell r="O2818">
            <v>12187.08</v>
          </cell>
          <cell r="P2818">
            <v>30369.98</v>
          </cell>
          <cell r="Q2818">
            <v>65055.1</v>
          </cell>
          <cell r="R2818">
            <v>42529.98</v>
          </cell>
          <cell r="S2818">
            <v>1620</v>
          </cell>
          <cell r="T2818">
            <v>8704.7999999999993</v>
          </cell>
          <cell r="U2818">
            <v>9728.5499999999993</v>
          </cell>
          <cell r="V2818">
            <v>606</v>
          </cell>
          <cell r="W2818">
            <v>10627.2</v>
          </cell>
          <cell r="X2818">
            <v>165.75</v>
          </cell>
          <cell r="Y2818">
            <v>10558.78</v>
          </cell>
          <cell r="Z2818">
            <v>4775.87</v>
          </cell>
          <cell r="AA2818">
            <v>3.75</v>
          </cell>
          <cell r="AB2818">
            <v>2515</v>
          </cell>
          <cell r="AC2818">
            <v>12596.07</v>
          </cell>
          <cell r="AD2818">
            <v>3.04</v>
          </cell>
          <cell r="AE2818">
            <v>17136</v>
          </cell>
          <cell r="AF2818">
            <v>28.12</v>
          </cell>
          <cell r="AG2818">
            <v>4617.17</v>
          </cell>
          <cell r="AH2818">
            <v>47685</v>
          </cell>
          <cell r="AI2818">
            <v>1965.6</v>
          </cell>
          <cell r="AJ2818">
            <v>58234.45</v>
          </cell>
          <cell r="AK2818">
            <v>4109.47</v>
          </cell>
          <cell r="AL2818">
            <v>45649.09</v>
          </cell>
        </row>
        <row r="2819">
          <cell r="A2819">
            <v>38928</v>
          </cell>
          <cell r="B2819" t="str">
            <v>08:30</v>
          </cell>
          <cell r="C2819">
            <v>50794.62</v>
          </cell>
          <cell r="D2819">
            <v>84013.22</v>
          </cell>
          <cell r="E2819">
            <v>-536.37</v>
          </cell>
          <cell r="F2819">
            <v>32832</v>
          </cell>
          <cell r="G2819">
            <v>72411.64</v>
          </cell>
          <cell r="H2819">
            <v>12458.67</v>
          </cell>
          <cell r="I2819">
            <v>-170.78</v>
          </cell>
          <cell r="J2819">
            <v>17034.919999999998</v>
          </cell>
          <cell r="K2819">
            <v>6052.25</v>
          </cell>
          <cell r="L2819">
            <v>9705.69</v>
          </cell>
          <cell r="M2819">
            <v>0</v>
          </cell>
          <cell r="N2819">
            <v>37536</v>
          </cell>
          <cell r="O2819">
            <v>12138.55</v>
          </cell>
          <cell r="P2819">
            <v>32500.02</v>
          </cell>
          <cell r="Q2819">
            <v>66450.78</v>
          </cell>
          <cell r="R2819">
            <v>44620.02</v>
          </cell>
          <cell r="S2819">
            <v>1728</v>
          </cell>
          <cell r="T2819">
            <v>9082.7999999999993</v>
          </cell>
          <cell r="U2819">
            <v>9705.69</v>
          </cell>
          <cell r="V2819">
            <v>582</v>
          </cell>
          <cell r="W2819">
            <v>10800</v>
          </cell>
          <cell r="X2819">
            <v>146.25</v>
          </cell>
          <cell r="Y2819">
            <v>10974.48</v>
          </cell>
          <cell r="Z2819">
            <v>5061.84</v>
          </cell>
          <cell r="AA2819">
            <v>3.75</v>
          </cell>
          <cell r="AB2819">
            <v>2414.4</v>
          </cell>
          <cell r="AC2819">
            <v>12922.64</v>
          </cell>
          <cell r="AD2819">
            <v>3.06</v>
          </cell>
          <cell r="AE2819">
            <v>17550</v>
          </cell>
          <cell r="AF2819">
            <v>29.17</v>
          </cell>
          <cell r="AG2819">
            <v>4612.42</v>
          </cell>
          <cell r="AH2819">
            <v>49044</v>
          </cell>
          <cell r="AI2819">
            <v>2023.2</v>
          </cell>
          <cell r="AJ2819">
            <v>59786.33</v>
          </cell>
          <cell r="AK2819">
            <v>4223.62</v>
          </cell>
          <cell r="AL2819">
            <v>46936.05</v>
          </cell>
        </row>
        <row r="2820">
          <cell r="A2820">
            <v>38928</v>
          </cell>
          <cell r="B2820" t="str">
            <v>08:45</v>
          </cell>
          <cell r="C2820">
            <v>49164.63</v>
          </cell>
          <cell r="D2820">
            <v>81652.759999999995</v>
          </cell>
          <cell r="E2820">
            <v>-496.78</v>
          </cell>
          <cell r="F2820">
            <v>41990.400000000001</v>
          </cell>
          <cell r="G2820">
            <v>73868.31</v>
          </cell>
          <cell r="H2820">
            <v>12482.67</v>
          </cell>
          <cell r="I2820">
            <v>-168.05</v>
          </cell>
          <cell r="J2820">
            <v>16426.169999999998</v>
          </cell>
          <cell r="K2820">
            <v>6386.35</v>
          </cell>
          <cell r="L2820">
            <v>9687</v>
          </cell>
          <cell r="M2820">
            <v>0</v>
          </cell>
          <cell r="N2820">
            <v>36984</v>
          </cell>
          <cell r="O2820">
            <v>12211.34</v>
          </cell>
          <cell r="P2820">
            <v>34409.97</v>
          </cell>
          <cell r="Q2820">
            <v>68768.05</v>
          </cell>
          <cell r="R2820">
            <v>46569.97</v>
          </cell>
          <cell r="S2820">
            <v>1620</v>
          </cell>
          <cell r="T2820">
            <v>9586.7999999999993</v>
          </cell>
          <cell r="U2820">
            <v>9687</v>
          </cell>
          <cell r="V2820">
            <v>582</v>
          </cell>
          <cell r="W2820">
            <v>11030.4</v>
          </cell>
          <cell r="X2820">
            <v>137.25</v>
          </cell>
          <cell r="Y2820">
            <v>11140.76</v>
          </cell>
          <cell r="Z2820">
            <v>5455.13</v>
          </cell>
          <cell r="AA2820">
            <v>3.75</v>
          </cell>
          <cell r="AB2820">
            <v>2392.1</v>
          </cell>
          <cell r="AC2820">
            <v>13394.48</v>
          </cell>
          <cell r="AD2820">
            <v>3.92</v>
          </cell>
          <cell r="AE2820">
            <v>18216</v>
          </cell>
          <cell r="AF2820">
            <v>29.17</v>
          </cell>
          <cell r="AG2820">
            <v>4653.72</v>
          </cell>
          <cell r="AH2820">
            <v>50451</v>
          </cell>
          <cell r="AI2820">
            <v>2059.1999999999998</v>
          </cell>
          <cell r="AJ2820">
            <v>60490.3</v>
          </cell>
          <cell r="AK2820">
            <v>4394.8500000000004</v>
          </cell>
          <cell r="AL2820">
            <v>47640.9</v>
          </cell>
        </row>
        <row r="2821">
          <cell r="A2821">
            <v>38928</v>
          </cell>
          <cell r="B2821" t="str">
            <v>09:00</v>
          </cell>
          <cell r="C2821">
            <v>49223.839999999997</v>
          </cell>
          <cell r="D2821">
            <v>77171.86</v>
          </cell>
          <cell r="E2821">
            <v>-457.16</v>
          </cell>
          <cell r="F2821">
            <v>49248</v>
          </cell>
          <cell r="G2821">
            <v>75401.64</v>
          </cell>
          <cell r="H2821">
            <v>12386.68</v>
          </cell>
          <cell r="I2821">
            <v>-179.41</v>
          </cell>
          <cell r="J2821">
            <v>16569.36</v>
          </cell>
          <cell r="K2821">
            <v>6491.44</v>
          </cell>
          <cell r="L2821">
            <v>10301.35</v>
          </cell>
          <cell r="M2821">
            <v>0</v>
          </cell>
          <cell r="N2821">
            <v>37536</v>
          </cell>
          <cell r="O2821">
            <v>12181.01</v>
          </cell>
          <cell r="P2821">
            <v>37660.019999999997</v>
          </cell>
          <cell r="Q2821">
            <v>68099.41</v>
          </cell>
          <cell r="R2821">
            <v>49820.02</v>
          </cell>
          <cell r="S2821">
            <v>1728</v>
          </cell>
          <cell r="T2821">
            <v>9694.7999999999993</v>
          </cell>
          <cell r="U2821">
            <v>10301.35</v>
          </cell>
          <cell r="V2821">
            <v>552</v>
          </cell>
          <cell r="W2821">
            <v>10742.4</v>
          </cell>
          <cell r="X2821">
            <v>133.5</v>
          </cell>
          <cell r="Y2821">
            <v>11223.9</v>
          </cell>
          <cell r="Z2821">
            <v>6442.56</v>
          </cell>
          <cell r="AA2821">
            <v>3.75</v>
          </cell>
          <cell r="AB2821">
            <v>2401.8000000000002</v>
          </cell>
          <cell r="AC2821">
            <v>13655.46</v>
          </cell>
          <cell r="AD2821">
            <v>2.36</v>
          </cell>
          <cell r="AE2821">
            <v>18450</v>
          </cell>
          <cell r="AF2821">
            <v>16.670000000000002</v>
          </cell>
          <cell r="AG2821">
            <v>4584.0600000000004</v>
          </cell>
          <cell r="AH2821">
            <v>51519</v>
          </cell>
          <cell r="AI2821">
            <v>2059.1999999999998</v>
          </cell>
          <cell r="AJ2821">
            <v>61194.36</v>
          </cell>
          <cell r="AK2821">
            <v>4394.8500000000004</v>
          </cell>
          <cell r="AL2821">
            <v>48441.599999999999</v>
          </cell>
        </row>
        <row r="2822">
          <cell r="A2822">
            <v>38928</v>
          </cell>
          <cell r="B2822" t="str">
            <v>09:15</v>
          </cell>
          <cell r="C2822">
            <v>50173.27</v>
          </cell>
          <cell r="D2822">
            <v>78892.19</v>
          </cell>
          <cell r="E2822">
            <v>-537.57000000000005</v>
          </cell>
          <cell r="F2822">
            <v>48211.199999999997</v>
          </cell>
          <cell r="G2822">
            <v>76781.64</v>
          </cell>
          <cell r="H2822">
            <v>12290.69</v>
          </cell>
          <cell r="I2822">
            <v>-186.45</v>
          </cell>
          <cell r="J2822">
            <v>16296.59</v>
          </cell>
          <cell r="K2822">
            <v>6528.76</v>
          </cell>
          <cell r="L2822">
            <v>12864.96</v>
          </cell>
          <cell r="M2822">
            <v>0</v>
          </cell>
          <cell r="N2822">
            <v>37536</v>
          </cell>
          <cell r="O2822">
            <v>12162.81</v>
          </cell>
          <cell r="P2822">
            <v>38400</v>
          </cell>
          <cell r="Q2822">
            <v>71706.45</v>
          </cell>
          <cell r="R2822">
            <v>50520</v>
          </cell>
          <cell r="S2822">
            <v>1620</v>
          </cell>
          <cell r="T2822">
            <v>7214.4</v>
          </cell>
          <cell r="U2822">
            <v>12864.96</v>
          </cell>
          <cell r="V2822">
            <v>582</v>
          </cell>
          <cell r="W2822">
            <v>10368</v>
          </cell>
          <cell r="X2822">
            <v>129</v>
          </cell>
          <cell r="Y2822">
            <v>11057.62</v>
          </cell>
          <cell r="Z2822">
            <v>6620.6</v>
          </cell>
          <cell r="AA2822">
            <v>3.75</v>
          </cell>
          <cell r="AB2822">
            <v>2368.3000000000002</v>
          </cell>
          <cell r="AC2822">
            <v>13691.26</v>
          </cell>
          <cell r="AD2822">
            <v>2.11</v>
          </cell>
          <cell r="AE2822">
            <v>18252</v>
          </cell>
          <cell r="AF2822">
            <v>15.62</v>
          </cell>
          <cell r="AG2822">
            <v>4576.1899999999996</v>
          </cell>
          <cell r="AH2822">
            <v>52512</v>
          </cell>
          <cell r="AI2822">
            <v>2052</v>
          </cell>
          <cell r="AJ2822">
            <v>62106.37</v>
          </cell>
          <cell r="AK2822">
            <v>4223.62</v>
          </cell>
          <cell r="AL2822">
            <v>48934.89</v>
          </cell>
        </row>
        <row r="2823">
          <cell r="A2823">
            <v>38928</v>
          </cell>
          <cell r="B2823" t="str">
            <v>09:30</v>
          </cell>
          <cell r="C2823">
            <v>52018.92</v>
          </cell>
          <cell r="D2823">
            <v>79572.34</v>
          </cell>
          <cell r="E2823">
            <v>-497.18</v>
          </cell>
          <cell r="F2823">
            <v>48124.800000000003</v>
          </cell>
          <cell r="G2823">
            <v>78314.97</v>
          </cell>
          <cell r="H2823">
            <v>12242.69</v>
          </cell>
          <cell r="I2823">
            <v>-191.77</v>
          </cell>
          <cell r="J2823">
            <v>16490.57</v>
          </cell>
          <cell r="K2823">
            <v>6515</v>
          </cell>
          <cell r="L2823">
            <v>13424.93</v>
          </cell>
          <cell r="M2823">
            <v>0</v>
          </cell>
          <cell r="N2823">
            <v>36984</v>
          </cell>
          <cell r="O2823">
            <v>12769.44</v>
          </cell>
          <cell r="P2823">
            <v>38439.99</v>
          </cell>
          <cell r="Q2823">
            <v>73871.77</v>
          </cell>
          <cell r="R2823">
            <v>50999.99</v>
          </cell>
          <cell r="S2823">
            <v>1620</v>
          </cell>
          <cell r="T2823">
            <v>6598.8</v>
          </cell>
          <cell r="U2823">
            <v>13424.93</v>
          </cell>
          <cell r="V2823">
            <v>597</v>
          </cell>
          <cell r="W2823">
            <v>10281.6</v>
          </cell>
          <cell r="X2823">
            <v>128.25</v>
          </cell>
          <cell r="Y2823">
            <v>11307.04</v>
          </cell>
          <cell r="Z2823">
            <v>6686.67</v>
          </cell>
          <cell r="AA2823">
            <v>3.75</v>
          </cell>
          <cell r="AB2823">
            <v>2353.9</v>
          </cell>
          <cell r="AC2823">
            <v>13852.38</v>
          </cell>
          <cell r="AD2823">
            <v>1.87</v>
          </cell>
          <cell r="AE2823">
            <v>18468</v>
          </cell>
          <cell r="AF2823">
            <v>15.62</v>
          </cell>
          <cell r="AG2823">
            <v>4597.33</v>
          </cell>
          <cell r="AH2823">
            <v>52269</v>
          </cell>
          <cell r="AI2823">
            <v>2052</v>
          </cell>
          <cell r="AJ2823">
            <v>62778.33</v>
          </cell>
          <cell r="AK2823">
            <v>4337.78</v>
          </cell>
          <cell r="AL2823">
            <v>49639.74</v>
          </cell>
        </row>
        <row r="2824">
          <cell r="A2824">
            <v>38928</v>
          </cell>
          <cell r="B2824" t="str">
            <v>09:45</v>
          </cell>
          <cell r="C2824">
            <v>51361.56</v>
          </cell>
          <cell r="D2824">
            <v>78172.05</v>
          </cell>
          <cell r="E2824">
            <v>-1418.28</v>
          </cell>
          <cell r="F2824">
            <v>48211.199999999997</v>
          </cell>
          <cell r="G2824">
            <v>79464.97</v>
          </cell>
          <cell r="H2824">
            <v>12194.7</v>
          </cell>
          <cell r="I2824">
            <v>-192.2</v>
          </cell>
          <cell r="J2824">
            <v>16357.38</v>
          </cell>
          <cell r="K2824">
            <v>6154</v>
          </cell>
          <cell r="L2824">
            <v>14120.53</v>
          </cell>
          <cell r="M2824">
            <v>0</v>
          </cell>
          <cell r="N2824">
            <v>37536</v>
          </cell>
          <cell r="O2824">
            <v>15772.22</v>
          </cell>
          <cell r="P2824">
            <v>39110.01</v>
          </cell>
          <cell r="Q2824">
            <v>70952.2</v>
          </cell>
          <cell r="R2824">
            <v>54830.01</v>
          </cell>
          <cell r="S2824">
            <v>1728</v>
          </cell>
          <cell r="T2824">
            <v>6184.8</v>
          </cell>
          <cell r="U2824">
            <v>14120.53</v>
          </cell>
          <cell r="V2824">
            <v>597</v>
          </cell>
          <cell r="W2824">
            <v>10368</v>
          </cell>
          <cell r="X2824">
            <v>130.5</v>
          </cell>
          <cell r="Y2824">
            <v>11639.6</v>
          </cell>
          <cell r="Z2824">
            <v>6845.49</v>
          </cell>
          <cell r="AA2824">
            <v>3.75</v>
          </cell>
          <cell r="AB2824">
            <v>2376.3000000000002</v>
          </cell>
          <cell r="AC2824">
            <v>13686.91</v>
          </cell>
          <cell r="AD2824">
            <v>2.87</v>
          </cell>
          <cell r="AE2824">
            <v>18468</v>
          </cell>
          <cell r="AF2824">
            <v>16.670000000000002</v>
          </cell>
          <cell r="AG2824">
            <v>4549</v>
          </cell>
          <cell r="AH2824">
            <v>52833</v>
          </cell>
          <cell r="AI2824">
            <v>2073.6</v>
          </cell>
          <cell r="AJ2824">
            <v>62650.42</v>
          </cell>
          <cell r="AK2824">
            <v>4280.7</v>
          </cell>
          <cell r="AL2824">
            <v>50069.89</v>
          </cell>
        </row>
        <row r="2825">
          <cell r="A2825">
            <v>38928</v>
          </cell>
          <cell r="B2825" t="str">
            <v>10:00</v>
          </cell>
          <cell r="C2825">
            <v>50618.98</v>
          </cell>
          <cell r="D2825">
            <v>72250.87</v>
          </cell>
          <cell r="E2825">
            <v>5862.68</v>
          </cell>
          <cell r="F2825">
            <v>47865.599999999999</v>
          </cell>
          <cell r="G2825">
            <v>73676.639999999999</v>
          </cell>
          <cell r="H2825">
            <v>12144.82</v>
          </cell>
          <cell r="I2825">
            <v>-192.49</v>
          </cell>
          <cell r="J2825">
            <v>16164.6</v>
          </cell>
          <cell r="K2825">
            <v>5991.34</v>
          </cell>
          <cell r="L2825">
            <v>14432.02</v>
          </cell>
          <cell r="M2825">
            <v>0</v>
          </cell>
          <cell r="N2825">
            <v>36984</v>
          </cell>
          <cell r="O2825">
            <v>15760.09</v>
          </cell>
          <cell r="P2825">
            <v>46519.98</v>
          </cell>
          <cell r="Q2825">
            <v>64552.49</v>
          </cell>
          <cell r="R2825">
            <v>62239.98</v>
          </cell>
          <cell r="S2825">
            <v>1620</v>
          </cell>
          <cell r="T2825">
            <v>6055.2</v>
          </cell>
          <cell r="U2825">
            <v>14432.02</v>
          </cell>
          <cell r="V2825">
            <v>579</v>
          </cell>
          <cell r="W2825">
            <v>10368</v>
          </cell>
          <cell r="X2825">
            <v>126</v>
          </cell>
          <cell r="Y2825">
            <v>11722.74</v>
          </cell>
          <cell r="Z2825">
            <v>6823.36</v>
          </cell>
          <cell r="AA2825">
            <v>1.88</v>
          </cell>
          <cell r="AB2825">
            <v>2325.1999999999998</v>
          </cell>
          <cell r="AC2825">
            <v>13752.63</v>
          </cell>
          <cell r="AD2825">
            <v>1.66</v>
          </cell>
          <cell r="AE2825">
            <v>18504</v>
          </cell>
          <cell r="AF2825">
            <v>22.92</v>
          </cell>
          <cell r="AG2825">
            <v>4624.37</v>
          </cell>
          <cell r="AH2825">
            <v>52572</v>
          </cell>
          <cell r="AI2825">
            <v>2095.1999999999998</v>
          </cell>
          <cell r="AJ2825">
            <v>66249.899999999994</v>
          </cell>
          <cell r="AK2825">
            <v>4280.7</v>
          </cell>
          <cell r="AL2825">
            <v>48161.09</v>
          </cell>
        </row>
        <row r="2826">
          <cell r="A2826">
            <v>38928</v>
          </cell>
          <cell r="B2826" t="str">
            <v>10:15</v>
          </cell>
          <cell r="C2826">
            <v>51471.18</v>
          </cell>
          <cell r="D2826">
            <v>70570.53</v>
          </cell>
          <cell r="E2826">
            <v>9221.9699999999993</v>
          </cell>
          <cell r="F2826">
            <v>47088</v>
          </cell>
          <cell r="G2826">
            <v>71299.98</v>
          </cell>
          <cell r="H2826">
            <v>12074.71</v>
          </cell>
          <cell r="I2826">
            <v>-176.82</v>
          </cell>
          <cell r="J2826">
            <v>16596.96</v>
          </cell>
          <cell r="K2826">
            <v>5996.41</v>
          </cell>
          <cell r="L2826">
            <v>14327.4</v>
          </cell>
          <cell r="M2826">
            <v>0</v>
          </cell>
          <cell r="N2826">
            <v>37536</v>
          </cell>
          <cell r="O2826">
            <v>15772.22</v>
          </cell>
          <cell r="P2826">
            <v>49190</v>
          </cell>
          <cell r="Q2826">
            <v>63736.82</v>
          </cell>
          <cell r="R2826">
            <v>64950</v>
          </cell>
          <cell r="S2826">
            <v>1728</v>
          </cell>
          <cell r="T2826">
            <v>6253.2</v>
          </cell>
          <cell r="U2826">
            <v>14327.4</v>
          </cell>
          <cell r="V2826">
            <v>618</v>
          </cell>
          <cell r="W2826">
            <v>10512</v>
          </cell>
          <cell r="X2826">
            <v>125.25</v>
          </cell>
          <cell r="Y2826">
            <v>11722.74</v>
          </cell>
          <cell r="Z2826">
            <v>6647.71</v>
          </cell>
          <cell r="AA2826">
            <v>3.75</v>
          </cell>
          <cell r="AB2826">
            <v>2330</v>
          </cell>
          <cell r="AC2826">
            <v>13577.87</v>
          </cell>
          <cell r="AD2826">
            <v>1.1200000000000001</v>
          </cell>
          <cell r="AE2826">
            <v>18450</v>
          </cell>
          <cell r="AF2826">
            <v>20.83</v>
          </cell>
          <cell r="AG2826">
            <v>4552.92</v>
          </cell>
          <cell r="AH2826">
            <v>52374</v>
          </cell>
          <cell r="AI2826">
            <v>2102.4</v>
          </cell>
          <cell r="AJ2826">
            <v>68185.77</v>
          </cell>
          <cell r="AK2826">
            <v>4109.47</v>
          </cell>
          <cell r="AL2826">
            <v>47185.06</v>
          </cell>
        </row>
        <row r="2827">
          <cell r="A2827">
            <v>38928</v>
          </cell>
          <cell r="B2827" t="str">
            <v>10:30</v>
          </cell>
          <cell r="C2827">
            <v>51858.47</v>
          </cell>
          <cell r="D2827">
            <v>70610.539999999994</v>
          </cell>
          <cell r="E2827">
            <v>38099.480000000003</v>
          </cell>
          <cell r="F2827">
            <v>46915.199999999997</v>
          </cell>
          <cell r="G2827">
            <v>42243.32</v>
          </cell>
          <cell r="H2827">
            <v>12074.71</v>
          </cell>
          <cell r="I2827">
            <v>-178.55</v>
          </cell>
          <cell r="J2827">
            <v>16502.169999999998</v>
          </cell>
          <cell r="K2827">
            <v>5992.07</v>
          </cell>
          <cell r="L2827">
            <v>14454.08</v>
          </cell>
          <cell r="M2827">
            <v>0</v>
          </cell>
          <cell r="N2827">
            <v>36984</v>
          </cell>
          <cell r="O2827">
            <v>15760.09</v>
          </cell>
          <cell r="P2827">
            <v>49359.99</v>
          </cell>
          <cell r="Q2827">
            <v>63858.55</v>
          </cell>
          <cell r="R2827">
            <v>65120</v>
          </cell>
          <cell r="S2827">
            <v>1620</v>
          </cell>
          <cell r="T2827">
            <v>6192</v>
          </cell>
          <cell r="U2827">
            <v>14454.08</v>
          </cell>
          <cell r="V2827">
            <v>624</v>
          </cell>
          <cell r="W2827">
            <v>10483.200000000001</v>
          </cell>
          <cell r="X2827">
            <v>120</v>
          </cell>
          <cell r="Y2827">
            <v>11639.6</v>
          </cell>
          <cell r="Z2827">
            <v>6583.74</v>
          </cell>
          <cell r="AA2827">
            <v>3.75</v>
          </cell>
          <cell r="AB2827">
            <v>2330.1</v>
          </cell>
          <cell r="AC2827">
            <v>13586.6</v>
          </cell>
          <cell r="AD2827">
            <v>1.5</v>
          </cell>
          <cell r="AE2827">
            <v>18540</v>
          </cell>
          <cell r="AF2827">
            <v>20.83</v>
          </cell>
          <cell r="AG2827">
            <v>4606.28</v>
          </cell>
          <cell r="AH2827">
            <v>52734</v>
          </cell>
          <cell r="AI2827">
            <v>2102.4</v>
          </cell>
          <cell r="AJ2827">
            <v>80503.83</v>
          </cell>
          <cell r="AK2827">
            <v>4166.55</v>
          </cell>
          <cell r="AL2827">
            <v>35499.57</v>
          </cell>
        </row>
        <row r="2828">
          <cell r="A2828">
            <v>38928</v>
          </cell>
          <cell r="B2828" t="str">
            <v>10:45</v>
          </cell>
          <cell r="C2828">
            <v>52591.85</v>
          </cell>
          <cell r="D2828">
            <v>69730.36</v>
          </cell>
          <cell r="E2828">
            <v>38659.82</v>
          </cell>
          <cell r="F2828">
            <v>46915.199999999997</v>
          </cell>
          <cell r="G2828">
            <v>39904.99</v>
          </cell>
          <cell r="H2828">
            <v>11906.72</v>
          </cell>
          <cell r="I2828">
            <v>-174.67</v>
          </cell>
          <cell r="J2828">
            <v>16588.560000000001</v>
          </cell>
          <cell r="K2828">
            <v>5966.32</v>
          </cell>
          <cell r="L2828">
            <v>14382.47</v>
          </cell>
          <cell r="M2828">
            <v>0</v>
          </cell>
          <cell r="N2828">
            <v>37536</v>
          </cell>
          <cell r="O2828">
            <v>15772.22</v>
          </cell>
          <cell r="P2828">
            <v>50019.98</v>
          </cell>
          <cell r="Q2828">
            <v>62654.67</v>
          </cell>
          <cell r="R2828">
            <v>65739.98</v>
          </cell>
          <cell r="S2828">
            <v>1728</v>
          </cell>
          <cell r="T2828">
            <v>6397.2</v>
          </cell>
          <cell r="U2828">
            <v>14382.47</v>
          </cell>
          <cell r="V2828">
            <v>603</v>
          </cell>
          <cell r="W2828">
            <v>10454.4</v>
          </cell>
          <cell r="X2828">
            <v>111.75</v>
          </cell>
          <cell r="Y2828">
            <v>11722.74</v>
          </cell>
          <cell r="Z2828">
            <v>6577.07</v>
          </cell>
          <cell r="AA2828">
            <v>3.75</v>
          </cell>
          <cell r="AB2828">
            <v>2376.5</v>
          </cell>
          <cell r="AC2828">
            <v>13870.86</v>
          </cell>
          <cell r="AD2828">
            <v>2.38</v>
          </cell>
          <cell r="AE2828">
            <v>18702</v>
          </cell>
          <cell r="AF2828">
            <v>17.71</v>
          </cell>
          <cell r="AG2828">
            <v>4583.13</v>
          </cell>
          <cell r="AH2828">
            <v>52659</v>
          </cell>
          <cell r="AI2828">
            <v>2073.6</v>
          </cell>
          <cell r="AJ2828">
            <v>80631.850000000006</v>
          </cell>
          <cell r="AK2828">
            <v>4166.55</v>
          </cell>
          <cell r="AL2828">
            <v>33963.61</v>
          </cell>
        </row>
        <row r="2829">
          <cell r="A2829">
            <v>38928</v>
          </cell>
          <cell r="B2829" t="str">
            <v>11:00</v>
          </cell>
          <cell r="C2829">
            <v>52769.89</v>
          </cell>
          <cell r="D2829">
            <v>68010.02</v>
          </cell>
          <cell r="E2829">
            <v>38980.18</v>
          </cell>
          <cell r="F2829">
            <v>46656</v>
          </cell>
          <cell r="G2829">
            <v>39713.32</v>
          </cell>
          <cell r="H2829">
            <v>11810.73</v>
          </cell>
          <cell r="I2829">
            <v>-174.95</v>
          </cell>
          <cell r="J2829">
            <v>15987.41</v>
          </cell>
          <cell r="K2829">
            <v>5947.5</v>
          </cell>
          <cell r="L2829">
            <v>14402.81</v>
          </cell>
          <cell r="M2829">
            <v>0</v>
          </cell>
          <cell r="N2829">
            <v>36984</v>
          </cell>
          <cell r="O2829">
            <v>15663.03</v>
          </cell>
          <cell r="P2829">
            <v>51459.98</v>
          </cell>
          <cell r="Q2829">
            <v>60974.95</v>
          </cell>
          <cell r="R2829">
            <v>67099.990000000005</v>
          </cell>
          <cell r="S2829">
            <v>1728</v>
          </cell>
          <cell r="T2829">
            <v>6573.6</v>
          </cell>
          <cell r="U2829">
            <v>14402.81</v>
          </cell>
          <cell r="V2829">
            <v>603</v>
          </cell>
          <cell r="W2829">
            <v>10252.799999999999</v>
          </cell>
          <cell r="X2829">
            <v>104.25</v>
          </cell>
          <cell r="Y2829">
            <v>11722.74</v>
          </cell>
          <cell r="Z2829">
            <v>6658.43</v>
          </cell>
          <cell r="AA2829">
            <v>3.75</v>
          </cell>
          <cell r="AB2829">
            <v>2346.1999999999998</v>
          </cell>
          <cell r="AC2829">
            <v>13841.42</v>
          </cell>
          <cell r="AD2829">
            <v>1.1200000000000001</v>
          </cell>
          <cell r="AE2829">
            <v>18468</v>
          </cell>
          <cell r="AF2829">
            <v>22.92</v>
          </cell>
          <cell r="AG2829">
            <v>4587.92</v>
          </cell>
          <cell r="AH2829">
            <v>52014</v>
          </cell>
          <cell r="AI2829">
            <v>2066.4</v>
          </cell>
          <cell r="AJ2829">
            <v>80471.850000000006</v>
          </cell>
          <cell r="AK2829">
            <v>4223.62</v>
          </cell>
          <cell r="AL2829">
            <v>33732.17</v>
          </cell>
        </row>
        <row r="2830">
          <cell r="A2830">
            <v>38928</v>
          </cell>
          <cell r="B2830" t="str">
            <v>11:15</v>
          </cell>
          <cell r="C2830">
            <v>52439.81</v>
          </cell>
          <cell r="D2830">
            <v>67970.02</v>
          </cell>
          <cell r="E2830">
            <v>39860.120000000003</v>
          </cell>
          <cell r="F2830">
            <v>45792</v>
          </cell>
          <cell r="G2830">
            <v>38831.65</v>
          </cell>
          <cell r="H2830">
            <v>11856.85</v>
          </cell>
          <cell r="I2830">
            <v>-173.08</v>
          </cell>
          <cell r="J2830">
            <v>15748.23</v>
          </cell>
          <cell r="K2830">
            <v>5952.8</v>
          </cell>
          <cell r="L2830">
            <v>14311.78</v>
          </cell>
          <cell r="M2830">
            <v>0</v>
          </cell>
          <cell r="N2830">
            <v>37536</v>
          </cell>
          <cell r="O2830">
            <v>15553.84</v>
          </cell>
          <cell r="P2830">
            <v>52170.01</v>
          </cell>
          <cell r="Q2830">
            <v>60293.08</v>
          </cell>
          <cell r="R2830">
            <v>67730.009999999995</v>
          </cell>
          <cell r="S2830">
            <v>1620</v>
          </cell>
          <cell r="T2830">
            <v>6555.6</v>
          </cell>
          <cell r="U2830">
            <v>14311.78</v>
          </cell>
          <cell r="V2830">
            <v>621</v>
          </cell>
          <cell r="W2830">
            <v>10195.200000000001</v>
          </cell>
          <cell r="X2830">
            <v>94.5</v>
          </cell>
          <cell r="Y2830">
            <v>11639.6</v>
          </cell>
          <cell r="Z2830">
            <v>6523.73</v>
          </cell>
          <cell r="AA2830">
            <v>1.88</v>
          </cell>
          <cell r="AB2830">
            <v>2323.6999999999998</v>
          </cell>
          <cell r="AC2830">
            <v>13881.07</v>
          </cell>
          <cell r="AD2830">
            <v>1.86</v>
          </cell>
          <cell r="AE2830">
            <v>18432</v>
          </cell>
          <cell r="AF2830">
            <v>25</v>
          </cell>
          <cell r="AG2830">
            <v>4635.71</v>
          </cell>
          <cell r="AH2830">
            <v>51849</v>
          </cell>
          <cell r="AI2830">
            <v>2066.4</v>
          </cell>
          <cell r="AJ2830">
            <v>81063.789999999994</v>
          </cell>
          <cell r="AK2830">
            <v>4109.47</v>
          </cell>
          <cell r="AL2830">
            <v>33421.25</v>
          </cell>
        </row>
        <row r="2831">
          <cell r="A2831">
            <v>38928</v>
          </cell>
          <cell r="B2831" t="str">
            <v>11:30</v>
          </cell>
          <cell r="C2831">
            <v>52654.66</v>
          </cell>
          <cell r="D2831">
            <v>68530.13</v>
          </cell>
          <cell r="E2831">
            <v>39739.72</v>
          </cell>
          <cell r="F2831">
            <v>45705.599999999999</v>
          </cell>
          <cell r="G2831">
            <v>38869.99</v>
          </cell>
          <cell r="H2831">
            <v>11784.85</v>
          </cell>
          <cell r="I2831">
            <v>-165.46</v>
          </cell>
          <cell r="J2831">
            <v>16241.39</v>
          </cell>
          <cell r="K2831">
            <v>5917.17</v>
          </cell>
          <cell r="L2831">
            <v>14435.2</v>
          </cell>
          <cell r="M2831">
            <v>0</v>
          </cell>
          <cell r="N2831">
            <v>37536</v>
          </cell>
          <cell r="O2831">
            <v>15080.67</v>
          </cell>
          <cell r="P2831">
            <v>49629.99</v>
          </cell>
          <cell r="Q2831">
            <v>62525.46</v>
          </cell>
          <cell r="R2831">
            <v>64829.99</v>
          </cell>
          <cell r="S2831">
            <v>1728</v>
          </cell>
          <cell r="T2831">
            <v>6292.8</v>
          </cell>
          <cell r="U2831">
            <v>14435.2</v>
          </cell>
          <cell r="V2831">
            <v>630</v>
          </cell>
          <cell r="W2831">
            <v>10224</v>
          </cell>
          <cell r="X2831">
            <v>99.75</v>
          </cell>
          <cell r="Y2831">
            <v>11805.88</v>
          </cell>
          <cell r="Z2831">
            <v>6507.73</v>
          </cell>
          <cell r="AA2831">
            <v>1.88</v>
          </cell>
          <cell r="AB2831">
            <v>2318.9</v>
          </cell>
          <cell r="AC2831">
            <v>13876.65</v>
          </cell>
          <cell r="AD2831">
            <v>1.4</v>
          </cell>
          <cell r="AE2831">
            <v>18306</v>
          </cell>
          <cell r="AF2831">
            <v>17.71</v>
          </cell>
          <cell r="AG2831">
            <v>4560.3999999999996</v>
          </cell>
          <cell r="AH2831">
            <v>51483</v>
          </cell>
          <cell r="AI2831">
            <v>2073.6</v>
          </cell>
          <cell r="AJ2831">
            <v>81351.759999999995</v>
          </cell>
          <cell r="AK2831">
            <v>4052.4</v>
          </cell>
          <cell r="AL2831">
            <v>33576.71</v>
          </cell>
        </row>
        <row r="2832">
          <cell r="A2832">
            <v>38928</v>
          </cell>
          <cell r="B2832" t="str">
            <v>11:45</v>
          </cell>
          <cell r="C2832">
            <v>52236.56</v>
          </cell>
          <cell r="D2832">
            <v>73171.05</v>
          </cell>
          <cell r="E2832">
            <v>40099.300000000003</v>
          </cell>
          <cell r="F2832">
            <v>45705.599999999999</v>
          </cell>
          <cell r="G2832">
            <v>38831.65</v>
          </cell>
          <cell r="H2832">
            <v>11762.73</v>
          </cell>
          <cell r="I2832">
            <v>-160.43</v>
          </cell>
          <cell r="J2832">
            <v>16553.36</v>
          </cell>
          <cell r="K2832">
            <v>5742.18</v>
          </cell>
          <cell r="L2832">
            <v>14457.14</v>
          </cell>
          <cell r="M2832">
            <v>0</v>
          </cell>
          <cell r="N2832">
            <v>37536</v>
          </cell>
          <cell r="O2832">
            <v>12193.14</v>
          </cell>
          <cell r="P2832">
            <v>49380.02</v>
          </cell>
          <cell r="Q2832">
            <v>65960.429999999993</v>
          </cell>
          <cell r="R2832">
            <v>61540.03</v>
          </cell>
          <cell r="S2832">
            <v>1620</v>
          </cell>
          <cell r="T2832">
            <v>6026.4</v>
          </cell>
          <cell r="U2832">
            <v>14457.14</v>
          </cell>
          <cell r="V2832">
            <v>612</v>
          </cell>
          <cell r="W2832">
            <v>10281.6</v>
          </cell>
          <cell r="X2832">
            <v>105.75</v>
          </cell>
          <cell r="Y2832">
            <v>11639.6</v>
          </cell>
          <cell r="Z2832">
            <v>6613.48</v>
          </cell>
          <cell r="AA2832">
            <v>3.75</v>
          </cell>
          <cell r="AB2832">
            <v>2314.1</v>
          </cell>
          <cell r="AC2832">
            <v>13896.76</v>
          </cell>
          <cell r="AD2832">
            <v>1.0900000000000001</v>
          </cell>
          <cell r="AE2832">
            <v>18288</v>
          </cell>
          <cell r="AF2832">
            <v>18.75</v>
          </cell>
          <cell r="AG2832">
            <v>4612.8900000000003</v>
          </cell>
          <cell r="AH2832">
            <v>51699</v>
          </cell>
          <cell r="AI2832">
            <v>2066.4</v>
          </cell>
          <cell r="AJ2832">
            <v>81431.78</v>
          </cell>
          <cell r="AK2832">
            <v>4052.4</v>
          </cell>
          <cell r="AL2832">
            <v>33536.97</v>
          </cell>
        </row>
        <row r="2833">
          <cell r="A2833">
            <v>38928</v>
          </cell>
          <cell r="B2833" t="str">
            <v>12:00</v>
          </cell>
          <cell r="C2833">
            <v>51800.86</v>
          </cell>
          <cell r="D2833">
            <v>72850.990000000005</v>
          </cell>
          <cell r="E2833">
            <v>40379.67</v>
          </cell>
          <cell r="F2833">
            <v>45792</v>
          </cell>
          <cell r="G2833">
            <v>37643.32</v>
          </cell>
          <cell r="H2833">
            <v>11714.74</v>
          </cell>
          <cell r="I2833">
            <v>-165.75</v>
          </cell>
          <cell r="J2833">
            <v>16073.01</v>
          </cell>
          <cell r="K2833">
            <v>5635.98</v>
          </cell>
          <cell r="L2833">
            <v>14327.88</v>
          </cell>
          <cell r="M2833">
            <v>0</v>
          </cell>
          <cell r="N2833">
            <v>38088</v>
          </cell>
          <cell r="O2833">
            <v>12187.08</v>
          </cell>
          <cell r="P2833">
            <v>49380.01</v>
          </cell>
          <cell r="Q2833">
            <v>65565.75</v>
          </cell>
          <cell r="R2833">
            <v>61540.01</v>
          </cell>
          <cell r="S2833">
            <v>1620</v>
          </cell>
          <cell r="T2833">
            <v>5896.8</v>
          </cell>
          <cell r="U2833">
            <v>14327.88</v>
          </cell>
          <cell r="V2833">
            <v>591</v>
          </cell>
          <cell r="W2833">
            <v>10166.4</v>
          </cell>
          <cell r="X2833">
            <v>100.5</v>
          </cell>
          <cell r="Y2833">
            <v>11722.74</v>
          </cell>
          <cell r="Z2833">
            <v>6507.29</v>
          </cell>
          <cell r="AA2833">
            <v>3.75</v>
          </cell>
          <cell r="AB2833">
            <v>2072.5</v>
          </cell>
          <cell r="AC2833">
            <v>13940.82</v>
          </cell>
          <cell r="AD2833">
            <v>1.08</v>
          </cell>
          <cell r="AE2833">
            <v>18252</v>
          </cell>
          <cell r="AF2833">
            <v>18.75</v>
          </cell>
          <cell r="AG2833">
            <v>4570.12</v>
          </cell>
          <cell r="AH2833">
            <v>51321</v>
          </cell>
          <cell r="AI2833">
            <v>2044.8</v>
          </cell>
          <cell r="AJ2833">
            <v>81255.8</v>
          </cell>
          <cell r="AK2833">
            <v>4166.55</v>
          </cell>
          <cell r="AL2833">
            <v>33341.760000000002</v>
          </cell>
        </row>
        <row r="2834">
          <cell r="A2834">
            <v>38928</v>
          </cell>
          <cell r="B2834" t="str">
            <v>12:15</v>
          </cell>
          <cell r="C2834">
            <v>51344.75</v>
          </cell>
          <cell r="D2834">
            <v>73091.02</v>
          </cell>
          <cell r="E2834">
            <v>39420.160000000003</v>
          </cell>
          <cell r="F2834">
            <v>45964.800000000003</v>
          </cell>
          <cell r="G2834">
            <v>38103.32</v>
          </cell>
          <cell r="H2834">
            <v>11544.88</v>
          </cell>
          <cell r="I2834">
            <v>-160.86000000000001</v>
          </cell>
          <cell r="J2834">
            <v>16411.78</v>
          </cell>
          <cell r="K2834">
            <v>5660.27</v>
          </cell>
          <cell r="L2834">
            <v>12781.05</v>
          </cell>
          <cell r="M2834">
            <v>0</v>
          </cell>
          <cell r="N2834">
            <v>36984</v>
          </cell>
          <cell r="O2834">
            <v>12150.68</v>
          </cell>
          <cell r="P2834">
            <v>46279.99</v>
          </cell>
          <cell r="Q2834">
            <v>67040.86</v>
          </cell>
          <cell r="R2834">
            <v>58440</v>
          </cell>
          <cell r="S2834">
            <v>1620</v>
          </cell>
          <cell r="T2834">
            <v>6076.8</v>
          </cell>
          <cell r="U2834">
            <v>12781.05</v>
          </cell>
          <cell r="V2834">
            <v>609</v>
          </cell>
          <cell r="W2834">
            <v>9820.7999999999993</v>
          </cell>
          <cell r="X2834">
            <v>105.75</v>
          </cell>
          <cell r="Y2834">
            <v>12304.72</v>
          </cell>
          <cell r="Z2834">
            <v>6511.21</v>
          </cell>
          <cell r="AA2834">
            <v>1.88</v>
          </cell>
          <cell r="AB2834">
            <v>1350.8</v>
          </cell>
          <cell r="AC2834">
            <v>14014.99</v>
          </cell>
          <cell r="AD2834">
            <v>8.27</v>
          </cell>
          <cell r="AE2834">
            <v>17982</v>
          </cell>
          <cell r="AF2834">
            <v>21.87</v>
          </cell>
          <cell r="AG2834">
            <v>4511.74</v>
          </cell>
          <cell r="AH2834">
            <v>50622</v>
          </cell>
          <cell r="AI2834">
            <v>2044.8</v>
          </cell>
          <cell r="AJ2834">
            <v>80215.88</v>
          </cell>
          <cell r="AK2834">
            <v>4337.78</v>
          </cell>
          <cell r="AL2834">
            <v>32991.089999999997</v>
          </cell>
        </row>
        <row r="2835">
          <cell r="A2835">
            <v>38928</v>
          </cell>
          <cell r="B2835" t="str">
            <v>12:30</v>
          </cell>
          <cell r="C2835">
            <v>52198.96</v>
          </cell>
          <cell r="D2835">
            <v>79172.240000000005</v>
          </cell>
          <cell r="E2835">
            <v>38220.65</v>
          </cell>
          <cell r="F2835">
            <v>45792</v>
          </cell>
          <cell r="G2835">
            <v>38908.32</v>
          </cell>
          <cell r="H2835">
            <v>11520.88</v>
          </cell>
          <cell r="I2835">
            <v>-157.13</v>
          </cell>
          <cell r="J2835">
            <v>16339.38</v>
          </cell>
          <cell r="K2835">
            <v>5684</v>
          </cell>
          <cell r="L2835">
            <v>10866.26</v>
          </cell>
          <cell r="M2835">
            <v>0</v>
          </cell>
          <cell r="N2835">
            <v>37536</v>
          </cell>
          <cell r="O2835">
            <v>12193.14</v>
          </cell>
          <cell r="P2835">
            <v>39649.97</v>
          </cell>
          <cell r="Q2835">
            <v>72837.13</v>
          </cell>
          <cell r="R2835">
            <v>51769.97</v>
          </cell>
          <cell r="S2835">
            <v>1620</v>
          </cell>
          <cell r="T2835">
            <v>7527.6</v>
          </cell>
          <cell r="U2835">
            <v>10866.26</v>
          </cell>
          <cell r="V2835">
            <v>594</v>
          </cell>
          <cell r="W2835">
            <v>10252.799999999999</v>
          </cell>
          <cell r="X2835">
            <v>102</v>
          </cell>
          <cell r="Y2835">
            <v>12055.3</v>
          </cell>
          <cell r="Z2835">
            <v>6414.37</v>
          </cell>
          <cell r="AA2835">
            <v>1.88</v>
          </cell>
          <cell r="AB2835">
            <v>1253.3</v>
          </cell>
          <cell r="AC2835">
            <v>13740.01</v>
          </cell>
          <cell r="AD2835">
            <v>40.56</v>
          </cell>
          <cell r="AE2835">
            <v>17802</v>
          </cell>
          <cell r="AF2835">
            <v>33.33</v>
          </cell>
          <cell r="AG2835">
            <v>4584.0200000000004</v>
          </cell>
          <cell r="AH2835">
            <v>49605</v>
          </cell>
          <cell r="AI2835">
            <v>2052</v>
          </cell>
          <cell r="AJ2835">
            <v>79447.960000000006</v>
          </cell>
          <cell r="AK2835">
            <v>4280.7</v>
          </cell>
          <cell r="AL2835">
            <v>33302.019999999997</v>
          </cell>
        </row>
        <row r="2836">
          <cell r="A2836">
            <v>38928</v>
          </cell>
          <cell r="B2836" t="str">
            <v>12:45</v>
          </cell>
          <cell r="C2836">
            <v>52163.75</v>
          </cell>
          <cell r="D2836">
            <v>79292.28</v>
          </cell>
          <cell r="E2836">
            <v>37220.35</v>
          </cell>
          <cell r="F2836">
            <v>45792</v>
          </cell>
          <cell r="G2836">
            <v>39214.99</v>
          </cell>
          <cell r="H2836">
            <v>11496.88</v>
          </cell>
          <cell r="I2836">
            <v>-140.74</v>
          </cell>
          <cell r="J2836">
            <v>16410.18</v>
          </cell>
          <cell r="K2836">
            <v>5721.26</v>
          </cell>
          <cell r="L2836">
            <v>9640.35</v>
          </cell>
          <cell r="M2836">
            <v>0</v>
          </cell>
          <cell r="N2836">
            <v>36984</v>
          </cell>
          <cell r="O2836">
            <v>12156.75</v>
          </cell>
          <cell r="P2836">
            <v>38620.01</v>
          </cell>
          <cell r="Q2836">
            <v>72300.740000000005</v>
          </cell>
          <cell r="R2836">
            <v>50780.01</v>
          </cell>
          <cell r="S2836">
            <v>1620</v>
          </cell>
          <cell r="T2836">
            <v>8715.6</v>
          </cell>
          <cell r="U2836">
            <v>9640.35</v>
          </cell>
          <cell r="V2836">
            <v>585</v>
          </cell>
          <cell r="W2836">
            <v>10224</v>
          </cell>
          <cell r="X2836">
            <v>95.25</v>
          </cell>
          <cell r="Y2836">
            <v>12055.3</v>
          </cell>
          <cell r="Z2836">
            <v>6471.81</v>
          </cell>
          <cell r="AA2836">
            <v>1.88</v>
          </cell>
          <cell r="AB2836">
            <v>1207</v>
          </cell>
          <cell r="AC2836">
            <v>13393.91</v>
          </cell>
          <cell r="AD2836">
            <v>48.84</v>
          </cell>
          <cell r="AE2836">
            <v>17784</v>
          </cell>
          <cell r="AF2836">
            <v>42.71</v>
          </cell>
          <cell r="AG2836">
            <v>4546.03</v>
          </cell>
          <cell r="AH2836">
            <v>49752</v>
          </cell>
          <cell r="AI2836">
            <v>1951.2</v>
          </cell>
          <cell r="AJ2836">
            <v>78632.08</v>
          </cell>
          <cell r="AK2836">
            <v>4223.62</v>
          </cell>
          <cell r="AL2836">
            <v>33401.379999999997</v>
          </cell>
        </row>
        <row r="2837">
          <cell r="A2837">
            <v>38928</v>
          </cell>
          <cell r="B2837" t="str">
            <v>13:00</v>
          </cell>
          <cell r="C2837">
            <v>51694.03</v>
          </cell>
          <cell r="D2837">
            <v>76211.66</v>
          </cell>
          <cell r="E2837">
            <v>38578.230000000003</v>
          </cell>
          <cell r="F2837">
            <v>45446.400000000001</v>
          </cell>
          <cell r="G2837">
            <v>37106.65</v>
          </cell>
          <cell r="H2837">
            <v>11496.88</v>
          </cell>
          <cell r="I2837">
            <v>-137.29</v>
          </cell>
          <cell r="J2837">
            <v>15678.24</v>
          </cell>
          <cell r="K2837">
            <v>5668.56</v>
          </cell>
          <cell r="L2837">
            <v>9575.5499999999993</v>
          </cell>
          <cell r="M2837">
            <v>0</v>
          </cell>
          <cell r="N2837">
            <v>36984</v>
          </cell>
          <cell r="O2837">
            <v>12181.01</v>
          </cell>
          <cell r="P2837">
            <v>38500.01</v>
          </cell>
          <cell r="Q2837">
            <v>69497.289999999994</v>
          </cell>
          <cell r="R2837">
            <v>50620.01</v>
          </cell>
          <cell r="S2837">
            <v>1620</v>
          </cell>
          <cell r="T2837">
            <v>8406</v>
          </cell>
          <cell r="U2837">
            <v>9575.5499999999993</v>
          </cell>
          <cell r="V2837">
            <v>582</v>
          </cell>
          <cell r="W2837">
            <v>9820.7999999999993</v>
          </cell>
          <cell r="X2837">
            <v>90</v>
          </cell>
          <cell r="Y2837">
            <v>11805.88</v>
          </cell>
          <cell r="Z2837">
            <v>6219.5</v>
          </cell>
          <cell r="AA2837">
            <v>1.88</v>
          </cell>
          <cell r="AB2837">
            <v>1171.8</v>
          </cell>
          <cell r="AC2837">
            <v>13312.38</v>
          </cell>
          <cell r="AD2837">
            <v>49.09</v>
          </cell>
          <cell r="AE2837">
            <v>17532</v>
          </cell>
          <cell r="AF2837">
            <v>28.12</v>
          </cell>
          <cell r="AG2837">
            <v>4477.75</v>
          </cell>
          <cell r="AH2837">
            <v>49527</v>
          </cell>
          <cell r="AI2837">
            <v>1958.4</v>
          </cell>
          <cell r="AJ2837">
            <v>78696.009999999995</v>
          </cell>
          <cell r="AK2837">
            <v>4223.62</v>
          </cell>
          <cell r="AL2837">
            <v>32752.63</v>
          </cell>
        </row>
        <row r="2838">
          <cell r="A2838">
            <v>38928</v>
          </cell>
          <cell r="B2838" t="str">
            <v>13:15</v>
          </cell>
          <cell r="C2838">
            <v>51441.57</v>
          </cell>
          <cell r="D2838">
            <v>73291.070000000007</v>
          </cell>
          <cell r="E2838">
            <v>40180.480000000003</v>
          </cell>
          <cell r="F2838">
            <v>45100.800000000003</v>
          </cell>
          <cell r="G2838">
            <v>34461.660000000003</v>
          </cell>
          <cell r="H2838">
            <v>11472.88</v>
          </cell>
          <cell r="I2838">
            <v>-131.25</v>
          </cell>
          <cell r="J2838">
            <v>15210.28</v>
          </cell>
          <cell r="K2838">
            <v>5617.16</v>
          </cell>
          <cell r="L2838">
            <v>9641.35</v>
          </cell>
          <cell r="M2838">
            <v>0</v>
          </cell>
          <cell r="N2838">
            <v>37536</v>
          </cell>
          <cell r="O2838">
            <v>12205.27</v>
          </cell>
          <cell r="P2838">
            <v>38590.01</v>
          </cell>
          <cell r="Q2838">
            <v>67331.25</v>
          </cell>
          <cell r="R2838">
            <v>50790.01</v>
          </cell>
          <cell r="S2838">
            <v>1620</v>
          </cell>
          <cell r="T2838">
            <v>8154</v>
          </cell>
          <cell r="U2838">
            <v>9641.35</v>
          </cell>
          <cell r="V2838">
            <v>585</v>
          </cell>
          <cell r="W2838">
            <v>9504</v>
          </cell>
          <cell r="X2838">
            <v>83.25</v>
          </cell>
          <cell r="Y2838">
            <v>11722.74</v>
          </cell>
          <cell r="Z2838">
            <v>6209</v>
          </cell>
          <cell r="AA2838">
            <v>1.88</v>
          </cell>
          <cell r="AB2838">
            <v>1101.4000000000001</v>
          </cell>
          <cell r="AC2838">
            <v>13387.13</v>
          </cell>
          <cell r="AD2838">
            <v>49.1</v>
          </cell>
          <cell r="AE2838">
            <v>17424</v>
          </cell>
          <cell r="AF2838">
            <v>16.670000000000002</v>
          </cell>
          <cell r="AG2838">
            <v>4482.59</v>
          </cell>
          <cell r="AH2838">
            <v>48744</v>
          </cell>
          <cell r="AI2838">
            <v>1958.4</v>
          </cell>
          <cell r="AJ2838">
            <v>79351.850000000006</v>
          </cell>
          <cell r="AK2838">
            <v>4280.7</v>
          </cell>
          <cell r="AL2838">
            <v>31601.26</v>
          </cell>
        </row>
        <row r="2839">
          <cell r="A2839">
            <v>38928</v>
          </cell>
          <cell r="B2839" t="str">
            <v>13:30</v>
          </cell>
          <cell r="C2839">
            <v>51018.67</v>
          </cell>
          <cell r="D2839">
            <v>72650.95</v>
          </cell>
          <cell r="E2839">
            <v>39899.32</v>
          </cell>
          <cell r="F2839">
            <v>45187.199999999997</v>
          </cell>
          <cell r="G2839">
            <v>34154.99</v>
          </cell>
          <cell r="H2839">
            <v>11472.88</v>
          </cell>
          <cell r="I2839">
            <v>-134.84</v>
          </cell>
          <cell r="J2839">
            <v>15211.08</v>
          </cell>
          <cell r="K2839">
            <v>5580.8</v>
          </cell>
          <cell r="L2839">
            <v>9647.52</v>
          </cell>
          <cell r="M2839">
            <v>0</v>
          </cell>
          <cell r="N2839">
            <v>36984</v>
          </cell>
          <cell r="O2839">
            <v>12162.81</v>
          </cell>
          <cell r="P2839">
            <v>38590.019999999997</v>
          </cell>
          <cell r="Q2839">
            <v>65454.84</v>
          </cell>
          <cell r="R2839">
            <v>50710.02</v>
          </cell>
          <cell r="S2839">
            <v>1728</v>
          </cell>
          <cell r="T2839">
            <v>8064</v>
          </cell>
          <cell r="U2839">
            <v>9647.52</v>
          </cell>
          <cell r="V2839">
            <v>588</v>
          </cell>
          <cell r="W2839">
            <v>9676.7999999999993</v>
          </cell>
          <cell r="X2839">
            <v>87.75</v>
          </cell>
          <cell r="Y2839">
            <v>11556.46</v>
          </cell>
          <cell r="Z2839">
            <v>6233.34</v>
          </cell>
          <cell r="AA2839">
            <v>1.88</v>
          </cell>
          <cell r="AB2839">
            <v>1072.5999999999999</v>
          </cell>
          <cell r="AC2839">
            <v>13748.18</v>
          </cell>
          <cell r="AD2839">
            <v>48.6</v>
          </cell>
          <cell r="AE2839">
            <v>17550</v>
          </cell>
          <cell r="AF2839">
            <v>26.04</v>
          </cell>
          <cell r="AG2839">
            <v>4568.59</v>
          </cell>
          <cell r="AH2839">
            <v>48990</v>
          </cell>
          <cell r="AI2839">
            <v>1951.2</v>
          </cell>
          <cell r="AJ2839">
            <v>78663.89</v>
          </cell>
          <cell r="AK2839">
            <v>4394.8500000000004</v>
          </cell>
          <cell r="AL2839">
            <v>31442.29</v>
          </cell>
        </row>
        <row r="2840">
          <cell r="A2840">
            <v>38928</v>
          </cell>
          <cell r="B2840" t="str">
            <v>13:45</v>
          </cell>
          <cell r="C2840">
            <v>50890.239999999998</v>
          </cell>
          <cell r="D2840">
            <v>71050.61</v>
          </cell>
          <cell r="E2840">
            <v>39539.33</v>
          </cell>
          <cell r="F2840">
            <v>45100.800000000003</v>
          </cell>
          <cell r="G2840">
            <v>34001.65</v>
          </cell>
          <cell r="H2840">
            <v>11472.88</v>
          </cell>
          <cell r="I2840">
            <v>-129.24</v>
          </cell>
          <cell r="J2840">
            <v>15607.45</v>
          </cell>
          <cell r="K2840">
            <v>5579.34</v>
          </cell>
          <cell r="L2840">
            <v>9655.86</v>
          </cell>
          <cell r="M2840">
            <v>0</v>
          </cell>
          <cell r="N2840">
            <v>37536</v>
          </cell>
          <cell r="O2840">
            <v>10864.64</v>
          </cell>
          <cell r="P2840">
            <v>37769.96</v>
          </cell>
          <cell r="Q2840">
            <v>65129.24</v>
          </cell>
          <cell r="R2840">
            <v>49249.96</v>
          </cell>
          <cell r="S2840">
            <v>1728</v>
          </cell>
          <cell r="T2840">
            <v>7909.2</v>
          </cell>
          <cell r="U2840">
            <v>9655.86</v>
          </cell>
          <cell r="V2840">
            <v>579</v>
          </cell>
          <cell r="W2840">
            <v>9532.7999999999993</v>
          </cell>
          <cell r="X2840">
            <v>93.75</v>
          </cell>
          <cell r="Y2840">
            <v>11556.46</v>
          </cell>
          <cell r="Z2840">
            <v>6592.54</v>
          </cell>
          <cell r="AA2840">
            <v>1.88</v>
          </cell>
          <cell r="AB2840">
            <v>1141.5</v>
          </cell>
          <cell r="AC2840">
            <v>14043.68</v>
          </cell>
          <cell r="AD2840">
            <v>49.42</v>
          </cell>
          <cell r="AE2840">
            <v>17460</v>
          </cell>
          <cell r="AF2840">
            <v>36.46</v>
          </cell>
          <cell r="AG2840">
            <v>4637.5</v>
          </cell>
          <cell r="AH2840">
            <v>48264</v>
          </cell>
          <cell r="AI2840">
            <v>1944</v>
          </cell>
          <cell r="AJ2840">
            <v>78263.92</v>
          </cell>
          <cell r="AK2840">
            <v>4509</v>
          </cell>
          <cell r="AL2840">
            <v>31402.54</v>
          </cell>
        </row>
        <row r="2841">
          <cell r="A2841">
            <v>38928</v>
          </cell>
          <cell r="B2841" t="str">
            <v>14:00</v>
          </cell>
          <cell r="C2841">
            <v>53146.78</v>
          </cell>
          <cell r="D2841">
            <v>82692.94</v>
          </cell>
          <cell r="E2841">
            <v>39700.129999999997</v>
          </cell>
          <cell r="F2841">
            <v>44755.199999999997</v>
          </cell>
          <cell r="G2841">
            <v>33963.32</v>
          </cell>
          <cell r="H2841">
            <v>11424.89</v>
          </cell>
          <cell r="I2841">
            <v>-125.64</v>
          </cell>
          <cell r="J2841">
            <v>16279.79</v>
          </cell>
          <cell r="K2841">
            <v>5644.26</v>
          </cell>
          <cell r="L2841">
            <v>9738.3700000000008</v>
          </cell>
          <cell r="M2841">
            <v>0</v>
          </cell>
          <cell r="N2841">
            <v>38088</v>
          </cell>
          <cell r="O2841">
            <v>-115.26</v>
          </cell>
          <cell r="P2841">
            <v>36280.019999999997</v>
          </cell>
          <cell r="Q2841">
            <v>77205.64</v>
          </cell>
          <cell r="R2841">
            <v>36160.019999999997</v>
          </cell>
          <cell r="S2841">
            <v>1620</v>
          </cell>
          <cell r="T2841">
            <v>7599.6</v>
          </cell>
          <cell r="U2841">
            <v>9738.3700000000008</v>
          </cell>
          <cell r="V2841">
            <v>594</v>
          </cell>
          <cell r="W2841">
            <v>9792</v>
          </cell>
          <cell r="X2841">
            <v>102</v>
          </cell>
          <cell r="Y2841">
            <v>11307.04</v>
          </cell>
          <cell r="Z2841">
            <v>6636.63</v>
          </cell>
          <cell r="AA2841">
            <v>1.88</v>
          </cell>
          <cell r="AB2841">
            <v>1352.7</v>
          </cell>
          <cell r="AC2841">
            <v>14572.94</v>
          </cell>
          <cell r="AD2841">
            <v>50.02</v>
          </cell>
          <cell r="AE2841">
            <v>17640</v>
          </cell>
          <cell r="AF2841">
            <v>29.17</v>
          </cell>
          <cell r="AG2841">
            <v>4500.6499999999996</v>
          </cell>
          <cell r="AH2841">
            <v>48420</v>
          </cell>
          <cell r="AI2841">
            <v>1922.4</v>
          </cell>
          <cell r="AJ2841">
            <v>78599.899999999994</v>
          </cell>
          <cell r="AK2841">
            <v>4280.7</v>
          </cell>
          <cell r="AL2841">
            <v>31402.54</v>
          </cell>
        </row>
        <row r="2842">
          <cell r="A2842">
            <v>38928</v>
          </cell>
          <cell r="B2842" t="str">
            <v>14:15</v>
          </cell>
          <cell r="C2842">
            <v>53109.57</v>
          </cell>
          <cell r="D2842">
            <v>85293.47</v>
          </cell>
          <cell r="E2842">
            <v>39578.94</v>
          </cell>
          <cell r="F2842">
            <v>44496</v>
          </cell>
          <cell r="G2842">
            <v>34001.65</v>
          </cell>
          <cell r="H2842">
            <v>11208.9</v>
          </cell>
          <cell r="I2842">
            <v>-124.93</v>
          </cell>
          <cell r="J2842">
            <v>15451.86</v>
          </cell>
          <cell r="K2842">
            <v>5712.57</v>
          </cell>
          <cell r="L2842">
            <v>9704.41</v>
          </cell>
          <cell r="M2842">
            <v>0</v>
          </cell>
          <cell r="N2842">
            <v>36984</v>
          </cell>
          <cell r="O2842">
            <v>442.84</v>
          </cell>
          <cell r="P2842">
            <v>36940.019999999997</v>
          </cell>
          <cell r="Q2842">
            <v>76524.929999999993</v>
          </cell>
          <cell r="R2842">
            <v>37020.01</v>
          </cell>
          <cell r="S2842">
            <v>1620</v>
          </cell>
          <cell r="T2842">
            <v>8139.6</v>
          </cell>
          <cell r="U2842">
            <v>9704.41</v>
          </cell>
          <cell r="V2842">
            <v>609</v>
          </cell>
          <cell r="W2842">
            <v>9849.6</v>
          </cell>
          <cell r="X2842">
            <v>97.5</v>
          </cell>
          <cell r="Y2842">
            <v>11473.32</v>
          </cell>
          <cell r="Z2842">
            <v>6763.32</v>
          </cell>
          <cell r="AA2842">
            <v>1.88</v>
          </cell>
          <cell r="AB2842">
            <v>1792.5</v>
          </cell>
          <cell r="AC2842">
            <v>14906.92</v>
          </cell>
          <cell r="AD2842">
            <v>48.14</v>
          </cell>
          <cell r="AE2842">
            <v>17640</v>
          </cell>
          <cell r="AF2842">
            <v>30.21</v>
          </cell>
          <cell r="AG2842">
            <v>4508.37</v>
          </cell>
          <cell r="AH2842">
            <v>48555</v>
          </cell>
          <cell r="AI2842">
            <v>1922.4</v>
          </cell>
          <cell r="AJ2842">
            <v>78375.86</v>
          </cell>
          <cell r="AK2842">
            <v>4166.55</v>
          </cell>
          <cell r="AL2842">
            <v>31286.82</v>
          </cell>
        </row>
        <row r="2843">
          <cell r="A2843">
            <v>38928</v>
          </cell>
          <cell r="B2843" t="str">
            <v>14:30</v>
          </cell>
          <cell r="C2843">
            <v>52280.17</v>
          </cell>
          <cell r="D2843">
            <v>77211.86</v>
          </cell>
          <cell r="E2843">
            <v>40059.71</v>
          </cell>
          <cell r="F2843">
            <v>44323.199999999997</v>
          </cell>
          <cell r="G2843">
            <v>33963.32</v>
          </cell>
          <cell r="H2843">
            <v>11184.91</v>
          </cell>
          <cell r="I2843">
            <v>-137</v>
          </cell>
          <cell r="J2843">
            <v>14839.91</v>
          </cell>
          <cell r="K2843">
            <v>5702.1</v>
          </cell>
          <cell r="L2843">
            <v>9694.7199999999993</v>
          </cell>
          <cell r="M2843">
            <v>0</v>
          </cell>
          <cell r="N2843">
            <v>37536</v>
          </cell>
          <cell r="O2843">
            <v>15135.27</v>
          </cell>
          <cell r="P2843">
            <v>34090</v>
          </cell>
          <cell r="Q2843">
            <v>65097</v>
          </cell>
          <cell r="R2843">
            <v>48730</v>
          </cell>
          <cell r="S2843">
            <v>1620</v>
          </cell>
          <cell r="T2843">
            <v>8892</v>
          </cell>
          <cell r="U2843">
            <v>9694.7199999999993</v>
          </cell>
          <cell r="V2843">
            <v>564</v>
          </cell>
          <cell r="W2843">
            <v>9763.2000000000007</v>
          </cell>
          <cell r="X2843">
            <v>111.75</v>
          </cell>
          <cell r="Y2843">
            <v>11722.74</v>
          </cell>
          <cell r="Z2843">
            <v>7071.68</v>
          </cell>
          <cell r="AA2843">
            <v>1.88</v>
          </cell>
          <cell r="AB2843">
            <v>2245.3000000000002</v>
          </cell>
          <cell r="AC2843">
            <v>15465.55</v>
          </cell>
          <cell r="AD2843">
            <v>38.08</v>
          </cell>
          <cell r="AE2843">
            <v>17712</v>
          </cell>
          <cell r="AF2843">
            <v>29.17</v>
          </cell>
          <cell r="AG2843">
            <v>4524.9399999999996</v>
          </cell>
          <cell r="AH2843">
            <v>48684</v>
          </cell>
          <cell r="AI2843">
            <v>1965.6</v>
          </cell>
          <cell r="AJ2843">
            <v>78615.850000000006</v>
          </cell>
          <cell r="AK2843">
            <v>4166.55</v>
          </cell>
          <cell r="AL2843">
            <v>31303.18</v>
          </cell>
        </row>
        <row r="2844">
          <cell r="A2844">
            <v>38928</v>
          </cell>
          <cell r="B2844" t="str">
            <v>14:45</v>
          </cell>
          <cell r="C2844">
            <v>53178.79</v>
          </cell>
          <cell r="D2844">
            <v>72370.89</v>
          </cell>
          <cell r="E2844">
            <v>40217.68</v>
          </cell>
          <cell r="F2844">
            <v>44323.199999999997</v>
          </cell>
          <cell r="G2844">
            <v>34001.65</v>
          </cell>
          <cell r="H2844">
            <v>11183.03</v>
          </cell>
          <cell r="I2844">
            <v>-127.66</v>
          </cell>
          <cell r="J2844">
            <v>15296.27</v>
          </cell>
          <cell r="K2844">
            <v>5686.02</v>
          </cell>
          <cell r="L2844">
            <v>9704.7000000000007</v>
          </cell>
          <cell r="M2844">
            <v>0</v>
          </cell>
          <cell r="N2844">
            <v>36984</v>
          </cell>
          <cell r="O2844">
            <v>15341.52</v>
          </cell>
          <cell r="P2844">
            <v>33570.019999999997</v>
          </cell>
          <cell r="Q2844">
            <v>64527.66</v>
          </cell>
          <cell r="R2844">
            <v>48930.02</v>
          </cell>
          <cell r="S2844">
            <v>1620</v>
          </cell>
          <cell r="T2844">
            <v>8924.4</v>
          </cell>
          <cell r="U2844">
            <v>9704.7000000000007</v>
          </cell>
          <cell r="V2844">
            <v>570</v>
          </cell>
          <cell r="W2844">
            <v>9532.7999999999993</v>
          </cell>
          <cell r="X2844">
            <v>121.5</v>
          </cell>
          <cell r="Y2844">
            <v>12055.3</v>
          </cell>
          <cell r="Z2844">
            <v>7175.61</v>
          </cell>
          <cell r="AA2844">
            <v>0</v>
          </cell>
          <cell r="AB2844">
            <v>2271.1</v>
          </cell>
          <cell r="AC2844">
            <v>15625.83</v>
          </cell>
          <cell r="AD2844">
            <v>1.98</v>
          </cell>
          <cell r="AE2844">
            <v>17028</v>
          </cell>
          <cell r="AF2844">
            <v>38.54</v>
          </cell>
          <cell r="AG2844">
            <v>4485.7299999999996</v>
          </cell>
          <cell r="AH2844">
            <v>47013</v>
          </cell>
          <cell r="AI2844">
            <v>1951.2</v>
          </cell>
          <cell r="AJ2844">
            <v>78839.75</v>
          </cell>
          <cell r="AK2844">
            <v>4166.55</v>
          </cell>
          <cell r="AL2844">
            <v>31379.16</v>
          </cell>
        </row>
        <row r="2845">
          <cell r="A2845">
            <v>38928</v>
          </cell>
          <cell r="B2845" t="str">
            <v>15:00</v>
          </cell>
          <cell r="C2845">
            <v>54182.63</v>
          </cell>
          <cell r="D2845">
            <v>74771.350000000006</v>
          </cell>
          <cell r="E2845">
            <v>40538.85</v>
          </cell>
          <cell r="F2845">
            <v>44150.400000000001</v>
          </cell>
          <cell r="G2845">
            <v>34078.32</v>
          </cell>
          <cell r="H2845">
            <v>11186.78</v>
          </cell>
          <cell r="I2845">
            <v>-133.97999999999999</v>
          </cell>
          <cell r="J2845">
            <v>15799.83</v>
          </cell>
          <cell r="K2845">
            <v>5711.68</v>
          </cell>
          <cell r="L2845">
            <v>9715.58</v>
          </cell>
          <cell r="M2845">
            <v>0</v>
          </cell>
          <cell r="N2845">
            <v>37536</v>
          </cell>
          <cell r="O2845">
            <v>15347.59</v>
          </cell>
          <cell r="P2845">
            <v>32489.99</v>
          </cell>
          <cell r="Q2845">
            <v>66173.98</v>
          </cell>
          <cell r="R2845">
            <v>47809.99</v>
          </cell>
          <cell r="S2845">
            <v>1620</v>
          </cell>
          <cell r="T2845">
            <v>9021.6</v>
          </cell>
          <cell r="U2845">
            <v>9715.58</v>
          </cell>
          <cell r="V2845">
            <v>585</v>
          </cell>
          <cell r="W2845">
            <v>9532.7999999999993</v>
          </cell>
          <cell r="X2845">
            <v>109.5</v>
          </cell>
          <cell r="Y2845">
            <v>12055.3</v>
          </cell>
          <cell r="Z2845">
            <v>7321.26</v>
          </cell>
          <cell r="AA2845">
            <v>3.75</v>
          </cell>
          <cell r="AB2845">
            <v>2319.1</v>
          </cell>
          <cell r="AC2845">
            <v>15656.67</v>
          </cell>
          <cell r="AD2845">
            <v>0.92</v>
          </cell>
          <cell r="AE2845">
            <v>17370</v>
          </cell>
          <cell r="AF2845">
            <v>31.25</v>
          </cell>
          <cell r="AG2845">
            <v>4521.1400000000003</v>
          </cell>
          <cell r="AH2845">
            <v>47757</v>
          </cell>
          <cell r="AI2845">
            <v>1958.4</v>
          </cell>
          <cell r="AJ2845">
            <v>79271.69</v>
          </cell>
          <cell r="AK2845">
            <v>4280.7</v>
          </cell>
          <cell r="AL2845">
            <v>31283.31</v>
          </cell>
        </row>
        <row r="2846">
          <cell r="A2846">
            <v>38928</v>
          </cell>
          <cell r="B2846" t="str">
            <v>15:15</v>
          </cell>
          <cell r="C2846">
            <v>53636.5</v>
          </cell>
          <cell r="D2846">
            <v>79092.240000000005</v>
          </cell>
          <cell r="E2846">
            <v>37777.9</v>
          </cell>
          <cell r="F2846">
            <v>43804.800000000003</v>
          </cell>
          <cell r="G2846">
            <v>37144.99</v>
          </cell>
          <cell r="H2846">
            <v>11184.91</v>
          </cell>
          <cell r="I2846">
            <v>-131.97</v>
          </cell>
          <cell r="J2846">
            <v>15043.9</v>
          </cell>
          <cell r="K2846">
            <v>5720.52</v>
          </cell>
          <cell r="L2846">
            <v>9697.27</v>
          </cell>
          <cell r="M2846">
            <v>0</v>
          </cell>
          <cell r="N2846">
            <v>37536</v>
          </cell>
          <cell r="O2846">
            <v>15341.52</v>
          </cell>
          <cell r="P2846">
            <v>32100</v>
          </cell>
          <cell r="Q2846">
            <v>67531.97</v>
          </cell>
          <cell r="R2846">
            <v>47420</v>
          </cell>
          <cell r="S2846">
            <v>1620</v>
          </cell>
          <cell r="T2846">
            <v>9219.6</v>
          </cell>
          <cell r="U2846">
            <v>9697.27</v>
          </cell>
          <cell r="V2846">
            <v>594</v>
          </cell>
          <cell r="W2846">
            <v>9734.4</v>
          </cell>
          <cell r="X2846">
            <v>112.5</v>
          </cell>
          <cell r="Y2846">
            <v>12221.58</v>
          </cell>
          <cell r="Z2846">
            <v>7269.09</v>
          </cell>
          <cell r="AA2846">
            <v>1.88</v>
          </cell>
          <cell r="AB2846">
            <v>2323.8000000000002</v>
          </cell>
          <cell r="AC2846">
            <v>15512.16</v>
          </cell>
          <cell r="AD2846">
            <v>1</v>
          </cell>
          <cell r="AE2846">
            <v>17514</v>
          </cell>
          <cell r="AF2846">
            <v>37.5</v>
          </cell>
          <cell r="AG2846">
            <v>4444.4399999999996</v>
          </cell>
          <cell r="AH2846">
            <v>48309</v>
          </cell>
          <cell r="AI2846">
            <v>1936.8</v>
          </cell>
          <cell r="AJ2846">
            <v>78103.86</v>
          </cell>
          <cell r="AK2846">
            <v>4394.8500000000004</v>
          </cell>
          <cell r="AL2846">
            <v>32355.19</v>
          </cell>
        </row>
        <row r="2847">
          <cell r="A2847">
            <v>38928</v>
          </cell>
          <cell r="B2847" t="str">
            <v>15:30</v>
          </cell>
          <cell r="C2847">
            <v>51717.64</v>
          </cell>
          <cell r="D2847">
            <v>79572.34</v>
          </cell>
          <cell r="E2847">
            <v>37941.49</v>
          </cell>
          <cell r="F2847">
            <v>43632</v>
          </cell>
          <cell r="G2847">
            <v>37374.99</v>
          </cell>
          <cell r="H2847">
            <v>11166.54</v>
          </cell>
          <cell r="I2847">
            <v>-132.83000000000001</v>
          </cell>
          <cell r="J2847">
            <v>14430.75</v>
          </cell>
          <cell r="K2847">
            <v>5683.61</v>
          </cell>
          <cell r="L2847">
            <v>9720.15</v>
          </cell>
          <cell r="M2847">
            <v>5471.78</v>
          </cell>
          <cell r="N2847">
            <v>37536</v>
          </cell>
          <cell r="O2847">
            <v>15396.12</v>
          </cell>
          <cell r="P2847">
            <v>31330.02</v>
          </cell>
          <cell r="Q2847">
            <v>69572.83</v>
          </cell>
          <cell r="R2847">
            <v>46690.02</v>
          </cell>
          <cell r="S2847">
            <v>1620</v>
          </cell>
          <cell r="T2847">
            <v>9342</v>
          </cell>
          <cell r="U2847">
            <v>9720.15</v>
          </cell>
          <cell r="V2847">
            <v>582</v>
          </cell>
          <cell r="W2847">
            <v>9619.2000000000007</v>
          </cell>
          <cell r="X2847">
            <v>100.5</v>
          </cell>
          <cell r="Y2847">
            <v>12471</v>
          </cell>
          <cell r="Z2847">
            <v>7090.68</v>
          </cell>
          <cell r="AA2847">
            <v>7.5</v>
          </cell>
          <cell r="AB2847">
            <v>2317.4</v>
          </cell>
          <cell r="AC2847">
            <v>15540.33</v>
          </cell>
          <cell r="AD2847">
            <v>1.52</v>
          </cell>
          <cell r="AE2847">
            <v>17622</v>
          </cell>
          <cell r="AF2847">
            <v>38.54</v>
          </cell>
          <cell r="AG2847">
            <v>4499.0200000000004</v>
          </cell>
          <cell r="AH2847">
            <v>48734.78</v>
          </cell>
          <cell r="AI2847">
            <v>1965.6</v>
          </cell>
          <cell r="AJ2847">
            <v>78503.86</v>
          </cell>
          <cell r="AK2847">
            <v>4451.93</v>
          </cell>
          <cell r="AL2847">
            <v>32904.58</v>
          </cell>
        </row>
        <row r="2848">
          <cell r="A2848">
            <v>38928</v>
          </cell>
          <cell r="B2848" t="str">
            <v>15:45</v>
          </cell>
          <cell r="C2848">
            <v>52814.7</v>
          </cell>
          <cell r="D2848">
            <v>82652.94</v>
          </cell>
          <cell r="E2848">
            <v>39421.75</v>
          </cell>
          <cell r="F2848">
            <v>43718.400000000001</v>
          </cell>
          <cell r="G2848">
            <v>35956.65</v>
          </cell>
          <cell r="H2848">
            <v>11214.53</v>
          </cell>
          <cell r="I2848">
            <v>-121.33</v>
          </cell>
          <cell r="J2848">
            <v>15235.08</v>
          </cell>
          <cell r="K2848">
            <v>5699.38</v>
          </cell>
          <cell r="L2848">
            <v>9716.1299999999992</v>
          </cell>
          <cell r="M2848">
            <v>5666</v>
          </cell>
          <cell r="N2848">
            <v>37536</v>
          </cell>
          <cell r="O2848">
            <v>15371.85</v>
          </cell>
          <cell r="P2848">
            <v>28199.98</v>
          </cell>
          <cell r="Q2848">
            <v>73881.33</v>
          </cell>
          <cell r="R2848">
            <v>43559.98</v>
          </cell>
          <cell r="S2848">
            <v>1512</v>
          </cell>
          <cell r="T2848">
            <v>9511.2000000000007</v>
          </cell>
          <cell r="U2848">
            <v>9716.1299999999992</v>
          </cell>
          <cell r="V2848">
            <v>561</v>
          </cell>
          <cell r="W2848">
            <v>9849.6</v>
          </cell>
          <cell r="X2848">
            <v>96</v>
          </cell>
          <cell r="Y2848">
            <v>12720.42</v>
          </cell>
          <cell r="Z2848">
            <v>7185.78</v>
          </cell>
          <cell r="AA2848">
            <v>7.5</v>
          </cell>
          <cell r="AB2848">
            <v>2221.4</v>
          </cell>
          <cell r="AC2848">
            <v>15600.14</v>
          </cell>
          <cell r="AD2848">
            <v>1.18</v>
          </cell>
          <cell r="AE2848">
            <v>17748</v>
          </cell>
          <cell r="AF2848">
            <v>25</v>
          </cell>
          <cell r="AG2848">
            <v>4474.13</v>
          </cell>
          <cell r="AH2848">
            <v>49001</v>
          </cell>
          <cell r="AI2848">
            <v>1987.2</v>
          </cell>
          <cell r="AJ2848">
            <v>79431.67</v>
          </cell>
          <cell r="AK2848">
            <v>4451.93</v>
          </cell>
          <cell r="AL2848">
            <v>32394.93</v>
          </cell>
        </row>
        <row r="2849">
          <cell r="A2849">
            <v>38928</v>
          </cell>
          <cell r="B2849" t="str">
            <v>16:00</v>
          </cell>
          <cell r="C2849">
            <v>53031.96</v>
          </cell>
          <cell r="D2849">
            <v>84493.32</v>
          </cell>
          <cell r="E2849">
            <v>39820.519999999997</v>
          </cell>
          <cell r="F2849">
            <v>43632</v>
          </cell>
          <cell r="G2849">
            <v>36033.32</v>
          </cell>
          <cell r="H2849">
            <v>11183.03</v>
          </cell>
          <cell r="I2849">
            <v>-123.2</v>
          </cell>
          <cell r="J2849">
            <v>15295.87</v>
          </cell>
          <cell r="K2849">
            <v>5669.85</v>
          </cell>
          <cell r="L2849">
            <v>9780.36</v>
          </cell>
          <cell r="M2849">
            <v>5669.73</v>
          </cell>
          <cell r="N2849">
            <v>37536</v>
          </cell>
          <cell r="O2849">
            <v>15341.52</v>
          </cell>
          <cell r="P2849">
            <v>27849.98</v>
          </cell>
          <cell r="Q2849">
            <v>75043.199999999997</v>
          </cell>
          <cell r="R2849">
            <v>43169.97</v>
          </cell>
          <cell r="S2849">
            <v>1620</v>
          </cell>
          <cell r="T2849">
            <v>9705.6</v>
          </cell>
          <cell r="U2849">
            <v>9780.36</v>
          </cell>
          <cell r="V2849">
            <v>537</v>
          </cell>
          <cell r="W2849">
            <v>9964.7999999999993</v>
          </cell>
          <cell r="X2849">
            <v>109.5</v>
          </cell>
          <cell r="Y2849">
            <v>12886.7</v>
          </cell>
          <cell r="Z2849">
            <v>7255.57</v>
          </cell>
          <cell r="AA2849">
            <v>0</v>
          </cell>
          <cell r="AB2849">
            <v>2269.5</v>
          </cell>
          <cell r="AC2849">
            <v>15791.07</v>
          </cell>
          <cell r="AD2849">
            <v>0.72</v>
          </cell>
          <cell r="AE2849">
            <v>17802</v>
          </cell>
          <cell r="AF2849">
            <v>26.04</v>
          </cell>
          <cell r="AG2849">
            <v>4464.57</v>
          </cell>
          <cell r="AH2849">
            <v>48956.73</v>
          </cell>
          <cell r="AI2849">
            <v>1936.8</v>
          </cell>
          <cell r="AJ2849">
            <v>79639.649999999994</v>
          </cell>
          <cell r="AK2849">
            <v>4280.7</v>
          </cell>
          <cell r="AL2849">
            <v>32203.24</v>
          </cell>
        </row>
        <row r="2850">
          <cell r="A2850">
            <v>38928</v>
          </cell>
          <cell r="B2850" t="str">
            <v>16:15</v>
          </cell>
          <cell r="C2850">
            <v>52467.02</v>
          </cell>
          <cell r="D2850">
            <v>84013.22</v>
          </cell>
          <cell r="E2850">
            <v>39779.33</v>
          </cell>
          <cell r="F2850">
            <v>43632</v>
          </cell>
          <cell r="G2850">
            <v>36953.32</v>
          </cell>
          <cell r="H2850">
            <v>11208.9</v>
          </cell>
          <cell r="I2850">
            <v>-130.24</v>
          </cell>
          <cell r="J2850">
            <v>15054.69</v>
          </cell>
          <cell r="K2850">
            <v>5662.53</v>
          </cell>
          <cell r="L2850">
            <v>9813.69</v>
          </cell>
          <cell r="M2850">
            <v>5710.82</v>
          </cell>
          <cell r="N2850">
            <v>37536</v>
          </cell>
          <cell r="O2850">
            <v>15365.79</v>
          </cell>
          <cell r="P2850">
            <v>28159.99</v>
          </cell>
          <cell r="Q2850">
            <v>74890.240000000005</v>
          </cell>
          <cell r="R2850">
            <v>43519.99</v>
          </cell>
          <cell r="S2850">
            <v>1620</v>
          </cell>
          <cell r="T2850">
            <v>9817.2000000000007</v>
          </cell>
          <cell r="U2850">
            <v>9813.69</v>
          </cell>
          <cell r="V2850">
            <v>534</v>
          </cell>
          <cell r="W2850">
            <v>10022.4</v>
          </cell>
          <cell r="X2850">
            <v>120</v>
          </cell>
          <cell r="Y2850">
            <v>12803.56</v>
          </cell>
          <cell r="Z2850">
            <v>7288.7</v>
          </cell>
          <cell r="AA2850">
            <v>1.88</v>
          </cell>
          <cell r="AB2850">
            <v>2293.4</v>
          </cell>
          <cell r="AC2850">
            <v>15650.26</v>
          </cell>
          <cell r="AD2850">
            <v>0.76</v>
          </cell>
          <cell r="AE2850">
            <v>17334</v>
          </cell>
          <cell r="AF2850">
            <v>37.5</v>
          </cell>
          <cell r="AG2850">
            <v>4495.75</v>
          </cell>
          <cell r="AH2850">
            <v>48400.82</v>
          </cell>
          <cell r="AI2850">
            <v>1994.4</v>
          </cell>
          <cell r="AJ2850">
            <v>79991.64</v>
          </cell>
          <cell r="AK2850">
            <v>4166.55</v>
          </cell>
          <cell r="AL2850">
            <v>32629.88</v>
          </cell>
        </row>
        <row r="2851">
          <cell r="A2851">
            <v>38928</v>
          </cell>
          <cell r="B2851" t="str">
            <v>16:30</v>
          </cell>
          <cell r="C2851">
            <v>51842.87</v>
          </cell>
          <cell r="D2851">
            <v>83413.100000000006</v>
          </cell>
          <cell r="E2851">
            <v>39940.910000000003</v>
          </cell>
          <cell r="F2851">
            <v>43632</v>
          </cell>
          <cell r="G2851">
            <v>37183.32</v>
          </cell>
          <cell r="H2851">
            <v>11234.78</v>
          </cell>
          <cell r="I2851">
            <v>-137.43</v>
          </cell>
          <cell r="J2851">
            <v>15101.09</v>
          </cell>
          <cell r="K2851">
            <v>5624.15</v>
          </cell>
          <cell r="L2851">
            <v>10327.879999999999</v>
          </cell>
          <cell r="M2851">
            <v>6125.4</v>
          </cell>
          <cell r="N2851">
            <v>37536</v>
          </cell>
          <cell r="O2851">
            <v>15383.98</v>
          </cell>
          <cell r="P2851">
            <v>28100.01</v>
          </cell>
          <cell r="Q2851">
            <v>74977.429999999993</v>
          </cell>
          <cell r="R2851">
            <v>43420.01</v>
          </cell>
          <cell r="S2851">
            <v>1512</v>
          </cell>
          <cell r="T2851">
            <v>9190.7999999999993</v>
          </cell>
          <cell r="U2851">
            <v>10327.879999999999</v>
          </cell>
          <cell r="V2851">
            <v>582</v>
          </cell>
          <cell r="W2851">
            <v>10166.4</v>
          </cell>
          <cell r="X2851">
            <v>116.25</v>
          </cell>
          <cell r="Y2851">
            <v>12720.42</v>
          </cell>
          <cell r="Z2851">
            <v>7170.09</v>
          </cell>
          <cell r="AA2851">
            <v>3.75</v>
          </cell>
          <cell r="AB2851">
            <v>2317.3000000000002</v>
          </cell>
          <cell r="AC2851">
            <v>15520.41</v>
          </cell>
          <cell r="AD2851">
            <v>1.8</v>
          </cell>
          <cell r="AE2851">
            <v>17370</v>
          </cell>
          <cell r="AF2851">
            <v>31.25</v>
          </cell>
          <cell r="AG2851">
            <v>4460.25</v>
          </cell>
          <cell r="AH2851">
            <v>48572.4</v>
          </cell>
          <cell r="AI2851">
            <v>1972.8</v>
          </cell>
          <cell r="AJ2851">
            <v>80423.58</v>
          </cell>
          <cell r="AK2851">
            <v>4109.47</v>
          </cell>
          <cell r="AL2851">
            <v>32729.24</v>
          </cell>
        </row>
        <row r="2852">
          <cell r="A2852">
            <v>38928</v>
          </cell>
          <cell r="B2852" t="str">
            <v>16:45</v>
          </cell>
          <cell r="C2852">
            <v>52753.49</v>
          </cell>
          <cell r="D2852">
            <v>85213.46</v>
          </cell>
          <cell r="E2852">
            <v>41343.58</v>
          </cell>
          <cell r="F2852">
            <v>43632</v>
          </cell>
          <cell r="G2852">
            <v>37259.99</v>
          </cell>
          <cell r="H2852">
            <v>11232.9</v>
          </cell>
          <cell r="I2852">
            <v>-134.56</v>
          </cell>
          <cell r="J2852">
            <v>15653.04</v>
          </cell>
          <cell r="K2852">
            <v>5589.65</v>
          </cell>
          <cell r="L2852">
            <v>10645.67</v>
          </cell>
          <cell r="M2852">
            <v>6054.44</v>
          </cell>
          <cell r="N2852">
            <v>37536</v>
          </cell>
          <cell r="O2852">
            <v>15347.59</v>
          </cell>
          <cell r="P2852">
            <v>28550</v>
          </cell>
          <cell r="Q2852">
            <v>77494.559999999998</v>
          </cell>
          <cell r="R2852">
            <v>43910</v>
          </cell>
          <cell r="S2852">
            <v>1620</v>
          </cell>
          <cell r="T2852">
            <v>9320.4</v>
          </cell>
          <cell r="U2852">
            <v>10645.67</v>
          </cell>
          <cell r="V2852">
            <v>639</v>
          </cell>
          <cell r="W2852">
            <v>10281.6</v>
          </cell>
          <cell r="X2852">
            <v>123.75</v>
          </cell>
          <cell r="Y2852">
            <v>12969.84</v>
          </cell>
          <cell r="Z2852">
            <v>7214.9</v>
          </cell>
          <cell r="AA2852">
            <v>1.88</v>
          </cell>
          <cell r="AB2852">
            <v>2302.9</v>
          </cell>
          <cell r="AC2852">
            <v>15546.64</v>
          </cell>
          <cell r="AD2852">
            <v>1.03</v>
          </cell>
          <cell r="AE2852">
            <v>17694</v>
          </cell>
          <cell r="AF2852">
            <v>36.46</v>
          </cell>
          <cell r="AG2852">
            <v>4513.45</v>
          </cell>
          <cell r="AH2852">
            <v>48957.440000000002</v>
          </cell>
          <cell r="AI2852">
            <v>828</v>
          </cell>
          <cell r="AJ2852">
            <v>81559.399999999994</v>
          </cell>
          <cell r="AK2852">
            <v>4052.4</v>
          </cell>
          <cell r="AL2852">
            <v>32749.11</v>
          </cell>
        </row>
        <row r="2853">
          <cell r="A2853">
            <v>38928</v>
          </cell>
          <cell r="B2853" t="str">
            <v>17:00</v>
          </cell>
          <cell r="C2853">
            <v>52922.73</v>
          </cell>
          <cell r="D2853">
            <v>84733.37</v>
          </cell>
          <cell r="E2853">
            <v>40272.080000000002</v>
          </cell>
          <cell r="F2853">
            <v>43632</v>
          </cell>
          <cell r="G2853">
            <v>41284.99</v>
          </cell>
          <cell r="H2853">
            <v>11258.78</v>
          </cell>
          <cell r="I2853">
            <v>-143.76</v>
          </cell>
          <cell r="J2853">
            <v>15247.08</v>
          </cell>
          <cell r="K2853">
            <v>5559.78</v>
          </cell>
          <cell r="L2853">
            <v>10822.29</v>
          </cell>
          <cell r="M2853">
            <v>6065.64</v>
          </cell>
          <cell r="N2853">
            <v>36984</v>
          </cell>
          <cell r="O2853">
            <v>15390.05</v>
          </cell>
          <cell r="P2853">
            <v>28070.02</v>
          </cell>
          <cell r="Q2853">
            <v>79343.759999999995</v>
          </cell>
          <cell r="R2853">
            <v>43430.02</v>
          </cell>
          <cell r="S2853">
            <v>1728</v>
          </cell>
          <cell r="T2853">
            <v>9194.4</v>
          </cell>
          <cell r="U2853">
            <v>10822.29</v>
          </cell>
          <cell r="V2853">
            <v>627</v>
          </cell>
          <cell r="W2853">
            <v>10396.799999999999</v>
          </cell>
          <cell r="X2853">
            <v>121.5</v>
          </cell>
          <cell r="Y2853">
            <v>13468.68</v>
          </cell>
          <cell r="Z2853">
            <v>7463.83</v>
          </cell>
          <cell r="AA2853">
            <v>3.75</v>
          </cell>
          <cell r="AB2853">
            <v>2344.3000000000002</v>
          </cell>
          <cell r="AC2853">
            <v>15546.02</v>
          </cell>
          <cell r="AD2853">
            <v>1.1399999999999999</v>
          </cell>
          <cell r="AE2853">
            <v>17730</v>
          </cell>
          <cell r="AF2853">
            <v>34.369999999999997</v>
          </cell>
          <cell r="AG2853">
            <v>4475.1499999999996</v>
          </cell>
          <cell r="AH2853">
            <v>48524.639999999999</v>
          </cell>
          <cell r="AI2853">
            <v>223.2</v>
          </cell>
          <cell r="AJ2853">
            <v>82119.399999999994</v>
          </cell>
          <cell r="AK2853">
            <v>4223.62</v>
          </cell>
          <cell r="AL2853">
            <v>33586.04</v>
          </cell>
        </row>
        <row r="2854">
          <cell r="A2854">
            <v>38928</v>
          </cell>
          <cell r="B2854" t="str">
            <v>17:15</v>
          </cell>
          <cell r="C2854">
            <v>51208.32</v>
          </cell>
          <cell r="D2854">
            <v>77571.94</v>
          </cell>
          <cell r="E2854">
            <v>54150.87</v>
          </cell>
          <cell r="F2854">
            <v>43545.599999999999</v>
          </cell>
          <cell r="G2854">
            <v>48299.98</v>
          </cell>
          <cell r="H2854">
            <v>11282.77</v>
          </cell>
          <cell r="I2854">
            <v>-148.79</v>
          </cell>
          <cell r="J2854">
            <v>15774.63</v>
          </cell>
          <cell r="K2854">
            <v>5762.45</v>
          </cell>
          <cell r="L2854">
            <v>10720.96</v>
          </cell>
          <cell r="M2854">
            <v>6065.64</v>
          </cell>
          <cell r="N2854">
            <v>37536</v>
          </cell>
          <cell r="O2854">
            <v>15371.85</v>
          </cell>
          <cell r="P2854">
            <v>23730.01</v>
          </cell>
          <cell r="Q2854">
            <v>85548.79</v>
          </cell>
          <cell r="R2854">
            <v>39090.01</v>
          </cell>
          <cell r="S2854">
            <v>1620</v>
          </cell>
          <cell r="T2854">
            <v>9727.2000000000007</v>
          </cell>
          <cell r="U2854">
            <v>10720.96</v>
          </cell>
          <cell r="V2854">
            <v>627</v>
          </cell>
          <cell r="W2854">
            <v>10627.2</v>
          </cell>
          <cell r="X2854">
            <v>129</v>
          </cell>
          <cell r="Y2854">
            <v>13801.24</v>
          </cell>
          <cell r="Z2854">
            <v>7503.97</v>
          </cell>
          <cell r="AA2854">
            <v>3.75</v>
          </cell>
          <cell r="AB2854">
            <v>2368.3000000000002</v>
          </cell>
          <cell r="AC2854">
            <v>15801.69</v>
          </cell>
          <cell r="AD2854">
            <v>2.08</v>
          </cell>
          <cell r="AE2854">
            <v>17928</v>
          </cell>
          <cell r="AF2854">
            <v>33.33</v>
          </cell>
          <cell r="AG2854">
            <v>4453.71</v>
          </cell>
          <cell r="AH2854">
            <v>48725.64</v>
          </cell>
          <cell r="AI2854">
            <v>2196</v>
          </cell>
          <cell r="AJ2854">
            <v>88822.44</v>
          </cell>
          <cell r="AK2854">
            <v>4337.78</v>
          </cell>
          <cell r="AL2854">
            <v>29712.33</v>
          </cell>
        </row>
        <row r="2855">
          <cell r="A2855">
            <v>38928</v>
          </cell>
          <cell r="B2855" t="str">
            <v>17:30</v>
          </cell>
          <cell r="C2855">
            <v>51031.08</v>
          </cell>
          <cell r="D2855">
            <v>72010.820000000007</v>
          </cell>
          <cell r="E2855">
            <v>55631.14</v>
          </cell>
          <cell r="F2855">
            <v>43459.199999999997</v>
          </cell>
          <cell r="G2855">
            <v>55429.98</v>
          </cell>
          <cell r="H2855">
            <v>11280.9</v>
          </cell>
          <cell r="I2855">
            <v>-156.55000000000001</v>
          </cell>
          <cell r="J2855">
            <v>15567.05</v>
          </cell>
          <cell r="K2855">
            <v>10830.65</v>
          </cell>
          <cell r="L2855">
            <v>10326.700000000001</v>
          </cell>
          <cell r="M2855">
            <v>6061.91</v>
          </cell>
          <cell r="N2855">
            <v>36984</v>
          </cell>
          <cell r="O2855">
            <v>15341.52</v>
          </cell>
          <cell r="P2855">
            <v>23160.02</v>
          </cell>
          <cell r="Q2855">
            <v>89116.55</v>
          </cell>
          <cell r="R2855">
            <v>38440.019999999997</v>
          </cell>
          <cell r="S2855">
            <v>1728</v>
          </cell>
          <cell r="T2855">
            <v>10306.799999999999</v>
          </cell>
          <cell r="U2855">
            <v>10326.700000000001</v>
          </cell>
          <cell r="V2855">
            <v>639</v>
          </cell>
          <cell r="W2855">
            <v>10972.8</v>
          </cell>
          <cell r="X2855">
            <v>97.5</v>
          </cell>
          <cell r="Y2855">
            <v>13634.96</v>
          </cell>
          <cell r="Z2855">
            <v>7612.15</v>
          </cell>
          <cell r="AA2855">
            <v>1.88</v>
          </cell>
          <cell r="AB2855">
            <v>2438.5</v>
          </cell>
          <cell r="AC2855">
            <v>15926.52</v>
          </cell>
          <cell r="AD2855">
            <v>1.1299999999999999</v>
          </cell>
          <cell r="AE2855">
            <v>18594</v>
          </cell>
          <cell r="AF2855">
            <v>43.75</v>
          </cell>
          <cell r="AG2855">
            <v>4325.79</v>
          </cell>
          <cell r="AH2855">
            <v>49933.91</v>
          </cell>
          <cell r="AI2855">
            <v>2203.1999999999998</v>
          </cell>
          <cell r="AJ2855">
            <v>91894.07</v>
          </cell>
          <cell r="AK2855">
            <v>4394.8500000000004</v>
          </cell>
          <cell r="AL2855">
            <v>29900.51</v>
          </cell>
        </row>
        <row r="2856">
          <cell r="A2856">
            <v>38928</v>
          </cell>
          <cell r="B2856" t="str">
            <v>17:45</v>
          </cell>
          <cell r="C2856">
            <v>50191.67</v>
          </cell>
          <cell r="D2856">
            <v>55407.76</v>
          </cell>
          <cell r="E2856">
            <v>54630.42</v>
          </cell>
          <cell r="F2856">
            <v>43632</v>
          </cell>
          <cell r="G2856">
            <v>84141.64</v>
          </cell>
          <cell r="H2856">
            <v>11328.89</v>
          </cell>
          <cell r="I2856">
            <v>-167.05</v>
          </cell>
          <cell r="J2856">
            <v>15650.64</v>
          </cell>
          <cell r="K2856">
            <v>12066.55</v>
          </cell>
          <cell r="L2856">
            <v>10371.530000000001</v>
          </cell>
          <cell r="M2856">
            <v>6061.91</v>
          </cell>
          <cell r="N2856">
            <v>36984</v>
          </cell>
          <cell r="O2856">
            <v>15359.72</v>
          </cell>
          <cell r="P2856">
            <v>23379.96</v>
          </cell>
          <cell r="Q2856">
            <v>91287.05</v>
          </cell>
          <cell r="R2856">
            <v>38739.96</v>
          </cell>
          <cell r="S2856">
            <v>1620</v>
          </cell>
          <cell r="T2856">
            <v>10562.4</v>
          </cell>
          <cell r="U2856">
            <v>10371.530000000001</v>
          </cell>
          <cell r="V2856">
            <v>699</v>
          </cell>
          <cell r="W2856">
            <v>11289.6</v>
          </cell>
          <cell r="X2856">
            <v>127.5</v>
          </cell>
          <cell r="Y2856">
            <v>13634.96</v>
          </cell>
          <cell r="Z2856">
            <v>8001.42</v>
          </cell>
          <cell r="AA2856">
            <v>1.88</v>
          </cell>
          <cell r="AB2856">
            <v>2550.4</v>
          </cell>
          <cell r="AC2856">
            <v>16242.08</v>
          </cell>
          <cell r="AD2856">
            <v>2.11</v>
          </cell>
          <cell r="AE2856">
            <v>18972</v>
          </cell>
          <cell r="AF2856">
            <v>63.54</v>
          </cell>
          <cell r="AG2856">
            <v>3565.47</v>
          </cell>
          <cell r="AH2856">
            <v>51043.91</v>
          </cell>
          <cell r="AI2856">
            <v>2340</v>
          </cell>
          <cell r="AJ2856">
            <v>93717.95</v>
          </cell>
          <cell r="AK2856">
            <v>4451.93</v>
          </cell>
          <cell r="AL2856">
            <v>32163.49</v>
          </cell>
        </row>
        <row r="2857">
          <cell r="A2857">
            <v>38928</v>
          </cell>
          <cell r="B2857" t="str">
            <v>18:00</v>
          </cell>
          <cell r="C2857">
            <v>51160.31</v>
          </cell>
          <cell r="D2857">
            <v>57169.17</v>
          </cell>
          <cell r="E2857">
            <v>61947.37</v>
          </cell>
          <cell r="F2857">
            <v>43804.800000000003</v>
          </cell>
          <cell r="G2857">
            <v>97098.3</v>
          </cell>
          <cell r="H2857">
            <v>11352.89</v>
          </cell>
          <cell r="I2857">
            <v>-179.7</v>
          </cell>
          <cell r="J2857">
            <v>15784.23</v>
          </cell>
          <cell r="K2857">
            <v>12254.07</v>
          </cell>
          <cell r="L2857">
            <v>11222.54</v>
          </cell>
          <cell r="M2857">
            <v>6050.7</v>
          </cell>
          <cell r="N2857">
            <v>37536</v>
          </cell>
          <cell r="O2857">
            <v>15365.79</v>
          </cell>
          <cell r="P2857">
            <v>23579.98</v>
          </cell>
          <cell r="Q2857">
            <v>95139.7</v>
          </cell>
          <cell r="R2857">
            <v>38939.980000000003</v>
          </cell>
          <cell r="S2857">
            <v>1728</v>
          </cell>
          <cell r="T2857">
            <v>10969.2</v>
          </cell>
          <cell r="U2857">
            <v>11222.54</v>
          </cell>
          <cell r="V2857">
            <v>717</v>
          </cell>
          <cell r="W2857">
            <v>11606.4</v>
          </cell>
          <cell r="X2857">
            <v>119.25</v>
          </cell>
          <cell r="Y2857">
            <v>14300.08</v>
          </cell>
          <cell r="Z2857">
            <v>8383.11</v>
          </cell>
          <cell r="AA2857">
            <v>1.88</v>
          </cell>
          <cell r="AB2857">
            <v>2682.6</v>
          </cell>
          <cell r="AC2857">
            <v>17522.43</v>
          </cell>
          <cell r="AD2857">
            <v>2.27</v>
          </cell>
          <cell r="AE2857">
            <v>19710</v>
          </cell>
          <cell r="AF2857">
            <v>92.7</v>
          </cell>
          <cell r="AG2857">
            <v>3496.43</v>
          </cell>
          <cell r="AH2857">
            <v>52919.7</v>
          </cell>
          <cell r="AI2857">
            <v>2664</v>
          </cell>
          <cell r="AJ2857">
            <v>101812.89</v>
          </cell>
          <cell r="AK2857">
            <v>4394.8500000000004</v>
          </cell>
          <cell r="AL2857">
            <v>33732.17</v>
          </cell>
        </row>
        <row r="2858">
          <cell r="A2858">
            <v>38928</v>
          </cell>
          <cell r="B2858" t="str">
            <v>18:15</v>
          </cell>
          <cell r="C2858">
            <v>51594.41</v>
          </cell>
          <cell r="D2858">
            <v>77371.94</v>
          </cell>
          <cell r="E2858">
            <v>66859.649999999994</v>
          </cell>
          <cell r="F2858">
            <v>45273.599999999999</v>
          </cell>
          <cell r="G2858">
            <v>101238.3</v>
          </cell>
          <cell r="H2858">
            <v>11952.84</v>
          </cell>
          <cell r="I2858">
            <v>-178.4</v>
          </cell>
          <cell r="J2858">
            <v>16600.16</v>
          </cell>
          <cell r="K2858">
            <v>12278.7</v>
          </cell>
          <cell r="L2858">
            <v>13530.9</v>
          </cell>
          <cell r="M2858">
            <v>6312.15</v>
          </cell>
          <cell r="N2858">
            <v>38640</v>
          </cell>
          <cell r="O2858">
            <v>15978.48</v>
          </cell>
          <cell r="P2858">
            <v>27549.99</v>
          </cell>
          <cell r="Q2858">
            <v>101098.4</v>
          </cell>
          <cell r="R2858">
            <v>43430</v>
          </cell>
          <cell r="S2858">
            <v>1728</v>
          </cell>
          <cell r="T2858">
            <v>10512</v>
          </cell>
          <cell r="U2858">
            <v>13530.9</v>
          </cell>
          <cell r="V2858">
            <v>810</v>
          </cell>
          <cell r="W2858">
            <v>11923.2</v>
          </cell>
          <cell r="X2858">
            <v>123</v>
          </cell>
          <cell r="Y2858">
            <v>15464.04</v>
          </cell>
          <cell r="Z2858">
            <v>8904.68</v>
          </cell>
          <cell r="AA2858">
            <v>1.88</v>
          </cell>
          <cell r="AB2858">
            <v>2996.6</v>
          </cell>
          <cell r="AC2858">
            <v>19909.95</v>
          </cell>
          <cell r="AD2858">
            <v>4.1900000000000004</v>
          </cell>
          <cell r="AE2858">
            <v>22248</v>
          </cell>
          <cell r="AF2858">
            <v>151.03</v>
          </cell>
          <cell r="AG2858">
            <v>3460</v>
          </cell>
          <cell r="AH2858">
            <v>58653.15</v>
          </cell>
          <cell r="AI2858">
            <v>3096</v>
          </cell>
          <cell r="AJ2858">
            <v>114323.44</v>
          </cell>
          <cell r="AK2858">
            <v>4166.55</v>
          </cell>
          <cell r="AL2858">
            <v>39313.67</v>
          </cell>
        </row>
        <row r="2859">
          <cell r="A2859">
            <v>38928</v>
          </cell>
          <cell r="B2859" t="str">
            <v>18:30</v>
          </cell>
          <cell r="C2859">
            <v>50773.41</v>
          </cell>
          <cell r="D2859">
            <v>67050.3</v>
          </cell>
          <cell r="E2859">
            <v>114255.51</v>
          </cell>
          <cell r="F2859">
            <v>46828.800000000003</v>
          </cell>
          <cell r="G2859">
            <v>102963.3</v>
          </cell>
          <cell r="H2859">
            <v>12298.19</v>
          </cell>
          <cell r="I2859">
            <v>-188.18</v>
          </cell>
          <cell r="J2859">
            <v>16572.96</v>
          </cell>
          <cell r="K2859">
            <v>13652</v>
          </cell>
          <cell r="L2859">
            <v>13793.08</v>
          </cell>
          <cell r="M2859">
            <v>6330.83</v>
          </cell>
          <cell r="N2859">
            <v>39192</v>
          </cell>
          <cell r="O2859">
            <v>16384.91</v>
          </cell>
          <cell r="P2859">
            <v>42870.03</v>
          </cell>
          <cell r="Q2859">
            <v>101868.18</v>
          </cell>
          <cell r="R2859">
            <v>59230.04</v>
          </cell>
          <cell r="S2859">
            <v>1620</v>
          </cell>
          <cell r="T2859">
            <v>13572</v>
          </cell>
          <cell r="U2859">
            <v>13793.08</v>
          </cell>
          <cell r="V2859">
            <v>1041</v>
          </cell>
          <cell r="W2859">
            <v>12585.6</v>
          </cell>
          <cell r="X2859">
            <v>133.5</v>
          </cell>
          <cell r="Y2859">
            <v>16794.28</v>
          </cell>
          <cell r="Z2859">
            <v>9616.27</v>
          </cell>
          <cell r="AA2859">
            <v>11.26</v>
          </cell>
          <cell r="AB2859">
            <v>3564.1</v>
          </cell>
          <cell r="AC2859">
            <v>22927.360000000001</v>
          </cell>
          <cell r="AD2859">
            <v>4.38</v>
          </cell>
          <cell r="AE2859">
            <v>27594</v>
          </cell>
          <cell r="AF2859">
            <v>171.86</v>
          </cell>
          <cell r="AG2859">
            <v>3485.69</v>
          </cell>
          <cell r="AH2859">
            <v>70218.83</v>
          </cell>
          <cell r="AI2859">
            <v>3585.6</v>
          </cell>
          <cell r="AJ2859">
            <v>141375.54999999999</v>
          </cell>
          <cell r="AK2859">
            <v>4509</v>
          </cell>
          <cell r="AL2859">
            <v>30855.57</v>
          </cell>
        </row>
        <row r="2860">
          <cell r="A2860">
            <v>38928</v>
          </cell>
          <cell r="B2860" t="str">
            <v>18:45</v>
          </cell>
          <cell r="C2860">
            <v>51608.42</v>
          </cell>
          <cell r="D2860">
            <v>67690.070000000007</v>
          </cell>
          <cell r="E2860">
            <v>147657.59</v>
          </cell>
          <cell r="F2860">
            <v>46742.400000000001</v>
          </cell>
          <cell r="G2860">
            <v>103039.96</v>
          </cell>
          <cell r="H2860">
            <v>12320.31</v>
          </cell>
          <cell r="I2860">
            <v>-202.12</v>
          </cell>
          <cell r="J2860">
            <v>16632.96</v>
          </cell>
          <cell r="K2860">
            <v>15938.42</v>
          </cell>
          <cell r="L2860">
            <v>13792.56</v>
          </cell>
          <cell r="M2860">
            <v>6323.36</v>
          </cell>
          <cell r="N2860">
            <v>39192</v>
          </cell>
          <cell r="O2860">
            <v>16354.58</v>
          </cell>
          <cell r="P2860">
            <v>67040</v>
          </cell>
          <cell r="Q2860">
            <v>102642.12</v>
          </cell>
          <cell r="R2860">
            <v>83360</v>
          </cell>
          <cell r="S2860">
            <v>1728</v>
          </cell>
          <cell r="T2860">
            <v>17694</v>
          </cell>
          <cell r="U2860">
            <v>13792.56</v>
          </cell>
          <cell r="V2860">
            <v>1308</v>
          </cell>
          <cell r="W2860">
            <v>13420.8</v>
          </cell>
          <cell r="X2860">
            <v>135</v>
          </cell>
          <cell r="Y2860">
            <v>18041.38</v>
          </cell>
          <cell r="Z2860">
            <v>10327.469999999999</v>
          </cell>
          <cell r="AA2860">
            <v>9.3800000000000008</v>
          </cell>
          <cell r="AB2860">
            <v>4010.2</v>
          </cell>
          <cell r="AC2860">
            <v>24813.5</v>
          </cell>
          <cell r="AD2860">
            <v>9.1300000000000008</v>
          </cell>
          <cell r="AE2860">
            <v>30798</v>
          </cell>
          <cell r="AF2860">
            <v>176.03</v>
          </cell>
          <cell r="AG2860">
            <v>3508.86</v>
          </cell>
          <cell r="AH2860">
            <v>79781.36</v>
          </cell>
          <cell r="AI2860">
            <v>3938.4</v>
          </cell>
          <cell r="AJ2860">
            <v>160700.71</v>
          </cell>
          <cell r="AK2860">
            <v>4337.78</v>
          </cell>
          <cell r="AL2860">
            <v>15653.95</v>
          </cell>
        </row>
        <row r="2861">
          <cell r="A2861">
            <v>38928</v>
          </cell>
          <cell r="B2861" t="str">
            <v>19:00</v>
          </cell>
          <cell r="C2861">
            <v>51611.22</v>
          </cell>
          <cell r="D2861">
            <v>64049.23</v>
          </cell>
          <cell r="E2861">
            <v>152417.17000000001</v>
          </cell>
          <cell r="F2861">
            <v>41040</v>
          </cell>
          <cell r="G2861">
            <v>102963.3</v>
          </cell>
          <cell r="H2861">
            <v>12322.19</v>
          </cell>
          <cell r="I2861">
            <v>33616.82</v>
          </cell>
          <cell r="J2861">
            <v>16825.740000000002</v>
          </cell>
          <cell r="K2861">
            <v>16180.6</v>
          </cell>
          <cell r="L2861">
            <v>14339.08</v>
          </cell>
          <cell r="M2861">
            <v>6334.56</v>
          </cell>
          <cell r="N2861">
            <v>38640</v>
          </cell>
          <cell r="O2861">
            <v>16324.25</v>
          </cell>
          <cell r="P2861">
            <v>75620.03</v>
          </cell>
          <cell r="Q2861">
            <v>117853.56</v>
          </cell>
          <cell r="R2861">
            <v>91940.03</v>
          </cell>
          <cell r="S2861">
            <v>1728</v>
          </cell>
          <cell r="T2861">
            <v>19724.400000000001</v>
          </cell>
          <cell r="U2861">
            <v>14339.08</v>
          </cell>
          <cell r="V2861">
            <v>1434</v>
          </cell>
          <cell r="W2861">
            <v>13852.8</v>
          </cell>
          <cell r="X2861">
            <v>137.25</v>
          </cell>
          <cell r="Y2861">
            <v>18789.64</v>
          </cell>
          <cell r="Z2861">
            <v>10561.28</v>
          </cell>
          <cell r="AA2861">
            <v>11.26</v>
          </cell>
          <cell r="AB2861">
            <v>4220.6000000000004</v>
          </cell>
          <cell r="AC2861">
            <v>25422.69</v>
          </cell>
          <cell r="AD2861">
            <v>13.44</v>
          </cell>
          <cell r="AE2861">
            <v>32346</v>
          </cell>
          <cell r="AF2861">
            <v>182.28</v>
          </cell>
          <cell r="AG2861">
            <v>3481.21</v>
          </cell>
          <cell r="AH2861">
            <v>83734.559999999998</v>
          </cell>
          <cell r="AI2861">
            <v>4082.4</v>
          </cell>
          <cell r="AJ2861">
            <v>164220.20000000001</v>
          </cell>
          <cell r="AK2861">
            <v>4451.93</v>
          </cell>
          <cell r="AL2861">
            <v>15140.79</v>
          </cell>
        </row>
        <row r="2862">
          <cell r="A2862">
            <v>38928</v>
          </cell>
          <cell r="B2862" t="str">
            <v>19:15</v>
          </cell>
          <cell r="C2862">
            <v>51672.03</v>
          </cell>
          <cell r="D2862">
            <v>70930.61</v>
          </cell>
          <cell r="E2862">
            <v>154217.59</v>
          </cell>
          <cell r="F2862">
            <v>31708.799999999999</v>
          </cell>
          <cell r="G2862">
            <v>103039.96</v>
          </cell>
          <cell r="H2862">
            <v>12392.31</v>
          </cell>
          <cell r="I2862">
            <v>44574.76</v>
          </cell>
          <cell r="J2862">
            <v>16874.14</v>
          </cell>
          <cell r="K2862">
            <v>16396.919999999998</v>
          </cell>
          <cell r="L2862">
            <v>14313.4</v>
          </cell>
          <cell r="M2862">
            <v>6330.83</v>
          </cell>
          <cell r="N2862">
            <v>39192</v>
          </cell>
          <cell r="O2862">
            <v>16372.78</v>
          </cell>
          <cell r="P2862">
            <v>76810.009999999995</v>
          </cell>
          <cell r="Q2862">
            <v>125095.81</v>
          </cell>
          <cell r="R2862">
            <v>93170.01</v>
          </cell>
          <cell r="S2862">
            <v>1728</v>
          </cell>
          <cell r="T2862">
            <v>20221.2</v>
          </cell>
          <cell r="U2862">
            <v>14313.4</v>
          </cell>
          <cell r="V2862">
            <v>1455</v>
          </cell>
          <cell r="W2862">
            <v>13651.2</v>
          </cell>
          <cell r="X2862">
            <v>147</v>
          </cell>
          <cell r="Y2862">
            <v>18706.5</v>
          </cell>
          <cell r="Z2862">
            <v>10738.26</v>
          </cell>
          <cell r="AA2862">
            <v>9.3800000000000008</v>
          </cell>
          <cell r="AB2862">
            <v>4298.7</v>
          </cell>
          <cell r="AC2862">
            <v>25852.78</v>
          </cell>
          <cell r="AD2862">
            <v>15.26</v>
          </cell>
          <cell r="AE2862">
            <v>33120</v>
          </cell>
          <cell r="AF2862">
            <v>169.78</v>
          </cell>
          <cell r="AG2862">
            <v>3535.11</v>
          </cell>
          <cell r="AH2862">
            <v>85419.83</v>
          </cell>
          <cell r="AI2862">
            <v>4154.3999999999996</v>
          </cell>
          <cell r="AJ2862">
            <v>166236</v>
          </cell>
          <cell r="AK2862">
            <v>4509</v>
          </cell>
          <cell r="AL2862">
            <v>15207.44</v>
          </cell>
        </row>
        <row r="2863">
          <cell r="A2863">
            <v>38928</v>
          </cell>
          <cell r="B2863" t="str">
            <v>19:30</v>
          </cell>
          <cell r="C2863">
            <v>52604.66</v>
          </cell>
          <cell r="D2863">
            <v>74771.38</v>
          </cell>
          <cell r="E2863">
            <v>153497.96</v>
          </cell>
          <cell r="F2863">
            <v>31622.400000000001</v>
          </cell>
          <cell r="G2863">
            <v>103078.3</v>
          </cell>
          <cell r="H2863">
            <v>12399.81</v>
          </cell>
          <cell r="I2863">
            <v>44591.49</v>
          </cell>
          <cell r="J2863">
            <v>16826.14</v>
          </cell>
          <cell r="K2863">
            <v>16265.55</v>
          </cell>
          <cell r="L2863">
            <v>14195.42</v>
          </cell>
          <cell r="M2863">
            <v>6330.83</v>
          </cell>
          <cell r="N2863">
            <v>39192</v>
          </cell>
          <cell r="O2863">
            <v>16354.58</v>
          </cell>
          <cell r="P2863">
            <v>76720.009999999995</v>
          </cell>
          <cell r="Q2863">
            <v>127733.52</v>
          </cell>
          <cell r="R2863">
            <v>93040.01</v>
          </cell>
          <cell r="S2863">
            <v>1836</v>
          </cell>
          <cell r="T2863">
            <v>20250</v>
          </cell>
          <cell r="U2863">
            <v>14195.42</v>
          </cell>
          <cell r="V2863">
            <v>1482</v>
          </cell>
          <cell r="W2863">
            <v>13852.8</v>
          </cell>
          <cell r="X2863">
            <v>171</v>
          </cell>
          <cell r="Y2863">
            <v>18872.78</v>
          </cell>
          <cell r="Z2863">
            <v>10583.59</v>
          </cell>
          <cell r="AA2863">
            <v>16.88</v>
          </cell>
          <cell r="AB2863">
            <v>4321</v>
          </cell>
          <cell r="AC2863">
            <v>25672.71</v>
          </cell>
          <cell r="AD2863">
            <v>14.27</v>
          </cell>
          <cell r="AE2863">
            <v>33354</v>
          </cell>
          <cell r="AF2863">
            <v>163.53</v>
          </cell>
          <cell r="AG2863">
            <v>3485.83</v>
          </cell>
          <cell r="AH2863">
            <v>85689.83</v>
          </cell>
          <cell r="AI2863">
            <v>4154.3999999999996</v>
          </cell>
          <cell r="AJ2863">
            <v>165947.97</v>
          </cell>
          <cell r="AK2863">
            <v>4566.08</v>
          </cell>
          <cell r="AL2863">
            <v>15614.21</v>
          </cell>
        </row>
        <row r="2864">
          <cell r="A2864">
            <v>38928</v>
          </cell>
          <cell r="B2864" t="str">
            <v>19:45</v>
          </cell>
          <cell r="C2864">
            <v>52005.71</v>
          </cell>
          <cell r="D2864">
            <v>74411.3</v>
          </cell>
          <cell r="E2864">
            <v>153857.96</v>
          </cell>
          <cell r="F2864">
            <v>31708.799999999999</v>
          </cell>
          <cell r="G2864">
            <v>103001.63</v>
          </cell>
          <cell r="H2864">
            <v>12473.68</v>
          </cell>
          <cell r="I2864">
            <v>44593.31</v>
          </cell>
          <cell r="J2864">
            <v>16981.330000000002</v>
          </cell>
          <cell r="K2864">
            <v>16067.66</v>
          </cell>
          <cell r="L2864">
            <v>14196.53</v>
          </cell>
          <cell r="M2864">
            <v>6327.09</v>
          </cell>
          <cell r="N2864">
            <v>39744</v>
          </cell>
          <cell r="O2864">
            <v>16354.58</v>
          </cell>
          <cell r="P2864">
            <v>76980</v>
          </cell>
          <cell r="Q2864">
            <v>128701.67</v>
          </cell>
          <cell r="R2864">
            <v>93300</v>
          </cell>
          <cell r="S2864">
            <v>1728</v>
          </cell>
          <cell r="T2864">
            <v>20199.599999999999</v>
          </cell>
          <cell r="U2864">
            <v>14196.53</v>
          </cell>
          <cell r="V2864">
            <v>1461</v>
          </cell>
          <cell r="W2864">
            <v>14054.4</v>
          </cell>
          <cell r="X2864">
            <v>215.25</v>
          </cell>
          <cell r="Y2864">
            <v>18955.919999999998</v>
          </cell>
          <cell r="Z2864">
            <v>10405.040000000001</v>
          </cell>
          <cell r="AA2864">
            <v>18.760000000000002</v>
          </cell>
          <cell r="AB2864">
            <v>4257.1000000000004</v>
          </cell>
          <cell r="AC2864">
            <v>25453.08</v>
          </cell>
          <cell r="AD2864">
            <v>14.38</v>
          </cell>
          <cell r="AE2864">
            <v>33174</v>
          </cell>
          <cell r="AF2864">
            <v>162.49</v>
          </cell>
          <cell r="AG2864">
            <v>3528.36</v>
          </cell>
          <cell r="AH2864">
            <v>85752.09</v>
          </cell>
          <cell r="AI2864">
            <v>4111.2</v>
          </cell>
          <cell r="AJ2864">
            <v>165324.07999999999</v>
          </cell>
          <cell r="AK2864">
            <v>4280.7</v>
          </cell>
          <cell r="AL2864">
            <v>15223.8</v>
          </cell>
        </row>
        <row r="2865">
          <cell r="A2865">
            <v>38928</v>
          </cell>
          <cell r="B2865" t="str">
            <v>20:00</v>
          </cell>
          <cell r="C2865">
            <v>51954.9</v>
          </cell>
          <cell r="D2865">
            <v>73051.03</v>
          </cell>
          <cell r="E2865">
            <v>153217.94</v>
          </cell>
          <cell r="F2865">
            <v>31708.799999999999</v>
          </cell>
          <cell r="G2865">
            <v>103001.63</v>
          </cell>
          <cell r="H2865">
            <v>12447.81</v>
          </cell>
          <cell r="I2865">
            <v>44634.81</v>
          </cell>
          <cell r="J2865">
            <v>16907.73</v>
          </cell>
          <cell r="K2865">
            <v>16074.88</v>
          </cell>
          <cell r="L2865">
            <v>14288.34</v>
          </cell>
          <cell r="M2865">
            <v>6323.36</v>
          </cell>
          <cell r="N2865">
            <v>39192</v>
          </cell>
          <cell r="O2865">
            <v>16439.509999999998</v>
          </cell>
          <cell r="P2865">
            <v>76970.03</v>
          </cell>
          <cell r="Q2865">
            <v>128291.67</v>
          </cell>
          <cell r="R2865">
            <v>93370.03</v>
          </cell>
          <cell r="S2865">
            <v>1728</v>
          </cell>
          <cell r="T2865">
            <v>19792.8</v>
          </cell>
          <cell r="U2865">
            <v>14288.34</v>
          </cell>
          <cell r="V2865">
            <v>1443</v>
          </cell>
          <cell r="W2865">
            <v>13939.2</v>
          </cell>
          <cell r="X2865">
            <v>300.75</v>
          </cell>
          <cell r="Y2865">
            <v>18872.78</v>
          </cell>
          <cell r="Z2865">
            <v>10333.58</v>
          </cell>
          <cell r="AA2865">
            <v>16.88</v>
          </cell>
          <cell r="AB2865">
            <v>4211</v>
          </cell>
          <cell r="AC2865">
            <v>25557.7</v>
          </cell>
          <cell r="AD2865">
            <v>12.96</v>
          </cell>
          <cell r="AE2865">
            <v>32958</v>
          </cell>
          <cell r="AF2865">
            <v>166.66</v>
          </cell>
          <cell r="AG2865">
            <v>3523.69</v>
          </cell>
          <cell r="AH2865">
            <v>85280.36</v>
          </cell>
          <cell r="AI2865">
            <v>4089.6</v>
          </cell>
          <cell r="AJ2865">
            <v>165020.13</v>
          </cell>
          <cell r="AK2865">
            <v>4280.7</v>
          </cell>
          <cell r="AL2865">
            <v>15147.82</v>
          </cell>
        </row>
        <row r="2866">
          <cell r="A2866">
            <v>38928</v>
          </cell>
          <cell r="B2866" t="str">
            <v>20:15</v>
          </cell>
          <cell r="C2866">
            <v>51885.68</v>
          </cell>
          <cell r="D2866">
            <v>72330.880000000005</v>
          </cell>
          <cell r="E2866">
            <v>153897.57999999999</v>
          </cell>
          <cell r="F2866">
            <v>31881.599999999999</v>
          </cell>
          <cell r="G2866">
            <v>103078.3</v>
          </cell>
          <cell r="H2866">
            <v>12497.68</v>
          </cell>
          <cell r="I2866">
            <v>44685.16</v>
          </cell>
          <cell r="J2866">
            <v>17184.509999999998</v>
          </cell>
          <cell r="K2866">
            <v>16398.39</v>
          </cell>
          <cell r="L2866">
            <v>14389.4</v>
          </cell>
          <cell r="M2866">
            <v>6327.09</v>
          </cell>
          <cell r="N2866">
            <v>39744</v>
          </cell>
          <cell r="O2866">
            <v>16566.900000000001</v>
          </cell>
          <cell r="P2866">
            <v>73050.02</v>
          </cell>
          <cell r="Q2866">
            <v>131594.71</v>
          </cell>
          <cell r="R2866">
            <v>89610.02</v>
          </cell>
          <cell r="S2866">
            <v>1728</v>
          </cell>
          <cell r="T2866">
            <v>19087.2</v>
          </cell>
          <cell r="U2866">
            <v>14389.4</v>
          </cell>
          <cell r="V2866">
            <v>1410</v>
          </cell>
          <cell r="W2866">
            <v>13737.6</v>
          </cell>
          <cell r="X2866">
            <v>372</v>
          </cell>
          <cell r="Y2866">
            <v>18706.5</v>
          </cell>
          <cell r="Z2866">
            <v>10296.43</v>
          </cell>
          <cell r="AA2866">
            <v>18.760000000000002</v>
          </cell>
          <cell r="AB2866">
            <v>4136</v>
          </cell>
          <cell r="AC2866">
            <v>25383.41</v>
          </cell>
          <cell r="AD2866">
            <v>14.08</v>
          </cell>
          <cell r="AE2866">
            <v>32490</v>
          </cell>
          <cell r="AF2866">
            <v>164.57</v>
          </cell>
          <cell r="AG2866">
            <v>3484.15</v>
          </cell>
          <cell r="AH2866">
            <v>85110.09</v>
          </cell>
          <cell r="AI2866">
            <v>4039.2</v>
          </cell>
          <cell r="AJ2866">
            <v>165004.16</v>
          </cell>
          <cell r="AK2866">
            <v>4394.8500000000004</v>
          </cell>
          <cell r="AL2866">
            <v>14717.66</v>
          </cell>
        </row>
        <row r="2867">
          <cell r="A2867">
            <v>38928</v>
          </cell>
          <cell r="B2867" t="str">
            <v>20:30</v>
          </cell>
          <cell r="C2867">
            <v>52487.83</v>
          </cell>
          <cell r="D2867">
            <v>72210.86</v>
          </cell>
          <cell r="E2867">
            <v>153697.96</v>
          </cell>
          <cell r="F2867">
            <v>31881.599999999999</v>
          </cell>
          <cell r="G2867">
            <v>103001.63</v>
          </cell>
          <cell r="H2867">
            <v>12497.68</v>
          </cell>
          <cell r="I2867">
            <v>44704.39</v>
          </cell>
          <cell r="J2867">
            <v>16920.53</v>
          </cell>
          <cell r="K2867">
            <v>16119.06</v>
          </cell>
          <cell r="L2867">
            <v>14357.78</v>
          </cell>
          <cell r="M2867">
            <v>6319.62</v>
          </cell>
          <cell r="N2867">
            <v>39192</v>
          </cell>
          <cell r="O2867">
            <v>16524.439999999999</v>
          </cell>
          <cell r="P2867">
            <v>69189.98</v>
          </cell>
          <cell r="Q2867">
            <v>134436.4</v>
          </cell>
          <cell r="R2867">
            <v>85669.98</v>
          </cell>
          <cell r="S2867">
            <v>1728</v>
          </cell>
          <cell r="T2867">
            <v>18640.8</v>
          </cell>
          <cell r="U2867">
            <v>14357.78</v>
          </cell>
          <cell r="V2867">
            <v>1371</v>
          </cell>
          <cell r="W2867">
            <v>13420.8</v>
          </cell>
          <cell r="X2867">
            <v>414.75</v>
          </cell>
          <cell r="Y2867">
            <v>18623.36</v>
          </cell>
          <cell r="Z2867">
            <v>10181.040000000001</v>
          </cell>
          <cell r="AA2867">
            <v>18.760000000000002</v>
          </cell>
          <cell r="AB2867">
            <v>4019.6</v>
          </cell>
          <cell r="AC2867">
            <v>25058.22</v>
          </cell>
          <cell r="AD2867">
            <v>11.41</v>
          </cell>
          <cell r="AE2867">
            <v>31968</v>
          </cell>
          <cell r="AF2867">
            <v>163.53</v>
          </cell>
          <cell r="AG2867">
            <v>3529.08</v>
          </cell>
          <cell r="AH2867">
            <v>84604.62</v>
          </cell>
          <cell r="AI2867">
            <v>3945.6</v>
          </cell>
          <cell r="AJ2867">
            <v>164060.29</v>
          </cell>
          <cell r="AK2867">
            <v>4337.78</v>
          </cell>
          <cell r="AL2867">
            <v>14267.64</v>
          </cell>
        </row>
        <row r="2868">
          <cell r="A2868">
            <v>38928</v>
          </cell>
          <cell r="B2868" t="str">
            <v>20:45</v>
          </cell>
          <cell r="C2868">
            <v>52150.95</v>
          </cell>
          <cell r="D2868">
            <v>69730.36</v>
          </cell>
          <cell r="E2868">
            <v>153897.99</v>
          </cell>
          <cell r="F2868">
            <v>31795.200000000001</v>
          </cell>
          <cell r="G2868">
            <v>103039.96</v>
          </cell>
          <cell r="H2868">
            <v>12519.8</v>
          </cell>
          <cell r="I2868">
            <v>44776.08</v>
          </cell>
          <cell r="J2868">
            <v>16787.740000000002</v>
          </cell>
          <cell r="K2868">
            <v>16307.48</v>
          </cell>
          <cell r="L2868">
            <v>14337.51</v>
          </cell>
          <cell r="M2868">
            <v>6323.36</v>
          </cell>
          <cell r="N2868">
            <v>39192</v>
          </cell>
          <cell r="O2868">
            <v>16560.84</v>
          </cell>
          <cell r="P2868">
            <v>63110.04</v>
          </cell>
          <cell r="Q2868">
            <v>137464.06</v>
          </cell>
          <cell r="R2868">
            <v>79670.039999999994</v>
          </cell>
          <cell r="S2868">
            <v>1836</v>
          </cell>
          <cell r="T2868">
            <v>18050.400000000001</v>
          </cell>
          <cell r="U2868">
            <v>14337.51</v>
          </cell>
          <cell r="V2868">
            <v>1353</v>
          </cell>
          <cell r="W2868">
            <v>13478.4</v>
          </cell>
          <cell r="X2868">
            <v>436.5</v>
          </cell>
          <cell r="Y2868">
            <v>18290.8</v>
          </cell>
          <cell r="Z2868">
            <v>10071.41</v>
          </cell>
          <cell r="AA2868">
            <v>16.88</v>
          </cell>
          <cell r="AB2868">
            <v>3898.4</v>
          </cell>
          <cell r="AC2868">
            <v>24628.25</v>
          </cell>
          <cell r="AD2868">
            <v>9.7799999999999994</v>
          </cell>
          <cell r="AE2868">
            <v>31320</v>
          </cell>
          <cell r="AF2868">
            <v>151.03</v>
          </cell>
          <cell r="AG2868">
            <v>3442.87</v>
          </cell>
          <cell r="AH2868">
            <v>83381.36</v>
          </cell>
          <cell r="AI2868">
            <v>3852</v>
          </cell>
          <cell r="AJ2868">
            <v>163548.38</v>
          </cell>
          <cell r="AK2868">
            <v>4337.78</v>
          </cell>
          <cell r="AL2868">
            <v>13506.68</v>
          </cell>
        </row>
        <row r="2869">
          <cell r="A2869">
            <v>38928</v>
          </cell>
          <cell r="B2869" t="str">
            <v>21:00</v>
          </cell>
          <cell r="C2869">
            <v>52775.9</v>
          </cell>
          <cell r="D2869">
            <v>71370.7</v>
          </cell>
          <cell r="E2869">
            <v>151577.38</v>
          </cell>
          <cell r="F2869">
            <v>32140.799999999999</v>
          </cell>
          <cell r="G2869">
            <v>103039.96</v>
          </cell>
          <cell r="H2869">
            <v>12523.55</v>
          </cell>
          <cell r="I2869">
            <v>44733.97</v>
          </cell>
          <cell r="J2869">
            <v>16907.73</v>
          </cell>
          <cell r="K2869">
            <v>16200.79</v>
          </cell>
          <cell r="L2869">
            <v>14013.06</v>
          </cell>
          <cell r="M2869">
            <v>6334.56</v>
          </cell>
          <cell r="N2869">
            <v>39744</v>
          </cell>
          <cell r="O2869">
            <v>16657.89</v>
          </cell>
          <cell r="P2869">
            <v>54359.99</v>
          </cell>
          <cell r="Q2869">
            <v>142024.82999999999</v>
          </cell>
          <cell r="R2869">
            <v>70960</v>
          </cell>
          <cell r="S2869">
            <v>1728</v>
          </cell>
          <cell r="T2869">
            <v>17456.400000000001</v>
          </cell>
          <cell r="U2869">
            <v>14013.06</v>
          </cell>
          <cell r="V2869">
            <v>1323</v>
          </cell>
          <cell r="W2869">
            <v>13766.4</v>
          </cell>
          <cell r="X2869">
            <v>440.25</v>
          </cell>
          <cell r="Y2869">
            <v>18124.52</v>
          </cell>
          <cell r="Z2869">
            <v>9947.2900000000009</v>
          </cell>
          <cell r="AA2869">
            <v>20.64</v>
          </cell>
          <cell r="AB2869">
            <v>3764.6</v>
          </cell>
          <cell r="AC2869">
            <v>24248.52</v>
          </cell>
          <cell r="AD2869">
            <v>9.44</v>
          </cell>
          <cell r="AE2869">
            <v>30744</v>
          </cell>
          <cell r="AF2869">
            <v>142.69999999999999</v>
          </cell>
          <cell r="AG2869">
            <v>2725.51</v>
          </cell>
          <cell r="AH2869">
            <v>81727.56</v>
          </cell>
          <cell r="AI2869">
            <v>3751.2</v>
          </cell>
          <cell r="AJ2869">
            <v>161244.67000000001</v>
          </cell>
          <cell r="AK2869">
            <v>4223.62</v>
          </cell>
          <cell r="AL2869">
            <v>13109.24</v>
          </cell>
        </row>
        <row r="2870">
          <cell r="A2870">
            <v>38928</v>
          </cell>
          <cell r="B2870" t="str">
            <v>21:15</v>
          </cell>
          <cell r="C2870">
            <v>52667.87</v>
          </cell>
          <cell r="D2870">
            <v>73531.13</v>
          </cell>
          <cell r="E2870">
            <v>139696.85999999999</v>
          </cell>
          <cell r="F2870">
            <v>32313.599999999999</v>
          </cell>
          <cell r="G2870">
            <v>103078.3</v>
          </cell>
          <cell r="H2870">
            <v>12543.8</v>
          </cell>
          <cell r="I2870">
            <v>44800.65</v>
          </cell>
          <cell r="J2870">
            <v>16812.939999999999</v>
          </cell>
          <cell r="K2870">
            <v>16364.68</v>
          </cell>
          <cell r="L2870">
            <v>11290.92</v>
          </cell>
          <cell r="M2870">
            <v>6330.83</v>
          </cell>
          <cell r="N2870">
            <v>39192</v>
          </cell>
          <cell r="O2870">
            <v>16736.759999999998</v>
          </cell>
          <cell r="P2870">
            <v>52780.01</v>
          </cell>
          <cell r="Q2870">
            <v>137778.44</v>
          </cell>
          <cell r="R2870">
            <v>69500.009999999995</v>
          </cell>
          <cell r="S2870">
            <v>1728</v>
          </cell>
          <cell r="T2870">
            <v>19047.599999999999</v>
          </cell>
          <cell r="U2870">
            <v>11290.92</v>
          </cell>
          <cell r="V2870">
            <v>1275</v>
          </cell>
          <cell r="W2870">
            <v>13852.8</v>
          </cell>
          <cell r="X2870">
            <v>428.25</v>
          </cell>
          <cell r="Y2870">
            <v>17875.099999999999</v>
          </cell>
          <cell r="Z2870">
            <v>9873.09</v>
          </cell>
          <cell r="AA2870">
            <v>16.88</v>
          </cell>
          <cell r="AB2870">
            <v>3678.6</v>
          </cell>
          <cell r="AC2870">
            <v>23669.65</v>
          </cell>
          <cell r="AD2870">
            <v>10.44</v>
          </cell>
          <cell r="AE2870">
            <v>29952</v>
          </cell>
          <cell r="AF2870">
            <v>136.44999999999999</v>
          </cell>
          <cell r="AG2870">
            <v>4008.81</v>
          </cell>
          <cell r="AH2870">
            <v>79782.83</v>
          </cell>
          <cell r="AI2870">
            <v>3657.6</v>
          </cell>
          <cell r="AJ2870">
            <v>154973.64000000001</v>
          </cell>
          <cell r="AK2870">
            <v>4166.55</v>
          </cell>
          <cell r="AL2870">
            <v>17155.990000000002</v>
          </cell>
        </row>
        <row r="2871">
          <cell r="A2871">
            <v>38928</v>
          </cell>
          <cell r="B2871" t="str">
            <v>21:30</v>
          </cell>
          <cell r="C2871">
            <v>52129.34</v>
          </cell>
          <cell r="D2871">
            <v>72610.94</v>
          </cell>
          <cell r="E2871">
            <v>139216.03</v>
          </cell>
          <cell r="F2871">
            <v>32227.200000000001</v>
          </cell>
          <cell r="G2871">
            <v>103039.96</v>
          </cell>
          <cell r="H2871">
            <v>12593.67</v>
          </cell>
          <cell r="I2871">
            <v>44781.57</v>
          </cell>
          <cell r="J2871">
            <v>16897.73</v>
          </cell>
          <cell r="K2871">
            <v>16337.46</v>
          </cell>
          <cell r="L2871">
            <v>10225.51</v>
          </cell>
          <cell r="M2871">
            <v>6334.56</v>
          </cell>
          <cell r="N2871">
            <v>39192</v>
          </cell>
          <cell r="O2871">
            <v>16748.89</v>
          </cell>
          <cell r="P2871">
            <v>44960.02</v>
          </cell>
          <cell r="Q2871">
            <v>140188.15</v>
          </cell>
          <cell r="R2871">
            <v>61680.02</v>
          </cell>
          <cell r="S2871">
            <v>1728</v>
          </cell>
          <cell r="T2871">
            <v>19850.400000000001</v>
          </cell>
          <cell r="U2871">
            <v>10225.51</v>
          </cell>
          <cell r="V2871">
            <v>1212</v>
          </cell>
          <cell r="W2871">
            <v>13910.4</v>
          </cell>
          <cell r="X2871">
            <v>428.25</v>
          </cell>
          <cell r="Y2871">
            <v>17625.68</v>
          </cell>
          <cell r="Z2871">
            <v>9869.65</v>
          </cell>
          <cell r="AA2871">
            <v>18.760000000000002</v>
          </cell>
          <cell r="AB2871">
            <v>3557.4</v>
          </cell>
          <cell r="AC2871">
            <v>23159.439999999999</v>
          </cell>
          <cell r="AD2871">
            <v>9.89</v>
          </cell>
          <cell r="AE2871">
            <v>29142</v>
          </cell>
          <cell r="AF2871">
            <v>122.91</v>
          </cell>
          <cell r="AG2871">
            <v>4475.01</v>
          </cell>
          <cell r="AH2871">
            <v>78382.559999999998</v>
          </cell>
          <cell r="AI2871">
            <v>3535.2</v>
          </cell>
          <cell r="AJ2871">
            <v>153133.93</v>
          </cell>
          <cell r="AK2871">
            <v>4394.8500000000004</v>
          </cell>
          <cell r="AL2871">
            <v>16395.03</v>
          </cell>
        </row>
        <row r="2872">
          <cell r="A2872">
            <v>38928</v>
          </cell>
          <cell r="B2872" t="str">
            <v>21:45</v>
          </cell>
          <cell r="C2872">
            <v>51169.11</v>
          </cell>
          <cell r="D2872">
            <v>64929.48</v>
          </cell>
          <cell r="E2872">
            <v>139416.84</v>
          </cell>
          <cell r="F2872">
            <v>32227.200000000001</v>
          </cell>
          <cell r="G2872">
            <v>102963.3</v>
          </cell>
          <cell r="H2872">
            <v>12591.79</v>
          </cell>
          <cell r="I2872">
            <v>44460.61</v>
          </cell>
          <cell r="J2872">
            <v>17053.32</v>
          </cell>
          <cell r="K2872">
            <v>16213.18</v>
          </cell>
          <cell r="L2872">
            <v>9480.16</v>
          </cell>
          <cell r="M2872">
            <v>6342.03</v>
          </cell>
          <cell r="N2872">
            <v>39192</v>
          </cell>
          <cell r="O2872">
            <v>16779.22</v>
          </cell>
          <cell r="P2872">
            <v>39330</v>
          </cell>
          <cell r="Q2872">
            <v>139780</v>
          </cell>
          <cell r="R2872">
            <v>56090</v>
          </cell>
          <cell r="S2872">
            <v>1836</v>
          </cell>
          <cell r="T2872">
            <v>19864.8</v>
          </cell>
          <cell r="U2872">
            <v>9480.16</v>
          </cell>
          <cell r="V2872">
            <v>1161</v>
          </cell>
          <cell r="W2872">
            <v>13680</v>
          </cell>
          <cell r="X2872">
            <v>421.5</v>
          </cell>
          <cell r="Y2872">
            <v>17376.259999999998</v>
          </cell>
          <cell r="Z2872">
            <v>9810.2900000000009</v>
          </cell>
          <cell r="AA2872">
            <v>16.88</v>
          </cell>
          <cell r="AB2872">
            <v>3423.6</v>
          </cell>
          <cell r="AC2872">
            <v>22634.26</v>
          </cell>
          <cell r="AD2872">
            <v>9.49</v>
          </cell>
          <cell r="AE2872">
            <v>28242</v>
          </cell>
          <cell r="AF2872">
            <v>117.7</v>
          </cell>
          <cell r="AG2872">
            <v>4564.33</v>
          </cell>
          <cell r="AH2872">
            <v>75987.03</v>
          </cell>
          <cell r="AI2872">
            <v>3376.8</v>
          </cell>
          <cell r="AJ2872">
            <v>151598.03</v>
          </cell>
          <cell r="AK2872">
            <v>4394.8500000000004</v>
          </cell>
          <cell r="AL2872">
            <v>15068.33</v>
          </cell>
        </row>
        <row r="2873">
          <cell r="A2873">
            <v>38928</v>
          </cell>
          <cell r="B2873" t="str">
            <v>22:00</v>
          </cell>
          <cell r="C2873">
            <v>50112.86</v>
          </cell>
          <cell r="D2873">
            <v>48447.41</v>
          </cell>
          <cell r="E2873">
            <v>139296.03</v>
          </cell>
          <cell r="F2873">
            <v>32313.599999999999</v>
          </cell>
          <cell r="G2873">
            <v>102924.96</v>
          </cell>
          <cell r="H2873">
            <v>12641.67</v>
          </cell>
          <cell r="I2873">
            <v>44424.33</v>
          </cell>
          <cell r="J2873">
            <v>16907.330000000002</v>
          </cell>
          <cell r="K2873">
            <v>16190.58</v>
          </cell>
          <cell r="L2873">
            <v>9095.01</v>
          </cell>
          <cell r="M2873">
            <v>6342.03</v>
          </cell>
          <cell r="N2873">
            <v>39192</v>
          </cell>
          <cell r="O2873">
            <v>16736.759999999998</v>
          </cell>
          <cell r="P2873">
            <v>38600.01</v>
          </cell>
          <cell r="Q2873">
            <v>131190.91</v>
          </cell>
          <cell r="R2873">
            <v>55280.01</v>
          </cell>
          <cell r="S2873">
            <v>1836</v>
          </cell>
          <cell r="T2873">
            <v>19630.8</v>
          </cell>
          <cell r="U2873">
            <v>9095.01</v>
          </cell>
          <cell r="V2873">
            <v>1122</v>
          </cell>
          <cell r="W2873">
            <v>13132.8</v>
          </cell>
          <cell r="X2873">
            <v>404.25</v>
          </cell>
          <cell r="Y2873">
            <v>16794.28</v>
          </cell>
          <cell r="Z2873">
            <v>9635.4500000000007</v>
          </cell>
          <cell r="AA2873">
            <v>18.760000000000002</v>
          </cell>
          <cell r="AB2873">
            <v>3326.4</v>
          </cell>
          <cell r="AC2873">
            <v>21998.1</v>
          </cell>
          <cell r="AD2873">
            <v>9.6</v>
          </cell>
          <cell r="AE2873">
            <v>26964</v>
          </cell>
          <cell r="AF2873">
            <v>114.58</v>
          </cell>
          <cell r="AG2873">
            <v>4575.13</v>
          </cell>
          <cell r="AH2873">
            <v>73929.03</v>
          </cell>
          <cell r="AI2873">
            <v>3247.2</v>
          </cell>
          <cell r="AJ2873">
            <v>149438.31</v>
          </cell>
          <cell r="AK2873">
            <v>4394.8500000000004</v>
          </cell>
          <cell r="AL2873">
            <v>13427.19</v>
          </cell>
        </row>
        <row r="2874">
          <cell r="A2874">
            <v>38928</v>
          </cell>
          <cell r="B2874" t="str">
            <v>22:15</v>
          </cell>
          <cell r="C2874">
            <v>47187.75</v>
          </cell>
          <cell r="D2874">
            <v>42126.42</v>
          </cell>
          <cell r="E2874">
            <v>134495.5</v>
          </cell>
          <cell r="F2874">
            <v>32400</v>
          </cell>
          <cell r="G2874">
            <v>102963.3</v>
          </cell>
          <cell r="H2874">
            <v>12663.79</v>
          </cell>
          <cell r="I2874">
            <v>33059.199999999997</v>
          </cell>
          <cell r="J2874">
            <v>16883.330000000002</v>
          </cell>
          <cell r="K2874">
            <v>16281.49</v>
          </cell>
          <cell r="L2874">
            <v>7601.39</v>
          </cell>
          <cell r="M2874">
            <v>6338.3</v>
          </cell>
          <cell r="N2874">
            <v>39192</v>
          </cell>
          <cell r="O2874">
            <v>16773.150000000001</v>
          </cell>
          <cell r="P2874">
            <v>40580</v>
          </cell>
          <cell r="Q2874">
            <v>118924.79</v>
          </cell>
          <cell r="R2874">
            <v>57340</v>
          </cell>
          <cell r="S2874">
            <v>1728</v>
          </cell>
          <cell r="T2874">
            <v>19976.400000000001</v>
          </cell>
          <cell r="U2874">
            <v>7601.39</v>
          </cell>
          <cell r="V2874">
            <v>1077</v>
          </cell>
          <cell r="W2874">
            <v>13017.6</v>
          </cell>
          <cell r="X2874">
            <v>384</v>
          </cell>
          <cell r="Y2874">
            <v>16212.3</v>
          </cell>
          <cell r="Z2874">
            <v>9372.69</v>
          </cell>
          <cell r="AA2874">
            <v>16.88</v>
          </cell>
          <cell r="AB2874">
            <v>3218</v>
          </cell>
          <cell r="AC2874">
            <v>21176.73</v>
          </cell>
          <cell r="AD2874">
            <v>9.56</v>
          </cell>
          <cell r="AE2874">
            <v>25794</v>
          </cell>
          <cell r="AF2874">
            <v>113.53</v>
          </cell>
          <cell r="AG2874">
            <v>4622.8</v>
          </cell>
          <cell r="AH2874">
            <v>70973.3</v>
          </cell>
          <cell r="AI2874">
            <v>3088.8</v>
          </cell>
          <cell r="AJ2874">
            <v>144878.87</v>
          </cell>
          <cell r="AK2874">
            <v>4337.78</v>
          </cell>
          <cell r="AL2874">
            <v>13036.78</v>
          </cell>
        </row>
        <row r="2875">
          <cell r="A2875">
            <v>38928</v>
          </cell>
          <cell r="B2875" t="str">
            <v>22:30</v>
          </cell>
          <cell r="C2875">
            <v>50429.33</v>
          </cell>
          <cell r="D2875">
            <v>40926.339999999997</v>
          </cell>
          <cell r="E2875">
            <v>133335.76999999999</v>
          </cell>
          <cell r="F2875">
            <v>32572.799999999999</v>
          </cell>
          <cell r="G2875">
            <v>103116.63</v>
          </cell>
          <cell r="H2875">
            <v>12689.66</v>
          </cell>
          <cell r="I2875">
            <v>-160</v>
          </cell>
          <cell r="J2875">
            <v>17038.919999999998</v>
          </cell>
          <cell r="K2875">
            <v>16348.9</v>
          </cell>
          <cell r="L2875">
            <v>6398.84</v>
          </cell>
          <cell r="M2875">
            <v>6334.56</v>
          </cell>
          <cell r="N2875">
            <v>39192</v>
          </cell>
          <cell r="O2875">
            <v>16761.02</v>
          </cell>
          <cell r="P2875">
            <v>49970.01</v>
          </cell>
          <cell r="Q2875">
            <v>95720</v>
          </cell>
          <cell r="R2875">
            <v>66690.009999999995</v>
          </cell>
          <cell r="S2875">
            <v>1836</v>
          </cell>
          <cell r="T2875">
            <v>19717.2</v>
          </cell>
          <cell r="U2875">
            <v>6398.84</v>
          </cell>
          <cell r="V2875">
            <v>1020</v>
          </cell>
          <cell r="W2875">
            <v>13017.6</v>
          </cell>
          <cell r="X2875">
            <v>368.25</v>
          </cell>
          <cell r="Y2875">
            <v>15630.32</v>
          </cell>
          <cell r="Z2875">
            <v>8920.67</v>
          </cell>
          <cell r="AA2875">
            <v>18.760000000000002</v>
          </cell>
          <cell r="AB2875">
            <v>3114.4</v>
          </cell>
          <cell r="AC2875">
            <v>20139.46</v>
          </cell>
          <cell r="AD2875">
            <v>10.98</v>
          </cell>
          <cell r="AE2875">
            <v>24624</v>
          </cell>
          <cell r="AF2875">
            <v>104.16</v>
          </cell>
          <cell r="AG2875">
            <v>4837.84</v>
          </cell>
          <cell r="AH2875">
            <v>68554.559999999998</v>
          </cell>
          <cell r="AI2875">
            <v>2988</v>
          </cell>
          <cell r="AJ2875">
            <v>141215.23000000001</v>
          </cell>
          <cell r="AK2875">
            <v>4337.78</v>
          </cell>
          <cell r="AL2875">
            <v>11272.9</v>
          </cell>
        </row>
        <row r="2876">
          <cell r="A2876">
            <v>38928</v>
          </cell>
          <cell r="B2876" t="str">
            <v>22:45</v>
          </cell>
          <cell r="C2876">
            <v>51376.36</v>
          </cell>
          <cell r="D2876">
            <v>48566.43</v>
          </cell>
          <cell r="E2876">
            <v>121010.81</v>
          </cell>
          <cell r="F2876">
            <v>19440</v>
          </cell>
          <cell r="G2876">
            <v>103154.96</v>
          </cell>
          <cell r="H2876">
            <v>12663.79</v>
          </cell>
          <cell r="I2876">
            <v>-140.88</v>
          </cell>
          <cell r="J2876">
            <v>16966.93</v>
          </cell>
          <cell r="K2876">
            <v>15913.74</v>
          </cell>
          <cell r="L2876">
            <v>6103.67</v>
          </cell>
          <cell r="M2876">
            <v>6338.3</v>
          </cell>
          <cell r="N2876">
            <v>39192</v>
          </cell>
          <cell r="O2876">
            <v>16754.96</v>
          </cell>
          <cell r="P2876">
            <v>50870.02</v>
          </cell>
          <cell r="Q2876">
            <v>88140.88</v>
          </cell>
          <cell r="R2876">
            <v>67590.02</v>
          </cell>
          <cell r="S2876">
            <v>1836</v>
          </cell>
          <cell r="T2876">
            <v>19342.8</v>
          </cell>
          <cell r="U2876">
            <v>6103.67</v>
          </cell>
          <cell r="V2876">
            <v>975</v>
          </cell>
          <cell r="W2876">
            <v>12499.2</v>
          </cell>
          <cell r="X2876">
            <v>348.75</v>
          </cell>
          <cell r="Y2876">
            <v>15048.34</v>
          </cell>
          <cell r="Z2876">
            <v>8573.23</v>
          </cell>
          <cell r="AA2876">
            <v>16.88</v>
          </cell>
          <cell r="AB2876">
            <v>3007.6</v>
          </cell>
          <cell r="AC2876">
            <v>19173.54</v>
          </cell>
          <cell r="AD2876">
            <v>9.4</v>
          </cell>
          <cell r="AE2876">
            <v>23616</v>
          </cell>
          <cell r="AF2876">
            <v>94.79</v>
          </cell>
          <cell r="AG2876">
            <v>5069.41</v>
          </cell>
          <cell r="AH2876">
            <v>65888.3</v>
          </cell>
          <cell r="AI2876">
            <v>2844</v>
          </cell>
          <cell r="AJ2876">
            <v>133712.32000000001</v>
          </cell>
          <cell r="AK2876">
            <v>4451.93</v>
          </cell>
          <cell r="AL2876">
            <v>14455.81</v>
          </cell>
        </row>
        <row r="2877">
          <cell r="A2877">
            <v>38928</v>
          </cell>
          <cell r="B2877" t="str">
            <v>23:00</v>
          </cell>
          <cell r="C2877">
            <v>52878.720000000001</v>
          </cell>
          <cell r="D2877">
            <v>46046</v>
          </cell>
          <cell r="E2877">
            <v>119925.94</v>
          </cell>
          <cell r="F2877">
            <v>-259.2</v>
          </cell>
          <cell r="G2877">
            <v>103116.63</v>
          </cell>
          <cell r="H2877">
            <v>12689.66</v>
          </cell>
          <cell r="I2877">
            <v>-135.28</v>
          </cell>
          <cell r="J2877">
            <v>17038.919999999998</v>
          </cell>
          <cell r="K2877">
            <v>15409.64</v>
          </cell>
          <cell r="L2877">
            <v>6007.79</v>
          </cell>
          <cell r="M2877">
            <v>1557.5</v>
          </cell>
          <cell r="N2877">
            <v>39192</v>
          </cell>
          <cell r="O2877">
            <v>16742.82</v>
          </cell>
          <cell r="P2877">
            <v>50120</v>
          </cell>
          <cell r="Q2877">
            <v>77855.28</v>
          </cell>
          <cell r="R2877">
            <v>66840</v>
          </cell>
          <cell r="S2877">
            <v>1728</v>
          </cell>
          <cell r="T2877">
            <v>18540</v>
          </cell>
          <cell r="U2877">
            <v>6007.79</v>
          </cell>
          <cell r="V2877">
            <v>930</v>
          </cell>
          <cell r="W2877">
            <v>11808</v>
          </cell>
          <cell r="X2877">
            <v>325.5</v>
          </cell>
          <cell r="Y2877">
            <v>14549.5</v>
          </cell>
          <cell r="Z2877">
            <v>8419.5400000000009</v>
          </cell>
          <cell r="AA2877">
            <v>18.760000000000002</v>
          </cell>
          <cell r="AB2877">
            <v>2928</v>
          </cell>
          <cell r="AC2877">
            <v>18132.080000000002</v>
          </cell>
          <cell r="AD2877">
            <v>9.1999999999999993</v>
          </cell>
          <cell r="AE2877">
            <v>22374</v>
          </cell>
          <cell r="AF2877">
            <v>86.45</v>
          </cell>
          <cell r="AG2877">
            <v>5140.76</v>
          </cell>
          <cell r="AH2877">
            <v>62937.5</v>
          </cell>
          <cell r="AI2877">
            <v>2714.4</v>
          </cell>
          <cell r="AJ2877">
            <v>130656.66</v>
          </cell>
          <cell r="AK2877">
            <v>4566.08</v>
          </cell>
          <cell r="AL2877">
            <v>12682.6</v>
          </cell>
        </row>
        <row r="2878">
          <cell r="A2878">
            <v>38928</v>
          </cell>
          <cell r="B2878" t="str">
            <v>23:15</v>
          </cell>
          <cell r="C2878">
            <v>48956.98</v>
          </cell>
          <cell r="D2878">
            <v>44605.98</v>
          </cell>
          <cell r="E2878">
            <v>115644.72</v>
          </cell>
          <cell r="F2878">
            <v>-172.8</v>
          </cell>
          <cell r="G2878">
            <v>100356.63</v>
          </cell>
          <cell r="H2878">
            <v>12857.65</v>
          </cell>
          <cell r="I2878">
            <v>-129.81</v>
          </cell>
          <cell r="J2878">
            <v>16464.57</v>
          </cell>
          <cell r="K2878">
            <v>15023.22</v>
          </cell>
          <cell r="L2878">
            <v>6082.28</v>
          </cell>
          <cell r="M2878">
            <v>0</v>
          </cell>
          <cell r="N2878">
            <v>37536</v>
          </cell>
          <cell r="O2878">
            <v>16057.34</v>
          </cell>
          <cell r="P2878">
            <v>45549.99</v>
          </cell>
          <cell r="Q2878">
            <v>73369.81</v>
          </cell>
          <cell r="R2878">
            <v>61670</v>
          </cell>
          <cell r="S2878">
            <v>1836</v>
          </cell>
          <cell r="T2878">
            <v>17211.599999999999</v>
          </cell>
          <cell r="U2878">
            <v>6082.28</v>
          </cell>
          <cell r="V2878">
            <v>873</v>
          </cell>
          <cell r="W2878">
            <v>11232</v>
          </cell>
          <cell r="X2878">
            <v>300.75</v>
          </cell>
          <cell r="Y2878">
            <v>13967.52</v>
          </cell>
          <cell r="Z2878">
            <v>8099.52</v>
          </cell>
          <cell r="AA2878">
            <v>18.760000000000002</v>
          </cell>
          <cell r="AB2878">
            <v>2873.8</v>
          </cell>
          <cell r="AC2878">
            <v>17279.52</v>
          </cell>
          <cell r="AD2878">
            <v>9.1199999999999992</v>
          </cell>
          <cell r="AE2878">
            <v>21222</v>
          </cell>
          <cell r="AF2878">
            <v>81.25</v>
          </cell>
          <cell r="AG2878">
            <v>5096.1400000000003</v>
          </cell>
          <cell r="AH2878">
            <v>59652</v>
          </cell>
          <cell r="AI2878">
            <v>2577.6</v>
          </cell>
          <cell r="AJ2878">
            <v>125953.19</v>
          </cell>
          <cell r="AK2878">
            <v>4451.93</v>
          </cell>
          <cell r="AL2878">
            <v>11683.18</v>
          </cell>
        </row>
        <row r="2879">
          <cell r="A2879">
            <v>38928</v>
          </cell>
          <cell r="B2879" t="str">
            <v>23:30</v>
          </cell>
          <cell r="C2879">
            <v>45558.96</v>
          </cell>
          <cell r="D2879">
            <v>51326.68</v>
          </cell>
          <cell r="E2879">
            <v>111766.26</v>
          </cell>
          <cell r="F2879">
            <v>-172.8</v>
          </cell>
          <cell r="G2879">
            <v>98133.3</v>
          </cell>
          <cell r="H2879">
            <v>12519.8</v>
          </cell>
          <cell r="I2879">
            <v>-120.76</v>
          </cell>
          <cell r="J2879">
            <v>16536.560000000001</v>
          </cell>
          <cell r="K2879">
            <v>10102.98</v>
          </cell>
          <cell r="L2879">
            <v>6081.38</v>
          </cell>
          <cell r="M2879">
            <v>0</v>
          </cell>
          <cell r="N2879">
            <v>36984</v>
          </cell>
          <cell r="O2879">
            <v>4913.6499999999996</v>
          </cell>
          <cell r="P2879">
            <v>40620.019999999997</v>
          </cell>
          <cell r="Q2879">
            <v>78280.759999999995</v>
          </cell>
          <cell r="R2879">
            <v>46300.01</v>
          </cell>
          <cell r="S2879">
            <v>1836</v>
          </cell>
          <cell r="T2879">
            <v>15843.6</v>
          </cell>
          <cell r="U2879">
            <v>6081.38</v>
          </cell>
          <cell r="V2879">
            <v>813</v>
          </cell>
          <cell r="W2879">
            <v>10857.6</v>
          </cell>
          <cell r="X2879">
            <v>281.25</v>
          </cell>
          <cell r="Y2879">
            <v>13551.82</v>
          </cell>
          <cell r="Z2879">
            <v>7825.59</v>
          </cell>
          <cell r="AA2879">
            <v>16.88</v>
          </cell>
          <cell r="AB2879">
            <v>2765.2</v>
          </cell>
          <cell r="AC2879">
            <v>16367.9</v>
          </cell>
          <cell r="AD2879">
            <v>9.1999999999999993</v>
          </cell>
          <cell r="AE2879">
            <v>20340</v>
          </cell>
          <cell r="AF2879">
            <v>73.95</v>
          </cell>
          <cell r="AG2879">
            <v>5156.54</v>
          </cell>
          <cell r="AH2879">
            <v>56751</v>
          </cell>
          <cell r="AI2879">
            <v>2462.4</v>
          </cell>
          <cell r="AJ2879">
            <v>122017.64</v>
          </cell>
          <cell r="AK2879">
            <v>4451.93</v>
          </cell>
          <cell r="AL2879">
            <v>11914.62</v>
          </cell>
        </row>
        <row r="2880">
          <cell r="A2880">
            <v>38928</v>
          </cell>
          <cell r="B2880" t="str">
            <v>23:45</v>
          </cell>
          <cell r="C2880">
            <v>43172.79</v>
          </cell>
          <cell r="D2880">
            <v>50926.61</v>
          </cell>
          <cell r="E2880">
            <v>111766.66</v>
          </cell>
          <cell r="F2880">
            <v>-172.8</v>
          </cell>
          <cell r="G2880">
            <v>98133.3</v>
          </cell>
          <cell r="H2880">
            <v>12137.71</v>
          </cell>
          <cell r="I2880">
            <v>-107.24</v>
          </cell>
          <cell r="J2880">
            <v>16307.78</v>
          </cell>
          <cell r="K2880">
            <v>7796.6</v>
          </cell>
          <cell r="L2880">
            <v>6093.99</v>
          </cell>
          <cell r="M2880">
            <v>0</v>
          </cell>
          <cell r="N2880">
            <v>37536</v>
          </cell>
          <cell r="O2880">
            <v>-121.32</v>
          </cell>
          <cell r="P2880">
            <v>33709.97</v>
          </cell>
          <cell r="Q2880">
            <v>82827.240000000005</v>
          </cell>
          <cell r="R2880">
            <v>33589.97</v>
          </cell>
          <cell r="S2880">
            <v>1728</v>
          </cell>
          <cell r="T2880">
            <v>14691.6</v>
          </cell>
          <cell r="U2880">
            <v>6093.99</v>
          </cell>
          <cell r="V2880">
            <v>807</v>
          </cell>
          <cell r="W2880">
            <v>10828.8</v>
          </cell>
          <cell r="X2880">
            <v>261.75</v>
          </cell>
          <cell r="Y2880">
            <v>13136.12</v>
          </cell>
          <cell r="Z2880">
            <v>7228.2</v>
          </cell>
          <cell r="AA2880">
            <v>18.760000000000002</v>
          </cell>
          <cell r="AB2880">
            <v>2629.4</v>
          </cell>
          <cell r="AC2880">
            <v>15670.98</v>
          </cell>
          <cell r="AD2880">
            <v>11.05</v>
          </cell>
          <cell r="AE2880">
            <v>19386</v>
          </cell>
          <cell r="AF2880">
            <v>69.790000000000006</v>
          </cell>
          <cell r="AG2880">
            <v>5173.2700000000004</v>
          </cell>
          <cell r="AH2880">
            <v>53676</v>
          </cell>
          <cell r="AI2880">
            <v>2368.8000000000002</v>
          </cell>
          <cell r="AJ2880">
            <v>120017.76</v>
          </cell>
          <cell r="AK2880">
            <v>4337.78</v>
          </cell>
          <cell r="AL2880">
            <v>10157.76</v>
          </cell>
        </row>
        <row r="2881">
          <cell r="A2881">
            <v>38928</v>
          </cell>
          <cell r="B2881" t="str">
            <v>24:00</v>
          </cell>
          <cell r="C2881">
            <v>35763.81</v>
          </cell>
          <cell r="D2881">
            <v>43525.86</v>
          </cell>
          <cell r="E2881">
            <v>111646.27</v>
          </cell>
          <cell r="F2881">
            <v>-172.8</v>
          </cell>
          <cell r="G2881">
            <v>97979.97</v>
          </cell>
          <cell r="H2881">
            <v>12375.81</v>
          </cell>
          <cell r="I2881">
            <v>-100.77</v>
          </cell>
          <cell r="J2881">
            <v>16163.8</v>
          </cell>
          <cell r="K2881">
            <v>7481.54</v>
          </cell>
          <cell r="L2881">
            <v>6050.87</v>
          </cell>
          <cell r="M2881">
            <v>0</v>
          </cell>
          <cell r="N2881">
            <v>36432</v>
          </cell>
          <cell r="O2881">
            <v>-115.26</v>
          </cell>
          <cell r="P2881">
            <v>31490</v>
          </cell>
          <cell r="Q2881">
            <v>77420.77</v>
          </cell>
          <cell r="R2881">
            <v>31370</v>
          </cell>
          <cell r="S2881">
            <v>1836</v>
          </cell>
          <cell r="T2881">
            <v>14119.2</v>
          </cell>
          <cell r="U2881">
            <v>6050.87</v>
          </cell>
          <cell r="V2881">
            <v>780</v>
          </cell>
          <cell r="W2881">
            <v>10540.8</v>
          </cell>
          <cell r="X2881">
            <v>237.75</v>
          </cell>
          <cell r="Y2881">
            <v>12554.14</v>
          </cell>
          <cell r="Z2881">
            <v>7078.37</v>
          </cell>
          <cell r="AA2881">
            <v>16.88</v>
          </cell>
          <cell r="AB2881">
            <v>2669.5</v>
          </cell>
          <cell r="AC2881">
            <v>15069.11</v>
          </cell>
          <cell r="AD2881">
            <v>12.71</v>
          </cell>
          <cell r="AE2881">
            <v>18684</v>
          </cell>
          <cell r="AF2881">
            <v>66.66</v>
          </cell>
          <cell r="AG2881">
            <v>5218.09</v>
          </cell>
          <cell r="AH2881">
            <v>51801</v>
          </cell>
          <cell r="AI2881">
            <v>2260.8000000000002</v>
          </cell>
          <cell r="AJ2881">
            <v>117905.94</v>
          </cell>
          <cell r="AK2881">
            <v>4394.8500000000004</v>
          </cell>
          <cell r="AL2881">
            <v>8493.24</v>
          </cell>
        </row>
        <row r="2882">
          <cell r="A2882">
            <v>38929</v>
          </cell>
          <cell r="B2882" t="str">
            <v>00:15</v>
          </cell>
          <cell r="C2882">
            <v>35811.019999999997</v>
          </cell>
          <cell r="D2882">
            <v>42085.82</v>
          </cell>
          <cell r="E2882">
            <v>109325.27</v>
          </cell>
          <cell r="F2882">
            <v>-172.8</v>
          </cell>
          <cell r="G2882">
            <v>94721.63</v>
          </cell>
          <cell r="H2882">
            <v>12353.69</v>
          </cell>
          <cell r="I2882">
            <v>-98.04</v>
          </cell>
          <cell r="J2882">
            <v>15215.48</v>
          </cell>
          <cell r="K2882">
            <v>7367.14</v>
          </cell>
          <cell r="L2882">
            <v>5813.33</v>
          </cell>
          <cell r="M2882">
            <v>0</v>
          </cell>
          <cell r="N2882">
            <v>35880</v>
          </cell>
          <cell r="O2882">
            <v>-121.32</v>
          </cell>
          <cell r="P2882">
            <v>25010.02</v>
          </cell>
          <cell r="Q2882">
            <v>76978.039999999994</v>
          </cell>
          <cell r="R2882">
            <v>24890.02</v>
          </cell>
          <cell r="S2882">
            <v>1728</v>
          </cell>
          <cell r="T2882">
            <v>13579.2</v>
          </cell>
          <cell r="U2882">
            <v>5813.33</v>
          </cell>
          <cell r="V2882">
            <v>762</v>
          </cell>
          <cell r="W2882">
            <v>10454.4</v>
          </cell>
          <cell r="X2882">
            <v>216.75</v>
          </cell>
          <cell r="Y2882">
            <v>12138.44</v>
          </cell>
          <cell r="Z2882">
            <v>6705.4</v>
          </cell>
          <cell r="AA2882">
            <v>18.760000000000002</v>
          </cell>
          <cell r="AB2882">
            <v>2661.6</v>
          </cell>
          <cell r="AC2882">
            <v>14417.86</v>
          </cell>
          <cell r="AD2882">
            <v>9.08</v>
          </cell>
          <cell r="AE2882">
            <v>17982</v>
          </cell>
          <cell r="AF2882">
            <v>64.58</v>
          </cell>
          <cell r="AG2882">
            <v>5229.25</v>
          </cell>
          <cell r="AH2882">
            <v>49623</v>
          </cell>
          <cell r="AI2882">
            <v>2152.8000000000002</v>
          </cell>
          <cell r="AJ2882">
            <v>114594.29</v>
          </cell>
          <cell r="AK2882">
            <v>4509</v>
          </cell>
          <cell r="AL2882">
            <v>7278.74</v>
          </cell>
        </row>
        <row r="2883">
          <cell r="A2883">
            <v>38929</v>
          </cell>
          <cell r="B2883" t="str">
            <v>00:30</v>
          </cell>
          <cell r="C2883">
            <v>36783.26</v>
          </cell>
          <cell r="D2883">
            <v>45046.22</v>
          </cell>
          <cell r="E2883">
            <v>107876.6</v>
          </cell>
          <cell r="F2883">
            <v>-86.4</v>
          </cell>
          <cell r="G2883">
            <v>93264.97</v>
          </cell>
          <cell r="H2883">
            <v>4794.3500000000004</v>
          </cell>
          <cell r="I2883">
            <v>-95.02</v>
          </cell>
          <cell r="J2883">
            <v>17135.310000000001</v>
          </cell>
          <cell r="K2883">
            <v>5753.28</v>
          </cell>
          <cell r="L2883">
            <v>5821.66</v>
          </cell>
          <cell r="M2883">
            <v>0</v>
          </cell>
          <cell r="N2883">
            <v>35880</v>
          </cell>
          <cell r="O2883">
            <v>-115.26</v>
          </cell>
          <cell r="P2883">
            <v>19530.009999999998</v>
          </cell>
          <cell r="Q2883">
            <v>76415.02</v>
          </cell>
          <cell r="R2883">
            <v>19410.009999999998</v>
          </cell>
          <cell r="S2883">
            <v>1944</v>
          </cell>
          <cell r="T2883">
            <v>13316.4</v>
          </cell>
          <cell r="U2883">
            <v>5821.66</v>
          </cell>
          <cell r="V2883">
            <v>744</v>
          </cell>
          <cell r="W2883">
            <v>9936</v>
          </cell>
          <cell r="X2883">
            <v>195.75</v>
          </cell>
          <cell r="Y2883">
            <v>11805.88</v>
          </cell>
          <cell r="Z2883">
            <v>6712.43</v>
          </cell>
          <cell r="AA2883">
            <v>18.760000000000002</v>
          </cell>
          <cell r="AB2883">
            <v>2637.8</v>
          </cell>
          <cell r="AC2883">
            <v>13712.17</v>
          </cell>
          <cell r="AD2883">
            <v>9.0500000000000007</v>
          </cell>
          <cell r="AE2883">
            <v>17298</v>
          </cell>
          <cell r="AF2883">
            <v>62.5</v>
          </cell>
          <cell r="AG2883">
            <v>5171.34</v>
          </cell>
          <cell r="AH2883">
            <v>47871</v>
          </cell>
          <cell r="AI2883">
            <v>2073.6</v>
          </cell>
          <cell r="AJ2883">
            <v>111922.5</v>
          </cell>
          <cell r="AK2883">
            <v>4394.8500000000004</v>
          </cell>
          <cell r="AL2883">
            <v>6633.5</v>
          </cell>
        </row>
        <row r="2884">
          <cell r="A2884">
            <v>38929</v>
          </cell>
          <cell r="B2884" t="str">
            <v>00:45</v>
          </cell>
          <cell r="C2884">
            <v>36593.21</v>
          </cell>
          <cell r="D2884">
            <v>51766.86</v>
          </cell>
          <cell r="E2884">
            <v>99717.31</v>
          </cell>
          <cell r="F2884">
            <v>-172.8</v>
          </cell>
          <cell r="G2884">
            <v>93303.3</v>
          </cell>
          <cell r="H2884">
            <v>-55.11</v>
          </cell>
          <cell r="I2884">
            <v>-93.73</v>
          </cell>
          <cell r="J2884">
            <v>11257.42</v>
          </cell>
          <cell r="K2884">
            <v>4240.08</v>
          </cell>
          <cell r="L2884">
            <v>5826.45</v>
          </cell>
          <cell r="M2884">
            <v>0</v>
          </cell>
          <cell r="N2884">
            <v>35328</v>
          </cell>
          <cell r="O2884">
            <v>-121.32</v>
          </cell>
          <cell r="P2884">
            <v>17959.98</v>
          </cell>
          <cell r="Q2884">
            <v>72253.73</v>
          </cell>
          <cell r="R2884">
            <v>17839.98</v>
          </cell>
          <cell r="S2884">
            <v>1836</v>
          </cell>
          <cell r="T2884">
            <v>12848.4</v>
          </cell>
          <cell r="U2884">
            <v>5826.45</v>
          </cell>
          <cell r="V2884">
            <v>747</v>
          </cell>
          <cell r="W2884">
            <v>9475.2000000000007</v>
          </cell>
          <cell r="X2884">
            <v>176.25</v>
          </cell>
          <cell r="Y2884">
            <v>11390.18</v>
          </cell>
          <cell r="Z2884">
            <v>6346.93</v>
          </cell>
          <cell r="AA2884">
            <v>16.88</v>
          </cell>
          <cell r="AB2884">
            <v>2629.8</v>
          </cell>
          <cell r="AC2884">
            <v>13221.46</v>
          </cell>
          <cell r="AD2884">
            <v>10.32</v>
          </cell>
          <cell r="AE2884">
            <v>16884</v>
          </cell>
          <cell r="AF2884">
            <v>60.41</v>
          </cell>
          <cell r="AG2884">
            <v>5230.8900000000003</v>
          </cell>
          <cell r="AH2884">
            <v>46248</v>
          </cell>
          <cell r="AI2884">
            <v>2016</v>
          </cell>
          <cell r="AJ2884">
            <v>106755.23</v>
          </cell>
          <cell r="AK2884">
            <v>4337.78</v>
          </cell>
          <cell r="AL2884">
            <v>7801.23</v>
          </cell>
        </row>
        <row r="2885">
          <cell r="A2885">
            <v>38929</v>
          </cell>
          <cell r="B2885" t="str">
            <v>01:00</v>
          </cell>
          <cell r="C2885">
            <v>35322.51</v>
          </cell>
          <cell r="D2885">
            <v>46045.85</v>
          </cell>
          <cell r="E2885">
            <v>97917.46</v>
          </cell>
          <cell r="F2885">
            <v>-172.8</v>
          </cell>
          <cell r="G2885">
            <v>93264.97</v>
          </cell>
          <cell r="H2885">
            <v>-29.24</v>
          </cell>
          <cell r="I2885">
            <v>-91</v>
          </cell>
          <cell r="J2885">
            <v>10933.85</v>
          </cell>
          <cell r="K2885">
            <v>4258.01</v>
          </cell>
          <cell r="L2885">
            <v>5827.95</v>
          </cell>
          <cell r="M2885">
            <v>0</v>
          </cell>
          <cell r="N2885">
            <v>35328</v>
          </cell>
          <cell r="O2885">
            <v>-84.93</v>
          </cell>
          <cell r="P2885">
            <v>15430</v>
          </cell>
          <cell r="Q2885">
            <v>70651</v>
          </cell>
          <cell r="R2885">
            <v>15350</v>
          </cell>
          <cell r="S2885">
            <v>1836</v>
          </cell>
          <cell r="T2885">
            <v>12333.6</v>
          </cell>
          <cell r="U2885">
            <v>5827.95</v>
          </cell>
          <cell r="V2885">
            <v>732</v>
          </cell>
          <cell r="W2885">
            <v>9158.4</v>
          </cell>
          <cell r="X2885">
            <v>160.5</v>
          </cell>
          <cell r="Y2885">
            <v>10808.2</v>
          </cell>
          <cell r="Z2885">
            <v>6209.92</v>
          </cell>
          <cell r="AA2885">
            <v>18.760000000000002</v>
          </cell>
          <cell r="AB2885">
            <v>2620.3000000000002</v>
          </cell>
          <cell r="AC2885">
            <v>13577.49</v>
          </cell>
          <cell r="AD2885">
            <v>8.9600000000000009</v>
          </cell>
          <cell r="AE2885">
            <v>16434</v>
          </cell>
          <cell r="AF2885">
            <v>59.37</v>
          </cell>
          <cell r="AG2885">
            <v>5225.1400000000003</v>
          </cell>
          <cell r="AH2885">
            <v>44820</v>
          </cell>
          <cell r="AI2885">
            <v>1936.8</v>
          </cell>
          <cell r="AJ2885">
            <v>104419.45</v>
          </cell>
          <cell r="AK2885">
            <v>4109.47</v>
          </cell>
          <cell r="AL2885">
            <v>8075.92</v>
          </cell>
        </row>
        <row r="2886">
          <cell r="A2886">
            <v>38929</v>
          </cell>
          <cell r="B2886" t="str">
            <v>01:15</v>
          </cell>
          <cell r="C2886">
            <v>34563.120000000003</v>
          </cell>
          <cell r="D2886">
            <v>38724.949999999997</v>
          </cell>
          <cell r="E2886">
            <v>97917.86</v>
          </cell>
          <cell r="F2886">
            <v>-86.4</v>
          </cell>
          <cell r="G2886">
            <v>93303.3</v>
          </cell>
          <cell r="H2886">
            <v>-55.11</v>
          </cell>
          <cell r="I2886">
            <v>-89.13</v>
          </cell>
          <cell r="J2886">
            <v>11257.42</v>
          </cell>
          <cell r="K2886">
            <v>4715.78</v>
          </cell>
          <cell r="L2886">
            <v>5831.36</v>
          </cell>
          <cell r="M2886">
            <v>0</v>
          </cell>
          <cell r="N2886">
            <v>35880</v>
          </cell>
          <cell r="O2886">
            <v>-42.46</v>
          </cell>
          <cell r="P2886">
            <v>15359.98</v>
          </cell>
          <cell r="Q2886">
            <v>67009.13</v>
          </cell>
          <cell r="R2886">
            <v>15319.98</v>
          </cell>
          <cell r="S2886">
            <v>1728</v>
          </cell>
          <cell r="T2886">
            <v>12085.2</v>
          </cell>
          <cell r="U2886">
            <v>5831.36</v>
          </cell>
          <cell r="V2886">
            <v>711</v>
          </cell>
          <cell r="W2886">
            <v>9129.6</v>
          </cell>
          <cell r="X2886">
            <v>149.25</v>
          </cell>
          <cell r="Y2886">
            <v>10475.64</v>
          </cell>
          <cell r="Z2886">
            <v>6328.67</v>
          </cell>
          <cell r="AA2886">
            <v>16.88</v>
          </cell>
          <cell r="AB2886">
            <v>2625.1</v>
          </cell>
          <cell r="AC2886">
            <v>13222.32</v>
          </cell>
          <cell r="AD2886">
            <v>8.99</v>
          </cell>
          <cell r="AE2886">
            <v>15984</v>
          </cell>
          <cell r="AF2886">
            <v>60.41</v>
          </cell>
          <cell r="AG2886">
            <v>5226.8999999999996</v>
          </cell>
          <cell r="AH2886">
            <v>43896</v>
          </cell>
          <cell r="AI2886">
            <v>1879.2</v>
          </cell>
          <cell r="AJ2886">
            <v>103459.49</v>
          </cell>
          <cell r="AK2886">
            <v>4223.62</v>
          </cell>
          <cell r="AL2886">
            <v>7040.28</v>
          </cell>
        </row>
        <row r="2887">
          <cell r="A2887">
            <v>38929</v>
          </cell>
          <cell r="B2887" t="str">
            <v>01:30</v>
          </cell>
          <cell r="C2887">
            <v>30557.759999999998</v>
          </cell>
          <cell r="D2887">
            <v>34964.99</v>
          </cell>
          <cell r="E2887">
            <v>97957.06</v>
          </cell>
          <cell r="F2887">
            <v>-172.8</v>
          </cell>
          <cell r="G2887">
            <v>93264.97</v>
          </cell>
          <cell r="H2887">
            <v>-31.11</v>
          </cell>
          <cell r="I2887">
            <v>-88.84</v>
          </cell>
          <cell r="J2887">
            <v>11400.61</v>
          </cell>
          <cell r="K2887">
            <v>4827.7700000000004</v>
          </cell>
          <cell r="L2887">
            <v>5859.9</v>
          </cell>
          <cell r="M2887">
            <v>0</v>
          </cell>
          <cell r="N2887">
            <v>35328</v>
          </cell>
          <cell r="O2887">
            <v>-42.46</v>
          </cell>
          <cell r="P2887">
            <v>15420.02</v>
          </cell>
          <cell r="Q2887">
            <v>64048.84</v>
          </cell>
          <cell r="R2887">
            <v>15380.02</v>
          </cell>
          <cell r="S2887">
            <v>1836</v>
          </cell>
          <cell r="T2887">
            <v>11804.4</v>
          </cell>
          <cell r="U2887">
            <v>5859.9</v>
          </cell>
          <cell r="V2887">
            <v>720</v>
          </cell>
          <cell r="W2887">
            <v>8985.6</v>
          </cell>
          <cell r="X2887">
            <v>142.5</v>
          </cell>
          <cell r="Y2887">
            <v>10059.94</v>
          </cell>
          <cell r="Z2887">
            <v>6223.1</v>
          </cell>
          <cell r="AA2887">
            <v>16.88</v>
          </cell>
          <cell r="AB2887">
            <v>2625.2</v>
          </cell>
          <cell r="AC2887">
            <v>12891.67</v>
          </cell>
          <cell r="AD2887">
            <v>9.1199999999999992</v>
          </cell>
          <cell r="AE2887">
            <v>15606</v>
          </cell>
          <cell r="AF2887">
            <v>59.37</v>
          </cell>
          <cell r="AG2887">
            <v>5257.85</v>
          </cell>
          <cell r="AH2887">
            <v>43053</v>
          </cell>
          <cell r="AI2887">
            <v>1843.2</v>
          </cell>
          <cell r="AJ2887">
            <v>102419.6</v>
          </cell>
          <cell r="AK2887">
            <v>4223.62</v>
          </cell>
          <cell r="AL2887">
            <v>6355.3</v>
          </cell>
        </row>
        <row r="2888">
          <cell r="A2888">
            <v>38929</v>
          </cell>
          <cell r="B2888" t="str">
            <v>01:45</v>
          </cell>
          <cell r="C2888">
            <v>25578.17</v>
          </cell>
          <cell r="D2888">
            <v>32684.54</v>
          </cell>
          <cell r="E2888">
            <v>98157.45</v>
          </cell>
          <cell r="F2888">
            <v>-172.8</v>
          </cell>
          <cell r="G2888">
            <v>93264.97</v>
          </cell>
          <cell r="H2888">
            <v>-53.23</v>
          </cell>
          <cell r="I2888">
            <v>-87.55</v>
          </cell>
          <cell r="J2888">
            <v>11124.63</v>
          </cell>
          <cell r="K2888">
            <v>5006.21</v>
          </cell>
          <cell r="L2888">
            <v>5788.12</v>
          </cell>
          <cell r="M2888">
            <v>0</v>
          </cell>
          <cell r="N2888">
            <v>35328</v>
          </cell>
          <cell r="O2888">
            <v>-36.4</v>
          </cell>
          <cell r="P2888">
            <v>16280</v>
          </cell>
          <cell r="Q2888">
            <v>61047.55</v>
          </cell>
          <cell r="R2888">
            <v>16240</v>
          </cell>
          <cell r="S2888">
            <v>1728</v>
          </cell>
          <cell r="T2888">
            <v>11671.2</v>
          </cell>
          <cell r="U2888">
            <v>5788.12</v>
          </cell>
          <cell r="V2888">
            <v>711</v>
          </cell>
          <cell r="W2888">
            <v>8755.2000000000007</v>
          </cell>
          <cell r="X2888">
            <v>135</v>
          </cell>
          <cell r="Y2888">
            <v>9810.52</v>
          </cell>
          <cell r="Z2888">
            <v>6264.88</v>
          </cell>
          <cell r="AA2888">
            <v>18.760000000000002</v>
          </cell>
          <cell r="AB2888">
            <v>2602.8000000000002</v>
          </cell>
          <cell r="AC2888">
            <v>12761.15</v>
          </cell>
          <cell r="AD2888">
            <v>10.3</v>
          </cell>
          <cell r="AE2888">
            <v>15336</v>
          </cell>
          <cell r="AF2888">
            <v>58.33</v>
          </cell>
          <cell r="AG2888">
            <v>5216.18</v>
          </cell>
          <cell r="AH2888">
            <v>42336</v>
          </cell>
          <cell r="AI2888">
            <v>1814.4</v>
          </cell>
          <cell r="AJ2888">
            <v>101187.7</v>
          </cell>
          <cell r="AK2888">
            <v>4280.7</v>
          </cell>
          <cell r="AL2888">
            <v>5379.26</v>
          </cell>
        </row>
        <row r="2889">
          <cell r="A2889">
            <v>38929</v>
          </cell>
          <cell r="B2889" t="str">
            <v>02:00</v>
          </cell>
          <cell r="C2889">
            <v>23967.78</v>
          </cell>
          <cell r="D2889">
            <v>29043.81</v>
          </cell>
          <cell r="E2889">
            <v>98002.66</v>
          </cell>
          <cell r="F2889">
            <v>-172.8</v>
          </cell>
          <cell r="G2889">
            <v>93226.63</v>
          </cell>
          <cell r="H2889">
            <v>-31.11</v>
          </cell>
          <cell r="I2889">
            <v>-89.27</v>
          </cell>
          <cell r="J2889">
            <v>11256.62</v>
          </cell>
          <cell r="K2889">
            <v>5014.09</v>
          </cell>
          <cell r="L2889">
            <v>5855.08</v>
          </cell>
          <cell r="M2889">
            <v>0</v>
          </cell>
          <cell r="N2889">
            <v>35328</v>
          </cell>
          <cell r="O2889">
            <v>-42.46</v>
          </cell>
          <cell r="P2889">
            <v>15820.02</v>
          </cell>
          <cell r="Q2889">
            <v>59009.27</v>
          </cell>
          <cell r="R2889">
            <v>15740.03</v>
          </cell>
          <cell r="S2889">
            <v>1836</v>
          </cell>
          <cell r="T2889">
            <v>11379.6</v>
          </cell>
          <cell r="U2889">
            <v>5855.08</v>
          </cell>
          <cell r="V2889">
            <v>726</v>
          </cell>
          <cell r="W2889">
            <v>8409.6</v>
          </cell>
          <cell r="X2889">
            <v>126.75</v>
          </cell>
          <cell r="Y2889">
            <v>9477.9599999999991</v>
          </cell>
          <cell r="Z2889">
            <v>6516.93</v>
          </cell>
          <cell r="AA2889">
            <v>16.88</v>
          </cell>
          <cell r="AB2889">
            <v>2596.5</v>
          </cell>
          <cell r="AC2889">
            <v>12550.82</v>
          </cell>
          <cell r="AD2889">
            <v>9.18</v>
          </cell>
          <cell r="AE2889">
            <v>14994</v>
          </cell>
          <cell r="AF2889">
            <v>57.29</v>
          </cell>
          <cell r="AG2889">
            <v>5200.42</v>
          </cell>
          <cell r="AH2889">
            <v>41970</v>
          </cell>
          <cell r="AI2889">
            <v>1764</v>
          </cell>
          <cell r="AJ2889">
            <v>100547.74</v>
          </cell>
          <cell r="AK2889">
            <v>4280.7</v>
          </cell>
          <cell r="AL2889">
            <v>4790.13</v>
          </cell>
        </row>
        <row r="2890">
          <cell r="A2890">
            <v>38929</v>
          </cell>
          <cell r="B2890" t="str">
            <v>02:15</v>
          </cell>
          <cell r="C2890">
            <v>21893.68</v>
          </cell>
          <cell r="D2890">
            <v>27843.57</v>
          </cell>
          <cell r="E2890">
            <v>97965.46</v>
          </cell>
          <cell r="F2890">
            <v>-86.4</v>
          </cell>
          <cell r="G2890">
            <v>93149.97</v>
          </cell>
          <cell r="H2890">
            <v>-55.11</v>
          </cell>
          <cell r="I2890">
            <v>-87.12</v>
          </cell>
          <cell r="J2890">
            <v>11844.17</v>
          </cell>
          <cell r="K2890">
            <v>5038.22</v>
          </cell>
          <cell r="L2890">
            <v>5831.33</v>
          </cell>
          <cell r="M2890">
            <v>0</v>
          </cell>
          <cell r="N2890">
            <v>35328</v>
          </cell>
          <cell r="O2890">
            <v>-36.4</v>
          </cell>
          <cell r="P2890">
            <v>15780.02</v>
          </cell>
          <cell r="Q2890">
            <v>57727.12</v>
          </cell>
          <cell r="R2890">
            <v>15740.01</v>
          </cell>
          <cell r="S2890">
            <v>1728</v>
          </cell>
          <cell r="T2890">
            <v>11412</v>
          </cell>
          <cell r="U2890">
            <v>5831.33</v>
          </cell>
          <cell r="V2890">
            <v>708</v>
          </cell>
          <cell r="W2890">
            <v>8553.6</v>
          </cell>
          <cell r="X2890">
            <v>118.5</v>
          </cell>
          <cell r="Y2890">
            <v>9477.9599999999991</v>
          </cell>
          <cell r="Z2890">
            <v>6440.6</v>
          </cell>
          <cell r="AA2890">
            <v>16.88</v>
          </cell>
          <cell r="AB2890">
            <v>2609.1999999999998</v>
          </cell>
          <cell r="AC2890">
            <v>12410.44</v>
          </cell>
          <cell r="AD2890">
            <v>9.0399999999999991</v>
          </cell>
          <cell r="AE2890">
            <v>14886</v>
          </cell>
          <cell r="AF2890">
            <v>58.33</v>
          </cell>
          <cell r="AG2890">
            <v>5156.17</v>
          </cell>
          <cell r="AH2890">
            <v>41679</v>
          </cell>
          <cell r="AI2890">
            <v>1749.6</v>
          </cell>
          <cell r="AJ2890">
            <v>100051.79</v>
          </cell>
          <cell r="AK2890">
            <v>4566.08</v>
          </cell>
          <cell r="AL2890">
            <v>4379.8500000000004</v>
          </cell>
        </row>
        <row r="2891">
          <cell r="A2891">
            <v>38929</v>
          </cell>
          <cell r="B2891" t="str">
            <v>02:30</v>
          </cell>
          <cell r="C2891">
            <v>21288.74</v>
          </cell>
          <cell r="D2891">
            <v>25803.56</v>
          </cell>
          <cell r="E2891">
            <v>98045.45</v>
          </cell>
          <cell r="F2891">
            <v>-172.8</v>
          </cell>
          <cell r="G2891">
            <v>93188.3</v>
          </cell>
          <cell r="H2891">
            <v>-29.24</v>
          </cell>
          <cell r="I2891">
            <v>-87.69</v>
          </cell>
          <cell r="J2891">
            <v>11772.18</v>
          </cell>
          <cell r="K2891">
            <v>5013.6899999999996</v>
          </cell>
          <cell r="L2891">
            <v>5856.97</v>
          </cell>
          <cell r="M2891">
            <v>0</v>
          </cell>
          <cell r="N2891">
            <v>35328</v>
          </cell>
          <cell r="O2891">
            <v>-42.46</v>
          </cell>
          <cell r="P2891">
            <v>15690</v>
          </cell>
          <cell r="Q2891">
            <v>56927.69</v>
          </cell>
          <cell r="R2891">
            <v>15650</v>
          </cell>
          <cell r="S2891">
            <v>1728</v>
          </cell>
          <cell r="T2891">
            <v>11192.4</v>
          </cell>
          <cell r="U2891">
            <v>5856.97</v>
          </cell>
          <cell r="V2891">
            <v>687</v>
          </cell>
          <cell r="W2891">
            <v>8438.4</v>
          </cell>
          <cell r="X2891">
            <v>117.75</v>
          </cell>
          <cell r="Y2891">
            <v>9228.5400000000009</v>
          </cell>
          <cell r="Z2891">
            <v>6478.34</v>
          </cell>
          <cell r="AA2891">
            <v>18.760000000000002</v>
          </cell>
          <cell r="AB2891">
            <v>2609.1999999999998</v>
          </cell>
          <cell r="AC2891">
            <v>12290.22</v>
          </cell>
          <cell r="AD2891">
            <v>9.08</v>
          </cell>
          <cell r="AE2891">
            <v>14832</v>
          </cell>
          <cell r="AF2891">
            <v>57.29</v>
          </cell>
          <cell r="AG2891">
            <v>5187.8500000000004</v>
          </cell>
          <cell r="AH2891">
            <v>41241</v>
          </cell>
          <cell r="AI2891">
            <v>1735.2</v>
          </cell>
          <cell r="AJ2891">
            <v>99619.79</v>
          </cell>
          <cell r="AK2891">
            <v>4566.08</v>
          </cell>
          <cell r="AL2891">
            <v>3909.95</v>
          </cell>
        </row>
        <row r="2892">
          <cell r="A2892">
            <v>38929</v>
          </cell>
          <cell r="B2892" t="str">
            <v>02:45</v>
          </cell>
          <cell r="C2892">
            <v>20724.2</v>
          </cell>
          <cell r="D2892">
            <v>25203.46</v>
          </cell>
          <cell r="E2892">
            <v>97965.46</v>
          </cell>
          <cell r="F2892">
            <v>-172.8</v>
          </cell>
          <cell r="G2892">
            <v>93111.63</v>
          </cell>
          <cell r="H2892">
            <v>-29.24</v>
          </cell>
          <cell r="I2892">
            <v>-86.11</v>
          </cell>
          <cell r="J2892">
            <v>11616.59</v>
          </cell>
          <cell r="K2892">
            <v>4986.8100000000004</v>
          </cell>
          <cell r="L2892">
            <v>5816.16</v>
          </cell>
          <cell r="M2892">
            <v>0</v>
          </cell>
          <cell r="N2892">
            <v>35328</v>
          </cell>
          <cell r="O2892">
            <v>-42.46</v>
          </cell>
          <cell r="P2892">
            <v>15460.02</v>
          </cell>
          <cell r="Q2892">
            <v>56366.11</v>
          </cell>
          <cell r="R2892">
            <v>15420.01</v>
          </cell>
          <cell r="S2892">
            <v>1836</v>
          </cell>
          <cell r="T2892">
            <v>11239.2</v>
          </cell>
          <cell r="U2892">
            <v>5816.16</v>
          </cell>
          <cell r="V2892">
            <v>690</v>
          </cell>
          <cell r="W2892">
            <v>8524.7999999999993</v>
          </cell>
          <cell r="X2892">
            <v>119.25</v>
          </cell>
          <cell r="Y2892">
            <v>9394.82</v>
          </cell>
          <cell r="Z2892">
            <v>6450.56</v>
          </cell>
          <cell r="AA2892">
            <v>18.760000000000002</v>
          </cell>
          <cell r="AB2892">
            <v>2580.5</v>
          </cell>
          <cell r="AC2892">
            <v>12190.29</v>
          </cell>
          <cell r="AD2892">
            <v>9.0500000000000007</v>
          </cell>
          <cell r="AE2892">
            <v>14670</v>
          </cell>
          <cell r="AF2892">
            <v>57.29</v>
          </cell>
          <cell r="AG2892">
            <v>5177.1400000000003</v>
          </cell>
          <cell r="AH2892">
            <v>41028</v>
          </cell>
          <cell r="AI2892">
            <v>1728</v>
          </cell>
          <cell r="AJ2892">
            <v>99507.79</v>
          </cell>
          <cell r="AK2892">
            <v>4566.08</v>
          </cell>
          <cell r="AL2892">
            <v>3790.71</v>
          </cell>
        </row>
        <row r="2893">
          <cell r="A2893">
            <v>38929</v>
          </cell>
          <cell r="B2893" t="str">
            <v>03:00</v>
          </cell>
          <cell r="C2893">
            <v>20484.150000000001</v>
          </cell>
          <cell r="D2893">
            <v>25203.46</v>
          </cell>
          <cell r="E2893">
            <v>96245.2</v>
          </cell>
          <cell r="F2893">
            <v>-86.4</v>
          </cell>
          <cell r="G2893">
            <v>93111.63</v>
          </cell>
          <cell r="H2893">
            <v>-31.11</v>
          </cell>
          <cell r="I2893">
            <v>-86.11</v>
          </cell>
          <cell r="J2893">
            <v>11699.78</v>
          </cell>
          <cell r="K2893">
            <v>4903.96</v>
          </cell>
          <cell r="L2893">
            <v>5815.65</v>
          </cell>
          <cell r="M2893">
            <v>0</v>
          </cell>
          <cell r="N2893">
            <v>35880</v>
          </cell>
          <cell r="O2893">
            <v>-36.4</v>
          </cell>
          <cell r="P2893">
            <v>15560.03</v>
          </cell>
          <cell r="Q2893">
            <v>55446.11</v>
          </cell>
          <cell r="R2893">
            <v>15520.03</v>
          </cell>
          <cell r="S2893">
            <v>1728</v>
          </cell>
          <cell r="T2893">
            <v>11260.8</v>
          </cell>
          <cell r="U2893">
            <v>5815.65</v>
          </cell>
          <cell r="V2893">
            <v>660</v>
          </cell>
          <cell r="W2893">
            <v>8611.2000000000007</v>
          </cell>
          <cell r="X2893">
            <v>117</v>
          </cell>
          <cell r="Y2893">
            <v>9644.24</v>
          </cell>
          <cell r="Z2893">
            <v>6406.8</v>
          </cell>
          <cell r="AA2893">
            <v>16.88</v>
          </cell>
          <cell r="AB2893">
            <v>2535.6999999999998</v>
          </cell>
          <cell r="AC2893">
            <v>12089.8</v>
          </cell>
          <cell r="AD2893">
            <v>10.4</v>
          </cell>
          <cell r="AE2893">
            <v>14616</v>
          </cell>
          <cell r="AF2893">
            <v>58.33</v>
          </cell>
          <cell r="AG2893">
            <v>5095.9799999999996</v>
          </cell>
          <cell r="AH2893">
            <v>40914</v>
          </cell>
          <cell r="AI2893">
            <v>1713.6</v>
          </cell>
          <cell r="AJ2893">
            <v>98227.94</v>
          </cell>
          <cell r="AK2893">
            <v>4337.78</v>
          </cell>
          <cell r="AL2893">
            <v>3966.05</v>
          </cell>
        </row>
        <row r="2894">
          <cell r="A2894">
            <v>38929</v>
          </cell>
          <cell r="B2894" t="str">
            <v>03:15</v>
          </cell>
          <cell r="C2894">
            <v>18948.18</v>
          </cell>
          <cell r="D2894">
            <v>25803.56</v>
          </cell>
          <cell r="E2894">
            <v>94125.39</v>
          </cell>
          <cell r="F2894">
            <v>-172.8</v>
          </cell>
          <cell r="G2894">
            <v>93149.97</v>
          </cell>
          <cell r="H2894">
            <v>-29.24</v>
          </cell>
          <cell r="I2894">
            <v>-87.12</v>
          </cell>
          <cell r="J2894">
            <v>12012.16</v>
          </cell>
          <cell r="K2894">
            <v>5082.63</v>
          </cell>
          <cell r="L2894">
            <v>5848.36</v>
          </cell>
          <cell r="M2894">
            <v>0</v>
          </cell>
          <cell r="N2894">
            <v>35880</v>
          </cell>
          <cell r="O2894">
            <v>-42.46</v>
          </cell>
          <cell r="P2894">
            <v>15930</v>
          </cell>
          <cell r="Q2894">
            <v>54567.12</v>
          </cell>
          <cell r="R2894">
            <v>15890</v>
          </cell>
          <cell r="S2894">
            <v>1728</v>
          </cell>
          <cell r="T2894">
            <v>11005.2</v>
          </cell>
          <cell r="U2894">
            <v>5848.36</v>
          </cell>
          <cell r="V2894">
            <v>651</v>
          </cell>
          <cell r="W2894">
            <v>8409.6</v>
          </cell>
          <cell r="X2894">
            <v>112.5</v>
          </cell>
          <cell r="Y2894">
            <v>9727.3799999999992</v>
          </cell>
          <cell r="Z2894">
            <v>6283.64</v>
          </cell>
          <cell r="AA2894">
            <v>18.760000000000002</v>
          </cell>
          <cell r="AB2894">
            <v>2558</v>
          </cell>
          <cell r="AC2894">
            <v>12049.73</v>
          </cell>
          <cell r="AD2894">
            <v>9.07</v>
          </cell>
          <cell r="AE2894">
            <v>14616</v>
          </cell>
          <cell r="AF2894">
            <v>58.33</v>
          </cell>
          <cell r="AG2894">
            <v>4791.66</v>
          </cell>
          <cell r="AH2894">
            <v>40623</v>
          </cell>
          <cell r="AI2894">
            <v>1684.8</v>
          </cell>
          <cell r="AJ2894">
            <v>97444.04</v>
          </cell>
          <cell r="AK2894">
            <v>4337.78</v>
          </cell>
          <cell r="AL2894">
            <v>4981.82</v>
          </cell>
        </row>
        <row r="2895">
          <cell r="A2895">
            <v>38929</v>
          </cell>
          <cell r="B2895" t="str">
            <v>03:30</v>
          </cell>
          <cell r="C2895">
            <v>18155.59</v>
          </cell>
          <cell r="D2895">
            <v>25603.53</v>
          </cell>
          <cell r="E2895">
            <v>94045.8</v>
          </cell>
          <cell r="F2895">
            <v>-172.8</v>
          </cell>
          <cell r="G2895">
            <v>93111.63</v>
          </cell>
          <cell r="H2895">
            <v>-31.11</v>
          </cell>
          <cell r="I2895">
            <v>-87.84</v>
          </cell>
          <cell r="J2895">
            <v>11904.17</v>
          </cell>
          <cell r="K2895">
            <v>5098.01</v>
          </cell>
          <cell r="L2895">
            <v>5863.53</v>
          </cell>
          <cell r="M2895">
            <v>0</v>
          </cell>
          <cell r="N2895">
            <v>35328</v>
          </cell>
          <cell r="O2895">
            <v>-36.4</v>
          </cell>
          <cell r="P2895">
            <v>15889.98</v>
          </cell>
          <cell r="Q2895">
            <v>54327.839999999997</v>
          </cell>
          <cell r="R2895">
            <v>15849.97</v>
          </cell>
          <cell r="S2895">
            <v>1728</v>
          </cell>
          <cell r="T2895">
            <v>10972.8</v>
          </cell>
          <cell r="U2895">
            <v>5863.53</v>
          </cell>
          <cell r="V2895">
            <v>639</v>
          </cell>
          <cell r="W2895">
            <v>8409.6</v>
          </cell>
          <cell r="X2895">
            <v>113.25</v>
          </cell>
          <cell r="Y2895">
            <v>9644.24</v>
          </cell>
          <cell r="Z2895">
            <v>6239.94</v>
          </cell>
          <cell r="AA2895">
            <v>16.88</v>
          </cell>
          <cell r="AB2895">
            <v>2580.4</v>
          </cell>
          <cell r="AC2895">
            <v>11969.85</v>
          </cell>
          <cell r="AD2895">
            <v>9.1</v>
          </cell>
          <cell r="AE2895">
            <v>14598</v>
          </cell>
          <cell r="AF2895">
            <v>59.37</v>
          </cell>
          <cell r="AG2895">
            <v>4471.78</v>
          </cell>
          <cell r="AH2895">
            <v>40533</v>
          </cell>
          <cell r="AI2895">
            <v>1677.6</v>
          </cell>
          <cell r="AJ2895">
            <v>97220.08</v>
          </cell>
          <cell r="AK2895">
            <v>4394.8500000000004</v>
          </cell>
          <cell r="AL2895">
            <v>5077.67</v>
          </cell>
        </row>
        <row r="2896">
          <cell r="A2896">
            <v>38929</v>
          </cell>
          <cell r="B2896" t="str">
            <v>03:45</v>
          </cell>
          <cell r="C2896">
            <v>18097.169999999998</v>
          </cell>
          <cell r="D2896">
            <v>25723.55</v>
          </cell>
          <cell r="E2896">
            <v>94125.39</v>
          </cell>
          <cell r="F2896">
            <v>-172.8</v>
          </cell>
          <cell r="G2896">
            <v>93149.97</v>
          </cell>
          <cell r="H2896">
            <v>-29.24</v>
          </cell>
          <cell r="I2896">
            <v>-90.14</v>
          </cell>
          <cell r="J2896">
            <v>11964.96</v>
          </cell>
          <cell r="K2896">
            <v>5065.43</v>
          </cell>
          <cell r="L2896">
            <v>5859.61</v>
          </cell>
          <cell r="M2896">
            <v>0</v>
          </cell>
          <cell r="N2896">
            <v>35880</v>
          </cell>
          <cell r="O2896">
            <v>-42.46</v>
          </cell>
          <cell r="P2896">
            <v>15910</v>
          </cell>
          <cell r="Q2896">
            <v>54050.14</v>
          </cell>
          <cell r="R2896">
            <v>15870</v>
          </cell>
          <cell r="S2896">
            <v>1728</v>
          </cell>
          <cell r="T2896">
            <v>10778.4</v>
          </cell>
          <cell r="U2896">
            <v>5859.61</v>
          </cell>
          <cell r="V2896">
            <v>639</v>
          </cell>
          <cell r="W2896">
            <v>8208</v>
          </cell>
          <cell r="X2896">
            <v>107.25</v>
          </cell>
          <cell r="Y2896">
            <v>9561.1</v>
          </cell>
          <cell r="Z2896">
            <v>6348.27</v>
          </cell>
          <cell r="AA2896">
            <v>18.760000000000002</v>
          </cell>
          <cell r="AB2896">
            <v>2570.8000000000002</v>
          </cell>
          <cell r="AC2896">
            <v>11984.56</v>
          </cell>
          <cell r="AD2896">
            <v>9.0399999999999991</v>
          </cell>
          <cell r="AE2896">
            <v>14598</v>
          </cell>
          <cell r="AF2896">
            <v>59.37</v>
          </cell>
          <cell r="AG2896">
            <v>5169.75</v>
          </cell>
          <cell r="AH2896">
            <v>40773</v>
          </cell>
          <cell r="AI2896">
            <v>1677.6</v>
          </cell>
          <cell r="AJ2896">
            <v>97380</v>
          </cell>
          <cell r="AK2896">
            <v>4280.7</v>
          </cell>
          <cell r="AL2896">
            <v>4942.08</v>
          </cell>
        </row>
        <row r="2897">
          <cell r="A2897">
            <v>38929</v>
          </cell>
          <cell r="B2897" t="str">
            <v>04:00</v>
          </cell>
          <cell r="C2897">
            <v>17577.849999999999</v>
          </cell>
          <cell r="D2897">
            <v>26523.7</v>
          </cell>
          <cell r="E2897">
            <v>94245.79</v>
          </cell>
          <cell r="F2897">
            <v>-86.4</v>
          </cell>
          <cell r="G2897">
            <v>93149.97</v>
          </cell>
          <cell r="H2897">
            <v>-31.11</v>
          </cell>
          <cell r="I2897">
            <v>-91</v>
          </cell>
          <cell r="J2897">
            <v>12240.14</v>
          </cell>
          <cell r="K2897">
            <v>5104.21</v>
          </cell>
          <cell r="L2897">
            <v>5841.93</v>
          </cell>
          <cell r="M2897">
            <v>0</v>
          </cell>
          <cell r="N2897">
            <v>35880</v>
          </cell>
          <cell r="O2897">
            <v>-42.46</v>
          </cell>
          <cell r="P2897">
            <v>15949.98</v>
          </cell>
          <cell r="Q2897">
            <v>53651</v>
          </cell>
          <cell r="R2897">
            <v>15909.98</v>
          </cell>
          <cell r="S2897">
            <v>1620</v>
          </cell>
          <cell r="T2897">
            <v>10886.4</v>
          </cell>
          <cell r="U2897">
            <v>5841.93</v>
          </cell>
          <cell r="V2897">
            <v>636</v>
          </cell>
          <cell r="W2897">
            <v>8265.6</v>
          </cell>
          <cell r="X2897">
            <v>105</v>
          </cell>
          <cell r="Y2897">
            <v>9561.1</v>
          </cell>
          <cell r="Z2897">
            <v>6187.05</v>
          </cell>
          <cell r="AA2897">
            <v>16.88</v>
          </cell>
          <cell r="AB2897">
            <v>2554.6999999999998</v>
          </cell>
          <cell r="AC2897">
            <v>11974.6</v>
          </cell>
          <cell r="AD2897">
            <v>10.02</v>
          </cell>
          <cell r="AE2897">
            <v>14706</v>
          </cell>
          <cell r="AF2897">
            <v>61.45</v>
          </cell>
          <cell r="AG2897">
            <v>5140.49</v>
          </cell>
          <cell r="AH2897">
            <v>40932</v>
          </cell>
          <cell r="AI2897">
            <v>1684.8</v>
          </cell>
          <cell r="AJ2897">
            <v>97747.96</v>
          </cell>
          <cell r="AK2897">
            <v>4280.7</v>
          </cell>
          <cell r="AL2897">
            <v>5292.75</v>
          </cell>
        </row>
        <row r="2898">
          <cell r="A2898">
            <v>38929</v>
          </cell>
          <cell r="B2898" t="str">
            <v>04:15</v>
          </cell>
          <cell r="C2898">
            <v>17158.55</v>
          </cell>
          <cell r="D2898">
            <v>27123.82</v>
          </cell>
          <cell r="E2898">
            <v>94125.79</v>
          </cell>
          <cell r="F2898">
            <v>-172.8</v>
          </cell>
          <cell r="G2898">
            <v>93226.63</v>
          </cell>
          <cell r="H2898">
            <v>-31.11</v>
          </cell>
          <cell r="I2898">
            <v>-91.43</v>
          </cell>
          <cell r="J2898">
            <v>12491.71</v>
          </cell>
          <cell r="K2898">
            <v>5160.18</v>
          </cell>
          <cell r="L2898">
            <v>5874.92</v>
          </cell>
          <cell r="M2898">
            <v>0</v>
          </cell>
          <cell r="N2898">
            <v>35328</v>
          </cell>
          <cell r="O2898">
            <v>-36.4</v>
          </cell>
          <cell r="P2898">
            <v>16040.02</v>
          </cell>
          <cell r="Q2898">
            <v>53971.43</v>
          </cell>
          <cell r="R2898">
            <v>16000.02</v>
          </cell>
          <cell r="S2898">
            <v>1728</v>
          </cell>
          <cell r="T2898">
            <v>10994.4</v>
          </cell>
          <cell r="U2898">
            <v>5874.92</v>
          </cell>
          <cell r="V2898">
            <v>642</v>
          </cell>
          <cell r="W2898">
            <v>8409.6</v>
          </cell>
          <cell r="X2898">
            <v>102.75</v>
          </cell>
          <cell r="Y2898">
            <v>9561.1</v>
          </cell>
          <cell r="Z2898">
            <v>6000.26</v>
          </cell>
          <cell r="AA2898">
            <v>16.88</v>
          </cell>
          <cell r="AB2898">
            <v>2551.6</v>
          </cell>
          <cell r="AC2898">
            <v>12149.03</v>
          </cell>
          <cell r="AD2898">
            <v>9.5299999999999994</v>
          </cell>
          <cell r="AE2898">
            <v>14688</v>
          </cell>
          <cell r="AF2898">
            <v>59.37</v>
          </cell>
          <cell r="AG2898">
            <v>5198.8599999999997</v>
          </cell>
          <cell r="AH2898">
            <v>41022</v>
          </cell>
          <cell r="AI2898">
            <v>1699.2</v>
          </cell>
          <cell r="AJ2898">
            <v>97827.95</v>
          </cell>
          <cell r="AK2898">
            <v>4223.62</v>
          </cell>
          <cell r="AL2898">
            <v>5253.01</v>
          </cell>
        </row>
        <row r="2899">
          <cell r="A2899">
            <v>38929</v>
          </cell>
          <cell r="B2899" t="str">
            <v>04:30</v>
          </cell>
          <cell r="C2899">
            <v>17988.349999999999</v>
          </cell>
          <cell r="D2899">
            <v>28604.11</v>
          </cell>
          <cell r="E2899">
            <v>94125.79</v>
          </cell>
          <cell r="F2899">
            <v>-172.8</v>
          </cell>
          <cell r="G2899">
            <v>93303.3</v>
          </cell>
          <cell r="H2899">
            <v>-29.24</v>
          </cell>
          <cell r="I2899">
            <v>-91.86</v>
          </cell>
          <cell r="J2899">
            <v>13007.67</v>
          </cell>
          <cell r="K2899">
            <v>5080.87</v>
          </cell>
          <cell r="L2899">
            <v>5837.13</v>
          </cell>
          <cell r="M2899">
            <v>0</v>
          </cell>
          <cell r="N2899">
            <v>35880</v>
          </cell>
          <cell r="O2899">
            <v>-42.46</v>
          </cell>
          <cell r="P2899">
            <v>16079.98</v>
          </cell>
          <cell r="Q2899">
            <v>56451.86</v>
          </cell>
          <cell r="R2899">
            <v>16039.97</v>
          </cell>
          <cell r="S2899">
            <v>1728</v>
          </cell>
          <cell r="T2899">
            <v>10825.2</v>
          </cell>
          <cell r="U2899">
            <v>5837.13</v>
          </cell>
          <cell r="V2899">
            <v>660</v>
          </cell>
          <cell r="W2899">
            <v>8323.2000000000007</v>
          </cell>
          <cell r="X2899">
            <v>104.25</v>
          </cell>
          <cell r="Y2899">
            <v>9727.3799999999992</v>
          </cell>
          <cell r="Z2899">
            <v>5980.49</v>
          </cell>
          <cell r="AA2899">
            <v>18.760000000000002</v>
          </cell>
          <cell r="AB2899">
            <v>2572.3000000000002</v>
          </cell>
          <cell r="AC2899">
            <v>12362.96</v>
          </cell>
          <cell r="AD2899">
            <v>9.0399999999999991</v>
          </cell>
          <cell r="AE2899">
            <v>14724</v>
          </cell>
          <cell r="AF2899">
            <v>60.41</v>
          </cell>
          <cell r="AG2899">
            <v>5279.04</v>
          </cell>
          <cell r="AH2899">
            <v>40929</v>
          </cell>
          <cell r="AI2899">
            <v>1684.8</v>
          </cell>
          <cell r="AJ2899">
            <v>97827.95</v>
          </cell>
          <cell r="AK2899">
            <v>4223.62</v>
          </cell>
          <cell r="AL2899">
            <v>5372.24</v>
          </cell>
        </row>
        <row r="2900">
          <cell r="A2900">
            <v>38929</v>
          </cell>
          <cell r="B2900" t="str">
            <v>04:45</v>
          </cell>
          <cell r="C2900">
            <v>18539.28</v>
          </cell>
          <cell r="D2900">
            <v>29284.25</v>
          </cell>
          <cell r="E2900">
            <v>94165.38</v>
          </cell>
          <cell r="F2900">
            <v>-86.4</v>
          </cell>
          <cell r="G2900">
            <v>93341.63</v>
          </cell>
          <cell r="H2900">
            <v>-31.11</v>
          </cell>
          <cell r="I2900">
            <v>-94.74</v>
          </cell>
          <cell r="J2900">
            <v>13271.25</v>
          </cell>
          <cell r="K2900">
            <v>5019.8900000000003</v>
          </cell>
          <cell r="L2900">
            <v>5871.64</v>
          </cell>
          <cell r="M2900">
            <v>0</v>
          </cell>
          <cell r="N2900">
            <v>35880</v>
          </cell>
          <cell r="O2900">
            <v>-36.4</v>
          </cell>
          <cell r="P2900">
            <v>15969.98</v>
          </cell>
          <cell r="Q2900">
            <v>57574.74</v>
          </cell>
          <cell r="R2900">
            <v>15929.98</v>
          </cell>
          <cell r="S2900">
            <v>1728</v>
          </cell>
          <cell r="T2900">
            <v>10591.2</v>
          </cell>
          <cell r="U2900">
            <v>5871.64</v>
          </cell>
          <cell r="V2900">
            <v>714</v>
          </cell>
          <cell r="W2900">
            <v>8294.4</v>
          </cell>
          <cell r="X2900">
            <v>104.25</v>
          </cell>
          <cell r="Y2900">
            <v>9644.24</v>
          </cell>
          <cell r="Z2900">
            <v>5999.5</v>
          </cell>
          <cell r="AA2900">
            <v>16.88</v>
          </cell>
          <cell r="AB2900">
            <v>2588.1999999999998</v>
          </cell>
          <cell r="AC2900">
            <v>12462.7</v>
          </cell>
          <cell r="AD2900">
            <v>8.99</v>
          </cell>
          <cell r="AE2900">
            <v>14904</v>
          </cell>
          <cell r="AF2900">
            <v>59.37</v>
          </cell>
          <cell r="AG2900">
            <v>5279.68</v>
          </cell>
          <cell r="AH2900">
            <v>41217</v>
          </cell>
          <cell r="AI2900">
            <v>1706.4</v>
          </cell>
          <cell r="AJ2900">
            <v>97955.94</v>
          </cell>
          <cell r="AK2900">
            <v>4223.62</v>
          </cell>
          <cell r="AL2900">
            <v>5388.6</v>
          </cell>
        </row>
        <row r="2901">
          <cell r="A2901">
            <v>38929</v>
          </cell>
          <cell r="B2901" t="str">
            <v>05:00</v>
          </cell>
          <cell r="C2901">
            <v>20943.060000000001</v>
          </cell>
          <cell r="D2901">
            <v>29724.34</v>
          </cell>
          <cell r="E2901">
            <v>94285.38</v>
          </cell>
          <cell r="F2901">
            <v>-172.8</v>
          </cell>
          <cell r="G2901">
            <v>93379.97</v>
          </cell>
          <cell r="H2901">
            <v>-29.24</v>
          </cell>
          <cell r="I2901">
            <v>-100.63</v>
          </cell>
          <cell r="J2901">
            <v>13271.25</v>
          </cell>
          <cell r="K2901">
            <v>5017.63</v>
          </cell>
          <cell r="L2901">
            <v>5926.12</v>
          </cell>
          <cell r="M2901">
            <v>0</v>
          </cell>
          <cell r="N2901">
            <v>35880</v>
          </cell>
          <cell r="O2901">
            <v>-42.46</v>
          </cell>
          <cell r="P2901">
            <v>15819.98</v>
          </cell>
          <cell r="Q2901">
            <v>58540.63</v>
          </cell>
          <cell r="R2901">
            <v>15779.98</v>
          </cell>
          <cell r="S2901">
            <v>1728</v>
          </cell>
          <cell r="T2901">
            <v>10584</v>
          </cell>
          <cell r="U2901">
            <v>5926.12</v>
          </cell>
          <cell r="V2901">
            <v>747</v>
          </cell>
          <cell r="W2901">
            <v>8380.7999999999993</v>
          </cell>
          <cell r="X2901">
            <v>105.75</v>
          </cell>
          <cell r="Y2901">
            <v>9727.3799999999992</v>
          </cell>
          <cell r="Z2901">
            <v>6016.78</v>
          </cell>
          <cell r="AA2901">
            <v>18.760000000000002</v>
          </cell>
          <cell r="AB2901">
            <v>2648.9</v>
          </cell>
          <cell r="AC2901">
            <v>12627.12</v>
          </cell>
          <cell r="AD2901">
            <v>8.98</v>
          </cell>
          <cell r="AE2901">
            <v>15030</v>
          </cell>
          <cell r="AF2901">
            <v>61.45</v>
          </cell>
          <cell r="AG2901">
            <v>5346.2</v>
          </cell>
          <cell r="AH2901">
            <v>41949</v>
          </cell>
          <cell r="AI2901">
            <v>1720.8</v>
          </cell>
          <cell r="AJ2901">
            <v>98339.88</v>
          </cell>
          <cell r="AK2901">
            <v>4223.62</v>
          </cell>
          <cell r="AL2901">
            <v>5643.42</v>
          </cell>
        </row>
        <row r="2902">
          <cell r="A2902">
            <v>38929</v>
          </cell>
          <cell r="B2902" t="str">
            <v>05:15</v>
          </cell>
          <cell r="C2902">
            <v>25513.35</v>
          </cell>
          <cell r="D2902">
            <v>31284.66</v>
          </cell>
          <cell r="E2902">
            <v>94085.8</v>
          </cell>
          <cell r="F2902">
            <v>-172.8</v>
          </cell>
          <cell r="G2902">
            <v>93418.3</v>
          </cell>
          <cell r="H2902">
            <v>-7.11</v>
          </cell>
          <cell r="I2902">
            <v>-101.64</v>
          </cell>
          <cell r="J2902">
            <v>12023.76</v>
          </cell>
          <cell r="K2902">
            <v>5023.33</v>
          </cell>
          <cell r="L2902">
            <v>6056.26</v>
          </cell>
          <cell r="M2902">
            <v>0</v>
          </cell>
          <cell r="N2902">
            <v>35880</v>
          </cell>
          <cell r="O2902">
            <v>-42.46</v>
          </cell>
          <cell r="P2902">
            <v>16480.03</v>
          </cell>
          <cell r="Q2902">
            <v>60021.64</v>
          </cell>
          <cell r="R2902">
            <v>16440.03</v>
          </cell>
          <cell r="S2902">
            <v>1620</v>
          </cell>
          <cell r="T2902">
            <v>10512</v>
          </cell>
          <cell r="U2902">
            <v>6056.26</v>
          </cell>
          <cell r="V2902">
            <v>765</v>
          </cell>
          <cell r="W2902">
            <v>8352</v>
          </cell>
          <cell r="X2902">
            <v>103.5</v>
          </cell>
          <cell r="Y2902">
            <v>9727.3799999999992</v>
          </cell>
          <cell r="Z2902">
            <v>6423.88</v>
          </cell>
          <cell r="AA2902">
            <v>16.88</v>
          </cell>
          <cell r="AB2902">
            <v>2704.7</v>
          </cell>
          <cell r="AC2902">
            <v>12812.18</v>
          </cell>
          <cell r="AD2902">
            <v>10.45</v>
          </cell>
          <cell r="AE2902">
            <v>15588</v>
          </cell>
          <cell r="AF2902">
            <v>62.5</v>
          </cell>
          <cell r="AG2902">
            <v>5264.58</v>
          </cell>
          <cell r="AH2902">
            <v>42936</v>
          </cell>
          <cell r="AI2902">
            <v>1771.2</v>
          </cell>
          <cell r="AJ2902">
            <v>98531.86</v>
          </cell>
          <cell r="AK2902">
            <v>4451.93</v>
          </cell>
          <cell r="AL2902">
            <v>5918.11</v>
          </cell>
        </row>
        <row r="2903">
          <cell r="A2903">
            <v>38929</v>
          </cell>
          <cell r="B2903" t="str">
            <v>05:30</v>
          </cell>
          <cell r="C2903">
            <v>27615.86</v>
          </cell>
          <cell r="D2903">
            <v>32684.93</v>
          </cell>
          <cell r="E2903">
            <v>95964.43</v>
          </cell>
          <cell r="F2903">
            <v>-86.4</v>
          </cell>
          <cell r="G2903">
            <v>93379.97</v>
          </cell>
          <cell r="H2903">
            <v>-31.11</v>
          </cell>
          <cell r="I2903">
            <v>-106.09</v>
          </cell>
          <cell r="J2903">
            <v>11735.78</v>
          </cell>
          <cell r="K2903">
            <v>5006.03</v>
          </cell>
          <cell r="L2903">
            <v>6085.57</v>
          </cell>
          <cell r="M2903">
            <v>0</v>
          </cell>
          <cell r="N2903">
            <v>35880</v>
          </cell>
          <cell r="O2903">
            <v>-42.46</v>
          </cell>
          <cell r="P2903">
            <v>17029.98</v>
          </cell>
          <cell r="Q2903">
            <v>61906.09</v>
          </cell>
          <cell r="R2903">
            <v>16989.98</v>
          </cell>
          <cell r="S2903">
            <v>1836</v>
          </cell>
          <cell r="T2903">
            <v>10742.4</v>
          </cell>
          <cell r="U2903">
            <v>6085.57</v>
          </cell>
          <cell r="V2903">
            <v>765</v>
          </cell>
          <cell r="W2903">
            <v>8438.4</v>
          </cell>
          <cell r="X2903">
            <v>109.5</v>
          </cell>
          <cell r="Y2903">
            <v>9644.24</v>
          </cell>
          <cell r="Z2903">
            <v>6485.65</v>
          </cell>
          <cell r="AA2903">
            <v>16.88</v>
          </cell>
          <cell r="AB2903">
            <v>2768.4</v>
          </cell>
          <cell r="AC2903">
            <v>12987.13</v>
          </cell>
          <cell r="AD2903">
            <v>8.99</v>
          </cell>
          <cell r="AE2903">
            <v>15786</v>
          </cell>
          <cell r="AF2903">
            <v>65.62</v>
          </cell>
          <cell r="AG2903">
            <v>5368.75</v>
          </cell>
          <cell r="AH2903">
            <v>43926</v>
          </cell>
          <cell r="AI2903">
            <v>1814.4</v>
          </cell>
          <cell r="AJ2903">
            <v>99779.67</v>
          </cell>
          <cell r="AK2903">
            <v>4337.78</v>
          </cell>
          <cell r="AL2903">
            <v>5898.24</v>
          </cell>
        </row>
        <row r="2904">
          <cell r="A2904">
            <v>38929</v>
          </cell>
          <cell r="B2904" t="str">
            <v>05:45</v>
          </cell>
          <cell r="C2904">
            <v>31225.919999999998</v>
          </cell>
          <cell r="D2904">
            <v>35605.51</v>
          </cell>
          <cell r="E2904">
            <v>98125.05</v>
          </cell>
          <cell r="F2904">
            <v>-172.8</v>
          </cell>
          <cell r="G2904">
            <v>93456.63</v>
          </cell>
          <cell r="H2904">
            <v>-31.11</v>
          </cell>
          <cell r="I2904">
            <v>-113.71</v>
          </cell>
          <cell r="J2904">
            <v>12059.75</v>
          </cell>
          <cell r="K2904">
            <v>5039.84</v>
          </cell>
          <cell r="L2904">
            <v>5955.09</v>
          </cell>
          <cell r="M2904">
            <v>0</v>
          </cell>
          <cell r="N2904">
            <v>35880</v>
          </cell>
          <cell r="O2904">
            <v>-72.790000000000006</v>
          </cell>
          <cell r="P2904">
            <v>16489.98</v>
          </cell>
          <cell r="Q2904">
            <v>66153.710000000006</v>
          </cell>
          <cell r="R2904">
            <v>16409.990000000002</v>
          </cell>
          <cell r="S2904">
            <v>1836</v>
          </cell>
          <cell r="T2904">
            <v>11260.8</v>
          </cell>
          <cell r="U2904">
            <v>5955.09</v>
          </cell>
          <cell r="V2904">
            <v>786</v>
          </cell>
          <cell r="W2904">
            <v>8956.7999999999993</v>
          </cell>
          <cell r="X2904">
            <v>108.75</v>
          </cell>
          <cell r="Y2904">
            <v>9810.52</v>
          </cell>
          <cell r="Z2904">
            <v>6598.04</v>
          </cell>
          <cell r="AA2904">
            <v>16.88</v>
          </cell>
          <cell r="AB2904">
            <v>2779.4</v>
          </cell>
          <cell r="AC2904">
            <v>13147.43</v>
          </cell>
          <cell r="AD2904">
            <v>11.6</v>
          </cell>
          <cell r="AE2904">
            <v>16524</v>
          </cell>
          <cell r="AF2904">
            <v>69.790000000000006</v>
          </cell>
          <cell r="AG2904">
            <v>5367.99</v>
          </cell>
          <cell r="AH2904">
            <v>45249</v>
          </cell>
          <cell r="AI2904">
            <v>1900.8</v>
          </cell>
          <cell r="AJ2904">
            <v>101427.43</v>
          </cell>
          <cell r="AK2904">
            <v>4394.8500000000004</v>
          </cell>
          <cell r="AL2904">
            <v>5117.41</v>
          </cell>
        </row>
        <row r="2905">
          <cell r="A2905">
            <v>38929</v>
          </cell>
          <cell r="B2905" t="str">
            <v>06:00</v>
          </cell>
          <cell r="C2905">
            <v>30328.11</v>
          </cell>
          <cell r="D2905">
            <v>33965.199999999997</v>
          </cell>
          <cell r="E2905">
            <v>99124.95</v>
          </cell>
          <cell r="F2905">
            <v>-172.8</v>
          </cell>
          <cell r="G2905">
            <v>93264.97</v>
          </cell>
          <cell r="H2905">
            <v>1698.61</v>
          </cell>
          <cell r="I2905">
            <v>-122.05</v>
          </cell>
          <cell r="J2905">
            <v>15166.28</v>
          </cell>
          <cell r="K2905">
            <v>4958.41</v>
          </cell>
          <cell r="L2905">
            <v>6056.52</v>
          </cell>
          <cell r="M2905">
            <v>0</v>
          </cell>
          <cell r="N2905">
            <v>35328</v>
          </cell>
          <cell r="O2905">
            <v>5368.62</v>
          </cell>
          <cell r="P2905">
            <v>18239.98</v>
          </cell>
          <cell r="Q2905">
            <v>64602.05</v>
          </cell>
          <cell r="R2905">
            <v>23159.98</v>
          </cell>
          <cell r="S2905">
            <v>1836</v>
          </cell>
          <cell r="T2905">
            <v>11476.8</v>
          </cell>
          <cell r="U2905">
            <v>6056.52</v>
          </cell>
          <cell r="V2905">
            <v>837</v>
          </cell>
          <cell r="W2905">
            <v>8841.6</v>
          </cell>
          <cell r="X2905">
            <v>111.75</v>
          </cell>
          <cell r="Y2905">
            <v>9976.7999999999993</v>
          </cell>
          <cell r="Z2905">
            <v>6613.28</v>
          </cell>
          <cell r="AA2905">
            <v>18.760000000000002</v>
          </cell>
          <cell r="AB2905">
            <v>2884.7</v>
          </cell>
          <cell r="AC2905">
            <v>13651.99</v>
          </cell>
          <cell r="AD2905">
            <v>9.36</v>
          </cell>
          <cell r="AE2905">
            <v>17388</v>
          </cell>
          <cell r="AF2905">
            <v>76.040000000000006</v>
          </cell>
          <cell r="AG2905">
            <v>5401.5</v>
          </cell>
          <cell r="AH2905">
            <v>47400</v>
          </cell>
          <cell r="AI2905">
            <v>1994.4</v>
          </cell>
          <cell r="AJ2905">
            <v>102851.25</v>
          </cell>
          <cell r="AK2905">
            <v>4451.93</v>
          </cell>
          <cell r="AL2905">
            <v>6093.45</v>
          </cell>
        </row>
        <row r="2906">
          <cell r="A2906">
            <v>38929</v>
          </cell>
          <cell r="B2906" t="str">
            <v>06:15</v>
          </cell>
          <cell r="C2906">
            <v>24656.35</v>
          </cell>
          <cell r="D2906">
            <v>32244.87</v>
          </cell>
          <cell r="E2906">
            <v>108404.56</v>
          </cell>
          <cell r="F2906">
            <v>-172.8</v>
          </cell>
          <cell r="G2906">
            <v>93226.63</v>
          </cell>
          <cell r="H2906">
            <v>11585.76</v>
          </cell>
          <cell r="I2906">
            <v>-137.43</v>
          </cell>
          <cell r="J2906">
            <v>16689.75</v>
          </cell>
          <cell r="K2906">
            <v>5068.6400000000003</v>
          </cell>
          <cell r="L2906">
            <v>5881.6</v>
          </cell>
          <cell r="M2906">
            <v>0</v>
          </cell>
          <cell r="N2906">
            <v>35328</v>
          </cell>
          <cell r="O2906">
            <v>12041.49</v>
          </cell>
          <cell r="P2906">
            <v>18129.98</v>
          </cell>
          <cell r="Q2906">
            <v>64657.43</v>
          </cell>
          <cell r="R2906">
            <v>29929.99</v>
          </cell>
          <cell r="S2906">
            <v>1836</v>
          </cell>
          <cell r="T2906">
            <v>12193.2</v>
          </cell>
          <cell r="U2906">
            <v>5881.6</v>
          </cell>
          <cell r="V2906">
            <v>942</v>
          </cell>
          <cell r="W2906">
            <v>9561.6</v>
          </cell>
          <cell r="X2906">
            <v>108.75</v>
          </cell>
          <cell r="Y2906">
            <v>10392.5</v>
          </cell>
          <cell r="Z2906">
            <v>6759.39</v>
          </cell>
          <cell r="AA2906">
            <v>18.760000000000002</v>
          </cell>
          <cell r="AB2906">
            <v>3001.1</v>
          </cell>
          <cell r="AC2906">
            <v>15561.99</v>
          </cell>
          <cell r="AD2906">
            <v>9.7799999999999994</v>
          </cell>
          <cell r="AE2906">
            <v>18324</v>
          </cell>
          <cell r="AF2906">
            <v>76.040000000000006</v>
          </cell>
          <cell r="AG2906">
            <v>5421.31</v>
          </cell>
          <cell r="AH2906">
            <v>50535</v>
          </cell>
          <cell r="AI2906">
            <v>2124</v>
          </cell>
          <cell r="AJ2906">
            <v>108578.5</v>
          </cell>
          <cell r="AK2906">
            <v>4280.7</v>
          </cell>
          <cell r="AL2906">
            <v>3420.17</v>
          </cell>
        </row>
        <row r="2907">
          <cell r="A2907">
            <v>38929</v>
          </cell>
          <cell r="B2907" t="str">
            <v>06:30</v>
          </cell>
          <cell r="C2907">
            <v>27536.240000000002</v>
          </cell>
          <cell r="D2907">
            <v>48487.56</v>
          </cell>
          <cell r="E2907">
            <v>108164.16</v>
          </cell>
          <cell r="F2907">
            <v>-259.2</v>
          </cell>
          <cell r="G2907">
            <v>93341.63</v>
          </cell>
          <cell r="H2907">
            <v>12017.72</v>
          </cell>
          <cell r="I2907">
            <v>-150.51</v>
          </cell>
          <cell r="J2907">
            <v>16509.77</v>
          </cell>
          <cell r="K2907">
            <v>5021.8100000000004</v>
          </cell>
          <cell r="L2907">
            <v>5924.85</v>
          </cell>
          <cell r="M2907">
            <v>0</v>
          </cell>
          <cell r="N2907">
            <v>35328</v>
          </cell>
          <cell r="O2907">
            <v>12138.55</v>
          </cell>
          <cell r="P2907">
            <v>18879.98</v>
          </cell>
          <cell r="Q2907">
            <v>72830.509999999995</v>
          </cell>
          <cell r="R2907">
            <v>30959.98</v>
          </cell>
          <cell r="S2907">
            <v>1836</v>
          </cell>
          <cell r="T2907">
            <v>12556.8</v>
          </cell>
          <cell r="U2907">
            <v>5924.85</v>
          </cell>
          <cell r="V2907">
            <v>978</v>
          </cell>
          <cell r="W2907">
            <v>9964.7999999999993</v>
          </cell>
          <cell r="X2907">
            <v>114</v>
          </cell>
          <cell r="Y2907">
            <v>10558.78</v>
          </cell>
          <cell r="Z2907">
            <v>7132.18</v>
          </cell>
          <cell r="AA2907">
            <v>18.760000000000002</v>
          </cell>
          <cell r="AB2907">
            <v>3112.6</v>
          </cell>
          <cell r="AC2907">
            <v>16292.99</v>
          </cell>
          <cell r="AD2907">
            <v>10.76</v>
          </cell>
          <cell r="AE2907">
            <v>19296</v>
          </cell>
          <cell r="AF2907">
            <v>50</v>
          </cell>
          <cell r="AG2907">
            <v>5356.28</v>
          </cell>
          <cell r="AH2907">
            <v>53949</v>
          </cell>
          <cell r="AI2907">
            <v>2282.4</v>
          </cell>
          <cell r="AJ2907">
            <v>110530.34</v>
          </cell>
          <cell r="AK2907">
            <v>4109.47</v>
          </cell>
          <cell r="AL2907">
            <v>4746.87</v>
          </cell>
        </row>
        <row r="2908">
          <cell r="A2908">
            <v>38929</v>
          </cell>
          <cell r="B2908" t="str">
            <v>06:45</v>
          </cell>
          <cell r="C2908">
            <v>29359.08</v>
          </cell>
          <cell r="D2908">
            <v>65329.5</v>
          </cell>
          <cell r="E2908">
            <v>108210.57</v>
          </cell>
          <cell r="F2908">
            <v>4579.2</v>
          </cell>
          <cell r="G2908">
            <v>93264.97</v>
          </cell>
          <cell r="H2908">
            <v>12102.46</v>
          </cell>
          <cell r="I2908">
            <v>-149.22</v>
          </cell>
          <cell r="J2908">
            <v>16413.77</v>
          </cell>
          <cell r="K2908">
            <v>4980.38</v>
          </cell>
          <cell r="L2908">
            <v>5760.21</v>
          </cell>
          <cell r="M2908">
            <v>0</v>
          </cell>
          <cell r="N2908">
            <v>35328</v>
          </cell>
          <cell r="O2908">
            <v>12132.48</v>
          </cell>
          <cell r="P2908">
            <v>19460.009999999998</v>
          </cell>
          <cell r="Q2908">
            <v>84109.22</v>
          </cell>
          <cell r="R2908">
            <v>31580.01</v>
          </cell>
          <cell r="S2908">
            <v>1836</v>
          </cell>
          <cell r="T2908">
            <v>12978</v>
          </cell>
          <cell r="U2908">
            <v>5760.21</v>
          </cell>
          <cell r="V2908">
            <v>963</v>
          </cell>
          <cell r="W2908">
            <v>10742.4</v>
          </cell>
          <cell r="X2908">
            <v>118.5</v>
          </cell>
          <cell r="Y2908">
            <v>11140.76</v>
          </cell>
          <cell r="Z2908">
            <v>7207.67</v>
          </cell>
          <cell r="AA2908">
            <v>7.5</v>
          </cell>
          <cell r="AB2908">
            <v>3142.9</v>
          </cell>
          <cell r="AC2908">
            <v>16935.09</v>
          </cell>
          <cell r="AD2908">
            <v>9.41</v>
          </cell>
          <cell r="AE2908">
            <v>20142</v>
          </cell>
          <cell r="AF2908">
            <v>42.71</v>
          </cell>
          <cell r="AG2908">
            <v>5403.4</v>
          </cell>
          <cell r="AH2908">
            <v>57180</v>
          </cell>
          <cell r="AI2908">
            <v>2383.1999999999998</v>
          </cell>
          <cell r="AJ2908">
            <v>112802.22</v>
          </cell>
          <cell r="AK2908">
            <v>4337.78</v>
          </cell>
          <cell r="AL2908">
            <v>6897.66</v>
          </cell>
        </row>
        <row r="2909">
          <cell r="A2909">
            <v>38929</v>
          </cell>
          <cell r="B2909" t="str">
            <v>07:00</v>
          </cell>
          <cell r="C2909">
            <v>37841.910000000003</v>
          </cell>
          <cell r="D2909">
            <v>59968.41</v>
          </cell>
          <cell r="E2909">
            <v>108296.96000000001</v>
          </cell>
          <cell r="F2909">
            <v>14947.2</v>
          </cell>
          <cell r="G2909">
            <v>93226.63</v>
          </cell>
          <cell r="H2909">
            <v>12074.71</v>
          </cell>
          <cell r="I2909">
            <v>-159.71</v>
          </cell>
          <cell r="J2909">
            <v>16269.79</v>
          </cell>
          <cell r="K2909">
            <v>4934.68</v>
          </cell>
          <cell r="L2909">
            <v>5791.88</v>
          </cell>
          <cell r="M2909">
            <v>0</v>
          </cell>
          <cell r="N2909">
            <v>35880</v>
          </cell>
          <cell r="O2909">
            <v>12126.41</v>
          </cell>
          <cell r="P2909">
            <v>19260</v>
          </cell>
          <cell r="Q2909">
            <v>97599.71</v>
          </cell>
          <cell r="R2909">
            <v>31340</v>
          </cell>
          <cell r="S2909">
            <v>1836</v>
          </cell>
          <cell r="T2909">
            <v>11912.4</v>
          </cell>
          <cell r="U2909">
            <v>5791.88</v>
          </cell>
          <cell r="V2909">
            <v>894</v>
          </cell>
          <cell r="W2909">
            <v>11232</v>
          </cell>
          <cell r="X2909">
            <v>127.5</v>
          </cell>
          <cell r="Y2909">
            <v>11057.62</v>
          </cell>
          <cell r="Z2909">
            <v>7061.75</v>
          </cell>
          <cell r="AA2909">
            <v>3.75</v>
          </cell>
          <cell r="AB2909">
            <v>2931</v>
          </cell>
          <cell r="AC2909">
            <v>17458.95</v>
          </cell>
          <cell r="AD2909">
            <v>9.58</v>
          </cell>
          <cell r="AE2909">
            <v>19872</v>
          </cell>
          <cell r="AF2909">
            <v>48.96</v>
          </cell>
          <cell r="AG2909">
            <v>5311.73</v>
          </cell>
          <cell r="AH2909">
            <v>59547</v>
          </cell>
          <cell r="AI2909">
            <v>2318.4</v>
          </cell>
          <cell r="AJ2909">
            <v>112514.39</v>
          </cell>
          <cell r="AK2909">
            <v>4223.62</v>
          </cell>
          <cell r="AL2909">
            <v>6649.86</v>
          </cell>
        </row>
        <row r="2910">
          <cell r="A2910">
            <v>38929</v>
          </cell>
          <cell r="B2910" t="str">
            <v>07:15</v>
          </cell>
          <cell r="C2910">
            <v>41821.269999999997</v>
          </cell>
          <cell r="D2910">
            <v>48606.5</v>
          </cell>
          <cell r="E2910">
            <v>112615.78</v>
          </cell>
          <cell r="F2910">
            <v>30067.200000000001</v>
          </cell>
          <cell r="G2910">
            <v>97098.3</v>
          </cell>
          <cell r="H2910">
            <v>12362.68</v>
          </cell>
          <cell r="I2910">
            <v>-186.74</v>
          </cell>
          <cell r="J2910">
            <v>16545.759999999998</v>
          </cell>
          <cell r="K2910">
            <v>5641.45</v>
          </cell>
          <cell r="L2910">
            <v>5906.37</v>
          </cell>
          <cell r="M2910">
            <v>0</v>
          </cell>
          <cell r="N2910">
            <v>36984</v>
          </cell>
          <cell r="O2910">
            <v>12174.94</v>
          </cell>
          <cell r="P2910">
            <v>30289.99</v>
          </cell>
          <cell r="Q2910">
            <v>103866.74</v>
          </cell>
          <cell r="R2910">
            <v>42450</v>
          </cell>
          <cell r="S2910">
            <v>1728</v>
          </cell>
          <cell r="T2910">
            <v>12060</v>
          </cell>
          <cell r="U2910">
            <v>5906.37</v>
          </cell>
          <cell r="V2910">
            <v>798</v>
          </cell>
          <cell r="W2910">
            <v>10972.8</v>
          </cell>
          <cell r="X2910">
            <v>133.5</v>
          </cell>
          <cell r="Y2910">
            <v>11307.04</v>
          </cell>
          <cell r="Z2910">
            <v>7227.16</v>
          </cell>
          <cell r="AA2910">
            <v>3.75</v>
          </cell>
          <cell r="AB2910">
            <v>2848.1</v>
          </cell>
          <cell r="AC2910">
            <v>18628.560000000001</v>
          </cell>
          <cell r="AD2910">
            <v>3.61</v>
          </cell>
          <cell r="AE2910">
            <v>21042</v>
          </cell>
          <cell r="AF2910">
            <v>48.96</v>
          </cell>
          <cell r="AG2910">
            <v>5389.73</v>
          </cell>
          <cell r="AH2910">
            <v>64626</v>
          </cell>
          <cell r="AI2910">
            <v>2268</v>
          </cell>
          <cell r="AJ2910">
            <v>116738</v>
          </cell>
          <cell r="AK2910">
            <v>4109.47</v>
          </cell>
          <cell r="AL2910">
            <v>7139.64</v>
          </cell>
        </row>
        <row r="2911">
          <cell r="A2911">
            <v>38929</v>
          </cell>
          <cell r="B2911" t="str">
            <v>07:30</v>
          </cell>
          <cell r="C2911">
            <v>47668.67</v>
          </cell>
          <cell r="D2911">
            <v>65409.84</v>
          </cell>
          <cell r="E2911">
            <v>113532.06</v>
          </cell>
          <cell r="F2911">
            <v>33177.599999999999</v>
          </cell>
          <cell r="G2911">
            <v>98976.63</v>
          </cell>
          <cell r="H2911">
            <v>12746.65</v>
          </cell>
          <cell r="I2911">
            <v>-203.27</v>
          </cell>
          <cell r="J2911">
            <v>17697.66</v>
          </cell>
          <cell r="K2911">
            <v>6018.62</v>
          </cell>
          <cell r="L2911">
            <v>5852.1</v>
          </cell>
          <cell r="M2911">
            <v>0</v>
          </cell>
          <cell r="N2911">
            <v>37536</v>
          </cell>
          <cell r="O2911">
            <v>12132.48</v>
          </cell>
          <cell r="P2911">
            <v>37220</v>
          </cell>
          <cell r="Q2911">
            <v>117363.27</v>
          </cell>
          <cell r="R2911">
            <v>49340</v>
          </cell>
          <cell r="S2911">
            <v>1728</v>
          </cell>
          <cell r="T2911">
            <v>13590</v>
          </cell>
          <cell r="U2911">
            <v>5852.1</v>
          </cell>
          <cell r="V2911">
            <v>783</v>
          </cell>
          <cell r="W2911">
            <v>11577.6</v>
          </cell>
          <cell r="X2911">
            <v>149.25</v>
          </cell>
          <cell r="Y2911">
            <v>11805.88</v>
          </cell>
          <cell r="Z2911">
            <v>7461.17</v>
          </cell>
          <cell r="AA2911">
            <v>3.75</v>
          </cell>
          <cell r="AB2911">
            <v>2790.7</v>
          </cell>
          <cell r="AC2911">
            <v>20063.939999999999</v>
          </cell>
          <cell r="AD2911">
            <v>5.38</v>
          </cell>
          <cell r="AE2911">
            <v>21258</v>
          </cell>
          <cell r="AF2911">
            <v>47.91</v>
          </cell>
          <cell r="AG2911">
            <v>5408.03</v>
          </cell>
          <cell r="AH2911">
            <v>67104</v>
          </cell>
          <cell r="AI2911">
            <v>2224.8000000000002</v>
          </cell>
          <cell r="AJ2911">
            <v>120129.75</v>
          </cell>
          <cell r="AK2911">
            <v>4223.62</v>
          </cell>
          <cell r="AL2911">
            <v>8621.7999999999993</v>
          </cell>
        </row>
        <row r="2912">
          <cell r="A2912">
            <v>38929</v>
          </cell>
          <cell r="B2912" t="str">
            <v>07:45</v>
          </cell>
          <cell r="C2912">
            <v>51946.49</v>
          </cell>
          <cell r="D2912">
            <v>71370.67</v>
          </cell>
          <cell r="E2912">
            <v>116970.69</v>
          </cell>
          <cell r="F2912">
            <v>33177.599999999999</v>
          </cell>
          <cell r="G2912">
            <v>98478.3</v>
          </cell>
          <cell r="H2912">
            <v>12674.65</v>
          </cell>
          <cell r="I2912">
            <v>-215.35</v>
          </cell>
          <cell r="J2912">
            <v>17733.259999999998</v>
          </cell>
          <cell r="K2912">
            <v>5957.14</v>
          </cell>
          <cell r="L2912">
            <v>5783.78</v>
          </cell>
          <cell r="M2912">
            <v>0</v>
          </cell>
          <cell r="N2912">
            <v>37536</v>
          </cell>
          <cell r="O2912">
            <v>15220.2</v>
          </cell>
          <cell r="P2912">
            <v>37349.980000000003</v>
          </cell>
          <cell r="Q2912">
            <v>124135.35</v>
          </cell>
          <cell r="R2912">
            <v>52309.98</v>
          </cell>
          <cell r="S2912">
            <v>1728</v>
          </cell>
          <cell r="T2912">
            <v>14770.8</v>
          </cell>
          <cell r="U2912">
            <v>5783.78</v>
          </cell>
          <cell r="V2912">
            <v>768</v>
          </cell>
          <cell r="W2912">
            <v>12384</v>
          </cell>
          <cell r="X2912">
            <v>167.25</v>
          </cell>
          <cell r="Y2912">
            <v>12803.56</v>
          </cell>
          <cell r="Z2912">
            <v>7634.54</v>
          </cell>
          <cell r="AA2912">
            <v>3.75</v>
          </cell>
          <cell r="AB2912">
            <v>2653.4</v>
          </cell>
          <cell r="AC2912">
            <v>20506.66</v>
          </cell>
          <cell r="AD2912">
            <v>1.9</v>
          </cell>
          <cell r="AE2912">
            <v>21474</v>
          </cell>
          <cell r="AF2912">
            <v>46.87</v>
          </cell>
          <cell r="AG2912">
            <v>5398.28</v>
          </cell>
          <cell r="AH2912">
            <v>66183</v>
          </cell>
          <cell r="AI2912">
            <v>2066.4</v>
          </cell>
          <cell r="AJ2912">
            <v>123297.38</v>
          </cell>
          <cell r="AK2912">
            <v>4223.62</v>
          </cell>
          <cell r="AL2912">
            <v>8572.7199999999993</v>
          </cell>
        </row>
        <row r="2913">
          <cell r="A2913">
            <v>38929</v>
          </cell>
          <cell r="B2913" t="str">
            <v>08:00</v>
          </cell>
          <cell r="C2913">
            <v>50551.76</v>
          </cell>
          <cell r="D2913">
            <v>67249.86</v>
          </cell>
          <cell r="E2913">
            <v>122887.85</v>
          </cell>
          <cell r="F2913">
            <v>32832</v>
          </cell>
          <cell r="G2913">
            <v>95296.63</v>
          </cell>
          <cell r="H2913">
            <v>12554.66</v>
          </cell>
          <cell r="I2913">
            <v>-229.87</v>
          </cell>
          <cell r="J2913">
            <v>16498.57</v>
          </cell>
          <cell r="K2913">
            <v>5909.67</v>
          </cell>
          <cell r="L2913">
            <v>5766.09</v>
          </cell>
          <cell r="M2913">
            <v>0</v>
          </cell>
          <cell r="N2913">
            <v>36984</v>
          </cell>
          <cell r="O2913">
            <v>15954.21</v>
          </cell>
          <cell r="P2913">
            <v>40430.03</v>
          </cell>
          <cell r="Q2913">
            <v>120029.87</v>
          </cell>
          <cell r="R2913">
            <v>56350.03</v>
          </cell>
          <cell r="S2913">
            <v>1620</v>
          </cell>
          <cell r="T2913">
            <v>15548.4</v>
          </cell>
          <cell r="U2913">
            <v>5766.09</v>
          </cell>
          <cell r="V2913">
            <v>741</v>
          </cell>
          <cell r="W2913">
            <v>12211.2</v>
          </cell>
          <cell r="X2913">
            <v>187.5</v>
          </cell>
          <cell r="Y2913">
            <v>13136.12</v>
          </cell>
          <cell r="Z2913">
            <v>7685.91</v>
          </cell>
          <cell r="AA2913">
            <v>3.75</v>
          </cell>
          <cell r="AB2913">
            <v>2640.8</v>
          </cell>
          <cell r="AC2913">
            <v>20060.38</v>
          </cell>
          <cell r="AD2913">
            <v>1.44</v>
          </cell>
          <cell r="AE2913">
            <v>20502</v>
          </cell>
          <cell r="AF2913">
            <v>37.5</v>
          </cell>
          <cell r="AG2913">
            <v>5396.04</v>
          </cell>
          <cell r="AH2913">
            <v>64026</v>
          </cell>
          <cell r="AI2913">
            <v>1965.6</v>
          </cell>
          <cell r="AJ2913">
            <v>126561.08</v>
          </cell>
          <cell r="AK2913">
            <v>4109.47</v>
          </cell>
          <cell r="AL2913">
            <v>6984.17</v>
          </cell>
        </row>
        <row r="2914">
          <cell r="A2914">
            <v>38929</v>
          </cell>
          <cell r="B2914" t="str">
            <v>08:15</v>
          </cell>
          <cell r="C2914">
            <v>50095.65</v>
          </cell>
          <cell r="D2914">
            <v>59088.23</v>
          </cell>
          <cell r="E2914">
            <v>127767.23</v>
          </cell>
          <cell r="F2914">
            <v>32400</v>
          </cell>
          <cell r="G2914">
            <v>98746.63</v>
          </cell>
          <cell r="H2914">
            <v>12458.67</v>
          </cell>
          <cell r="I2914">
            <v>-232.74</v>
          </cell>
          <cell r="J2914">
            <v>17099.32</v>
          </cell>
          <cell r="K2914">
            <v>5914.74</v>
          </cell>
          <cell r="L2914">
            <v>6254.42</v>
          </cell>
          <cell r="M2914">
            <v>0</v>
          </cell>
          <cell r="N2914">
            <v>37536</v>
          </cell>
          <cell r="O2914">
            <v>12763.37</v>
          </cell>
          <cell r="P2914">
            <v>41540.019999999997</v>
          </cell>
          <cell r="Q2914">
            <v>117032.74</v>
          </cell>
          <cell r="R2914">
            <v>54500.02</v>
          </cell>
          <cell r="S2914">
            <v>1728</v>
          </cell>
          <cell r="T2914">
            <v>15768</v>
          </cell>
          <cell r="U2914">
            <v>6254.42</v>
          </cell>
          <cell r="V2914">
            <v>726</v>
          </cell>
          <cell r="W2914">
            <v>12470.4</v>
          </cell>
          <cell r="X2914">
            <v>203.25</v>
          </cell>
          <cell r="Y2914">
            <v>13718.1</v>
          </cell>
          <cell r="Z2914">
            <v>7768.55</v>
          </cell>
          <cell r="AA2914">
            <v>3.75</v>
          </cell>
          <cell r="AB2914">
            <v>2617</v>
          </cell>
          <cell r="AC2914">
            <v>19805.189999999999</v>
          </cell>
          <cell r="AD2914">
            <v>1.28</v>
          </cell>
          <cell r="AE2914">
            <v>20412</v>
          </cell>
          <cell r="AF2914">
            <v>30.21</v>
          </cell>
          <cell r="AG2914">
            <v>5294.76</v>
          </cell>
          <cell r="AH2914">
            <v>63126</v>
          </cell>
          <cell r="AI2914">
            <v>1915.2</v>
          </cell>
          <cell r="AJ2914">
            <v>130864.47</v>
          </cell>
          <cell r="AK2914">
            <v>4337.78</v>
          </cell>
          <cell r="AL2914">
            <v>6732.86</v>
          </cell>
        </row>
        <row r="2915">
          <cell r="A2915">
            <v>38929</v>
          </cell>
          <cell r="B2915" t="str">
            <v>08:30</v>
          </cell>
          <cell r="C2915">
            <v>51559.6</v>
          </cell>
          <cell r="D2915">
            <v>52607.51</v>
          </cell>
          <cell r="E2915">
            <v>131803.12</v>
          </cell>
          <cell r="F2915">
            <v>32400</v>
          </cell>
          <cell r="G2915">
            <v>98708.3</v>
          </cell>
          <cell r="H2915">
            <v>12464.3</v>
          </cell>
          <cell r="I2915">
            <v>-217.65</v>
          </cell>
          <cell r="J2915">
            <v>16584.16</v>
          </cell>
          <cell r="K2915">
            <v>5942.41</v>
          </cell>
          <cell r="L2915">
            <v>7717.79</v>
          </cell>
          <cell r="M2915">
            <v>0</v>
          </cell>
          <cell r="N2915">
            <v>36984</v>
          </cell>
          <cell r="O2915">
            <v>12235.61</v>
          </cell>
          <cell r="P2915">
            <v>42889.98</v>
          </cell>
          <cell r="Q2915">
            <v>113857.65</v>
          </cell>
          <cell r="R2915">
            <v>55009.98</v>
          </cell>
          <cell r="S2915">
            <v>1620</v>
          </cell>
          <cell r="T2915">
            <v>13939.2</v>
          </cell>
          <cell r="U2915">
            <v>7717.79</v>
          </cell>
          <cell r="V2915">
            <v>756</v>
          </cell>
          <cell r="W2915">
            <v>12297.6</v>
          </cell>
          <cell r="X2915">
            <v>177.75</v>
          </cell>
          <cell r="Y2915">
            <v>14050.66</v>
          </cell>
          <cell r="Z2915">
            <v>7855.29</v>
          </cell>
          <cell r="AA2915">
            <v>9.3800000000000008</v>
          </cell>
          <cell r="AB2915">
            <v>2559.6999999999998</v>
          </cell>
          <cell r="AC2915">
            <v>19355.37</v>
          </cell>
          <cell r="AD2915">
            <v>2.58</v>
          </cell>
          <cell r="AE2915">
            <v>20394</v>
          </cell>
          <cell r="AF2915">
            <v>28.12</v>
          </cell>
          <cell r="AG2915">
            <v>5418.52</v>
          </cell>
          <cell r="AH2915">
            <v>63516</v>
          </cell>
          <cell r="AI2915">
            <v>1915.2</v>
          </cell>
          <cell r="AJ2915">
            <v>134832.03</v>
          </cell>
          <cell r="AK2915">
            <v>4280.7</v>
          </cell>
          <cell r="AL2915">
            <v>6792.48</v>
          </cell>
        </row>
        <row r="2916">
          <cell r="A2916">
            <v>38929</v>
          </cell>
          <cell r="B2916" t="str">
            <v>08:45</v>
          </cell>
          <cell r="C2916">
            <v>51690.83</v>
          </cell>
          <cell r="D2916">
            <v>45846.97</v>
          </cell>
          <cell r="E2916">
            <v>133920.06</v>
          </cell>
          <cell r="F2916">
            <v>32400</v>
          </cell>
          <cell r="G2916">
            <v>98746.63</v>
          </cell>
          <cell r="H2916">
            <v>12390.43</v>
          </cell>
          <cell r="I2916">
            <v>-218.08</v>
          </cell>
          <cell r="J2916">
            <v>16907.330000000002</v>
          </cell>
          <cell r="K2916">
            <v>6116.91</v>
          </cell>
          <cell r="L2916">
            <v>8167.77</v>
          </cell>
          <cell r="M2916">
            <v>0</v>
          </cell>
          <cell r="N2916">
            <v>38088</v>
          </cell>
          <cell r="O2916">
            <v>15911.75</v>
          </cell>
          <cell r="P2916">
            <v>47629.99</v>
          </cell>
          <cell r="Q2916">
            <v>104418.08</v>
          </cell>
          <cell r="R2916">
            <v>63390</v>
          </cell>
          <cell r="S2916">
            <v>1728</v>
          </cell>
          <cell r="T2916">
            <v>13982.4</v>
          </cell>
          <cell r="U2916">
            <v>8167.77</v>
          </cell>
          <cell r="V2916">
            <v>765</v>
          </cell>
          <cell r="W2916">
            <v>11894.4</v>
          </cell>
          <cell r="X2916">
            <v>181.5</v>
          </cell>
          <cell r="Y2916">
            <v>14216.94</v>
          </cell>
          <cell r="Z2916">
            <v>7729.47</v>
          </cell>
          <cell r="AA2916">
            <v>7.5</v>
          </cell>
          <cell r="AB2916">
            <v>2478.4</v>
          </cell>
          <cell r="AC2916">
            <v>19656.849999999999</v>
          </cell>
          <cell r="AD2916">
            <v>1.4</v>
          </cell>
          <cell r="AE2916">
            <v>20934</v>
          </cell>
          <cell r="AF2916">
            <v>29.17</v>
          </cell>
          <cell r="AG2916">
            <v>5382.18</v>
          </cell>
          <cell r="AH2916">
            <v>64611</v>
          </cell>
          <cell r="AI2916">
            <v>1936.8</v>
          </cell>
          <cell r="AJ2916">
            <v>138543.59</v>
          </cell>
          <cell r="AK2916">
            <v>4451.93</v>
          </cell>
          <cell r="AL2916">
            <v>8099.31</v>
          </cell>
        </row>
        <row r="2917">
          <cell r="A2917">
            <v>38929</v>
          </cell>
          <cell r="B2917" t="str">
            <v>09:00</v>
          </cell>
          <cell r="C2917">
            <v>52460.22</v>
          </cell>
          <cell r="D2917">
            <v>51168.22</v>
          </cell>
          <cell r="E2917">
            <v>133321.68</v>
          </cell>
          <cell r="F2917">
            <v>32400</v>
          </cell>
          <cell r="G2917">
            <v>98401.63</v>
          </cell>
          <cell r="H2917">
            <v>12340.56</v>
          </cell>
          <cell r="I2917">
            <v>-220.24</v>
          </cell>
          <cell r="J2917">
            <v>17206.91</v>
          </cell>
          <cell r="K2917">
            <v>6425.04</v>
          </cell>
          <cell r="L2917">
            <v>9408.2099999999991</v>
          </cell>
          <cell r="M2917">
            <v>0</v>
          </cell>
          <cell r="N2917">
            <v>37536</v>
          </cell>
          <cell r="O2917">
            <v>15905.68</v>
          </cell>
          <cell r="P2917">
            <v>48730</v>
          </cell>
          <cell r="Q2917">
            <v>104260.24</v>
          </cell>
          <cell r="R2917">
            <v>64610</v>
          </cell>
          <cell r="S2917">
            <v>1836</v>
          </cell>
          <cell r="T2917">
            <v>12999.6</v>
          </cell>
          <cell r="U2917">
            <v>9408.2099999999991</v>
          </cell>
          <cell r="V2917">
            <v>978</v>
          </cell>
          <cell r="W2917">
            <v>11836.8</v>
          </cell>
          <cell r="X2917">
            <v>184.5</v>
          </cell>
          <cell r="Y2917">
            <v>14300.08</v>
          </cell>
          <cell r="Z2917">
            <v>7857.91</v>
          </cell>
          <cell r="AA2917">
            <v>5.63</v>
          </cell>
          <cell r="AB2917">
            <v>2389.1</v>
          </cell>
          <cell r="AC2917">
            <v>19862.439999999999</v>
          </cell>
          <cell r="AD2917">
            <v>1.2</v>
          </cell>
          <cell r="AE2917">
            <v>21420</v>
          </cell>
          <cell r="AF2917">
            <v>30.21</v>
          </cell>
          <cell r="AG2917">
            <v>5278.57</v>
          </cell>
          <cell r="AH2917">
            <v>64875</v>
          </cell>
          <cell r="AI2917">
            <v>1944</v>
          </cell>
          <cell r="AJ2917">
            <v>140639.46</v>
          </cell>
          <cell r="AK2917">
            <v>4509</v>
          </cell>
          <cell r="AL2917">
            <v>10250.09</v>
          </cell>
        </row>
        <row r="2918">
          <cell r="A2918">
            <v>38929</v>
          </cell>
          <cell r="B2918" t="str">
            <v>09:15</v>
          </cell>
          <cell r="C2918">
            <v>41045.480000000003</v>
          </cell>
          <cell r="D2918">
            <v>62289.75</v>
          </cell>
          <cell r="E2918">
            <v>137081.25</v>
          </cell>
          <cell r="F2918">
            <v>32227.200000000001</v>
          </cell>
          <cell r="G2918">
            <v>97826.63</v>
          </cell>
          <cell r="H2918">
            <v>12272.32</v>
          </cell>
          <cell r="I2918">
            <v>-335.67</v>
          </cell>
          <cell r="J2918">
            <v>16582.96</v>
          </cell>
          <cell r="K2918">
            <v>6432.19</v>
          </cell>
          <cell r="L2918">
            <v>9697.14</v>
          </cell>
          <cell r="M2918">
            <v>0</v>
          </cell>
          <cell r="N2918">
            <v>37536</v>
          </cell>
          <cell r="O2918">
            <v>15936.01</v>
          </cell>
          <cell r="P2918">
            <v>47809.99</v>
          </cell>
          <cell r="Q2918">
            <v>105255.67</v>
          </cell>
          <cell r="R2918">
            <v>63729.99</v>
          </cell>
          <cell r="S2918">
            <v>1728</v>
          </cell>
          <cell r="T2918">
            <v>12801.6</v>
          </cell>
          <cell r="U2918">
            <v>9697.14</v>
          </cell>
          <cell r="V2918">
            <v>1263</v>
          </cell>
          <cell r="W2918">
            <v>11635.2</v>
          </cell>
          <cell r="X2918">
            <v>182.25</v>
          </cell>
          <cell r="Y2918">
            <v>13884.38</v>
          </cell>
          <cell r="Z2918">
            <v>8328.42</v>
          </cell>
          <cell r="AA2918">
            <v>9.3800000000000008</v>
          </cell>
          <cell r="AB2918">
            <v>2323.8000000000002</v>
          </cell>
          <cell r="AC2918">
            <v>19833.27</v>
          </cell>
          <cell r="AD2918">
            <v>1.1499999999999999</v>
          </cell>
          <cell r="AE2918">
            <v>21582</v>
          </cell>
          <cell r="AF2918">
            <v>31.25</v>
          </cell>
          <cell r="AG2918">
            <v>5282.38</v>
          </cell>
          <cell r="AH2918">
            <v>64881</v>
          </cell>
          <cell r="AI2918">
            <v>1900.8</v>
          </cell>
          <cell r="AJ2918">
            <v>143055.17000000001</v>
          </cell>
          <cell r="AK2918">
            <v>4394.8500000000004</v>
          </cell>
          <cell r="AL2918">
            <v>9909.9699999999993</v>
          </cell>
        </row>
        <row r="2919">
          <cell r="A2919">
            <v>38929</v>
          </cell>
          <cell r="B2919" t="str">
            <v>09:30</v>
          </cell>
          <cell r="C2919">
            <v>37276.18</v>
          </cell>
          <cell r="D2919">
            <v>59169.04</v>
          </cell>
          <cell r="E2919">
            <v>144602.62</v>
          </cell>
          <cell r="F2919">
            <v>32227.200000000001</v>
          </cell>
          <cell r="G2919">
            <v>97788.3</v>
          </cell>
          <cell r="H2919">
            <v>12248.32</v>
          </cell>
          <cell r="I2919">
            <v>-293.98</v>
          </cell>
          <cell r="J2919">
            <v>17147.310000000001</v>
          </cell>
          <cell r="K2919">
            <v>6422.27</v>
          </cell>
          <cell r="L2919">
            <v>9531</v>
          </cell>
          <cell r="M2919">
            <v>0</v>
          </cell>
          <cell r="N2919">
            <v>37536</v>
          </cell>
          <cell r="O2919">
            <v>15960.28</v>
          </cell>
          <cell r="P2919">
            <v>47860</v>
          </cell>
          <cell r="Q2919">
            <v>104333.98</v>
          </cell>
          <cell r="R2919">
            <v>63740</v>
          </cell>
          <cell r="S2919">
            <v>1944</v>
          </cell>
          <cell r="T2919">
            <v>13060.8</v>
          </cell>
          <cell r="U2919">
            <v>9531</v>
          </cell>
          <cell r="V2919">
            <v>1251</v>
          </cell>
          <cell r="W2919">
            <v>11404.8</v>
          </cell>
          <cell r="X2919">
            <v>182.25</v>
          </cell>
          <cell r="Y2919">
            <v>13801.24</v>
          </cell>
          <cell r="Z2919">
            <v>8680.25</v>
          </cell>
          <cell r="AA2919">
            <v>9.3800000000000008</v>
          </cell>
          <cell r="AB2919">
            <v>2317.5</v>
          </cell>
          <cell r="AC2919">
            <v>19827.53</v>
          </cell>
          <cell r="AD2919">
            <v>2.27</v>
          </cell>
          <cell r="AE2919">
            <v>21780</v>
          </cell>
          <cell r="AF2919">
            <v>30.21</v>
          </cell>
          <cell r="AG2919">
            <v>5257.43</v>
          </cell>
          <cell r="AH2919">
            <v>65805</v>
          </cell>
          <cell r="AI2919">
            <v>1929.6</v>
          </cell>
          <cell r="AJ2919">
            <v>146798.48000000001</v>
          </cell>
          <cell r="AK2919">
            <v>4451.93</v>
          </cell>
          <cell r="AL2919">
            <v>7292.79</v>
          </cell>
        </row>
        <row r="2920">
          <cell r="A2920">
            <v>38929</v>
          </cell>
          <cell r="B2920" t="str">
            <v>09:45</v>
          </cell>
          <cell r="C2920">
            <v>37945.14</v>
          </cell>
          <cell r="D2920">
            <v>61169.45</v>
          </cell>
          <cell r="E2920">
            <v>146483.18</v>
          </cell>
          <cell r="F2920">
            <v>32227.200000000001</v>
          </cell>
          <cell r="G2920">
            <v>97903.3</v>
          </cell>
          <cell r="H2920">
            <v>12172.57</v>
          </cell>
          <cell r="I2920">
            <v>-303.89999999999998</v>
          </cell>
          <cell r="J2920">
            <v>16740.150000000001</v>
          </cell>
          <cell r="K2920">
            <v>5941.5</v>
          </cell>
          <cell r="L2920">
            <v>9572.5300000000007</v>
          </cell>
          <cell r="M2920">
            <v>0</v>
          </cell>
          <cell r="N2920">
            <v>37536</v>
          </cell>
          <cell r="O2920">
            <v>15917.81</v>
          </cell>
          <cell r="P2920">
            <v>47800.02</v>
          </cell>
          <cell r="Q2920">
            <v>105823.9</v>
          </cell>
          <cell r="R2920">
            <v>63720.02</v>
          </cell>
          <cell r="S2920">
            <v>1836</v>
          </cell>
          <cell r="T2920">
            <v>13514.4</v>
          </cell>
          <cell r="U2920">
            <v>9572.5300000000007</v>
          </cell>
          <cell r="V2920">
            <v>1392</v>
          </cell>
          <cell r="W2920">
            <v>11548.8</v>
          </cell>
          <cell r="X2920">
            <v>179.25</v>
          </cell>
          <cell r="Y2920">
            <v>13718.1</v>
          </cell>
          <cell r="Z2920">
            <v>8520.8799999999992</v>
          </cell>
          <cell r="AA2920">
            <v>5.63</v>
          </cell>
          <cell r="AB2920">
            <v>2276</v>
          </cell>
          <cell r="AC2920">
            <v>20035.07</v>
          </cell>
          <cell r="AD2920">
            <v>1.1499999999999999</v>
          </cell>
          <cell r="AE2920">
            <v>21816</v>
          </cell>
          <cell r="AF2920">
            <v>25</v>
          </cell>
          <cell r="AG2920">
            <v>5315.44</v>
          </cell>
          <cell r="AH2920">
            <v>65769</v>
          </cell>
          <cell r="AI2920">
            <v>1915.2</v>
          </cell>
          <cell r="AJ2920">
            <v>148334.35</v>
          </cell>
          <cell r="AK2920">
            <v>4280.7</v>
          </cell>
          <cell r="AL2920">
            <v>6631.2</v>
          </cell>
        </row>
        <row r="2921">
          <cell r="A2921">
            <v>38929</v>
          </cell>
          <cell r="B2921" t="str">
            <v>10:00</v>
          </cell>
          <cell r="C2921">
            <v>38384.04</v>
          </cell>
          <cell r="D2921">
            <v>61289.47</v>
          </cell>
          <cell r="E2921">
            <v>147522.9</v>
          </cell>
          <cell r="F2921">
            <v>32054.400000000001</v>
          </cell>
          <cell r="G2921">
            <v>97788.3</v>
          </cell>
          <cell r="H2921">
            <v>11982.47</v>
          </cell>
          <cell r="I2921">
            <v>-323.31</v>
          </cell>
          <cell r="J2921">
            <v>16322.18</v>
          </cell>
          <cell r="K2921">
            <v>5948.89</v>
          </cell>
          <cell r="L2921">
            <v>9685.44</v>
          </cell>
          <cell r="M2921">
            <v>0</v>
          </cell>
          <cell r="N2921">
            <v>36984</v>
          </cell>
          <cell r="O2921">
            <v>15936.01</v>
          </cell>
          <cell r="P2921">
            <v>48450.02</v>
          </cell>
          <cell r="Q2921">
            <v>105723.31</v>
          </cell>
          <cell r="R2921">
            <v>64330.03</v>
          </cell>
          <cell r="S2921">
            <v>1836</v>
          </cell>
          <cell r="T2921">
            <v>13140</v>
          </cell>
          <cell r="U2921">
            <v>9685.44</v>
          </cell>
          <cell r="V2921">
            <v>1308</v>
          </cell>
          <cell r="W2921">
            <v>11260.8</v>
          </cell>
          <cell r="X2921">
            <v>168</v>
          </cell>
          <cell r="Y2921">
            <v>14050.66</v>
          </cell>
          <cell r="Z2921">
            <v>8727.43</v>
          </cell>
          <cell r="AA2921">
            <v>7.5</v>
          </cell>
          <cell r="AB2921">
            <v>2255.3000000000002</v>
          </cell>
          <cell r="AC2921">
            <v>20104.5</v>
          </cell>
          <cell r="AD2921">
            <v>0.97</v>
          </cell>
          <cell r="AE2921">
            <v>21852</v>
          </cell>
          <cell r="AF2921">
            <v>26.04</v>
          </cell>
          <cell r="AG2921">
            <v>5344.65</v>
          </cell>
          <cell r="AH2921">
            <v>65763</v>
          </cell>
          <cell r="AI2921">
            <v>1922.4</v>
          </cell>
          <cell r="AJ2921">
            <v>149310.23000000001</v>
          </cell>
          <cell r="AK2921">
            <v>4509</v>
          </cell>
          <cell r="AL2921">
            <v>6750.43</v>
          </cell>
        </row>
        <row r="2922">
          <cell r="A2922">
            <v>38929</v>
          </cell>
          <cell r="B2922" t="str">
            <v>10:15</v>
          </cell>
          <cell r="C2922">
            <v>37571.040000000001</v>
          </cell>
          <cell r="D2922">
            <v>58808.97</v>
          </cell>
          <cell r="E2922">
            <v>151642.1</v>
          </cell>
          <cell r="F2922">
            <v>31881.599999999999</v>
          </cell>
          <cell r="G2922">
            <v>97558.3</v>
          </cell>
          <cell r="H2922">
            <v>11836.6</v>
          </cell>
          <cell r="I2922">
            <v>-370.46</v>
          </cell>
          <cell r="J2922">
            <v>16405.38</v>
          </cell>
          <cell r="K2922">
            <v>5945.27</v>
          </cell>
          <cell r="L2922">
            <v>9689.35</v>
          </cell>
          <cell r="M2922">
            <v>0</v>
          </cell>
          <cell r="N2922">
            <v>37536</v>
          </cell>
          <cell r="O2922">
            <v>15936.01</v>
          </cell>
          <cell r="P2922">
            <v>48680.05</v>
          </cell>
          <cell r="Q2922">
            <v>105170.46</v>
          </cell>
          <cell r="R2922">
            <v>64600.05</v>
          </cell>
          <cell r="S2922">
            <v>1836</v>
          </cell>
          <cell r="T2922">
            <v>12985.2</v>
          </cell>
          <cell r="U2922">
            <v>9689.35</v>
          </cell>
          <cell r="V2922">
            <v>1374</v>
          </cell>
          <cell r="W2922">
            <v>11404.8</v>
          </cell>
          <cell r="X2922">
            <v>158.25</v>
          </cell>
          <cell r="Y2922">
            <v>14050.66</v>
          </cell>
          <cell r="Z2922">
            <v>9044.3700000000008</v>
          </cell>
          <cell r="AA2922">
            <v>5.63</v>
          </cell>
          <cell r="AB2922">
            <v>2279.1999999999998</v>
          </cell>
          <cell r="AC2922">
            <v>20049.150000000001</v>
          </cell>
          <cell r="AD2922">
            <v>1.27</v>
          </cell>
          <cell r="AE2922">
            <v>21942</v>
          </cell>
          <cell r="AF2922">
            <v>21.87</v>
          </cell>
          <cell r="AG2922">
            <v>5312.21</v>
          </cell>
          <cell r="AH2922">
            <v>65805</v>
          </cell>
          <cell r="AI2922">
            <v>1900.8</v>
          </cell>
          <cell r="AJ2922">
            <v>151117.9</v>
          </cell>
          <cell r="AK2922">
            <v>4451.93</v>
          </cell>
          <cell r="AL2922">
            <v>5049.68</v>
          </cell>
        </row>
        <row r="2923">
          <cell r="A2923">
            <v>38929</v>
          </cell>
          <cell r="B2923" t="str">
            <v>10:30</v>
          </cell>
          <cell r="C2923">
            <v>38792.54</v>
          </cell>
          <cell r="D2923">
            <v>57728.76</v>
          </cell>
          <cell r="E2923">
            <v>151682.9</v>
          </cell>
          <cell r="F2923">
            <v>31795.200000000001</v>
          </cell>
          <cell r="G2923">
            <v>97634.97</v>
          </cell>
          <cell r="H2923">
            <v>11788.61</v>
          </cell>
          <cell r="I2923">
            <v>-367.87</v>
          </cell>
          <cell r="J2923">
            <v>16610.560000000001</v>
          </cell>
          <cell r="K2923">
            <v>5947.58</v>
          </cell>
          <cell r="L2923">
            <v>9666.34</v>
          </cell>
          <cell r="M2923">
            <v>0</v>
          </cell>
          <cell r="N2923">
            <v>37536</v>
          </cell>
          <cell r="O2923">
            <v>15917.81</v>
          </cell>
          <cell r="P2923">
            <v>48799.98</v>
          </cell>
          <cell r="Q2923">
            <v>106047.87</v>
          </cell>
          <cell r="R2923">
            <v>64679.99</v>
          </cell>
          <cell r="S2923">
            <v>1836</v>
          </cell>
          <cell r="T2923">
            <v>12704.4</v>
          </cell>
          <cell r="U2923">
            <v>9666.34</v>
          </cell>
          <cell r="V2923">
            <v>1443</v>
          </cell>
          <cell r="W2923">
            <v>11174.4</v>
          </cell>
          <cell r="X2923">
            <v>145.5</v>
          </cell>
          <cell r="Y2923">
            <v>13967.52</v>
          </cell>
          <cell r="Z2923">
            <v>9247.7800000000007</v>
          </cell>
          <cell r="AA2923">
            <v>5.63</v>
          </cell>
          <cell r="AB2923">
            <v>2306.4</v>
          </cell>
          <cell r="AC2923">
            <v>19669.740000000002</v>
          </cell>
          <cell r="AD2923">
            <v>1.1200000000000001</v>
          </cell>
          <cell r="AE2923">
            <v>21816</v>
          </cell>
          <cell r="AF2923">
            <v>23.96</v>
          </cell>
          <cell r="AG2923">
            <v>5447.49</v>
          </cell>
          <cell r="AH2923">
            <v>65586</v>
          </cell>
          <cell r="AI2923">
            <v>1864.8</v>
          </cell>
          <cell r="AJ2923">
            <v>151501.92000000001</v>
          </cell>
          <cell r="AK2923">
            <v>4394.8500000000004</v>
          </cell>
          <cell r="AL2923">
            <v>5168.91</v>
          </cell>
        </row>
        <row r="2924">
          <cell r="A2924">
            <v>38929</v>
          </cell>
          <cell r="B2924" t="str">
            <v>10:45</v>
          </cell>
          <cell r="C2924">
            <v>39909.61</v>
          </cell>
          <cell r="D2924">
            <v>58528.92</v>
          </cell>
          <cell r="E2924">
            <v>151682.49</v>
          </cell>
          <cell r="F2924">
            <v>31881.599999999999</v>
          </cell>
          <cell r="G2924">
            <v>97634.97</v>
          </cell>
          <cell r="H2924">
            <v>11790.48</v>
          </cell>
          <cell r="I2924">
            <v>-393.61</v>
          </cell>
          <cell r="J2924">
            <v>16850.939999999999</v>
          </cell>
          <cell r="K2924">
            <v>5934.56</v>
          </cell>
          <cell r="L2924">
            <v>9707</v>
          </cell>
          <cell r="M2924">
            <v>0</v>
          </cell>
          <cell r="N2924">
            <v>37536</v>
          </cell>
          <cell r="O2924">
            <v>15954.21</v>
          </cell>
          <cell r="P2924">
            <v>48680</v>
          </cell>
          <cell r="Q2924">
            <v>106673.61</v>
          </cell>
          <cell r="R2924">
            <v>64640</v>
          </cell>
          <cell r="S2924">
            <v>1836</v>
          </cell>
          <cell r="T2924">
            <v>12736.8</v>
          </cell>
          <cell r="U2924">
            <v>9707</v>
          </cell>
          <cell r="V2924">
            <v>1350</v>
          </cell>
          <cell r="W2924">
            <v>11433.6</v>
          </cell>
          <cell r="X2924">
            <v>123.75</v>
          </cell>
          <cell r="Y2924">
            <v>13884.38</v>
          </cell>
          <cell r="Z2924">
            <v>9174.76</v>
          </cell>
          <cell r="AA2924">
            <v>7.5</v>
          </cell>
          <cell r="AB2924">
            <v>2380</v>
          </cell>
          <cell r="AC2924">
            <v>19854.04</v>
          </cell>
          <cell r="AD2924">
            <v>1.97</v>
          </cell>
          <cell r="AE2924">
            <v>21906</v>
          </cell>
          <cell r="AF2924">
            <v>32.29</v>
          </cell>
          <cell r="AG2924">
            <v>5397.31</v>
          </cell>
          <cell r="AH2924">
            <v>65919</v>
          </cell>
          <cell r="AI2924">
            <v>1893.6</v>
          </cell>
          <cell r="AJ2924">
            <v>151837.81</v>
          </cell>
          <cell r="AK2924">
            <v>4451.93</v>
          </cell>
          <cell r="AL2924">
            <v>5615.42</v>
          </cell>
        </row>
        <row r="2925">
          <cell r="A2925">
            <v>38929</v>
          </cell>
          <cell r="B2925" t="str">
            <v>11:00</v>
          </cell>
          <cell r="C2925">
            <v>41707.64</v>
          </cell>
          <cell r="D2925">
            <v>60129.24</v>
          </cell>
          <cell r="E2925">
            <v>151482.47</v>
          </cell>
          <cell r="F2925">
            <v>31363.200000000001</v>
          </cell>
          <cell r="G2925">
            <v>97749.97</v>
          </cell>
          <cell r="H2925">
            <v>11790.48</v>
          </cell>
          <cell r="I2925">
            <v>-403.67</v>
          </cell>
          <cell r="J2925">
            <v>16756.150000000001</v>
          </cell>
          <cell r="K2925">
            <v>5929.89</v>
          </cell>
          <cell r="L2925">
            <v>9662.5300000000007</v>
          </cell>
          <cell r="M2925">
            <v>0</v>
          </cell>
          <cell r="N2925">
            <v>37536</v>
          </cell>
          <cell r="O2925">
            <v>15851.08</v>
          </cell>
          <cell r="P2925">
            <v>48150.01</v>
          </cell>
          <cell r="Q2925">
            <v>107403.67</v>
          </cell>
          <cell r="R2925">
            <v>63950.01</v>
          </cell>
          <cell r="S2925">
            <v>1836</v>
          </cell>
          <cell r="T2925">
            <v>12952.8</v>
          </cell>
          <cell r="U2925">
            <v>9662.5300000000007</v>
          </cell>
          <cell r="V2925">
            <v>1449</v>
          </cell>
          <cell r="W2925">
            <v>11491.2</v>
          </cell>
          <cell r="X2925">
            <v>114</v>
          </cell>
          <cell r="Y2925">
            <v>13967.52</v>
          </cell>
          <cell r="Z2925">
            <v>9269.5400000000009</v>
          </cell>
          <cell r="AA2925">
            <v>7.5</v>
          </cell>
          <cell r="AB2925">
            <v>2372</v>
          </cell>
          <cell r="AC2925">
            <v>20086.939999999999</v>
          </cell>
          <cell r="AD2925">
            <v>0.95</v>
          </cell>
          <cell r="AE2925">
            <v>22032</v>
          </cell>
          <cell r="AF2925">
            <v>31.25</v>
          </cell>
          <cell r="AG2925">
            <v>5534.23</v>
          </cell>
          <cell r="AH2925">
            <v>66084</v>
          </cell>
          <cell r="AI2925">
            <v>1893.6</v>
          </cell>
          <cell r="AJ2925">
            <v>152205.76999999999</v>
          </cell>
          <cell r="AK2925">
            <v>4223.62</v>
          </cell>
          <cell r="AL2925">
            <v>5866.73</v>
          </cell>
        </row>
        <row r="2926">
          <cell r="A2926">
            <v>38929</v>
          </cell>
          <cell r="B2926" t="str">
            <v>11:15</v>
          </cell>
          <cell r="C2926">
            <v>43748.53</v>
          </cell>
          <cell r="D2926">
            <v>63889.98</v>
          </cell>
          <cell r="E2926">
            <v>151360.87</v>
          </cell>
          <cell r="F2926">
            <v>30844.799999999999</v>
          </cell>
          <cell r="G2926">
            <v>97711.63</v>
          </cell>
          <cell r="H2926">
            <v>11620.62</v>
          </cell>
          <cell r="I2926">
            <v>-414.31</v>
          </cell>
          <cell r="J2926">
            <v>15507.05</v>
          </cell>
          <cell r="K2926">
            <v>5958.29</v>
          </cell>
          <cell r="L2926">
            <v>9626.89</v>
          </cell>
          <cell r="M2926">
            <v>0</v>
          </cell>
          <cell r="N2926">
            <v>37536</v>
          </cell>
          <cell r="O2926">
            <v>15735.83</v>
          </cell>
          <cell r="P2926">
            <v>48230.02</v>
          </cell>
          <cell r="Q2926">
            <v>108214.31</v>
          </cell>
          <cell r="R2926">
            <v>63950.02</v>
          </cell>
          <cell r="S2926">
            <v>1728</v>
          </cell>
          <cell r="T2926">
            <v>13086</v>
          </cell>
          <cell r="U2926">
            <v>9626.89</v>
          </cell>
          <cell r="V2926">
            <v>1479</v>
          </cell>
          <cell r="W2926">
            <v>11894.4</v>
          </cell>
          <cell r="X2926">
            <v>105</v>
          </cell>
          <cell r="Y2926">
            <v>14133.8</v>
          </cell>
          <cell r="Z2926">
            <v>9536.5499999999993</v>
          </cell>
          <cell r="AA2926">
            <v>5.63</v>
          </cell>
          <cell r="AB2926">
            <v>2402.1</v>
          </cell>
          <cell r="AC2926">
            <v>19895.490000000002</v>
          </cell>
          <cell r="AD2926">
            <v>0.92</v>
          </cell>
          <cell r="AE2926">
            <v>22302</v>
          </cell>
          <cell r="AF2926">
            <v>28.12</v>
          </cell>
          <cell r="AG2926">
            <v>5530.77</v>
          </cell>
          <cell r="AH2926">
            <v>66528</v>
          </cell>
          <cell r="AI2926">
            <v>1908</v>
          </cell>
          <cell r="AJ2926">
            <v>152589.82</v>
          </cell>
          <cell r="AK2926">
            <v>4166.55</v>
          </cell>
          <cell r="AL2926">
            <v>6392.74</v>
          </cell>
        </row>
        <row r="2927">
          <cell r="A2927">
            <v>38929</v>
          </cell>
          <cell r="B2927" t="str">
            <v>11:30</v>
          </cell>
          <cell r="C2927">
            <v>45456.13</v>
          </cell>
          <cell r="D2927">
            <v>66170.45</v>
          </cell>
          <cell r="E2927">
            <v>151321.67000000001</v>
          </cell>
          <cell r="F2927">
            <v>30844.799999999999</v>
          </cell>
          <cell r="G2927">
            <v>97711.63</v>
          </cell>
          <cell r="H2927">
            <v>11526.51</v>
          </cell>
          <cell r="I2927">
            <v>-420.92</v>
          </cell>
          <cell r="J2927">
            <v>16564.96</v>
          </cell>
          <cell r="K2927">
            <v>5972.37</v>
          </cell>
          <cell r="L2927">
            <v>9602.57</v>
          </cell>
          <cell r="M2927">
            <v>0</v>
          </cell>
          <cell r="N2927">
            <v>36984</v>
          </cell>
          <cell r="O2927">
            <v>15741.89</v>
          </cell>
          <cell r="P2927">
            <v>48020</v>
          </cell>
          <cell r="Q2927">
            <v>110420.92</v>
          </cell>
          <cell r="R2927">
            <v>63740</v>
          </cell>
          <cell r="S2927">
            <v>1728</v>
          </cell>
          <cell r="T2927">
            <v>12801.6</v>
          </cell>
          <cell r="U2927">
            <v>9602.57</v>
          </cell>
          <cell r="V2927">
            <v>1380</v>
          </cell>
          <cell r="W2927">
            <v>12240</v>
          </cell>
          <cell r="X2927">
            <v>96.75</v>
          </cell>
          <cell r="Y2927">
            <v>14715.78</v>
          </cell>
          <cell r="Z2927">
            <v>9727.7099999999991</v>
          </cell>
          <cell r="AA2927">
            <v>7.5</v>
          </cell>
          <cell r="AB2927">
            <v>2378.1999999999998</v>
          </cell>
          <cell r="AC2927">
            <v>20015.900000000001</v>
          </cell>
          <cell r="AD2927">
            <v>0.85</v>
          </cell>
          <cell r="AE2927">
            <v>22356</v>
          </cell>
          <cell r="AF2927">
            <v>22.92</v>
          </cell>
          <cell r="AG2927">
            <v>5479.48</v>
          </cell>
          <cell r="AH2927">
            <v>67425</v>
          </cell>
          <cell r="AI2927">
            <v>1843.2</v>
          </cell>
          <cell r="AJ2927">
            <v>152701.79</v>
          </cell>
          <cell r="AK2927">
            <v>4280.7</v>
          </cell>
          <cell r="AL2927">
            <v>6627.69</v>
          </cell>
        </row>
        <row r="2928">
          <cell r="A2928">
            <v>38929</v>
          </cell>
          <cell r="B2928" t="str">
            <v>11:45</v>
          </cell>
          <cell r="C2928">
            <v>45587.77</v>
          </cell>
          <cell r="D2928">
            <v>68010.820000000007</v>
          </cell>
          <cell r="E2928">
            <v>151523.29</v>
          </cell>
          <cell r="F2928">
            <v>30844.799999999999</v>
          </cell>
          <cell r="G2928">
            <v>97749.97</v>
          </cell>
          <cell r="H2928">
            <v>11498.76</v>
          </cell>
          <cell r="I2928">
            <v>-382.39</v>
          </cell>
          <cell r="J2928">
            <v>15892.62</v>
          </cell>
          <cell r="K2928">
            <v>5955.46</v>
          </cell>
          <cell r="L2928">
            <v>9592.85</v>
          </cell>
          <cell r="M2928">
            <v>0</v>
          </cell>
          <cell r="N2928">
            <v>37536</v>
          </cell>
          <cell r="O2928">
            <v>15772.22</v>
          </cell>
          <cell r="P2928">
            <v>47739.98</v>
          </cell>
          <cell r="Q2928">
            <v>111542.39</v>
          </cell>
          <cell r="R2928">
            <v>63459.98</v>
          </cell>
          <cell r="S2928">
            <v>1728</v>
          </cell>
          <cell r="T2928">
            <v>12751.2</v>
          </cell>
          <cell r="U2928">
            <v>9592.85</v>
          </cell>
          <cell r="V2928">
            <v>1347</v>
          </cell>
          <cell r="W2928">
            <v>12067.2</v>
          </cell>
          <cell r="X2928">
            <v>101.25</v>
          </cell>
          <cell r="Y2928">
            <v>15131.48</v>
          </cell>
          <cell r="Z2928">
            <v>9587.7000000000007</v>
          </cell>
          <cell r="AA2928">
            <v>3.75</v>
          </cell>
          <cell r="AB2928">
            <v>2351.1</v>
          </cell>
          <cell r="AC2928">
            <v>20137.650000000001</v>
          </cell>
          <cell r="AD2928">
            <v>2.15</v>
          </cell>
          <cell r="AE2928">
            <v>22644</v>
          </cell>
          <cell r="AF2928">
            <v>19.79</v>
          </cell>
          <cell r="AG2928">
            <v>5521.38</v>
          </cell>
          <cell r="AH2928">
            <v>67314</v>
          </cell>
          <cell r="AI2928">
            <v>1915.2</v>
          </cell>
          <cell r="AJ2928">
            <v>152573.79</v>
          </cell>
          <cell r="AK2928">
            <v>4223.62</v>
          </cell>
          <cell r="AL2928">
            <v>6336.63</v>
          </cell>
        </row>
        <row r="2929">
          <cell r="A2929">
            <v>38929</v>
          </cell>
          <cell r="B2929" t="str">
            <v>12:00</v>
          </cell>
          <cell r="C2929">
            <v>45324.5</v>
          </cell>
          <cell r="D2929">
            <v>67650.740000000005</v>
          </cell>
          <cell r="E2929">
            <v>151124.48000000001</v>
          </cell>
          <cell r="F2929">
            <v>30412.799999999999</v>
          </cell>
          <cell r="G2929">
            <v>97673.3</v>
          </cell>
          <cell r="H2929">
            <v>11454.51</v>
          </cell>
          <cell r="I2929">
            <v>-380.81</v>
          </cell>
          <cell r="J2929">
            <v>15866.62</v>
          </cell>
          <cell r="K2929">
            <v>5661.03</v>
          </cell>
          <cell r="L2929">
            <v>9537.84</v>
          </cell>
          <cell r="M2929">
            <v>0</v>
          </cell>
          <cell r="N2929">
            <v>37536</v>
          </cell>
          <cell r="O2929">
            <v>15584.17</v>
          </cell>
          <cell r="P2929">
            <v>47740.02</v>
          </cell>
          <cell r="Q2929">
            <v>112660.81</v>
          </cell>
          <cell r="R2929">
            <v>63340.02</v>
          </cell>
          <cell r="S2929">
            <v>1728</v>
          </cell>
          <cell r="T2929">
            <v>12783.6</v>
          </cell>
          <cell r="U2929">
            <v>9537.84</v>
          </cell>
          <cell r="V2929">
            <v>1410</v>
          </cell>
          <cell r="W2929">
            <v>11923.2</v>
          </cell>
          <cell r="X2929">
            <v>100.5</v>
          </cell>
          <cell r="Y2929">
            <v>15297.76</v>
          </cell>
          <cell r="Z2929">
            <v>9031</v>
          </cell>
          <cell r="AA2929">
            <v>7.5</v>
          </cell>
          <cell r="AB2929">
            <v>2359.1999999999998</v>
          </cell>
          <cell r="AC2929">
            <v>19790.97</v>
          </cell>
          <cell r="AD2929">
            <v>1.06</v>
          </cell>
          <cell r="AE2929">
            <v>22500</v>
          </cell>
          <cell r="AF2929">
            <v>22.92</v>
          </cell>
          <cell r="AG2929">
            <v>5486.4</v>
          </cell>
          <cell r="AH2929">
            <v>66900</v>
          </cell>
          <cell r="AI2929">
            <v>1886.4</v>
          </cell>
          <cell r="AJ2929">
            <v>151486.03</v>
          </cell>
          <cell r="AK2929">
            <v>3767.02</v>
          </cell>
          <cell r="AL2929">
            <v>5850.37</v>
          </cell>
        </row>
        <row r="2930">
          <cell r="A2930">
            <v>38929</v>
          </cell>
          <cell r="B2930" t="str">
            <v>12:15</v>
          </cell>
          <cell r="C2930">
            <v>43239.61</v>
          </cell>
          <cell r="D2930">
            <v>60289.27</v>
          </cell>
          <cell r="E2930">
            <v>143724.39000000001</v>
          </cell>
          <cell r="F2930">
            <v>30326.400000000001</v>
          </cell>
          <cell r="G2930">
            <v>97558.3</v>
          </cell>
          <cell r="H2930">
            <v>11402.76</v>
          </cell>
          <cell r="I2930">
            <v>-320.58</v>
          </cell>
          <cell r="J2930">
            <v>16370.98</v>
          </cell>
          <cell r="K2930">
            <v>5572.79</v>
          </cell>
          <cell r="L2930">
            <v>9548.4</v>
          </cell>
          <cell r="M2930">
            <v>0</v>
          </cell>
          <cell r="N2930">
            <v>37536</v>
          </cell>
          <cell r="O2930">
            <v>15572.04</v>
          </cell>
          <cell r="P2930">
            <v>46540.02</v>
          </cell>
          <cell r="Q2930">
            <v>111080.58</v>
          </cell>
          <cell r="R2930">
            <v>62060.03</v>
          </cell>
          <cell r="S2930">
            <v>1728</v>
          </cell>
          <cell r="T2930">
            <v>12214.8</v>
          </cell>
          <cell r="U2930">
            <v>9548.4</v>
          </cell>
          <cell r="V2930">
            <v>1341</v>
          </cell>
          <cell r="W2930">
            <v>11808</v>
          </cell>
          <cell r="X2930">
            <v>96.75</v>
          </cell>
          <cell r="Y2930">
            <v>14882.06</v>
          </cell>
          <cell r="Z2930">
            <v>8101.07</v>
          </cell>
          <cell r="AA2930">
            <v>3.75</v>
          </cell>
          <cell r="AB2930">
            <v>2423</v>
          </cell>
          <cell r="AC2930">
            <v>20150.919999999998</v>
          </cell>
          <cell r="AD2930">
            <v>1.01</v>
          </cell>
          <cell r="AE2930">
            <v>21798</v>
          </cell>
          <cell r="AF2930">
            <v>25</v>
          </cell>
          <cell r="AG2930">
            <v>5553.23</v>
          </cell>
          <cell r="AH2930">
            <v>62964</v>
          </cell>
          <cell r="AI2930">
            <v>1836</v>
          </cell>
          <cell r="AJ2930">
            <v>144078.79999999999</v>
          </cell>
          <cell r="AK2930">
            <v>3881.17</v>
          </cell>
          <cell r="AL2930">
            <v>5503.22</v>
          </cell>
        </row>
        <row r="2931">
          <cell r="A2931">
            <v>38929</v>
          </cell>
          <cell r="B2931" t="str">
            <v>12:30</v>
          </cell>
          <cell r="C2931">
            <v>44056.2</v>
          </cell>
          <cell r="D2931">
            <v>61169.45</v>
          </cell>
          <cell r="E2931">
            <v>138684.79999999999</v>
          </cell>
          <cell r="F2931">
            <v>30326.400000000001</v>
          </cell>
          <cell r="G2931">
            <v>97673.3</v>
          </cell>
          <cell r="H2931">
            <v>11382.52</v>
          </cell>
          <cell r="I2931">
            <v>-319.27999999999997</v>
          </cell>
          <cell r="J2931">
            <v>15446.26</v>
          </cell>
          <cell r="K2931">
            <v>5568.39</v>
          </cell>
          <cell r="L2931">
            <v>9662.67</v>
          </cell>
          <cell r="M2931">
            <v>0</v>
          </cell>
          <cell r="N2931">
            <v>37536</v>
          </cell>
          <cell r="O2931">
            <v>15559.91</v>
          </cell>
          <cell r="P2931">
            <v>38289.99</v>
          </cell>
          <cell r="Q2931">
            <v>116399.28</v>
          </cell>
          <cell r="R2931">
            <v>53849.99</v>
          </cell>
          <cell r="S2931">
            <v>1728</v>
          </cell>
          <cell r="T2931">
            <v>10724.4</v>
          </cell>
          <cell r="U2931">
            <v>9662.67</v>
          </cell>
          <cell r="V2931">
            <v>1281</v>
          </cell>
          <cell r="W2931">
            <v>11577.6</v>
          </cell>
          <cell r="X2931">
            <v>93</v>
          </cell>
          <cell r="Y2931">
            <v>14715.78</v>
          </cell>
          <cell r="Z2931">
            <v>7694.6</v>
          </cell>
          <cell r="AA2931">
            <v>7.5</v>
          </cell>
          <cell r="AB2931">
            <v>2344.8000000000002</v>
          </cell>
          <cell r="AC2931">
            <v>19549.95</v>
          </cell>
          <cell r="AD2931">
            <v>1.9</v>
          </cell>
          <cell r="AE2931">
            <v>21348</v>
          </cell>
          <cell r="AF2931">
            <v>30.21</v>
          </cell>
          <cell r="AG2931">
            <v>5459.22</v>
          </cell>
          <cell r="AH2931">
            <v>61533</v>
          </cell>
          <cell r="AI2931">
            <v>1792.8</v>
          </cell>
          <cell r="AJ2931">
            <v>139295.34</v>
          </cell>
          <cell r="AK2931">
            <v>3995.32</v>
          </cell>
          <cell r="AL2931">
            <v>5327.89</v>
          </cell>
        </row>
        <row r="2932">
          <cell r="A2932">
            <v>38929</v>
          </cell>
          <cell r="B2932" t="str">
            <v>12:45</v>
          </cell>
          <cell r="C2932">
            <v>43916.97</v>
          </cell>
          <cell r="D2932">
            <v>58368.89</v>
          </cell>
          <cell r="E2932">
            <v>142923.34</v>
          </cell>
          <cell r="F2932">
            <v>30412.799999999999</v>
          </cell>
          <cell r="G2932">
            <v>96906.63</v>
          </cell>
          <cell r="H2932">
            <v>11378.77</v>
          </cell>
          <cell r="I2932">
            <v>-322.58999999999997</v>
          </cell>
          <cell r="J2932">
            <v>11759.78</v>
          </cell>
          <cell r="K2932">
            <v>5555.66</v>
          </cell>
          <cell r="L2932">
            <v>9672.39</v>
          </cell>
          <cell r="M2932">
            <v>0</v>
          </cell>
          <cell r="N2932">
            <v>37536</v>
          </cell>
          <cell r="O2932">
            <v>15559.91</v>
          </cell>
          <cell r="P2932">
            <v>33530.01</v>
          </cell>
          <cell r="Q2932">
            <v>117562.59</v>
          </cell>
          <cell r="R2932">
            <v>49050.01</v>
          </cell>
          <cell r="S2932">
            <v>1836</v>
          </cell>
          <cell r="T2932">
            <v>10123.200000000001</v>
          </cell>
          <cell r="U2932">
            <v>9672.39</v>
          </cell>
          <cell r="V2932">
            <v>1320</v>
          </cell>
          <cell r="W2932">
            <v>11260.8</v>
          </cell>
          <cell r="X2932">
            <v>87.75</v>
          </cell>
          <cell r="Y2932">
            <v>14300.08</v>
          </cell>
          <cell r="Z2932">
            <v>7543.95</v>
          </cell>
          <cell r="AA2932">
            <v>3.75</v>
          </cell>
          <cell r="AB2932">
            <v>2338.4</v>
          </cell>
          <cell r="AC2932">
            <v>19583.580000000002</v>
          </cell>
          <cell r="AD2932">
            <v>1.22</v>
          </cell>
          <cell r="AE2932">
            <v>20592</v>
          </cell>
          <cell r="AF2932">
            <v>22.92</v>
          </cell>
          <cell r="AG2932">
            <v>5551.44</v>
          </cell>
          <cell r="AH2932">
            <v>61476</v>
          </cell>
          <cell r="AI2932">
            <v>1756.8</v>
          </cell>
          <cell r="AJ2932">
            <v>137551.51</v>
          </cell>
          <cell r="AK2932">
            <v>3995.32</v>
          </cell>
          <cell r="AL2932">
            <v>4384.57</v>
          </cell>
        </row>
        <row r="2933">
          <cell r="A2933">
            <v>38929</v>
          </cell>
          <cell r="B2933" t="str">
            <v>13:00</v>
          </cell>
          <cell r="C2933">
            <v>44472.3</v>
          </cell>
          <cell r="D2933">
            <v>57248.66</v>
          </cell>
          <cell r="E2933">
            <v>142287.35999999999</v>
          </cell>
          <cell r="F2933">
            <v>30240</v>
          </cell>
          <cell r="G2933">
            <v>95679.97</v>
          </cell>
          <cell r="H2933">
            <v>11358.52</v>
          </cell>
          <cell r="I2933">
            <v>-324.89</v>
          </cell>
          <cell r="J2933">
            <v>14255.16</v>
          </cell>
          <cell r="K2933">
            <v>5559.21</v>
          </cell>
          <cell r="L2933">
            <v>9691.7000000000007</v>
          </cell>
          <cell r="M2933">
            <v>0</v>
          </cell>
          <cell r="N2933">
            <v>36984</v>
          </cell>
          <cell r="O2933">
            <v>15547.77</v>
          </cell>
          <cell r="P2933">
            <v>29030.03</v>
          </cell>
          <cell r="Q2933">
            <v>118524.89</v>
          </cell>
          <cell r="R2933">
            <v>44550.04</v>
          </cell>
          <cell r="S2933">
            <v>1728</v>
          </cell>
          <cell r="T2933">
            <v>9651.6</v>
          </cell>
          <cell r="U2933">
            <v>9691.7000000000007</v>
          </cell>
          <cell r="V2933">
            <v>1248</v>
          </cell>
          <cell r="W2933">
            <v>10944</v>
          </cell>
          <cell r="X2933">
            <v>85.5</v>
          </cell>
          <cell r="Y2933">
            <v>14133.8</v>
          </cell>
          <cell r="Z2933">
            <v>7610.16</v>
          </cell>
          <cell r="AA2933">
            <v>7.5</v>
          </cell>
          <cell r="AB2933">
            <v>2314.4</v>
          </cell>
          <cell r="AC2933">
            <v>19542.16</v>
          </cell>
          <cell r="AD2933">
            <v>1.1200000000000001</v>
          </cell>
          <cell r="AE2933">
            <v>20358</v>
          </cell>
          <cell r="AF2933">
            <v>27.08</v>
          </cell>
          <cell r="AG2933">
            <v>5599.1</v>
          </cell>
          <cell r="AH2933">
            <v>60918</v>
          </cell>
          <cell r="AI2933">
            <v>1756.8</v>
          </cell>
          <cell r="AJ2933">
            <v>137967.53</v>
          </cell>
          <cell r="AK2933">
            <v>3824.09</v>
          </cell>
          <cell r="AL2933">
            <v>5019.26</v>
          </cell>
        </row>
        <row r="2934">
          <cell r="A2934">
            <v>38929</v>
          </cell>
          <cell r="B2934" t="str">
            <v>13:15</v>
          </cell>
          <cell r="C2934">
            <v>43309.22</v>
          </cell>
          <cell r="D2934">
            <v>54768.17</v>
          </cell>
          <cell r="E2934">
            <v>143726.79999999999</v>
          </cell>
          <cell r="F2934">
            <v>29980.799999999999</v>
          </cell>
          <cell r="G2934">
            <v>97366.63</v>
          </cell>
          <cell r="H2934">
            <v>11306.77</v>
          </cell>
          <cell r="I2934">
            <v>-326.76</v>
          </cell>
          <cell r="J2934">
            <v>14854.71</v>
          </cell>
          <cell r="K2934">
            <v>5557.17</v>
          </cell>
          <cell r="L2934">
            <v>9786.23</v>
          </cell>
          <cell r="M2934">
            <v>0</v>
          </cell>
          <cell r="N2934">
            <v>37536</v>
          </cell>
          <cell r="O2934">
            <v>15590.24</v>
          </cell>
          <cell r="P2934">
            <v>28959.97</v>
          </cell>
          <cell r="Q2934">
            <v>114166.76</v>
          </cell>
          <cell r="R2934">
            <v>44519.97</v>
          </cell>
          <cell r="S2934">
            <v>1728</v>
          </cell>
          <cell r="T2934">
            <v>9712.7999999999993</v>
          </cell>
          <cell r="U2934">
            <v>9786.23</v>
          </cell>
          <cell r="V2934">
            <v>1167</v>
          </cell>
          <cell r="W2934">
            <v>10944</v>
          </cell>
          <cell r="X2934">
            <v>89.25</v>
          </cell>
          <cell r="Y2934">
            <v>14050.66</v>
          </cell>
          <cell r="Z2934">
            <v>8311.91</v>
          </cell>
          <cell r="AA2934">
            <v>3.75</v>
          </cell>
          <cell r="AB2934">
            <v>2260</v>
          </cell>
          <cell r="AC2934">
            <v>19527.080000000002</v>
          </cell>
          <cell r="AD2934">
            <v>1.03</v>
          </cell>
          <cell r="AE2934">
            <v>20430</v>
          </cell>
          <cell r="AF2934">
            <v>23.96</v>
          </cell>
          <cell r="AG2934">
            <v>5590.76</v>
          </cell>
          <cell r="AH2934">
            <v>61749</v>
          </cell>
          <cell r="AI2934">
            <v>1843.2</v>
          </cell>
          <cell r="AJ2934">
            <v>140367.29</v>
          </cell>
          <cell r="AK2934">
            <v>4109.47</v>
          </cell>
          <cell r="AL2934">
            <v>5617.73</v>
          </cell>
        </row>
        <row r="2935">
          <cell r="A2935">
            <v>38929</v>
          </cell>
          <cell r="B2935" t="str">
            <v>13:30</v>
          </cell>
          <cell r="C2935">
            <v>42228.56</v>
          </cell>
          <cell r="D2935">
            <v>53527.92</v>
          </cell>
          <cell r="E2935">
            <v>143685.96</v>
          </cell>
          <cell r="F2935">
            <v>29980.799999999999</v>
          </cell>
          <cell r="G2935">
            <v>97328.3</v>
          </cell>
          <cell r="H2935">
            <v>11306.77</v>
          </cell>
          <cell r="I2935">
            <v>-222.11</v>
          </cell>
          <cell r="J2935">
            <v>14890.31</v>
          </cell>
          <cell r="K2935">
            <v>5568.5</v>
          </cell>
          <cell r="L2935">
            <v>9688.23</v>
          </cell>
          <cell r="M2935">
            <v>0</v>
          </cell>
          <cell r="N2935">
            <v>36984</v>
          </cell>
          <cell r="O2935">
            <v>15553.84</v>
          </cell>
          <cell r="P2935">
            <v>27950.03</v>
          </cell>
          <cell r="Q2935">
            <v>110142.11</v>
          </cell>
          <cell r="R2935">
            <v>43470.04</v>
          </cell>
          <cell r="S2935">
            <v>1836</v>
          </cell>
          <cell r="T2935">
            <v>9824.4</v>
          </cell>
          <cell r="U2935">
            <v>9688.23</v>
          </cell>
          <cell r="V2935">
            <v>1242</v>
          </cell>
          <cell r="W2935">
            <v>10828.8</v>
          </cell>
          <cell r="X2935">
            <v>88.5</v>
          </cell>
          <cell r="Y2935">
            <v>13801.24</v>
          </cell>
          <cell r="Z2935">
            <v>8525.61</v>
          </cell>
          <cell r="AA2935">
            <v>3.75</v>
          </cell>
          <cell r="AB2935">
            <v>2266.4</v>
          </cell>
          <cell r="AC2935">
            <v>19256.240000000002</v>
          </cell>
          <cell r="AD2935">
            <v>2.42</v>
          </cell>
          <cell r="AE2935">
            <v>20574</v>
          </cell>
          <cell r="AF2935">
            <v>21.87</v>
          </cell>
          <cell r="AG2935">
            <v>5489.13</v>
          </cell>
          <cell r="AH2935">
            <v>61827</v>
          </cell>
          <cell r="AI2935">
            <v>1850.4</v>
          </cell>
          <cell r="AJ2935">
            <v>140719.25</v>
          </cell>
          <cell r="AK2935">
            <v>4337.78</v>
          </cell>
          <cell r="AL2935">
            <v>6490.89</v>
          </cell>
        </row>
        <row r="2936">
          <cell r="A2936">
            <v>38929</v>
          </cell>
          <cell r="B2936" t="str">
            <v>13:45</v>
          </cell>
          <cell r="C2936">
            <v>39369.07</v>
          </cell>
          <cell r="D2936">
            <v>54248.06</v>
          </cell>
          <cell r="E2936">
            <v>143845.20000000001</v>
          </cell>
          <cell r="F2936">
            <v>30067.200000000001</v>
          </cell>
          <cell r="G2936">
            <v>97366.63</v>
          </cell>
          <cell r="H2936">
            <v>11284.65</v>
          </cell>
          <cell r="I2936">
            <v>-222.54</v>
          </cell>
          <cell r="J2936">
            <v>14591.13</v>
          </cell>
          <cell r="K2936">
            <v>5548.54</v>
          </cell>
          <cell r="L2936">
            <v>9616.2900000000009</v>
          </cell>
          <cell r="M2936">
            <v>0</v>
          </cell>
          <cell r="N2936">
            <v>37536</v>
          </cell>
          <cell r="O2936">
            <v>15553.84</v>
          </cell>
          <cell r="P2936">
            <v>26719.98</v>
          </cell>
          <cell r="Q2936">
            <v>107502.54</v>
          </cell>
          <cell r="R2936">
            <v>42239.99</v>
          </cell>
          <cell r="S2936">
            <v>1728</v>
          </cell>
          <cell r="T2936">
            <v>9878.4</v>
          </cell>
          <cell r="U2936">
            <v>9616.2900000000009</v>
          </cell>
          <cell r="V2936">
            <v>1380</v>
          </cell>
          <cell r="W2936">
            <v>10713.6</v>
          </cell>
          <cell r="X2936">
            <v>84.75</v>
          </cell>
          <cell r="Y2936">
            <v>13967.52</v>
          </cell>
          <cell r="Z2936">
            <v>8605.9500000000007</v>
          </cell>
          <cell r="AA2936">
            <v>5.63</v>
          </cell>
          <cell r="AB2936">
            <v>2276</v>
          </cell>
          <cell r="AC2936">
            <v>18976.580000000002</v>
          </cell>
          <cell r="AD2936">
            <v>1.07</v>
          </cell>
          <cell r="AE2936">
            <v>20754</v>
          </cell>
          <cell r="AF2936">
            <v>33.33</v>
          </cell>
          <cell r="AG2936">
            <v>5336.16</v>
          </cell>
          <cell r="AH2936">
            <v>62724</v>
          </cell>
          <cell r="AI2936">
            <v>1850.4</v>
          </cell>
          <cell r="AJ2936">
            <v>141647.15</v>
          </cell>
          <cell r="AK2936">
            <v>4451.93</v>
          </cell>
          <cell r="AL2936">
            <v>6649.86</v>
          </cell>
        </row>
        <row r="2937">
          <cell r="A2937">
            <v>38929</v>
          </cell>
          <cell r="B2937" t="str">
            <v>14:00</v>
          </cell>
          <cell r="C2937">
            <v>39250.25</v>
          </cell>
          <cell r="D2937">
            <v>54768.17</v>
          </cell>
          <cell r="E2937">
            <v>144206.43</v>
          </cell>
          <cell r="F2937">
            <v>29548.799999999999</v>
          </cell>
          <cell r="G2937">
            <v>97174.97</v>
          </cell>
          <cell r="H2937">
            <v>11236.65</v>
          </cell>
          <cell r="I2937">
            <v>-229.15</v>
          </cell>
          <cell r="J2937">
            <v>14807.11</v>
          </cell>
          <cell r="K2937">
            <v>5568.66</v>
          </cell>
          <cell r="L2937">
            <v>9753</v>
          </cell>
          <cell r="M2937">
            <v>0</v>
          </cell>
          <cell r="N2937">
            <v>37536</v>
          </cell>
          <cell r="O2937">
            <v>15505.31</v>
          </cell>
          <cell r="P2937">
            <v>27870.04</v>
          </cell>
          <cell r="Q2937">
            <v>104829.15</v>
          </cell>
          <cell r="R2937">
            <v>43350.04</v>
          </cell>
          <cell r="S2937">
            <v>1728</v>
          </cell>
          <cell r="T2937">
            <v>10040.4</v>
          </cell>
          <cell r="U2937">
            <v>9753</v>
          </cell>
          <cell r="V2937">
            <v>1428</v>
          </cell>
          <cell r="W2937">
            <v>10771.2</v>
          </cell>
          <cell r="X2937">
            <v>84.75</v>
          </cell>
          <cell r="Y2937">
            <v>13718.1</v>
          </cell>
          <cell r="Z2937">
            <v>8827.76</v>
          </cell>
          <cell r="AA2937">
            <v>5.63</v>
          </cell>
          <cell r="AB2937">
            <v>2269.6</v>
          </cell>
          <cell r="AC2937">
            <v>18947.259999999998</v>
          </cell>
          <cell r="AD2937">
            <v>1.01</v>
          </cell>
          <cell r="AE2937">
            <v>21204</v>
          </cell>
          <cell r="AF2937">
            <v>28.12</v>
          </cell>
          <cell r="AG2937">
            <v>5450.6</v>
          </cell>
          <cell r="AH2937">
            <v>64161</v>
          </cell>
          <cell r="AI2937">
            <v>1944</v>
          </cell>
          <cell r="AJ2937">
            <v>142255.1</v>
          </cell>
          <cell r="AK2937">
            <v>4337.78</v>
          </cell>
          <cell r="AL2937">
            <v>7056.63</v>
          </cell>
        </row>
        <row r="2938">
          <cell r="A2938">
            <v>38929</v>
          </cell>
          <cell r="B2938" t="str">
            <v>14:15</v>
          </cell>
          <cell r="C2938">
            <v>43403.24</v>
          </cell>
          <cell r="D2938">
            <v>57408.7</v>
          </cell>
          <cell r="E2938">
            <v>143166.45000000001</v>
          </cell>
          <cell r="F2938">
            <v>29116.799999999999</v>
          </cell>
          <cell r="G2938">
            <v>96331.63</v>
          </cell>
          <cell r="H2938">
            <v>11162.78</v>
          </cell>
          <cell r="I2938">
            <v>-237.77</v>
          </cell>
          <cell r="J2938">
            <v>15263.07</v>
          </cell>
          <cell r="K2938">
            <v>5639.22</v>
          </cell>
          <cell r="L2938">
            <v>9759.59</v>
          </cell>
          <cell r="M2938">
            <v>0</v>
          </cell>
          <cell r="N2938">
            <v>37536</v>
          </cell>
          <cell r="O2938">
            <v>15335.46</v>
          </cell>
          <cell r="P2938">
            <v>28710.01</v>
          </cell>
          <cell r="Q2938">
            <v>104797.77</v>
          </cell>
          <cell r="R2938">
            <v>44030.01</v>
          </cell>
          <cell r="S2938">
            <v>1728</v>
          </cell>
          <cell r="T2938">
            <v>10177.200000000001</v>
          </cell>
          <cell r="U2938">
            <v>9759.59</v>
          </cell>
          <cell r="V2938">
            <v>1311</v>
          </cell>
          <cell r="W2938">
            <v>10742.4</v>
          </cell>
          <cell r="X2938">
            <v>81</v>
          </cell>
          <cell r="Y2938">
            <v>14216.94</v>
          </cell>
          <cell r="Z2938">
            <v>8916.0400000000009</v>
          </cell>
          <cell r="AA2938">
            <v>3.75</v>
          </cell>
          <cell r="AB2938">
            <v>2410.3000000000002</v>
          </cell>
          <cell r="AC2938">
            <v>19333.36</v>
          </cell>
          <cell r="AD2938">
            <v>1.01</v>
          </cell>
          <cell r="AE2938">
            <v>21636</v>
          </cell>
          <cell r="AF2938">
            <v>26.04</v>
          </cell>
          <cell r="AG2938">
            <v>5380.53</v>
          </cell>
          <cell r="AH2938">
            <v>65451</v>
          </cell>
          <cell r="AI2938">
            <v>1987.2</v>
          </cell>
          <cell r="AJ2938">
            <v>143055.04999999999</v>
          </cell>
          <cell r="AK2938">
            <v>4394.8500000000004</v>
          </cell>
          <cell r="AL2938">
            <v>8307.36</v>
          </cell>
        </row>
        <row r="2939">
          <cell r="A2939">
            <v>38929</v>
          </cell>
          <cell r="B2939" t="str">
            <v>14:30</v>
          </cell>
          <cell r="C2939">
            <v>45648.18</v>
          </cell>
          <cell r="D2939">
            <v>62488.97</v>
          </cell>
          <cell r="E2939">
            <v>142404.39000000001</v>
          </cell>
          <cell r="F2939">
            <v>29203.200000000001</v>
          </cell>
          <cell r="G2939">
            <v>96254.97</v>
          </cell>
          <cell r="H2939">
            <v>11140.66</v>
          </cell>
          <cell r="I2939">
            <v>-229.44</v>
          </cell>
          <cell r="J2939">
            <v>14674.73</v>
          </cell>
          <cell r="K2939">
            <v>5639.46</v>
          </cell>
          <cell r="L2939">
            <v>9809.8700000000008</v>
          </cell>
          <cell r="M2939">
            <v>0</v>
          </cell>
          <cell r="N2939">
            <v>36984</v>
          </cell>
          <cell r="O2939">
            <v>15353.65</v>
          </cell>
          <cell r="P2939">
            <v>29940.04</v>
          </cell>
          <cell r="Q2939">
            <v>105389.44</v>
          </cell>
          <cell r="R2939">
            <v>45260.04</v>
          </cell>
          <cell r="S2939">
            <v>1728</v>
          </cell>
          <cell r="T2939">
            <v>10418.4</v>
          </cell>
          <cell r="U2939">
            <v>9809.8700000000008</v>
          </cell>
          <cell r="V2939">
            <v>1383</v>
          </cell>
          <cell r="W2939">
            <v>10771.2</v>
          </cell>
          <cell r="X2939">
            <v>82.5</v>
          </cell>
          <cell r="Y2939">
            <v>14466.36</v>
          </cell>
          <cell r="Z2939">
            <v>8773.58</v>
          </cell>
          <cell r="AA2939">
            <v>5.63</v>
          </cell>
          <cell r="AB2939">
            <v>2492</v>
          </cell>
          <cell r="AC2939">
            <v>19473.78</v>
          </cell>
          <cell r="AD2939">
            <v>2.09</v>
          </cell>
          <cell r="AE2939">
            <v>21906</v>
          </cell>
          <cell r="AF2939">
            <v>19.79</v>
          </cell>
          <cell r="AG2939">
            <v>5413.16</v>
          </cell>
          <cell r="AH2939">
            <v>66441</v>
          </cell>
          <cell r="AI2939">
            <v>2023.2</v>
          </cell>
          <cell r="AJ2939">
            <v>143966.92000000001</v>
          </cell>
          <cell r="AK2939">
            <v>4337.78</v>
          </cell>
          <cell r="AL2939">
            <v>9753.2900000000009</v>
          </cell>
        </row>
        <row r="2940">
          <cell r="A2940">
            <v>38929</v>
          </cell>
          <cell r="B2940" t="str">
            <v>14:45</v>
          </cell>
          <cell r="C2940">
            <v>44291.86</v>
          </cell>
          <cell r="D2940">
            <v>63729.17</v>
          </cell>
          <cell r="E2940">
            <v>143765.31</v>
          </cell>
          <cell r="F2940">
            <v>29030.400000000001</v>
          </cell>
          <cell r="G2940">
            <v>96178.3</v>
          </cell>
          <cell r="H2940">
            <v>11088.92</v>
          </cell>
          <cell r="I2940">
            <v>-221.67</v>
          </cell>
          <cell r="J2940">
            <v>15203.48</v>
          </cell>
          <cell r="K2940">
            <v>5625.64</v>
          </cell>
          <cell r="L2940">
            <v>9769.11</v>
          </cell>
          <cell r="M2940">
            <v>0</v>
          </cell>
          <cell r="N2940">
            <v>36984</v>
          </cell>
          <cell r="O2940">
            <v>15402.18</v>
          </cell>
          <cell r="P2940">
            <v>33499.99</v>
          </cell>
          <cell r="Q2940">
            <v>103741.67</v>
          </cell>
          <cell r="R2940">
            <v>48859.99</v>
          </cell>
          <cell r="S2940">
            <v>1728</v>
          </cell>
          <cell r="T2940">
            <v>11379.6</v>
          </cell>
          <cell r="U2940">
            <v>9769.11</v>
          </cell>
          <cell r="V2940">
            <v>1239</v>
          </cell>
          <cell r="W2940">
            <v>11260.8</v>
          </cell>
          <cell r="X2940">
            <v>89.25</v>
          </cell>
          <cell r="Y2940">
            <v>14632.64</v>
          </cell>
          <cell r="Z2940">
            <v>8617.56</v>
          </cell>
          <cell r="AA2940">
            <v>1.88</v>
          </cell>
          <cell r="AB2940">
            <v>2504.8000000000002</v>
          </cell>
          <cell r="AC2940">
            <v>19924.650000000001</v>
          </cell>
          <cell r="AD2940">
            <v>0.9</v>
          </cell>
          <cell r="AE2940">
            <v>22104</v>
          </cell>
          <cell r="AF2940">
            <v>13.54</v>
          </cell>
          <cell r="AG2940">
            <v>5446.91</v>
          </cell>
          <cell r="AH2940">
            <v>66417</v>
          </cell>
          <cell r="AI2940">
            <v>2037.6</v>
          </cell>
          <cell r="AJ2940">
            <v>145358.76999999999</v>
          </cell>
          <cell r="AK2940">
            <v>4509</v>
          </cell>
          <cell r="AL2940">
            <v>10031.5</v>
          </cell>
        </row>
        <row r="2941">
          <cell r="A2941">
            <v>38929</v>
          </cell>
          <cell r="B2941" t="str">
            <v>15:00</v>
          </cell>
          <cell r="C2941">
            <v>43306.82</v>
          </cell>
          <cell r="D2941">
            <v>58728.17</v>
          </cell>
          <cell r="E2941">
            <v>143002.89000000001</v>
          </cell>
          <cell r="F2941">
            <v>29116.799999999999</v>
          </cell>
          <cell r="G2941">
            <v>96139.97</v>
          </cell>
          <cell r="H2941">
            <v>11088.92</v>
          </cell>
          <cell r="I2941">
            <v>-213.19</v>
          </cell>
          <cell r="J2941">
            <v>14938.3</v>
          </cell>
          <cell r="K2941">
            <v>5635.79</v>
          </cell>
          <cell r="L2941">
            <v>9736.26</v>
          </cell>
          <cell r="M2941">
            <v>0</v>
          </cell>
          <cell r="N2941">
            <v>36984</v>
          </cell>
          <cell r="O2941">
            <v>15299.06</v>
          </cell>
          <cell r="P2941">
            <v>36880.019999999997</v>
          </cell>
          <cell r="Q2941">
            <v>93373.19</v>
          </cell>
          <cell r="R2941">
            <v>52160.02</v>
          </cell>
          <cell r="S2941">
            <v>1728</v>
          </cell>
          <cell r="T2941">
            <v>11862</v>
          </cell>
          <cell r="U2941">
            <v>9736.26</v>
          </cell>
          <cell r="V2941">
            <v>1116</v>
          </cell>
          <cell r="W2941">
            <v>11289.6</v>
          </cell>
          <cell r="X2941">
            <v>95.25</v>
          </cell>
          <cell r="Y2941">
            <v>14715.78</v>
          </cell>
          <cell r="Z2941">
            <v>8407.39</v>
          </cell>
          <cell r="AA2941">
            <v>1.88</v>
          </cell>
          <cell r="AB2941">
            <v>2522.5</v>
          </cell>
          <cell r="AC2941">
            <v>20135.75</v>
          </cell>
          <cell r="AD2941">
            <v>1.36</v>
          </cell>
          <cell r="AE2941">
            <v>22320</v>
          </cell>
          <cell r="AF2941">
            <v>14.58</v>
          </cell>
          <cell r="AG2941">
            <v>5437.44</v>
          </cell>
          <cell r="AH2941">
            <v>67575</v>
          </cell>
          <cell r="AI2941">
            <v>2080.8000000000002</v>
          </cell>
          <cell r="AJ2941">
            <v>146094.76999999999</v>
          </cell>
          <cell r="AK2941">
            <v>4566.08</v>
          </cell>
          <cell r="AL2941">
            <v>11063.64</v>
          </cell>
        </row>
        <row r="2942">
          <cell r="A2942">
            <v>38929</v>
          </cell>
          <cell r="B2942" t="str">
            <v>15:15</v>
          </cell>
          <cell r="C2942">
            <v>41229.519999999997</v>
          </cell>
          <cell r="D2942">
            <v>52126.86</v>
          </cell>
          <cell r="E2942">
            <v>142765.35</v>
          </cell>
          <cell r="F2942">
            <v>29030.400000000001</v>
          </cell>
          <cell r="G2942">
            <v>96063.3</v>
          </cell>
          <cell r="H2942">
            <v>11112.91</v>
          </cell>
          <cell r="I2942">
            <v>-212.33</v>
          </cell>
          <cell r="J2942">
            <v>14530.74</v>
          </cell>
          <cell r="K2942">
            <v>5606.99</v>
          </cell>
          <cell r="L2942">
            <v>9751.06</v>
          </cell>
          <cell r="M2942">
            <v>765.68</v>
          </cell>
          <cell r="N2942">
            <v>36984</v>
          </cell>
          <cell r="O2942">
            <v>15371.85</v>
          </cell>
          <cell r="P2942">
            <v>41619.99</v>
          </cell>
          <cell r="Q2942">
            <v>86492.33</v>
          </cell>
          <cell r="R2942">
            <v>56979.99</v>
          </cell>
          <cell r="S2942">
            <v>1728</v>
          </cell>
          <cell r="T2942">
            <v>12193.2</v>
          </cell>
          <cell r="U2942">
            <v>9751.06</v>
          </cell>
          <cell r="V2942">
            <v>1491</v>
          </cell>
          <cell r="W2942">
            <v>10915.2</v>
          </cell>
          <cell r="X2942">
            <v>105.75</v>
          </cell>
          <cell r="Y2942">
            <v>14300.08</v>
          </cell>
          <cell r="Z2942">
            <v>8441.73</v>
          </cell>
          <cell r="AA2942">
            <v>1.88</v>
          </cell>
          <cell r="AB2942">
            <v>2548</v>
          </cell>
          <cell r="AC2942">
            <v>20027.43</v>
          </cell>
          <cell r="AD2942">
            <v>5.5</v>
          </cell>
          <cell r="AE2942">
            <v>22374</v>
          </cell>
          <cell r="AF2942">
            <v>18.75</v>
          </cell>
          <cell r="AG2942">
            <v>5450.09</v>
          </cell>
          <cell r="AH2942">
            <v>67116.679999999993</v>
          </cell>
          <cell r="AI2942">
            <v>2044.8</v>
          </cell>
          <cell r="AJ2942">
            <v>146350.82</v>
          </cell>
          <cell r="AK2942">
            <v>4394.8500000000004</v>
          </cell>
          <cell r="AL2942">
            <v>11560.44</v>
          </cell>
        </row>
        <row r="2943">
          <cell r="A2943">
            <v>38929</v>
          </cell>
          <cell r="B2943" t="str">
            <v>15:30</v>
          </cell>
          <cell r="C2943">
            <v>40628.58</v>
          </cell>
          <cell r="D2943">
            <v>48846.95</v>
          </cell>
          <cell r="E2943">
            <v>141402.82999999999</v>
          </cell>
          <cell r="F2943">
            <v>28944</v>
          </cell>
          <cell r="G2943">
            <v>96063.3</v>
          </cell>
          <cell r="H2943">
            <v>11112.91</v>
          </cell>
          <cell r="I2943">
            <v>-217.07</v>
          </cell>
          <cell r="J2943">
            <v>15359.07</v>
          </cell>
          <cell r="K2943">
            <v>5595.39</v>
          </cell>
          <cell r="L2943">
            <v>9859.99</v>
          </cell>
          <cell r="M2943">
            <v>5658.53</v>
          </cell>
          <cell r="N2943">
            <v>36984</v>
          </cell>
          <cell r="O2943">
            <v>15396.12</v>
          </cell>
          <cell r="P2943">
            <v>42100.02</v>
          </cell>
          <cell r="Q2943">
            <v>87857.07</v>
          </cell>
          <cell r="R2943">
            <v>57460.02</v>
          </cell>
          <cell r="S2943">
            <v>1728</v>
          </cell>
          <cell r="T2943">
            <v>12247.2</v>
          </cell>
          <cell r="U2943">
            <v>9859.99</v>
          </cell>
          <cell r="V2943">
            <v>1251</v>
          </cell>
          <cell r="W2943">
            <v>10800</v>
          </cell>
          <cell r="X2943">
            <v>111.75</v>
          </cell>
          <cell r="Y2943">
            <v>13967.52</v>
          </cell>
          <cell r="Z2943">
            <v>8552.5</v>
          </cell>
          <cell r="AA2943">
            <v>1.88</v>
          </cell>
          <cell r="AB2943">
            <v>2493.6999999999998</v>
          </cell>
          <cell r="AC2943">
            <v>20082.21</v>
          </cell>
          <cell r="AD2943">
            <v>2.69</v>
          </cell>
          <cell r="AE2943">
            <v>22392</v>
          </cell>
          <cell r="AF2943">
            <v>17.71</v>
          </cell>
          <cell r="AG2943">
            <v>5445</v>
          </cell>
          <cell r="AH2943">
            <v>67320.53</v>
          </cell>
          <cell r="AI2943">
            <v>2059.1999999999998</v>
          </cell>
          <cell r="AJ2943">
            <v>146014.87</v>
          </cell>
          <cell r="AK2943">
            <v>4223.62</v>
          </cell>
          <cell r="AL2943">
            <v>11583.82</v>
          </cell>
        </row>
        <row r="2944">
          <cell r="A2944">
            <v>38929</v>
          </cell>
          <cell r="B2944" t="str">
            <v>15:45</v>
          </cell>
          <cell r="C2944">
            <v>43221.599999999999</v>
          </cell>
          <cell r="D2944">
            <v>51367.48</v>
          </cell>
          <cell r="E2944">
            <v>137240.9</v>
          </cell>
          <cell r="F2944">
            <v>28944</v>
          </cell>
          <cell r="G2944">
            <v>96254.97</v>
          </cell>
          <cell r="H2944">
            <v>11114.79</v>
          </cell>
          <cell r="I2944">
            <v>-166.61</v>
          </cell>
          <cell r="J2944">
            <v>15474.26</v>
          </cell>
          <cell r="K2944">
            <v>5583.5</v>
          </cell>
          <cell r="L2944">
            <v>9753.5499999999993</v>
          </cell>
          <cell r="M2944">
            <v>5643.59</v>
          </cell>
          <cell r="N2944">
            <v>37536</v>
          </cell>
          <cell r="O2944">
            <v>15323.32</v>
          </cell>
          <cell r="P2944">
            <v>41820</v>
          </cell>
          <cell r="Q2944">
            <v>89686.61</v>
          </cell>
          <cell r="R2944">
            <v>57140</v>
          </cell>
          <cell r="S2944">
            <v>1728</v>
          </cell>
          <cell r="T2944">
            <v>12686.4</v>
          </cell>
          <cell r="U2944">
            <v>9753.5499999999993</v>
          </cell>
          <cell r="V2944">
            <v>1419</v>
          </cell>
          <cell r="W2944">
            <v>10800</v>
          </cell>
          <cell r="X2944">
            <v>110.25</v>
          </cell>
          <cell r="Y2944">
            <v>13718.1</v>
          </cell>
          <cell r="Z2944">
            <v>8480.32</v>
          </cell>
          <cell r="AA2944">
            <v>3.75</v>
          </cell>
          <cell r="AB2944">
            <v>2404.1</v>
          </cell>
          <cell r="AC2944">
            <v>19947.509999999998</v>
          </cell>
          <cell r="AD2944">
            <v>0.97</v>
          </cell>
          <cell r="AE2944">
            <v>22446</v>
          </cell>
          <cell r="AF2944">
            <v>18.75</v>
          </cell>
          <cell r="AG2944">
            <v>5408.61</v>
          </cell>
          <cell r="AH2944">
            <v>66756.59</v>
          </cell>
          <cell r="AI2944">
            <v>2124</v>
          </cell>
          <cell r="AJ2944">
            <v>145806.82999999999</v>
          </cell>
          <cell r="AK2944">
            <v>4223.62</v>
          </cell>
          <cell r="AL2944">
            <v>11607.21</v>
          </cell>
        </row>
        <row r="2945">
          <cell r="A2945">
            <v>38929</v>
          </cell>
          <cell r="B2945" t="str">
            <v>16:00</v>
          </cell>
          <cell r="C2945">
            <v>43716.52</v>
          </cell>
          <cell r="D2945">
            <v>59128.42</v>
          </cell>
          <cell r="E2945">
            <v>137195.32</v>
          </cell>
          <cell r="F2945">
            <v>22118.400000000001</v>
          </cell>
          <cell r="G2945">
            <v>96216.63</v>
          </cell>
          <cell r="H2945">
            <v>11138.79</v>
          </cell>
          <cell r="I2945">
            <v>-161.58000000000001</v>
          </cell>
          <cell r="J2945">
            <v>15428.26</v>
          </cell>
          <cell r="K2945">
            <v>5579.16</v>
          </cell>
          <cell r="L2945">
            <v>9725.89</v>
          </cell>
          <cell r="M2945">
            <v>5654.79</v>
          </cell>
          <cell r="N2945">
            <v>36984</v>
          </cell>
          <cell r="O2945">
            <v>15353.65</v>
          </cell>
          <cell r="P2945">
            <v>42509.97</v>
          </cell>
          <cell r="Q2945">
            <v>89281.58</v>
          </cell>
          <cell r="R2945">
            <v>57829.97</v>
          </cell>
          <cell r="S2945">
            <v>1836</v>
          </cell>
          <cell r="T2945">
            <v>12783.6</v>
          </cell>
          <cell r="U2945">
            <v>9725.89</v>
          </cell>
          <cell r="V2945">
            <v>1344</v>
          </cell>
          <cell r="W2945">
            <v>11088</v>
          </cell>
          <cell r="X2945">
            <v>112.5</v>
          </cell>
          <cell r="Y2945">
            <v>13634.96</v>
          </cell>
          <cell r="Z2945">
            <v>8175.39</v>
          </cell>
          <cell r="AA2945">
            <v>3.75</v>
          </cell>
          <cell r="AB2945">
            <v>2511.3000000000002</v>
          </cell>
          <cell r="AC2945">
            <v>20087.240000000002</v>
          </cell>
          <cell r="AD2945">
            <v>1.07</v>
          </cell>
          <cell r="AE2945">
            <v>22572</v>
          </cell>
          <cell r="AF2945">
            <v>15.62</v>
          </cell>
          <cell r="AG2945">
            <v>5423.36</v>
          </cell>
          <cell r="AH2945">
            <v>66956.789999999994</v>
          </cell>
          <cell r="AI2945">
            <v>2138.4</v>
          </cell>
          <cell r="AJ2945">
            <v>145806.82999999999</v>
          </cell>
          <cell r="AK2945">
            <v>4166.55</v>
          </cell>
          <cell r="AL2945">
            <v>11663.31</v>
          </cell>
        </row>
        <row r="2946">
          <cell r="A2946">
            <v>38929</v>
          </cell>
          <cell r="B2946" t="str">
            <v>16:15</v>
          </cell>
          <cell r="C2946">
            <v>42202.15</v>
          </cell>
          <cell r="D2946">
            <v>60328.49</v>
          </cell>
          <cell r="E2946">
            <v>137239.69</v>
          </cell>
          <cell r="F2946">
            <v>20390.400000000001</v>
          </cell>
          <cell r="G2946">
            <v>96216.63</v>
          </cell>
          <cell r="H2946">
            <v>11111.04</v>
          </cell>
          <cell r="I2946">
            <v>-159.13999999999999</v>
          </cell>
          <cell r="J2946">
            <v>15079.49</v>
          </cell>
          <cell r="K2946">
            <v>5668.94</v>
          </cell>
          <cell r="L2946">
            <v>9701.85</v>
          </cell>
          <cell r="M2946">
            <v>5748.17</v>
          </cell>
          <cell r="N2946">
            <v>36984</v>
          </cell>
          <cell r="O2946">
            <v>13806.76</v>
          </cell>
          <cell r="P2946">
            <v>42490</v>
          </cell>
          <cell r="Q2946">
            <v>90119.14</v>
          </cell>
          <cell r="R2946">
            <v>56650</v>
          </cell>
          <cell r="S2946">
            <v>1728</v>
          </cell>
          <cell r="T2946">
            <v>12279.6</v>
          </cell>
          <cell r="U2946">
            <v>9701.85</v>
          </cell>
          <cell r="V2946">
            <v>1404</v>
          </cell>
          <cell r="W2946">
            <v>10886.4</v>
          </cell>
          <cell r="X2946">
            <v>99.75</v>
          </cell>
          <cell r="Y2946">
            <v>13884.38</v>
          </cell>
          <cell r="Z2946">
            <v>7902.76</v>
          </cell>
          <cell r="AA2946">
            <v>0</v>
          </cell>
          <cell r="AB2946">
            <v>2512.9</v>
          </cell>
          <cell r="AC2946">
            <v>20157.14</v>
          </cell>
          <cell r="AD2946">
            <v>2.02</v>
          </cell>
          <cell r="AE2946">
            <v>22464</v>
          </cell>
          <cell r="AF2946">
            <v>16.670000000000002</v>
          </cell>
          <cell r="AG2946">
            <v>5246.9</v>
          </cell>
          <cell r="AH2946">
            <v>66015.17</v>
          </cell>
          <cell r="AI2946">
            <v>2124</v>
          </cell>
          <cell r="AJ2946">
            <v>145902.85</v>
          </cell>
          <cell r="AK2946">
            <v>4451.93</v>
          </cell>
          <cell r="AL2946">
            <v>11706.57</v>
          </cell>
        </row>
        <row r="2947">
          <cell r="A2947">
            <v>38929</v>
          </cell>
          <cell r="B2947" t="str">
            <v>16:30</v>
          </cell>
          <cell r="C2947">
            <v>44053.8</v>
          </cell>
          <cell r="D2947">
            <v>68610.14</v>
          </cell>
          <cell r="E2947">
            <v>138797.44</v>
          </cell>
          <cell r="F2947">
            <v>20390.400000000001</v>
          </cell>
          <cell r="G2947">
            <v>96254.97</v>
          </cell>
          <cell r="H2947">
            <v>11138.79</v>
          </cell>
          <cell r="I2947">
            <v>-167.33</v>
          </cell>
          <cell r="J2947">
            <v>15617.45</v>
          </cell>
          <cell r="K2947">
            <v>5674.74</v>
          </cell>
          <cell r="L2947">
            <v>9765.4</v>
          </cell>
          <cell r="M2947">
            <v>6088.05</v>
          </cell>
          <cell r="N2947">
            <v>36984</v>
          </cell>
          <cell r="O2947">
            <v>7582.8</v>
          </cell>
          <cell r="P2947">
            <v>42160</v>
          </cell>
          <cell r="Q2947">
            <v>100727.33</v>
          </cell>
          <cell r="R2947">
            <v>49720</v>
          </cell>
          <cell r="S2947">
            <v>1836</v>
          </cell>
          <cell r="T2947">
            <v>12121.2</v>
          </cell>
          <cell r="U2947">
            <v>9765.4</v>
          </cell>
          <cell r="V2947">
            <v>1032</v>
          </cell>
          <cell r="W2947">
            <v>11318.4</v>
          </cell>
          <cell r="X2947">
            <v>108</v>
          </cell>
          <cell r="Y2947">
            <v>13718.1</v>
          </cell>
          <cell r="Z2947">
            <v>8068.87</v>
          </cell>
          <cell r="AA2947">
            <v>3.75</v>
          </cell>
          <cell r="AB2947">
            <v>2306.1999999999998</v>
          </cell>
          <cell r="AC2947">
            <v>20023.490000000002</v>
          </cell>
          <cell r="AD2947">
            <v>5.65</v>
          </cell>
          <cell r="AE2947">
            <v>22266</v>
          </cell>
          <cell r="AF2947">
            <v>38.54</v>
          </cell>
          <cell r="AG2947">
            <v>5287.92</v>
          </cell>
          <cell r="AH2947">
            <v>65998.05</v>
          </cell>
          <cell r="AI2947">
            <v>2131.1999999999998</v>
          </cell>
          <cell r="AJ2947">
            <v>146734.78</v>
          </cell>
          <cell r="AK2947">
            <v>4223.62</v>
          </cell>
          <cell r="AL2947">
            <v>11157.18</v>
          </cell>
        </row>
        <row r="2948">
          <cell r="A2948">
            <v>38929</v>
          </cell>
          <cell r="B2948" t="str">
            <v>16:45</v>
          </cell>
          <cell r="C2948">
            <v>44195.83</v>
          </cell>
          <cell r="D2948">
            <v>68610.14</v>
          </cell>
          <cell r="E2948">
            <v>138557.01999999999</v>
          </cell>
          <cell r="F2948">
            <v>20476.8</v>
          </cell>
          <cell r="G2948">
            <v>96254.97</v>
          </cell>
          <cell r="H2948">
            <v>11138.79</v>
          </cell>
          <cell r="I2948">
            <v>-168.77</v>
          </cell>
          <cell r="J2948">
            <v>15340.67</v>
          </cell>
          <cell r="K2948">
            <v>5661.05</v>
          </cell>
          <cell r="L2948">
            <v>9749.11</v>
          </cell>
          <cell r="M2948">
            <v>6076.85</v>
          </cell>
          <cell r="N2948">
            <v>37536</v>
          </cell>
          <cell r="O2948">
            <v>7582.8</v>
          </cell>
          <cell r="P2948">
            <v>42150.02</v>
          </cell>
          <cell r="Q2948">
            <v>101048.77</v>
          </cell>
          <cell r="R2948">
            <v>49750.03</v>
          </cell>
          <cell r="S2948">
            <v>1836</v>
          </cell>
          <cell r="T2948">
            <v>12150</v>
          </cell>
          <cell r="U2948">
            <v>9749.11</v>
          </cell>
          <cell r="V2948">
            <v>795</v>
          </cell>
          <cell r="W2948">
            <v>11232</v>
          </cell>
          <cell r="X2948">
            <v>111</v>
          </cell>
          <cell r="Y2948">
            <v>13718.1</v>
          </cell>
          <cell r="Z2948">
            <v>8256.69</v>
          </cell>
          <cell r="AA2948">
            <v>3.75</v>
          </cell>
          <cell r="AB2948">
            <v>2229.4</v>
          </cell>
          <cell r="AC2948">
            <v>20068.689999999999</v>
          </cell>
          <cell r="AD2948">
            <v>1.02</v>
          </cell>
          <cell r="AE2948">
            <v>22068</v>
          </cell>
          <cell r="AF2948">
            <v>38.54</v>
          </cell>
          <cell r="AG2948">
            <v>5233.9799999999996</v>
          </cell>
          <cell r="AH2948">
            <v>65791.850000000006</v>
          </cell>
          <cell r="AI2948">
            <v>2131.1999999999998</v>
          </cell>
          <cell r="AJ2948">
            <v>146718.75</v>
          </cell>
          <cell r="AK2948">
            <v>4280.7</v>
          </cell>
          <cell r="AL2948">
            <v>11216.79</v>
          </cell>
        </row>
        <row r="2949">
          <cell r="A2949">
            <v>38929</v>
          </cell>
          <cell r="B2949" t="str">
            <v>17:00</v>
          </cell>
          <cell r="C2949">
            <v>43490.06</v>
          </cell>
          <cell r="D2949">
            <v>66449.7</v>
          </cell>
          <cell r="E2949">
            <v>137717.37</v>
          </cell>
          <cell r="F2949">
            <v>20476.8</v>
          </cell>
          <cell r="G2949">
            <v>96216.63</v>
          </cell>
          <cell r="H2949">
            <v>11159.03</v>
          </cell>
          <cell r="I2949">
            <v>-176.53</v>
          </cell>
          <cell r="J2949">
            <v>15305.07</v>
          </cell>
          <cell r="K2949">
            <v>5646.9</v>
          </cell>
          <cell r="L2949">
            <v>9726.8799999999992</v>
          </cell>
          <cell r="M2949">
            <v>6088.05</v>
          </cell>
          <cell r="N2949">
            <v>36984</v>
          </cell>
          <cell r="O2949">
            <v>13861.36</v>
          </cell>
          <cell r="P2949">
            <v>42700</v>
          </cell>
          <cell r="Q2949">
            <v>95016.53</v>
          </cell>
          <cell r="R2949">
            <v>56140</v>
          </cell>
          <cell r="S2949">
            <v>1728</v>
          </cell>
          <cell r="T2949">
            <v>12924</v>
          </cell>
          <cell r="U2949">
            <v>9726.8799999999992</v>
          </cell>
          <cell r="V2949">
            <v>801</v>
          </cell>
          <cell r="W2949">
            <v>11376</v>
          </cell>
          <cell r="X2949">
            <v>130.5</v>
          </cell>
          <cell r="Y2949">
            <v>14133.8</v>
          </cell>
          <cell r="Z2949">
            <v>8220.7099999999991</v>
          </cell>
          <cell r="AA2949">
            <v>0</v>
          </cell>
          <cell r="AB2949">
            <v>2253.3000000000002</v>
          </cell>
          <cell r="AC2949">
            <v>20133.759999999998</v>
          </cell>
          <cell r="AD2949">
            <v>2.04</v>
          </cell>
          <cell r="AE2949">
            <v>22194</v>
          </cell>
          <cell r="AF2949">
            <v>35.409999999999997</v>
          </cell>
          <cell r="AG2949">
            <v>5281.98</v>
          </cell>
          <cell r="AH2949">
            <v>65143.05</v>
          </cell>
          <cell r="AI2949">
            <v>2160</v>
          </cell>
          <cell r="AJ2949">
            <v>147038.87</v>
          </cell>
          <cell r="AK2949">
            <v>4280.7</v>
          </cell>
          <cell r="AL2949">
            <v>12133.21</v>
          </cell>
        </row>
        <row r="2950">
          <cell r="A2950">
            <v>38929</v>
          </cell>
          <cell r="B2950" t="str">
            <v>17:15</v>
          </cell>
          <cell r="C2950">
            <v>42573.84</v>
          </cell>
          <cell r="D2950">
            <v>61848.79</v>
          </cell>
          <cell r="E2950">
            <v>138316.89000000001</v>
          </cell>
          <cell r="F2950">
            <v>20563.2</v>
          </cell>
          <cell r="G2950">
            <v>96216.63</v>
          </cell>
          <cell r="H2950">
            <v>11162.78</v>
          </cell>
          <cell r="I2950">
            <v>-167.33</v>
          </cell>
          <cell r="J2950">
            <v>15533.45</v>
          </cell>
          <cell r="K2950">
            <v>5710.2</v>
          </cell>
          <cell r="L2950">
            <v>9784.74</v>
          </cell>
          <cell r="M2950">
            <v>6088.05</v>
          </cell>
          <cell r="N2950">
            <v>36984</v>
          </cell>
          <cell r="O2950">
            <v>15371.85</v>
          </cell>
          <cell r="P2950">
            <v>42930.02</v>
          </cell>
          <cell r="Q2950">
            <v>91007.33</v>
          </cell>
          <cell r="R2950">
            <v>58250.02</v>
          </cell>
          <cell r="S2950">
            <v>1728</v>
          </cell>
          <cell r="T2950">
            <v>13104</v>
          </cell>
          <cell r="U2950">
            <v>9784.74</v>
          </cell>
          <cell r="V2950">
            <v>843</v>
          </cell>
          <cell r="W2950">
            <v>11289.6</v>
          </cell>
          <cell r="X2950">
            <v>117.75</v>
          </cell>
          <cell r="Y2950">
            <v>14466.36</v>
          </cell>
          <cell r="Z2950">
            <v>8383.07</v>
          </cell>
          <cell r="AA2950">
            <v>3.75</v>
          </cell>
          <cell r="AB2950">
            <v>2526.6999999999998</v>
          </cell>
          <cell r="AC2950">
            <v>19084.14</v>
          </cell>
          <cell r="AD2950">
            <v>1.06</v>
          </cell>
          <cell r="AE2950">
            <v>22158</v>
          </cell>
          <cell r="AF2950">
            <v>36.46</v>
          </cell>
          <cell r="AG2950">
            <v>5308.71</v>
          </cell>
          <cell r="AH2950">
            <v>63655.05</v>
          </cell>
          <cell r="AI2950">
            <v>2174.4</v>
          </cell>
          <cell r="AJ2950">
            <v>148478.73000000001</v>
          </cell>
          <cell r="AK2950">
            <v>4280.7</v>
          </cell>
          <cell r="AL2950">
            <v>13036.78</v>
          </cell>
        </row>
        <row r="2951">
          <cell r="A2951">
            <v>38929</v>
          </cell>
          <cell r="B2951" t="str">
            <v>17:30</v>
          </cell>
          <cell r="C2951">
            <v>43169.99</v>
          </cell>
          <cell r="D2951">
            <v>62168.85</v>
          </cell>
          <cell r="E2951">
            <v>138601.69</v>
          </cell>
          <cell r="F2951">
            <v>20563.2</v>
          </cell>
          <cell r="G2951">
            <v>96139.97</v>
          </cell>
          <cell r="H2951">
            <v>11186.78</v>
          </cell>
          <cell r="I2951">
            <v>-168.91</v>
          </cell>
          <cell r="J2951">
            <v>15496.66</v>
          </cell>
          <cell r="K2951">
            <v>9915.34</v>
          </cell>
          <cell r="L2951">
            <v>9760.11</v>
          </cell>
          <cell r="M2951">
            <v>6088.05</v>
          </cell>
          <cell r="N2951">
            <v>36984</v>
          </cell>
          <cell r="O2951">
            <v>15347.59</v>
          </cell>
          <cell r="P2951">
            <v>44430.01</v>
          </cell>
          <cell r="Q2951">
            <v>92248.91</v>
          </cell>
          <cell r="R2951">
            <v>59750.01</v>
          </cell>
          <cell r="S2951">
            <v>1836</v>
          </cell>
          <cell r="T2951">
            <v>13402.8</v>
          </cell>
          <cell r="U2951">
            <v>9760.11</v>
          </cell>
          <cell r="V2951">
            <v>831</v>
          </cell>
          <cell r="W2951">
            <v>11376</v>
          </cell>
          <cell r="X2951">
            <v>121.5</v>
          </cell>
          <cell r="Y2951">
            <v>15131.48</v>
          </cell>
          <cell r="Z2951">
            <v>8264.7999999999993</v>
          </cell>
          <cell r="AA2951">
            <v>3.75</v>
          </cell>
          <cell r="AB2951">
            <v>2606.6</v>
          </cell>
          <cell r="AC2951">
            <v>18544.3</v>
          </cell>
          <cell r="AD2951">
            <v>1.06</v>
          </cell>
          <cell r="AE2951">
            <v>22788</v>
          </cell>
          <cell r="AF2951">
            <v>44.79</v>
          </cell>
          <cell r="AG2951">
            <v>5052.17</v>
          </cell>
          <cell r="AH2951">
            <v>63718.05</v>
          </cell>
          <cell r="AI2951">
            <v>2217.6</v>
          </cell>
          <cell r="AJ2951">
            <v>150702.54</v>
          </cell>
          <cell r="AK2951">
            <v>3767.02</v>
          </cell>
          <cell r="AL2951">
            <v>14634.66</v>
          </cell>
        </row>
        <row r="2952">
          <cell r="A2952">
            <v>38929</v>
          </cell>
          <cell r="B2952" t="str">
            <v>17:45</v>
          </cell>
          <cell r="C2952">
            <v>43292.02</v>
          </cell>
          <cell r="D2952">
            <v>63809.18</v>
          </cell>
          <cell r="E2952">
            <v>138775.71</v>
          </cell>
          <cell r="F2952">
            <v>20649.599999999999</v>
          </cell>
          <cell r="G2952">
            <v>96216.63</v>
          </cell>
          <cell r="H2952">
            <v>11208.9</v>
          </cell>
          <cell r="I2952">
            <v>-163.31</v>
          </cell>
          <cell r="J2952">
            <v>15784.63</v>
          </cell>
          <cell r="K2952">
            <v>12005.62</v>
          </cell>
          <cell r="L2952">
            <v>9773.6299999999992</v>
          </cell>
          <cell r="M2952">
            <v>6095.52</v>
          </cell>
          <cell r="N2952">
            <v>36984</v>
          </cell>
          <cell r="O2952">
            <v>15365.79</v>
          </cell>
          <cell r="P2952">
            <v>47649.97</v>
          </cell>
          <cell r="Q2952">
            <v>93443.31</v>
          </cell>
          <cell r="R2952">
            <v>63009.97</v>
          </cell>
          <cell r="S2952">
            <v>1728</v>
          </cell>
          <cell r="T2952">
            <v>13683.6</v>
          </cell>
          <cell r="U2952">
            <v>9773.6299999999992</v>
          </cell>
          <cell r="V2952">
            <v>855</v>
          </cell>
          <cell r="W2952">
            <v>11692.8</v>
          </cell>
          <cell r="X2952">
            <v>111.75</v>
          </cell>
          <cell r="Y2952">
            <v>15464.04</v>
          </cell>
          <cell r="Z2952">
            <v>8361.44</v>
          </cell>
          <cell r="AA2952">
            <v>1.88</v>
          </cell>
          <cell r="AB2952">
            <v>2703.7</v>
          </cell>
          <cell r="AC2952">
            <v>18221.71</v>
          </cell>
          <cell r="AD2952">
            <v>1.94</v>
          </cell>
          <cell r="AE2952">
            <v>23364</v>
          </cell>
          <cell r="AF2952">
            <v>63.54</v>
          </cell>
          <cell r="AG2952">
            <v>3727.08</v>
          </cell>
          <cell r="AH2952">
            <v>64514.52</v>
          </cell>
          <cell r="AI2952">
            <v>2311.1999999999998</v>
          </cell>
          <cell r="AJ2952">
            <v>153438.31</v>
          </cell>
          <cell r="AK2952">
            <v>2796.72</v>
          </cell>
          <cell r="AL2952">
            <v>16474.52</v>
          </cell>
        </row>
        <row r="2953">
          <cell r="A2953">
            <v>38929</v>
          </cell>
          <cell r="B2953" t="str">
            <v>18:00</v>
          </cell>
          <cell r="C2953">
            <v>50635.78</v>
          </cell>
          <cell r="D2953">
            <v>77411.899999999994</v>
          </cell>
          <cell r="E2953">
            <v>140174.21</v>
          </cell>
          <cell r="F2953">
            <v>20736</v>
          </cell>
          <cell r="G2953">
            <v>96254.97</v>
          </cell>
          <cell r="H2953">
            <v>11280.9</v>
          </cell>
          <cell r="I2953">
            <v>-170.93</v>
          </cell>
          <cell r="J2953">
            <v>15844.23</v>
          </cell>
          <cell r="K2953">
            <v>12015.76</v>
          </cell>
          <cell r="L2953">
            <v>10244.299999999999</v>
          </cell>
          <cell r="M2953">
            <v>6088.05</v>
          </cell>
          <cell r="N2953">
            <v>36984</v>
          </cell>
          <cell r="O2953">
            <v>15487.11</v>
          </cell>
          <cell r="P2953">
            <v>51340.03</v>
          </cell>
          <cell r="Q2953">
            <v>97010.93</v>
          </cell>
          <cell r="R2953">
            <v>66780.03</v>
          </cell>
          <cell r="S2953">
            <v>1836</v>
          </cell>
          <cell r="T2953">
            <v>14400</v>
          </cell>
          <cell r="U2953">
            <v>10244.299999999999</v>
          </cell>
          <cell r="V2953">
            <v>870</v>
          </cell>
          <cell r="W2953">
            <v>12240</v>
          </cell>
          <cell r="X2953">
            <v>111.75</v>
          </cell>
          <cell r="Y2953">
            <v>15879.74</v>
          </cell>
          <cell r="Z2953">
            <v>9069.64</v>
          </cell>
          <cell r="AA2953">
            <v>1.88</v>
          </cell>
          <cell r="AB2953">
            <v>2775.2</v>
          </cell>
          <cell r="AC2953">
            <v>19007.37</v>
          </cell>
          <cell r="AD2953">
            <v>0.95</v>
          </cell>
          <cell r="AE2953">
            <v>24624</v>
          </cell>
          <cell r="AF2953">
            <v>99.99</v>
          </cell>
          <cell r="AG2953">
            <v>3525.21</v>
          </cell>
          <cell r="AH2953">
            <v>67150.05</v>
          </cell>
          <cell r="AI2953">
            <v>2512.8000000000002</v>
          </cell>
          <cell r="AJ2953">
            <v>158141.87</v>
          </cell>
          <cell r="AK2953">
            <v>3938.24</v>
          </cell>
          <cell r="AL2953">
            <v>19270.54</v>
          </cell>
        </row>
        <row r="2954">
          <cell r="A2954">
            <v>38929</v>
          </cell>
          <cell r="B2954" t="str">
            <v>18:15</v>
          </cell>
          <cell r="C2954">
            <v>52701.48</v>
          </cell>
          <cell r="D2954">
            <v>86493.69</v>
          </cell>
          <cell r="E2954">
            <v>148685.85</v>
          </cell>
          <cell r="F2954">
            <v>25228.799999999999</v>
          </cell>
          <cell r="G2954">
            <v>100011.63</v>
          </cell>
          <cell r="H2954">
            <v>11592.87</v>
          </cell>
          <cell r="I2954">
            <v>-179.55</v>
          </cell>
          <cell r="J2954">
            <v>16397.78</v>
          </cell>
          <cell r="K2954">
            <v>12066.99</v>
          </cell>
          <cell r="L2954">
            <v>12723.18</v>
          </cell>
          <cell r="M2954">
            <v>6297.21</v>
          </cell>
          <cell r="N2954">
            <v>38640</v>
          </cell>
          <cell r="O2954">
            <v>16118</v>
          </cell>
          <cell r="P2954">
            <v>59230</v>
          </cell>
          <cell r="Q2954">
            <v>97499.55</v>
          </cell>
          <cell r="R2954">
            <v>75270</v>
          </cell>
          <cell r="S2954">
            <v>1728</v>
          </cell>
          <cell r="T2954">
            <v>14176.8</v>
          </cell>
          <cell r="U2954">
            <v>12723.18</v>
          </cell>
          <cell r="V2954">
            <v>990</v>
          </cell>
          <cell r="W2954">
            <v>12384</v>
          </cell>
          <cell r="X2954">
            <v>116.25</v>
          </cell>
          <cell r="Y2954">
            <v>17043.7</v>
          </cell>
          <cell r="Z2954">
            <v>9917.4</v>
          </cell>
          <cell r="AA2954">
            <v>1.88</v>
          </cell>
          <cell r="AB2954">
            <v>3102.1</v>
          </cell>
          <cell r="AC2954">
            <v>20933.830000000002</v>
          </cell>
          <cell r="AD2954">
            <v>1.0900000000000001</v>
          </cell>
          <cell r="AE2954">
            <v>27882</v>
          </cell>
          <cell r="AF2954">
            <v>152.07</v>
          </cell>
          <cell r="AG2954">
            <v>3570.08</v>
          </cell>
          <cell r="AH2954">
            <v>74217.210000000006</v>
          </cell>
          <cell r="AI2954">
            <v>3124.8</v>
          </cell>
          <cell r="AJ2954">
            <v>171436.35</v>
          </cell>
          <cell r="AK2954">
            <v>4109.47</v>
          </cell>
          <cell r="AL2954">
            <v>23718.240000000002</v>
          </cell>
        </row>
        <row r="2955">
          <cell r="A2955">
            <v>38929</v>
          </cell>
          <cell r="B2955" t="str">
            <v>18:30</v>
          </cell>
          <cell r="C2955">
            <v>53541.68</v>
          </cell>
          <cell r="D2955">
            <v>86013.6</v>
          </cell>
          <cell r="E2955">
            <v>153122.56</v>
          </cell>
          <cell r="F2955">
            <v>44150.400000000001</v>
          </cell>
          <cell r="G2955">
            <v>102273.3</v>
          </cell>
          <cell r="H2955">
            <v>11886.47</v>
          </cell>
          <cell r="I2955">
            <v>8928.69</v>
          </cell>
          <cell r="J2955">
            <v>16517.37</v>
          </cell>
          <cell r="K2955">
            <v>15040.55</v>
          </cell>
          <cell r="L2955">
            <v>13652.08</v>
          </cell>
          <cell r="M2955">
            <v>6304.68</v>
          </cell>
          <cell r="N2955">
            <v>39192</v>
          </cell>
          <cell r="O2955">
            <v>16366.72</v>
          </cell>
          <cell r="P2955">
            <v>75880.02</v>
          </cell>
          <cell r="Q2955">
            <v>94785.59</v>
          </cell>
          <cell r="R2955">
            <v>92240.02</v>
          </cell>
          <cell r="S2955">
            <v>1836</v>
          </cell>
          <cell r="T2955">
            <v>16844.400000000001</v>
          </cell>
          <cell r="U2955">
            <v>13652.08</v>
          </cell>
          <cell r="V2955">
            <v>1242</v>
          </cell>
          <cell r="W2955">
            <v>12873.6</v>
          </cell>
          <cell r="X2955">
            <v>117</v>
          </cell>
          <cell r="Y2955">
            <v>19122.2</v>
          </cell>
          <cell r="Z2955">
            <v>11177.66</v>
          </cell>
          <cell r="AA2955">
            <v>7.5</v>
          </cell>
          <cell r="AB2955">
            <v>3720.4</v>
          </cell>
          <cell r="AC2955">
            <v>24399.39</v>
          </cell>
          <cell r="AD2955">
            <v>2.2799999999999998</v>
          </cell>
          <cell r="AE2955">
            <v>32454</v>
          </cell>
          <cell r="AF2955">
            <v>179.16</v>
          </cell>
          <cell r="AG2955">
            <v>3562.68</v>
          </cell>
          <cell r="AH2955">
            <v>84160.68</v>
          </cell>
          <cell r="AI2955">
            <v>3794.4</v>
          </cell>
          <cell r="AJ2955">
            <v>182043.19</v>
          </cell>
          <cell r="AK2955">
            <v>4109.47</v>
          </cell>
          <cell r="AL2955">
            <v>28717.63</v>
          </cell>
        </row>
        <row r="2956">
          <cell r="A2956">
            <v>38929</v>
          </cell>
          <cell r="B2956" t="str">
            <v>18:45</v>
          </cell>
          <cell r="C2956">
            <v>54044.6</v>
          </cell>
          <cell r="D2956">
            <v>86293.53</v>
          </cell>
          <cell r="E2956">
            <v>158485.79999999999</v>
          </cell>
          <cell r="F2956">
            <v>47692.800000000003</v>
          </cell>
          <cell r="G2956">
            <v>102656.63</v>
          </cell>
          <cell r="H2956">
            <v>11921.73</v>
          </cell>
          <cell r="I2956">
            <v>24182.53</v>
          </cell>
          <cell r="J2956">
            <v>16504.57</v>
          </cell>
          <cell r="K2956">
            <v>15837.9</v>
          </cell>
          <cell r="L2956">
            <v>14249.13</v>
          </cell>
          <cell r="M2956">
            <v>6300.95</v>
          </cell>
          <cell r="N2956">
            <v>39744</v>
          </cell>
          <cell r="O2956">
            <v>16342.45</v>
          </cell>
          <cell r="P2956">
            <v>105760.02</v>
          </cell>
          <cell r="Q2956">
            <v>89762.84</v>
          </cell>
          <cell r="R2956">
            <v>122080.02</v>
          </cell>
          <cell r="S2956">
            <v>1836</v>
          </cell>
          <cell r="T2956">
            <v>21646.799999999999</v>
          </cell>
          <cell r="U2956">
            <v>14249.13</v>
          </cell>
          <cell r="V2956">
            <v>1476</v>
          </cell>
          <cell r="W2956">
            <v>13910.4</v>
          </cell>
          <cell r="X2956">
            <v>117.75</v>
          </cell>
          <cell r="Y2956">
            <v>20618.72</v>
          </cell>
          <cell r="Z2956">
            <v>11991.94</v>
          </cell>
          <cell r="AA2956">
            <v>18.760000000000002</v>
          </cell>
          <cell r="AB2956">
            <v>4116.8999999999996</v>
          </cell>
          <cell r="AC2956">
            <v>26443.65</v>
          </cell>
          <cell r="AD2956">
            <v>1.5</v>
          </cell>
          <cell r="AE2956">
            <v>35568</v>
          </cell>
          <cell r="AF2956">
            <v>189.57</v>
          </cell>
          <cell r="AG2956">
            <v>3557.83</v>
          </cell>
          <cell r="AH2956">
            <v>92115.95</v>
          </cell>
          <cell r="AI2956">
            <v>4219.2</v>
          </cell>
          <cell r="AJ2956">
            <v>188170.34</v>
          </cell>
          <cell r="AK2956">
            <v>4337.78</v>
          </cell>
          <cell r="AL2956">
            <v>29554.560000000001</v>
          </cell>
        </row>
        <row r="2957">
          <cell r="A2957">
            <v>38929</v>
          </cell>
          <cell r="B2957" t="str">
            <v>19:00</v>
          </cell>
          <cell r="C2957">
            <v>50690.19</v>
          </cell>
          <cell r="D2957">
            <v>80812.58</v>
          </cell>
          <cell r="E2957">
            <v>155210.72</v>
          </cell>
          <cell r="F2957">
            <v>47606.400000000001</v>
          </cell>
          <cell r="G2957">
            <v>102541.63</v>
          </cell>
          <cell r="H2957">
            <v>12021.47</v>
          </cell>
          <cell r="I2957">
            <v>43385.45</v>
          </cell>
          <cell r="J2957">
            <v>16529.37</v>
          </cell>
          <cell r="K2957">
            <v>15468.23</v>
          </cell>
          <cell r="L2957">
            <v>15161.41</v>
          </cell>
          <cell r="M2957">
            <v>6312.15</v>
          </cell>
          <cell r="N2957">
            <v>39192</v>
          </cell>
          <cell r="O2957">
            <v>16445.580000000002</v>
          </cell>
          <cell r="P2957">
            <v>119430.02</v>
          </cell>
          <cell r="Q2957">
            <v>91066.75</v>
          </cell>
          <cell r="R2957">
            <v>135830.01</v>
          </cell>
          <cell r="S2957">
            <v>1944</v>
          </cell>
          <cell r="T2957">
            <v>22705.200000000001</v>
          </cell>
          <cell r="U2957">
            <v>15161.41</v>
          </cell>
          <cell r="V2957">
            <v>1584</v>
          </cell>
          <cell r="W2957">
            <v>14054.4</v>
          </cell>
          <cell r="X2957">
            <v>125.25</v>
          </cell>
          <cell r="Y2957">
            <v>21366.98</v>
          </cell>
          <cell r="Z2957">
            <v>12060.24</v>
          </cell>
          <cell r="AA2957">
            <v>22.51</v>
          </cell>
          <cell r="AB2957">
            <v>4335.3</v>
          </cell>
          <cell r="AC2957">
            <v>27133.79</v>
          </cell>
          <cell r="AD2957">
            <v>10.97</v>
          </cell>
          <cell r="AE2957">
            <v>36432</v>
          </cell>
          <cell r="AF2957">
            <v>194.78</v>
          </cell>
          <cell r="AG2957">
            <v>3597.98</v>
          </cell>
          <cell r="AH2957">
            <v>95238.15</v>
          </cell>
          <cell r="AI2957">
            <v>4413.6000000000004</v>
          </cell>
          <cell r="AJ2957">
            <v>187818.38</v>
          </cell>
          <cell r="AK2957">
            <v>4509</v>
          </cell>
          <cell r="AL2957">
            <v>32327.19</v>
          </cell>
        </row>
        <row r="2958">
          <cell r="A2958">
            <v>38929</v>
          </cell>
          <cell r="B2958" t="str">
            <v>19:15</v>
          </cell>
          <cell r="C2958">
            <v>49787.98</v>
          </cell>
          <cell r="D2958">
            <v>83653.14</v>
          </cell>
          <cell r="E2958">
            <v>157938.14000000001</v>
          </cell>
          <cell r="F2958">
            <v>47692.800000000003</v>
          </cell>
          <cell r="G2958">
            <v>103116.63</v>
          </cell>
          <cell r="H2958">
            <v>12091.59</v>
          </cell>
          <cell r="I2958">
            <v>43502.7</v>
          </cell>
          <cell r="J2958">
            <v>16853.740000000002</v>
          </cell>
          <cell r="K2958">
            <v>16157.37</v>
          </cell>
          <cell r="L2958">
            <v>15535.56</v>
          </cell>
          <cell r="M2958">
            <v>6300.95</v>
          </cell>
          <cell r="N2958">
            <v>39192</v>
          </cell>
          <cell r="O2958">
            <v>16572.97</v>
          </cell>
          <cell r="P2958">
            <v>120439.98</v>
          </cell>
          <cell r="Q2958">
            <v>95507.16</v>
          </cell>
          <cell r="R2958">
            <v>136999.98000000001</v>
          </cell>
          <cell r="S2958">
            <v>1944</v>
          </cell>
          <cell r="T2958">
            <v>22960.799999999999</v>
          </cell>
          <cell r="U2958">
            <v>15535.56</v>
          </cell>
          <cell r="V2958">
            <v>1644</v>
          </cell>
          <cell r="W2958">
            <v>14400</v>
          </cell>
          <cell r="X2958">
            <v>132</v>
          </cell>
          <cell r="Y2958">
            <v>21450.12</v>
          </cell>
          <cell r="Z2958">
            <v>12181.11</v>
          </cell>
          <cell r="AA2958">
            <v>20.64</v>
          </cell>
          <cell r="AB2958">
            <v>4466.1000000000004</v>
          </cell>
          <cell r="AC2958">
            <v>27452.400000000001</v>
          </cell>
          <cell r="AD2958">
            <v>14.69</v>
          </cell>
          <cell r="AE2958">
            <v>36720</v>
          </cell>
          <cell r="AF2958">
            <v>191.65</v>
          </cell>
          <cell r="AG2958">
            <v>3546.99</v>
          </cell>
          <cell r="AH2958">
            <v>96147.95</v>
          </cell>
          <cell r="AI2958">
            <v>4478.3999999999996</v>
          </cell>
          <cell r="AJ2958">
            <v>188218.23</v>
          </cell>
          <cell r="AK2958">
            <v>4337.78</v>
          </cell>
          <cell r="AL2958">
            <v>30331.87</v>
          </cell>
        </row>
        <row r="2959">
          <cell r="A2959">
            <v>38929</v>
          </cell>
          <cell r="B2959" t="str">
            <v>19:30</v>
          </cell>
          <cell r="C2959">
            <v>50744.21</v>
          </cell>
          <cell r="D2959">
            <v>84733.37</v>
          </cell>
          <cell r="E2959">
            <v>158178.96</v>
          </cell>
          <cell r="F2959">
            <v>47606.400000000001</v>
          </cell>
          <cell r="G2959">
            <v>103154.96</v>
          </cell>
          <cell r="H2959">
            <v>12091.59</v>
          </cell>
          <cell r="I2959">
            <v>46557.62</v>
          </cell>
          <cell r="J2959">
            <v>16576.16</v>
          </cell>
          <cell r="K2959">
            <v>16370.8</v>
          </cell>
          <cell r="L2959">
            <v>15457.15</v>
          </cell>
          <cell r="M2959">
            <v>6300.95</v>
          </cell>
          <cell r="N2959">
            <v>39192</v>
          </cell>
          <cell r="O2959">
            <v>16542.64</v>
          </cell>
          <cell r="P2959">
            <v>120450</v>
          </cell>
          <cell r="Q2959">
            <v>99122.94</v>
          </cell>
          <cell r="R2959">
            <v>136930</v>
          </cell>
          <cell r="S2959">
            <v>1944</v>
          </cell>
          <cell r="T2959">
            <v>22989.599999999999</v>
          </cell>
          <cell r="U2959">
            <v>15457.15</v>
          </cell>
          <cell r="V2959">
            <v>1659</v>
          </cell>
          <cell r="W2959">
            <v>14457.6</v>
          </cell>
          <cell r="X2959">
            <v>165</v>
          </cell>
          <cell r="Y2959">
            <v>21450.12</v>
          </cell>
          <cell r="Z2959">
            <v>12414.54</v>
          </cell>
          <cell r="AA2959">
            <v>20.64</v>
          </cell>
          <cell r="AB2959">
            <v>4450</v>
          </cell>
          <cell r="AC2959">
            <v>27507.5</v>
          </cell>
          <cell r="AD2959">
            <v>14.35</v>
          </cell>
          <cell r="AE2959">
            <v>36846</v>
          </cell>
          <cell r="AF2959">
            <v>190.61</v>
          </cell>
          <cell r="AG2959">
            <v>3602.59</v>
          </cell>
          <cell r="AH2959">
            <v>96513.95</v>
          </cell>
          <cell r="AI2959">
            <v>4478.3999999999996</v>
          </cell>
          <cell r="AJ2959">
            <v>187978.23999999999</v>
          </cell>
          <cell r="AK2959">
            <v>4451.93</v>
          </cell>
          <cell r="AL2959">
            <v>29990.53</v>
          </cell>
        </row>
        <row r="2960">
          <cell r="A2960">
            <v>38929</v>
          </cell>
          <cell r="B2960" t="str">
            <v>19:45</v>
          </cell>
          <cell r="C2960">
            <v>49723.96</v>
          </cell>
          <cell r="D2960">
            <v>80292.47</v>
          </cell>
          <cell r="E2960">
            <v>157578.10999999999</v>
          </cell>
          <cell r="F2960">
            <v>47606.400000000001</v>
          </cell>
          <cell r="G2960">
            <v>103039.96</v>
          </cell>
          <cell r="H2960">
            <v>12091.59</v>
          </cell>
          <cell r="I2960">
            <v>49344.22</v>
          </cell>
          <cell r="J2960">
            <v>16672.150000000001</v>
          </cell>
          <cell r="K2960">
            <v>16234.92</v>
          </cell>
          <cell r="L2960">
            <v>15351.95</v>
          </cell>
          <cell r="M2960">
            <v>6304.68</v>
          </cell>
          <cell r="N2960">
            <v>39192</v>
          </cell>
          <cell r="O2960">
            <v>16554.77</v>
          </cell>
          <cell r="P2960">
            <v>120660</v>
          </cell>
          <cell r="Q2960">
            <v>99396.160000000003</v>
          </cell>
          <cell r="R2960">
            <v>137220</v>
          </cell>
          <cell r="S2960">
            <v>1944</v>
          </cell>
          <cell r="T2960">
            <v>22860</v>
          </cell>
          <cell r="U2960">
            <v>15351.95</v>
          </cell>
          <cell r="V2960">
            <v>1617</v>
          </cell>
          <cell r="W2960">
            <v>13507.2</v>
          </cell>
          <cell r="X2960">
            <v>222</v>
          </cell>
          <cell r="Y2960">
            <v>21283.84</v>
          </cell>
          <cell r="Z2960">
            <v>12343.51</v>
          </cell>
          <cell r="AA2960">
            <v>20.64</v>
          </cell>
          <cell r="AB2960">
            <v>4405.2</v>
          </cell>
          <cell r="AC2960">
            <v>27517.84</v>
          </cell>
          <cell r="AD2960">
            <v>14.38</v>
          </cell>
          <cell r="AE2960">
            <v>36774</v>
          </cell>
          <cell r="AF2960">
            <v>188.53</v>
          </cell>
          <cell r="AG2960">
            <v>3558.08</v>
          </cell>
          <cell r="AH2960">
            <v>96121.68</v>
          </cell>
          <cell r="AI2960">
            <v>4464</v>
          </cell>
          <cell r="AJ2960">
            <v>187402.23999999999</v>
          </cell>
          <cell r="AK2960">
            <v>4451.93</v>
          </cell>
          <cell r="AL2960">
            <v>30102.74</v>
          </cell>
        </row>
        <row r="2961">
          <cell r="A2961">
            <v>38929</v>
          </cell>
          <cell r="B2961" t="str">
            <v>20:00</v>
          </cell>
          <cell r="C2961">
            <v>49821.19</v>
          </cell>
          <cell r="D2961">
            <v>76811.78</v>
          </cell>
          <cell r="E2961">
            <v>158417.28</v>
          </cell>
          <cell r="F2961">
            <v>47692.800000000003</v>
          </cell>
          <cell r="G2961">
            <v>103039.96</v>
          </cell>
          <cell r="H2961">
            <v>12281.7</v>
          </cell>
          <cell r="I2961">
            <v>49437.49</v>
          </cell>
          <cell r="J2961">
            <v>16611.36</v>
          </cell>
          <cell r="K2961">
            <v>16221.1</v>
          </cell>
          <cell r="L2961">
            <v>15459.81</v>
          </cell>
          <cell r="M2961">
            <v>6300.95</v>
          </cell>
          <cell r="N2961">
            <v>39192</v>
          </cell>
          <cell r="O2961">
            <v>16663.96</v>
          </cell>
          <cell r="P2961">
            <v>120380.04</v>
          </cell>
          <cell r="Q2961">
            <v>99868.15</v>
          </cell>
          <cell r="R2961">
            <v>136980.04</v>
          </cell>
          <cell r="S2961">
            <v>1944</v>
          </cell>
          <cell r="T2961">
            <v>22615.200000000001</v>
          </cell>
          <cell r="U2961">
            <v>15459.81</v>
          </cell>
          <cell r="V2961">
            <v>1560</v>
          </cell>
          <cell r="W2961">
            <v>12873.6</v>
          </cell>
          <cell r="X2961">
            <v>300.75</v>
          </cell>
          <cell r="Y2961">
            <v>21200.7</v>
          </cell>
          <cell r="Z2961">
            <v>12133.79</v>
          </cell>
          <cell r="AA2961">
            <v>18.760000000000002</v>
          </cell>
          <cell r="AB2961">
            <v>4346.2</v>
          </cell>
          <cell r="AC2961">
            <v>27522.44</v>
          </cell>
          <cell r="AD2961">
            <v>15.2</v>
          </cell>
          <cell r="AE2961">
            <v>36450</v>
          </cell>
          <cell r="AF2961">
            <v>179.16</v>
          </cell>
          <cell r="AG2961">
            <v>3538.43</v>
          </cell>
          <cell r="AH2961">
            <v>95904.95</v>
          </cell>
          <cell r="AI2961">
            <v>4464</v>
          </cell>
          <cell r="AJ2961">
            <v>187498.21</v>
          </cell>
          <cell r="AK2961">
            <v>4394.8500000000004</v>
          </cell>
          <cell r="AL2961">
            <v>29378.02</v>
          </cell>
        </row>
        <row r="2962">
          <cell r="A2962">
            <v>38929</v>
          </cell>
          <cell r="B2962" t="str">
            <v>20:15</v>
          </cell>
          <cell r="C2962">
            <v>50926.25</v>
          </cell>
          <cell r="D2962">
            <v>74771.38</v>
          </cell>
          <cell r="E2962">
            <v>160536.97</v>
          </cell>
          <cell r="F2962">
            <v>47606.400000000001</v>
          </cell>
          <cell r="G2962">
            <v>103154.96</v>
          </cell>
          <cell r="H2962">
            <v>12475.56</v>
          </cell>
          <cell r="I2962">
            <v>49459.14</v>
          </cell>
          <cell r="J2962">
            <v>16695.349999999999</v>
          </cell>
          <cell r="K2962">
            <v>16424.580000000002</v>
          </cell>
          <cell r="L2962">
            <v>14676.43</v>
          </cell>
          <cell r="M2962">
            <v>6304.68</v>
          </cell>
          <cell r="N2962">
            <v>39744</v>
          </cell>
          <cell r="O2962">
            <v>16754.96</v>
          </cell>
          <cell r="P2962">
            <v>119720.01</v>
          </cell>
          <cell r="Q2962">
            <v>102959.45</v>
          </cell>
          <cell r="R2962">
            <v>136440.01</v>
          </cell>
          <cell r="S2962">
            <v>2052</v>
          </cell>
          <cell r="T2962">
            <v>23122.799999999999</v>
          </cell>
          <cell r="U2962">
            <v>14676.43</v>
          </cell>
          <cell r="V2962">
            <v>1545</v>
          </cell>
          <cell r="W2962">
            <v>13795.2</v>
          </cell>
          <cell r="X2962">
            <v>385.5</v>
          </cell>
          <cell r="Y2962">
            <v>21034.42</v>
          </cell>
          <cell r="Z2962">
            <v>11549.71</v>
          </cell>
          <cell r="AA2962">
            <v>20.64</v>
          </cell>
          <cell r="AB2962">
            <v>4290.3999999999996</v>
          </cell>
          <cell r="AC2962">
            <v>27417.200000000001</v>
          </cell>
          <cell r="AD2962">
            <v>14.24</v>
          </cell>
          <cell r="AE2962">
            <v>35802</v>
          </cell>
          <cell r="AF2962">
            <v>179.16</v>
          </cell>
          <cell r="AG2962">
            <v>3520.01</v>
          </cell>
          <cell r="AH2962">
            <v>95797.68</v>
          </cell>
          <cell r="AI2962">
            <v>4413.6000000000004</v>
          </cell>
          <cell r="AJ2962">
            <v>187594.14</v>
          </cell>
          <cell r="AK2962">
            <v>4337.78</v>
          </cell>
          <cell r="AL2962">
            <v>28123.78</v>
          </cell>
        </row>
        <row r="2963">
          <cell r="A2963">
            <v>38929</v>
          </cell>
          <cell r="B2963" t="str">
            <v>20:30</v>
          </cell>
          <cell r="C2963">
            <v>51574.01</v>
          </cell>
          <cell r="D2963">
            <v>75371.490000000005</v>
          </cell>
          <cell r="E2963">
            <v>160617.39000000001</v>
          </cell>
          <cell r="F2963">
            <v>47692.800000000003</v>
          </cell>
          <cell r="G2963">
            <v>103154.96</v>
          </cell>
          <cell r="H2963">
            <v>12497.68</v>
          </cell>
          <cell r="I2963">
            <v>49451.35</v>
          </cell>
          <cell r="J2963">
            <v>16777.34</v>
          </cell>
          <cell r="K2963">
            <v>16353.86</v>
          </cell>
          <cell r="L2963">
            <v>14573.95</v>
          </cell>
          <cell r="M2963">
            <v>6304.68</v>
          </cell>
          <cell r="N2963">
            <v>39192</v>
          </cell>
          <cell r="O2963">
            <v>16779.22</v>
          </cell>
          <cell r="P2963">
            <v>114010.02</v>
          </cell>
          <cell r="Q2963">
            <v>109385.62</v>
          </cell>
          <cell r="R2963">
            <v>130770.02</v>
          </cell>
          <cell r="S2963">
            <v>1944</v>
          </cell>
          <cell r="T2963">
            <v>22320</v>
          </cell>
          <cell r="U2963">
            <v>14573.95</v>
          </cell>
          <cell r="V2963">
            <v>1506</v>
          </cell>
          <cell r="W2963">
            <v>13824</v>
          </cell>
          <cell r="X2963">
            <v>433.5</v>
          </cell>
          <cell r="Y2963">
            <v>20868.14</v>
          </cell>
          <cell r="Z2963">
            <v>11320.38</v>
          </cell>
          <cell r="AA2963">
            <v>18.760000000000002</v>
          </cell>
          <cell r="AB2963">
            <v>4188.3999999999996</v>
          </cell>
          <cell r="AC2963">
            <v>26847.63</v>
          </cell>
          <cell r="AD2963">
            <v>14.17</v>
          </cell>
          <cell r="AE2963">
            <v>35352</v>
          </cell>
          <cell r="AF2963">
            <v>172.91</v>
          </cell>
          <cell r="AG2963">
            <v>3460.89</v>
          </cell>
          <cell r="AH2963">
            <v>94954.68</v>
          </cell>
          <cell r="AI2963">
            <v>4291.2</v>
          </cell>
          <cell r="AJ2963">
            <v>186458.34</v>
          </cell>
          <cell r="AK2963">
            <v>4337.78</v>
          </cell>
          <cell r="AL2963">
            <v>27012.15</v>
          </cell>
        </row>
        <row r="2964">
          <cell r="A2964">
            <v>38929</v>
          </cell>
          <cell r="B2964" t="str">
            <v>20:45</v>
          </cell>
          <cell r="C2964">
            <v>51607.22</v>
          </cell>
          <cell r="D2964">
            <v>75331.490000000005</v>
          </cell>
          <cell r="E2964">
            <v>160697.78</v>
          </cell>
          <cell r="F2964">
            <v>47692.800000000003</v>
          </cell>
          <cell r="G2964">
            <v>103193.3</v>
          </cell>
          <cell r="H2964">
            <v>12521.68</v>
          </cell>
          <cell r="I2964">
            <v>49498.06</v>
          </cell>
          <cell r="J2964">
            <v>16430.169999999998</v>
          </cell>
          <cell r="K2964">
            <v>16343.64</v>
          </cell>
          <cell r="L2964">
            <v>14388.39</v>
          </cell>
          <cell r="M2964">
            <v>6293.48</v>
          </cell>
          <cell r="N2964">
            <v>39744</v>
          </cell>
          <cell r="O2964">
            <v>16730.689999999999</v>
          </cell>
          <cell r="P2964">
            <v>105940</v>
          </cell>
          <cell r="Q2964">
            <v>115183.71</v>
          </cell>
          <cell r="R2964">
            <v>122620</v>
          </cell>
          <cell r="S2964">
            <v>2052</v>
          </cell>
          <cell r="T2964">
            <v>21657.599999999999</v>
          </cell>
          <cell r="U2964">
            <v>14388.39</v>
          </cell>
          <cell r="V2964">
            <v>1479</v>
          </cell>
          <cell r="W2964">
            <v>13651.2</v>
          </cell>
          <cell r="X2964">
            <v>453.75</v>
          </cell>
          <cell r="Y2964">
            <v>20618.72</v>
          </cell>
          <cell r="Z2964">
            <v>11333.61</v>
          </cell>
          <cell r="AA2964">
            <v>18.760000000000002</v>
          </cell>
          <cell r="AB2964">
            <v>4062.5</v>
          </cell>
          <cell r="AC2964">
            <v>26566.77</v>
          </cell>
          <cell r="AD2964">
            <v>14.88</v>
          </cell>
          <cell r="AE2964">
            <v>34686</v>
          </cell>
          <cell r="AF2964">
            <v>164.57</v>
          </cell>
          <cell r="AG2964">
            <v>3577.41</v>
          </cell>
          <cell r="AH2964">
            <v>93851.48</v>
          </cell>
          <cell r="AI2964">
            <v>4190.3999999999996</v>
          </cell>
          <cell r="AJ2964">
            <v>185130.39</v>
          </cell>
          <cell r="AK2964">
            <v>3709.94</v>
          </cell>
          <cell r="AL2964">
            <v>25913.38</v>
          </cell>
        </row>
        <row r="2965">
          <cell r="A2965">
            <v>38929</v>
          </cell>
          <cell r="B2965" t="str">
            <v>21:00</v>
          </cell>
          <cell r="C2965">
            <v>51693.24</v>
          </cell>
          <cell r="D2965">
            <v>76051.62</v>
          </cell>
          <cell r="E2965">
            <v>160857</v>
          </cell>
          <cell r="F2965">
            <v>47952</v>
          </cell>
          <cell r="G2965">
            <v>103193.3</v>
          </cell>
          <cell r="H2965">
            <v>12593.67</v>
          </cell>
          <cell r="I2965">
            <v>49067.39</v>
          </cell>
          <cell r="J2965">
            <v>16646.55</v>
          </cell>
          <cell r="K2965">
            <v>16358.35</v>
          </cell>
          <cell r="L2965">
            <v>13890.34</v>
          </cell>
          <cell r="M2965">
            <v>6304.68</v>
          </cell>
          <cell r="N2965">
            <v>39744</v>
          </cell>
          <cell r="O2965">
            <v>16767.09</v>
          </cell>
          <cell r="P2965">
            <v>94380.02</v>
          </cell>
          <cell r="Q2965">
            <v>121826.42</v>
          </cell>
          <cell r="R2965">
            <v>111140.01</v>
          </cell>
          <cell r="S2965">
            <v>1944</v>
          </cell>
          <cell r="T2965">
            <v>20844</v>
          </cell>
          <cell r="U2965">
            <v>13890.34</v>
          </cell>
          <cell r="V2965">
            <v>1431</v>
          </cell>
          <cell r="W2965">
            <v>13305.6</v>
          </cell>
          <cell r="X2965">
            <v>456.75</v>
          </cell>
          <cell r="Y2965">
            <v>20369.3</v>
          </cell>
          <cell r="Z2965">
            <v>11393.73</v>
          </cell>
          <cell r="AA2965">
            <v>18.760000000000002</v>
          </cell>
          <cell r="AB2965">
            <v>3949.5</v>
          </cell>
          <cell r="AC2965">
            <v>26162.37</v>
          </cell>
          <cell r="AD2965">
            <v>13.82</v>
          </cell>
          <cell r="AE2965">
            <v>33840</v>
          </cell>
          <cell r="AF2965">
            <v>156.24</v>
          </cell>
          <cell r="AG2965">
            <v>3888.15</v>
          </cell>
          <cell r="AH2965">
            <v>92533.68</v>
          </cell>
          <cell r="AI2965">
            <v>4089.6</v>
          </cell>
          <cell r="AJ2965">
            <v>184218.44</v>
          </cell>
          <cell r="AK2965">
            <v>3481.64</v>
          </cell>
          <cell r="AL2965">
            <v>24874.21</v>
          </cell>
        </row>
        <row r="2966">
          <cell r="A2966">
            <v>38929</v>
          </cell>
          <cell r="B2966" t="str">
            <v>21:15</v>
          </cell>
          <cell r="C2966">
            <v>51839.67</v>
          </cell>
          <cell r="D2966">
            <v>77091.83</v>
          </cell>
          <cell r="E2966">
            <v>161056.95000000001</v>
          </cell>
          <cell r="F2966">
            <v>47952</v>
          </cell>
          <cell r="G2966">
            <v>103116.63</v>
          </cell>
          <cell r="H2966">
            <v>12713.66</v>
          </cell>
          <cell r="I2966">
            <v>49154.3</v>
          </cell>
          <cell r="J2966">
            <v>16669.349999999999</v>
          </cell>
          <cell r="K2966">
            <v>16229.95</v>
          </cell>
          <cell r="L2966">
            <v>11718.69</v>
          </cell>
          <cell r="M2966">
            <v>6308.42</v>
          </cell>
          <cell r="N2966">
            <v>39744</v>
          </cell>
          <cell r="O2966">
            <v>16748.89</v>
          </cell>
          <cell r="P2966">
            <v>84910.04</v>
          </cell>
          <cell r="Q2966">
            <v>127740.69</v>
          </cell>
          <cell r="R2966">
            <v>101630.04</v>
          </cell>
          <cell r="S2966">
            <v>2052</v>
          </cell>
          <cell r="T2966">
            <v>21632.400000000001</v>
          </cell>
          <cell r="U2966">
            <v>11718.69</v>
          </cell>
          <cell r="V2966">
            <v>1368</v>
          </cell>
          <cell r="W2966">
            <v>13219.2</v>
          </cell>
          <cell r="X2966">
            <v>462</v>
          </cell>
          <cell r="Y2966">
            <v>19953.599999999999</v>
          </cell>
          <cell r="Z2966">
            <v>11631.94</v>
          </cell>
          <cell r="AA2966">
            <v>18.760000000000002</v>
          </cell>
          <cell r="AB2966">
            <v>3890.7</v>
          </cell>
          <cell r="AC2966">
            <v>25512.37</v>
          </cell>
          <cell r="AD2966">
            <v>13.68</v>
          </cell>
          <cell r="AE2966">
            <v>32796</v>
          </cell>
          <cell r="AF2966">
            <v>145.82</v>
          </cell>
          <cell r="AG2966">
            <v>4169.04</v>
          </cell>
          <cell r="AH2966">
            <v>90698.42</v>
          </cell>
          <cell r="AI2966">
            <v>3952.8</v>
          </cell>
          <cell r="AJ2966">
            <v>182442.63</v>
          </cell>
          <cell r="AK2966">
            <v>4337.78</v>
          </cell>
          <cell r="AL2966">
            <v>23659.72</v>
          </cell>
        </row>
        <row r="2967">
          <cell r="A2967">
            <v>38929</v>
          </cell>
          <cell r="B2967" t="str">
            <v>21:30</v>
          </cell>
          <cell r="C2967">
            <v>50662.99</v>
          </cell>
          <cell r="D2967">
            <v>75211.460000000006</v>
          </cell>
          <cell r="E2967">
            <v>160097.70000000001</v>
          </cell>
          <cell r="F2967">
            <v>47952</v>
          </cell>
          <cell r="G2967">
            <v>103078.3</v>
          </cell>
          <cell r="H2967">
            <v>12785.65</v>
          </cell>
          <cell r="I2967">
            <v>49039.13</v>
          </cell>
          <cell r="J2967">
            <v>16729.75</v>
          </cell>
          <cell r="K2967">
            <v>16081.84</v>
          </cell>
          <cell r="L2967">
            <v>10492.19</v>
          </cell>
          <cell r="M2967">
            <v>6308.42</v>
          </cell>
          <cell r="N2967">
            <v>39192</v>
          </cell>
          <cell r="O2967">
            <v>16748.89</v>
          </cell>
          <cell r="P2967">
            <v>74630.02</v>
          </cell>
          <cell r="Q2967">
            <v>131375.45000000001</v>
          </cell>
          <cell r="R2967">
            <v>91350.02</v>
          </cell>
          <cell r="S2967">
            <v>1944</v>
          </cell>
          <cell r="T2967">
            <v>22186.799999999999</v>
          </cell>
          <cell r="U2967">
            <v>10492.19</v>
          </cell>
          <cell r="V2967">
            <v>1269</v>
          </cell>
          <cell r="W2967">
            <v>13017.6</v>
          </cell>
          <cell r="X2967">
            <v>456</v>
          </cell>
          <cell r="Y2967">
            <v>19621.04</v>
          </cell>
          <cell r="Z2967">
            <v>11387.7</v>
          </cell>
          <cell r="AA2967">
            <v>18.760000000000002</v>
          </cell>
          <cell r="AB2967">
            <v>3784.1</v>
          </cell>
          <cell r="AC2967">
            <v>24792.07</v>
          </cell>
          <cell r="AD2967">
            <v>13.81</v>
          </cell>
          <cell r="AE2967">
            <v>31788</v>
          </cell>
          <cell r="AF2967">
            <v>140.62</v>
          </cell>
          <cell r="AG2967">
            <v>5187.8599999999997</v>
          </cell>
          <cell r="AH2967">
            <v>88247.42</v>
          </cell>
          <cell r="AI2967">
            <v>3794.4</v>
          </cell>
          <cell r="AJ2967">
            <v>179515.03</v>
          </cell>
          <cell r="AK2967">
            <v>4223.62</v>
          </cell>
          <cell r="AL2967">
            <v>21747.4</v>
          </cell>
        </row>
        <row r="2968">
          <cell r="A2968">
            <v>38929</v>
          </cell>
          <cell r="B2968" t="str">
            <v>21:45</v>
          </cell>
          <cell r="C2968">
            <v>49872.800000000003</v>
          </cell>
          <cell r="D2968">
            <v>74131.240000000005</v>
          </cell>
          <cell r="E2968">
            <v>159656.84</v>
          </cell>
          <cell r="F2968">
            <v>47952</v>
          </cell>
          <cell r="G2968">
            <v>103039.96</v>
          </cell>
          <cell r="H2968">
            <v>12691.54</v>
          </cell>
          <cell r="I2968">
            <v>49086.23</v>
          </cell>
          <cell r="J2968">
            <v>16321.38</v>
          </cell>
          <cell r="K2968">
            <v>16103.09</v>
          </cell>
          <cell r="L2968">
            <v>10252.85</v>
          </cell>
          <cell r="M2968">
            <v>6315.89</v>
          </cell>
          <cell r="N2968">
            <v>39192</v>
          </cell>
          <cell r="O2968">
            <v>16767.09</v>
          </cell>
          <cell r="P2968">
            <v>58189.99</v>
          </cell>
          <cell r="Q2968">
            <v>140419.68</v>
          </cell>
          <cell r="R2968">
            <v>74949.990000000005</v>
          </cell>
          <cell r="S2968">
            <v>2052</v>
          </cell>
          <cell r="T2968">
            <v>20818.8</v>
          </cell>
          <cell r="U2968">
            <v>10252.85</v>
          </cell>
          <cell r="V2968">
            <v>1203</v>
          </cell>
          <cell r="W2968">
            <v>12787.2</v>
          </cell>
          <cell r="X2968">
            <v>440.25</v>
          </cell>
          <cell r="Y2968">
            <v>19122.2</v>
          </cell>
          <cell r="Z2968">
            <v>10888.95</v>
          </cell>
          <cell r="AA2968">
            <v>20.64</v>
          </cell>
          <cell r="AB2968">
            <v>3552.6</v>
          </cell>
          <cell r="AC2968">
            <v>24036.16</v>
          </cell>
          <cell r="AD2968">
            <v>12.36</v>
          </cell>
          <cell r="AE2968">
            <v>30510</v>
          </cell>
          <cell r="AF2968">
            <v>130.19999999999999</v>
          </cell>
          <cell r="AG2968">
            <v>5177.91</v>
          </cell>
          <cell r="AH2968">
            <v>85071.89</v>
          </cell>
          <cell r="AI2968">
            <v>3643.2</v>
          </cell>
          <cell r="AJ2968">
            <v>177227.26</v>
          </cell>
          <cell r="AK2968">
            <v>4052.4</v>
          </cell>
          <cell r="AL2968">
            <v>20198.59</v>
          </cell>
        </row>
        <row r="2969">
          <cell r="A2969">
            <v>38929</v>
          </cell>
          <cell r="B2969" t="str">
            <v>22:00</v>
          </cell>
          <cell r="C2969">
            <v>49248.65</v>
          </cell>
          <cell r="D2969">
            <v>68610.14</v>
          </cell>
          <cell r="E2969">
            <v>159177.21</v>
          </cell>
          <cell r="F2969">
            <v>48297.599999999999</v>
          </cell>
          <cell r="G2969">
            <v>103039.96</v>
          </cell>
          <cell r="H2969">
            <v>12641.67</v>
          </cell>
          <cell r="I2969">
            <v>49094.51</v>
          </cell>
          <cell r="J2969">
            <v>16730.150000000001</v>
          </cell>
          <cell r="K2969">
            <v>16102.02</v>
          </cell>
          <cell r="L2969">
            <v>9596.65</v>
          </cell>
          <cell r="M2969">
            <v>6312.15</v>
          </cell>
          <cell r="N2969">
            <v>38088</v>
          </cell>
          <cell r="O2969">
            <v>16742.82</v>
          </cell>
          <cell r="P2969">
            <v>46960</v>
          </cell>
          <cell r="Q2969">
            <v>143017.9</v>
          </cell>
          <cell r="R2969">
            <v>63640</v>
          </cell>
          <cell r="S2969">
            <v>1944</v>
          </cell>
          <cell r="T2969">
            <v>20667.599999999999</v>
          </cell>
          <cell r="U2969">
            <v>9596.65</v>
          </cell>
          <cell r="V2969">
            <v>1131</v>
          </cell>
          <cell r="W2969">
            <v>12729.6</v>
          </cell>
          <cell r="X2969">
            <v>426</v>
          </cell>
          <cell r="Y2969">
            <v>18706.5</v>
          </cell>
          <cell r="Z2969">
            <v>10852.33</v>
          </cell>
          <cell r="AA2969">
            <v>18.760000000000002</v>
          </cell>
          <cell r="AB2969">
            <v>3374</v>
          </cell>
          <cell r="AC2969">
            <v>23430.16</v>
          </cell>
          <cell r="AD2969">
            <v>12.2</v>
          </cell>
          <cell r="AE2969">
            <v>29286</v>
          </cell>
          <cell r="AF2969">
            <v>123.95</v>
          </cell>
          <cell r="AG2969">
            <v>5234.97</v>
          </cell>
          <cell r="AH2969">
            <v>82773.149999999994</v>
          </cell>
          <cell r="AI2969">
            <v>3420</v>
          </cell>
          <cell r="AJ2969">
            <v>174667.5</v>
          </cell>
          <cell r="AK2969">
            <v>4166.55</v>
          </cell>
          <cell r="AL2969">
            <v>18497.84</v>
          </cell>
        </row>
        <row r="2970">
          <cell r="A2970">
            <v>38929</v>
          </cell>
          <cell r="B2970" t="str">
            <v>22:15</v>
          </cell>
          <cell r="C2970">
            <v>48553.68</v>
          </cell>
          <cell r="D2970">
            <v>47767.54</v>
          </cell>
          <cell r="E2970">
            <v>159856.85999999999</v>
          </cell>
          <cell r="F2970">
            <v>48643.199999999997</v>
          </cell>
          <cell r="G2970">
            <v>102924.96</v>
          </cell>
          <cell r="H2970">
            <v>12617.67</v>
          </cell>
          <cell r="I2970">
            <v>49120.19</v>
          </cell>
          <cell r="J2970">
            <v>16728.150000000001</v>
          </cell>
          <cell r="K2970">
            <v>16318.84</v>
          </cell>
          <cell r="L2970">
            <v>9671.43</v>
          </cell>
          <cell r="M2970">
            <v>6315.89</v>
          </cell>
          <cell r="N2970">
            <v>39744</v>
          </cell>
          <cell r="O2970">
            <v>12975.69</v>
          </cell>
          <cell r="P2970">
            <v>43209.99</v>
          </cell>
          <cell r="Q2970">
            <v>139856.26</v>
          </cell>
          <cell r="R2970">
            <v>56409.99</v>
          </cell>
          <cell r="S2970">
            <v>1944</v>
          </cell>
          <cell r="T2970">
            <v>19940.400000000001</v>
          </cell>
          <cell r="U2970">
            <v>9671.43</v>
          </cell>
          <cell r="V2970">
            <v>1077</v>
          </cell>
          <cell r="W2970">
            <v>11894.4</v>
          </cell>
          <cell r="X2970">
            <v>407.25</v>
          </cell>
          <cell r="Y2970">
            <v>18290.8</v>
          </cell>
          <cell r="Z2970">
            <v>10492.27</v>
          </cell>
          <cell r="AA2970">
            <v>18.760000000000002</v>
          </cell>
          <cell r="AB2970">
            <v>3276.8</v>
          </cell>
          <cell r="AC2970">
            <v>22344.55</v>
          </cell>
          <cell r="AD2970">
            <v>12.78</v>
          </cell>
          <cell r="AE2970">
            <v>27900</v>
          </cell>
          <cell r="AF2970">
            <v>114.58</v>
          </cell>
          <cell r="AG2970">
            <v>5216.09</v>
          </cell>
          <cell r="AH2970">
            <v>78984.89</v>
          </cell>
          <cell r="AI2970">
            <v>3225.6</v>
          </cell>
          <cell r="AJ2970">
            <v>171387.71</v>
          </cell>
          <cell r="AK2970">
            <v>4109.47</v>
          </cell>
          <cell r="AL2970">
            <v>15530</v>
          </cell>
        </row>
        <row r="2971">
          <cell r="A2971">
            <v>38929</v>
          </cell>
          <cell r="B2971" t="str">
            <v>22:30</v>
          </cell>
          <cell r="C2971">
            <v>42613.46</v>
          </cell>
          <cell r="D2971">
            <v>47287.46</v>
          </cell>
          <cell r="E2971">
            <v>160659.70000000001</v>
          </cell>
          <cell r="F2971">
            <v>35251.199999999997</v>
          </cell>
          <cell r="G2971">
            <v>103001.63</v>
          </cell>
          <cell r="H2971">
            <v>12593.67</v>
          </cell>
          <cell r="I2971">
            <v>44720.92</v>
          </cell>
          <cell r="J2971">
            <v>16655.349999999999</v>
          </cell>
          <cell r="K2971">
            <v>16428.98</v>
          </cell>
          <cell r="L2971">
            <v>9646.11</v>
          </cell>
          <cell r="M2971">
            <v>6304.68</v>
          </cell>
          <cell r="N2971">
            <v>39192</v>
          </cell>
          <cell r="O2971">
            <v>12156.75</v>
          </cell>
          <cell r="P2971">
            <v>43580.02</v>
          </cell>
          <cell r="Q2971">
            <v>130157.72</v>
          </cell>
          <cell r="R2971">
            <v>55700.02</v>
          </cell>
          <cell r="S2971">
            <v>1944</v>
          </cell>
          <cell r="T2971">
            <v>18835.2</v>
          </cell>
          <cell r="U2971">
            <v>9646.11</v>
          </cell>
          <cell r="V2971">
            <v>1026</v>
          </cell>
          <cell r="W2971">
            <v>10944</v>
          </cell>
          <cell r="X2971">
            <v>392.25</v>
          </cell>
          <cell r="Y2971">
            <v>17293.12</v>
          </cell>
          <cell r="Z2971">
            <v>10192.67</v>
          </cell>
          <cell r="AA2971">
            <v>18.760000000000002</v>
          </cell>
          <cell r="AB2971">
            <v>3163.7</v>
          </cell>
          <cell r="AC2971">
            <v>21378.25</v>
          </cell>
          <cell r="AD2971">
            <v>11.2</v>
          </cell>
          <cell r="AE2971">
            <v>26586</v>
          </cell>
          <cell r="AF2971">
            <v>104.16</v>
          </cell>
          <cell r="AG2971">
            <v>5254.15</v>
          </cell>
          <cell r="AH2971">
            <v>76171.679999999993</v>
          </cell>
          <cell r="AI2971">
            <v>3052.8</v>
          </cell>
          <cell r="AJ2971">
            <v>168683.94</v>
          </cell>
          <cell r="AK2971">
            <v>4166.55</v>
          </cell>
          <cell r="AL2971">
            <v>12697.75</v>
          </cell>
        </row>
        <row r="2972">
          <cell r="A2972">
            <v>38929</v>
          </cell>
          <cell r="B2972" t="str">
            <v>22:45</v>
          </cell>
          <cell r="C2972">
            <v>46202.720000000001</v>
          </cell>
          <cell r="D2972">
            <v>48047.62</v>
          </cell>
          <cell r="E2972">
            <v>152055.84</v>
          </cell>
          <cell r="F2972">
            <v>32313.599999999999</v>
          </cell>
          <cell r="G2972">
            <v>103078.3</v>
          </cell>
          <cell r="H2972">
            <v>12641.67</v>
          </cell>
          <cell r="I2972">
            <v>25363.96</v>
          </cell>
          <cell r="J2972">
            <v>16501.77</v>
          </cell>
          <cell r="K2972">
            <v>15569.91</v>
          </cell>
          <cell r="L2972">
            <v>9620.5499999999993</v>
          </cell>
          <cell r="M2972">
            <v>4717.3100000000004</v>
          </cell>
          <cell r="N2972">
            <v>39744</v>
          </cell>
          <cell r="O2972">
            <v>12150.68</v>
          </cell>
          <cell r="P2972">
            <v>43159.98</v>
          </cell>
          <cell r="Q2972">
            <v>118050.57</v>
          </cell>
          <cell r="R2972">
            <v>55279.98</v>
          </cell>
          <cell r="S2972">
            <v>1944</v>
          </cell>
          <cell r="T2972">
            <v>16902</v>
          </cell>
          <cell r="U2972">
            <v>9620.5499999999993</v>
          </cell>
          <cell r="V2972">
            <v>936</v>
          </cell>
          <cell r="W2972">
            <v>10857.6</v>
          </cell>
          <cell r="X2972">
            <v>369</v>
          </cell>
          <cell r="Y2972">
            <v>16461.72</v>
          </cell>
          <cell r="Z2972">
            <v>9966.1299999999992</v>
          </cell>
          <cell r="AA2972">
            <v>18.760000000000002</v>
          </cell>
          <cell r="AB2972">
            <v>3023.4</v>
          </cell>
          <cell r="AC2972">
            <v>20266.79</v>
          </cell>
          <cell r="AD2972">
            <v>11.04</v>
          </cell>
          <cell r="AE2972">
            <v>24948</v>
          </cell>
          <cell r="AF2972">
            <v>95.83</v>
          </cell>
          <cell r="AG2972">
            <v>5274.11</v>
          </cell>
          <cell r="AH2972">
            <v>73435.31</v>
          </cell>
          <cell r="AI2972">
            <v>2808</v>
          </cell>
          <cell r="AJ2972">
            <v>160429.06</v>
          </cell>
          <cell r="AK2972">
            <v>4223.62</v>
          </cell>
          <cell r="AL2972">
            <v>12164.72</v>
          </cell>
        </row>
        <row r="2973">
          <cell r="A2973">
            <v>38929</v>
          </cell>
          <cell r="B2973" t="str">
            <v>23:00</v>
          </cell>
          <cell r="C2973">
            <v>44149.83</v>
          </cell>
          <cell r="D2973">
            <v>42726.51</v>
          </cell>
          <cell r="E2973">
            <v>144490.04</v>
          </cell>
          <cell r="F2973">
            <v>31017.599999999999</v>
          </cell>
          <cell r="G2973">
            <v>102963.3</v>
          </cell>
          <cell r="H2973">
            <v>12617.67</v>
          </cell>
          <cell r="I2973">
            <v>14979.14</v>
          </cell>
          <cell r="J2973">
            <v>16850.14</v>
          </cell>
          <cell r="K2973">
            <v>15237.99</v>
          </cell>
          <cell r="L2973">
            <v>9638.93</v>
          </cell>
          <cell r="M2973">
            <v>0</v>
          </cell>
          <cell r="N2973">
            <v>39744</v>
          </cell>
          <cell r="O2973">
            <v>12162.81</v>
          </cell>
          <cell r="P2973">
            <v>43510.01</v>
          </cell>
          <cell r="Q2973">
            <v>105645.05</v>
          </cell>
          <cell r="R2973">
            <v>55670.01</v>
          </cell>
          <cell r="S2973">
            <v>1944</v>
          </cell>
          <cell r="T2973">
            <v>15534</v>
          </cell>
          <cell r="U2973">
            <v>9638.93</v>
          </cell>
          <cell r="V2973">
            <v>885</v>
          </cell>
          <cell r="W2973">
            <v>10425.6</v>
          </cell>
          <cell r="X2973">
            <v>343.5</v>
          </cell>
          <cell r="Y2973">
            <v>15547.18</v>
          </cell>
          <cell r="Z2973">
            <v>9502.7800000000007</v>
          </cell>
          <cell r="AA2973">
            <v>18.760000000000002</v>
          </cell>
          <cell r="AB2973">
            <v>2956.6</v>
          </cell>
          <cell r="AC2973">
            <v>19019.5</v>
          </cell>
          <cell r="AD2973">
            <v>11.86</v>
          </cell>
          <cell r="AE2973">
            <v>23490</v>
          </cell>
          <cell r="AF2973">
            <v>87.49</v>
          </cell>
          <cell r="AG2973">
            <v>5136.47</v>
          </cell>
          <cell r="AH2973">
            <v>68922</v>
          </cell>
          <cell r="AI2973">
            <v>2649.6</v>
          </cell>
          <cell r="AJ2973">
            <v>153629.85999999999</v>
          </cell>
          <cell r="AK2973">
            <v>4280.7</v>
          </cell>
          <cell r="AL2973">
            <v>12121.46</v>
          </cell>
        </row>
        <row r="2974">
          <cell r="A2974">
            <v>38929</v>
          </cell>
          <cell r="B2974" t="str">
            <v>23:15</v>
          </cell>
          <cell r="C2974">
            <v>48984.19</v>
          </cell>
          <cell r="D2974">
            <v>53447.11</v>
          </cell>
          <cell r="E2974">
            <v>137809.79999999999</v>
          </cell>
          <cell r="F2974">
            <v>16329.6</v>
          </cell>
          <cell r="G2974">
            <v>100586.63</v>
          </cell>
          <cell r="H2974">
            <v>12617.67</v>
          </cell>
          <cell r="I2974">
            <v>-138.72999999999999</v>
          </cell>
          <cell r="J2974">
            <v>16332.98</v>
          </cell>
          <cell r="K2974">
            <v>14864.6</v>
          </cell>
          <cell r="L2974">
            <v>9207.2900000000009</v>
          </cell>
          <cell r="M2974">
            <v>0</v>
          </cell>
          <cell r="N2974">
            <v>39192</v>
          </cell>
          <cell r="O2974">
            <v>12168.88</v>
          </cell>
          <cell r="P2974">
            <v>43429.99</v>
          </cell>
          <cell r="Q2974">
            <v>93498.73</v>
          </cell>
          <cell r="R2974">
            <v>55549.99</v>
          </cell>
          <cell r="S2974">
            <v>1944</v>
          </cell>
          <cell r="T2974">
            <v>14220</v>
          </cell>
          <cell r="U2974">
            <v>9207.2900000000009</v>
          </cell>
          <cell r="V2974">
            <v>870</v>
          </cell>
          <cell r="W2974">
            <v>10051.200000000001</v>
          </cell>
          <cell r="X2974">
            <v>315</v>
          </cell>
          <cell r="Y2974">
            <v>14383.22</v>
          </cell>
          <cell r="Z2974">
            <v>9359.94</v>
          </cell>
          <cell r="AA2974">
            <v>18.760000000000002</v>
          </cell>
          <cell r="AB2974">
            <v>2857.6</v>
          </cell>
          <cell r="AC2974">
            <v>17852.650000000001</v>
          </cell>
          <cell r="AD2974">
            <v>10.93</v>
          </cell>
          <cell r="AE2974">
            <v>22140</v>
          </cell>
          <cell r="AF2974">
            <v>79.16</v>
          </cell>
          <cell r="AG2974">
            <v>5207.12</v>
          </cell>
          <cell r="AH2974">
            <v>65133</v>
          </cell>
          <cell r="AI2974">
            <v>2484</v>
          </cell>
          <cell r="AJ2974">
            <v>147294.66</v>
          </cell>
          <cell r="AK2974">
            <v>4223.62</v>
          </cell>
          <cell r="AL2974">
            <v>12181.08</v>
          </cell>
        </row>
        <row r="2975">
          <cell r="A2975">
            <v>38929</v>
          </cell>
          <cell r="B2975" t="str">
            <v>23:30</v>
          </cell>
          <cell r="C2975">
            <v>49613.94</v>
          </cell>
          <cell r="D2975">
            <v>60368.480000000003</v>
          </cell>
          <cell r="E2975">
            <v>132690.21</v>
          </cell>
          <cell r="F2975">
            <v>3196.8</v>
          </cell>
          <cell r="G2975">
            <v>98286.63</v>
          </cell>
          <cell r="H2975">
            <v>12667.54</v>
          </cell>
          <cell r="I2975">
            <v>-130.1</v>
          </cell>
          <cell r="J2975">
            <v>15275.87</v>
          </cell>
          <cell r="K2975">
            <v>10241.379999999999</v>
          </cell>
          <cell r="L2975">
            <v>7642.81</v>
          </cell>
          <cell r="M2975">
            <v>0</v>
          </cell>
          <cell r="N2975">
            <v>37536</v>
          </cell>
          <cell r="O2975">
            <v>12156.75</v>
          </cell>
          <cell r="P2975">
            <v>39479.99</v>
          </cell>
          <cell r="Q2975">
            <v>86930.1</v>
          </cell>
          <cell r="R2975">
            <v>51599.99</v>
          </cell>
          <cell r="S2975">
            <v>1944</v>
          </cell>
          <cell r="T2975">
            <v>15008.4</v>
          </cell>
          <cell r="U2975">
            <v>7642.81</v>
          </cell>
          <cell r="V2975">
            <v>822</v>
          </cell>
          <cell r="W2975">
            <v>9216</v>
          </cell>
          <cell r="X2975">
            <v>291</v>
          </cell>
          <cell r="Y2975">
            <v>13801.24</v>
          </cell>
          <cell r="Z2975">
            <v>8905.09</v>
          </cell>
          <cell r="AA2975">
            <v>20.64</v>
          </cell>
          <cell r="AB2975">
            <v>2768.2</v>
          </cell>
          <cell r="AC2975">
            <v>17493.02</v>
          </cell>
          <cell r="AD2975">
            <v>10.66</v>
          </cell>
          <cell r="AE2975">
            <v>21168</v>
          </cell>
          <cell r="AF2975">
            <v>73.95</v>
          </cell>
          <cell r="AG2975">
            <v>5155.0200000000004</v>
          </cell>
          <cell r="AH2975">
            <v>61914</v>
          </cell>
          <cell r="AI2975">
            <v>2376</v>
          </cell>
          <cell r="AJ2975">
            <v>142031.22</v>
          </cell>
          <cell r="AK2975">
            <v>4166.55</v>
          </cell>
          <cell r="AL2975">
            <v>12141.33</v>
          </cell>
        </row>
        <row r="2976">
          <cell r="A2976">
            <v>38929</v>
          </cell>
          <cell r="B2976" t="str">
            <v>23:45</v>
          </cell>
          <cell r="C2976">
            <v>48316.02</v>
          </cell>
          <cell r="D2976">
            <v>59648.35</v>
          </cell>
          <cell r="E2976">
            <v>126929.33</v>
          </cell>
          <cell r="F2976">
            <v>-172.8</v>
          </cell>
          <cell r="G2976">
            <v>98209.97</v>
          </cell>
          <cell r="H2976">
            <v>12641.67</v>
          </cell>
          <cell r="I2976">
            <v>-126.79</v>
          </cell>
          <cell r="J2976">
            <v>15311.47</v>
          </cell>
          <cell r="K2976">
            <v>7459.94</v>
          </cell>
          <cell r="L2976">
            <v>6455.59</v>
          </cell>
          <cell r="M2976">
            <v>0</v>
          </cell>
          <cell r="N2976">
            <v>37536</v>
          </cell>
          <cell r="O2976">
            <v>9778.7800000000007</v>
          </cell>
          <cell r="P2976">
            <v>34480.01</v>
          </cell>
          <cell r="Q2976">
            <v>84726.79</v>
          </cell>
          <cell r="R2976">
            <v>44560.01</v>
          </cell>
          <cell r="S2976">
            <v>1836</v>
          </cell>
          <cell r="T2976">
            <v>14824.8</v>
          </cell>
          <cell r="U2976">
            <v>6455.59</v>
          </cell>
          <cell r="V2976">
            <v>786</v>
          </cell>
          <cell r="W2976">
            <v>8668.7999999999993</v>
          </cell>
          <cell r="X2976">
            <v>261</v>
          </cell>
          <cell r="Y2976">
            <v>13219.26</v>
          </cell>
          <cell r="Z2976">
            <v>8497.6299999999992</v>
          </cell>
          <cell r="AA2976">
            <v>18.760000000000002</v>
          </cell>
          <cell r="AB2976">
            <v>2672.5</v>
          </cell>
          <cell r="AC2976">
            <v>16676.169999999998</v>
          </cell>
          <cell r="AD2976">
            <v>11.57</v>
          </cell>
          <cell r="AE2976">
            <v>20088</v>
          </cell>
          <cell r="AF2976">
            <v>69.790000000000006</v>
          </cell>
          <cell r="AG2976">
            <v>5187.8900000000003</v>
          </cell>
          <cell r="AH2976">
            <v>58917</v>
          </cell>
          <cell r="AI2976">
            <v>2282.4</v>
          </cell>
          <cell r="AJ2976">
            <v>136367.88</v>
          </cell>
          <cell r="AK2976">
            <v>4394.8500000000004</v>
          </cell>
          <cell r="AL2976">
            <v>11700.63</v>
          </cell>
        </row>
        <row r="2977">
          <cell r="A2977">
            <v>38929</v>
          </cell>
          <cell r="B2977" t="str">
            <v>24:00</v>
          </cell>
          <cell r="C2977">
            <v>51775.25</v>
          </cell>
          <cell r="D2977">
            <v>62168.85</v>
          </cell>
          <cell r="E2977">
            <v>112287.4</v>
          </cell>
          <cell r="F2977">
            <v>-172.8</v>
          </cell>
          <cell r="G2977">
            <v>98209.97</v>
          </cell>
          <cell r="H2977">
            <v>12425.68</v>
          </cell>
          <cell r="I2977">
            <v>-117.45</v>
          </cell>
          <cell r="J2977">
            <v>15948.62</v>
          </cell>
          <cell r="K2977">
            <v>7416.27</v>
          </cell>
          <cell r="L2977">
            <v>5972.62</v>
          </cell>
          <cell r="M2977">
            <v>0</v>
          </cell>
          <cell r="N2977">
            <v>38088</v>
          </cell>
          <cell r="O2977">
            <v>1207.18</v>
          </cell>
          <cell r="P2977">
            <v>28490.02</v>
          </cell>
          <cell r="Q2977">
            <v>90477.45</v>
          </cell>
          <cell r="R2977">
            <v>30010.03</v>
          </cell>
          <cell r="S2977">
            <v>1944</v>
          </cell>
          <cell r="T2977">
            <v>14043.6</v>
          </cell>
          <cell r="U2977">
            <v>5972.62</v>
          </cell>
          <cell r="V2977">
            <v>762</v>
          </cell>
          <cell r="W2977">
            <v>8553.6</v>
          </cell>
          <cell r="X2977">
            <v>240.75</v>
          </cell>
          <cell r="Y2977">
            <v>12886.7</v>
          </cell>
          <cell r="Z2977">
            <v>7772.5</v>
          </cell>
          <cell r="AA2977">
            <v>18.760000000000002</v>
          </cell>
          <cell r="AB2977">
            <v>2691.8</v>
          </cell>
          <cell r="AC2977">
            <v>16038.95</v>
          </cell>
          <cell r="AD2977">
            <v>10.72</v>
          </cell>
          <cell r="AE2977">
            <v>19224</v>
          </cell>
          <cell r="AF2977">
            <v>69.790000000000006</v>
          </cell>
          <cell r="AG2977">
            <v>5185.95</v>
          </cell>
          <cell r="AH2977">
            <v>56100</v>
          </cell>
          <cell r="AI2977">
            <v>2181.6</v>
          </cell>
          <cell r="AJ2977">
            <v>128001</v>
          </cell>
          <cell r="AK2977">
            <v>4509</v>
          </cell>
          <cell r="AL2977">
            <v>16018.56</v>
          </cell>
        </row>
      </sheetData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 sist"/>
      <sheetName val="ESCLIFAC_05_11"/>
      <sheetName val="ESCLI_IND_05_11"/>
      <sheetName val="RUTAS"/>
      <sheetName val="AP_FACTURADO"/>
      <sheetName val="ResumenCatSis"/>
      <sheetName val="ise_210_POTOSI"/>
      <sheetName val="ise_210_SUR"/>
      <sheetName val="ise_210_VILLAZON"/>
      <sheetName val="ise_210_SANBARTO"/>
    </sheetNames>
    <sheetDataSet>
      <sheetData sheetId="0"/>
      <sheetData sheetId="1"/>
      <sheetData sheetId="2">
        <row r="242">
          <cell r="A242" t="str">
            <v>DDI</v>
          </cell>
          <cell r="B242">
            <v>22</v>
          </cell>
          <cell r="C242">
            <v>1517529</v>
          </cell>
          <cell r="D242">
            <v>454166.08999999997</v>
          </cell>
          <cell r="E242">
            <v>694.93</v>
          </cell>
          <cell r="F242">
            <v>67863.899999999994</v>
          </cell>
          <cell r="G242">
            <v>3389</v>
          </cell>
          <cell r="H242">
            <v>193402.27000000002</v>
          </cell>
          <cell r="I242">
            <v>28899.199999999997</v>
          </cell>
          <cell r="J242">
            <v>20336.979999999996</v>
          </cell>
          <cell r="K242">
            <v>3038.8599999999997</v>
          </cell>
        </row>
        <row r="243">
          <cell r="A243" t="str">
            <v>KAR</v>
          </cell>
          <cell r="B243">
            <v>1</v>
          </cell>
          <cell r="C243">
            <v>20000</v>
          </cell>
          <cell r="D243">
            <v>5985.6</v>
          </cell>
          <cell r="E243">
            <v>0</v>
          </cell>
          <cell r="F243">
            <v>894.4</v>
          </cell>
          <cell r="G243">
            <v>171</v>
          </cell>
          <cell r="H243">
            <v>9758.57</v>
          </cell>
          <cell r="I243">
            <v>1458.18</v>
          </cell>
          <cell r="J243">
            <v>0</v>
          </cell>
          <cell r="K243">
            <v>0</v>
          </cell>
        </row>
        <row r="244">
          <cell r="A244" t="str">
            <v>KIL</v>
          </cell>
          <cell r="B244">
            <v>1</v>
          </cell>
          <cell r="C244">
            <v>1220</v>
          </cell>
          <cell r="D244">
            <v>365.12</v>
          </cell>
          <cell r="E244">
            <v>0</v>
          </cell>
          <cell r="F244">
            <v>54.56</v>
          </cell>
          <cell r="G244">
            <v>134</v>
          </cell>
          <cell r="H244">
            <v>7647.07</v>
          </cell>
          <cell r="I244">
            <v>1142.6600000000001</v>
          </cell>
          <cell r="J244">
            <v>0</v>
          </cell>
          <cell r="K244">
            <v>0</v>
          </cell>
        </row>
        <row r="245">
          <cell r="A245" t="str">
            <v>OCU</v>
          </cell>
          <cell r="B245">
            <v>7</v>
          </cell>
          <cell r="C245">
            <v>58716</v>
          </cell>
          <cell r="D245">
            <v>17572.52</v>
          </cell>
          <cell r="E245">
            <v>0</v>
          </cell>
          <cell r="F245">
            <v>2625.7699999999995</v>
          </cell>
          <cell r="G245">
            <v>484</v>
          </cell>
          <cell r="H245">
            <v>27620.75</v>
          </cell>
          <cell r="I245">
            <v>4127.24</v>
          </cell>
          <cell r="J245">
            <v>13283.699999999999</v>
          </cell>
          <cell r="K245">
            <v>1984.9200000000003</v>
          </cell>
        </row>
        <row r="246">
          <cell r="A246" t="str">
            <v>PUN</v>
          </cell>
          <cell r="B246">
            <v>4</v>
          </cell>
          <cell r="C246">
            <v>263283</v>
          </cell>
          <cell r="D246">
            <v>78795.33</v>
          </cell>
          <cell r="E246">
            <v>0</v>
          </cell>
          <cell r="F246">
            <v>11774.02</v>
          </cell>
          <cell r="G246">
            <v>717</v>
          </cell>
          <cell r="H246">
            <v>40917.509999999995</v>
          </cell>
          <cell r="I246">
            <v>6114.1100000000006</v>
          </cell>
          <cell r="J246">
            <v>2644.26</v>
          </cell>
          <cell r="K246">
            <v>395.12</v>
          </cell>
        </row>
        <row r="247">
          <cell r="A247" t="str">
            <v>SAC</v>
          </cell>
          <cell r="B247">
            <v>1</v>
          </cell>
          <cell r="C247">
            <v>2075</v>
          </cell>
          <cell r="D247">
            <v>621.01</v>
          </cell>
          <cell r="E247">
            <v>0</v>
          </cell>
          <cell r="F247">
            <v>92.79</v>
          </cell>
          <cell r="G247">
            <v>49</v>
          </cell>
          <cell r="H247">
            <v>2796.32</v>
          </cell>
          <cell r="I247">
            <v>417.84</v>
          </cell>
          <cell r="J247">
            <v>0</v>
          </cell>
          <cell r="K247">
            <v>0</v>
          </cell>
        </row>
        <row r="248">
          <cell r="A248" t="str">
            <v>TUP</v>
          </cell>
          <cell r="B248">
            <v>3</v>
          </cell>
          <cell r="C248">
            <v>242301</v>
          </cell>
          <cell r="D248">
            <v>72515.849999999991</v>
          </cell>
          <cell r="E248">
            <v>0</v>
          </cell>
          <cell r="F248">
            <v>10835.7</v>
          </cell>
          <cell r="G248">
            <v>1026</v>
          </cell>
          <cell r="H248">
            <v>58551.42</v>
          </cell>
          <cell r="I248">
            <v>8749.0600000000013</v>
          </cell>
          <cell r="J248">
            <v>0</v>
          </cell>
          <cell r="K248">
            <v>0</v>
          </cell>
        </row>
        <row r="249">
          <cell r="A249" t="str">
            <v>URB</v>
          </cell>
          <cell r="B249">
            <v>189</v>
          </cell>
          <cell r="C249">
            <v>7990501</v>
          </cell>
          <cell r="D249">
            <v>2391397.15</v>
          </cell>
          <cell r="E249">
            <v>265769.14000000007</v>
          </cell>
          <cell r="F249">
            <v>357335.24000000011</v>
          </cell>
          <cell r="G249">
            <v>23165</v>
          </cell>
          <cell r="H249">
            <v>1321972.1099999992</v>
          </cell>
          <cell r="I249">
            <v>197536.04</v>
          </cell>
          <cell r="J249">
            <v>138459.97999999998</v>
          </cell>
          <cell r="K249">
            <v>20689.419999999995</v>
          </cell>
        </row>
        <row r="253">
          <cell r="A253" t="str">
            <v>121190</v>
          </cell>
          <cell r="B253">
            <v>1</v>
          </cell>
          <cell r="C253">
            <v>1923654</v>
          </cell>
          <cell r="D253">
            <v>339736.53</v>
          </cell>
          <cell r="E253">
            <v>0</v>
          </cell>
          <cell r="F253">
            <v>50765.23</v>
          </cell>
          <cell r="G253">
            <v>4025</v>
          </cell>
          <cell r="H253">
            <v>381183</v>
          </cell>
          <cell r="I253">
            <v>56958.38</v>
          </cell>
          <cell r="J253">
            <v>0</v>
          </cell>
          <cell r="K253">
            <v>0</v>
          </cell>
        </row>
        <row r="254">
          <cell r="A254" t="str">
            <v>121193</v>
          </cell>
          <cell r="B254">
            <v>1</v>
          </cell>
          <cell r="C254">
            <v>840765</v>
          </cell>
          <cell r="D254">
            <v>82655.61</v>
          </cell>
          <cell r="E254">
            <v>0</v>
          </cell>
          <cell r="F254">
            <v>12350.84</v>
          </cell>
          <cell r="G254">
            <v>2276</v>
          </cell>
          <cell r="H254">
            <v>200602</v>
          </cell>
          <cell r="I254">
            <v>29975.01</v>
          </cell>
          <cell r="J254">
            <v>0</v>
          </cell>
          <cell r="K254">
            <v>0</v>
          </cell>
        </row>
        <row r="255">
          <cell r="A255" t="str">
            <v>121199</v>
          </cell>
          <cell r="B255">
            <v>1</v>
          </cell>
          <cell r="C255">
            <v>644538</v>
          </cell>
          <cell r="D255">
            <v>113831.85</v>
          </cell>
          <cell r="E255">
            <v>0</v>
          </cell>
          <cell r="F255">
            <v>17009.36</v>
          </cell>
          <cell r="G255">
            <v>1459</v>
          </cell>
          <cell r="H255">
            <v>138172.92000000001</v>
          </cell>
          <cell r="I255">
            <v>20646.53</v>
          </cell>
          <cell r="J255">
            <v>0</v>
          </cell>
          <cell r="K255">
            <v>0</v>
          </cell>
        </row>
        <row r="256">
          <cell r="A256" t="str">
            <v>121197</v>
          </cell>
          <cell r="B256">
            <v>1</v>
          </cell>
          <cell r="C256">
            <v>1015050</v>
          </cell>
          <cell r="D256">
            <v>101555.75</v>
          </cell>
          <cell r="E256">
            <v>0</v>
          </cell>
          <cell r="F256">
            <v>15175</v>
          </cell>
          <cell r="G256">
            <v>2241</v>
          </cell>
          <cell r="H256">
            <v>235136.05</v>
          </cell>
          <cell r="I256">
            <v>35135.269999999997</v>
          </cell>
          <cell r="J256">
            <v>0</v>
          </cell>
          <cell r="K256">
            <v>0</v>
          </cell>
        </row>
        <row r="257">
          <cell r="A257" t="str">
            <v>121195</v>
          </cell>
          <cell r="B257">
            <v>1</v>
          </cell>
          <cell r="C257">
            <v>527320</v>
          </cell>
          <cell r="D257">
            <v>52299.6</v>
          </cell>
          <cell r="E257">
            <v>0</v>
          </cell>
          <cell r="F257">
            <v>7814.88</v>
          </cell>
          <cell r="G257">
            <v>1388</v>
          </cell>
          <cell r="H257">
            <v>144346.89000000001</v>
          </cell>
          <cell r="I257">
            <v>21569.08</v>
          </cell>
          <cell r="J257">
            <v>0</v>
          </cell>
          <cell r="K257">
            <v>0</v>
          </cell>
        </row>
        <row r="258">
          <cell r="A258" t="str">
            <v>121201</v>
          </cell>
          <cell r="B258">
            <v>1</v>
          </cell>
          <cell r="C258">
            <v>1627507</v>
          </cell>
          <cell r="D258">
            <v>287434.01</v>
          </cell>
          <cell r="E258">
            <v>0</v>
          </cell>
          <cell r="F258">
            <v>42949.91</v>
          </cell>
          <cell r="G258">
            <v>2906</v>
          </cell>
          <cell r="H258">
            <v>275209.39</v>
          </cell>
          <cell r="I258">
            <v>41123.24</v>
          </cell>
          <cell r="J258">
            <v>0</v>
          </cell>
          <cell r="K258">
            <v>0</v>
          </cell>
        </row>
        <row r="262">
          <cell r="A262" t="str">
            <v>121200</v>
          </cell>
          <cell r="B262">
            <v>1</v>
          </cell>
          <cell r="C262">
            <v>5798405</v>
          </cell>
          <cell r="D262">
            <v>1833720.75</v>
          </cell>
          <cell r="E262">
            <v>0</v>
          </cell>
          <cell r="F262">
            <v>274004.25</v>
          </cell>
          <cell r="G262">
            <v>10500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</sheetData>
      <sheetData sheetId="3"/>
      <sheetData sheetId="4"/>
      <sheetData sheetId="5">
        <row r="4">
          <cell r="A4" t="str">
            <v>VIL</v>
          </cell>
          <cell r="B4">
            <v>6</v>
          </cell>
          <cell r="C4">
            <v>48023</v>
          </cell>
          <cell r="D4">
            <v>0</v>
          </cell>
          <cell r="E4">
            <v>39522.93</v>
          </cell>
          <cell r="F4">
            <v>34384.949999999997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5137.9799999999996</v>
          </cell>
          <cell r="L4">
            <v>0</v>
          </cell>
        </row>
        <row r="6">
          <cell r="A6" t="str">
            <v>VIL</v>
          </cell>
          <cell r="B6">
            <v>7132</v>
          </cell>
          <cell r="C6">
            <v>365920</v>
          </cell>
          <cell r="D6">
            <v>67754</v>
          </cell>
          <cell r="E6">
            <v>266076.68999999843</v>
          </cell>
          <cell r="F6">
            <v>295824.23999999807</v>
          </cell>
          <cell r="G6">
            <v>0</v>
          </cell>
          <cell r="H6">
            <v>0</v>
          </cell>
          <cell r="I6">
            <v>43562.019999999735</v>
          </cell>
          <cell r="J6">
            <v>2372.4100000000039</v>
          </cell>
          <cell r="K6">
            <v>38006.450000000339</v>
          </cell>
          <cell r="L6">
            <v>0</v>
          </cell>
        </row>
        <row r="8">
          <cell r="A8" t="str">
            <v>VIL</v>
          </cell>
          <cell r="B8">
            <v>2</v>
          </cell>
          <cell r="C8">
            <v>56</v>
          </cell>
          <cell r="D8">
            <v>18.04</v>
          </cell>
          <cell r="E8">
            <v>26.19</v>
          </cell>
          <cell r="F8">
            <v>38.480000000000004</v>
          </cell>
          <cell r="G8">
            <v>0</v>
          </cell>
          <cell r="H8">
            <v>0</v>
          </cell>
          <cell r="I8">
            <v>5.7700000000000005</v>
          </cell>
          <cell r="J8">
            <v>0</v>
          </cell>
          <cell r="K8">
            <v>5.75</v>
          </cell>
          <cell r="L8">
            <v>0</v>
          </cell>
        </row>
        <row r="10">
          <cell r="A10" t="str">
            <v>CHA</v>
          </cell>
          <cell r="B10">
            <v>9</v>
          </cell>
          <cell r="C10">
            <v>111</v>
          </cell>
          <cell r="D10">
            <v>166.59</v>
          </cell>
          <cell r="E10">
            <v>33.69</v>
          </cell>
          <cell r="F10">
            <v>174.21</v>
          </cell>
          <cell r="G10">
            <v>0</v>
          </cell>
          <cell r="H10">
            <v>0</v>
          </cell>
          <cell r="I10">
            <v>26.169999999999995</v>
          </cell>
          <cell r="J10">
            <v>0</v>
          </cell>
          <cell r="K10">
            <v>26.07</v>
          </cell>
          <cell r="L10">
            <v>0</v>
          </cell>
        </row>
        <row r="11">
          <cell r="A11" t="str">
            <v>DDI</v>
          </cell>
          <cell r="B11">
            <v>1245</v>
          </cell>
          <cell r="C11">
            <v>108555</v>
          </cell>
          <cell r="D11">
            <v>23043.159999999592</v>
          </cell>
          <cell r="E11">
            <v>89254.109999999986</v>
          </cell>
          <cell r="F11">
            <v>97696.129999999655</v>
          </cell>
          <cell r="G11">
            <v>0</v>
          </cell>
          <cell r="H11">
            <v>0</v>
          </cell>
          <cell r="I11">
            <v>14657.920000000035</v>
          </cell>
          <cell r="J11">
            <v>0</v>
          </cell>
          <cell r="K11">
            <v>14601.139999999925</v>
          </cell>
          <cell r="L11">
            <v>0</v>
          </cell>
        </row>
        <row r="12">
          <cell r="A12" t="str">
            <v>KIL</v>
          </cell>
          <cell r="B12">
            <v>132</v>
          </cell>
          <cell r="C12">
            <v>8701</v>
          </cell>
          <cell r="D12">
            <v>2443.3200000000038</v>
          </cell>
          <cell r="E12">
            <v>6501.25</v>
          </cell>
          <cell r="F12">
            <v>7781.4700000000048</v>
          </cell>
          <cell r="G12">
            <v>0</v>
          </cell>
          <cell r="H12">
            <v>0</v>
          </cell>
          <cell r="I12">
            <v>1167.6299999999983</v>
          </cell>
          <cell r="J12">
            <v>0</v>
          </cell>
          <cell r="K12">
            <v>1163.0999999999988</v>
          </cell>
          <cell r="L12">
            <v>0</v>
          </cell>
        </row>
        <row r="13">
          <cell r="A13" t="str">
            <v>LP1</v>
          </cell>
          <cell r="B13">
            <v>17</v>
          </cell>
          <cell r="C13">
            <v>7417</v>
          </cell>
          <cell r="D13">
            <v>314.66999999999996</v>
          </cell>
          <cell r="E13">
            <v>7392.2499999999991</v>
          </cell>
          <cell r="F13">
            <v>6705.0199999999995</v>
          </cell>
          <cell r="G13">
            <v>0</v>
          </cell>
          <cell r="H13">
            <v>0</v>
          </cell>
          <cell r="I13">
            <v>1005.77</v>
          </cell>
          <cell r="J13">
            <v>0</v>
          </cell>
          <cell r="K13">
            <v>1001.9</v>
          </cell>
          <cell r="L13">
            <v>0</v>
          </cell>
        </row>
        <row r="14">
          <cell r="A14" t="str">
            <v>LP2</v>
          </cell>
          <cell r="B14">
            <v>3</v>
          </cell>
          <cell r="C14">
            <v>31</v>
          </cell>
          <cell r="D14">
            <v>55.53</v>
          </cell>
          <cell r="E14">
            <v>0.99</v>
          </cell>
          <cell r="F14">
            <v>49.160000000000004</v>
          </cell>
          <cell r="G14">
            <v>0</v>
          </cell>
          <cell r="H14">
            <v>0</v>
          </cell>
          <cell r="I14">
            <v>7.38</v>
          </cell>
          <cell r="J14">
            <v>0</v>
          </cell>
          <cell r="K14">
            <v>7.36</v>
          </cell>
          <cell r="L14">
            <v>0</v>
          </cell>
        </row>
        <row r="15">
          <cell r="A15" t="str">
            <v>OCU</v>
          </cell>
          <cell r="B15">
            <v>354</v>
          </cell>
          <cell r="C15">
            <v>48098</v>
          </cell>
          <cell r="D15">
            <v>6552.5400000000518</v>
          </cell>
          <cell r="E15">
            <v>42051.060000000012</v>
          </cell>
          <cell r="F15">
            <v>42284.570000000087</v>
          </cell>
          <cell r="G15">
            <v>0</v>
          </cell>
          <cell r="H15">
            <v>0</v>
          </cell>
          <cell r="I15">
            <v>6203.7100000000082</v>
          </cell>
          <cell r="J15">
            <v>0</v>
          </cell>
          <cell r="K15">
            <v>6319.0299999999788</v>
          </cell>
          <cell r="L15">
            <v>0</v>
          </cell>
        </row>
        <row r="16">
          <cell r="A16" t="str">
            <v>POR</v>
          </cell>
          <cell r="B16">
            <v>60</v>
          </cell>
          <cell r="C16">
            <v>17765</v>
          </cell>
          <cell r="D16">
            <v>1110.5999999999997</v>
          </cell>
          <cell r="E16">
            <v>17338.329999999998</v>
          </cell>
          <cell r="F16">
            <v>16050.489999999998</v>
          </cell>
          <cell r="G16">
            <v>0</v>
          </cell>
          <cell r="H16">
            <v>0</v>
          </cell>
          <cell r="I16">
            <v>2407.6699999999996</v>
          </cell>
          <cell r="J16">
            <v>0</v>
          </cell>
          <cell r="K16">
            <v>2398.4399999999996</v>
          </cell>
          <cell r="L16">
            <v>0</v>
          </cell>
        </row>
        <row r="17">
          <cell r="A17" t="str">
            <v>PUN</v>
          </cell>
          <cell r="B17">
            <v>44</v>
          </cell>
          <cell r="C17">
            <v>15803</v>
          </cell>
          <cell r="D17">
            <v>814.43999999999971</v>
          </cell>
          <cell r="E17">
            <v>16100.41</v>
          </cell>
          <cell r="F17">
            <v>14715.809999999998</v>
          </cell>
          <cell r="G17">
            <v>0</v>
          </cell>
          <cell r="H17">
            <v>0</v>
          </cell>
          <cell r="I17">
            <v>2207.5200000000004</v>
          </cell>
          <cell r="J17">
            <v>0</v>
          </cell>
          <cell r="K17">
            <v>2199.04</v>
          </cell>
          <cell r="L17">
            <v>0</v>
          </cell>
        </row>
        <row r="18">
          <cell r="A18" t="str">
            <v>QIR</v>
          </cell>
          <cell r="B18">
            <v>73</v>
          </cell>
          <cell r="C18">
            <v>9152</v>
          </cell>
          <cell r="D18">
            <v>1351.2299999999996</v>
          </cell>
          <cell r="E18">
            <v>8317.77</v>
          </cell>
          <cell r="F18">
            <v>8411.8599999999988</v>
          </cell>
          <cell r="G18">
            <v>0</v>
          </cell>
          <cell r="H18">
            <v>0</v>
          </cell>
          <cell r="I18">
            <v>1262.0300000000002</v>
          </cell>
          <cell r="J18">
            <v>0</v>
          </cell>
          <cell r="K18">
            <v>1257.1400000000006</v>
          </cell>
          <cell r="L18">
            <v>0</v>
          </cell>
        </row>
        <row r="19">
          <cell r="A19" t="str">
            <v>SAC</v>
          </cell>
          <cell r="B19">
            <v>337</v>
          </cell>
          <cell r="C19">
            <v>31831</v>
          </cell>
          <cell r="D19">
            <v>6237.8700000000481</v>
          </cell>
          <cell r="E19">
            <v>26270.829999999987</v>
          </cell>
          <cell r="F19">
            <v>28282.030000000046</v>
          </cell>
          <cell r="G19">
            <v>0</v>
          </cell>
          <cell r="H19">
            <v>0</v>
          </cell>
          <cell r="I19">
            <v>4154.7800000000088</v>
          </cell>
          <cell r="J19">
            <v>0</v>
          </cell>
          <cell r="K19">
            <v>4226.6699999999873</v>
          </cell>
          <cell r="L19">
            <v>0</v>
          </cell>
        </row>
        <row r="20">
          <cell r="A20" t="str">
            <v>SAE</v>
          </cell>
          <cell r="B20">
            <v>78</v>
          </cell>
          <cell r="C20">
            <v>8162</v>
          </cell>
          <cell r="D20">
            <v>1443.7799999999995</v>
          </cell>
          <cell r="E20">
            <v>6692.78</v>
          </cell>
          <cell r="F20">
            <v>7078.66</v>
          </cell>
          <cell r="G20">
            <v>0</v>
          </cell>
          <cell r="H20">
            <v>0</v>
          </cell>
          <cell r="I20">
            <v>1061.9799999999991</v>
          </cell>
          <cell r="J20">
            <v>0</v>
          </cell>
          <cell r="K20">
            <v>1057.8999999999992</v>
          </cell>
          <cell r="L20">
            <v>0</v>
          </cell>
        </row>
        <row r="21">
          <cell r="A21" t="str">
            <v>SAQ</v>
          </cell>
          <cell r="B21">
            <v>9</v>
          </cell>
          <cell r="C21">
            <v>266</v>
          </cell>
          <cell r="D21">
            <v>166.59</v>
          </cell>
          <cell r="E21">
            <v>191.79999999999998</v>
          </cell>
          <cell r="F21">
            <v>311.77</v>
          </cell>
          <cell r="G21">
            <v>0</v>
          </cell>
          <cell r="H21">
            <v>0</v>
          </cell>
          <cell r="I21">
            <v>46.800000000000011</v>
          </cell>
          <cell r="J21">
            <v>0</v>
          </cell>
          <cell r="K21">
            <v>46.61999999999999</v>
          </cell>
          <cell r="L21">
            <v>0</v>
          </cell>
        </row>
        <row r="22">
          <cell r="A22" t="str">
            <v>TEL</v>
          </cell>
          <cell r="B22">
            <v>259</v>
          </cell>
          <cell r="C22">
            <v>25657</v>
          </cell>
          <cell r="D22">
            <v>4794.0900000000311</v>
          </cell>
          <cell r="E22">
            <v>21585.769999999979</v>
          </cell>
          <cell r="F22">
            <v>22950.01000000002</v>
          </cell>
          <cell r="G22">
            <v>0</v>
          </cell>
          <cell r="H22">
            <v>0</v>
          </cell>
          <cell r="I22">
            <v>3443.1500000000078</v>
          </cell>
          <cell r="J22">
            <v>0</v>
          </cell>
          <cell r="K22">
            <v>3429.8499999999872</v>
          </cell>
          <cell r="L22">
            <v>0</v>
          </cell>
        </row>
        <row r="23">
          <cell r="A23" t="str">
            <v>TUP</v>
          </cell>
          <cell r="B23">
            <v>198</v>
          </cell>
          <cell r="C23">
            <v>11727</v>
          </cell>
          <cell r="D23">
            <v>3664.9800000000182</v>
          </cell>
          <cell r="E23">
            <v>8532.6199999999972</v>
          </cell>
          <cell r="F23">
            <v>10611.470000000014</v>
          </cell>
          <cell r="G23">
            <v>0</v>
          </cell>
          <cell r="H23">
            <v>0</v>
          </cell>
          <cell r="I23">
            <v>1576.98</v>
          </cell>
          <cell r="J23">
            <v>0</v>
          </cell>
          <cell r="K23">
            <v>1586.130000000001</v>
          </cell>
          <cell r="L23">
            <v>0</v>
          </cell>
        </row>
        <row r="24">
          <cell r="A24" t="str">
            <v>URB</v>
          </cell>
          <cell r="B24">
            <v>5338</v>
          </cell>
          <cell r="C24">
            <v>708703</v>
          </cell>
          <cell r="D24">
            <v>98810.489999994825</v>
          </cell>
          <cell r="E24">
            <v>608885.64999999886</v>
          </cell>
          <cell r="F24">
            <v>615688.80999998958</v>
          </cell>
          <cell r="G24">
            <v>0</v>
          </cell>
          <cell r="H24">
            <v>106490</v>
          </cell>
          <cell r="I24">
            <v>92353.789999997156</v>
          </cell>
          <cell r="J24">
            <v>0</v>
          </cell>
          <cell r="K24">
            <v>92007.330000004207</v>
          </cell>
          <cell r="L24">
            <v>0</v>
          </cell>
        </row>
        <row r="25">
          <cell r="A25" t="str">
            <v>YOC</v>
          </cell>
          <cell r="B25">
            <v>186</v>
          </cell>
          <cell r="C25">
            <v>11046</v>
          </cell>
          <cell r="D25">
            <v>3442.8600000000156</v>
          </cell>
          <cell r="E25">
            <v>7700.7999999999984</v>
          </cell>
          <cell r="F25">
            <v>9694.5400000000118</v>
          </cell>
          <cell r="G25">
            <v>0</v>
          </cell>
          <cell r="H25">
            <v>0</v>
          </cell>
          <cell r="I25">
            <v>1454.7600000000011</v>
          </cell>
          <cell r="J25">
            <v>0</v>
          </cell>
          <cell r="K25">
            <v>1449.1200000000024</v>
          </cell>
          <cell r="L25">
            <v>0</v>
          </cell>
        </row>
        <row r="27">
          <cell r="A27" t="str">
            <v>DDI</v>
          </cell>
          <cell r="B27">
            <v>10</v>
          </cell>
          <cell r="C27">
            <v>18611</v>
          </cell>
          <cell r="D27">
            <v>381.3</v>
          </cell>
          <cell r="E27">
            <v>20110.589999999997</v>
          </cell>
          <cell r="F27">
            <v>17827.929999999997</v>
          </cell>
          <cell r="G27">
            <v>0</v>
          </cell>
          <cell r="H27">
            <v>0</v>
          </cell>
          <cell r="I27">
            <v>2674.19</v>
          </cell>
          <cell r="J27">
            <v>0</v>
          </cell>
          <cell r="K27">
            <v>2663.96</v>
          </cell>
          <cell r="L27">
            <v>0</v>
          </cell>
        </row>
        <row r="28">
          <cell r="A28" t="str">
            <v>KIL</v>
          </cell>
          <cell r="B28">
            <v>1</v>
          </cell>
          <cell r="C28">
            <v>1312</v>
          </cell>
          <cell r="D28">
            <v>38.130000000000003</v>
          </cell>
          <cell r="E28">
            <v>1403.79</v>
          </cell>
          <cell r="F28">
            <v>1254.47</v>
          </cell>
          <cell r="G28">
            <v>0</v>
          </cell>
          <cell r="H28">
            <v>0</v>
          </cell>
          <cell r="I28">
            <v>188.17</v>
          </cell>
          <cell r="J28">
            <v>0</v>
          </cell>
          <cell r="K28">
            <v>187.45</v>
          </cell>
          <cell r="L28">
            <v>0</v>
          </cell>
        </row>
        <row r="29">
          <cell r="A29" t="str">
            <v>OCU</v>
          </cell>
          <cell r="B29">
            <v>3</v>
          </cell>
          <cell r="C29">
            <v>2177</v>
          </cell>
          <cell r="D29">
            <v>114.39000000000001</v>
          </cell>
          <cell r="E29">
            <v>2278.2200000000003</v>
          </cell>
          <cell r="F29">
            <v>2081.5700000000002</v>
          </cell>
          <cell r="G29">
            <v>0</v>
          </cell>
          <cell r="H29">
            <v>0</v>
          </cell>
          <cell r="I29">
            <v>312.24</v>
          </cell>
          <cell r="J29">
            <v>0</v>
          </cell>
          <cell r="K29">
            <v>311.03999999999996</v>
          </cell>
          <cell r="L29">
            <v>0</v>
          </cell>
        </row>
        <row r="30">
          <cell r="A30" t="str">
            <v>POR</v>
          </cell>
          <cell r="B30">
            <v>3</v>
          </cell>
          <cell r="C30">
            <v>2338</v>
          </cell>
          <cell r="D30">
            <v>114.39000000000001</v>
          </cell>
          <cell r="E30">
            <v>2476.77</v>
          </cell>
          <cell r="F30">
            <v>2254.31</v>
          </cell>
          <cell r="G30">
            <v>0</v>
          </cell>
          <cell r="H30">
            <v>0</v>
          </cell>
          <cell r="I30">
            <v>338.15000000000003</v>
          </cell>
          <cell r="J30">
            <v>0</v>
          </cell>
          <cell r="K30">
            <v>336.84999999999997</v>
          </cell>
          <cell r="L30">
            <v>0</v>
          </cell>
        </row>
        <row r="31">
          <cell r="A31" t="str">
            <v>PUN</v>
          </cell>
          <cell r="B31">
            <v>1</v>
          </cell>
          <cell r="C31">
            <v>1594</v>
          </cell>
          <cell r="D31">
            <v>38.130000000000003</v>
          </cell>
          <cell r="E31">
            <v>1713.71</v>
          </cell>
          <cell r="F31">
            <v>1524.1000000000001</v>
          </cell>
          <cell r="G31">
            <v>0</v>
          </cell>
          <cell r="H31">
            <v>0</v>
          </cell>
          <cell r="I31">
            <v>228.62</v>
          </cell>
          <cell r="J31">
            <v>0</v>
          </cell>
          <cell r="K31">
            <v>227.74</v>
          </cell>
          <cell r="L31">
            <v>0</v>
          </cell>
        </row>
        <row r="32">
          <cell r="A32" t="str">
            <v>SAC</v>
          </cell>
          <cell r="B32">
            <v>3</v>
          </cell>
          <cell r="C32">
            <v>2865</v>
          </cell>
          <cell r="D32">
            <v>114.39000000000001</v>
          </cell>
          <cell r="E32">
            <v>3034.34</v>
          </cell>
          <cell r="F32">
            <v>2739.39</v>
          </cell>
          <cell r="G32">
            <v>0</v>
          </cell>
          <cell r="H32">
            <v>0</v>
          </cell>
          <cell r="I32">
            <v>410.9</v>
          </cell>
          <cell r="J32">
            <v>0</v>
          </cell>
          <cell r="K32">
            <v>409.34</v>
          </cell>
          <cell r="L32">
            <v>0</v>
          </cell>
        </row>
        <row r="33">
          <cell r="A33" t="str">
            <v>SAE</v>
          </cell>
          <cell r="B33">
            <v>1</v>
          </cell>
          <cell r="C33">
            <v>663</v>
          </cell>
          <cell r="D33">
            <v>38.130000000000003</v>
          </cell>
          <cell r="E33">
            <v>690.54</v>
          </cell>
          <cell r="F33">
            <v>633.93999999999994</v>
          </cell>
          <cell r="G33">
            <v>0</v>
          </cell>
          <cell r="H33">
            <v>0</v>
          </cell>
          <cell r="I33">
            <v>95.09</v>
          </cell>
          <cell r="J33">
            <v>0</v>
          </cell>
          <cell r="K33">
            <v>94.73</v>
          </cell>
          <cell r="L33">
            <v>0</v>
          </cell>
        </row>
        <row r="34">
          <cell r="A34" t="str">
            <v>TEL</v>
          </cell>
          <cell r="B34">
            <v>1</v>
          </cell>
          <cell r="C34">
            <v>91</v>
          </cell>
          <cell r="D34">
            <v>38.130000000000003</v>
          </cell>
          <cell r="E34">
            <v>63.56</v>
          </cell>
          <cell r="F34">
            <v>88.47</v>
          </cell>
          <cell r="G34">
            <v>0</v>
          </cell>
          <cell r="H34">
            <v>0</v>
          </cell>
          <cell r="I34">
            <v>13.27</v>
          </cell>
          <cell r="J34">
            <v>0</v>
          </cell>
          <cell r="K34">
            <v>13.22</v>
          </cell>
          <cell r="L34">
            <v>0</v>
          </cell>
        </row>
        <row r="35">
          <cell r="A35" t="str">
            <v>URB</v>
          </cell>
          <cell r="B35">
            <v>311</v>
          </cell>
          <cell r="C35">
            <v>482721</v>
          </cell>
          <cell r="D35">
            <v>11859.029999999944</v>
          </cell>
          <cell r="E35">
            <v>520199.99999999983</v>
          </cell>
          <cell r="F35">
            <v>462891.21999999974</v>
          </cell>
          <cell r="G35">
            <v>0</v>
          </cell>
          <cell r="H35">
            <v>41169.000000000065</v>
          </cell>
          <cell r="I35">
            <v>69432.830000000045</v>
          </cell>
          <cell r="J35">
            <v>0</v>
          </cell>
          <cell r="K35">
            <v>69167.810000000056</v>
          </cell>
          <cell r="L35">
            <v>0</v>
          </cell>
        </row>
        <row r="37">
          <cell r="A37" t="str">
            <v>VIL</v>
          </cell>
          <cell r="B37">
            <v>1403</v>
          </cell>
          <cell r="C37">
            <v>165159</v>
          </cell>
          <cell r="D37">
            <v>26600.879999999168</v>
          </cell>
          <cell r="E37">
            <v>207700.18999999977</v>
          </cell>
          <cell r="F37">
            <v>203843.99999999913</v>
          </cell>
          <cell r="G37">
            <v>0</v>
          </cell>
          <cell r="H37">
            <v>0</v>
          </cell>
          <cell r="I37">
            <v>30579.559999999845</v>
          </cell>
          <cell r="J37">
            <v>0</v>
          </cell>
          <cell r="K37">
            <v>30457.069999999803</v>
          </cell>
          <cell r="L37">
            <v>0</v>
          </cell>
        </row>
        <row r="39">
          <cell r="A39" t="str">
            <v>VIL</v>
          </cell>
          <cell r="B39">
            <v>4</v>
          </cell>
          <cell r="C39">
            <v>16160</v>
          </cell>
          <cell r="D39">
            <v>289.8</v>
          </cell>
          <cell r="E39">
            <v>18212.32</v>
          </cell>
          <cell r="F39">
            <v>16096.84</v>
          </cell>
          <cell r="G39">
            <v>0</v>
          </cell>
          <cell r="H39">
            <v>0</v>
          </cell>
          <cell r="I39">
            <v>2414.5199999999995</v>
          </cell>
          <cell r="J39">
            <v>0</v>
          </cell>
          <cell r="K39">
            <v>2405.2799999999997</v>
          </cell>
          <cell r="L39">
            <v>0</v>
          </cell>
        </row>
        <row r="41">
          <cell r="A41" t="str">
            <v>CHA</v>
          </cell>
          <cell r="B41">
            <v>771</v>
          </cell>
          <cell r="C41">
            <v>16860</v>
          </cell>
          <cell r="D41">
            <v>12891.119999999857</v>
          </cell>
          <cell r="E41">
            <v>5850.3099999999977</v>
          </cell>
          <cell r="F41">
            <v>16770.489999999809</v>
          </cell>
          <cell r="G41">
            <v>0</v>
          </cell>
          <cell r="H41">
            <v>0</v>
          </cell>
          <cell r="I41">
            <v>1867.3700000000142</v>
          </cell>
          <cell r="J41">
            <v>0</v>
          </cell>
          <cell r="K41">
            <v>1970.9400000000448</v>
          </cell>
          <cell r="L41">
            <v>0</v>
          </cell>
        </row>
        <row r="42">
          <cell r="A42" t="str">
            <v>DDI</v>
          </cell>
          <cell r="B42">
            <v>18781</v>
          </cell>
          <cell r="C42">
            <v>396519</v>
          </cell>
          <cell r="D42">
            <v>314018.31999993016</v>
          </cell>
          <cell r="E42">
            <v>98965.910000001837</v>
          </cell>
          <cell r="F42">
            <v>370801.88999993465</v>
          </cell>
          <cell r="G42">
            <v>0</v>
          </cell>
          <cell r="H42">
            <v>0</v>
          </cell>
          <cell r="I42">
            <v>53816.390000004962</v>
          </cell>
          <cell r="J42">
            <v>129.25999999999996</v>
          </cell>
          <cell r="K42">
            <v>42182.339999997363</v>
          </cell>
          <cell r="L42">
            <v>0</v>
          </cell>
        </row>
        <row r="43">
          <cell r="A43" t="str">
            <v>KIL</v>
          </cell>
          <cell r="B43">
            <v>1826</v>
          </cell>
          <cell r="C43">
            <v>36708</v>
          </cell>
          <cell r="D43">
            <v>30530.720000000707</v>
          </cell>
          <cell r="E43">
            <v>9039.1600000000035</v>
          </cell>
          <cell r="F43">
            <v>35525.260000000599</v>
          </cell>
          <cell r="G43">
            <v>0</v>
          </cell>
          <cell r="H43">
            <v>0</v>
          </cell>
          <cell r="I43">
            <v>5161.6499999999842</v>
          </cell>
          <cell r="J43">
            <v>22.76</v>
          </cell>
          <cell r="K43">
            <v>4044.6200000001118</v>
          </cell>
          <cell r="L43">
            <v>0</v>
          </cell>
        </row>
        <row r="44">
          <cell r="A44" t="str">
            <v>LP1</v>
          </cell>
          <cell r="B44">
            <v>866</v>
          </cell>
          <cell r="C44">
            <v>90032</v>
          </cell>
          <cell r="D44">
            <v>14479.519999999795</v>
          </cell>
          <cell r="E44">
            <v>43551.330000000009</v>
          </cell>
          <cell r="F44">
            <v>50831.919999999773</v>
          </cell>
          <cell r="G44">
            <v>0</v>
          </cell>
          <cell r="H44">
            <v>0</v>
          </cell>
          <cell r="I44">
            <v>7572.5500000000338</v>
          </cell>
          <cell r="J44">
            <v>0</v>
          </cell>
          <cell r="K44">
            <v>7198.9300000000321</v>
          </cell>
          <cell r="L44">
            <v>0</v>
          </cell>
        </row>
        <row r="45">
          <cell r="A45" t="str">
            <v>LP2</v>
          </cell>
          <cell r="B45">
            <v>448</v>
          </cell>
          <cell r="C45">
            <v>5984</v>
          </cell>
          <cell r="D45">
            <v>7490.5600000000304</v>
          </cell>
          <cell r="E45">
            <v>1278.6600000000001</v>
          </cell>
          <cell r="F45">
            <v>7882.8200000000315</v>
          </cell>
          <cell r="G45">
            <v>0</v>
          </cell>
          <cell r="H45">
            <v>0</v>
          </cell>
          <cell r="I45">
            <v>1143.6399999999951</v>
          </cell>
          <cell r="J45">
            <v>0</v>
          </cell>
          <cell r="K45">
            <v>886.3999999999985</v>
          </cell>
          <cell r="L45">
            <v>0</v>
          </cell>
        </row>
        <row r="46">
          <cell r="A46" t="str">
            <v>OCU</v>
          </cell>
          <cell r="B46">
            <v>7460</v>
          </cell>
          <cell r="C46">
            <v>139790</v>
          </cell>
          <cell r="D46">
            <v>124731.20000000726</v>
          </cell>
          <cell r="E46">
            <v>28251.510000000148</v>
          </cell>
          <cell r="F46">
            <v>137591.97000000958</v>
          </cell>
          <cell r="G46">
            <v>0</v>
          </cell>
          <cell r="H46">
            <v>0</v>
          </cell>
          <cell r="I46">
            <v>18609.620000001218</v>
          </cell>
          <cell r="J46">
            <v>49.320000000000007</v>
          </cell>
          <cell r="K46">
            <v>15390.739999997832</v>
          </cell>
          <cell r="L46">
            <v>0</v>
          </cell>
        </row>
        <row r="47">
          <cell r="A47" t="str">
            <v>POR</v>
          </cell>
          <cell r="B47">
            <v>1186</v>
          </cell>
          <cell r="C47">
            <v>115491</v>
          </cell>
          <cell r="D47">
            <v>19829.919999999962</v>
          </cell>
          <cell r="E47">
            <v>53066.179999999964</v>
          </cell>
          <cell r="F47">
            <v>63961.509999999937</v>
          </cell>
          <cell r="G47">
            <v>0</v>
          </cell>
          <cell r="H47">
            <v>0</v>
          </cell>
          <cell r="I47">
            <v>9512.7100000000028</v>
          </cell>
          <cell r="J47">
            <v>0</v>
          </cell>
          <cell r="K47">
            <v>8934.5899999999856</v>
          </cell>
          <cell r="L47">
            <v>0</v>
          </cell>
        </row>
        <row r="48">
          <cell r="A48" t="str">
            <v>PUN</v>
          </cell>
          <cell r="B48">
            <v>784</v>
          </cell>
          <cell r="C48">
            <v>12017</v>
          </cell>
          <cell r="D48">
            <v>13108.479999999849</v>
          </cell>
          <cell r="E48">
            <v>2016.7799999999984</v>
          </cell>
          <cell r="F48">
            <v>13615.909999999827</v>
          </cell>
          <cell r="G48">
            <v>0</v>
          </cell>
          <cell r="H48">
            <v>0</v>
          </cell>
          <cell r="I48">
            <v>1972.8300000000122</v>
          </cell>
          <cell r="J48">
            <v>3.35</v>
          </cell>
          <cell r="K48">
            <v>1509.3500000000199</v>
          </cell>
          <cell r="L48">
            <v>0</v>
          </cell>
        </row>
        <row r="49">
          <cell r="A49" t="str">
            <v>QIR</v>
          </cell>
          <cell r="B49">
            <v>1133</v>
          </cell>
          <cell r="C49">
            <v>34363</v>
          </cell>
          <cell r="D49">
            <v>18943.7599999999</v>
          </cell>
          <cell r="E49">
            <v>12673.000000000009</v>
          </cell>
          <cell r="F49">
            <v>28149.469999999867</v>
          </cell>
          <cell r="G49">
            <v>0</v>
          </cell>
          <cell r="H49">
            <v>0</v>
          </cell>
          <cell r="I49">
            <v>4124.7199999999657</v>
          </cell>
          <cell r="J49">
            <v>0</v>
          </cell>
          <cell r="K49">
            <v>3467.2900000000409</v>
          </cell>
          <cell r="L49">
            <v>0</v>
          </cell>
        </row>
        <row r="50">
          <cell r="A50" t="str">
            <v>SAC</v>
          </cell>
          <cell r="B50">
            <v>5111</v>
          </cell>
          <cell r="C50">
            <v>88477</v>
          </cell>
          <cell r="D50">
            <v>85455.920000004524</v>
          </cell>
          <cell r="E50">
            <v>20521.410000000007</v>
          </cell>
          <cell r="F50">
            <v>95266.160000005053</v>
          </cell>
          <cell r="G50">
            <v>0</v>
          </cell>
          <cell r="H50">
            <v>0</v>
          </cell>
          <cell r="I50">
            <v>13110.270000000683</v>
          </cell>
          <cell r="J50">
            <v>20.100000000000001</v>
          </cell>
          <cell r="K50">
            <v>10711.169999999471</v>
          </cell>
          <cell r="L50">
            <v>0</v>
          </cell>
        </row>
        <row r="51">
          <cell r="A51" t="str">
            <v>SAE</v>
          </cell>
          <cell r="B51">
            <v>635</v>
          </cell>
          <cell r="C51">
            <v>17128</v>
          </cell>
          <cell r="D51">
            <v>10617.199999999946</v>
          </cell>
          <cell r="E51">
            <v>5319.2500000000009</v>
          </cell>
          <cell r="F51">
            <v>14252.379999999928</v>
          </cell>
          <cell r="G51">
            <v>0</v>
          </cell>
          <cell r="H51">
            <v>0</v>
          </cell>
          <cell r="I51">
            <v>2079.0200000000054</v>
          </cell>
          <cell r="J51">
            <v>60.550000000000011</v>
          </cell>
          <cell r="K51">
            <v>1684.070000000017</v>
          </cell>
          <cell r="L51">
            <v>0</v>
          </cell>
        </row>
        <row r="52">
          <cell r="A52" t="str">
            <v>SAQ</v>
          </cell>
          <cell r="B52">
            <v>100</v>
          </cell>
          <cell r="C52">
            <v>3911</v>
          </cell>
          <cell r="D52">
            <v>1672.0000000000023</v>
          </cell>
          <cell r="E52">
            <v>1396.52</v>
          </cell>
          <cell r="F52">
            <v>2728.4700000000021</v>
          </cell>
          <cell r="G52">
            <v>0</v>
          </cell>
          <cell r="H52">
            <v>0</v>
          </cell>
          <cell r="I52">
            <v>400.4100000000002</v>
          </cell>
          <cell r="J52">
            <v>0</v>
          </cell>
          <cell r="K52">
            <v>340.05000000000007</v>
          </cell>
          <cell r="L52">
            <v>0</v>
          </cell>
        </row>
        <row r="53">
          <cell r="A53" t="str">
            <v>TEL</v>
          </cell>
          <cell r="B53">
            <v>2992</v>
          </cell>
          <cell r="C53">
            <v>82915</v>
          </cell>
          <cell r="D53">
            <v>50026.240000002064</v>
          </cell>
          <cell r="E53">
            <v>27216.440000000024</v>
          </cell>
          <cell r="F53">
            <v>68962.980000001917</v>
          </cell>
          <cell r="G53">
            <v>0</v>
          </cell>
          <cell r="H53">
            <v>0</v>
          </cell>
          <cell r="I53">
            <v>10076.700000000485</v>
          </cell>
          <cell r="J53">
            <v>203.72999999999993</v>
          </cell>
          <cell r="K53">
            <v>8279.7000000001681</v>
          </cell>
          <cell r="L53">
            <v>0</v>
          </cell>
        </row>
        <row r="54">
          <cell r="A54" t="str">
            <v>TUP</v>
          </cell>
          <cell r="B54">
            <v>2859</v>
          </cell>
          <cell r="C54">
            <v>63218</v>
          </cell>
          <cell r="D54">
            <v>47802.48000000191</v>
          </cell>
          <cell r="E54">
            <v>14839.199999999975</v>
          </cell>
          <cell r="F54">
            <v>56340.900000001733</v>
          </cell>
          <cell r="G54">
            <v>0</v>
          </cell>
          <cell r="H54">
            <v>0</v>
          </cell>
          <cell r="I54">
            <v>8050.6300000002284</v>
          </cell>
          <cell r="J54">
            <v>132.42999999999995</v>
          </cell>
          <cell r="K54">
            <v>6300.7800000001544</v>
          </cell>
          <cell r="L54">
            <v>0</v>
          </cell>
        </row>
        <row r="55">
          <cell r="A55" t="str">
            <v>URB</v>
          </cell>
          <cell r="B55">
            <v>30664</v>
          </cell>
          <cell r="C55">
            <v>2883360</v>
          </cell>
          <cell r="D55">
            <v>512713.8699996057</v>
          </cell>
          <cell r="E55">
            <v>1305780.2499999993</v>
          </cell>
          <cell r="F55">
            <v>1595701.8899995917</v>
          </cell>
          <cell r="G55">
            <v>0</v>
          </cell>
          <cell r="H55">
            <v>159016.99999999724</v>
          </cell>
          <cell r="I55">
            <v>237253.96999997951</v>
          </cell>
          <cell r="J55">
            <v>4982.3199999999897</v>
          </cell>
          <cell r="K55">
            <v>222792.23000001334</v>
          </cell>
          <cell r="L55">
            <v>0</v>
          </cell>
        </row>
        <row r="56">
          <cell r="A56" t="str">
            <v>YOC</v>
          </cell>
          <cell r="B56">
            <v>2710</v>
          </cell>
          <cell r="C56">
            <v>45820</v>
          </cell>
          <cell r="D56">
            <v>45311.200000001736</v>
          </cell>
          <cell r="E56">
            <v>6839.2500000000082</v>
          </cell>
          <cell r="F56">
            <v>46980.430000001557</v>
          </cell>
          <cell r="G56">
            <v>0</v>
          </cell>
          <cell r="H56">
            <v>0</v>
          </cell>
          <cell r="I56">
            <v>6801.9200000001865</v>
          </cell>
          <cell r="J56">
            <v>53.600000000000016</v>
          </cell>
          <cell r="K56">
            <v>5170.0200000001851</v>
          </cell>
          <cell r="L56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_FAC_7_2011"/>
      <sheetName val="ECLI_IND_7_2011"/>
      <sheetName val="AF_FACTURADO"/>
      <sheetName val="ResPorCat_Sist"/>
      <sheetName val="ise_210_POTOSI"/>
      <sheetName val="ise_210_SUR"/>
      <sheetName val="ise_210_VILLAZON"/>
      <sheetName val="ise_210_SANBARTO"/>
      <sheetName val="ReSys"/>
      <sheetName val="RUTAS"/>
    </sheetNames>
    <sheetDataSet>
      <sheetData sheetId="0" refreshError="1"/>
      <sheetData sheetId="1">
        <row r="249">
          <cell r="A249" t="str">
            <v>DDI</v>
          </cell>
          <cell r="B249">
            <v>22</v>
          </cell>
          <cell r="C249">
            <v>1500535</v>
          </cell>
          <cell r="D249">
            <v>449080.13</v>
          </cell>
          <cell r="E249">
            <v>860.31</v>
          </cell>
          <cell r="F249">
            <v>67103.930000000008</v>
          </cell>
          <cell r="G249">
            <v>3408</v>
          </cell>
          <cell r="H249">
            <v>194519.17</v>
          </cell>
          <cell r="I249">
            <v>29066.07</v>
          </cell>
          <cell r="J249">
            <v>21143.73</v>
          </cell>
          <cell r="K249">
            <v>3159.41</v>
          </cell>
        </row>
        <row r="250">
          <cell r="A250" t="str">
            <v>KAR</v>
          </cell>
          <cell r="B250">
            <v>1</v>
          </cell>
          <cell r="C250">
            <v>27318</v>
          </cell>
          <cell r="D250">
            <v>8175.73</v>
          </cell>
          <cell r="E250">
            <v>0</v>
          </cell>
          <cell r="F250">
            <v>1221.6600000000001</v>
          </cell>
          <cell r="G250">
            <v>197</v>
          </cell>
          <cell r="H250">
            <v>11244.21</v>
          </cell>
          <cell r="I250">
            <v>1680.17</v>
          </cell>
          <cell r="J250">
            <v>0</v>
          </cell>
          <cell r="K250">
            <v>0</v>
          </cell>
        </row>
        <row r="251">
          <cell r="A251" t="str">
            <v>KIL</v>
          </cell>
          <cell r="B251">
            <v>1</v>
          </cell>
          <cell r="C251">
            <v>2048</v>
          </cell>
          <cell r="D251">
            <v>612.91999999999996</v>
          </cell>
          <cell r="E251">
            <v>0</v>
          </cell>
          <cell r="F251">
            <v>91.59</v>
          </cell>
          <cell r="G251">
            <v>134</v>
          </cell>
          <cell r="H251">
            <v>7648.34</v>
          </cell>
          <cell r="I251">
            <v>1142.8599999999999</v>
          </cell>
          <cell r="J251">
            <v>0</v>
          </cell>
          <cell r="K251">
            <v>0</v>
          </cell>
        </row>
        <row r="252">
          <cell r="A252" t="str">
            <v>OCU</v>
          </cell>
          <cell r="B252">
            <v>7</v>
          </cell>
          <cell r="C252">
            <v>56710</v>
          </cell>
          <cell r="D252">
            <v>16972.16</v>
          </cell>
          <cell r="E252">
            <v>0</v>
          </cell>
          <cell r="F252">
            <v>2536.0700000000002</v>
          </cell>
          <cell r="G252">
            <v>487</v>
          </cell>
          <cell r="H252">
            <v>27796.600000000002</v>
          </cell>
          <cell r="I252">
            <v>4153.5199999999995</v>
          </cell>
          <cell r="J252">
            <v>10105.949999999999</v>
          </cell>
          <cell r="K252">
            <v>1510.08</v>
          </cell>
        </row>
        <row r="253">
          <cell r="A253" t="str">
            <v>PUN</v>
          </cell>
          <cell r="B253">
            <v>4</v>
          </cell>
          <cell r="C253">
            <v>308112</v>
          </cell>
          <cell r="D253">
            <v>92211.75999999998</v>
          </cell>
          <cell r="E253">
            <v>0</v>
          </cell>
          <cell r="F253">
            <v>13778.77</v>
          </cell>
          <cell r="G253">
            <v>731</v>
          </cell>
          <cell r="H253">
            <v>41723.46</v>
          </cell>
          <cell r="I253">
            <v>6234.53</v>
          </cell>
          <cell r="J253">
            <v>2975.06</v>
          </cell>
          <cell r="K253">
            <v>444.55</v>
          </cell>
        </row>
        <row r="254">
          <cell r="A254" t="str">
            <v>SAC</v>
          </cell>
          <cell r="B254">
            <v>1</v>
          </cell>
          <cell r="C254">
            <v>2241</v>
          </cell>
          <cell r="D254">
            <v>670.68</v>
          </cell>
          <cell r="E254">
            <v>0</v>
          </cell>
          <cell r="F254">
            <v>100.22</v>
          </cell>
          <cell r="G254">
            <v>49</v>
          </cell>
          <cell r="H254">
            <v>2796.78</v>
          </cell>
          <cell r="I254">
            <v>417.91</v>
          </cell>
          <cell r="J254">
            <v>0</v>
          </cell>
          <cell r="K254">
            <v>0</v>
          </cell>
        </row>
        <row r="255">
          <cell r="A255" t="str">
            <v>TUP</v>
          </cell>
          <cell r="B255">
            <v>5</v>
          </cell>
          <cell r="C255">
            <v>338705</v>
          </cell>
          <cell r="D255">
            <v>101367.62</v>
          </cell>
          <cell r="E255">
            <v>0</v>
          </cell>
          <cell r="F255">
            <v>15146.89</v>
          </cell>
          <cell r="G255">
            <v>1087</v>
          </cell>
          <cell r="H255">
            <v>62042.94</v>
          </cell>
          <cell r="I255">
            <v>9270.7900000000009</v>
          </cell>
          <cell r="J255">
            <v>4139.6399999999994</v>
          </cell>
          <cell r="K255">
            <v>618.56999999999994</v>
          </cell>
        </row>
        <row r="256">
          <cell r="A256" t="str">
            <v>URB</v>
          </cell>
          <cell r="B256">
            <v>192</v>
          </cell>
          <cell r="C256">
            <v>7897594</v>
          </cell>
          <cell r="D256">
            <v>2363591.859999998</v>
          </cell>
          <cell r="E256">
            <v>246192.35000000003</v>
          </cell>
          <cell r="F256">
            <v>353180.47</v>
          </cell>
          <cell r="G256">
            <v>23697</v>
          </cell>
          <cell r="H256">
            <v>1352558.8999999994</v>
          </cell>
          <cell r="I256">
            <v>202106.48999999987</v>
          </cell>
          <cell r="J256">
            <v>147726.97</v>
          </cell>
          <cell r="K256">
            <v>22074.15</v>
          </cell>
        </row>
        <row r="260">
          <cell r="A260" t="str">
            <v>121190</v>
          </cell>
          <cell r="B260">
            <v>1</v>
          </cell>
          <cell r="C260">
            <v>1907241</v>
          </cell>
          <cell r="D260">
            <v>336837.83</v>
          </cell>
          <cell r="E260">
            <v>0</v>
          </cell>
          <cell r="F260">
            <v>50332.09</v>
          </cell>
          <cell r="G260">
            <v>4205</v>
          </cell>
          <cell r="H260">
            <v>398452.85</v>
          </cell>
          <cell r="I260">
            <v>59538.93</v>
          </cell>
          <cell r="J260">
            <v>0</v>
          </cell>
          <cell r="K260">
            <v>0</v>
          </cell>
        </row>
        <row r="261">
          <cell r="A261" t="str">
            <v>121193</v>
          </cell>
          <cell r="B261">
            <v>1</v>
          </cell>
          <cell r="C261">
            <v>1030518</v>
          </cell>
          <cell r="D261">
            <v>101310.22</v>
          </cell>
          <cell r="E261">
            <v>0</v>
          </cell>
          <cell r="F261">
            <v>15138.31</v>
          </cell>
          <cell r="G261">
            <v>2711</v>
          </cell>
          <cell r="H261">
            <v>239074.09</v>
          </cell>
          <cell r="I261">
            <v>35723.71</v>
          </cell>
          <cell r="J261">
            <v>0</v>
          </cell>
          <cell r="K261">
            <v>0</v>
          </cell>
        </row>
        <row r="262">
          <cell r="A262" t="str">
            <v>121199</v>
          </cell>
          <cell r="B262">
            <v>1</v>
          </cell>
          <cell r="C262">
            <v>674231</v>
          </cell>
          <cell r="D262">
            <v>119075.93</v>
          </cell>
          <cell r="E262">
            <v>0</v>
          </cell>
          <cell r="F262">
            <v>17792.96</v>
          </cell>
          <cell r="G262">
            <v>1613</v>
          </cell>
          <cell r="H262">
            <v>152842.91</v>
          </cell>
          <cell r="I262">
            <v>22838.6</v>
          </cell>
          <cell r="J262">
            <v>0</v>
          </cell>
          <cell r="K262">
            <v>0</v>
          </cell>
        </row>
        <row r="263">
          <cell r="A263" t="str">
            <v>121197</v>
          </cell>
          <cell r="B263">
            <v>1</v>
          </cell>
          <cell r="C263">
            <v>1028476</v>
          </cell>
          <cell r="D263">
            <v>102899.02</v>
          </cell>
          <cell r="E263">
            <v>0</v>
          </cell>
          <cell r="F263">
            <v>15375.72</v>
          </cell>
          <cell r="G263">
            <v>2315</v>
          </cell>
          <cell r="H263">
            <v>243035.41</v>
          </cell>
          <cell r="I263">
            <v>36315.64</v>
          </cell>
          <cell r="J263">
            <v>0</v>
          </cell>
          <cell r="K263">
            <v>0</v>
          </cell>
        </row>
        <row r="264">
          <cell r="A264" t="str">
            <v>121195</v>
          </cell>
          <cell r="B264">
            <v>1</v>
          </cell>
          <cell r="C264">
            <v>498015</v>
          </cell>
          <cell r="D264">
            <v>49393.13</v>
          </cell>
          <cell r="E264">
            <v>0</v>
          </cell>
          <cell r="F264">
            <v>7380.58</v>
          </cell>
          <cell r="G264">
            <v>1450</v>
          </cell>
          <cell r="H264">
            <v>150877.92000000001</v>
          </cell>
          <cell r="I264">
            <v>22544.98</v>
          </cell>
          <cell r="J264">
            <v>0</v>
          </cell>
          <cell r="K264">
            <v>0</v>
          </cell>
        </row>
        <row r="265">
          <cell r="A265" t="str">
            <v>121201</v>
          </cell>
          <cell r="B265">
            <v>1</v>
          </cell>
          <cell r="C265">
            <v>1695016</v>
          </cell>
          <cell r="D265">
            <v>299356.78000000003</v>
          </cell>
          <cell r="E265">
            <v>0</v>
          </cell>
          <cell r="F265">
            <v>44731.47</v>
          </cell>
          <cell r="G265">
            <v>2898</v>
          </cell>
          <cell r="H265">
            <v>274605.56</v>
          </cell>
          <cell r="I265">
            <v>41033.01</v>
          </cell>
          <cell r="J265">
            <v>0</v>
          </cell>
          <cell r="K265">
            <v>0</v>
          </cell>
        </row>
        <row r="269">
          <cell r="A269" t="str">
            <v>121200</v>
          </cell>
          <cell r="B269">
            <v>1</v>
          </cell>
          <cell r="C269">
            <v>6153125</v>
          </cell>
          <cell r="D269">
            <v>1965263.63</v>
          </cell>
          <cell r="E269">
            <v>0</v>
          </cell>
          <cell r="F269">
            <v>293660.08</v>
          </cell>
          <cell r="G269">
            <v>10500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</sheetData>
      <sheetData sheetId="2"/>
      <sheetData sheetId="3">
        <row r="4">
          <cell r="A4" t="str">
            <v>VIL</v>
          </cell>
          <cell r="B4">
            <v>6</v>
          </cell>
          <cell r="C4">
            <v>40551</v>
          </cell>
          <cell r="D4">
            <v>0</v>
          </cell>
          <cell r="E4">
            <v>33414.020000000004</v>
          </cell>
          <cell r="F4">
            <v>29070.200000000004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4343.82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7203</v>
          </cell>
          <cell r="C6">
            <v>403894</v>
          </cell>
          <cell r="D6">
            <v>68428.5</v>
          </cell>
          <cell r="E6">
            <v>301415.62999999581</v>
          </cell>
          <cell r="F6">
            <v>327249.46999999561</v>
          </cell>
          <cell r="G6">
            <v>0</v>
          </cell>
          <cell r="H6">
            <v>0</v>
          </cell>
          <cell r="I6">
            <v>48268.399999999812</v>
          </cell>
          <cell r="J6">
            <v>2598.4100000000003</v>
          </cell>
          <cell r="K6">
            <v>42594.6600000002</v>
          </cell>
          <cell r="L6">
            <v>0</v>
          </cell>
          <cell r="M6">
            <v>39619.179999999338</v>
          </cell>
        </row>
        <row r="8">
          <cell r="A8" t="str">
            <v>VIL</v>
          </cell>
          <cell r="B8">
            <v>2</v>
          </cell>
          <cell r="C8">
            <v>58</v>
          </cell>
          <cell r="D8">
            <v>18.059999999999999</v>
          </cell>
          <cell r="E8">
            <v>29.9</v>
          </cell>
          <cell r="F8">
            <v>41.719999999999992</v>
          </cell>
          <cell r="G8">
            <v>0</v>
          </cell>
          <cell r="H8">
            <v>0</v>
          </cell>
          <cell r="I8">
            <v>6.26</v>
          </cell>
          <cell r="J8">
            <v>0</v>
          </cell>
          <cell r="K8">
            <v>6.24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10</v>
          </cell>
          <cell r="C10">
            <v>124</v>
          </cell>
          <cell r="D10">
            <v>185.20000000000002</v>
          </cell>
          <cell r="E10">
            <v>39.64</v>
          </cell>
          <cell r="F10">
            <v>195.59000000000003</v>
          </cell>
          <cell r="G10">
            <v>0</v>
          </cell>
          <cell r="H10">
            <v>0</v>
          </cell>
          <cell r="I10">
            <v>29.370000000000005</v>
          </cell>
          <cell r="J10">
            <v>0</v>
          </cell>
          <cell r="K10">
            <v>29.25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1254</v>
          </cell>
          <cell r="C11">
            <v>104018</v>
          </cell>
          <cell r="D11">
            <v>23224.080000000446</v>
          </cell>
          <cell r="E11">
            <v>85162.839999999967</v>
          </cell>
          <cell r="F11">
            <v>94294.850000000501</v>
          </cell>
          <cell r="G11">
            <v>0</v>
          </cell>
          <cell r="H11">
            <v>0</v>
          </cell>
          <cell r="I11">
            <v>14146.610000000039</v>
          </cell>
          <cell r="J11">
            <v>0</v>
          </cell>
          <cell r="K11">
            <v>14092.069999999912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132</v>
          </cell>
          <cell r="C12">
            <v>12117</v>
          </cell>
          <cell r="D12">
            <v>2444.6399999999981</v>
          </cell>
          <cell r="E12">
            <v>10088.280000000002</v>
          </cell>
          <cell r="F12">
            <v>10903.489999999998</v>
          </cell>
          <cell r="G12">
            <v>0</v>
          </cell>
          <cell r="H12">
            <v>0</v>
          </cell>
          <cell r="I12">
            <v>1635.7800000000011</v>
          </cell>
          <cell r="J12">
            <v>0</v>
          </cell>
          <cell r="K12">
            <v>1629.4300000000017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41</v>
          </cell>
          <cell r="C13">
            <v>13835</v>
          </cell>
          <cell r="D13">
            <v>759.3199999999996</v>
          </cell>
          <cell r="E13">
            <v>13810.07</v>
          </cell>
          <cell r="F13">
            <v>12675.32</v>
          </cell>
          <cell r="G13">
            <v>0</v>
          </cell>
          <cell r="H13">
            <v>0</v>
          </cell>
          <cell r="I13">
            <v>1901.3499999999997</v>
          </cell>
          <cell r="J13">
            <v>0</v>
          </cell>
          <cell r="K13">
            <v>1894.0699999999997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3</v>
          </cell>
          <cell r="C14">
            <v>182</v>
          </cell>
          <cell r="D14">
            <v>55.56</v>
          </cell>
          <cell r="E14">
            <v>154.69999999999999</v>
          </cell>
          <cell r="F14">
            <v>182.92</v>
          </cell>
          <cell r="G14">
            <v>0</v>
          </cell>
          <cell r="H14">
            <v>0</v>
          </cell>
          <cell r="I14">
            <v>27.440000000000005</v>
          </cell>
          <cell r="J14">
            <v>0</v>
          </cell>
          <cell r="K14">
            <v>27.34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362</v>
          </cell>
          <cell r="C15">
            <v>53114</v>
          </cell>
          <cell r="D15">
            <v>6704.240000000058</v>
          </cell>
          <cell r="E15">
            <v>47728.479999999989</v>
          </cell>
          <cell r="F15">
            <v>47356.040000000066</v>
          </cell>
          <cell r="G15">
            <v>0</v>
          </cell>
          <cell r="H15">
            <v>0</v>
          </cell>
          <cell r="I15">
            <v>6750.7500000000073</v>
          </cell>
          <cell r="J15">
            <v>0</v>
          </cell>
          <cell r="K15">
            <v>7076.6799999999776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64</v>
          </cell>
          <cell r="C16">
            <v>23400</v>
          </cell>
          <cell r="D16">
            <v>1185.2799999999993</v>
          </cell>
          <cell r="E16">
            <v>23197.09</v>
          </cell>
          <cell r="F16">
            <v>21212.61</v>
          </cell>
          <cell r="G16">
            <v>0</v>
          </cell>
          <cell r="H16">
            <v>0</v>
          </cell>
          <cell r="I16">
            <v>3181.9400000000014</v>
          </cell>
          <cell r="J16">
            <v>0</v>
          </cell>
          <cell r="K16">
            <v>3169.7599999999989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44</v>
          </cell>
          <cell r="C17">
            <v>24298</v>
          </cell>
          <cell r="D17">
            <v>814.87999999999954</v>
          </cell>
          <cell r="E17">
            <v>25223.14</v>
          </cell>
          <cell r="F17">
            <v>22653.02</v>
          </cell>
          <cell r="G17">
            <v>0</v>
          </cell>
          <cell r="H17">
            <v>0</v>
          </cell>
          <cell r="I17">
            <v>3398.0400000000004</v>
          </cell>
          <cell r="J17">
            <v>0</v>
          </cell>
          <cell r="K17">
            <v>3384.9999999999991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8607</v>
          </cell>
          <cell r="D18">
            <v>1351.9599999999991</v>
          </cell>
          <cell r="E18">
            <v>7543.340000000002</v>
          </cell>
          <cell r="F18">
            <v>7738.81</v>
          </cell>
          <cell r="G18">
            <v>0</v>
          </cell>
          <cell r="H18">
            <v>0</v>
          </cell>
          <cell r="I18">
            <v>1160.9700000000005</v>
          </cell>
          <cell r="J18">
            <v>0</v>
          </cell>
          <cell r="K18">
            <v>1156.4900000000005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354</v>
          </cell>
          <cell r="C19">
            <v>26513</v>
          </cell>
          <cell r="D19">
            <v>6556.0800000000545</v>
          </cell>
          <cell r="E19">
            <v>21536.839999999989</v>
          </cell>
          <cell r="F19">
            <v>24440.310000000049</v>
          </cell>
          <cell r="G19">
            <v>0</v>
          </cell>
          <cell r="H19">
            <v>0</v>
          </cell>
          <cell r="I19">
            <v>3565.0000000000091</v>
          </cell>
          <cell r="J19">
            <v>0</v>
          </cell>
          <cell r="K19">
            <v>3652.6099999999915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79</v>
          </cell>
          <cell r="C20">
            <v>4913</v>
          </cell>
          <cell r="D20">
            <v>1463.079999999999</v>
          </cell>
          <cell r="E20">
            <v>3486.0300000000007</v>
          </cell>
          <cell r="F20">
            <v>4305.63</v>
          </cell>
          <cell r="G20">
            <v>0</v>
          </cell>
          <cell r="H20">
            <v>0</v>
          </cell>
          <cell r="I20">
            <v>645.98999999999944</v>
          </cell>
          <cell r="J20">
            <v>0</v>
          </cell>
          <cell r="K20">
            <v>643.47999999999945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9</v>
          </cell>
          <cell r="C21">
            <v>314</v>
          </cell>
          <cell r="D21">
            <v>166.68</v>
          </cell>
          <cell r="E21">
            <v>190.26</v>
          </cell>
          <cell r="F21">
            <v>310.52999999999997</v>
          </cell>
          <cell r="G21">
            <v>0</v>
          </cell>
          <cell r="H21">
            <v>0</v>
          </cell>
          <cell r="I21">
            <v>46.600000000000009</v>
          </cell>
          <cell r="J21">
            <v>0</v>
          </cell>
          <cell r="K21">
            <v>46.41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261</v>
          </cell>
          <cell r="C22">
            <v>16630</v>
          </cell>
          <cell r="D22">
            <v>4833.7200000000139</v>
          </cell>
          <cell r="E22">
            <v>12371.94</v>
          </cell>
          <cell r="F22">
            <v>14968.570000000011</v>
          </cell>
          <cell r="G22">
            <v>0</v>
          </cell>
          <cell r="H22">
            <v>0</v>
          </cell>
          <cell r="I22">
            <v>2245.7800000000025</v>
          </cell>
          <cell r="J22">
            <v>0</v>
          </cell>
          <cell r="K22">
            <v>2237.0900000000033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205</v>
          </cell>
          <cell r="C23">
            <v>9144</v>
          </cell>
          <cell r="D23">
            <v>3796.5999999999967</v>
          </cell>
          <cell r="E23">
            <v>6042.3199999999988</v>
          </cell>
          <cell r="F23">
            <v>8559.5299999999952</v>
          </cell>
          <cell r="G23">
            <v>0</v>
          </cell>
          <cell r="H23">
            <v>0</v>
          </cell>
          <cell r="I23">
            <v>1272.2899999999991</v>
          </cell>
          <cell r="J23">
            <v>0</v>
          </cell>
          <cell r="K23">
            <v>1279.3899999999996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5381</v>
          </cell>
          <cell r="C24">
            <v>722297</v>
          </cell>
          <cell r="D24">
            <v>99656.120000002513</v>
          </cell>
          <cell r="E24">
            <v>625538.81999999669</v>
          </cell>
          <cell r="F24">
            <v>630914.94999999471</v>
          </cell>
          <cell r="G24">
            <v>0</v>
          </cell>
          <cell r="H24">
            <v>103720.5</v>
          </cell>
          <cell r="I24">
            <v>94629.699999997087</v>
          </cell>
          <cell r="J24">
            <v>0</v>
          </cell>
          <cell r="K24">
            <v>94279.990000004487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187</v>
          </cell>
          <cell r="C25">
            <v>11580</v>
          </cell>
          <cell r="D25">
            <v>3463.2399999999971</v>
          </cell>
          <cell r="E25">
            <v>8717.99</v>
          </cell>
          <cell r="F25">
            <v>10597.429999999997</v>
          </cell>
          <cell r="G25">
            <v>0</v>
          </cell>
          <cell r="H25">
            <v>0</v>
          </cell>
          <cell r="I25">
            <v>1590.0199999999995</v>
          </cell>
          <cell r="J25">
            <v>0</v>
          </cell>
          <cell r="K25">
            <v>1583.8000000000002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10</v>
          </cell>
          <cell r="C27">
            <v>19534</v>
          </cell>
          <cell r="D27">
            <v>381.39999999999992</v>
          </cell>
          <cell r="E27">
            <v>21113.66</v>
          </cell>
          <cell r="F27">
            <v>18700.72</v>
          </cell>
          <cell r="G27">
            <v>0</v>
          </cell>
          <cell r="H27">
            <v>0</v>
          </cell>
          <cell r="I27">
            <v>2805.11</v>
          </cell>
          <cell r="J27">
            <v>0</v>
          </cell>
          <cell r="K27">
            <v>2794.3399999999997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1641</v>
          </cell>
          <cell r="D28">
            <v>38.14</v>
          </cell>
          <cell r="E28">
            <v>1765.36</v>
          </cell>
          <cell r="F28">
            <v>1569.04</v>
          </cell>
          <cell r="G28">
            <v>0</v>
          </cell>
          <cell r="H28">
            <v>0</v>
          </cell>
          <cell r="I28">
            <v>235.36</v>
          </cell>
          <cell r="J28">
            <v>0</v>
          </cell>
          <cell r="K28">
            <v>234.46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2439</v>
          </cell>
          <cell r="D29">
            <v>114.42</v>
          </cell>
          <cell r="E29">
            <v>2566.16</v>
          </cell>
          <cell r="F29">
            <v>2332.1</v>
          </cell>
          <cell r="G29">
            <v>0</v>
          </cell>
          <cell r="H29">
            <v>0</v>
          </cell>
          <cell r="I29">
            <v>349.82</v>
          </cell>
          <cell r="J29">
            <v>0</v>
          </cell>
          <cell r="K29">
            <v>348.48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1945</v>
          </cell>
          <cell r="D30">
            <v>114.42</v>
          </cell>
          <cell r="E30">
            <v>2023.25</v>
          </cell>
          <cell r="F30">
            <v>1859.77</v>
          </cell>
          <cell r="G30">
            <v>0</v>
          </cell>
          <cell r="H30">
            <v>0</v>
          </cell>
          <cell r="I30">
            <v>278.96999999999997</v>
          </cell>
          <cell r="J30">
            <v>0</v>
          </cell>
          <cell r="K30">
            <v>277.89999999999998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1237</v>
          </cell>
          <cell r="D31">
            <v>38.14</v>
          </cell>
          <cell r="E31">
            <v>1321.36</v>
          </cell>
          <cell r="F31">
            <v>1182.76</v>
          </cell>
          <cell r="G31">
            <v>0</v>
          </cell>
          <cell r="H31">
            <v>0</v>
          </cell>
          <cell r="I31">
            <v>177.42</v>
          </cell>
          <cell r="J31">
            <v>0</v>
          </cell>
          <cell r="K31">
            <v>176.74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3653</v>
          </cell>
          <cell r="D32">
            <v>114.42</v>
          </cell>
          <cell r="E32">
            <v>3900.34</v>
          </cell>
          <cell r="F32">
            <v>3492.84</v>
          </cell>
          <cell r="G32">
            <v>0</v>
          </cell>
          <cell r="H32">
            <v>0</v>
          </cell>
          <cell r="I32">
            <v>523.92999999999995</v>
          </cell>
          <cell r="J32">
            <v>0</v>
          </cell>
          <cell r="K32">
            <v>521.91999999999996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668</v>
          </cell>
          <cell r="D33">
            <v>38.14</v>
          </cell>
          <cell r="E33">
            <v>696.03</v>
          </cell>
          <cell r="F33">
            <v>638.73</v>
          </cell>
          <cell r="G33">
            <v>0</v>
          </cell>
          <cell r="H33">
            <v>0</v>
          </cell>
          <cell r="I33">
            <v>95.81</v>
          </cell>
          <cell r="J33">
            <v>0</v>
          </cell>
          <cell r="K33">
            <v>95.44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48</v>
          </cell>
          <cell r="D34">
            <v>38.14</v>
          </cell>
          <cell r="E34">
            <v>18.760000000000002</v>
          </cell>
          <cell r="F34">
            <v>49.500000000000007</v>
          </cell>
          <cell r="G34">
            <v>0</v>
          </cell>
          <cell r="H34">
            <v>0</v>
          </cell>
          <cell r="I34">
            <v>7.42</v>
          </cell>
          <cell r="J34">
            <v>0</v>
          </cell>
          <cell r="K34">
            <v>7.4</v>
          </cell>
          <cell r="L34">
            <v>0</v>
          </cell>
          <cell r="M34">
            <v>0</v>
          </cell>
        </row>
        <row r="35">
          <cell r="A35" t="str">
            <v>URB</v>
          </cell>
          <cell r="B35">
            <v>316</v>
          </cell>
          <cell r="C35">
            <v>567257</v>
          </cell>
          <cell r="D35">
            <v>12052.239999999971</v>
          </cell>
          <cell r="E35">
            <v>613043.8899999999</v>
          </cell>
          <cell r="F35">
            <v>543833.52999999991</v>
          </cell>
          <cell r="G35">
            <v>0</v>
          </cell>
          <cell r="H35">
            <v>42617.300000000032</v>
          </cell>
          <cell r="I35">
            <v>81572.109999999942</v>
          </cell>
          <cell r="J35">
            <v>0</v>
          </cell>
          <cell r="K35">
            <v>81262.600000000006</v>
          </cell>
          <cell r="L35">
            <v>0</v>
          </cell>
          <cell r="M35">
            <v>0</v>
          </cell>
        </row>
        <row r="37">
          <cell r="A37" t="str">
            <v>VIL</v>
          </cell>
          <cell r="B37">
            <v>1421</v>
          </cell>
          <cell r="C37">
            <v>175979</v>
          </cell>
          <cell r="D37">
            <v>26970.579999999478</v>
          </cell>
          <cell r="E37">
            <v>223048.15999999986</v>
          </cell>
          <cell r="F37">
            <v>217515.06999999934</v>
          </cell>
          <cell r="G37">
            <v>0</v>
          </cell>
          <cell r="H37">
            <v>0</v>
          </cell>
          <cell r="I37">
            <v>32628.779999999897</v>
          </cell>
          <cell r="J37">
            <v>0</v>
          </cell>
          <cell r="K37">
            <v>32503.670000000009</v>
          </cell>
          <cell r="L37">
            <v>0</v>
          </cell>
          <cell r="M37">
            <v>0</v>
          </cell>
        </row>
        <row r="39">
          <cell r="A39" t="str">
            <v>VIL</v>
          </cell>
          <cell r="B39">
            <v>4</v>
          </cell>
          <cell r="C39">
            <v>15954</v>
          </cell>
          <cell r="D39">
            <v>290</v>
          </cell>
          <cell r="E39">
            <v>17996.109999999997</v>
          </cell>
          <cell r="F39">
            <v>15908.919999999996</v>
          </cell>
          <cell r="G39">
            <v>0</v>
          </cell>
          <cell r="H39">
            <v>0</v>
          </cell>
          <cell r="I39">
            <v>2386.3399999999997</v>
          </cell>
          <cell r="J39">
            <v>0</v>
          </cell>
          <cell r="K39">
            <v>2377.19</v>
          </cell>
          <cell r="L39">
            <v>0</v>
          </cell>
          <cell r="M39">
            <v>0</v>
          </cell>
        </row>
        <row r="41">
          <cell r="A41" t="str">
            <v>CHA</v>
          </cell>
          <cell r="B41">
            <v>791</v>
          </cell>
          <cell r="C41">
            <v>20556</v>
          </cell>
          <cell r="D41">
            <v>13225.559999999845</v>
          </cell>
          <cell r="E41">
            <v>7696.5</v>
          </cell>
          <cell r="F41">
            <v>18758.459999999825</v>
          </cell>
          <cell r="G41">
            <v>0</v>
          </cell>
          <cell r="H41">
            <v>0</v>
          </cell>
          <cell r="I41">
            <v>2232.8400000000079</v>
          </cell>
          <cell r="J41">
            <v>0</v>
          </cell>
          <cell r="K41">
            <v>2163.6000000000213</v>
          </cell>
          <cell r="L41">
            <v>0</v>
          </cell>
          <cell r="M41">
            <v>4279.9199999999555</v>
          </cell>
        </row>
        <row r="42">
          <cell r="A42" t="str">
            <v>DDI</v>
          </cell>
          <cell r="B42">
            <v>18967</v>
          </cell>
          <cell r="C42">
            <v>394946</v>
          </cell>
          <cell r="D42">
            <v>317128.23999992496</v>
          </cell>
          <cell r="E42">
            <v>98324.030000002691</v>
          </cell>
          <cell r="F42">
            <v>373182.86999993282</v>
          </cell>
          <cell r="G42">
            <v>0</v>
          </cell>
          <cell r="H42">
            <v>0</v>
          </cell>
          <cell r="I42">
            <v>54133.090000005286</v>
          </cell>
          <cell r="J42">
            <v>163.88999999999996</v>
          </cell>
          <cell r="K42">
            <v>42269.399999994857</v>
          </cell>
          <cell r="L42">
            <v>0</v>
          </cell>
          <cell r="M42">
            <v>90129.079999978232</v>
          </cell>
        </row>
        <row r="43">
          <cell r="A43" t="str">
            <v>KIL</v>
          </cell>
          <cell r="B43">
            <v>1817</v>
          </cell>
          <cell r="C43">
            <v>37427</v>
          </cell>
          <cell r="D43">
            <v>30380.240000000696</v>
          </cell>
          <cell r="E43">
            <v>9853.4199999999983</v>
          </cell>
          <cell r="F43">
            <v>36121.270000000593</v>
          </cell>
          <cell r="G43">
            <v>0</v>
          </cell>
          <cell r="H43">
            <v>0</v>
          </cell>
          <cell r="I43">
            <v>5248.4599999999909</v>
          </cell>
          <cell r="J43">
            <v>83.419999999999987</v>
          </cell>
          <cell r="K43">
            <v>4112.3900000001022</v>
          </cell>
          <cell r="L43">
            <v>0</v>
          </cell>
          <cell r="M43">
            <v>8514.3400000001075</v>
          </cell>
        </row>
        <row r="44">
          <cell r="A44" t="str">
            <v>LP1</v>
          </cell>
          <cell r="B44">
            <v>906</v>
          </cell>
          <cell r="C44">
            <v>30237</v>
          </cell>
          <cell r="D44">
            <v>15148.319999999769</v>
          </cell>
          <cell r="E44">
            <v>12882.119999999988</v>
          </cell>
          <cell r="F44">
            <v>24877.639999999701</v>
          </cell>
          <cell r="G44">
            <v>0</v>
          </cell>
          <cell r="H44">
            <v>0</v>
          </cell>
          <cell r="I44">
            <v>3656.9299999999512</v>
          </cell>
          <cell r="J44">
            <v>0</v>
          </cell>
          <cell r="K44">
            <v>3152.8000000000552</v>
          </cell>
          <cell r="L44">
            <v>0</v>
          </cell>
          <cell r="M44">
            <v>3777.7699999999527</v>
          </cell>
        </row>
        <row r="45">
          <cell r="A45" t="str">
            <v>LP2</v>
          </cell>
          <cell r="B45">
            <v>448</v>
          </cell>
          <cell r="C45">
            <v>5348</v>
          </cell>
          <cell r="D45">
            <v>7490.5600000000304</v>
          </cell>
          <cell r="E45">
            <v>999.0500000000003</v>
          </cell>
          <cell r="F45">
            <v>7643.6700000000328</v>
          </cell>
          <cell r="G45">
            <v>0</v>
          </cell>
          <cell r="H45">
            <v>0</v>
          </cell>
          <cell r="I45">
            <v>1107.2299999999952</v>
          </cell>
          <cell r="J45">
            <v>0</v>
          </cell>
          <cell r="K45">
            <v>845.93999999999835</v>
          </cell>
          <cell r="L45">
            <v>0</v>
          </cell>
          <cell r="M45">
            <v>1982.0600000000068</v>
          </cell>
        </row>
        <row r="46">
          <cell r="A46" t="str">
            <v>OCU</v>
          </cell>
          <cell r="B46">
            <v>7639</v>
          </cell>
          <cell r="C46">
            <v>143840</v>
          </cell>
          <cell r="D46">
            <v>127724.08000000747</v>
          </cell>
          <cell r="E46">
            <v>31798.330000000122</v>
          </cell>
          <cell r="F46">
            <v>143381.57000000961</v>
          </cell>
          <cell r="G46">
            <v>0</v>
          </cell>
          <cell r="H46">
            <v>0</v>
          </cell>
          <cell r="I46">
            <v>19315.250000001291</v>
          </cell>
          <cell r="J46">
            <v>73.970000000000013</v>
          </cell>
          <cell r="K46">
            <v>16140.839999997999</v>
          </cell>
          <cell r="L46">
            <v>0</v>
          </cell>
          <cell r="M46">
            <v>35285.480000001371</v>
          </cell>
        </row>
        <row r="47">
          <cell r="A47" t="str">
            <v>POR</v>
          </cell>
          <cell r="B47">
            <v>1198</v>
          </cell>
          <cell r="C47">
            <v>118407</v>
          </cell>
          <cell r="D47">
            <v>20030.559999999976</v>
          </cell>
          <cell r="E47">
            <v>54670.69999999999</v>
          </cell>
          <cell r="F47">
            <v>65571.119999999952</v>
          </cell>
          <cell r="G47">
            <v>0</v>
          </cell>
          <cell r="H47">
            <v>0</v>
          </cell>
          <cell r="I47">
            <v>9748.9100000000253</v>
          </cell>
          <cell r="J47">
            <v>0</v>
          </cell>
          <cell r="K47">
            <v>9130.1400000000122</v>
          </cell>
          <cell r="L47">
            <v>0</v>
          </cell>
          <cell r="M47">
            <v>4470.6899999999878</v>
          </cell>
        </row>
        <row r="48">
          <cell r="A48" t="str">
            <v>PUN</v>
          </cell>
          <cell r="B48">
            <v>780</v>
          </cell>
          <cell r="C48">
            <v>10655</v>
          </cell>
          <cell r="D48">
            <v>13041.599999999851</v>
          </cell>
          <cell r="E48">
            <v>1373.26</v>
          </cell>
          <cell r="F48">
            <v>12996.59999999984</v>
          </cell>
          <cell r="G48">
            <v>0</v>
          </cell>
          <cell r="H48">
            <v>0</v>
          </cell>
          <cell r="I48">
            <v>1879.9800000000055</v>
          </cell>
          <cell r="J48">
            <v>3.35</v>
          </cell>
          <cell r="K48">
            <v>1418.2600000000118</v>
          </cell>
          <cell r="L48">
            <v>0</v>
          </cell>
          <cell r="M48">
            <v>3500.8899999999694</v>
          </cell>
        </row>
        <row r="49">
          <cell r="A49" t="str">
            <v>QIR</v>
          </cell>
          <cell r="B49">
            <v>1140</v>
          </cell>
          <cell r="C49">
            <v>36886</v>
          </cell>
          <cell r="D49">
            <v>19060.799999999908</v>
          </cell>
          <cell r="E49">
            <v>13054.939999999993</v>
          </cell>
          <cell r="F49">
            <v>28605.999999999862</v>
          </cell>
          <cell r="G49">
            <v>0</v>
          </cell>
          <cell r="H49">
            <v>0</v>
          </cell>
          <cell r="I49">
            <v>4190.1799999999666</v>
          </cell>
          <cell r="J49">
            <v>0</v>
          </cell>
          <cell r="K49">
            <v>3509.7400000000412</v>
          </cell>
          <cell r="L49">
            <v>0</v>
          </cell>
          <cell r="M49">
            <v>5117.3600000000133</v>
          </cell>
        </row>
        <row r="50">
          <cell r="A50" t="str">
            <v>SAC</v>
          </cell>
          <cell r="B50">
            <v>5178</v>
          </cell>
          <cell r="C50">
            <v>85996</v>
          </cell>
          <cell r="D50">
            <v>86576.160000004602</v>
          </cell>
          <cell r="E50">
            <v>16653.970000000019</v>
          </cell>
          <cell r="F50">
            <v>92870.780000004946</v>
          </cell>
          <cell r="G50">
            <v>0</v>
          </cell>
          <cell r="H50">
            <v>0</v>
          </cell>
          <cell r="I50">
            <v>12748.670000000682</v>
          </cell>
          <cell r="J50">
            <v>26.800000000000004</v>
          </cell>
          <cell r="K50">
            <v>10359.349999999675</v>
          </cell>
          <cell r="L50">
            <v>0</v>
          </cell>
          <cell r="M50">
            <v>23497.480000000774</v>
          </cell>
        </row>
        <row r="51">
          <cell r="A51" t="str">
            <v>SAE</v>
          </cell>
          <cell r="B51">
            <v>633</v>
          </cell>
          <cell r="C51">
            <v>9926</v>
          </cell>
          <cell r="D51">
            <v>10583.759999999947</v>
          </cell>
          <cell r="E51">
            <v>1779.5099999999991</v>
          </cell>
          <cell r="F51">
            <v>11135.799999999939</v>
          </cell>
          <cell r="G51">
            <v>0</v>
          </cell>
          <cell r="H51">
            <v>0</v>
          </cell>
          <cell r="I51">
            <v>1612.4800000000039</v>
          </cell>
          <cell r="J51">
            <v>47.6</v>
          </cell>
          <cell r="K51">
            <v>1227.4700000000071</v>
          </cell>
          <cell r="L51">
            <v>0</v>
          </cell>
          <cell r="M51">
            <v>2872.4099999999812</v>
          </cell>
        </row>
        <row r="52">
          <cell r="A52" t="str">
            <v>SAQ</v>
          </cell>
          <cell r="B52">
            <v>100</v>
          </cell>
          <cell r="C52">
            <v>3269</v>
          </cell>
          <cell r="D52">
            <v>1672.0000000000023</v>
          </cell>
          <cell r="E52">
            <v>1162.6799999999998</v>
          </cell>
          <cell r="F52">
            <v>2526.8800000000024</v>
          </cell>
          <cell r="G52">
            <v>0</v>
          </cell>
          <cell r="H52">
            <v>0</v>
          </cell>
          <cell r="I52">
            <v>369.82000000000033</v>
          </cell>
          <cell r="J52">
            <v>0</v>
          </cell>
          <cell r="K52">
            <v>307.79999999999978</v>
          </cell>
          <cell r="L52">
            <v>0</v>
          </cell>
          <cell r="M52">
            <v>467.09000000000037</v>
          </cell>
        </row>
        <row r="53">
          <cell r="A53" t="str">
            <v>TEL</v>
          </cell>
          <cell r="B53">
            <v>2997</v>
          </cell>
          <cell r="C53">
            <v>51652</v>
          </cell>
          <cell r="D53">
            <v>50109.84000000207</v>
          </cell>
          <cell r="E53">
            <v>11044.289999999986</v>
          </cell>
          <cell r="F53">
            <v>55022.710000001862</v>
          </cell>
          <cell r="G53">
            <v>0</v>
          </cell>
          <cell r="H53">
            <v>0</v>
          </cell>
          <cell r="I53">
            <v>7977.0100000001403</v>
          </cell>
          <cell r="J53">
            <v>154.17999999999995</v>
          </cell>
          <cell r="K53">
            <v>6131.420000000192</v>
          </cell>
          <cell r="L53">
            <v>0</v>
          </cell>
          <cell r="M53">
            <v>13832.510000000431</v>
          </cell>
        </row>
        <row r="54">
          <cell r="A54" t="str">
            <v>TUP</v>
          </cell>
          <cell r="B54">
            <v>3170</v>
          </cell>
          <cell r="C54">
            <v>64678</v>
          </cell>
          <cell r="D54">
            <v>53002.400000002272</v>
          </cell>
          <cell r="E54">
            <v>15061.349999999988</v>
          </cell>
          <cell r="F54">
            <v>61109.560000002035</v>
          </cell>
          <cell r="G54">
            <v>0</v>
          </cell>
          <cell r="H54">
            <v>0</v>
          </cell>
          <cell r="I54">
            <v>8689.7400000002308</v>
          </cell>
          <cell r="J54">
            <v>141.16999999999999</v>
          </cell>
          <cell r="K54">
            <v>6954.190000000217</v>
          </cell>
          <cell r="L54">
            <v>0</v>
          </cell>
          <cell r="M54">
            <v>14426.570000000454</v>
          </cell>
        </row>
        <row r="55">
          <cell r="A55" t="str">
            <v>URB</v>
          </cell>
          <cell r="B55">
            <v>30918</v>
          </cell>
          <cell r="C55">
            <v>2745892</v>
          </cell>
          <cell r="D55">
            <v>517252.22999978432</v>
          </cell>
          <cell r="E55">
            <v>1226878.9200000025</v>
          </cell>
          <cell r="F55">
            <v>1532191.2799997765</v>
          </cell>
          <cell r="G55">
            <v>0</v>
          </cell>
          <cell r="H55">
            <v>151169.70000000269</v>
          </cell>
          <cell r="I55">
            <v>227514.69999997862</v>
          </cell>
          <cell r="J55">
            <v>5373.7699999999759</v>
          </cell>
          <cell r="K55">
            <v>211939.87000001044</v>
          </cell>
          <cell r="L55">
            <v>0</v>
          </cell>
          <cell r="M55">
            <v>108451.58999997799</v>
          </cell>
        </row>
        <row r="56">
          <cell r="A56" t="str">
            <v>YOC</v>
          </cell>
          <cell r="B56">
            <v>2831</v>
          </cell>
          <cell r="C56">
            <v>43755</v>
          </cell>
          <cell r="D56">
            <v>47334.320000001877</v>
          </cell>
          <cell r="E56">
            <v>7352.3199999999961</v>
          </cell>
          <cell r="F56">
            <v>49226.110000001667</v>
          </cell>
          <cell r="G56">
            <v>0</v>
          </cell>
          <cell r="H56">
            <v>0</v>
          </cell>
          <cell r="I56">
            <v>7132.2800000001471</v>
          </cell>
          <cell r="J56">
            <v>60.300000000000018</v>
          </cell>
          <cell r="K56">
            <v>5460.5300000002126</v>
          </cell>
          <cell r="L56">
            <v>0</v>
          </cell>
          <cell r="M56">
            <v>12619.170000000426</v>
          </cell>
        </row>
      </sheetData>
      <sheetData sheetId="4"/>
      <sheetData sheetId="5"/>
      <sheetData sheetId="6"/>
      <sheetData sheetId="7" refreshError="1"/>
      <sheetData sheetId="8" refreshError="1"/>
      <sheetData sheetId="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NSOLIDADO COMPRAS"/>
      <sheetName val="CODIGOS"/>
      <sheetName val="BDD"/>
      <sheetName val="BDD_COMPRAS"/>
    </sheetNames>
    <sheetDataSet>
      <sheetData sheetId="0"/>
      <sheetData sheetId="1"/>
      <sheetData sheetId="2">
        <row r="26">
          <cell r="A26" t="str">
            <v>DOMICILIARIA</v>
          </cell>
          <cell r="B26" t="str">
            <v>aResidencial</v>
          </cell>
        </row>
        <row r="27">
          <cell r="A27" t="str">
            <v>GENERAL</v>
          </cell>
          <cell r="B27" t="str">
            <v>bGeneral</v>
          </cell>
        </row>
        <row r="28">
          <cell r="A28" t="str">
            <v>ALUMBRADO PUBLICO</v>
          </cell>
          <cell r="B28" t="str">
            <v>dAlum Publico</v>
          </cell>
        </row>
        <row r="29">
          <cell r="A29" t="str">
            <v>GENERAL BT</v>
          </cell>
          <cell r="B29" t="str">
            <v>bGeneral</v>
          </cell>
        </row>
        <row r="30">
          <cell r="A30" t="str">
            <v>GENERAL MT</v>
          </cell>
          <cell r="B30" t="str">
            <v>bGeneral</v>
          </cell>
        </row>
        <row r="31">
          <cell r="A31" t="str">
            <v>BOMBA DE AGUA</v>
          </cell>
          <cell r="B31" t="str">
            <v>eOtros</v>
          </cell>
        </row>
        <row r="32">
          <cell r="A32" t="str">
            <v>REVENTA</v>
          </cell>
          <cell r="B32" t="str">
            <v>eOtros</v>
          </cell>
        </row>
        <row r="33">
          <cell r="A33" t="str">
            <v>IN3 INDUSTRIAL III</v>
          </cell>
          <cell r="B33" t="str">
            <v>cIndustrial</v>
          </cell>
        </row>
      </sheetData>
      <sheetData sheetId="3"/>
      <sheetData sheetId="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NSOLIDADO (2)"/>
      <sheetName val="COMPRAS"/>
      <sheetName val="MWh"/>
      <sheetName val="BDD"/>
      <sheetName val="CODIGOS"/>
      <sheetName val="BDD_COMPRAS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DOMICILIARIA-PD-BT</v>
          </cell>
          <cell r="B2" t="str">
            <v>aDomiciliaria</v>
          </cell>
        </row>
        <row r="3">
          <cell r="A3" t="str">
            <v>DOMICILIARIA-PD-MT</v>
          </cell>
          <cell r="B3" t="str">
            <v>aDomiciliaria</v>
          </cell>
        </row>
        <row r="4">
          <cell r="A4" t="str">
            <v>DOMICILIARIA-MD-BT</v>
          </cell>
          <cell r="B4" t="str">
            <v>aDomiciliaria</v>
          </cell>
        </row>
        <row r="5">
          <cell r="A5" t="str">
            <v>DOMICILIARIA-MD-MT</v>
          </cell>
          <cell r="B5" t="str">
            <v>aDomiciliaria</v>
          </cell>
        </row>
        <row r="6">
          <cell r="A6" t="str">
            <v>DOMICILIARIA-GD-BT</v>
          </cell>
          <cell r="B6" t="str">
            <v>aDomiciliaria</v>
          </cell>
        </row>
        <row r="7">
          <cell r="A7" t="str">
            <v>DOMICILIARIA-GD-MT</v>
          </cell>
          <cell r="B7" t="str">
            <v>aDomiciliaria</v>
          </cell>
        </row>
        <row r="8">
          <cell r="A8" t="str">
            <v>GENERAL 1-PD-BT</v>
          </cell>
          <cell r="B8" t="str">
            <v>bGeneral I</v>
          </cell>
        </row>
        <row r="9">
          <cell r="A9" t="str">
            <v>GENERAL 1-PD-MT</v>
          </cell>
          <cell r="B9" t="str">
            <v>bGeneral I</v>
          </cell>
        </row>
        <row r="10">
          <cell r="A10" t="str">
            <v>GENERAL 1-MD-BT</v>
          </cell>
          <cell r="B10" t="str">
            <v>bGeneral I</v>
          </cell>
        </row>
        <row r="11">
          <cell r="A11" t="str">
            <v>GENERAL 1-MD-MT</v>
          </cell>
          <cell r="B11" t="str">
            <v>bGeneral I</v>
          </cell>
        </row>
        <row r="12">
          <cell r="A12" t="str">
            <v>GENERAL 1-GD-BT</v>
          </cell>
          <cell r="B12" t="str">
            <v>bGeneral I</v>
          </cell>
        </row>
        <row r="13">
          <cell r="A13" t="str">
            <v>GENERAL 1-GD-MT</v>
          </cell>
          <cell r="B13" t="str">
            <v>bGeneral I</v>
          </cell>
        </row>
        <row r="14">
          <cell r="A14" t="str">
            <v>GENERAL 2-PD-BT</v>
          </cell>
          <cell r="B14" t="str">
            <v>cGeneral II</v>
          </cell>
        </row>
        <row r="15">
          <cell r="A15" t="str">
            <v>GENERAL 2-PD-MT</v>
          </cell>
          <cell r="B15" t="str">
            <v>cGeneral II</v>
          </cell>
        </row>
        <row r="16">
          <cell r="A16" t="str">
            <v>GENERAL 2-MD-BT</v>
          </cell>
          <cell r="B16" t="str">
            <v>cGeneral II</v>
          </cell>
        </row>
        <row r="17">
          <cell r="A17" t="str">
            <v>GENERAL 2-MD-MT</v>
          </cell>
          <cell r="B17" t="str">
            <v>cGeneral II</v>
          </cell>
        </row>
        <row r="18">
          <cell r="A18" t="str">
            <v>GENERAL 2-GD-BT</v>
          </cell>
          <cell r="B18" t="str">
            <v>cGeneral II</v>
          </cell>
        </row>
        <row r="19">
          <cell r="A19" t="str">
            <v>GENERAL 2-GD-MT</v>
          </cell>
          <cell r="B19" t="str">
            <v>cGeneral II</v>
          </cell>
        </row>
        <row r="20">
          <cell r="A20" t="str">
            <v>INDUSTRIAL 1-PD-BT</v>
          </cell>
          <cell r="B20" t="str">
            <v>dIndustrial I</v>
          </cell>
        </row>
        <row r="21">
          <cell r="A21" t="str">
            <v>INDUSTRIAL 1-PD-MT</v>
          </cell>
          <cell r="B21" t="str">
            <v>dIndustrial I</v>
          </cell>
        </row>
        <row r="22">
          <cell r="A22" t="str">
            <v>INDUSTRIAL 1-MD-BT</v>
          </cell>
          <cell r="B22" t="str">
            <v>dIndustrial I</v>
          </cell>
        </row>
        <row r="23">
          <cell r="A23" t="str">
            <v>INDUSTRIAL 1-MD-MT</v>
          </cell>
          <cell r="B23" t="str">
            <v>dIndustrial I</v>
          </cell>
        </row>
        <row r="24">
          <cell r="A24" t="str">
            <v>INDUSTRIAL 1-GD-BT</v>
          </cell>
          <cell r="B24" t="str">
            <v>dIndustrial I</v>
          </cell>
        </row>
        <row r="25">
          <cell r="A25" t="str">
            <v>INDUSTRIAL 1-GD-MT</v>
          </cell>
          <cell r="B25" t="str">
            <v>dIndustrial I</v>
          </cell>
        </row>
        <row r="26">
          <cell r="A26" t="str">
            <v>INDUSTRIAL 2-MD-BT</v>
          </cell>
          <cell r="B26" t="str">
            <v>eIndustrial II</v>
          </cell>
        </row>
        <row r="27">
          <cell r="A27" t="str">
            <v>INDUSTRIAL 2-MD-MT</v>
          </cell>
          <cell r="B27" t="str">
            <v>eIndustrial II</v>
          </cell>
        </row>
        <row r="28">
          <cell r="A28" t="str">
            <v>INDUSTRIAL 2-GD-BT</v>
          </cell>
          <cell r="B28" t="str">
            <v>eIndustrial II</v>
          </cell>
        </row>
        <row r="29">
          <cell r="A29" t="str">
            <v>INDUSTRIAL 2-GD-MT</v>
          </cell>
          <cell r="B29" t="str">
            <v>eIndustrial II</v>
          </cell>
        </row>
        <row r="30">
          <cell r="A30" t="str">
            <v>INDUSTRIAL 2-GD-AT</v>
          </cell>
          <cell r="B30" t="str">
            <v>eIndustrial II</v>
          </cell>
        </row>
        <row r="31">
          <cell r="A31" t="str">
            <v>GRANJEROS-PD-BT</v>
          </cell>
          <cell r="B31" t="str">
            <v>fGranjero</v>
          </cell>
        </row>
        <row r="32">
          <cell r="A32" t="str">
            <v>GRANJEROS-PD-MT</v>
          </cell>
          <cell r="B32" t="str">
            <v>fGranjero</v>
          </cell>
        </row>
        <row r="33">
          <cell r="A33" t="str">
            <v>GRANJEROS-MD-BT</v>
          </cell>
          <cell r="B33" t="str">
            <v>fGranjero</v>
          </cell>
        </row>
        <row r="34">
          <cell r="A34" t="str">
            <v>GRANJEROS-MD-MT</v>
          </cell>
          <cell r="B34" t="str">
            <v>fGranjero</v>
          </cell>
        </row>
        <row r="35">
          <cell r="A35" t="str">
            <v>GRANJEROS-GD-BT</v>
          </cell>
          <cell r="B35" t="str">
            <v>fGranjero</v>
          </cell>
        </row>
        <row r="36">
          <cell r="A36" t="str">
            <v>GRANJEROS-GD-MT</v>
          </cell>
          <cell r="B36" t="str">
            <v>fGranjero</v>
          </cell>
        </row>
        <row r="37">
          <cell r="A37" t="str">
            <v>ALUMBRADO PUBLICO-PD-BT</v>
          </cell>
          <cell r="B37" t="str">
            <v>gAlumbrado</v>
          </cell>
        </row>
        <row r="38">
          <cell r="A38" t="str">
            <v>ESPECIAL-MD-BT</v>
          </cell>
          <cell r="B38" t="str">
            <v>hEspecial</v>
          </cell>
        </row>
        <row r="39">
          <cell r="A39" t="str">
            <v>ESPECIAL-MD-MT</v>
          </cell>
          <cell r="B39" t="str">
            <v>hEspecial</v>
          </cell>
        </row>
        <row r="40">
          <cell r="A40" t="str">
            <v>ESPECIAL-GD-BT</v>
          </cell>
          <cell r="B40" t="str">
            <v>hEspecial</v>
          </cell>
        </row>
        <row r="41">
          <cell r="A41" t="str">
            <v>ESPECIAL-GD-MT</v>
          </cell>
          <cell r="B41" t="str">
            <v>hEspecial</v>
          </cell>
        </row>
        <row r="42">
          <cell r="A42" t="str">
            <v>AGUA POTABLE-PD-BT</v>
          </cell>
          <cell r="B42" t="str">
            <v>iAgua Potable</v>
          </cell>
        </row>
        <row r="43">
          <cell r="A43" t="str">
            <v>AGUA POTABLE-PD-MT</v>
          </cell>
          <cell r="B43" t="str">
            <v>iAgua Potable</v>
          </cell>
        </row>
        <row r="44">
          <cell r="A44" t="str">
            <v>AGUA POTABLE-MD-BT</v>
          </cell>
          <cell r="B44" t="str">
            <v>iAgua Potable</v>
          </cell>
        </row>
        <row r="45">
          <cell r="A45" t="str">
            <v>AGUA POTABLE-MD-MT</v>
          </cell>
          <cell r="B45" t="str">
            <v>iAgua Potable</v>
          </cell>
        </row>
        <row r="46">
          <cell r="A46" t="str">
            <v>AGUA POTABLE-GD-BT</v>
          </cell>
          <cell r="B46" t="str">
            <v>iAgua Potable</v>
          </cell>
        </row>
        <row r="47">
          <cell r="A47" t="str">
            <v>AGUA POTABLE-GD-MT</v>
          </cell>
          <cell r="B47" t="str">
            <v>iAgua Potable</v>
          </cell>
        </row>
        <row r="48">
          <cell r="A48" t="str">
            <v>FUERA DE PUNTA-PD-BT</v>
          </cell>
          <cell r="B48" t="str">
            <v>jFuera de punta</v>
          </cell>
        </row>
        <row r="49">
          <cell r="A49" t="str">
            <v>FUERA DE PUNTA-PD-MT</v>
          </cell>
          <cell r="B49" t="str">
            <v>jFuera de punta</v>
          </cell>
        </row>
        <row r="50">
          <cell r="A50" t="str">
            <v>FUERA DE PUNTA-MD-BT</v>
          </cell>
          <cell r="B50" t="str">
            <v>jFuera de punta</v>
          </cell>
        </row>
        <row r="51">
          <cell r="A51" t="str">
            <v>FUERA DE PUNTA-MD-MT</v>
          </cell>
          <cell r="B51" t="str">
            <v>jFuera de punta</v>
          </cell>
        </row>
        <row r="52">
          <cell r="A52" t="str">
            <v>FUERA DE PUNTA-GD-BT</v>
          </cell>
          <cell r="B52" t="str">
            <v>jFuera de punta</v>
          </cell>
        </row>
        <row r="53">
          <cell r="A53" t="str">
            <v>FUERA DE PUNTA-GD-MT</v>
          </cell>
          <cell r="B53" t="str">
            <v>jFuera de punta</v>
          </cell>
        </row>
        <row r="54">
          <cell r="A54" t="str">
            <v>AUTOPRODUCTORES-MD-BT</v>
          </cell>
          <cell r="B54" t="str">
            <v>kAutoproductores</v>
          </cell>
        </row>
        <row r="55">
          <cell r="A55" t="str">
            <v>AUTOPRODUCTORES-MD-MT</v>
          </cell>
          <cell r="B55" t="str">
            <v>kAutoproductores</v>
          </cell>
        </row>
        <row r="56">
          <cell r="A56" t="str">
            <v>AUTOPRODUCTORES-GD-MT</v>
          </cell>
          <cell r="B56" t="str">
            <v>kAutoproductores</v>
          </cell>
        </row>
        <row r="57">
          <cell r="A57" t="str">
            <v>AUTOPRODUCTORES-GD-BT</v>
          </cell>
          <cell r="B57" t="str">
            <v>kAutoproductores</v>
          </cell>
        </row>
        <row r="58">
          <cell r="A58" t="str">
            <v>SEGURIDAD CIUDADANA PD-BT</v>
          </cell>
          <cell r="B58" t="str">
            <v>lOtros</v>
          </cell>
        </row>
        <row r="59">
          <cell r="A59" t="str">
            <v>SEGURIDAD CIUDADANA-PD-BT</v>
          </cell>
          <cell r="B59" t="str">
            <v>lOtros</v>
          </cell>
        </row>
      </sheetData>
      <sheetData sheetId="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codigos"/>
      <sheetName val="BDD"/>
      <sheetName val="BDD_COMPRAS"/>
    </sheetNames>
    <sheetDataSet>
      <sheetData sheetId="0"/>
      <sheetData sheetId="1"/>
      <sheetData sheetId="2">
        <row r="2">
          <cell r="A2" t="str">
            <v>GD - I - MT</v>
          </cell>
          <cell r="B2" t="str">
            <v>cIndustrial</v>
          </cell>
        </row>
        <row r="3">
          <cell r="A3" t="str">
            <v>MD - I - MT</v>
          </cell>
          <cell r="B3" t="str">
            <v>cIndustrial</v>
          </cell>
        </row>
        <row r="4">
          <cell r="A4" t="str">
            <v>MD - G - MT</v>
          </cell>
          <cell r="B4" t="str">
            <v>bGeneral</v>
          </cell>
        </row>
      </sheetData>
      <sheetData sheetId="3">
        <row r="30">
          <cell r="AC30">
            <v>6</v>
          </cell>
        </row>
      </sheetData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2_12"/>
      <sheetName val="FC_ESCLI_IND_2_12"/>
      <sheetName val="AP_FACTURADO"/>
      <sheetName val="ise_210_POTOSI"/>
      <sheetName val="ise_210_SUR"/>
      <sheetName val="ise_210_VILLAZON"/>
      <sheetName val="ise_210_SANBARTO"/>
      <sheetName val="CatSistema"/>
      <sheetName val="RUTAS"/>
      <sheetName val="ResumenCatSist"/>
    </sheetNames>
    <sheetDataSet>
      <sheetData sheetId="0"/>
      <sheetData sheetId="1">
        <row r="257">
          <cell r="A257" t="str">
            <v>DDI</v>
          </cell>
          <cell r="B257">
            <v>23</v>
          </cell>
          <cell r="C257">
            <v>1212923</v>
          </cell>
          <cell r="D257">
            <v>355616.89</v>
          </cell>
          <cell r="E257">
            <v>813.39</v>
          </cell>
          <cell r="F257">
            <v>53138.189999999988</v>
          </cell>
          <cell r="G257">
            <v>3289</v>
          </cell>
          <cell r="H257">
            <v>184050.03000000009</v>
          </cell>
          <cell r="I257">
            <v>27501.700000000012</v>
          </cell>
          <cell r="J257">
            <v>22358.84</v>
          </cell>
          <cell r="K257">
            <v>3340.9700000000003</v>
          </cell>
        </row>
        <row r="258">
          <cell r="A258" t="str">
            <v>KAR</v>
          </cell>
          <cell r="B258">
            <v>1</v>
          </cell>
          <cell r="C258">
            <v>28709</v>
          </cell>
          <cell r="D258">
            <v>8417.19</v>
          </cell>
          <cell r="E258">
            <v>0</v>
          </cell>
          <cell r="F258">
            <v>1257.74</v>
          </cell>
          <cell r="G258">
            <v>114</v>
          </cell>
          <cell r="H258">
            <v>6379.35</v>
          </cell>
          <cell r="I258">
            <v>953.24</v>
          </cell>
          <cell r="J258">
            <v>0</v>
          </cell>
          <cell r="K258">
            <v>0</v>
          </cell>
        </row>
        <row r="259">
          <cell r="A259" t="str">
            <v>KIL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 t="str">
            <v>OCU</v>
          </cell>
          <cell r="B260">
            <v>8</v>
          </cell>
          <cell r="C260">
            <v>81530</v>
          </cell>
          <cell r="D260">
            <v>23903.74</v>
          </cell>
          <cell r="E260">
            <v>0</v>
          </cell>
          <cell r="F260">
            <v>3571.8500000000004</v>
          </cell>
          <cell r="G260">
            <v>525</v>
          </cell>
          <cell r="H260">
            <v>29378.619999999995</v>
          </cell>
          <cell r="I260">
            <v>4389.8999999999996</v>
          </cell>
          <cell r="J260">
            <v>7482.0099999999993</v>
          </cell>
          <cell r="K260">
            <v>1117.99</v>
          </cell>
        </row>
        <row r="261">
          <cell r="A261" t="str">
            <v>PUN</v>
          </cell>
          <cell r="B261">
            <v>4</v>
          </cell>
          <cell r="C261">
            <v>176156</v>
          </cell>
          <cell r="D261">
            <v>51647.189999999995</v>
          </cell>
          <cell r="E261">
            <v>0</v>
          </cell>
          <cell r="F261">
            <v>7717.39</v>
          </cell>
          <cell r="G261">
            <v>698</v>
          </cell>
          <cell r="H261">
            <v>39059.58</v>
          </cell>
          <cell r="I261">
            <v>5836.49</v>
          </cell>
          <cell r="J261">
            <v>2607.27</v>
          </cell>
          <cell r="K261">
            <v>389.59</v>
          </cell>
        </row>
        <row r="262">
          <cell r="A262" t="str">
            <v>SAC</v>
          </cell>
          <cell r="B262">
            <v>1</v>
          </cell>
          <cell r="C262">
            <v>1225</v>
          </cell>
          <cell r="D262">
            <v>359.15</v>
          </cell>
          <cell r="E262">
            <v>0</v>
          </cell>
          <cell r="F262">
            <v>53.67</v>
          </cell>
          <cell r="G262">
            <v>75</v>
          </cell>
          <cell r="H262">
            <v>4196.95</v>
          </cell>
          <cell r="I262">
            <v>627.13</v>
          </cell>
          <cell r="J262">
            <v>0</v>
          </cell>
          <cell r="K262">
            <v>0</v>
          </cell>
        </row>
        <row r="263">
          <cell r="A263" t="str">
            <v>TUP</v>
          </cell>
          <cell r="B263">
            <v>8</v>
          </cell>
          <cell r="C263">
            <v>291483</v>
          </cell>
          <cell r="D263">
            <v>84717.79</v>
          </cell>
          <cell r="E263">
            <v>0</v>
          </cell>
          <cell r="F263">
            <v>12658.99</v>
          </cell>
          <cell r="G263">
            <v>1222</v>
          </cell>
          <cell r="H263">
            <v>69553.77</v>
          </cell>
          <cell r="I263">
            <v>10393.100000000002</v>
          </cell>
          <cell r="J263">
            <v>7952.21</v>
          </cell>
          <cell r="K263">
            <v>1188.26</v>
          </cell>
        </row>
        <row r="264">
          <cell r="A264" t="str">
            <v>URB</v>
          </cell>
          <cell r="B264">
            <v>199</v>
          </cell>
          <cell r="C264">
            <v>10075073</v>
          </cell>
          <cell r="D264">
            <v>2953910.6699999985</v>
          </cell>
          <cell r="E264">
            <v>307551.71000000008</v>
          </cell>
          <cell r="F264">
            <v>441388.95000000007</v>
          </cell>
          <cell r="G264">
            <v>25622</v>
          </cell>
          <cell r="H264">
            <v>1433788.41</v>
          </cell>
          <cell r="I264">
            <v>214244.16999999995</v>
          </cell>
          <cell r="J264">
            <v>144094.84999999995</v>
          </cell>
          <cell r="K264">
            <v>21531.410000000014</v>
          </cell>
        </row>
        <row r="268">
          <cell r="A268" t="str">
            <v>121201</v>
          </cell>
          <cell r="B268">
            <v>1</v>
          </cell>
          <cell r="C268">
            <v>1402166</v>
          </cell>
          <cell r="D268">
            <v>242757</v>
          </cell>
          <cell r="E268">
            <v>0</v>
          </cell>
          <cell r="F268">
            <v>36274.03</v>
          </cell>
          <cell r="G268">
            <v>2885</v>
          </cell>
          <cell r="H268">
            <v>267741.39</v>
          </cell>
          <cell r="I268">
            <v>40007.33</v>
          </cell>
          <cell r="J268">
            <v>0</v>
          </cell>
          <cell r="K268">
            <v>0</v>
          </cell>
        </row>
        <row r="269">
          <cell r="A269" t="str">
            <v>121190</v>
          </cell>
          <cell r="B269">
            <v>1</v>
          </cell>
          <cell r="C269">
            <v>1684241</v>
          </cell>
          <cell r="D269">
            <v>291592.65000000002</v>
          </cell>
          <cell r="E269">
            <v>0</v>
          </cell>
          <cell r="F269">
            <v>43571.31</v>
          </cell>
          <cell r="G269">
            <v>4157</v>
          </cell>
          <cell r="H269">
            <v>385788.89</v>
          </cell>
          <cell r="I269">
            <v>57646.62</v>
          </cell>
          <cell r="J269">
            <v>0</v>
          </cell>
          <cell r="K269">
            <v>0</v>
          </cell>
        </row>
        <row r="270">
          <cell r="A270" t="str">
            <v>121193</v>
          </cell>
          <cell r="B270">
            <v>1</v>
          </cell>
          <cell r="C270">
            <v>712119</v>
          </cell>
          <cell r="D270">
            <v>68769.33</v>
          </cell>
          <cell r="E270">
            <v>0</v>
          </cell>
          <cell r="F270">
            <v>10275.879999999999</v>
          </cell>
          <cell r="G270">
            <v>2149</v>
          </cell>
          <cell r="H270">
            <v>185609.38</v>
          </cell>
          <cell r="I270">
            <v>27734.74</v>
          </cell>
          <cell r="J270">
            <v>0</v>
          </cell>
          <cell r="K270">
            <v>0</v>
          </cell>
        </row>
        <row r="271">
          <cell r="A271" t="str">
            <v>121199</v>
          </cell>
          <cell r="B271">
            <v>1</v>
          </cell>
          <cell r="C271">
            <v>507069</v>
          </cell>
          <cell r="D271">
            <v>87788.86</v>
          </cell>
          <cell r="E271">
            <v>0</v>
          </cell>
          <cell r="F271">
            <v>13117.87</v>
          </cell>
          <cell r="G271">
            <v>1574</v>
          </cell>
          <cell r="H271">
            <v>146074.51</v>
          </cell>
          <cell r="I271">
            <v>21827.22</v>
          </cell>
          <cell r="J271">
            <v>0</v>
          </cell>
          <cell r="K271">
            <v>0</v>
          </cell>
        </row>
        <row r="272">
          <cell r="A272" t="str">
            <v>121197</v>
          </cell>
          <cell r="B272">
            <v>1</v>
          </cell>
          <cell r="C272">
            <v>929931</v>
          </cell>
          <cell r="D272">
            <v>91421.51</v>
          </cell>
          <cell r="E272">
            <v>0</v>
          </cell>
          <cell r="F272">
            <v>13660.69</v>
          </cell>
          <cell r="G272">
            <v>2344</v>
          </cell>
          <cell r="H272">
            <v>241012.31</v>
          </cell>
          <cell r="I272">
            <v>36013.33</v>
          </cell>
          <cell r="J272">
            <v>0</v>
          </cell>
          <cell r="K272">
            <v>0</v>
          </cell>
        </row>
        <row r="273">
          <cell r="A273" t="str">
            <v>121195</v>
          </cell>
          <cell r="B273">
            <v>1</v>
          </cell>
          <cell r="C273">
            <v>356528</v>
          </cell>
          <cell r="D273">
            <v>34740.089999999997</v>
          </cell>
          <cell r="E273">
            <v>0</v>
          </cell>
          <cell r="F273">
            <v>5191.05</v>
          </cell>
          <cell r="G273">
            <v>1386</v>
          </cell>
          <cell r="H273">
            <v>141248.54999999999</v>
          </cell>
          <cell r="I273">
            <v>21106.1</v>
          </cell>
          <cell r="J273">
            <v>0</v>
          </cell>
          <cell r="K273">
            <v>0</v>
          </cell>
        </row>
        <row r="276">
          <cell r="A276" t="str">
            <v>121200</v>
          </cell>
          <cell r="B276">
            <v>1</v>
          </cell>
          <cell r="C276">
            <v>5382107</v>
          </cell>
          <cell r="D276">
            <v>1780473.52</v>
          </cell>
          <cell r="E276">
            <v>0</v>
          </cell>
          <cell r="F276">
            <v>266047.77</v>
          </cell>
          <cell r="G276">
            <v>10500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</sheetData>
      <sheetData sheetId="2">
        <row r="2">
          <cell r="A2" t="str">
            <v>CHA</v>
          </cell>
          <cell r="B2">
            <v>1</v>
          </cell>
          <cell r="C2" t="str">
            <v>400140</v>
          </cell>
          <cell r="D2" t="str">
            <v>SISTEMA . CHAYANTA</v>
          </cell>
          <cell r="E2" t="str">
            <v>CHAYANTA S/N</v>
          </cell>
          <cell r="F2">
            <v>2283</v>
          </cell>
          <cell r="G2">
            <v>0</v>
          </cell>
          <cell r="H2">
            <v>2200.81</v>
          </cell>
          <cell r="I2">
            <v>1914.6999999999998</v>
          </cell>
          <cell r="J2">
            <v>286.11</v>
          </cell>
        </row>
        <row r="3">
          <cell r="A3" t="str">
            <v>DDI</v>
          </cell>
          <cell r="B3">
            <v>1</v>
          </cell>
          <cell r="C3" t="str">
            <v>400010</v>
          </cell>
          <cell r="D3" t="str">
            <v>SISTEMA DON DIEGO</v>
          </cell>
          <cell r="E3" t="str">
            <v>DON DIEGO S/N</v>
          </cell>
          <cell r="F3">
            <v>76269</v>
          </cell>
          <cell r="G3">
            <v>0</v>
          </cell>
          <cell r="H3">
            <v>73523.320000000007</v>
          </cell>
          <cell r="I3">
            <v>63965.290000000008</v>
          </cell>
          <cell r="J3">
            <v>9558.0300000000007</v>
          </cell>
        </row>
        <row r="4">
          <cell r="A4" t="str">
            <v>KIL</v>
          </cell>
          <cell r="B4">
            <v>1</v>
          </cell>
          <cell r="C4" t="str">
            <v>400070</v>
          </cell>
          <cell r="D4" t="str">
            <v>SISTEMA . KILPANI</v>
          </cell>
          <cell r="E4" t="str">
            <v>KILPANI S/N</v>
          </cell>
          <cell r="F4">
            <v>5576</v>
          </cell>
          <cell r="G4">
            <v>0</v>
          </cell>
          <cell r="H4">
            <v>5375.26</v>
          </cell>
          <cell r="I4">
            <v>4676.4800000000005</v>
          </cell>
          <cell r="J4">
            <v>698.78</v>
          </cell>
        </row>
        <row r="5">
          <cell r="A5" t="str">
            <v>LP1</v>
          </cell>
          <cell r="B5">
            <v>1</v>
          </cell>
          <cell r="C5" t="str">
            <v>400130</v>
          </cell>
          <cell r="D5" t="str">
            <v>SISTEMA . LIPEZ I</v>
          </cell>
          <cell r="E5" t="str">
            <v>LIPEZ I - SV S/N</v>
          </cell>
          <cell r="F5">
            <v>5394</v>
          </cell>
          <cell r="G5">
            <v>0</v>
          </cell>
          <cell r="H5">
            <v>5199.82</v>
          </cell>
          <cell r="I5">
            <v>4523.84</v>
          </cell>
          <cell r="J5">
            <v>675.98</v>
          </cell>
        </row>
        <row r="6">
          <cell r="A6" t="str">
            <v>LP2</v>
          </cell>
          <cell r="B6">
            <v>1</v>
          </cell>
          <cell r="C6" t="str">
            <v>400150</v>
          </cell>
          <cell r="D6" t="str">
            <v>SISTEMA . LIPEZ II</v>
          </cell>
          <cell r="E6" t="str">
            <v>LIPEZ II S/N</v>
          </cell>
          <cell r="F6">
            <v>1510</v>
          </cell>
          <cell r="G6">
            <v>0</v>
          </cell>
          <cell r="H6">
            <v>1455.64</v>
          </cell>
          <cell r="I6">
            <v>1266.4100000000001</v>
          </cell>
          <cell r="J6">
            <v>189.23</v>
          </cell>
        </row>
        <row r="7">
          <cell r="A7" t="str">
            <v>OCU</v>
          </cell>
          <cell r="B7">
            <v>1</v>
          </cell>
          <cell r="C7" t="str">
            <v>400050</v>
          </cell>
          <cell r="D7" t="str">
            <v>SISTEMA . OCURI</v>
          </cell>
          <cell r="E7" t="str">
            <v>OCURI S/N</v>
          </cell>
          <cell r="F7">
            <v>28386</v>
          </cell>
          <cell r="G7">
            <v>0</v>
          </cell>
          <cell r="H7">
            <v>27364.1</v>
          </cell>
          <cell r="I7">
            <v>23806.769999999997</v>
          </cell>
          <cell r="J7">
            <v>3557.33</v>
          </cell>
        </row>
        <row r="8">
          <cell r="A8" t="str">
            <v>POR</v>
          </cell>
          <cell r="B8">
            <v>1</v>
          </cell>
          <cell r="C8" t="str">
            <v>400020</v>
          </cell>
          <cell r="D8" t="str">
            <v>SISTEMA PORCO AGUA DE CASTILLA</v>
          </cell>
          <cell r="E8" t="str">
            <v>AGUA DE CASTILLA S/N</v>
          </cell>
          <cell r="F8">
            <v>12187</v>
          </cell>
          <cell r="G8">
            <v>0</v>
          </cell>
          <cell r="H8">
            <v>11748.27</v>
          </cell>
          <cell r="I8">
            <v>10220.99</v>
          </cell>
          <cell r="J8">
            <v>1527.28</v>
          </cell>
        </row>
        <row r="9">
          <cell r="A9" t="str">
            <v>PUN</v>
          </cell>
          <cell r="B9">
            <v>1</v>
          </cell>
          <cell r="C9" t="str">
            <v>400060</v>
          </cell>
          <cell r="D9" t="str">
            <v>SISTEMA . PUNUTUMA</v>
          </cell>
          <cell r="E9" t="str">
            <v>PUNUTUMA S/N</v>
          </cell>
          <cell r="F9">
            <v>5088</v>
          </cell>
          <cell r="G9">
            <v>0</v>
          </cell>
          <cell r="H9">
            <v>4904.83</v>
          </cell>
          <cell r="I9">
            <v>4267.2</v>
          </cell>
          <cell r="J9">
            <v>637.63</v>
          </cell>
        </row>
        <row r="10">
          <cell r="A10" t="str">
            <v>QIR</v>
          </cell>
          <cell r="B10">
            <v>1</v>
          </cell>
          <cell r="C10" t="str">
            <v>400110</v>
          </cell>
          <cell r="D10" t="str">
            <v>SISTEMA  LLICA</v>
          </cell>
          <cell r="E10" t="str">
            <v>KARACHIPAMPA S/N</v>
          </cell>
          <cell r="F10">
            <v>5204</v>
          </cell>
          <cell r="G10">
            <v>0</v>
          </cell>
          <cell r="H10">
            <v>5016.66</v>
          </cell>
          <cell r="I10">
            <v>4364.49</v>
          </cell>
          <cell r="J10">
            <v>652.16999999999996</v>
          </cell>
        </row>
        <row r="11">
          <cell r="A11" t="str">
            <v>SAC</v>
          </cell>
          <cell r="B11">
            <v>1</v>
          </cell>
          <cell r="C11" t="str">
            <v>400030</v>
          </cell>
          <cell r="D11" t="str">
            <v>SISTEMA . SACACA</v>
          </cell>
          <cell r="E11" t="str">
            <v>SACACA S/N</v>
          </cell>
          <cell r="F11">
            <v>17253</v>
          </cell>
          <cell r="G11">
            <v>0</v>
          </cell>
          <cell r="H11">
            <v>16631.89</v>
          </cell>
          <cell r="I11">
            <v>14469.74</v>
          </cell>
          <cell r="J11">
            <v>2162.15</v>
          </cell>
        </row>
        <row r="12">
          <cell r="A12" t="str">
            <v>SAE</v>
          </cell>
          <cell r="B12">
            <v>1</v>
          </cell>
          <cell r="C12" t="str">
            <v>400080</v>
          </cell>
          <cell r="D12" t="str">
            <v>SISTEMA TORO TORO</v>
          </cell>
          <cell r="E12" t="str">
            <v>TORO TORO S/N</v>
          </cell>
          <cell r="F12">
            <v>3389</v>
          </cell>
          <cell r="G12">
            <v>0</v>
          </cell>
          <cell r="H12">
            <v>3267</v>
          </cell>
          <cell r="I12">
            <v>2842.29</v>
          </cell>
          <cell r="J12">
            <v>424.71</v>
          </cell>
        </row>
        <row r="13">
          <cell r="A13" t="str">
            <v>SAQ</v>
          </cell>
          <cell r="B13">
            <v>1</v>
          </cell>
          <cell r="C13" t="str">
            <v>400120</v>
          </cell>
          <cell r="D13" t="str">
            <v>SISTEMA . QUETENA</v>
          </cell>
          <cell r="E13" t="str">
            <v>QUETENA S/N</v>
          </cell>
          <cell r="F13">
            <v>512</v>
          </cell>
          <cell r="G13">
            <v>0</v>
          </cell>
          <cell r="H13">
            <v>493.57</v>
          </cell>
          <cell r="I13">
            <v>429.40999999999997</v>
          </cell>
          <cell r="J13">
            <v>64.16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13361</v>
          </cell>
          <cell r="G14">
            <v>0</v>
          </cell>
          <cell r="H14">
            <v>12880</v>
          </cell>
          <cell r="I14">
            <v>11205.6</v>
          </cell>
          <cell r="J14">
            <v>1674.4</v>
          </cell>
        </row>
        <row r="15">
          <cell r="A15" t="str">
            <v>TUP</v>
          </cell>
          <cell r="B15">
            <v>1</v>
          </cell>
          <cell r="C15" t="str">
            <v>400090</v>
          </cell>
          <cell r="D15" t="str">
            <v>SISTEMA . TUPIZA</v>
          </cell>
          <cell r="E15" t="str">
            <v>TUPIZA S/N</v>
          </cell>
          <cell r="F15">
            <v>12447</v>
          </cell>
          <cell r="G15">
            <v>0</v>
          </cell>
          <cell r="H15">
            <v>11998.91</v>
          </cell>
          <cell r="I15">
            <v>10439.049999999999</v>
          </cell>
          <cell r="J15">
            <v>1559.86</v>
          </cell>
        </row>
        <row r="16">
          <cell r="A16" t="str">
            <v>URB</v>
          </cell>
          <cell r="B16">
            <v>1</v>
          </cell>
          <cell r="C16" t="str">
            <v>400000</v>
          </cell>
          <cell r="D16" t="str">
            <v>HONORABLE GOBIERNO  MUNICIPAL POTOSI</v>
          </cell>
          <cell r="E16" t="str">
            <v>POTOSI S/N</v>
          </cell>
          <cell r="F16">
            <v>537354</v>
          </cell>
          <cell r="G16">
            <v>0</v>
          </cell>
          <cell r="H16">
            <v>518009.26</v>
          </cell>
          <cell r="I16">
            <v>450668.06</v>
          </cell>
          <cell r="J16">
            <v>67341.2</v>
          </cell>
        </row>
        <row r="17">
          <cell r="A17" t="str">
            <v>VIL</v>
          </cell>
          <cell r="B17">
            <v>1</v>
          </cell>
          <cell r="C17" t="str">
            <v>60030700</v>
          </cell>
          <cell r="D17" t="str">
            <v>HONORABLE ALCALDIA MUNICIPAL</v>
          </cell>
          <cell r="E17" t="str">
            <v>Villaz?n S/N</v>
          </cell>
          <cell r="F17">
            <v>80381</v>
          </cell>
          <cell r="G17">
            <v>0</v>
          </cell>
          <cell r="H17">
            <v>82149.38</v>
          </cell>
          <cell r="I17">
            <v>71469.960000000006</v>
          </cell>
          <cell r="J17">
            <v>10679.42</v>
          </cell>
        </row>
        <row r="18">
          <cell r="A18" t="str">
            <v>YOC</v>
          </cell>
          <cell r="B18">
            <v>1</v>
          </cell>
          <cell r="C18" t="str">
            <v>400040</v>
          </cell>
          <cell r="D18" t="str">
            <v>SISTEMA . YOCALLA</v>
          </cell>
          <cell r="E18" t="str">
            <v>YOCALLA S/N</v>
          </cell>
          <cell r="F18">
            <v>9513</v>
          </cell>
          <cell r="G18">
            <v>0</v>
          </cell>
          <cell r="H18">
            <v>9170.5300000000007</v>
          </cell>
          <cell r="I18">
            <v>7978.3600000000006</v>
          </cell>
          <cell r="J18">
            <v>1192.17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4">
          <cell r="A4" t="str">
            <v>VIL</v>
          </cell>
          <cell r="B4">
            <v>7</v>
          </cell>
          <cell r="C4">
            <v>43118</v>
          </cell>
          <cell r="D4">
            <v>0</v>
          </cell>
          <cell r="E4">
            <v>35529.22</v>
          </cell>
          <cell r="F4">
            <v>30910.43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4618.7900000000009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7401</v>
          </cell>
          <cell r="C6">
            <v>401844</v>
          </cell>
          <cell r="D6">
            <v>70309.5</v>
          </cell>
          <cell r="E6">
            <v>298047.09999999631</v>
          </cell>
          <cell r="F6">
            <v>325731.26999999618</v>
          </cell>
          <cell r="G6">
            <v>0</v>
          </cell>
          <cell r="H6">
            <v>0</v>
          </cell>
          <cell r="I6">
            <v>48071.529999999817</v>
          </cell>
          <cell r="J6">
            <v>2265.7800000000016</v>
          </cell>
          <cell r="K6">
            <v>42625.330000000155</v>
          </cell>
          <cell r="L6">
            <v>0</v>
          </cell>
          <cell r="M6">
            <v>38236.649999999441</v>
          </cell>
        </row>
        <row r="8">
          <cell r="A8" t="str">
            <v>CHA</v>
          </cell>
          <cell r="B8">
            <v>28</v>
          </cell>
          <cell r="C8">
            <v>1558</v>
          </cell>
          <cell r="D8">
            <v>508.19999999999976</v>
          </cell>
          <cell r="E8">
            <v>1154.9799999999998</v>
          </cell>
          <cell r="F8">
            <v>1446.9699999999996</v>
          </cell>
          <cell r="G8">
            <v>0</v>
          </cell>
          <cell r="H8">
            <v>0</v>
          </cell>
          <cell r="I8">
            <v>217.09</v>
          </cell>
          <cell r="J8">
            <v>0</v>
          </cell>
          <cell r="K8">
            <v>216.21000000000006</v>
          </cell>
          <cell r="L8">
            <v>0</v>
          </cell>
          <cell r="M8">
            <v>0</v>
          </cell>
        </row>
        <row r="9">
          <cell r="A9" t="str">
            <v>DDI</v>
          </cell>
          <cell r="B9">
            <v>1283</v>
          </cell>
          <cell r="C9">
            <v>105220</v>
          </cell>
          <cell r="D9">
            <v>23286.450000000321</v>
          </cell>
          <cell r="E9">
            <v>85911.680000000095</v>
          </cell>
          <cell r="F9">
            <v>95001.950000000303</v>
          </cell>
          <cell r="G9">
            <v>0</v>
          </cell>
          <cell r="H9">
            <v>0</v>
          </cell>
          <cell r="I9">
            <v>14251.730000000216</v>
          </cell>
          <cell r="J9">
            <v>0</v>
          </cell>
          <cell r="K9">
            <v>14196.180000000109</v>
          </cell>
          <cell r="L9">
            <v>0</v>
          </cell>
          <cell r="M9">
            <v>0</v>
          </cell>
        </row>
        <row r="10">
          <cell r="A10" t="str">
            <v>KIL</v>
          </cell>
          <cell r="B10">
            <v>113</v>
          </cell>
          <cell r="C10">
            <v>6409</v>
          </cell>
          <cell r="D10">
            <v>2050.9500000000044</v>
          </cell>
          <cell r="E10">
            <v>4184.37</v>
          </cell>
          <cell r="F10">
            <v>5424.6800000000039</v>
          </cell>
          <cell r="G10">
            <v>0</v>
          </cell>
          <cell r="H10">
            <v>0</v>
          </cell>
          <cell r="I10">
            <v>813.82</v>
          </cell>
          <cell r="J10">
            <v>0</v>
          </cell>
          <cell r="K10">
            <v>810.64000000000055</v>
          </cell>
          <cell r="L10">
            <v>0</v>
          </cell>
          <cell r="M10">
            <v>0</v>
          </cell>
        </row>
        <row r="11">
          <cell r="A11" t="str">
            <v>LP1</v>
          </cell>
          <cell r="B11">
            <v>52</v>
          </cell>
          <cell r="C11">
            <v>9907</v>
          </cell>
          <cell r="D11">
            <v>943.79999999999927</v>
          </cell>
          <cell r="E11">
            <v>8939.15</v>
          </cell>
          <cell r="F11">
            <v>8598.15</v>
          </cell>
          <cell r="G11">
            <v>0</v>
          </cell>
          <cell r="H11">
            <v>0</v>
          </cell>
          <cell r="I11">
            <v>1289.7599999999993</v>
          </cell>
          <cell r="J11">
            <v>0</v>
          </cell>
          <cell r="K11">
            <v>1284.7999999999995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18</v>
          </cell>
          <cell r="C12">
            <v>757</v>
          </cell>
          <cell r="D12">
            <v>326.7</v>
          </cell>
          <cell r="E12">
            <v>383.77000000000004</v>
          </cell>
          <cell r="F12">
            <v>618.11</v>
          </cell>
          <cell r="G12">
            <v>0</v>
          </cell>
          <cell r="H12">
            <v>0</v>
          </cell>
          <cell r="I12">
            <v>92.730000000000018</v>
          </cell>
          <cell r="J12">
            <v>0</v>
          </cell>
          <cell r="K12">
            <v>92.36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384</v>
          </cell>
          <cell r="C13">
            <v>55154</v>
          </cell>
          <cell r="D13">
            <v>6969.5999999999567</v>
          </cell>
          <cell r="E13">
            <v>48096.690000000017</v>
          </cell>
          <cell r="F13">
            <v>47907.520000000019</v>
          </cell>
          <cell r="G13">
            <v>0</v>
          </cell>
          <cell r="H13">
            <v>0</v>
          </cell>
          <cell r="I13">
            <v>6928.4599999999782</v>
          </cell>
          <cell r="J13">
            <v>0</v>
          </cell>
          <cell r="K13">
            <v>7158.7699999999559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74</v>
          </cell>
          <cell r="C14">
            <v>14904</v>
          </cell>
          <cell r="D14">
            <v>1343.1000000000008</v>
          </cell>
          <cell r="E14">
            <v>13804.620000000003</v>
          </cell>
          <cell r="F14">
            <v>13178.510000000004</v>
          </cell>
          <cell r="G14">
            <v>0</v>
          </cell>
          <cell r="H14">
            <v>0</v>
          </cell>
          <cell r="I14">
            <v>1976.8399999999981</v>
          </cell>
          <cell r="J14">
            <v>0</v>
          </cell>
          <cell r="K14">
            <v>1969.2099999999987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55</v>
          </cell>
          <cell r="C15">
            <v>14704</v>
          </cell>
          <cell r="D15">
            <v>998.2499999999992</v>
          </cell>
          <cell r="E15">
            <v>14230.649999999996</v>
          </cell>
          <cell r="F15">
            <v>13249.119999999999</v>
          </cell>
          <cell r="G15">
            <v>0</v>
          </cell>
          <cell r="H15">
            <v>0</v>
          </cell>
          <cell r="I15">
            <v>1987.419999999998</v>
          </cell>
          <cell r="J15">
            <v>0</v>
          </cell>
          <cell r="K15">
            <v>1979.7799999999979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73</v>
          </cell>
          <cell r="C16">
            <v>10132</v>
          </cell>
          <cell r="D16">
            <v>1324.9500000000007</v>
          </cell>
          <cell r="E16">
            <v>8791.6299999999992</v>
          </cell>
          <cell r="F16">
            <v>8801.4200000000019</v>
          </cell>
          <cell r="G16">
            <v>0</v>
          </cell>
          <cell r="H16">
            <v>0</v>
          </cell>
          <cell r="I16">
            <v>1320.2799999999979</v>
          </cell>
          <cell r="J16">
            <v>0</v>
          </cell>
          <cell r="K16">
            <v>1315.1599999999985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370</v>
          </cell>
          <cell r="C17">
            <v>24754</v>
          </cell>
          <cell r="D17">
            <v>6715.4999999999618</v>
          </cell>
          <cell r="E17">
            <v>19037.34999999998</v>
          </cell>
          <cell r="F17">
            <v>22404.799999999941</v>
          </cell>
          <cell r="G17">
            <v>0</v>
          </cell>
          <cell r="H17">
            <v>0</v>
          </cell>
          <cell r="I17">
            <v>3313.629999999981</v>
          </cell>
          <cell r="J17">
            <v>0</v>
          </cell>
          <cell r="K17">
            <v>3348.0499999999997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79</v>
          </cell>
          <cell r="C18">
            <v>9354</v>
          </cell>
          <cell r="D18">
            <v>1433.8500000000013</v>
          </cell>
          <cell r="E18">
            <v>7573.63</v>
          </cell>
          <cell r="F18">
            <v>7836.4900000000016</v>
          </cell>
          <cell r="G18">
            <v>0</v>
          </cell>
          <cell r="H18">
            <v>0</v>
          </cell>
          <cell r="I18">
            <v>1175.5499999999995</v>
          </cell>
          <cell r="J18">
            <v>0</v>
          </cell>
          <cell r="K18">
            <v>1170.9899999999993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13</v>
          </cell>
          <cell r="C19">
            <v>1426</v>
          </cell>
          <cell r="D19">
            <v>235.95000000000005</v>
          </cell>
          <cell r="E19">
            <v>1215.48</v>
          </cell>
          <cell r="F19">
            <v>1262.74</v>
          </cell>
          <cell r="G19">
            <v>0</v>
          </cell>
          <cell r="H19">
            <v>0</v>
          </cell>
          <cell r="I19">
            <v>189.42000000000002</v>
          </cell>
          <cell r="J19">
            <v>0</v>
          </cell>
          <cell r="K19">
            <v>188.69000000000008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262</v>
          </cell>
          <cell r="C20">
            <v>22551</v>
          </cell>
          <cell r="D20">
            <v>4755.3000000000011</v>
          </cell>
          <cell r="E20">
            <v>18956.849999999999</v>
          </cell>
          <cell r="F20">
            <v>20629.44999999999</v>
          </cell>
          <cell r="G20">
            <v>0</v>
          </cell>
          <cell r="H20">
            <v>0</v>
          </cell>
          <cell r="I20">
            <v>3094.7099999999864</v>
          </cell>
          <cell r="J20">
            <v>0</v>
          </cell>
          <cell r="K20">
            <v>3082.7000000000107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219</v>
          </cell>
          <cell r="C21">
            <v>11445</v>
          </cell>
          <cell r="D21">
            <v>3974.850000000014</v>
          </cell>
          <cell r="E21">
            <v>7951.2999999999993</v>
          </cell>
          <cell r="F21">
            <v>10375.660000000014</v>
          </cell>
          <cell r="G21">
            <v>0</v>
          </cell>
          <cell r="H21">
            <v>0</v>
          </cell>
          <cell r="I21">
            <v>1556.659999999996</v>
          </cell>
          <cell r="J21">
            <v>0</v>
          </cell>
          <cell r="K21">
            <v>1550.4899999999971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5461</v>
          </cell>
          <cell r="C22">
            <v>675869</v>
          </cell>
          <cell r="D22">
            <v>99117.149999992937</v>
          </cell>
          <cell r="E22">
            <v>561498.47999999765</v>
          </cell>
          <cell r="F22">
            <v>574734.32999998971</v>
          </cell>
          <cell r="G22">
            <v>0</v>
          </cell>
          <cell r="H22">
            <v>105191</v>
          </cell>
          <cell r="I22">
            <v>86223.649999998845</v>
          </cell>
          <cell r="J22">
            <v>0</v>
          </cell>
          <cell r="K22">
            <v>85881.300000000832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198</v>
          </cell>
          <cell r="C23">
            <v>14396</v>
          </cell>
          <cell r="D23">
            <v>3593.7000000000121</v>
          </cell>
          <cell r="E23">
            <v>10723.919999999991</v>
          </cell>
          <cell r="F23">
            <v>12456.27000000001</v>
          </cell>
          <cell r="G23">
            <v>0</v>
          </cell>
          <cell r="H23">
            <v>0</v>
          </cell>
          <cell r="I23">
            <v>1868.6499999999912</v>
          </cell>
          <cell r="J23">
            <v>0</v>
          </cell>
          <cell r="K23">
            <v>1861.3499999999931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13</v>
          </cell>
          <cell r="C25">
            <v>21823</v>
          </cell>
          <cell r="D25">
            <v>486.06999999999988</v>
          </cell>
          <cell r="E25">
            <v>23080.499999999996</v>
          </cell>
          <cell r="F25">
            <v>20502.939999999995</v>
          </cell>
          <cell r="G25">
            <v>0</v>
          </cell>
          <cell r="H25">
            <v>0</v>
          </cell>
          <cell r="I25">
            <v>3075.45</v>
          </cell>
          <cell r="J25">
            <v>0</v>
          </cell>
          <cell r="K25">
            <v>3063.6299999999997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1094</v>
          </cell>
          <cell r="D26">
            <v>37.39</v>
          </cell>
          <cell r="E26">
            <v>1141.8599999999999</v>
          </cell>
          <cell r="F26">
            <v>1025.95</v>
          </cell>
          <cell r="G26">
            <v>0</v>
          </cell>
          <cell r="H26">
            <v>0</v>
          </cell>
          <cell r="I26">
            <v>153.88999999999999</v>
          </cell>
          <cell r="J26">
            <v>0</v>
          </cell>
          <cell r="K26">
            <v>153.30000000000001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3</v>
          </cell>
          <cell r="C27">
            <v>1919</v>
          </cell>
          <cell r="D27">
            <v>112.17</v>
          </cell>
          <cell r="E27">
            <v>1956.27</v>
          </cell>
          <cell r="F27">
            <v>1799.5300000000002</v>
          </cell>
          <cell r="G27">
            <v>0</v>
          </cell>
          <cell r="H27">
            <v>0</v>
          </cell>
          <cell r="I27">
            <v>269.94</v>
          </cell>
          <cell r="J27">
            <v>0</v>
          </cell>
          <cell r="K27">
            <v>268.90999999999997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2058</v>
          </cell>
          <cell r="D28">
            <v>112.17</v>
          </cell>
          <cell r="E28">
            <v>2106.11</v>
          </cell>
          <cell r="F28">
            <v>1929.9</v>
          </cell>
          <cell r="G28">
            <v>0</v>
          </cell>
          <cell r="H28">
            <v>0</v>
          </cell>
          <cell r="I28">
            <v>289.5</v>
          </cell>
          <cell r="J28">
            <v>0</v>
          </cell>
          <cell r="K28">
            <v>288.38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2</v>
          </cell>
          <cell r="C29">
            <v>3826</v>
          </cell>
          <cell r="D29">
            <v>74.78</v>
          </cell>
          <cell r="E29">
            <v>4049.49</v>
          </cell>
          <cell r="F29">
            <v>3588.1099999999997</v>
          </cell>
          <cell r="G29">
            <v>0</v>
          </cell>
          <cell r="H29">
            <v>0</v>
          </cell>
          <cell r="I29">
            <v>538.22</v>
          </cell>
          <cell r="J29">
            <v>0</v>
          </cell>
          <cell r="K29">
            <v>536.16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3</v>
          </cell>
          <cell r="C30">
            <v>3017</v>
          </cell>
          <cell r="D30">
            <v>112.17</v>
          </cell>
          <cell r="E30">
            <v>3142.19</v>
          </cell>
          <cell r="F30">
            <v>2831.29</v>
          </cell>
          <cell r="G30">
            <v>0</v>
          </cell>
          <cell r="H30">
            <v>0</v>
          </cell>
          <cell r="I30">
            <v>424.7</v>
          </cell>
          <cell r="J30">
            <v>0</v>
          </cell>
          <cell r="K30">
            <v>423.07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294</v>
          </cell>
          <cell r="D31">
            <v>37.39</v>
          </cell>
          <cell r="E31">
            <v>279.45999999999998</v>
          </cell>
          <cell r="F31">
            <v>275.65999999999997</v>
          </cell>
          <cell r="G31">
            <v>0</v>
          </cell>
          <cell r="H31">
            <v>0</v>
          </cell>
          <cell r="I31">
            <v>41.35</v>
          </cell>
          <cell r="J31">
            <v>0</v>
          </cell>
          <cell r="K31">
            <v>41.19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34</v>
          </cell>
          <cell r="D32">
            <v>37.39</v>
          </cell>
          <cell r="E32">
            <v>4.08</v>
          </cell>
          <cell r="F32">
            <v>36.08</v>
          </cell>
          <cell r="G32">
            <v>0</v>
          </cell>
          <cell r="H32">
            <v>0</v>
          </cell>
          <cell r="I32">
            <v>5.41</v>
          </cell>
          <cell r="J32">
            <v>0</v>
          </cell>
          <cell r="K32">
            <v>5.39</v>
          </cell>
          <cell r="L32">
            <v>0</v>
          </cell>
          <cell r="M32">
            <v>0</v>
          </cell>
        </row>
        <row r="33">
          <cell r="A33" t="str">
            <v>TUP</v>
          </cell>
          <cell r="B33">
            <v>2</v>
          </cell>
          <cell r="C33">
            <v>1764</v>
          </cell>
          <cell r="D33">
            <v>74.78</v>
          </cell>
          <cell r="E33">
            <v>1826.66</v>
          </cell>
          <cell r="F33">
            <v>1654.25</v>
          </cell>
          <cell r="G33">
            <v>0</v>
          </cell>
          <cell r="H33">
            <v>0</v>
          </cell>
          <cell r="I33">
            <v>248.14</v>
          </cell>
          <cell r="J33">
            <v>0</v>
          </cell>
          <cell r="K33">
            <v>247.19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339</v>
          </cell>
          <cell r="C34">
            <v>484851</v>
          </cell>
          <cell r="D34">
            <v>12675.209999999963</v>
          </cell>
          <cell r="E34">
            <v>511650.27000000025</v>
          </cell>
          <cell r="F34">
            <v>456163.14000000013</v>
          </cell>
          <cell r="G34">
            <v>0</v>
          </cell>
          <cell r="H34">
            <v>43338.000000000065</v>
          </cell>
          <cell r="I34">
            <v>68426.929999999993</v>
          </cell>
          <cell r="J34">
            <v>0</v>
          </cell>
          <cell r="K34">
            <v>68162.340000000055</v>
          </cell>
          <cell r="L34">
            <v>0</v>
          </cell>
          <cell r="M34">
            <v>0</v>
          </cell>
        </row>
        <row r="36">
          <cell r="A36" t="str">
            <v>VIL</v>
          </cell>
          <cell r="B36">
            <v>1440</v>
          </cell>
          <cell r="C36">
            <v>169813</v>
          </cell>
          <cell r="D36">
            <v>27316.800000000425</v>
          </cell>
          <cell r="E36">
            <v>213177.22999999969</v>
          </cell>
          <cell r="F36">
            <v>209228.23999999993</v>
          </cell>
          <cell r="G36">
            <v>0</v>
          </cell>
          <cell r="H36">
            <v>0</v>
          </cell>
          <cell r="I36">
            <v>31386.539999999859</v>
          </cell>
          <cell r="J36">
            <v>0</v>
          </cell>
          <cell r="K36">
            <v>31265.790000000186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4</v>
          </cell>
          <cell r="C38">
            <v>780</v>
          </cell>
          <cell r="D38">
            <v>289.92</v>
          </cell>
          <cell r="E38">
            <v>879.06000000000006</v>
          </cell>
          <cell r="F38">
            <v>1017.02</v>
          </cell>
          <cell r="G38">
            <v>0</v>
          </cell>
          <cell r="H38">
            <v>0</v>
          </cell>
          <cell r="I38">
            <v>152.55000000000001</v>
          </cell>
          <cell r="J38">
            <v>0</v>
          </cell>
          <cell r="K38">
            <v>151.95999999999998</v>
          </cell>
          <cell r="L38">
            <v>0</v>
          </cell>
          <cell r="M38">
            <v>0</v>
          </cell>
        </row>
        <row r="40">
          <cell r="A40" t="str">
            <v>CHA</v>
          </cell>
          <cell r="B40">
            <v>849</v>
          </cell>
          <cell r="C40">
            <v>17741</v>
          </cell>
          <cell r="D40">
            <v>13923.599999999798</v>
          </cell>
          <cell r="E40">
            <v>5455.9900000000043</v>
          </cell>
          <cell r="F40">
            <v>17339.479999999836</v>
          </cell>
          <cell r="G40">
            <v>0</v>
          </cell>
          <cell r="H40">
            <v>0</v>
          </cell>
          <cell r="I40">
            <v>1983.7100000000246</v>
          </cell>
          <cell r="J40">
            <v>0</v>
          </cell>
          <cell r="K40">
            <v>2040.1099999999662</v>
          </cell>
          <cell r="L40">
            <v>0</v>
          </cell>
          <cell r="M40">
            <v>3691.6899999999591</v>
          </cell>
        </row>
        <row r="41">
          <cell r="A41" t="str">
            <v>DDI</v>
          </cell>
          <cell r="B41">
            <v>19945</v>
          </cell>
          <cell r="C41">
            <v>398610</v>
          </cell>
          <cell r="D41">
            <v>327098.00000002654</v>
          </cell>
          <cell r="E41">
            <v>97797.679999998407</v>
          </cell>
          <cell r="F41">
            <v>381301.78000003693</v>
          </cell>
          <cell r="G41">
            <v>0</v>
          </cell>
          <cell r="H41">
            <v>0</v>
          </cell>
          <cell r="I41">
            <v>55382.289999989836</v>
          </cell>
          <cell r="J41">
            <v>110.82999999999998</v>
          </cell>
          <cell r="K41">
            <v>43593.899999988054</v>
          </cell>
          <cell r="L41">
            <v>0</v>
          </cell>
          <cell r="M41">
            <v>89549.670000014026</v>
          </cell>
        </row>
        <row r="42">
          <cell r="A42" t="str">
            <v>KIL</v>
          </cell>
          <cell r="B42">
            <v>1590</v>
          </cell>
          <cell r="C42">
            <v>34209</v>
          </cell>
          <cell r="D42">
            <v>26076.000000000604</v>
          </cell>
          <cell r="E42">
            <v>7704.6600000000062</v>
          </cell>
          <cell r="F42">
            <v>30356.850000000675</v>
          </cell>
          <cell r="G42">
            <v>0</v>
          </cell>
          <cell r="H42">
            <v>0</v>
          </cell>
          <cell r="I42">
            <v>4407.8299999999854</v>
          </cell>
          <cell r="J42">
            <v>9.5</v>
          </cell>
          <cell r="K42">
            <v>3423.8099999999304</v>
          </cell>
          <cell r="L42">
            <v>0</v>
          </cell>
          <cell r="M42">
            <v>7442.0600000001386</v>
          </cell>
        </row>
        <row r="43">
          <cell r="A43" t="str">
            <v>LP1</v>
          </cell>
          <cell r="B43">
            <v>1006</v>
          </cell>
          <cell r="C43">
            <v>38912</v>
          </cell>
          <cell r="D43">
            <v>16498.399999999754</v>
          </cell>
          <cell r="E43">
            <v>13464.209999999997</v>
          </cell>
          <cell r="F43">
            <v>26652.269999999771</v>
          </cell>
          <cell r="G43">
            <v>0</v>
          </cell>
          <cell r="H43">
            <v>0</v>
          </cell>
          <cell r="I43">
            <v>3909.7700000000095</v>
          </cell>
          <cell r="J43">
            <v>0</v>
          </cell>
          <cell r="K43">
            <v>3310.339999999981</v>
          </cell>
          <cell r="L43">
            <v>0</v>
          </cell>
          <cell r="M43">
            <v>4502.1499999999787</v>
          </cell>
        </row>
        <row r="44">
          <cell r="A44" t="str">
            <v>LP2</v>
          </cell>
          <cell r="B44">
            <v>543</v>
          </cell>
          <cell r="C44">
            <v>6841</v>
          </cell>
          <cell r="D44">
            <v>8905.1999999999098</v>
          </cell>
          <cell r="E44">
            <v>1538.6800000000003</v>
          </cell>
          <cell r="F44">
            <v>9387.9099999999053</v>
          </cell>
          <cell r="G44">
            <v>0</v>
          </cell>
          <cell r="H44">
            <v>0</v>
          </cell>
          <cell r="I44">
            <v>1362.8400000000076</v>
          </cell>
          <cell r="J44">
            <v>0</v>
          </cell>
          <cell r="K44">
            <v>1055.9700000000053</v>
          </cell>
          <cell r="L44">
            <v>0</v>
          </cell>
          <cell r="M44">
            <v>2324.719999999983</v>
          </cell>
        </row>
        <row r="45">
          <cell r="A45" t="str">
            <v>OCU</v>
          </cell>
          <cell r="B45">
            <v>8256</v>
          </cell>
          <cell r="C45">
            <v>153857</v>
          </cell>
          <cell r="D45">
            <v>135398.39999997933</v>
          </cell>
          <cell r="E45">
            <v>28694.800000000487</v>
          </cell>
          <cell r="F45">
            <v>147471.25999997812</v>
          </cell>
          <cell r="G45">
            <v>0</v>
          </cell>
          <cell r="H45">
            <v>0</v>
          </cell>
          <cell r="I45">
            <v>20165.529999997667</v>
          </cell>
          <cell r="J45">
            <v>85.75</v>
          </cell>
          <cell r="K45">
            <v>16621.940000001701</v>
          </cell>
          <cell r="L45">
            <v>0</v>
          </cell>
          <cell r="M45">
            <v>36191.989999994701</v>
          </cell>
        </row>
        <row r="46">
          <cell r="A46" t="str">
            <v>POR</v>
          </cell>
          <cell r="B46">
            <v>1383</v>
          </cell>
          <cell r="C46">
            <v>114047</v>
          </cell>
          <cell r="D46">
            <v>22681.200000000303</v>
          </cell>
          <cell r="E46">
            <v>49982.829999999922</v>
          </cell>
          <cell r="F46">
            <v>63896.860000000161</v>
          </cell>
          <cell r="G46">
            <v>0</v>
          </cell>
          <cell r="H46">
            <v>0</v>
          </cell>
          <cell r="I46">
            <v>9482.1399999999103</v>
          </cell>
          <cell r="J46">
            <v>0</v>
          </cell>
          <cell r="K46">
            <v>8767.170000000071</v>
          </cell>
          <cell r="L46">
            <v>0</v>
          </cell>
          <cell r="M46">
            <v>5225.0700000000606</v>
          </cell>
        </row>
        <row r="47">
          <cell r="A47" t="str">
            <v>PUN</v>
          </cell>
          <cell r="B47">
            <v>919</v>
          </cell>
          <cell r="C47">
            <v>16451</v>
          </cell>
          <cell r="D47">
            <v>15071.599999999773</v>
          </cell>
          <cell r="E47">
            <v>3163.8300000000004</v>
          </cell>
          <cell r="F47">
            <v>16413.469999999805</v>
          </cell>
          <cell r="G47">
            <v>0</v>
          </cell>
          <cell r="H47">
            <v>0</v>
          </cell>
          <cell r="I47">
            <v>2379.4300000000108</v>
          </cell>
          <cell r="J47">
            <v>13.63</v>
          </cell>
          <cell r="K47">
            <v>1821.9599999999682</v>
          </cell>
          <cell r="L47">
            <v>0</v>
          </cell>
          <cell r="M47">
            <v>4212.2199999999666</v>
          </cell>
        </row>
        <row r="48">
          <cell r="A48" t="str">
            <v>QIR</v>
          </cell>
          <cell r="B48">
            <v>1150</v>
          </cell>
          <cell r="C48">
            <v>31218</v>
          </cell>
          <cell r="D48">
            <v>18859.999999999964</v>
          </cell>
          <cell r="E48">
            <v>9471.2800000000043</v>
          </cell>
          <cell r="F48">
            <v>25343.530000000013</v>
          </cell>
          <cell r="G48">
            <v>0</v>
          </cell>
          <cell r="H48">
            <v>0</v>
          </cell>
          <cell r="I48">
            <v>3696.7699999999572</v>
          </cell>
          <cell r="J48">
            <v>0</v>
          </cell>
          <cell r="K48">
            <v>2987.749999999955</v>
          </cell>
          <cell r="L48">
            <v>0</v>
          </cell>
          <cell r="M48">
            <v>5353.2500000000573</v>
          </cell>
        </row>
        <row r="49">
          <cell r="A49" t="str">
            <v>SAC</v>
          </cell>
          <cell r="B49">
            <v>5697</v>
          </cell>
          <cell r="C49">
            <v>98415</v>
          </cell>
          <cell r="D49">
            <v>93430.799999994211</v>
          </cell>
          <cell r="E49">
            <v>11437.060000000218</v>
          </cell>
          <cell r="F49">
            <v>94492.909999993528</v>
          </cell>
          <cell r="G49">
            <v>0</v>
          </cell>
          <cell r="H49">
            <v>0</v>
          </cell>
          <cell r="I49">
            <v>12893.999999999245</v>
          </cell>
          <cell r="J49">
            <v>20.41</v>
          </cell>
          <cell r="K49">
            <v>10374.950000000894</v>
          </cell>
          <cell r="L49">
            <v>0</v>
          </cell>
          <cell r="M49">
            <v>25090.479999998279</v>
          </cell>
        </row>
        <row r="50">
          <cell r="A50" t="str">
            <v>SAE</v>
          </cell>
          <cell r="B50">
            <v>678</v>
          </cell>
          <cell r="C50">
            <v>17249</v>
          </cell>
          <cell r="D50">
            <v>11119.199999999861</v>
          </cell>
          <cell r="E50">
            <v>4593.920000000001</v>
          </cell>
          <cell r="F50">
            <v>14096.309999999874</v>
          </cell>
          <cell r="G50">
            <v>0</v>
          </cell>
          <cell r="H50">
            <v>0</v>
          </cell>
          <cell r="I50">
            <v>2050.3200000000211</v>
          </cell>
          <cell r="J50">
            <v>10.47</v>
          </cell>
          <cell r="K50">
            <v>1616.8099999999872</v>
          </cell>
          <cell r="L50">
            <v>0</v>
          </cell>
          <cell r="M50">
            <v>3268.4199999999778</v>
          </cell>
        </row>
        <row r="51">
          <cell r="A51" t="str">
            <v>SAQ</v>
          </cell>
          <cell r="B51">
            <v>96</v>
          </cell>
          <cell r="C51">
            <v>2803</v>
          </cell>
          <cell r="D51">
            <v>1574.4000000000021</v>
          </cell>
          <cell r="E51">
            <v>757.9</v>
          </cell>
          <cell r="F51">
            <v>2089.9000000000019</v>
          </cell>
          <cell r="G51">
            <v>0</v>
          </cell>
          <cell r="H51">
            <v>0</v>
          </cell>
          <cell r="I51">
            <v>304.34999999999957</v>
          </cell>
          <cell r="J51">
            <v>0</v>
          </cell>
          <cell r="K51">
            <v>242.39999999999995</v>
          </cell>
          <cell r="L51">
            <v>0</v>
          </cell>
          <cell r="M51">
            <v>467.93000000000052</v>
          </cell>
        </row>
        <row r="52">
          <cell r="A52" t="str">
            <v>TEL</v>
          </cell>
          <cell r="B52">
            <v>3259</v>
          </cell>
          <cell r="C52">
            <v>70043</v>
          </cell>
          <cell r="D52">
            <v>53447.600000003033</v>
          </cell>
          <cell r="E52">
            <v>21503.840000000087</v>
          </cell>
          <cell r="F52">
            <v>67047.900000002497</v>
          </cell>
          <cell r="G52">
            <v>0</v>
          </cell>
          <cell r="H52">
            <v>0</v>
          </cell>
          <cell r="I52">
            <v>9780.0700000000561</v>
          </cell>
          <cell r="J52">
            <v>0</v>
          </cell>
          <cell r="K52">
            <v>7903.5400000006175</v>
          </cell>
          <cell r="L52">
            <v>0</v>
          </cell>
          <cell r="M52">
            <v>14171.720000000674</v>
          </cell>
        </row>
        <row r="53">
          <cell r="A53" t="str">
            <v>TUP</v>
          </cell>
          <cell r="B53">
            <v>3523</v>
          </cell>
          <cell r="C53">
            <v>81600</v>
          </cell>
          <cell r="D53">
            <v>57777.200000003417</v>
          </cell>
          <cell r="E53">
            <v>20690.380000000034</v>
          </cell>
          <cell r="F53">
            <v>70425.170000003083</v>
          </cell>
          <cell r="G53">
            <v>0</v>
          </cell>
          <cell r="H53">
            <v>0</v>
          </cell>
          <cell r="I53">
            <v>10194.370000000066</v>
          </cell>
          <cell r="J53">
            <v>245.61000000000007</v>
          </cell>
          <cell r="K53">
            <v>8042.4100000003618</v>
          </cell>
          <cell r="L53">
            <v>0</v>
          </cell>
          <cell r="M53">
            <v>16372.920000000657</v>
          </cell>
        </row>
        <row r="54">
          <cell r="A54" t="str">
            <v>URB</v>
          </cell>
          <cell r="B54">
            <v>31933</v>
          </cell>
          <cell r="C54">
            <v>2895421</v>
          </cell>
          <cell r="D54">
            <v>523701.20000030566</v>
          </cell>
          <cell r="E54">
            <v>1274604.4499999844</v>
          </cell>
          <cell r="F54">
            <v>1578727.5000002722</v>
          </cell>
          <cell r="G54">
            <v>0</v>
          </cell>
          <cell r="H54">
            <v>160881.89999999647</v>
          </cell>
          <cell r="I54">
            <v>234641.30000004041</v>
          </cell>
          <cell r="J54">
            <v>3837.3200000000011</v>
          </cell>
          <cell r="K54">
            <v>219578.15000001775</v>
          </cell>
          <cell r="L54">
            <v>0</v>
          </cell>
          <cell r="M54">
            <v>105461.57000001217</v>
          </cell>
        </row>
        <row r="55">
          <cell r="A55" t="str">
            <v>YOC</v>
          </cell>
          <cell r="B55">
            <v>2934</v>
          </cell>
          <cell r="C55">
            <v>48399</v>
          </cell>
          <cell r="D55">
            <v>48117.60000000256</v>
          </cell>
          <cell r="E55">
            <v>7840.1300000000083</v>
          </cell>
          <cell r="F55">
            <v>50387.360000002409</v>
          </cell>
          <cell r="G55">
            <v>0</v>
          </cell>
          <cell r="H55">
            <v>0</v>
          </cell>
          <cell r="I55">
            <v>7301.6400000003387</v>
          </cell>
          <cell r="J55">
            <v>18.54</v>
          </cell>
          <cell r="K55">
            <v>5570.3700000001636</v>
          </cell>
          <cell r="L55">
            <v>0</v>
          </cell>
          <cell r="M55">
            <v>13108.010000000593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Est. Trifaria"/>
      <sheetName val="BDD"/>
      <sheetName val="COMPRAS"/>
      <sheetName val="BDD_COMPRAS"/>
    </sheetNames>
    <sheetDataSet>
      <sheetData sheetId="0"/>
      <sheetData sheetId="1">
        <row r="2">
          <cell r="A2" t="str">
            <v>PD - D - BT</v>
          </cell>
        </row>
        <row r="3">
          <cell r="A3" t="str">
            <v>PD - SC - BT</v>
          </cell>
        </row>
        <row r="4">
          <cell r="A4" t="str">
            <v>PD - G - BT</v>
          </cell>
          <cell r="B4" t="str">
            <v>bGeneral</v>
          </cell>
        </row>
        <row r="5">
          <cell r="A5" t="str">
            <v>PD - G - MT</v>
          </cell>
          <cell r="B5" t="str">
            <v>bGeneral</v>
          </cell>
        </row>
        <row r="6">
          <cell r="A6" t="str">
            <v>PD - C - MT</v>
          </cell>
          <cell r="B6" t="str">
            <v>comercial</v>
          </cell>
        </row>
        <row r="7">
          <cell r="A7" t="str">
            <v>PD - I - MT</v>
          </cell>
          <cell r="B7" t="str">
            <v>cIndustrial</v>
          </cell>
        </row>
        <row r="8">
          <cell r="A8" t="str">
            <v>MD - G - MT</v>
          </cell>
          <cell r="B8" t="str">
            <v>bGeneral</v>
          </cell>
        </row>
        <row r="9">
          <cell r="A9" t="str">
            <v>MD - C - MT</v>
          </cell>
          <cell r="B9" t="str">
            <v>comercial</v>
          </cell>
        </row>
        <row r="10">
          <cell r="A10" t="str">
            <v>MD - I - MT</v>
          </cell>
          <cell r="B10" t="str">
            <v>cIndustrial</v>
          </cell>
        </row>
        <row r="11">
          <cell r="A11" t="str">
            <v>GD - G - MT</v>
          </cell>
          <cell r="B11" t="str">
            <v>bGeneral</v>
          </cell>
        </row>
        <row r="12">
          <cell r="A12" t="str">
            <v>GD - C - MT</v>
          </cell>
          <cell r="B12" t="str">
            <v>comercial</v>
          </cell>
        </row>
        <row r="13">
          <cell r="A13" t="str">
            <v>GD - I - MT</v>
          </cell>
          <cell r="B13" t="str">
            <v>cIndustrial</v>
          </cell>
        </row>
        <row r="14">
          <cell r="A14" t="str">
            <v>PD - AP - BT</v>
          </cell>
          <cell r="B14" t="str">
            <v>Alumbrado Público</v>
          </cell>
        </row>
      </sheetData>
      <sheetData sheetId="2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"/>
      <sheetName val="BDD_COMPRAS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apu</v>
          </cell>
          <cell r="B2" t="str">
            <v>dAlumbrado Publico</v>
          </cell>
        </row>
        <row r="3">
          <cell r="A3" t="str">
            <v>bom</v>
          </cell>
          <cell r="B3" t="str">
            <v>eOtros</v>
          </cell>
        </row>
        <row r="4">
          <cell r="A4" t="str">
            <v>dom</v>
          </cell>
          <cell r="B4" t="str">
            <v>aResidencial</v>
          </cell>
        </row>
        <row r="5">
          <cell r="A5" t="str">
            <v>g1</v>
          </cell>
          <cell r="B5" t="str">
            <v>bGeneral</v>
          </cell>
        </row>
        <row r="6">
          <cell r="A6" t="str">
            <v>g2</v>
          </cell>
          <cell r="B6" t="str">
            <v>bGeneral</v>
          </cell>
        </row>
        <row r="7">
          <cell r="A7" t="str">
            <v>ing</v>
          </cell>
          <cell r="B7" t="str">
            <v>cIndustrial</v>
          </cell>
        </row>
        <row r="8">
          <cell r="A8" t="str">
            <v>inp</v>
          </cell>
          <cell r="B8" t="str">
            <v>cIndustrial</v>
          </cell>
        </row>
        <row r="9">
          <cell r="A9" t="str">
            <v>seg</v>
          </cell>
          <cell r="B9" t="str">
            <v>fSeguridad Ciudadana</v>
          </cell>
        </row>
      </sheetData>
      <sheetData sheetId="4">
        <row r="16">
          <cell r="R16">
            <v>80.290000000000006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"/>
      <sheetName val="BDD_COMPRAS"/>
    </sheetNames>
    <sheetDataSet>
      <sheetData sheetId="0"/>
      <sheetData sheetId="1"/>
      <sheetData sheetId="2">
        <row r="33">
          <cell r="Y33">
            <v>912</v>
          </cell>
        </row>
      </sheetData>
      <sheetData sheetId="3">
        <row r="2">
          <cell r="A2" t="str">
            <v>apu</v>
          </cell>
          <cell r="B2" t="str">
            <v>dAlumbrado Publico</v>
          </cell>
        </row>
        <row r="3">
          <cell r="A3" t="str">
            <v>bom</v>
          </cell>
          <cell r="B3" t="str">
            <v>eOtros</v>
          </cell>
        </row>
        <row r="4">
          <cell r="A4" t="str">
            <v>dom</v>
          </cell>
          <cell r="B4" t="str">
            <v>aResidencial</v>
          </cell>
        </row>
        <row r="5">
          <cell r="A5" t="str">
            <v>g1</v>
          </cell>
          <cell r="B5" t="str">
            <v>bGeneral</v>
          </cell>
        </row>
        <row r="6">
          <cell r="A6" t="str">
            <v>g2</v>
          </cell>
          <cell r="B6" t="str">
            <v>bGeneral</v>
          </cell>
        </row>
        <row r="7">
          <cell r="A7" t="str">
            <v>ing</v>
          </cell>
          <cell r="B7" t="str">
            <v>cIndustrial</v>
          </cell>
        </row>
        <row r="8">
          <cell r="A8" t="str">
            <v>inp</v>
          </cell>
          <cell r="B8" t="str">
            <v>cIndustrial</v>
          </cell>
        </row>
        <row r="9">
          <cell r="A9" t="str">
            <v>seg</v>
          </cell>
          <cell r="B9" t="str">
            <v>fSeguridad Ciudadana</v>
          </cell>
        </row>
      </sheetData>
      <sheetData sheetId="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/>
      <sheetData sheetId="1"/>
      <sheetData sheetId="2">
        <row r="34">
          <cell r="Z34">
            <v>65698</v>
          </cell>
        </row>
      </sheetData>
      <sheetData sheetId="3">
        <row r="2">
          <cell r="A2" t="str">
            <v>apu</v>
          </cell>
          <cell r="B2" t="str">
            <v>dAlumbrado Publico</v>
          </cell>
        </row>
        <row r="3">
          <cell r="A3" t="str">
            <v>bom</v>
          </cell>
          <cell r="B3" t="str">
            <v>eOtros</v>
          </cell>
        </row>
        <row r="4">
          <cell r="A4" t="str">
            <v>dom</v>
          </cell>
          <cell r="B4" t="str">
            <v>aResidencial</v>
          </cell>
        </row>
        <row r="5">
          <cell r="A5" t="str">
            <v>g1</v>
          </cell>
          <cell r="B5" t="str">
            <v>bGeneral</v>
          </cell>
        </row>
        <row r="6">
          <cell r="A6" t="str">
            <v>g2</v>
          </cell>
          <cell r="B6" t="str">
            <v>bGeneral</v>
          </cell>
        </row>
        <row r="7">
          <cell r="A7" t="str">
            <v>ing</v>
          </cell>
          <cell r="B7" t="str">
            <v>cIndustrial</v>
          </cell>
        </row>
        <row r="8">
          <cell r="A8" t="str">
            <v>inp</v>
          </cell>
          <cell r="B8" t="str">
            <v>cIndustrial</v>
          </cell>
        </row>
        <row r="9">
          <cell r="A9" t="str">
            <v>seg</v>
          </cell>
          <cell r="B9" t="str">
            <v>fSeguridad Ciudadana</v>
          </cell>
        </row>
      </sheetData>
      <sheetData sheetId="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MPRAS"/>
      <sheetName val="BDD VENTAS"/>
      <sheetName val="BDD AJUSTES"/>
      <sheetName val="BDD COMPRAS"/>
      <sheetName val="COD"/>
      <sheetName val="ENERO"/>
      <sheetName val="Anexo_210 ENERO"/>
      <sheetName val="BDD_AGO-DIC"/>
      <sheetName val="COD_2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1">
          <cell r="A1" t="str">
            <v>Residencial</v>
          </cell>
          <cell r="B1" t="str">
            <v>aRESIDENCIAL</v>
          </cell>
        </row>
        <row r="2">
          <cell r="A2" t="str">
            <v>General 1</v>
          </cell>
          <cell r="B2" t="str">
            <v>bGENERAL</v>
          </cell>
        </row>
        <row r="3">
          <cell r="A3" t="str">
            <v>General 2</v>
          </cell>
          <cell r="B3" t="str">
            <v>bGENERAL</v>
          </cell>
        </row>
        <row r="4">
          <cell r="A4" t="str">
            <v>Industrial 1</v>
          </cell>
          <cell r="B4" t="str">
            <v>cINDUSTRIAL</v>
          </cell>
        </row>
        <row r="5">
          <cell r="A5" t="str">
            <v>Industrial 2</v>
          </cell>
          <cell r="B5" t="str">
            <v>cINDUSTRIAL</v>
          </cell>
        </row>
        <row r="6">
          <cell r="A6" t="str">
            <v>Al. Publico</v>
          </cell>
          <cell r="B6" t="str">
            <v>dALUMBRADO PUBLICO</v>
          </cell>
        </row>
        <row r="7">
          <cell r="A7" t="str">
            <v>APA</v>
          </cell>
          <cell r="B7" t="str">
            <v>eAGUA POTABLE</v>
          </cell>
        </row>
        <row r="10">
          <cell r="A10" t="str">
            <v>APA</v>
          </cell>
          <cell r="B10" t="str">
            <v>eAGUA POTABLE</v>
          </cell>
        </row>
        <row r="11">
          <cell r="A11" t="str">
            <v>Resindencial 2</v>
          </cell>
          <cell r="B11" t="str">
            <v>aRESIDENCIAL</v>
          </cell>
        </row>
        <row r="12">
          <cell r="A12" t="str">
            <v>General 1</v>
          </cell>
          <cell r="B12" t="str">
            <v>bGENERAL</v>
          </cell>
        </row>
        <row r="13">
          <cell r="A13" t="str">
            <v>General 2</v>
          </cell>
          <cell r="B13" t="str">
            <v>bGENERAL</v>
          </cell>
        </row>
        <row r="14">
          <cell r="A14" t="str">
            <v>Industrial 1</v>
          </cell>
          <cell r="B14" t="str">
            <v>cINDUSTRIAL</v>
          </cell>
        </row>
        <row r="15">
          <cell r="A15" t="str">
            <v>Industrial 2</v>
          </cell>
          <cell r="B15" t="str">
            <v>cINDUSTRIAL</v>
          </cell>
        </row>
        <row r="16">
          <cell r="A16" t="str">
            <v>Alumb.pub</v>
          </cell>
          <cell r="B16" t="str">
            <v>dALUMBRADO PUBLICO</v>
          </cell>
        </row>
        <row r="17">
          <cell r="A17" t="str">
            <v>Resindencial 1</v>
          </cell>
          <cell r="B17" t="str">
            <v>aRESIDENCIAL</v>
          </cell>
        </row>
      </sheetData>
      <sheetData sheetId="6" refreshError="1"/>
      <sheetData sheetId="7" refreshError="1"/>
      <sheetData sheetId="8" refreshError="1"/>
      <sheetData sheetId="9">
        <row r="2">
          <cell r="A2" t="str">
            <v>APA AGUA POT Y ALC</v>
          </cell>
          <cell r="B2" t="str">
            <v>eAGUA POTABLE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G02 GENERAL 2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J02 INDUSTRIAL 2</v>
          </cell>
          <cell r="B6" t="str">
            <v>cINDUSTRIAL</v>
          </cell>
        </row>
        <row r="7">
          <cell r="A7" t="str">
            <v>P01 ALUMBRADO PUBLICO</v>
          </cell>
          <cell r="B7" t="str">
            <v>dALUMBRADO PUBLICO</v>
          </cell>
        </row>
        <row r="8">
          <cell r="A8" t="str">
            <v>R01 RESIDENCIAL</v>
          </cell>
          <cell r="B8" t="str">
            <v>aRESIDENCIAL</v>
          </cell>
        </row>
        <row r="9">
          <cell r="A9" t="str">
            <v>DOM DOMICILIARIA</v>
          </cell>
          <cell r="B9" t="str">
            <v>aRESIDENCIAL</v>
          </cell>
        </row>
        <row r="10">
          <cell r="A10" t="str">
            <v>SCI SEGURIDAD CIUDADANA</v>
          </cell>
          <cell r="B10" t="str">
            <v>fSEGURIDAD CIUDADANA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 COMPRAS"/>
      <sheetName val="BDD"/>
      <sheetName val="COD"/>
    </sheetNames>
    <sheetDataSet>
      <sheetData sheetId="0"/>
      <sheetData sheetId="1"/>
      <sheetData sheetId="2"/>
      <sheetData sheetId="3">
        <row r="34">
          <cell r="Z34">
            <v>23182</v>
          </cell>
        </row>
      </sheetData>
      <sheetData sheetId="4">
        <row r="2">
          <cell r="A2" t="str">
            <v>dom</v>
          </cell>
          <cell r="B2" t="str">
            <v>aResidencial</v>
          </cell>
        </row>
        <row r="3">
          <cell r="A3" t="str">
            <v>apb</v>
          </cell>
          <cell r="B3" t="str">
            <v>dAlumbrado Publico</v>
          </cell>
        </row>
        <row r="4">
          <cell r="A4" t="str">
            <v>g-1</v>
          </cell>
          <cell r="B4" t="str">
            <v>bGeneral</v>
          </cell>
        </row>
        <row r="5">
          <cell r="A5" t="str">
            <v>g-2</v>
          </cell>
          <cell r="B5" t="str">
            <v>bGeneral</v>
          </cell>
        </row>
        <row r="6">
          <cell r="A6" t="str">
            <v>ing</v>
          </cell>
          <cell r="B6" t="str">
            <v>cIndustrial</v>
          </cell>
        </row>
        <row r="7">
          <cell r="A7" t="str">
            <v>inp</v>
          </cell>
          <cell r="B7" t="str">
            <v>cIndustrial</v>
          </cell>
        </row>
        <row r="8">
          <cell r="A8" t="str">
            <v>seg</v>
          </cell>
          <cell r="B8" t="str">
            <v>eSeguridad Ciudadana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  <sheetName val="CONSOLIDADO (2)"/>
    </sheetNames>
    <sheetDataSet>
      <sheetData sheetId="0">
        <row r="11">
          <cell r="B11">
            <v>2438</v>
          </cell>
        </row>
      </sheetData>
      <sheetData sheetId="1" refreshError="1"/>
      <sheetData sheetId="2" refreshError="1"/>
      <sheetData sheetId="3">
        <row r="2">
          <cell r="A2" t="str">
            <v>DOMICILIARIO</v>
          </cell>
          <cell r="B2" t="str">
            <v>aResidencial</v>
          </cell>
        </row>
        <row r="3">
          <cell r="A3" t="str">
            <v>GENERAL1</v>
          </cell>
          <cell r="B3" t="str">
            <v>bGeneral</v>
          </cell>
        </row>
        <row r="4">
          <cell r="A4" t="str">
            <v>GENERAL2</v>
          </cell>
          <cell r="B4" t="str">
            <v>bGeneral</v>
          </cell>
        </row>
        <row r="5">
          <cell r="A5" t="str">
            <v>AGUA POTABLE</v>
          </cell>
          <cell r="B5" t="str">
            <v>eOtros</v>
          </cell>
        </row>
        <row r="6">
          <cell r="A6" t="str">
            <v>ALUMBRADO PUBLICO</v>
          </cell>
          <cell r="B6" t="str">
            <v>dAlumbrado Publico</v>
          </cell>
        </row>
        <row r="7">
          <cell r="A7" t="str">
            <v>INDUSTRIAL1</v>
          </cell>
          <cell r="B7" t="str">
            <v>cIndustrial</v>
          </cell>
        </row>
        <row r="8">
          <cell r="A8" t="str">
            <v>INDUSTRIAL2</v>
          </cell>
          <cell r="B8" t="str">
            <v>cIndustrial</v>
          </cell>
        </row>
        <row r="9">
          <cell r="A9" t="str">
            <v>SEGURIDAD CIUDADANA</v>
          </cell>
          <cell r="B9" t="str">
            <v>fSeguridad Ciudadana</v>
          </cell>
        </row>
      </sheetData>
      <sheetData sheetId="4" refreshError="1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>
        <row r="78">
          <cell r="B78">
            <v>6.96</v>
          </cell>
        </row>
      </sheetData>
      <sheetData sheetId="1" refreshError="1"/>
      <sheetData sheetId="2" refreshError="1"/>
      <sheetData sheetId="3">
        <row r="2">
          <cell r="A2" t="str">
            <v>AP1 ALUMBRADO PUBLICO</v>
          </cell>
          <cell r="B2" t="str">
            <v>eAlumbrado Publico</v>
          </cell>
        </row>
        <row r="3">
          <cell r="A3" t="str">
            <v>ESP ESPECIAL</v>
          </cell>
          <cell r="B3" t="str">
            <v>bEspecial</v>
          </cell>
        </row>
        <row r="4">
          <cell r="A4" t="str">
            <v>GEN GENERAL</v>
          </cell>
          <cell r="B4" t="str">
            <v>cGeneral</v>
          </cell>
        </row>
        <row r="5">
          <cell r="A5" t="str">
            <v>IND INDUSTRIAL</v>
          </cell>
          <cell r="B5" t="str">
            <v>dIndustrial</v>
          </cell>
        </row>
        <row r="6">
          <cell r="A6" t="str">
            <v>RES RESIDENCIAL</v>
          </cell>
          <cell r="B6" t="str">
            <v>aResidencial</v>
          </cell>
        </row>
      </sheetData>
      <sheetData sheetId="4">
        <row r="2">
          <cell r="I2">
            <v>1082.26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_COMPRAS"/>
      <sheetName val="COD"/>
    </sheetNames>
    <sheetDataSet>
      <sheetData sheetId="0"/>
      <sheetData sheetId="1"/>
      <sheetData sheetId="2"/>
      <sheetData sheetId="3"/>
      <sheetData sheetId="4">
        <row r="2">
          <cell r="A2" t="str">
            <v>dom</v>
          </cell>
          <cell r="B2" t="str">
            <v>aResidencial</v>
          </cell>
        </row>
        <row r="3">
          <cell r="A3" t="str">
            <v>g1</v>
          </cell>
          <cell r="B3" t="str">
            <v>bGeneral</v>
          </cell>
        </row>
        <row r="4">
          <cell r="A4" t="str">
            <v>g2</v>
          </cell>
          <cell r="B4" t="str">
            <v>bGeneral</v>
          </cell>
        </row>
        <row r="5">
          <cell r="A5" t="str">
            <v>bom</v>
          </cell>
          <cell r="B5" t="str">
            <v>eOtros</v>
          </cell>
        </row>
        <row r="6">
          <cell r="A6" t="str">
            <v>ing</v>
          </cell>
          <cell r="B6" t="str">
            <v>cIndustrial</v>
          </cell>
        </row>
        <row r="7">
          <cell r="A7" t="str">
            <v>inp</v>
          </cell>
          <cell r="B7" t="str">
            <v>cIndustrial</v>
          </cell>
        </row>
        <row r="8">
          <cell r="A8" t="str">
            <v>apu</v>
          </cell>
          <cell r="B8" t="str">
            <v>dAlumbrado Publico</v>
          </cell>
        </row>
        <row r="9">
          <cell r="A9" t="str">
            <v>com</v>
          </cell>
          <cell r="B9" t="str">
            <v>bGeneral</v>
          </cell>
        </row>
        <row r="10">
          <cell r="A10" t="str">
            <v>est</v>
          </cell>
          <cell r="B10" t="str">
            <v>bGeneral</v>
          </cell>
        </row>
        <row r="11">
          <cell r="A11" t="str">
            <v>seg</v>
          </cell>
          <cell r="B11" t="str">
            <v>fSeguridad Ciudadana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d COMPRAS cer 2012"/>
      <sheetName val="bdd VENTAS cer 2012"/>
      <sheetName val="CONSOLIDADO"/>
      <sheetName val="COMPRAS"/>
      <sheetName val="Hoja1"/>
      <sheetName val="ISE 210 a"/>
      <sheetName val="ISE 210 b"/>
    </sheetNames>
    <sheetDataSet>
      <sheetData sheetId="0"/>
      <sheetData sheetId="1"/>
      <sheetData sheetId="2"/>
      <sheetData sheetId="3"/>
      <sheetData sheetId="4">
        <row r="1">
          <cell r="A1" t="str">
            <v xml:space="preserve">Residencial </v>
          </cell>
          <cell r="B1" t="str">
            <v xml:space="preserve">aResidencial </v>
          </cell>
        </row>
        <row r="2">
          <cell r="A2" t="str">
            <v>General</v>
          </cell>
          <cell r="B2" t="str">
            <v>bGeneral</v>
          </cell>
        </row>
        <row r="3">
          <cell r="A3" t="str">
            <v>Industrial</v>
          </cell>
          <cell r="B3" t="str">
            <v>cIndustrial</v>
          </cell>
        </row>
        <row r="4">
          <cell r="A4" t="str">
            <v>Alumbrado Publico</v>
          </cell>
          <cell r="B4" t="str">
            <v>dAlumbrado Publico</v>
          </cell>
        </row>
      </sheetData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orCatSist"/>
      <sheetName val="AP_ESCLIFAC_03_11"/>
      <sheetName val="AP_ESCLI_IND_03_11_"/>
      <sheetName val="RUTAS"/>
      <sheetName val="AP_FACTURADO"/>
      <sheetName val="ise_210_POTOSI"/>
      <sheetName val="ise_210_SUR"/>
      <sheetName val="ise_210_VILLAZON"/>
      <sheetName val="ise_210_SANBARTO"/>
    </sheetNames>
    <sheetDataSet>
      <sheetData sheetId="0"/>
      <sheetData sheetId="1">
        <row r="10">
          <cell r="A10" t="str">
            <v>CHA</v>
          </cell>
          <cell r="B10">
            <v>9</v>
          </cell>
          <cell r="C10">
            <v>100</v>
          </cell>
          <cell r="D10">
            <v>164.25</v>
          </cell>
          <cell r="E10">
            <v>0</v>
          </cell>
          <cell r="F10">
            <v>142.91999999999999</v>
          </cell>
          <cell r="G10">
            <v>0</v>
          </cell>
          <cell r="H10">
            <v>0</v>
          </cell>
          <cell r="I10">
            <v>21.419999999999995</v>
          </cell>
          <cell r="J10">
            <v>0</v>
          </cell>
          <cell r="K10">
            <v>21.330000000000005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1238</v>
          </cell>
          <cell r="C11">
            <v>98530</v>
          </cell>
          <cell r="D11">
            <v>22593.5</v>
          </cell>
          <cell r="E11">
            <v>78112.55999999991</v>
          </cell>
          <cell r="F11">
            <v>87616.009999999689</v>
          </cell>
          <cell r="G11">
            <v>0</v>
          </cell>
          <cell r="H11">
            <v>0</v>
          </cell>
          <cell r="I11">
            <v>13141.309999999801</v>
          </cell>
          <cell r="J11">
            <v>0</v>
          </cell>
          <cell r="K11">
            <v>13090.050000000218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132</v>
          </cell>
          <cell r="C12">
            <v>7544</v>
          </cell>
          <cell r="D12">
            <v>2409</v>
          </cell>
          <cell r="E12">
            <v>5565.11</v>
          </cell>
          <cell r="F12">
            <v>6937.71</v>
          </cell>
          <cell r="G12">
            <v>0</v>
          </cell>
          <cell r="H12">
            <v>0</v>
          </cell>
          <cell r="I12">
            <v>1040.53</v>
          </cell>
          <cell r="J12">
            <v>0</v>
          </cell>
          <cell r="K12">
            <v>1036.3999999999996</v>
          </cell>
          <cell r="L12">
            <v>0</v>
          </cell>
          <cell r="M12">
            <v>0</v>
          </cell>
        </row>
        <row r="13">
          <cell r="A13" t="str">
            <v>LP2</v>
          </cell>
          <cell r="B13">
            <v>3</v>
          </cell>
          <cell r="C13">
            <v>120</v>
          </cell>
          <cell r="D13">
            <v>54.75</v>
          </cell>
          <cell r="E13">
            <v>86.95</v>
          </cell>
          <cell r="F13">
            <v>123.27999999999999</v>
          </cell>
          <cell r="G13">
            <v>0</v>
          </cell>
          <cell r="H13">
            <v>0</v>
          </cell>
          <cell r="I13">
            <v>18.489999999999998</v>
          </cell>
          <cell r="J13">
            <v>0</v>
          </cell>
          <cell r="K13">
            <v>18.420000000000002</v>
          </cell>
          <cell r="L13">
            <v>0</v>
          </cell>
          <cell r="M13">
            <v>0</v>
          </cell>
        </row>
        <row r="14">
          <cell r="A14" t="str">
            <v>OCU</v>
          </cell>
          <cell r="B14">
            <v>351</v>
          </cell>
          <cell r="C14">
            <v>46497</v>
          </cell>
          <cell r="D14">
            <v>6405.75</v>
          </cell>
          <cell r="E14">
            <v>40055.690000000017</v>
          </cell>
          <cell r="F14">
            <v>40421.890000000029</v>
          </cell>
          <cell r="G14">
            <v>0</v>
          </cell>
          <cell r="H14">
            <v>0</v>
          </cell>
          <cell r="I14">
            <v>5410.010000000013</v>
          </cell>
          <cell r="J14">
            <v>0</v>
          </cell>
          <cell r="K14">
            <v>6039.5499999999847</v>
          </cell>
          <cell r="L14">
            <v>0</v>
          </cell>
          <cell r="M14">
            <v>0</v>
          </cell>
        </row>
        <row r="15">
          <cell r="A15" t="str">
            <v>POR</v>
          </cell>
          <cell r="B15">
            <v>60</v>
          </cell>
          <cell r="C15">
            <v>11398</v>
          </cell>
          <cell r="D15">
            <v>1095</v>
          </cell>
          <cell r="E15">
            <v>10637.12</v>
          </cell>
          <cell r="F15">
            <v>10206.980000000003</v>
          </cell>
          <cell r="G15">
            <v>0</v>
          </cell>
          <cell r="H15">
            <v>0</v>
          </cell>
          <cell r="I15">
            <v>1531.0000000000016</v>
          </cell>
          <cell r="J15">
            <v>0</v>
          </cell>
          <cell r="K15">
            <v>1525.1399999999985</v>
          </cell>
          <cell r="L15">
            <v>0</v>
          </cell>
          <cell r="M15">
            <v>0</v>
          </cell>
        </row>
        <row r="16">
          <cell r="A16" t="str">
            <v>PUN</v>
          </cell>
          <cell r="B16">
            <v>43</v>
          </cell>
          <cell r="C16">
            <v>2850</v>
          </cell>
          <cell r="D16">
            <v>784.75</v>
          </cell>
          <cell r="E16">
            <v>2257.08</v>
          </cell>
          <cell r="F16">
            <v>2646.49</v>
          </cell>
          <cell r="G16">
            <v>0</v>
          </cell>
          <cell r="H16">
            <v>0</v>
          </cell>
          <cell r="I16">
            <v>396.91999999999996</v>
          </cell>
          <cell r="J16">
            <v>0</v>
          </cell>
          <cell r="K16">
            <v>395.34000000000003</v>
          </cell>
          <cell r="L16">
            <v>0</v>
          </cell>
          <cell r="M16">
            <v>0</v>
          </cell>
        </row>
        <row r="17">
          <cell r="A17" t="str">
            <v>QIR</v>
          </cell>
          <cell r="B17">
            <v>71</v>
          </cell>
          <cell r="C17">
            <v>6232</v>
          </cell>
          <cell r="D17">
            <v>1295.75</v>
          </cell>
          <cell r="E17">
            <v>5081.3999999999987</v>
          </cell>
          <cell r="F17">
            <v>5548.2399999999989</v>
          </cell>
          <cell r="G17">
            <v>0</v>
          </cell>
          <cell r="H17">
            <v>0</v>
          </cell>
          <cell r="I17">
            <v>832.17999999999972</v>
          </cell>
          <cell r="J17">
            <v>0</v>
          </cell>
          <cell r="K17">
            <v>828.91</v>
          </cell>
          <cell r="L17">
            <v>0</v>
          </cell>
          <cell r="M17">
            <v>0</v>
          </cell>
        </row>
        <row r="18">
          <cell r="A18" t="str">
            <v>SAC</v>
          </cell>
          <cell r="B18">
            <v>322</v>
          </cell>
          <cell r="C18">
            <v>24300</v>
          </cell>
          <cell r="D18">
            <v>5876.5</v>
          </cell>
          <cell r="E18">
            <v>17772.519999999997</v>
          </cell>
          <cell r="F18">
            <v>20575.04</v>
          </cell>
          <cell r="G18">
            <v>0</v>
          </cell>
          <cell r="H18">
            <v>0</v>
          </cell>
          <cell r="I18">
            <v>3022.9000000000083</v>
          </cell>
          <cell r="J18">
            <v>0</v>
          </cell>
          <cell r="K18">
            <v>3073.979999999995</v>
          </cell>
          <cell r="L18">
            <v>0</v>
          </cell>
          <cell r="M18">
            <v>0</v>
          </cell>
        </row>
        <row r="19">
          <cell r="A19" t="str">
            <v>SAE</v>
          </cell>
          <cell r="B19">
            <v>79</v>
          </cell>
          <cell r="C19">
            <v>6412</v>
          </cell>
          <cell r="D19">
            <v>1441.75</v>
          </cell>
          <cell r="E19">
            <v>5019.5099999999993</v>
          </cell>
          <cell r="F19">
            <v>5621.3799999999992</v>
          </cell>
          <cell r="G19">
            <v>0</v>
          </cell>
          <cell r="H19">
            <v>0</v>
          </cell>
          <cell r="I19">
            <v>843.14999999999986</v>
          </cell>
          <cell r="J19">
            <v>0</v>
          </cell>
          <cell r="K19">
            <v>839.87999999999988</v>
          </cell>
          <cell r="L19">
            <v>0</v>
          </cell>
          <cell r="M19">
            <v>0</v>
          </cell>
        </row>
        <row r="20">
          <cell r="A20" t="str">
            <v>SAQ</v>
          </cell>
          <cell r="B20">
            <v>9</v>
          </cell>
          <cell r="C20">
            <v>20</v>
          </cell>
          <cell r="D20">
            <v>164.25</v>
          </cell>
          <cell r="E20">
            <v>0</v>
          </cell>
          <cell r="F20">
            <v>142.91999999999999</v>
          </cell>
          <cell r="G20">
            <v>0</v>
          </cell>
          <cell r="H20">
            <v>0</v>
          </cell>
          <cell r="I20">
            <v>21.419999999999995</v>
          </cell>
          <cell r="J20">
            <v>0</v>
          </cell>
          <cell r="K20">
            <v>21.330000000000005</v>
          </cell>
          <cell r="L20">
            <v>0</v>
          </cell>
          <cell r="M20">
            <v>0</v>
          </cell>
        </row>
        <row r="21">
          <cell r="A21" t="str">
            <v>TEL</v>
          </cell>
          <cell r="B21">
            <v>252</v>
          </cell>
          <cell r="C21">
            <v>17746</v>
          </cell>
          <cell r="D21">
            <v>4599</v>
          </cell>
          <cell r="E21">
            <v>13309.699999999997</v>
          </cell>
          <cell r="F21">
            <v>15581.000000000009</v>
          </cell>
          <cell r="G21">
            <v>0</v>
          </cell>
          <cell r="H21">
            <v>0</v>
          </cell>
          <cell r="I21">
            <v>2336.9400000000119</v>
          </cell>
          <cell r="J21">
            <v>0</v>
          </cell>
          <cell r="K21">
            <v>2327.699999999988</v>
          </cell>
          <cell r="L21">
            <v>0</v>
          </cell>
          <cell r="M21">
            <v>0</v>
          </cell>
        </row>
        <row r="22">
          <cell r="A22" t="str">
            <v>TUP</v>
          </cell>
          <cell r="B22">
            <v>196</v>
          </cell>
          <cell r="C22">
            <v>7205</v>
          </cell>
          <cell r="D22">
            <v>3577</v>
          </cell>
          <cell r="E22">
            <v>5014.4100000000008</v>
          </cell>
          <cell r="F22">
            <v>7474.9100000000008</v>
          </cell>
          <cell r="G22">
            <v>0</v>
          </cell>
          <cell r="H22">
            <v>0</v>
          </cell>
          <cell r="I22">
            <v>1096.4800000000007</v>
          </cell>
          <cell r="J22">
            <v>0</v>
          </cell>
          <cell r="K22">
            <v>1116.4999999999989</v>
          </cell>
          <cell r="L22">
            <v>0</v>
          </cell>
          <cell r="M22">
            <v>0</v>
          </cell>
        </row>
        <row r="23">
          <cell r="A23" t="str">
            <v>URB</v>
          </cell>
          <cell r="B23">
            <v>5329</v>
          </cell>
          <cell r="C23">
            <v>700334</v>
          </cell>
          <cell r="D23">
            <v>97254.25</v>
          </cell>
          <cell r="E23">
            <v>592337.37999999756</v>
          </cell>
          <cell r="F23">
            <v>599949.8499999987</v>
          </cell>
          <cell r="G23">
            <v>0</v>
          </cell>
          <cell r="H23">
            <v>104825</v>
          </cell>
          <cell r="I23">
            <v>89968.780000001134</v>
          </cell>
          <cell r="J23">
            <v>0</v>
          </cell>
          <cell r="K23">
            <v>89641.779999998907</v>
          </cell>
          <cell r="L23">
            <v>0</v>
          </cell>
          <cell r="M23">
            <v>0</v>
          </cell>
        </row>
        <row r="24">
          <cell r="A24" t="str">
            <v>YOC</v>
          </cell>
          <cell r="B24">
            <v>180</v>
          </cell>
          <cell r="C24">
            <v>8930</v>
          </cell>
          <cell r="D24">
            <v>3285</v>
          </cell>
          <cell r="E24">
            <v>5967.4999999999991</v>
          </cell>
          <cell r="F24">
            <v>8050.0500000000011</v>
          </cell>
          <cell r="G24">
            <v>0</v>
          </cell>
          <cell r="H24">
            <v>0</v>
          </cell>
          <cell r="I24">
            <v>1207.3000000000002</v>
          </cell>
          <cell r="J24">
            <v>0</v>
          </cell>
          <cell r="K24">
            <v>1202.4499999999991</v>
          </cell>
          <cell r="L24">
            <v>0</v>
          </cell>
          <cell r="M24">
            <v>0</v>
          </cell>
        </row>
        <row r="26">
          <cell r="A26" t="str">
            <v>DDI</v>
          </cell>
          <cell r="B26">
            <v>9</v>
          </cell>
          <cell r="C26">
            <v>15270</v>
          </cell>
          <cell r="D26">
            <v>338.40000000000003</v>
          </cell>
          <cell r="E26">
            <v>16208.77</v>
          </cell>
          <cell r="F26">
            <v>14396.050000000003</v>
          </cell>
          <cell r="G26">
            <v>0</v>
          </cell>
          <cell r="H26">
            <v>0</v>
          </cell>
          <cell r="I26">
            <v>2159.4</v>
          </cell>
          <cell r="J26">
            <v>0</v>
          </cell>
          <cell r="K26">
            <v>2151.12</v>
          </cell>
          <cell r="L26">
            <v>0</v>
          </cell>
          <cell r="M26">
            <v>0</v>
          </cell>
        </row>
        <row r="27">
          <cell r="A27" t="str">
            <v>KIL</v>
          </cell>
          <cell r="B27">
            <v>1</v>
          </cell>
          <cell r="C27">
            <v>894</v>
          </cell>
          <cell r="D27">
            <v>37.6</v>
          </cell>
          <cell r="E27">
            <v>930.67</v>
          </cell>
          <cell r="F27">
            <v>842.39</v>
          </cell>
          <cell r="G27">
            <v>0</v>
          </cell>
          <cell r="H27">
            <v>0</v>
          </cell>
          <cell r="I27">
            <v>126.36</v>
          </cell>
          <cell r="J27">
            <v>0</v>
          </cell>
          <cell r="K27">
            <v>125.88</v>
          </cell>
          <cell r="L27">
            <v>0</v>
          </cell>
          <cell r="M27">
            <v>0</v>
          </cell>
        </row>
        <row r="28">
          <cell r="A28" t="str">
            <v>OCU</v>
          </cell>
          <cell r="B28">
            <v>3</v>
          </cell>
          <cell r="C28">
            <v>2495</v>
          </cell>
          <cell r="D28">
            <v>112.80000000000001</v>
          </cell>
          <cell r="E28">
            <v>2589.4899999999998</v>
          </cell>
          <cell r="F28">
            <v>2350.9899999999998</v>
          </cell>
          <cell r="G28">
            <v>0</v>
          </cell>
          <cell r="H28">
            <v>0</v>
          </cell>
          <cell r="I28">
            <v>352.65</v>
          </cell>
          <cell r="J28">
            <v>0</v>
          </cell>
          <cell r="K28">
            <v>351.29999999999995</v>
          </cell>
          <cell r="L28">
            <v>0</v>
          </cell>
          <cell r="M28">
            <v>0</v>
          </cell>
        </row>
        <row r="29">
          <cell r="A29" t="str">
            <v>POR</v>
          </cell>
          <cell r="B29">
            <v>3</v>
          </cell>
          <cell r="C29">
            <v>1982</v>
          </cell>
          <cell r="D29">
            <v>112.80000000000001</v>
          </cell>
          <cell r="E29">
            <v>2033.92</v>
          </cell>
          <cell r="F29">
            <v>1867.65</v>
          </cell>
          <cell r="G29">
            <v>0</v>
          </cell>
          <cell r="H29">
            <v>0</v>
          </cell>
          <cell r="I29">
            <v>280.14</v>
          </cell>
          <cell r="J29">
            <v>0</v>
          </cell>
          <cell r="K29">
            <v>279.07000000000005</v>
          </cell>
          <cell r="L29">
            <v>0</v>
          </cell>
          <cell r="M29">
            <v>0</v>
          </cell>
        </row>
        <row r="30">
          <cell r="A30" t="str">
            <v>PUN</v>
          </cell>
          <cell r="B30">
            <v>1</v>
          </cell>
          <cell r="C30">
            <v>1312</v>
          </cell>
          <cell r="D30">
            <v>37.6</v>
          </cell>
          <cell r="E30">
            <v>1383.37</v>
          </cell>
          <cell r="F30">
            <v>1236.2399999999998</v>
          </cell>
          <cell r="G30">
            <v>0</v>
          </cell>
          <cell r="H30">
            <v>0</v>
          </cell>
          <cell r="I30">
            <v>185.44</v>
          </cell>
          <cell r="J30">
            <v>0</v>
          </cell>
          <cell r="K30">
            <v>184.73</v>
          </cell>
          <cell r="L30">
            <v>0</v>
          </cell>
          <cell r="M30">
            <v>0</v>
          </cell>
        </row>
        <row r="31">
          <cell r="A31" t="str">
            <v>SAC</v>
          </cell>
          <cell r="B31">
            <v>3</v>
          </cell>
          <cell r="C31">
            <v>2242</v>
          </cell>
          <cell r="D31">
            <v>112.80000000000001</v>
          </cell>
          <cell r="E31">
            <v>2315.5</v>
          </cell>
          <cell r="F31">
            <v>2112.6200000000003</v>
          </cell>
          <cell r="G31">
            <v>0</v>
          </cell>
          <cell r="H31">
            <v>0</v>
          </cell>
          <cell r="I31">
            <v>316.89</v>
          </cell>
          <cell r="J31">
            <v>0</v>
          </cell>
          <cell r="K31">
            <v>315.68</v>
          </cell>
          <cell r="L31">
            <v>0</v>
          </cell>
          <cell r="M31">
            <v>0</v>
          </cell>
        </row>
        <row r="32">
          <cell r="A32" t="str">
            <v>SAE</v>
          </cell>
          <cell r="B32">
            <v>1</v>
          </cell>
          <cell r="C32">
            <v>377</v>
          </cell>
          <cell r="D32">
            <v>37.6</v>
          </cell>
          <cell r="E32">
            <v>370.76</v>
          </cell>
          <cell r="F32">
            <v>355.27</v>
          </cell>
          <cell r="G32">
            <v>0</v>
          </cell>
          <cell r="H32">
            <v>0</v>
          </cell>
          <cell r="I32">
            <v>53.29</v>
          </cell>
          <cell r="J32">
            <v>0</v>
          </cell>
          <cell r="K32">
            <v>53.09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45</v>
          </cell>
          <cell r="D33">
            <v>37.6</v>
          </cell>
          <cell r="E33">
            <v>15.4</v>
          </cell>
          <cell r="F33">
            <v>46.11</v>
          </cell>
          <cell r="G33">
            <v>0</v>
          </cell>
          <cell r="H33">
            <v>0</v>
          </cell>
          <cell r="I33">
            <v>6.92</v>
          </cell>
          <cell r="J33">
            <v>0</v>
          </cell>
          <cell r="K33">
            <v>6.89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326</v>
          </cell>
          <cell r="C34">
            <v>519532</v>
          </cell>
          <cell r="D34">
            <v>12257.600000000071</v>
          </cell>
          <cell r="E34">
            <v>552230.17000000004</v>
          </cell>
          <cell r="F34">
            <v>491104.28000000014</v>
          </cell>
          <cell r="G34">
            <v>0</v>
          </cell>
          <cell r="H34">
            <v>43188.800000000112</v>
          </cell>
          <cell r="I34">
            <v>73660.600000000064</v>
          </cell>
          <cell r="J34">
            <v>0</v>
          </cell>
          <cell r="K34">
            <v>73383.49000000002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726</v>
          </cell>
          <cell r="C40">
            <v>14141</v>
          </cell>
          <cell r="D40">
            <v>11971.739999999871</v>
          </cell>
          <cell r="E40">
            <v>3515.9599999999991</v>
          </cell>
          <cell r="F40">
            <v>13865.749999999893</v>
          </cell>
          <cell r="G40">
            <v>0</v>
          </cell>
          <cell r="H40">
            <v>0</v>
          </cell>
          <cell r="I40">
            <v>1576.8900000000067</v>
          </cell>
          <cell r="J40">
            <v>0</v>
          </cell>
          <cell r="K40">
            <v>1621.9499999999769</v>
          </cell>
          <cell r="L40">
            <v>0</v>
          </cell>
          <cell r="M40">
            <v>3021.159999999958</v>
          </cell>
        </row>
        <row r="41">
          <cell r="A41" t="str">
            <v>DDI</v>
          </cell>
          <cell r="B41">
            <v>18701</v>
          </cell>
          <cell r="C41">
            <v>369566</v>
          </cell>
          <cell r="D41">
            <v>308379.48999991803</v>
          </cell>
          <cell r="E41">
            <v>86925.340000000724</v>
          </cell>
          <cell r="F41">
            <v>355066.41999991325</v>
          </cell>
          <cell r="G41">
            <v>0</v>
          </cell>
          <cell r="H41">
            <v>0</v>
          </cell>
          <cell r="I41">
            <v>51517.410000015181</v>
          </cell>
          <cell r="J41">
            <v>118.02999999999997</v>
          </cell>
          <cell r="K41">
            <v>40238.410000005519</v>
          </cell>
          <cell r="L41">
            <v>0</v>
          </cell>
          <cell r="M41">
            <v>85867.429999996646</v>
          </cell>
        </row>
        <row r="42">
          <cell r="A42" t="str">
            <v>KIL</v>
          </cell>
          <cell r="B42">
            <v>1825</v>
          </cell>
          <cell r="C42">
            <v>31548</v>
          </cell>
          <cell r="D42">
            <v>30094.250000001142</v>
          </cell>
          <cell r="E42">
            <v>6742.8499999999931</v>
          </cell>
          <cell r="F42">
            <v>33126.920000001097</v>
          </cell>
          <cell r="G42">
            <v>0</v>
          </cell>
          <cell r="H42">
            <v>0</v>
          </cell>
          <cell r="I42">
            <v>4804.9399999999987</v>
          </cell>
          <cell r="J42">
            <v>13.2</v>
          </cell>
          <cell r="K42">
            <v>3710.1800000000399</v>
          </cell>
          <cell r="L42">
            <v>0</v>
          </cell>
          <cell r="M42">
            <v>8302.8999999999141</v>
          </cell>
        </row>
        <row r="43">
          <cell r="A43" t="str">
            <v>LP2</v>
          </cell>
          <cell r="B43">
            <v>448</v>
          </cell>
          <cell r="C43">
            <v>6730</v>
          </cell>
          <cell r="D43">
            <v>7387.5199999999304</v>
          </cell>
          <cell r="E43">
            <v>1392.8199999999995</v>
          </cell>
          <cell r="F43">
            <v>7891.7199999999248</v>
          </cell>
          <cell r="G43">
            <v>0</v>
          </cell>
          <cell r="H43">
            <v>0</v>
          </cell>
          <cell r="I43">
            <v>1145.1399999999981</v>
          </cell>
          <cell r="J43">
            <v>0</v>
          </cell>
          <cell r="K43">
            <v>888.62000000000478</v>
          </cell>
          <cell r="L43">
            <v>0</v>
          </cell>
          <cell r="M43">
            <v>1950.309999999984</v>
          </cell>
        </row>
        <row r="44">
          <cell r="A44" t="str">
            <v>OCU</v>
          </cell>
          <cell r="B44">
            <v>7403</v>
          </cell>
          <cell r="C44">
            <v>140029</v>
          </cell>
          <cell r="D44">
            <v>122075.47000001531</v>
          </cell>
          <cell r="E44">
            <v>29564.379999999921</v>
          </cell>
          <cell r="F44">
            <v>136266.13000001424</v>
          </cell>
          <cell r="G44">
            <v>0</v>
          </cell>
          <cell r="H44">
            <v>0</v>
          </cell>
          <cell r="I44">
            <v>18447.519999999065</v>
          </cell>
          <cell r="J44">
            <v>47.059999999999988</v>
          </cell>
          <cell r="K44">
            <v>15373.720000000983</v>
          </cell>
          <cell r="L44">
            <v>0</v>
          </cell>
          <cell r="M44">
            <v>33413.599999998441</v>
          </cell>
        </row>
        <row r="45">
          <cell r="A45" t="str">
            <v>POR</v>
          </cell>
          <cell r="B45">
            <v>1176</v>
          </cell>
          <cell r="C45">
            <v>90719</v>
          </cell>
          <cell r="D45">
            <v>19392.240000000103</v>
          </cell>
          <cell r="E45">
            <v>38569.890000000007</v>
          </cell>
          <cell r="F45">
            <v>51063.27000000012</v>
          </cell>
          <cell r="G45">
            <v>0</v>
          </cell>
          <cell r="H45">
            <v>0</v>
          </cell>
          <cell r="I45">
            <v>7563.8699999999535</v>
          </cell>
          <cell r="J45">
            <v>0</v>
          </cell>
          <cell r="K45">
            <v>6898.8599999999888</v>
          </cell>
          <cell r="L45">
            <v>0</v>
          </cell>
          <cell r="M45">
            <v>4897.2399999999834</v>
          </cell>
        </row>
        <row r="46">
          <cell r="A46" t="str">
            <v>PUN</v>
          </cell>
          <cell r="B46">
            <v>789</v>
          </cell>
          <cell r="C46">
            <v>10683</v>
          </cell>
          <cell r="D46">
            <v>13010.609999999857</v>
          </cell>
          <cell r="E46">
            <v>1062.5600000000004</v>
          </cell>
          <cell r="F46">
            <v>12683.759999999864</v>
          </cell>
          <cell r="G46">
            <v>0</v>
          </cell>
          <cell r="H46">
            <v>0</v>
          </cell>
          <cell r="I46">
            <v>1835.2900000000159</v>
          </cell>
          <cell r="J46">
            <v>3.3</v>
          </cell>
          <cell r="K46">
            <v>1389.4099999999926</v>
          </cell>
          <cell r="L46">
            <v>0</v>
          </cell>
          <cell r="M46">
            <v>3392.3799999999528</v>
          </cell>
        </row>
        <row r="47">
          <cell r="A47" t="str">
            <v>QIR</v>
          </cell>
          <cell r="B47">
            <v>1132</v>
          </cell>
          <cell r="C47">
            <v>21585</v>
          </cell>
          <cell r="D47">
            <v>18666.680000000033</v>
          </cell>
          <cell r="E47">
            <v>5866.6000000000067</v>
          </cell>
          <cell r="F47">
            <v>22022.410000000044</v>
          </cell>
          <cell r="G47">
            <v>0</v>
          </cell>
          <cell r="H47">
            <v>0</v>
          </cell>
          <cell r="I47">
            <v>3200.1700000000319</v>
          </cell>
          <cell r="J47">
            <v>0</v>
          </cell>
          <cell r="K47">
            <v>2510.8699999999953</v>
          </cell>
          <cell r="L47">
            <v>0</v>
          </cell>
          <cell r="M47">
            <v>5230.6999999999498</v>
          </cell>
        </row>
        <row r="48">
          <cell r="A48" t="str">
            <v>SAC</v>
          </cell>
          <cell r="B48">
            <v>4867</v>
          </cell>
          <cell r="C48">
            <v>81048</v>
          </cell>
          <cell r="D48">
            <v>80256.830000002024</v>
          </cell>
          <cell r="E48">
            <v>11426.369999999801</v>
          </cell>
          <cell r="F48">
            <v>82530.420000001905</v>
          </cell>
          <cell r="G48">
            <v>0</v>
          </cell>
          <cell r="H48">
            <v>0</v>
          </cell>
          <cell r="I48">
            <v>11333.859999999306</v>
          </cell>
          <cell r="J48">
            <v>9.8999999999999986</v>
          </cell>
          <cell r="K48">
            <v>9152.7799999999261</v>
          </cell>
          <cell r="L48">
            <v>0</v>
          </cell>
          <cell r="M48">
            <v>21323.249999999323</v>
          </cell>
        </row>
        <row r="49">
          <cell r="A49" t="str">
            <v>SAE</v>
          </cell>
          <cell r="B49">
            <v>627</v>
          </cell>
          <cell r="C49">
            <v>14275</v>
          </cell>
          <cell r="D49">
            <v>10339.229999999892</v>
          </cell>
          <cell r="E49">
            <v>4067.9299999999994</v>
          </cell>
          <cell r="F49">
            <v>12900.359999999904</v>
          </cell>
          <cell r="G49">
            <v>0</v>
          </cell>
          <cell r="H49">
            <v>0</v>
          </cell>
          <cell r="I49">
            <v>1879.3300000000143</v>
          </cell>
          <cell r="J49">
            <v>8.7899999999999991</v>
          </cell>
          <cell r="K49">
            <v>1506.7999999999865</v>
          </cell>
          <cell r="L49">
            <v>0</v>
          </cell>
          <cell r="M49">
            <v>2813.8899999999703</v>
          </cell>
        </row>
        <row r="50">
          <cell r="A50" t="str">
            <v>SAQ</v>
          </cell>
          <cell r="B50">
            <v>93</v>
          </cell>
          <cell r="C50">
            <v>2204</v>
          </cell>
          <cell r="D50">
            <v>1533.5700000000006</v>
          </cell>
          <cell r="E50">
            <v>741.93</v>
          </cell>
          <cell r="F50">
            <v>2032.7200000000003</v>
          </cell>
          <cell r="G50">
            <v>0</v>
          </cell>
          <cell r="H50">
            <v>0</v>
          </cell>
          <cell r="I50">
            <v>296.85000000000002</v>
          </cell>
          <cell r="J50">
            <v>0</v>
          </cell>
          <cell r="K50">
            <v>242.78000000000026</v>
          </cell>
          <cell r="L50">
            <v>0</v>
          </cell>
          <cell r="M50">
            <v>409.0900000000002</v>
          </cell>
        </row>
        <row r="51">
          <cell r="A51" t="str">
            <v>TEL</v>
          </cell>
          <cell r="B51">
            <v>2905</v>
          </cell>
          <cell r="C51">
            <v>67905</v>
          </cell>
          <cell r="D51">
            <v>47903.449999999531</v>
          </cell>
          <cell r="E51">
            <v>20438.71000000001</v>
          </cell>
          <cell r="F51">
            <v>61128.949999999983</v>
          </cell>
          <cell r="G51">
            <v>0</v>
          </cell>
          <cell r="H51">
            <v>0</v>
          </cell>
          <cell r="I51">
            <v>8914.749999999427</v>
          </cell>
          <cell r="J51">
            <v>146.17999999999998</v>
          </cell>
          <cell r="K51">
            <v>7213.2099999995562</v>
          </cell>
          <cell r="L51">
            <v>0</v>
          </cell>
          <cell r="M51">
            <v>12740.680000000677</v>
          </cell>
        </row>
        <row r="52">
          <cell r="A52" t="str">
            <v>TUP</v>
          </cell>
          <cell r="B52">
            <v>2792</v>
          </cell>
          <cell r="C52">
            <v>63164</v>
          </cell>
          <cell r="D52">
            <v>46040.079999999762</v>
          </cell>
          <cell r="E52">
            <v>18954.430000000008</v>
          </cell>
          <cell r="F52">
            <v>58211.52999999997</v>
          </cell>
          <cell r="G52">
            <v>0</v>
          </cell>
          <cell r="H52">
            <v>0</v>
          </cell>
          <cell r="I52">
            <v>8314.3899999996975</v>
          </cell>
          <cell r="J52">
            <v>125.83</v>
          </cell>
          <cell r="K52">
            <v>6782.9799999997967</v>
          </cell>
          <cell r="L52">
            <v>0</v>
          </cell>
          <cell r="M52">
            <v>12720.220000000476</v>
          </cell>
        </row>
        <row r="53">
          <cell r="A53" t="str">
            <v>URB</v>
          </cell>
          <cell r="B53">
            <v>30461</v>
          </cell>
          <cell r="C53">
            <v>2869672</v>
          </cell>
          <cell r="D53">
            <v>502301.88999980851</v>
          </cell>
          <cell r="E53">
            <v>1284819.2900000031</v>
          </cell>
          <cell r="F53">
            <v>1568299.1899998311</v>
          </cell>
          <cell r="G53">
            <v>0</v>
          </cell>
          <cell r="H53">
            <v>156494.69999999963</v>
          </cell>
          <cell r="I53">
            <v>233186.41999997335</v>
          </cell>
          <cell r="J53">
            <v>4393.0300000000161</v>
          </cell>
          <cell r="K53">
            <v>218821.98999998052</v>
          </cell>
          <cell r="L53">
            <v>0</v>
          </cell>
          <cell r="M53">
            <v>99567.879999993893</v>
          </cell>
        </row>
        <row r="54">
          <cell r="A54" t="str">
            <v>YOC</v>
          </cell>
          <cell r="B54">
            <v>2681</v>
          </cell>
          <cell r="C54">
            <v>39961</v>
          </cell>
          <cell r="D54">
            <v>44209.689999999988</v>
          </cell>
          <cell r="E54">
            <v>6510.7000000000171</v>
          </cell>
          <cell r="F54">
            <v>45648.69</v>
          </cell>
          <cell r="G54">
            <v>0</v>
          </cell>
          <cell r="H54">
            <v>0</v>
          </cell>
          <cell r="I54">
            <v>6615.0399999998199</v>
          </cell>
          <cell r="J54">
            <v>36.299999999999997</v>
          </cell>
          <cell r="K54">
            <v>5071.700000000008</v>
          </cell>
          <cell r="L54">
            <v>0</v>
          </cell>
          <cell r="M54">
            <v>11705.03000000025</v>
          </cell>
        </row>
      </sheetData>
      <sheetData sheetId="2"/>
      <sheetData sheetId="3">
        <row r="235">
          <cell r="A235" t="str">
            <v>DDI</v>
          </cell>
          <cell r="B235">
            <v>21</v>
          </cell>
          <cell r="C235">
            <v>920014</v>
          </cell>
          <cell r="D235">
            <v>271339.73999999993</v>
          </cell>
          <cell r="E235">
            <v>316.83999999999997</v>
          </cell>
          <cell r="F235">
            <v>40545.019999999982</v>
          </cell>
          <cell r="G235">
            <v>3089</v>
          </cell>
          <cell r="H235">
            <v>173812.21</v>
          </cell>
          <cell r="I235">
            <v>25971.960000000003</v>
          </cell>
          <cell r="J235">
            <v>15708.02</v>
          </cell>
          <cell r="K235">
            <v>2347.17</v>
          </cell>
        </row>
        <row r="236">
          <cell r="A236" t="str">
            <v>KAR</v>
          </cell>
          <cell r="B236">
            <v>1</v>
          </cell>
          <cell r="C236">
            <v>15407</v>
          </cell>
          <cell r="D236">
            <v>4543.9799999999996</v>
          </cell>
          <cell r="E236">
            <v>0</v>
          </cell>
          <cell r="F236">
            <v>678.99</v>
          </cell>
          <cell r="G236">
            <v>161</v>
          </cell>
          <cell r="H236">
            <v>9059.17</v>
          </cell>
          <cell r="I236">
            <v>1353.67</v>
          </cell>
          <cell r="J236">
            <v>0</v>
          </cell>
          <cell r="K236">
            <v>0</v>
          </cell>
        </row>
        <row r="237">
          <cell r="A237" t="str">
            <v>KIL</v>
          </cell>
          <cell r="B237">
            <v>1</v>
          </cell>
          <cell r="C237">
            <v>853</v>
          </cell>
          <cell r="D237">
            <v>251.58</v>
          </cell>
          <cell r="E237">
            <v>0</v>
          </cell>
          <cell r="F237">
            <v>37.590000000000003</v>
          </cell>
          <cell r="G237">
            <v>134</v>
          </cell>
          <cell r="H237">
            <v>7539.92</v>
          </cell>
          <cell r="I237">
            <v>1126.6600000000001</v>
          </cell>
          <cell r="J237">
            <v>0</v>
          </cell>
          <cell r="K237">
            <v>0</v>
          </cell>
        </row>
        <row r="238">
          <cell r="A238" t="str">
            <v>OCU</v>
          </cell>
          <cell r="B238">
            <v>7</v>
          </cell>
          <cell r="C238">
            <v>41687</v>
          </cell>
          <cell r="D238">
            <v>12294.74</v>
          </cell>
          <cell r="E238">
            <v>0</v>
          </cell>
          <cell r="F238">
            <v>1837.16</v>
          </cell>
          <cell r="G238">
            <v>477</v>
          </cell>
          <cell r="H238">
            <v>26839.89</v>
          </cell>
          <cell r="I238">
            <v>4010.5600000000004</v>
          </cell>
          <cell r="J238">
            <v>4051.2</v>
          </cell>
          <cell r="K238">
            <v>605.3599999999999</v>
          </cell>
        </row>
        <row r="239">
          <cell r="A239" t="str">
            <v>PUN</v>
          </cell>
          <cell r="B239">
            <v>4</v>
          </cell>
          <cell r="C239">
            <v>231596</v>
          </cell>
          <cell r="D239">
            <v>68304.63</v>
          </cell>
          <cell r="E239">
            <v>0</v>
          </cell>
          <cell r="F239">
            <v>10206.429999999998</v>
          </cell>
          <cell r="G239">
            <v>717</v>
          </cell>
          <cell r="H239">
            <v>40344.239999999998</v>
          </cell>
          <cell r="I239">
            <v>6028.46</v>
          </cell>
          <cell r="J239">
            <v>2816.99</v>
          </cell>
          <cell r="K239">
            <v>420.93</v>
          </cell>
        </row>
        <row r="240">
          <cell r="A240" t="str">
            <v>SAC</v>
          </cell>
          <cell r="B240">
            <v>1</v>
          </cell>
          <cell r="C240">
            <v>1982</v>
          </cell>
          <cell r="D240">
            <v>584.54999999999995</v>
          </cell>
          <cell r="E240">
            <v>0</v>
          </cell>
          <cell r="F240">
            <v>87.35</v>
          </cell>
          <cell r="G240">
            <v>49</v>
          </cell>
          <cell r="H240">
            <v>2757.13</v>
          </cell>
          <cell r="I240">
            <v>411.99</v>
          </cell>
          <cell r="J240">
            <v>0</v>
          </cell>
          <cell r="K240">
            <v>0</v>
          </cell>
        </row>
        <row r="241">
          <cell r="A241" t="str">
            <v>TUP</v>
          </cell>
          <cell r="B241">
            <v>3</v>
          </cell>
          <cell r="C241">
            <v>224494</v>
          </cell>
          <cell r="D241">
            <v>66210.009999999995</v>
          </cell>
          <cell r="E241">
            <v>0</v>
          </cell>
          <cell r="F241">
            <v>9893.4499999999989</v>
          </cell>
          <cell r="G241">
            <v>1026</v>
          </cell>
          <cell r="H241">
            <v>57731.08</v>
          </cell>
          <cell r="I241">
            <v>8626.49</v>
          </cell>
          <cell r="J241">
            <v>0</v>
          </cell>
          <cell r="K241">
            <v>0</v>
          </cell>
        </row>
        <row r="242">
          <cell r="A242" t="str">
            <v>URB</v>
          </cell>
          <cell r="B242">
            <v>183</v>
          </cell>
          <cell r="C242">
            <v>6856236</v>
          </cell>
          <cell r="D242">
            <v>2022109.659999999</v>
          </cell>
          <cell r="E242">
            <v>219781.87999999998</v>
          </cell>
          <cell r="F242">
            <v>302154.37000000017</v>
          </cell>
          <cell r="G242">
            <v>22399</v>
          </cell>
          <cell r="H242">
            <v>1260349.6400000004</v>
          </cell>
          <cell r="I242">
            <v>188328.10000000012</v>
          </cell>
          <cell r="J242">
            <v>119446.02999999998</v>
          </cell>
          <cell r="K242">
            <v>17848.23</v>
          </cell>
        </row>
        <row r="243">
          <cell r="A243">
            <v>0</v>
          </cell>
          <cell r="B243">
            <v>221</v>
          </cell>
          <cell r="C243">
            <v>8292269</v>
          </cell>
          <cell r="D243">
            <v>2445638.8899999987</v>
          </cell>
          <cell r="E243">
            <v>220098.71999999997</v>
          </cell>
          <cell r="F243">
            <v>365440.36000000016</v>
          </cell>
          <cell r="G243">
            <v>28052</v>
          </cell>
          <cell r="H243">
            <v>1578433.2800000003</v>
          </cell>
          <cell r="I243">
            <v>235857.89000000013</v>
          </cell>
          <cell r="J243">
            <v>142022.24</v>
          </cell>
          <cell r="K243">
            <v>21221.69</v>
          </cell>
        </row>
        <row r="246">
          <cell r="A246" t="str">
            <v>121190</v>
          </cell>
          <cell r="B246">
            <v>1</v>
          </cell>
          <cell r="C246">
            <v>1838526</v>
          </cell>
          <cell r="D246">
            <v>319903.52</v>
          </cell>
          <cell r="E246">
            <v>0</v>
          </cell>
          <cell r="F246">
            <v>47801.68</v>
          </cell>
          <cell r="G246">
            <v>4025</v>
          </cell>
          <cell r="H246">
            <v>374823.82</v>
          </cell>
          <cell r="I246">
            <v>56008.160000000003</v>
          </cell>
          <cell r="J246">
            <v>0</v>
          </cell>
          <cell r="K246">
            <v>0</v>
          </cell>
        </row>
        <row r="247">
          <cell r="A247" t="str">
            <v>121193</v>
          </cell>
          <cell r="B247">
            <v>1</v>
          </cell>
          <cell r="C247">
            <v>719762</v>
          </cell>
          <cell r="D247">
            <v>69507.41</v>
          </cell>
          <cell r="E247">
            <v>0</v>
          </cell>
          <cell r="F247">
            <v>10386.17</v>
          </cell>
          <cell r="G247">
            <v>1877</v>
          </cell>
          <cell r="H247">
            <v>162673.57</v>
          </cell>
          <cell r="I247">
            <v>24307.54</v>
          </cell>
          <cell r="J247">
            <v>0</v>
          </cell>
          <cell r="K247">
            <v>0</v>
          </cell>
        </row>
        <row r="248">
          <cell r="A248" t="str">
            <v>121199</v>
          </cell>
          <cell r="B248">
            <v>1</v>
          </cell>
          <cell r="C248">
            <v>511465</v>
          </cell>
          <cell r="D248">
            <v>88994.91</v>
          </cell>
          <cell r="E248">
            <v>0</v>
          </cell>
          <cell r="F248">
            <v>13298.09</v>
          </cell>
          <cell r="G248">
            <v>1270</v>
          </cell>
          <cell r="H248">
            <v>118267.39</v>
          </cell>
          <cell r="I248">
            <v>17672.14</v>
          </cell>
          <cell r="J248">
            <v>0</v>
          </cell>
          <cell r="K248">
            <v>0</v>
          </cell>
        </row>
        <row r="249">
          <cell r="A249" t="str">
            <v>121195</v>
          </cell>
          <cell r="B249">
            <v>1</v>
          </cell>
          <cell r="C249">
            <v>437033</v>
          </cell>
          <cell r="D249">
            <v>42584.5</v>
          </cell>
          <cell r="E249">
            <v>0</v>
          </cell>
          <cell r="F249">
            <v>6363.2</v>
          </cell>
          <cell r="G249">
            <v>1352</v>
          </cell>
          <cell r="H249">
            <v>138256.42000000001</v>
          </cell>
          <cell r="I249">
            <v>20659.009999999998</v>
          </cell>
          <cell r="J249">
            <v>0</v>
          </cell>
          <cell r="K249">
            <v>0</v>
          </cell>
        </row>
        <row r="250">
          <cell r="A250" t="str">
            <v>121201</v>
          </cell>
          <cell r="B250">
            <v>1</v>
          </cell>
          <cell r="C250">
            <v>1601683</v>
          </cell>
          <cell r="D250">
            <v>278692.84000000003</v>
          </cell>
          <cell r="E250">
            <v>0</v>
          </cell>
          <cell r="F250">
            <v>41643.760000000002</v>
          </cell>
          <cell r="G250">
            <v>2915</v>
          </cell>
          <cell r="H250">
            <v>271456.25</v>
          </cell>
          <cell r="I250">
            <v>40562.43</v>
          </cell>
          <cell r="J250">
            <v>0</v>
          </cell>
          <cell r="K250">
            <v>0</v>
          </cell>
        </row>
        <row r="251">
          <cell r="A251" t="str">
            <v>121197</v>
          </cell>
          <cell r="B251">
            <v>1</v>
          </cell>
          <cell r="C251">
            <v>956765</v>
          </cell>
          <cell r="D251">
            <v>94059.56</v>
          </cell>
          <cell r="E251">
            <v>0</v>
          </cell>
          <cell r="F251">
            <v>14054.88</v>
          </cell>
          <cell r="G251">
            <v>2210</v>
          </cell>
          <cell r="H251">
            <v>228012.99</v>
          </cell>
          <cell r="I251">
            <v>34070.910000000003</v>
          </cell>
          <cell r="J251">
            <v>0</v>
          </cell>
          <cell r="K251">
            <v>0</v>
          </cell>
        </row>
        <row r="252">
          <cell r="A252">
            <v>0</v>
          </cell>
          <cell r="B252">
            <v>6</v>
          </cell>
          <cell r="C252">
            <v>6065234</v>
          </cell>
          <cell r="D252">
            <v>893742.74000000022</v>
          </cell>
          <cell r="E252">
            <v>0</v>
          </cell>
          <cell r="F252">
            <v>133547.78</v>
          </cell>
          <cell r="G252">
            <v>13649</v>
          </cell>
          <cell r="H252">
            <v>1293490.4400000002</v>
          </cell>
          <cell r="I252">
            <v>193280.19</v>
          </cell>
          <cell r="J252">
            <v>0</v>
          </cell>
          <cell r="K252">
            <v>0</v>
          </cell>
        </row>
        <row r="255">
          <cell r="A255" t="str">
            <v>121200</v>
          </cell>
          <cell r="B255">
            <v>1</v>
          </cell>
          <cell r="C255">
            <v>5647030</v>
          </cell>
          <cell r="D255">
            <v>1859677.76</v>
          </cell>
          <cell r="E255">
            <v>0</v>
          </cell>
          <cell r="F255">
            <v>277882.88</v>
          </cell>
          <cell r="G255">
            <v>10500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</sheetData>
      <sheetData sheetId="4"/>
      <sheetData sheetId="5">
        <row r="2">
          <cell r="A2" t="str">
            <v>VIL</v>
          </cell>
          <cell r="B2">
            <v>1</v>
          </cell>
          <cell r="C2" t="str">
            <v>60030700</v>
          </cell>
          <cell r="D2" t="str">
            <v>HONORABLE ALCALDIA MUNICIPAL</v>
          </cell>
          <cell r="E2" t="str">
            <v>Villaz?n S/N</v>
          </cell>
          <cell r="F2">
            <v>74723</v>
          </cell>
          <cell r="G2">
            <v>0</v>
          </cell>
          <cell r="H2">
            <v>75470.23</v>
          </cell>
          <cell r="I2">
            <v>65659.099999999991</v>
          </cell>
          <cell r="J2">
            <v>9811.1299999999992</v>
          </cell>
        </row>
        <row r="3">
          <cell r="A3" t="str">
            <v>QIR</v>
          </cell>
          <cell r="B3">
            <v>1</v>
          </cell>
          <cell r="C3" t="str">
            <v>400110</v>
          </cell>
          <cell r="D3" t="str">
            <v>SISTEMA  LLICA</v>
          </cell>
          <cell r="E3" t="str">
            <v>KARACHIPAMPA S/N</v>
          </cell>
          <cell r="F3">
            <v>4161</v>
          </cell>
          <cell r="G3">
            <v>0</v>
          </cell>
          <cell r="H3">
            <v>4032.01</v>
          </cell>
          <cell r="I3">
            <v>3507.8500000000004</v>
          </cell>
          <cell r="J3">
            <v>524.16</v>
          </cell>
        </row>
        <row r="4">
          <cell r="A4" t="str">
            <v>LP2</v>
          </cell>
          <cell r="B4">
            <v>1</v>
          </cell>
          <cell r="C4" t="str">
            <v>400150</v>
          </cell>
          <cell r="D4" t="str">
            <v>SISTEMA . LIPEZ II</v>
          </cell>
          <cell r="E4" t="str">
            <v>LIPEZ II S/N</v>
          </cell>
          <cell r="F4">
            <v>1201</v>
          </cell>
          <cell r="G4">
            <v>0</v>
          </cell>
          <cell r="H4">
            <v>1163.77</v>
          </cell>
          <cell r="I4">
            <v>1012.48</v>
          </cell>
          <cell r="J4">
            <v>151.29</v>
          </cell>
        </row>
        <row r="5">
          <cell r="A5" t="str">
            <v>OCU</v>
          </cell>
          <cell r="B5">
            <v>1</v>
          </cell>
          <cell r="C5" t="str">
            <v>400050</v>
          </cell>
          <cell r="D5" t="str">
            <v>SISTEMA . OCURI</v>
          </cell>
          <cell r="E5" t="str">
            <v>OCURI S/N</v>
          </cell>
          <cell r="F5">
            <v>24985</v>
          </cell>
          <cell r="G5">
            <v>0</v>
          </cell>
          <cell r="H5">
            <v>24210.46</v>
          </cell>
          <cell r="I5">
            <v>21063.1</v>
          </cell>
          <cell r="J5">
            <v>3147.36</v>
          </cell>
        </row>
        <row r="6">
          <cell r="A6" t="str">
            <v>DDI</v>
          </cell>
          <cell r="B6">
            <v>1</v>
          </cell>
          <cell r="C6" t="str">
            <v>400010</v>
          </cell>
          <cell r="D6" t="str">
            <v>SISTEMA DON DIEGO</v>
          </cell>
          <cell r="E6" t="str">
            <v>DON DIEGO S/N</v>
          </cell>
          <cell r="F6">
            <v>69283</v>
          </cell>
          <cell r="G6">
            <v>0</v>
          </cell>
          <cell r="H6">
            <v>67135.23</v>
          </cell>
          <cell r="I6">
            <v>58407.649999999994</v>
          </cell>
          <cell r="J6">
            <v>8727.58</v>
          </cell>
        </row>
        <row r="7">
          <cell r="A7" t="str">
            <v>PUN</v>
          </cell>
          <cell r="B7">
            <v>1</v>
          </cell>
          <cell r="C7" t="str">
            <v>400060</v>
          </cell>
          <cell r="D7" t="str">
            <v>SISTEMA . PUNUTUMA</v>
          </cell>
          <cell r="E7" t="str">
            <v>PUNUTUMA S/N</v>
          </cell>
          <cell r="F7">
            <v>2495</v>
          </cell>
          <cell r="G7">
            <v>0</v>
          </cell>
          <cell r="H7">
            <v>2417.66</v>
          </cell>
          <cell r="I7">
            <v>2103.3599999999997</v>
          </cell>
          <cell r="J7">
            <v>314.3</v>
          </cell>
        </row>
        <row r="8">
          <cell r="A8" t="str">
            <v>SAC</v>
          </cell>
          <cell r="B8">
            <v>1</v>
          </cell>
          <cell r="C8" t="str">
            <v>400030</v>
          </cell>
          <cell r="D8" t="str">
            <v>SISTEMA . SACACA</v>
          </cell>
          <cell r="E8" t="str">
            <v>SACACA S/N</v>
          </cell>
          <cell r="F8">
            <v>15143</v>
          </cell>
          <cell r="G8">
            <v>0</v>
          </cell>
          <cell r="H8">
            <v>14673.57</v>
          </cell>
          <cell r="I8">
            <v>12766.01</v>
          </cell>
          <cell r="J8">
            <v>1907.56</v>
          </cell>
        </row>
        <row r="9">
          <cell r="A9" t="str">
            <v>SAE</v>
          </cell>
          <cell r="B9">
            <v>1</v>
          </cell>
          <cell r="C9" t="str">
            <v>400080</v>
          </cell>
          <cell r="D9" t="str">
            <v>SISTEMA TORO TORO</v>
          </cell>
          <cell r="E9" t="str">
            <v>TORO TORO S/N</v>
          </cell>
          <cell r="F9">
            <v>2865</v>
          </cell>
          <cell r="G9">
            <v>0</v>
          </cell>
          <cell r="H9">
            <v>2776.18</v>
          </cell>
          <cell r="I9">
            <v>2415.2799999999997</v>
          </cell>
          <cell r="J9">
            <v>360.9</v>
          </cell>
        </row>
        <row r="10">
          <cell r="A10" t="str">
            <v>POR</v>
          </cell>
          <cell r="B10">
            <v>1</v>
          </cell>
          <cell r="C10" t="str">
            <v>400020</v>
          </cell>
          <cell r="D10" t="str">
            <v>SISTEMA PORCO AGUA DE CASTILLA</v>
          </cell>
          <cell r="E10" t="str">
            <v>AGUA DE CASTILLA S/N</v>
          </cell>
          <cell r="F10">
            <v>9675</v>
          </cell>
          <cell r="G10">
            <v>0</v>
          </cell>
          <cell r="H10">
            <v>9375.08</v>
          </cell>
          <cell r="I10">
            <v>8156.32</v>
          </cell>
          <cell r="J10">
            <v>1218.76</v>
          </cell>
        </row>
        <row r="11">
          <cell r="A11" t="str">
            <v>TEL</v>
          </cell>
          <cell r="B11">
            <v>1</v>
          </cell>
          <cell r="C11" t="str">
            <v>400100</v>
          </cell>
          <cell r="D11" t="str">
            <v>SISTEMA . TELAMAYU</v>
          </cell>
          <cell r="E11" t="str">
            <v>TELAMAYU S/N</v>
          </cell>
          <cell r="F11">
            <v>11619</v>
          </cell>
          <cell r="G11">
            <v>0</v>
          </cell>
          <cell r="H11">
            <v>11258.81</v>
          </cell>
          <cell r="I11">
            <v>9795.16</v>
          </cell>
          <cell r="J11">
            <v>1463.65</v>
          </cell>
        </row>
        <row r="12">
          <cell r="A12" t="str">
            <v>CHA</v>
          </cell>
          <cell r="B12">
            <v>1</v>
          </cell>
          <cell r="C12" t="str">
            <v>400140</v>
          </cell>
          <cell r="D12" t="str">
            <v>SISTEMA . CHAYANTA</v>
          </cell>
          <cell r="E12" t="str">
            <v>CHAYANTA S/N</v>
          </cell>
          <cell r="F12">
            <v>1649</v>
          </cell>
          <cell r="G12">
            <v>0</v>
          </cell>
          <cell r="H12">
            <v>1597.88</v>
          </cell>
          <cell r="I12">
            <v>1390.16</v>
          </cell>
          <cell r="J12">
            <v>207.72</v>
          </cell>
        </row>
        <row r="13">
          <cell r="A13" t="str">
            <v>URB</v>
          </cell>
          <cell r="B13">
            <v>1</v>
          </cell>
          <cell r="C13" t="str">
            <v>400000</v>
          </cell>
          <cell r="D13" t="str">
            <v>HONORABLE GOBIERNO  MUNICIPAL POTOSI</v>
          </cell>
          <cell r="E13" t="str">
            <v>POTOSI S/N</v>
          </cell>
          <cell r="F13">
            <v>532773</v>
          </cell>
          <cell r="G13">
            <v>0</v>
          </cell>
          <cell r="H13">
            <v>516257.04</v>
          </cell>
          <cell r="I13">
            <v>449143.62</v>
          </cell>
          <cell r="J13">
            <v>67113.42</v>
          </cell>
        </row>
        <row r="14">
          <cell r="A14" t="str">
            <v>YOC</v>
          </cell>
          <cell r="B14">
            <v>1</v>
          </cell>
          <cell r="C14" t="str">
            <v>400040</v>
          </cell>
          <cell r="D14" t="str">
            <v>SISTEMA . YOCALLA</v>
          </cell>
          <cell r="E14" t="str">
            <v>YOCALLA S/N</v>
          </cell>
          <cell r="F14">
            <v>8073</v>
          </cell>
          <cell r="G14">
            <v>0</v>
          </cell>
          <cell r="H14">
            <v>7822.74</v>
          </cell>
          <cell r="I14">
            <v>6805.78</v>
          </cell>
          <cell r="J14">
            <v>1016.96</v>
          </cell>
        </row>
        <row r="15">
          <cell r="A15" t="str">
            <v>TUP</v>
          </cell>
          <cell r="B15">
            <v>1</v>
          </cell>
          <cell r="C15" t="str">
            <v>400090</v>
          </cell>
          <cell r="D15" t="str">
            <v>SISTEMA . TUPIZA</v>
          </cell>
          <cell r="E15" t="str">
            <v>TUPIZA S/N</v>
          </cell>
          <cell r="F15">
            <v>9712</v>
          </cell>
          <cell r="G15">
            <v>0</v>
          </cell>
          <cell r="H15">
            <v>9410.93</v>
          </cell>
          <cell r="I15">
            <v>8187.51</v>
          </cell>
          <cell r="J15">
            <v>1223.42</v>
          </cell>
        </row>
        <row r="16">
          <cell r="A16" t="str">
            <v>KIL</v>
          </cell>
          <cell r="B16">
            <v>1</v>
          </cell>
          <cell r="C16" t="str">
            <v>400070</v>
          </cell>
          <cell r="D16" t="str">
            <v>SISTEMA . KILPANI</v>
          </cell>
          <cell r="E16" t="str">
            <v>KILPANI S/N</v>
          </cell>
          <cell r="F16">
            <v>6163</v>
          </cell>
          <cell r="G16">
            <v>0</v>
          </cell>
          <cell r="H16">
            <v>5971.95</v>
          </cell>
          <cell r="I16">
            <v>5195.5999999999995</v>
          </cell>
          <cell r="J16">
            <v>776.35</v>
          </cell>
        </row>
        <row r="17">
          <cell r="A17" t="str">
            <v>SAQ</v>
          </cell>
          <cell r="B17">
            <v>1</v>
          </cell>
          <cell r="C17" t="str">
            <v>400120</v>
          </cell>
          <cell r="D17" t="str">
            <v>SISTEMA . QUETENA</v>
          </cell>
          <cell r="E17" t="str">
            <v>QUETENA S/N</v>
          </cell>
          <cell r="F17">
            <v>328</v>
          </cell>
          <cell r="G17">
            <v>0</v>
          </cell>
          <cell r="H17">
            <v>317.83</v>
          </cell>
          <cell r="I17">
            <v>276.51</v>
          </cell>
          <cell r="J17">
            <v>41.32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BDD"/>
      <sheetName val="BDD AJUSTES"/>
      <sheetName val="TABLA RESUMEN"/>
      <sheetName val="CODIGOS"/>
      <sheetName val="ENERO"/>
      <sheetName val="ENERO ANEXO_ISE_210"/>
      <sheetName val="FEBRERO"/>
      <sheetName val="FEBRERO ANEXO"/>
      <sheetName val="MARZO"/>
      <sheetName val="MARZO ANEXO"/>
      <sheetName val="ABRIL"/>
      <sheetName val="ABRIL ANEXO"/>
      <sheetName val="MAYO"/>
      <sheetName val="MAYO ANEXO"/>
      <sheetName val="JUNIO"/>
      <sheetName val="JUNIO ANEXO"/>
      <sheetName val="JULIO"/>
      <sheetName val="JULIO ANEXO"/>
      <sheetName val="AGOSTO"/>
      <sheetName val="AGOSTO ANEX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0">
          <cell r="A10" t="str">
            <v>ALTA TENSION</v>
          </cell>
          <cell r="B10">
            <v>0</v>
          </cell>
        </row>
        <row r="11">
          <cell r="A11" t="str">
            <v xml:space="preserve"> </v>
          </cell>
          <cell r="B11">
            <v>0</v>
          </cell>
        </row>
        <row r="12">
          <cell r="A12" t="str">
            <v xml:space="preserve"> </v>
          </cell>
          <cell r="B12">
            <v>0</v>
          </cell>
        </row>
        <row r="13">
          <cell r="A13" t="str">
            <v xml:space="preserve">BAJA TENSION </v>
          </cell>
          <cell r="B13">
            <v>0</v>
          </cell>
        </row>
        <row r="14">
          <cell r="A14" t="str">
            <v>G D B T - G1</v>
          </cell>
          <cell r="B14" t="str">
            <v>b-General</v>
          </cell>
        </row>
        <row r="15">
          <cell r="A15" t="str">
            <v>G D B T - G2</v>
          </cell>
          <cell r="B15" t="str">
            <v>b-General</v>
          </cell>
        </row>
        <row r="16">
          <cell r="A16" t="str">
            <v>G D B T - I1</v>
          </cell>
          <cell r="B16" t="str">
            <v>c-Industrial</v>
          </cell>
        </row>
        <row r="17">
          <cell r="A17" t="str">
            <v>G D B T - I2</v>
          </cell>
          <cell r="B17" t="str">
            <v>c-Industrial</v>
          </cell>
        </row>
        <row r="18">
          <cell r="A18" t="str">
            <v>G D B T - R</v>
          </cell>
          <cell r="B18" t="str">
            <v>a-Residencial</v>
          </cell>
        </row>
        <row r="19">
          <cell r="A19" t="str">
            <v>G D B T A G</v>
          </cell>
          <cell r="B19" t="str">
            <v>g-Agua Potable</v>
          </cell>
        </row>
        <row r="20">
          <cell r="A20" t="str">
            <v>G D M T - G1</v>
          </cell>
          <cell r="B20" t="str">
            <v>b-General</v>
          </cell>
        </row>
        <row r="21">
          <cell r="A21" t="str">
            <v>G D M T - G2</v>
          </cell>
          <cell r="B21" t="str">
            <v>b-General</v>
          </cell>
        </row>
        <row r="22">
          <cell r="A22" t="str">
            <v>G D M T - I1</v>
          </cell>
          <cell r="B22" t="str">
            <v>c-Industrial</v>
          </cell>
        </row>
        <row r="23">
          <cell r="A23" t="str">
            <v>G D M T - I2</v>
          </cell>
          <cell r="B23" t="str">
            <v>c-Industrial</v>
          </cell>
        </row>
        <row r="24">
          <cell r="A24" t="str">
            <v>G D M T - R</v>
          </cell>
          <cell r="B24" t="str">
            <v>a-Residencial</v>
          </cell>
        </row>
        <row r="25">
          <cell r="A25" t="str">
            <v>G D M T - TR</v>
          </cell>
          <cell r="B25" t="str">
            <v>h-Reventa</v>
          </cell>
        </row>
        <row r="26">
          <cell r="A26" t="str">
            <v>G D M T A G</v>
          </cell>
          <cell r="B26" t="str">
            <v>g-Agua Potable</v>
          </cell>
        </row>
        <row r="27">
          <cell r="A27" t="str">
            <v>GDST</v>
          </cell>
          <cell r="B27" t="str">
            <v>c-Industrial</v>
          </cell>
        </row>
        <row r="28">
          <cell r="A28" t="str">
            <v xml:space="preserve">GDTCF </v>
          </cell>
          <cell r="B28" t="str">
            <v>c-Industrial</v>
          </cell>
        </row>
        <row r="29">
          <cell r="A29" t="str">
            <v>M D B T - G1</v>
          </cell>
          <cell r="B29" t="str">
            <v>b-General</v>
          </cell>
        </row>
        <row r="30">
          <cell r="A30" t="str">
            <v>M D B T - G2</v>
          </cell>
          <cell r="B30" t="str">
            <v>b-General</v>
          </cell>
        </row>
        <row r="31">
          <cell r="A31" t="str">
            <v>M D B T - I1</v>
          </cell>
          <cell r="B31" t="str">
            <v>c-Industrial</v>
          </cell>
        </row>
        <row r="32">
          <cell r="A32" t="str">
            <v>M D B T - I2</v>
          </cell>
          <cell r="B32" t="str">
            <v>c-Industrial</v>
          </cell>
        </row>
        <row r="33">
          <cell r="A33" t="str">
            <v>M D B T - R</v>
          </cell>
          <cell r="B33" t="str">
            <v>a-Residencial</v>
          </cell>
        </row>
        <row r="34">
          <cell r="A34" t="str">
            <v>M D B T A G</v>
          </cell>
          <cell r="B34" t="str">
            <v>g-Agua Potable</v>
          </cell>
        </row>
        <row r="35">
          <cell r="A35" t="str">
            <v>M D B T A R</v>
          </cell>
          <cell r="B35" t="str">
            <v>f-Agro AR</v>
          </cell>
        </row>
        <row r="36">
          <cell r="A36" t="str">
            <v>M D B T C F</v>
          </cell>
          <cell r="B36" t="str">
            <v>e-Fuera de Punta</v>
          </cell>
        </row>
        <row r="37">
          <cell r="A37" t="str">
            <v>M D M T - G1</v>
          </cell>
          <cell r="B37" t="str">
            <v>b-General</v>
          </cell>
        </row>
        <row r="38">
          <cell r="A38" t="str">
            <v>M D M T - G2</v>
          </cell>
          <cell r="B38" t="str">
            <v>b-General</v>
          </cell>
        </row>
        <row r="39">
          <cell r="A39" t="str">
            <v>M D M T - I1</v>
          </cell>
          <cell r="B39" t="str">
            <v>c-Industrial</v>
          </cell>
        </row>
        <row r="40">
          <cell r="A40" t="str">
            <v>M D M T - I2</v>
          </cell>
          <cell r="B40" t="str">
            <v>c-Industrial</v>
          </cell>
        </row>
        <row r="41">
          <cell r="A41" t="str">
            <v>M D M T - R</v>
          </cell>
          <cell r="B41" t="str">
            <v>a-Residencial</v>
          </cell>
        </row>
        <row r="42">
          <cell r="A42" t="str">
            <v>M D M T A G</v>
          </cell>
          <cell r="B42" t="str">
            <v>g-Agua Potable</v>
          </cell>
        </row>
        <row r="43">
          <cell r="A43" t="str">
            <v>M D M T A R</v>
          </cell>
          <cell r="B43" t="str">
            <v>f-Agro AR</v>
          </cell>
        </row>
        <row r="44">
          <cell r="A44" t="str">
            <v>M D M T C F</v>
          </cell>
          <cell r="B44" t="str">
            <v>e-Fuera de Punta</v>
          </cell>
        </row>
        <row r="45">
          <cell r="A45" t="str">
            <v>MEDIA TENSION</v>
          </cell>
          <cell r="B45">
            <v>0</v>
          </cell>
        </row>
        <row r="46">
          <cell r="A46" t="str">
            <v>P D B T A G</v>
          </cell>
          <cell r="B46" t="str">
            <v>g-Agua Potable</v>
          </cell>
        </row>
        <row r="47">
          <cell r="A47" t="str">
            <v>P D B T A P</v>
          </cell>
          <cell r="B47" t="str">
            <v>d-Alumbrado Público</v>
          </cell>
        </row>
        <row r="48">
          <cell r="A48" t="str">
            <v>P D B T A R</v>
          </cell>
          <cell r="B48" t="str">
            <v>f-Agro AR</v>
          </cell>
        </row>
        <row r="49">
          <cell r="A49" t="str">
            <v>P D B T C F</v>
          </cell>
          <cell r="B49" t="str">
            <v>e-Fuera de Punta</v>
          </cell>
        </row>
        <row r="50">
          <cell r="A50" t="str">
            <v>P D B T G - G1</v>
          </cell>
          <cell r="B50" t="str">
            <v>b-General</v>
          </cell>
        </row>
        <row r="51">
          <cell r="A51" t="str">
            <v>P D B T G - G2</v>
          </cell>
          <cell r="B51" t="str">
            <v>b-General</v>
          </cell>
        </row>
        <row r="52">
          <cell r="A52" t="str">
            <v>P D B T G - I1</v>
          </cell>
          <cell r="B52" t="str">
            <v>c-Industrial</v>
          </cell>
        </row>
        <row r="53">
          <cell r="A53" t="str">
            <v>P D B T G - I2</v>
          </cell>
          <cell r="B53" t="str">
            <v>c-Industrial</v>
          </cell>
        </row>
        <row r="54">
          <cell r="A54" t="str">
            <v>P D B T R - R</v>
          </cell>
          <cell r="B54" t="str">
            <v>a-Residencial</v>
          </cell>
        </row>
        <row r="55">
          <cell r="A55" t="str">
            <v>P D M T A G</v>
          </cell>
          <cell r="B55" t="str">
            <v>g-Agua Potable</v>
          </cell>
        </row>
        <row r="56">
          <cell r="A56" t="str">
            <v>P D M T A R</v>
          </cell>
          <cell r="B56" t="str">
            <v>f-Agro AR</v>
          </cell>
        </row>
        <row r="57">
          <cell r="A57" t="str">
            <v>P D M T C F</v>
          </cell>
          <cell r="B57" t="str">
            <v>e-Fuera de Punta</v>
          </cell>
        </row>
        <row r="58">
          <cell r="A58" t="str">
            <v>P D M T G - G1</v>
          </cell>
          <cell r="B58" t="str">
            <v>b-General</v>
          </cell>
        </row>
        <row r="59">
          <cell r="A59" t="str">
            <v>P D M T G - G2</v>
          </cell>
          <cell r="B59" t="str">
            <v>b-General</v>
          </cell>
        </row>
        <row r="60">
          <cell r="A60" t="str">
            <v>P D M T G - I1</v>
          </cell>
          <cell r="B60" t="str">
            <v>c-Industrial</v>
          </cell>
        </row>
        <row r="61">
          <cell r="A61" t="str">
            <v>P D M T G - I2</v>
          </cell>
          <cell r="B61" t="str">
            <v>c-Industrial</v>
          </cell>
        </row>
        <row r="62">
          <cell r="A62" t="str">
            <v>P D M T R - R</v>
          </cell>
          <cell r="B62" t="str">
            <v>a-Residencial</v>
          </cell>
        </row>
        <row r="63">
          <cell r="A63" t="str">
            <v xml:space="preserve">TOTAL </v>
          </cell>
          <cell r="B63">
            <v>0</v>
          </cell>
        </row>
        <row r="64">
          <cell r="B64">
            <v>0</v>
          </cell>
        </row>
        <row r="65">
          <cell r="B65">
            <v>0</v>
          </cell>
        </row>
        <row r="66">
          <cell r="B66">
            <v>0</v>
          </cell>
        </row>
        <row r="67">
          <cell r="B67">
            <v>0</v>
          </cell>
        </row>
      </sheetData>
      <sheetData sheetId="7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/>
      <sheetData sheetId="20" refreshError="1"/>
      <sheetData sheetId="21"/>
      <sheetData sheetId="2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BDD"/>
      <sheetName val="CODIGOS"/>
      <sheetName val="BDD_COMPRAS"/>
    </sheetNames>
    <sheetDataSet>
      <sheetData sheetId="0">
        <row r="78">
          <cell r="B78">
            <v>6.96</v>
          </cell>
        </row>
      </sheetData>
      <sheetData sheetId="1" refreshError="1"/>
      <sheetData sheetId="2" refreshError="1"/>
      <sheetData sheetId="3" refreshError="1"/>
      <sheetData sheetId="4">
        <row r="2">
          <cell r="A2" t="str">
            <v>Residencial</v>
          </cell>
          <cell r="B2" t="str">
            <v>aResidencial</v>
          </cell>
        </row>
        <row r="3">
          <cell r="A3" t="str">
            <v>General 1</v>
          </cell>
          <cell r="B3" t="str">
            <v>bGeneral 1</v>
          </cell>
        </row>
        <row r="4">
          <cell r="A4" t="str">
            <v>General 2</v>
          </cell>
          <cell r="B4" t="str">
            <v>cGeneral 2</v>
          </cell>
        </row>
        <row r="5">
          <cell r="A5" t="str">
            <v>Industrial 1</v>
          </cell>
          <cell r="B5" t="str">
            <v>dIndustrial 1</v>
          </cell>
        </row>
        <row r="6">
          <cell r="A6" t="str">
            <v>Industrial 2</v>
          </cell>
          <cell r="B6" t="str">
            <v>eIndustrial 2</v>
          </cell>
        </row>
        <row r="7">
          <cell r="A7" t="str">
            <v>APA</v>
          </cell>
          <cell r="B7" t="str">
            <v>gAgua Potable</v>
          </cell>
        </row>
        <row r="8">
          <cell r="A8" t="str">
            <v>Alumbrado Publico</v>
          </cell>
          <cell r="B8" t="str">
            <v>fAlumbrado Publico</v>
          </cell>
        </row>
      </sheetData>
      <sheetData sheetId="5">
        <row r="2">
          <cell r="I2">
            <v>259.09000000000003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RAS"/>
      <sheetName val="MWh"/>
      <sheetName val="BDD"/>
      <sheetName val="CODIGOS"/>
      <sheetName val="BDD_COMPRAS"/>
      <sheetName val="CONSOLIDADO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Residencial</v>
          </cell>
          <cell r="B2" t="str">
            <v>aResidencial</v>
          </cell>
        </row>
        <row r="3">
          <cell r="A3" t="str">
            <v>General 1</v>
          </cell>
          <cell r="B3" t="str">
            <v>bGeneral 1</v>
          </cell>
        </row>
        <row r="4">
          <cell r="A4" t="str">
            <v>General 2</v>
          </cell>
          <cell r="B4" t="str">
            <v>cGeneral 2</v>
          </cell>
        </row>
        <row r="5">
          <cell r="A5" t="str">
            <v>Industrial 1</v>
          </cell>
          <cell r="B5" t="str">
            <v>dIndustrial 1</v>
          </cell>
        </row>
        <row r="6">
          <cell r="A6" t="str">
            <v>Industrial 2</v>
          </cell>
          <cell r="B6" t="str">
            <v>eIndustrial 2</v>
          </cell>
        </row>
        <row r="7">
          <cell r="A7" t="str">
            <v>APA</v>
          </cell>
          <cell r="B7" t="str">
            <v>gAgua Potable</v>
          </cell>
        </row>
        <row r="8">
          <cell r="A8" t="str">
            <v>Alumbrado Publico</v>
          </cell>
          <cell r="B8" t="str">
            <v>fAlumbrado Publico</v>
          </cell>
        </row>
        <row r="9">
          <cell r="A9" t="str">
            <v>SEGURIDAD CIUDADANA</v>
          </cell>
          <cell r="B9" t="str">
            <v>hseguridad ciudadana</v>
          </cell>
        </row>
        <row r="10">
          <cell r="A10" t="str">
            <v>DOM DOMICILIARIA</v>
          </cell>
          <cell r="B10" t="str">
            <v>aResidencial</v>
          </cell>
        </row>
        <row r="11">
          <cell r="A11" t="str">
            <v>APA AGUA POT Y ALC</v>
          </cell>
          <cell r="B11" t="str">
            <v>gAgua Potable</v>
          </cell>
        </row>
        <row r="12">
          <cell r="A12" t="str">
            <v>G01 GENERAL 1</v>
          </cell>
          <cell r="B12" t="str">
            <v>bGeneral 1</v>
          </cell>
        </row>
        <row r="13">
          <cell r="A13" t="str">
            <v>G02 GENERAL 2</v>
          </cell>
          <cell r="B13" t="str">
            <v>cGeneral 2</v>
          </cell>
        </row>
        <row r="14">
          <cell r="A14" t="str">
            <v>I01 INDUSTRIAL 1</v>
          </cell>
          <cell r="B14" t="str">
            <v>dIndustrial 1</v>
          </cell>
        </row>
        <row r="15">
          <cell r="A15" t="str">
            <v>J02 INDUSTRIAL 2</v>
          </cell>
          <cell r="B15" t="str">
            <v>eIndustrial 2</v>
          </cell>
        </row>
        <row r="16">
          <cell r="A16" t="str">
            <v>P01 ALUMBRADO PUBLICO</v>
          </cell>
          <cell r="B16" t="str">
            <v>fAlumbrado Publico</v>
          </cell>
        </row>
        <row r="17">
          <cell r="A17" t="str">
            <v>DOM DOMICILIARIA</v>
          </cell>
          <cell r="B17" t="str">
            <v>aResidencial</v>
          </cell>
        </row>
        <row r="18">
          <cell r="A18" t="str">
            <v>APA AGUA POT Y ALC</v>
          </cell>
          <cell r="B18" t="str">
            <v>gAgua Potable</v>
          </cell>
        </row>
        <row r="19">
          <cell r="A19" t="str">
            <v>G01 GENERAL 1</v>
          </cell>
          <cell r="B19" t="str">
            <v>bGeneral 1</v>
          </cell>
        </row>
        <row r="20">
          <cell r="A20" t="str">
            <v>I01 INDUSTRIAL 1</v>
          </cell>
          <cell r="B20" t="str">
            <v>dIndustrial 1</v>
          </cell>
        </row>
        <row r="21">
          <cell r="A21" t="str">
            <v>P01 ALUMBRADO PUBLICO</v>
          </cell>
          <cell r="B21" t="str">
            <v>fAlumbrado Publico</v>
          </cell>
        </row>
      </sheetData>
      <sheetData sheetId="4" refreshError="1"/>
      <sheetData sheetId="5">
        <row r="11">
          <cell r="B11">
            <v>2626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INA</v>
          </cell>
        </row>
        <row r="3">
          <cell r="A3" t="str">
            <v>INM</v>
          </cell>
          <cell r="B3" t="str">
            <v>dIndustrial</v>
          </cell>
        </row>
        <row r="4">
          <cell r="A4" t="str">
            <v>RS</v>
          </cell>
          <cell r="B4" t="str">
            <v>aResidencial</v>
          </cell>
        </row>
        <row r="5">
          <cell r="A5" t="str">
            <v>G1</v>
          </cell>
          <cell r="B5" t="str">
            <v>bGeneral 1</v>
          </cell>
        </row>
        <row r="6">
          <cell r="A6" t="str">
            <v>G2</v>
          </cell>
          <cell r="B6" t="str">
            <v>cGeneral 2</v>
          </cell>
        </row>
        <row r="7">
          <cell r="A7" t="str">
            <v>AP</v>
          </cell>
          <cell r="B7" t="str">
            <v>eAlumbrado Publico</v>
          </cell>
        </row>
      </sheetData>
      <sheetData sheetId="4"/>
      <sheetData sheetId="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  <sheetName val="CONSOLIDADO (2)"/>
    </sheetNames>
    <sheetDataSet>
      <sheetData sheetId="0"/>
      <sheetData sheetId="1"/>
      <sheetData sheetId="2"/>
      <sheetData sheetId="3">
        <row r="2">
          <cell r="A2" t="str">
            <v>INA</v>
          </cell>
        </row>
        <row r="3">
          <cell r="A3" t="str">
            <v>INM</v>
          </cell>
          <cell r="B3" t="str">
            <v>dIndustrial</v>
          </cell>
        </row>
        <row r="4">
          <cell r="A4" t="str">
            <v>RS</v>
          </cell>
          <cell r="B4" t="str">
            <v>aResidencial</v>
          </cell>
        </row>
        <row r="5">
          <cell r="A5" t="str">
            <v>G1</v>
          </cell>
          <cell r="B5" t="str">
            <v>bGeneral 1</v>
          </cell>
        </row>
        <row r="6">
          <cell r="A6" t="str">
            <v>G2</v>
          </cell>
          <cell r="B6" t="str">
            <v>cGeneral 2</v>
          </cell>
        </row>
        <row r="7">
          <cell r="A7" t="str">
            <v>AP</v>
          </cell>
          <cell r="B7" t="str">
            <v>eAlumbrado Publico</v>
          </cell>
        </row>
        <row r="8">
          <cell r="A8" t="str">
            <v>RM</v>
          </cell>
          <cell r="B8" t="str">
            <v>aResidencial</v>
          </cell>
        </row>
      </sheetData>
      <sheetData sheetId="4"/>
      <sheetData sheetId="5"/>
      <sheetData sheetId="6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  <sheetName val="CONSOLIDADO (2)"/>
    </sheetNames>
    <sheetDataSet>
      <sheetData sheetId="0"/>
      <sheetData sheetId="1"/>
      <sheetData sheetId="2"/>
      <sheetData sheetId="3">
        <row r="2">
          <cell r="A2" t="str">
            <v>INA</v>
          </cell>
        </row>
        <row r="3">
          <cell r="A3" t="str">
            <v>INM</v>
          </cell>
          <cell r="B3" t="str">
            <v>dIndustrial</v>
          </cell>
        </row>
        <row r="4">
          <cell r="A4" t="str">
            <v>RS</v>
          </cell>
          <cell r="B4" t="str">
            <v>aResidencial</v>
          </cell>
        </row>
        <row r="5">
          <cell r="A5" t="str">
            <v>G1</v>
          </cell>
          <cell r="B5" t="str">
            <v>bGeneral 1</v>
          </cell>
        </row>
        <row r="6">
          <cell r="A6" t="str">
            <v>G2</v>
          </cell>
          <cell r="B6" t="str">
            <v>cGeneral 2</v>
          </cell>
        </row>
        <row r="7">
          <cell r="A7" t="str">
            <v>AP</v>
          </cell>
          <cell r="B7" t="str">
            <v>eAlumbrado Publico</v>
          </cell>
        </row>
        <row r="8">
          <cell r="A8" t="str">
            <v>RM</v>
          </cell>
          <cell r="B8" t="str">
            <v>aResidencial</v>
          </cell>
        </row>
      </sheetData>
      <sheetData sheetId="4"/>
      <sheetData sheetId="5"/>
      <sheetData sheetId="6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Hoja1"/>
      <sheetName val="BDD"/>
      <sheetName val="CODIGOS"/>
      <sheetName val="BDD_COMPRAS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INA</v>
          </cell>
          <cell r="B2" t="str">
            <v>aSAN BARTOLOME</v>
          </cell>
        </row>
      </sheetData>
      <sheetData sheetId="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 COMPRAS"/>
      <sheetName val="CODIGOS"/>
      <sheetName val="CONSOLIDADO (2)"/>
    </sheetNames>
    <sheetDataSet>
      <sheetData sheetId="0"/>
      <sheetData sheetId="1"/>
      <sheetData sheetId="2"/>
      <sheetData sheetId="3"/>
      <sheetData sheetId="4">
        <row r="2">
          <cell r="A2" t="str">
            <v>IN</v>
          </cell>
          <cell r="B2" t="str">
            <v>cIndustrial</v>
          </cell>
        </row>
        <row r="3">
          <cell r="A3" t="str">
            <v>BP</v>
          </cell>
          <cell r="B3" t="str">
            <v>eOtros</v>
          </cell>
        </row>
        <row r="4">
          <cell r="A4" t="str">
            <v>DM</v>
          </cell>
          <cell r="B4" t="str">
            <v>aResidencial</v>
          </cell>
        </row>
        <row r="5">
          <cell r="A5" t="str">
            <v>GN</v>
          </cell>
          <cell r="B5" t="str">
            <v>bGeneral</v>
          </cell>
        </row>
        <row r="6">
          <cell r="A6" t="str">
            <v>AP</v>
          </cell>
          <cell r="B6" t="str">
            <v>dAlumbrado Publico</v>
          </cell>
        </row>
        <row r="7">
          <cell r="A7" t="str">
            <v>SV</v>
          </cell>
          <cell r="B7" t="str">
            <v>fSeguridad Ciudadana</v>
          </cell>
        </row>
        <row r="8">
          <cell r="A8" t="str">
            <v>G1</v>
          </cell>
          <cell r="B8" t="str">
            <v>bGeneral</v>
          </cell>
        </row>
        <row r="9">
          <cell r="A9" t="str">
            <v>G2</v>
          </cell>
          <cell r="B9" t="str">
            <v>bGeneral</v>
          </cell>
        </row>
        <row r="10">
          <cell r="A10" t="str">
            <v>RM</v>
          </cell>
          <cell r="B10" t="str">
            <v>aResidencial</v>
          </cell>
        </row>
        <row r="11">
          <cell r="A11" t="str">
            <v>RS</v>
          </cell>
          <cell r="B11" t="str">
            <v>aResidencial</v>
          </cell>
        </row>
        <row r="12">
          <cell r="A12" t="str">
            <v>SP</v>
          </cell>
          <cell r="B12" t="str">
            <v>cIndustrial</v>
          </cell>
        </row>
      </sheetData>
      <sheetData sheetId="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"/>
      <sheetName val="JUNIO"/>
      <sheetName val="JULIO"/>
      <sheetName val="AGOSTO"/>
      <sheetName val="CONSOLIDADO"/>
    </sheetNames>
    <sheetDataSet>
      <sheetData sheetId="0">
        <row r="60">
          <cell r="C60" t="str">
            <v>BOM</v>
          </cell>
          <cell r="D60" t="str">
            <v>bGeneral</v>
          </cell>
        </row>
        <row r="61">
          <cell r="C61" t="str">
            <v>DOM</v>
          </cell>
          <cell r="D61" t="str">
            <v>aResidencial</v>
          </cell>
        </row>
        <row r="62">
          <cell r="C62" t="str">
            <v>EMP1</v>
          </cell>
          <cell r="D62" t="str">
            <v>fOtros</v>
          </cell>
        </row>
        <row r="63">
          <cell r="C63" t="str">
            <v>EMP9</v>
          </cell>
          <cell r="D63" t="str">
            <v>aResidencial</v>
          </cell>
        </row>
        <row r="64">
          <cell r="C64" t="str">
            <v>G-1</v>
          </cell>
          <cell r="D64" t="str">
            <v>bGeneral</v>
          </cell>
        </row>
        <row r="65">
          <cell r="C65" t="str">
            <v>G-2</v>
          </cell>
          <cell r="D65" t="str">
            <v>bGeneral</v>
          </cell>
        </row>
        <row r="66">
          <cell r="C66" t="str">
            <v>ING</v>
          </cell>
          <cell r="D66" t="str">
            <v>cIndustrial</v>
          </cell>
        </row>
        <row r="67">
          <cell r="C67" t="str">
            <v>INP</v>
          </cell>
          <cell r="D67" t="str">
            <v>cIndustrial</v>
          </cell>
        </row>
        <row r="68">
          <cell r="C68" t="str">
            <v>A. PUBLICO</v>
          </cell>
          <cell r="D68" t="str">
            <v>eAlumbrado Publico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SIN AJUSTES"/>
      <sheetName val="CON AJUSTES"/>
      <sheetName val="BDD"/>
      <sheetName val="Estructura Tarifária"/>
      <sheetName val="COMPRAS"/>
      <sheetName val="MWh"/>
      <sheetName val="BDD_COMPRAS"/>
    </sheetNames>
    <sheetDataSet>
      <sheetData sheetId="0"/>
      <sheetData sheetId="1"/>
      <sheetData sheetId="2"/>
      <sheetData sheetId="3">
        <row r="2">
          <cell r="A2" t="str">
            <v>GENERAL 1</v>
          </cell>
          <cell r="B2" t="str">
            <v>bGeneral</v>
          </cell>
        </row>
        <row r="3">
          <cell r="A3" t="str">
            <v>DOMICILIARIA</v>
          </cell>
          <cell r="B3" t="str">
            <v>aResidencial</v>
          </cell>
        </row>
        <row r="4">
          <cell r="A4" t="str">
            <v>GENERAL 2</v>
          </cell>
          <cell r="B4" t="str">
            <v>bGeneral</v>
          </cell>
        </row>
        <row r="5">
          <cell r="A5" t="str">
            <v>INDUSTRIAL 1</v>
          </cell>
          <cell r="B5" t="str">
            <v>cIndustrial</v>
          </cell>
        </row>
        <row r="6">
          <cell r="A6" t="str">
            <v>INDUSTRIAL 2</v>
          </cell>
          <cell r="B6" t="str">
            <v>cIndustrial</v>
          </cell>
        </row>
        <row r="7">
          <cell r="A7" t="str">
            <v>AGUA POTABLE</v>
          </cell>
          <cell r="B7" t="str">
            <v>eAgua Potable</v>
          </cell>
        </row>
        <row r="8">
          <cell r="A8" t="str">
            <v>BOMBAS DE RIEGO</v>
          </cell>
          <cell r="B8" t="str">
            <v>hRiego</v>
          </cell>
        </row>
        <row r="9">
          <cell r="A9" t="str">
            <v>SEGURIDAD CIUDADANA</v>
          </cell>
          <cell r="B9" t="str">
            <v>fSeguridad Ciudadana</v>
          </cell>
        </row>
        <row r="10">
          <cell r="A10" t="str">
            <v>REVENTA</v>
          </cell>
          <cell r="B10" t="str">
            <v>iReventa</v>
          </cell>
        </row>
        <row r="11">
          <cell r="A11" t="str">
            <v>CEMENTERAS</v>
          </cell>
          <cell r="B11" t="str">
            <v>cIndustrial</v>
          </cell>
        </row>
        <row r="12">
          <cell r="A12" t="str">
            <v>ALUMBRADO PUBLICO</v>
          </cell>
          <cell r="B12" t="str">
            <v>gAlumbrado Público</v>
          </cell>
        </row>
        <row r="13">
          <cell r="A13" t="str">
            <v>COMERCIAL 1</v>
          </cell>
          <cell r="B13" t="str">
            <v>dComercial</v>
          </cell>
        </row>
        <row r="14">
          <cell r="A14" t="str">
            <v>COMERCIAL 2</v>
          </cell>
          <cell r="B14" t="str">
            <v>dComercial</v>
          </cell>
        </row>
        <row r="15">
          <cell r="A15" t="str">
            <v>COMERCIAL 3</v>
          </cell>
          <cell r="B15" t="str">
            <v>dComercial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CatYSistemas"/>
      <sheetName val="fc_esclifac_3_12"/>
      <sheetName val="fc_escli_ind_3_12"/>
      <sheetName val="ap_facturado_3_12"/>
      <sheetName val="ise_210_POTOSI"/>
      <sheetName val="ise_210_SUR"/>
      <sheetName val="ise_210_VILLAZON"/>
      <sheetName val="ise_210_SANBARTO"/>
      <sheetName val="RUTAS"/>
      <sheetName val="ResumenCatSis"/>
    </sheetNames>
    <sheetDataSet>
      <sheetData sheetId="0"/>
      <sheetData sheetId="1"/>
      <sheetData sheetId="2">
        <row r="260">
          <cell r="A260" t="str">
            <v>DDI</v>
          </cell>
          <cell r="B260">
            <v>22</v>
          </cell>
          <cell r="C260">
            <v>1177330</v>
          </cell>
          <cell r="D260">
            <v>345182.25000000012</v>
          </cell>
          <cell r="E260">
            <v>783.69999999999993</v>
          </cell>
          <cell r="F260">
            <v>51578.94999999999</v>
          </cell>
          <cell r="G260">
            <v>3298</v>
          </cell>
          <cell r="H260">
            <v>184688.51999999996</v>
          </cell>
          <cell r="I260">
            <v>27597.15</v>
          </cell>
          <cell r="J260">
            <v>15674.079999999998</v>
          </cell>
          <cell r="K260">
            <v>2342.11</v>
          </cell>
        </row>
        <row r="261">
          <cell r="A261" t="str">
            <v>KAR</v>
          </cell>
          <cell r="B261">
            <v>1</v>
          </cell>
          <cell r="C261">
            <v>29958</v>
          </cell>
          <cell r="D261">
            <v>8783.39</v>
          </cell>
          <cell r="E261">
            <v>0</v>
          </cell>
          <cell r="F261">
            <v>1312.46</v>
          </cell>
          <cell r="G261">
            <v>114</v>
          </cell>
          <cell r="H261">
            <v>6384.02</v>
          </cell>
          <cell r="I261">
            <v>953.93</v>
          </cell>
          <cell r="J261">
            <v>0</v>
          </cell>
          <cell r="K261">
            <v>0</v>
          </cell>
        </row>
        <row r="262">
          <cell r="A262" t="str">
            <v>KIL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A263" t="str">
            <v>OCU</v>
          </cell>
          <cell r="B263">
            <v>8</v>
          </cell>
          <cell r="C263">
            <v>45299</v>
          </cell>
          <cell r="D263">
            <v>13281.23</v>
          </cell>
          <cell r="E263">
            <v>0</v>
          </cell>
          <cell r="F263">
            <v>1984.54</v>
          </cell>
          <cell r="G263">
            <v>522</v>
          </cell>
          <cell r="H263">
            <v>29232.080000000002</v>
          </cell>
          <cell r="I263">
            <v>4368.01</v>
          </cell>
          <cell r="J263">
            <v>8194.83</v>
          </cell>
          <cell r="K263">
            <v>1224.51</v>
          </cell>
        </row>
        <row r="264">
          <cell r="A264" t="str">
            <v>PUN</v>
          </cell>
          <cell r="B264">
            <v>4</v>
          </cell>
          <cell r="C264">
            <v>278377</v>
          </cell>
          <cell r="D264">
            <v>81617.360000000015</v>
          </cell>
          <cell r="E264">
            <v>0</v>
          </cell>
          <cell r="F264">
            <v>12195.69</v>
          </cell>
          <cell r="G264">
            <v>757</v>
          </cell>
          <cell r="H264">
            <v>42392.119999999995</v>
          </cell>
          <cell r="I264">
            <v>6334.46</v>
          </cell>
          <cell r="J264">
            <v>1403.92</v>
          </cell>
          <cell r="K264">
            <v>209.78</v>
          </cell>
        </row>
        <row r="265">
          <cell r="A265" t="str">
            <v>SAC</v>
          </cell>
          <cell r="B265">
            <v>1</v>
          </cell>
          <cell r="C265">
            <v>1681</v>
          </cell>
          <cell r="D265">
            <v>492.86</v>
          </cell>
          <cell r="E265">
            <v>0</v>
          </cell>
          <cell r="F265">
            <v>73.650000000000006</v>
          </cell>
          <cell r="G265">
            <v>75</v>
          </cell>
          <cell r="H265">
            <v>4200.01</v>
          </cell>
          <cell r="I265">
            <v>627.59</v>
          </cell>
          <cell r="J265">
            <v>0</v>
          </cell>
          <cell r="K265">
            <v>0</v>
          </cell>
        </row>
        <row r="266">
          <cell r="A266" t="str">
            <v>TUP</v>
          </cell>
          <cell r="B266">
            <v>8</v>
          </cell>
          <cell r="C266">
            <v>379119</v>
          </cell>
          <cell r="D266">
            <v>109849.76999999999</v>
          </cell>
          <cell r="E266">
            <v>0</v>
          </cell>
          <cell r="F266">
            <v>16414.330000000002</v>
          </cell>
          <cell r="G266">
            <v>1318</v>
          </cell>
          <cell r="H266">
            <v>74979.67</v>
          </cell>
          <cell r="I266">
            <v>11203.859999999999</v>
          </cell>
          <cell r="J266">
            <v>9735.5099999999984</v>
          </cell>
          <cell r="K266">
            <v>1454.73</v>
          </cell>
        </row>
        <row r="267">
          <cell r="A267" t="str">
            <v>URB</v>
          </cell>
          <cell r="B267">
            <v>202</v>
          </cell>
          <cell r="C267">
            <v>10610638</v>
          </cell>
          <cell r="D267">
            <v>3110933.0200000009</v>
          </cell>
          <cell r="E267">
            <v>309127.12999999995</v>
          </cell>
          <cell r="F267">
            <v>464852.01000000013</v>
          </cell>
          <cell r="G267">
            <v>25921</v>
          </cell>
          <cell r="H267">
            <v>1451580.1600000015</v>
          </cell>
          <cell r="I267">
            <v>216902.79</v>
          </cell>
          <cell r="J267">
            <v>134286.91</v>
          </cell>
          <cell r="K267">
            <v>20065.919999999995</v>
          </cell>
        </row>
        <row r="271">
          <cell r="A271" t="str">
            <v>121201</v>
          </cell>
          <cell r="B271">
            <v>1</v>
          </cell>
          <cell r="C271">
            <v>1496307</v>
          </cell>
          <cell r="D271">
            <v>259055.63</v>
          </cell>
          <cell r="E271">
            <v>0</v>
          </cell>
          <cell r="F271">
            <v>38709.46</v>
          </cell>
          <cell r="G271">
            <v>2885</v>
          </cell>
          <cell r="H271">
            <v>267844.28999999998</v>
          </cell>
          <cell r="I271">
            <v>40022.71</v>
          </cell>
          <cell r="J271">
            <v>0</v>
          </cell>
          <cell r="K271">
            <v>0</v>
          </cell>
        </row>
        <row r="272">
          <cell r="A272" t="str">
            <v>121190</v>
          </cell>
          <cell r="B272">
            <v>1</v>
          </cell>
          <cell r="C272">
            <v>1936247</v>
          </cell>
          <cell r="D272">
            <v>335222.44</v>
          </cell>
          <cell r="E272">
            <v>0</v>
          </cell>
          <cell r="F272">
            <v>50090.71</v>
          </cell>
          <cell r="G272">
            <v>4157</v>
          </cell>
          <cell r="H272">
            <v>385937.17</v>
          </cell>
          <cell r="I272">
            <v>57668.77</v>
          </cell>
          <cell r="J272">
            <v>0</v>
          </cell>
          <cell r="K272">
            <v>0</v>
          </cell>
        </row>
        <row r="273">
          <cell r="A273" t="str">
            <v>121193</v>
          </cell>
          <cell r="B273">
            <v>1</v>
          </cell>
          <cell r="C273">
            <v>841060</v>
          </cell>
          <cell r="D273">
            <v>81221.16</v>
          </cell>
          <cell r="E273">
            <v>0</v>
          </cell>
          <cell r="F273">
            <v>12136.5</v>
          </cell>
          <cell r="G273">
            <v>2213</v>
          </cell>
          <cell r="H273">
            <v>191208.31</v>
          </cell>
          <cell r="I273">
            <v>28571.360000000001</v>
          </cell>
          <cell r="J273">
            <v>0</v>
          </cell>
          <cell r="K273">
            <v>0</v>
          </cell>
        </row>
        <row r="274">
          <cell r="A274" t="str">
            <v>121199</v>
          </cell>
          <cell r="B274">
            <v>1</v>
          </cell>
          <cell r="C274">
            <v>699716</v>
          </cell>
          <cell r="D274">
            <v>121141.83</v>
          </cell>
          <cell r="E274">
            <v>0</v>
          </cell>
          <cell r="F274">
            <v>18101.650000000001</v>
          </cell>
          <cell r="G274">
            <v>1574</v>
          </cell>
          <cell r="H274">
            <v>146130.65</v>
          </cell>
          <cell r="I274">
            <v>21835.61</v>
          </cell>
          <cell r="J274">
            <v>0</v>
          </cell>
          <cell r="K274">
            <v>0</v>
          </cell>
        </row>
        <row r="275">
          <cell r="A275" t="str">
            <v>121197</v>
          </cell>
          <cell r="B275">
            <v>1</v>
          </cell>
          <cell r="C275">
            <v>1088192</v>
          </cell>
          <cell r="D275">
            <v>106980.16</v>
          </cell>
          <cell r="E275">
            <v>0</v>
          </cell>
          <cell r="F275">
            <v>15985.54</v>
          </cell>
          <cell r="G275">
            <v>2344</v>
          </cell>
          <cell r="H275">
            <v>241102.04</v>
          </cell>
          <cell r="I275">
            <v>36026.74</v>
          </cell>
          <cell r="J275">
            <v>0</v>
          </cell>
          <cell r="K275">
            <v>0</v>
          </cell>
        </row>
        <row r="276">
          <cell r="A276" t="str">
            <v>121195</v>
          </cell>
          <cell r="B276">
            <v>1</v>
          </cell>
          <cell r="C276">
            <v>488207</v>
          </cell>
          <cell r="D276">
            <v>47570.89</v>
          </cell>
          <cell r="E276">
            <v>0</v>
          </cell>
          <cell r="F276">
            <v>7108.29</v>
          </cell>
          <cell r="G276">
            <v>1386</v>
          </cell>
          <cell r="H276">
            <v>141301.60999999999</v>
          </cell>
          <cell r="I276">
            <v>21114.03</v>
          </cell>
          <cell r="J276">
            <v>0</v>
          </cell>
          <cell r="K276">
            <v>0</v>
          </cell>
        </row>
        <row r="279">
          <cell r="A279" t="str">
            <v>121200</v>
          </cell>
          <cell r="B279">
            <v>1</v>
          </cell>
          <cell r="C279">
            <v>5819657</v>
          </cell>
          <cell r="D279">
            <v>1845291.83</v>
          </cell>
          <cell r="E279">
            <v>0</v>
          </cell>
          <cell r="F279">
            <v>275733.26</v>
          </cell>
          <cell r="G279">
            <v>10500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</sheetData>
      <sheetData sheetId="3">
        <row r="2">
          <cell r="A2" t="str">
            <v>URB</v>
          </cell>
          <cell r="B2">
            <v>1</v>
          </cell>
          <cell r="C2" t="str">
            <v>400000</v>
          </cell>
          <cell r="D2" t="str">
            <v>HONORABLE GOBIERNO  MUNICIPAL POTOSI</v>
          </cell>
          <cell r="E2" t="str">
            <v>POTOSI S/N</v>
          </cell>
          <cell r="F2">
            <v>574414</v>
          </cell>
          <cell r="G2">
            <v>0</v>
          </cell>
          <cell r="H2">
            <v>554309.51</v>
          </cell>
          <cell r="I2">
            <v>482249.27</v>
          </cell>
          <cell r="J2">
            <v>72060.240000000005</v>
          </cell>
        </row>
        <row r="3">
          <cell r="A3" t="str">
            <v>DDI</v>
          </cell>
          <cell r="B3">
            <v>1</v>
          </cell>
          <cell r="C3" t="str">
            <v>400010</v>
          </cell>
          <cell r="D3" t="str">
            <v>SISTEMA DON DIEGO</v>
          </cell>
          <cell r="E3" t="str">
            <v>DON DIEGO S/N</v>
          </cell>
          <cell r="F3">
            <v>74384</v>
          </cell>
          <cell r="G3">
            <v>0</v>
          </cell>
          <cell r="H3">
            <v>71780.56</v>
          </cell>
          <cell r="I3">
            <v>62449.09</v>
          </cell>
          <cell r="J3">
            <v>9331.4699999999993</v>
          </cell>
        </row>
        <row r="4">
          <cell r="A4" t="str">
            <v>POR</v>
          </cell>
          <cell r="B4">
            <v>1</v>
          </cell>
          <cell r="C4" t="str">
            <v>400020</v>
          </cell>
          <cell r="D4" t="str">
            <v>SISTEMA PORCO AGUA DE CASTILLA</v>
          </cell>
          <cell r="E4" t="str">
            <v>AGUA DE CASTILLA S/N</v>
          </cell>
          <cell r="F4">
            <v>14811</v>
          </cell>
          <cell r="G4">
            <v>0</v>
          </cell>
          <cell r="H4">
            <v>14292.62</v>
          </cell>
          <cell r="I4">
            <v>12434.580000000002</v>
          </cell>
          <cell r="J4">
            <v>1858.04</v>
          </cell>
        </row>
        <row r="5">
          <cell r="A5" t="str">
            <v>SAC</v>
          </cell>
          <cell r="B5">
            <v>1</v>
          </cell>
          <cell r="C5" t="str">
            <v>400030</v>
          </cell>
          <cell r="D5" t="str">
            <v>SISTEMA . SACACA</v>
          </cell>
          <cell r="E5" t="str">
            <v>SACACA S/N</v>
          </cell>
          <cell r="F5">
            <v>17499</v>
          </cell>
          <cell r="G5">
            <v>0</v>
          </cell>
          <cell r="H5">
            <v>16886.54</v>
          </cell>
          <cell r="I5">
            <v>14691.29</v>
          </cell>
          <cell r="J5">
            <v>2195.25</v>
          </cell>
        </row>
        <row r="6">
          <cell r="A6" t="str">
            <v>YOC</v>
          </cell>
          <cell r="B6">
            <v>1</v>
          </cell>
          <cell r="C6" t="str">
            <v>400040</v>
          </cell>
          <cell r="D6" t="str">
            <v>SISTEMA . YOCALLA</v>
          </cell>
          <cell r="E6" t="str">
            <v>YOCALLA S/N</v>
          </cell>
          <cell r="F6">
            <v>8572</v>
          </cell>
          <cell r="G6">
            <v>0</v>
          </cell>
          <cell r="H6">
            <v>8271.98</v>
          </cell>
          <cell r="I6">
            <v>7196.62</v>
          </cell>
          <cell r="J6">
            <v>1075.3599999999999</v>
          </cell>
        </row>
        <row r="7">
          <cell r="A7" t="str">
            <v>OCU</v>
          </cell>
          <cell r="B7">
            <v>1</v>
          </cell>
          <cell r="C7" t="str">
            <v>400050</v>
          </cell>
          <cell r="D7" t="str">
            <v>SISTEMA . OCURI</v>
          </cell>
          <cell r="E7" t="str">
            <v>OCURI S/N</v>
          </cell>
          <cell r="F7">
            <v>26651</v>
          </cell>
          <cell r="G7">
            <v>0</v>
          </cell>
          <cell r="H7">
            <v>25718.22</v>
          </cell>
          <cell r="I7">
            <v>22374.850000000002</v>
          </cell>
          <cell r="J7">
            <v>3343.37</v>
          </cell>
        </row>
        <row r="8">
          <cell r="A8" t="str">
            <v>PUN</v>
          </cell>
          <cell r="B8">
            <v>1</v>
          </cell>
          <cell r="C8" t="str">
            <v>400060</v>
          </cell>
          <cell r="D8" t="str">
            <v>SISTEMA . PUNUTUMA</v>
          </cell>
          <cell r="E8" t="str">
            <v>PUNUTUMA S/N</v>
          </cell>
          <cell r="F8">
            <v>4946</v>
          </cell>
          <cell r="G8">
            <v>0</v>
          </cell>
          <cell r="H8">
            <v>4772.8900000000003</v>
          </cell>
          <cell r="I8">
            <v>4152.41</v>
          </cell>
          <cell r="J8">
            <v>620.48</v>
          </cell>
        </row>
        <row r="9">
          <cell r="A9" t="str">
            <v>KIL</v>
          </cell>
          <cell r="B9">
            <v>1</v>
          </cell>
          <cell r="C9" t="str">
            <v>400070</v>
          </cell>
          <cell r="D9" t="str">
            <v>SISTEMA . KILPANI</v>
          </cell>
          <cell r="E9" t="str">
            <v>KILPANI S/N</v>
          </cell>
          <cell r="F9">
            <v>5263</v>
          </cell>
          <cell r="G9">
            <v>0</v>
          </cell>
          <cell r="H9">
            <v>5078.8</v>
          </cell>
          <cell r="I9">
            <v>4418.5600000000004</v>
          </cell>
          <cell r="J9">
            <v>660.24</v>
          </cell>
        </row>
        <row r="10">
          <cell r="A10" t="str">
            <v>SAE</v>
          </cell>
          <cell r="B10">
            <v>1</v>
          </cell>
          <cell r="C10" t="str">
            <v>400080</v>
          </cell>
          <cell r="D10" t="str">
            <v>SISTEMA TORO TORO</v>
          </cell>
          <cell r="E10" t="str">
            <v>TORO TORO S/N</v>
          </cell>
          <cell r="F10">
            <v>2250</v>
          </cell>
          <cell r="G10">
            <v>0</v>
          </cell>
          <cell r="H10">
            <v>2171.25</v>
          </cell>
          <cell r="I10">
            <v>1888.99</v>
          </cell>
          <cell r="J10">
            <v>282.26</v>
          </cell>
        </row>
        <row r="11">
          <cell r="A11" t="str">
            <v>TUP</v>
          </cell>
          <cell r="B11">
            <v>1</v>
          </cell>
          <cell r="C11" t="str">
            <v>400090</v>
          </cell>
          <cell r="D11" t="str">
            <v>SISTEMA . TUPIZA</v>
          </cell>
          <cell r="E11" t="str">
            <v>TUPIZA S/N</v>
          </cell>
          <cell r="F11">
            <v>12642</v>
          </cell>
          <cell r="G11">
            <v>0</v>
          </cell>
          <cell r="H11">
            <v>12199.53</v>
          </cell>
          <cell r="I11">
            <v>10613.59</v>
          </cell>
          <cell r="J11">
            <v>1585.94</v>
          </cell>
        </row>
        <row r="12">
          <cell r="A12" t="str">
            <v>LP2</v>
          </cell>
          <cell r="B12">
            <v>1</v>
          </cell>
          <cell r="C12" t="str">
            <v>400150</v>
          </cell>
          <cell r="D12" t="str">
            <v>SISTEMA . LIPEZ II</v>
          </cell>
          <cell r="E12" t="str">
            <v>LIPEZ II S/N</v>
          </cell>
          <cell r="F12">
            <v>1510</v>
          </cell>
          <cell r="G12">
            <v>0</v>
          </cell>
          <cell r="H12">
            <v>1457.15</v>
          </cell>
          <cell r="I12">
            <v>1267.72</v>
          </cell>
          <cell r="J12">
            <v>189.43</v>
          </cell>
        </row>
        <row r="13">
          <cell r="A13" t="str">
            <v>TEL</v>
          </cell>
          <cell r="B13">
            <v>1</v>
          </cell>
          <cell r="C13" t="str">
            <v>400100</v>
          </cell>
          <cell r="D13" t="str">
            <v>SISTEMA . TELAMAYU</v>
          </cell>
          <cell r="E13" t="str">
            <v>TELAMAYU S/N</v>
          </cell>
          <cell r="F13">
            <v>12514</v>
          </cell>
          <cell r="G13">
            <v>0</v>
          </cell>
          <cell r="H13">
            <v>12076.01</v>
          </cell>
          <cell r="I13">
            <v>10506.130000000001</v>
          </cell>
          <cell r="J13">
            <v>1569.88</v>
          </cell>
        </row>
        <row r="14">
          <cell r="A14" t="str">
            <v>QIR</v>
          </cell>
          <cell r="B14">
            <v>1</v>
          </cell>
          <cell r="C14" t="str">
            <v>400110</v>
          </cell>
          <cell r="D14" t="str">
            <v>SISTEMA  LLICA</v>
          </cell>
          <cell r="E14" t="str">
            <v>KARACHIPAMPA S/N</v>
          </cell>
          <cell r="F14">
            <v>4645</v>
          </cell>
          <cell r="G14">
            <v>0</v>
          </cell>
          <cell r="H14">
            <v>4482.42</v>
          </cell>
          <cell r="I14">
            <v>3899.71</v>
          </cell>
          <cell r="J14">
            <v>582.71</v>
          </cell>
        </row>
        <row r="15">
          <cell r="A15" t="str">
            <v>SAQ</v>
          </cell>
          <cell r="B15">
            <v>1</v>
          </cell>
          <cell r="C15" t="str">
            <v>400120</v>
          </cell>
          <cell r="D15" t="str">
            <v>SISTEMA . QUETENA</v>
          </cell>
          <cell r="E15" t="str">
            <v>QUETENA S/N</v>
          </cell>
          <cell r="F15">
            <v>508</v>
          </cell>
          <cell r="G15">
            <v>0</v>
          </cell>
          <cell r="H15">
            <v>490.22</v>
          </cell>
          <cell r="I15">
            <v>426.49</v>
          </cell>
          <cell r="J15">
            <v>63.73</v>
          </cell>
        </row>
        <row r="16">
          <cell r="A16" t="str">
            <v>LP1</v>
          </cell>
          <cell r="B16">
            <v>1</v>
          </cell>
          <cell r="C16" t="str">
            <v>400130</v>
          </cell>
          <cell r="D16" t="str">
            <v>SISTEMA . LIPEZ I</v>
          </cell>
          <cell r="E16" t="str">
            <v>LIPEZ I - SV S/N</v>
          </cell>
          <cell r="F16">
            <v>4289</v>
          </cell>
          <cell r="G16">
            <v>0</v>
          </cell>
          <cell r="H16">
            <v>4138.88</v>
          </cell>
          <cell r="I16">
            <v>3600.83</v>
          </cell>
          <cell r="J16">
            <v>538.04999999999995</v>
          </cell>
        </row>
        <row r="17">
          <cell r="A17" t="str">
            <v>CHA</v>
          </cell>
          <cell r="B17">
            <v>1</v>
          </cell>
          <cell r="C17" t="str">
            <v>400140</v>
          </cell>
          <cell r="D17" t="str">
            <v>SISTEMA . CHAYANTA</v>
          </cell>
          <cell r="E17" t="str">
            <v>CHAYANTA S/N</v>
          </cell>
          <cell r="F17">
            <v>2036</v>
          </cell>
          <cell r="G17">
            <v>0</v>
          </cell>
          <cell r="H17">
            <v>1964.74</v>
          </cell>
          <cell r="I17">
            <v>1709.32</v>
          </cell>
          <cell r="J17">
            <v>255.42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84257</v>
          </cell>
          <cell r="G18">
            <v>0</v>
          </cell>
          <cell r="H18">
            <v>86279.17</v>
          </cell>
          <cell r="I18">
            <v>75062.880000000005</v>
          </cell>
          <cell r="J18">
            <v>11216.29</v>
          </cell>
        </row>
      </sheetData>
      <sheetData sheetId="4"/>
      <sheetData sheetId="5"/>
      <sheetData sheetId="6"/>
      <sheetData sheetId="7"/>
      <sheetData sheetId="8">
        <row r="2">
          <cell r="A2" t="str">
            <v>055</v>
          </cell>
        </row>
      </sheetData>
      <sheetData sheetId="9">
        <row r="4">
          <cell r="A4" t="str">
            <v>VIL</v>
          </cell>
          <cell r="B4">
            <v>7</v>
          </cell>
          <cell r="C4">
            <v>46533</v>
          </cell>
          <cell r="D4">
            <v>0</v>
          </cell>
          <cell r="E4">
            <v>38389.730000000003</v>
          </cell>
          <cell r="F4">
            <v>33399.060000000005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4990.67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7421</v>
          </cell>
          <cell r="C6">
            <v>385740</v>
          </cell>
          <cell r="D6">
            <v>70647.919999992475</v>
          </cell>
          <cell r="E6">
            <v>283397.19999999908</v>
          </cell>
          <cell r="F6">
            <v>313382.55999999115</v>
          </cell>
          <cell r="G6">
            <v>0</v>
          </cell>
          <cell r="H6">
            <v>0</v>
          </cell>
          <cell r="I6">
            <v>46195.339999999938</v>
          </cell>
          <cell r="J6">
            <v>2458.1800000000044</v>
          </cell>
          <cell r="K6">
            <v>40662.560000000391</v>
          </cell>
          <cell r="L6">
            <v>0</v>
          </cell>
          <cell r="M6">
            <v>38831.899999999579</v>
          </cell>
        </row>
        <row r="8">
          <cell r="A8" t="str">
            <v>CHA</v>
          </cell>
          <cell r="B8">
            <v>28</v>
          </cell>
          <cell r="C8">
            <v>194</v>
          </cell>
          <cell r="D8">
            <v>508.76000000000033</v>
          </cell>
          <cell r="E8">
            <v>54.430000000000007</v>
          </cell>
          <cell r="F8">
            <v>490.03000000000031</v>
          </cell>
          <cell r="G8">
            <v>0</v>
          </cell>
          <cell r="H8">
            <v>0</v>
          </cell>
          <cell r="I8">
            <v>73.459999999999994</v>
          </cell>
          <cell r="J8">
            <v>0</v>
          </cell>
          <cell r="K8">
            <v>73.16</v>
          </cell>
          <cell r="L8">
            <v>0</v>
          </cell>
          <cell r="M8">
            <v>0</v>
          </cell>
        </row>
        <row r="9">
          <cell r="A9" t="str">
            <v>DDI</v>
          </cell>
          <cell r="B9">
            <v>1284</v>
          </cell>
          <cell r="C9">
            <v>96010</v>
          </cell>
          <cell r="D9">
            <v>23330.279999999391</v>
          </cell>
          <cell r="E9">
            <v>77799.96000000021</v>
          </cell>
          <cell r="F9">
            <v>87984.959999999497</v>
          </cell>
          <cell r="G9">
            <v>0</v>
          </cell>
          <cell r="H9">
            <v>0</v>
          </cell>
          <cell r="I9">
            <v>13196.380000000205</v>
          </cell>
          <cell r="J9">
            <v>0</v>
          </cell>
          <cell r="K9">
            <v>13145.280000000108</v>
          </cell>
          <cell r="L9">
            <v>0</v>
          </cell>
          <cell r="M9">
            <v>0</v>
          </cell>
        </row>
        <row r="10">
          <cell r="A10" t="str">
            <v>KIL</v>
          </cell>
          <cell r="B10">
            <v>113</v>
          </cell>
          <cell r="C10">
            <v>3685</v>
          </cell>
          <cell r="D10">
            <v>2053.2100000000032</v>
          </cell>
          <cell r="E10">
            <v>2498.83</v>
          </cell>
          <cell r="F10">
            <v>3960.4300000000021</v>
          </cell>
          <cell r="G10">
            <v>0</v>
          </cell>
          <cell r="H10">
            <v>0</v>
          </cell>
          <cell r="I10">
            <v>593.93000000000029</v>
          </cell>
          <cell r="J10">
            <v>0</v>
          </cell>
          <cell r="K10">
            <v>591.61000000000081</v>
          </cell>
          <cell r="L10">
            <v>0</v>
          </cell>
          <cell r="M10">
            <v>0</v>
          </cell>
        </row>
        <row r="11">
          <cell r="A11" t="str">
            <v>LP1</v>
          </cell>
          <cell r="B11">
            <v>54</v>
          </cell>
          <cell r="C11">
            <v>7022</v>
          </cell>
          <cell r="D11">
            <v>981.17999999999927</v>
          </cell>
          <cell r="E11">
            <v>6577.8899999999985</v>
          </cell>
          <cell r="F11">
            <v>6576.4499999999971</v>
          </cell>
          <cell r="G11">
            <v>0</v>
          </cell>
          <cell r="H11">
            <v>0</v>
          </cell>
          <cell r="I11">
            <v>986.43</v>
          </cell>
          <cell r="J11">
            <v>0</v>
          </cell>
          <cell r="K11">
            <v>982.62000000000046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18</v>
          </cell>
          <cell r="C12">
            <v>1005</v>
          </cell>
          <cell r="D12">
            <v>327.06000000000017</v>
          </cell>
          <cell r="E12">
            <v>673.88</v>
          </cell>
          <cell r="F12">
            <v>870.84000000000015</v>
          </cell>
          <cell r="G12">
            <v>0</v>
          </cell>
          <cell r="H12">
            <v>0</v>
          </cell>
          <cell r="I12">
            <v>130.61000000000001</v>
          </cell>
          <cell r="J12">
            <v>0</v>
          </cell>
          <cell r="K12">
            <v>130.1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393</v>
          </cell>
          <cell r="C13">
            <v>46488</v>
          </cell>
          <cell r="D13">
            <v>7140.8100000000231</v>
          </cell>
          <cell r="E13">
            <v>38922.940000000017</v>
          </cell>
          <cell r="F13">
            <v>40075.810000000049</v>
          </cell>
          <cell r="G13">
            <v>0</v>
          </cell>
          <cell r="H13">
            <v>0</v>
          </cell>
          <cell r="I13">
            <v>5601.6199999999853</v>
          </cell>
          <cell r="J13">
            <v>0</v>
          </cell>
          <cell r="K13">
            <v>5987.939999999996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74</v>
          </cell>
          <cell r="C14">
            <v>19630</v>
          </cell>
          <cell r="D14">
            <v>1344.5800000000004</v>
          </cell>
          <cell r="E14">
            <v>18837.230000000007</v>
          </cell>
          <cell r="F14">
            <v>17558.230000000007</v>
          </cell>
          <cell r="G14">
            <v>0</v>
          </cell>
          <cell r="H14">
            <v>0</v>
          </cell>
          <cell r="I14">
            <v>2633.6399999999981</v>
          </cell>
          <cell r="J14">
            <v>0</v>
          </cell>
          <cell r="K14">
            <v>2623.5800000000027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55</v>
          </cell>
          <cell r="C15">
            <v>4545</v>
          </cell>
          <cell r="D15">
            <v>999.34999999999923</v>
          </cell>
          <cell r="E15">
            <v>3944.93</v>
          </cell>
          <cell r="F15">
            <v>4301.5999999999985</v>
          </cell>
          <cell r="G15">
            <v>0</v>
          </cell>
          <cell r="H15">
            <v>0</v>
          </cell>
          <cell r="I15">
            <v>645.18000000000006</v>
          </cell>
          <cell r="J15">
            <v>0</v>
          </cell>
          <cell r="K15">
            <v>642.68000000000029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73</v>
          </cell>
          <cell r="C16">
            <v>8099</v>
          </cell>
          <cell r="D16">
            <v>1326.4100000000003</v>
          </cell>
          <cell r="E16">
            <v>7311.83</v>
          </cell>
          <cell r="F16">
            <v>7515.340000000002</v>
          </cell>
          <cell r="G16">
            <v>0</v>
          </cell>
          <cell r="H16">
            <v>0</v>
          </cell>
          <cell r="I16">
            <v>1127.229999999998</v>
          </cell>
          <cell r="J16">
            <v>0</v>
          </cell>
          <cell r="K16">
            <v>1122.899999999998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369</v>
          </cell>
          <cell r="C17">
            <v>23610</v>
          </cell>
          <cell r="D17">
            <v>6704.7300000000214</v>
          </cell>
          <cell r="E17">
            <v>18355.82</v>
          </cell>
          <cell r="F17">
            <v>21803.160000000022</v>
          </cell>
          <cell r="G17">
            <v>0</v>
          </cell>
          <cell r="H17">
            <v>0</v>
          </cell>
          <cell r="I17">
            <v>3223.7099999999791</v>
          </cell>
          <cell r="J17">
            <v>0</v>
          </cell>
          <cell r="K17">
            <v>3257.3899999999985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79</v>
          </cell>
          <cell r="C18">
            <v>3859</v>
          </cell>
          <cell r="D18">
            <v>1426.7800000000007</v>
          </cell>
          <cell r="E18">
            <v>2755.2</v>
          </cell>
          <cell r="F18">
            <v>3638.41</v>
          </cell>
          <cell r="G18">
            <v>0</v>
          </cell>
          <cell r="H18">
            <v>0</v>
          </cell>
          <cell r="I18">
            <v>545.67000000000007</v>
          </cell>
          <cell r="J18">
            <v>0</v>
          </cell>
          <cell r="K18">
            <v>543.5700000000005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13</v>
          </cell>
          <cell r="C19">
            <v>1426</v>
          </cell>
          <cell r="D19">
            <v>236.21000000000009</v>
          </cell>
          <cell r="E19">
            <v>1220.78</v>
          </cell>
          <cell r="F19">
            <v>1267.5999999999999</v>
          </cell>
          <cell r="G19">
            <v>0</v>
          </cell>
          <cell r="H19">
            <v>0</v>
          </cell>
          <cell r="I19">
            <v>190.13</v>
          </cell>
          <cell r="J19">
            <v>0</v>
          </cell>
          <cell r="K19">
            <v>189.39000000000004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262</v>
          </cell>
          <cell r="C20">
            <v>17473</v>
          </cell>
          <cell r="D20">
            <v>4760.5400000000136</v>
          </cell>
          <cell r="E20">
            <v>13572.949999999997</v>
          </cell>
          <cell r="F20">
            <v>15950.460000000008</v>
          </cell>
          <cell r="G20">
            <v>0</v>
          </cell>
          <cell r="H20">
            <v>0</v>
          </cell>
          <cell r="I20">
            <v>2392.2999999999865</v>
          </cell>
          <cell r="J20">
            <v>0</v>
          </cell>
          <cell r="K20">
            <v>2383.0300000000038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219</v>
          </cell>
          <cell r="C21">
            <v>12561</v>
          </cell>
          <cell r="D21">
            <v>3979.2300000000109</v>
          </cell>
          <cell r="E21">
            <v>9027.340000000002</v>
          </cell>
          <cell r="F21">
            <v>11315.980000000014</v>
          </cell>
          <cell r="G21">
            <v>0</v>
          </cell>
          <cell r="H21">
            <v>0</v>
          </cell>
          <cell r="I21">
            <v>1697.0799999999965</v>
          </cell>
          <cell r="J21">
            <v>0</v>
          </cell>
          <cell r="K21">
            <v>1690.5899999999979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5457</v>
          </cell>
          <cell r="C22">
            <v>720131</v>
          </cell>
          <cell r="D22">
            <v>99153.689999992115</v>
          </cell>
          <cell r="E22">
            <v>605571.86999999871</v>
          </cell>
          <cell r="F22">
            <v>613114.35999999021</v>
          </cell>
          <cell r="G22">
            <v>0</v>
          </cell>
          <cell r="H22">
            <v>107257.5</v>
          </cell>
          <cell r="I22">
            <v>91972.459999998551</v>
          </cell>
          <cell r="J22">
            <v>0</v>
          </cell>
          <cell r="K22">
            <v>91611.200000000696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199</v>
          </cell>
          <cell r="C23">
            <v>9129</v>
          </cell>
          <cell r="D23">
            <v>3615.8300000000095</v>
          </cell>
          <cell r="E23">
            <v>7237.4299999999985</v>
          </cell>
          <cell r="F23">
            <v>9442.6600000000126</v>
          </cell>
          <cell r="G23">
            <v>0</v>
          </cell>
          <cell r="H23">
            <v>0</v>
          </cell>
          <cell r="I23">
            <v>1416.1099999999926</v>
          </cell>
          <cell r="J23">
            <v>0</v>
          </cell>
          <cell r="K23">
            <v>1410.5999999999951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13</v>
          </cell>
          <cell r="C25">
            <v>15008</v>
          </cell>
          <cell r="D25">
            <v>486.46000000000015</v>
          </cell>
          <cell r="E25">
            <v>15803.74</v>
          </cell>
          <cell r="F25">
            <v>14172.48</v>
          </cell>
          <cell r="G25">
            <v>0</v>
          </cell>
          <cell r="H25">
            <v>0</v>
          </cell>
          <cell r="I25">
            <v>2125.8600000000006</v>
          </cell>
          <cell r="J25">
            <v>0</v>
          </cell>
          <cell r="K25">
            <v>2117.7200000000007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696</v>
          </cell>
          <cell r="D26">
            <v>37.42</v>
          </cell>
          <cell r="E26">
            <v>712.91</v>
          </cell>
          <cell r="F26">
            <v>652.79</v>
          </cell>
          <cell r="G26">
            <v>0</v>
          </cell>
          <cell r="H26">
            <v>0</v>
          </cell>
          <cell r="I26">
            <v>97.92</v>
          </cell>
          <cell r="J26">
            <v>0</v>
          </cell>
          <cell r="K26">
            <v>97.54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3</v>
          </cell>
          <cell r="C27">
            <v>1406</v>
          </cell>
          <cell r="D27">
            <v>112.26</v>
          </cell>
          <cell r="E27">
            <v>1403.53</v>
          </cell>
          <cell r="F27">
            <v>1318.73</v>
          </cell>
          <cell r="G27">
            <v>0</v>
          </cell>
          <cell r="H27">
            <v>0</v>
          </cell>
          <cell r="I27">
            <v>197.81</v>
          </cell>
          <cell r="J27">
            <v>0</v>
          </cell>
          <cell r="K27">
            <v>197.06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1745</v>
          </cell>
          <cell r="D28">
            <v>112.26</v>
          </cell>
          <cell r="E28">
            <v>1768.97</v>
          </cell>
          <cell r="F28">
            <v>1636.68</v>
          </cell>
          <cell r="G28">
            <v>0</v>
          </cell>
          <cell r="H28">
            <v>0</v>
          </cell>
          <cell r="I28">
            <v>245.5</v>
          </cell>
          <cell r="J28">
            <v>0</v>
          </cell>
          <cell r="K28">
            <v>244.55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2</v>
          </cell>
          <cell r="C29">
            <v>1496</v>
          </cell>
          <cell r="D29">
            <v>74.84</v>
          </cell>
          <cell r="E29">
            <v>1537.93</v>
          </cell>
          <cell r="F29">
            <v>1403.11</v>
          </cell>
          <cell r="G29">
            <v>0</v>
          </cell>
          <cell r="H29">
            <v>0</v>
          </cell>
          <cell r="I29">
            <v>210.47</v>
          </cell>
          <cell r="J29">
            <v>0</v>
          </cell>
          <cell r="K29">
            <v>209.66000000000003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3</v>
          </cell>
          <cell r="C30">
            <v>3662</v>
          </cell>
          <cell r="D30">
            <v>112.26</v>
          </cell>
          <cell r="E30">
            <v>3835.49</v>
          </cell>
          <cell r="F30">
            <v>3434.54</v>
          </cell>
          <cell r="G30">
            <v>0</v>
          </cell>
          <cell r="H30">
            <v>0</v>
          </cell>
          <cell r="I30">
            <v>515.17999999999995</v>
          </cell>
          <cell r="J30">
            <v>0</v>
          </cell>
          <cell r="K30">
            <v>513.21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60</v>
          </cell>
          <cell r="D31">
            <v>37.42</v>
          </cell>
          <cell r="E31">
            <v>30.66</v>
          </cell>
          <cell r="F31">
            <v>59.23</v>
          </cell>
          <cell r="G31">
            <v>0</v>
          </cell>
          <cell r="H31">
            <v>0</v>
          </cell>
          <cell r="I31">
            <v>8.8800000000000008</v>
          </cell>
          <cell r="J31">
            <v>0</v>
          </cell>
          <cell r="K31">
            <v>8.85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7</v>
          </cell>
          <cell r="D32">
            <v>37.42</v>
          </cell>
          <cell r="E32">
            <v>0</v>
          </cell>
          <cell r="F32">
            <v>32.56</v>
          </cell>
          <cell r="G32">
            <v>0</v>
          </cell>
          <cell r="H32">
            <v>0</v>
          </cell>
          <cell r="I32">
            <v>4.88</v>
          </cell>
          <cell r="J32">
            <v>0</v>
          </cell>
          <cell r="K32">
            <v>4.8600000000000003</v>
          </cell>
          <cell r="L32">
            <v>0</v>
          </cell>
          <cell r="M32">
            <v>0</v>
          </cell>
        </row>
        <row r="33">
          <cell r="A33" t="str">
            <v>TUP</v>
          </cell>
          <cell r="B33">
            <v>2</v>
          </cell>
          <cell r="C33">
            <v>1903</v>
          </cell>
          <cell r="D33">
            <v>74.84</v>
          </cell>
          <cell r="E33">
            <v>1976.68</v>
          </cell>
          <cell r="F33">
            <v>1784.83</v>
          </cell>
          <cell r="G33">
            <v>0</v>
          </cell>
          <cell r="H33">
            <v>0</v>
          </cell>
          <cell r="I33">
            <v>267.71999999999997</v>
          </cell>
          <cell r="J33">
            <v>0</v>
          </cell>
          <cell r="K33">
            <v>266.69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341</v>
          </cell>
          <cell r="C34">
            <v>520430</v>
          </cell>
          <cell r="D34">
            <v>12760.220000000021</v>
          </cell>
          <cell r="E34">
            <v>549754.01000000013</v>
          </cell>
          <cell r="F34">
            <v>489387.65000000008</v>
          </cell>
          <cell r="G34">
            <v>0</v>
          </cell>
          <cell r="H34">
            <v>44972.700000000084</v>
          </cell>
          <cell r="I34">
            <v>73410.159999999989</v>
          </cell>
          <cell r="J34">
            <v>0</v>
          </cell>
          <cell r="K34">
            <v>73126.58</v>
          </cell>
          <cell r="L34">
            <v>0</v>
          </cell>
          <cell r="M34">
            <v>0</v>
          </cell>
        </row>
        <row r="36">
          <cell r="A36" t="str">
            <v>VIL</v>
          </cell>
          <cell r="B36">
            <v>1440</v>
          </cell>
          <cell r="C36">
            <v>160685</v>
          </cell>
          <cell r="D36">
            <v>27360</v>
          </cell>
          <cell r="E36">
            <v>200390.93000000017</v>
          </cell>
          <cell r="F36">
            <v>198143.29999999993</v>
          </cell>
          <cell r="G36">
            <v>0</v>
          </cell>
          <cell r="H36">
            <v>0</v>
          </cell>
          <cell r="I36">
            <v>29721.89999999983</v>
          </cell>
          <cell r="J36">
            <v>0</v>
          </cell>
          <cell r="K36">
            <v>29607.630000000245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4</v>
          </cell>
          <cell r="C38">
            <v>9467</v>
          </cell>
          <cell r="D38">
            <v>290.36</v>
          </cell>
          <cell r="E38">
            <v>10688.24</v>
          </cell>
          <cell r="F38">
            <v>9551.39</v>
          </cell>
          <cell r="G38">
            <v>0</v>
          </cell>
          <cell r="H38">
            <v>0</v>
          </cell>
          <cell r="I38">
            <v>1432.71</v>
          </cell>
          <cell r="J38">
            <v>0</v>
          </cell>
          <cell r="K38">
            <v>1427.21</v>
          </cell>
          <cell r="L38">
            <v>0</v>
          </cell>
          <cell r="M38">
            <v>0</v>
          </cell>
        </row>
        <row r="40">
          <cell r="A40" t="str">
            <v>CHA</v>
          </cell>
          <cell r="B40">
            <v>856</v>
          </cell>
          <cell r="C40">
            <v>12513</v>
          </cell>
          <cell r="D40">
            <v>14046.959999999899</v>
          </cell>
          <cell r="E40">
            <v>4490.6499999999996</v>
          </cell>
          <cell r="F40">
            <v>16597.079999999936</v>
          </cell>
          <cell r="G40">
            <v>0</v>
          </cell>
          <cell r="H40">
            <v>0</v>
          </cell>
          <cell r="I40">
            <v>1891.5700000000325</v>
          </cell>
          <cell r="J40">
            <v>0</v>
          </cell>
          <cell r="K40">
            <v>1940.5299999999606</v>
          </cell>
          <cell r="L40">
            <v>0</v>
          </cell>
          <cell r="M40">
            <v>3616.5800000000277</v>
          </cell>
        </row>
        <row r="41">
          <cell r="A41" t="str">
            <v>DDI</v>
          </cell>
          <cell r="B41">
            <v>20245</v>
          </cell>
          <cell r="C41">
            <v>379762</v>
          </cell>
          <cell r="D41">
            <v>332222.20999993914</v>
          </cell>
          <cell r="E41">
            <v>95049.269999998869</v>
          </cell>
          <cell r="F41">
            <v>383704.06999995053</v>
          </cell>
          <cell r="G41">
            <v>0</v>
          </cell>
          <cell r="H41">
            <v>0</v>
          </cell>
          <cell r="I41">
            <v>55674.90999999021</v>
          </cell>
          <cell r="J41">
            <v>102.47000000000003</v>
          </cell>
          <cell r="K41">
            <v>43567.409999987467</v>
          </cell>
          <cell r="L41">
            <v>0</v>
          </cell>
          <cell r="M41">
            <v>92141.390000007741</v>
          </cell>
        </row>
        <row r="42">
          <cell r="A42" t="str">
            <v>KIL</v>
          </cell>
          <cell r="B42">
            <v>1590</v>
          </cell>
          <cell r="C42">
            <v>25437</v>
          </cell>
          <cell r="D42">
            <v>26091.899999999794</v>
          </cell>
          <cell r="E42">
            <v>7536.9199999999992</v>
          </cell>
          <cell r="F42">
            <v>30135.739999999889</v>
          </cell>
          <cell r="G42">
            <v>0</v>
          </cell>
          <cell r="H42">
            <v>0</v>
          </cell>
          <cell r="I42">
            <v>4386.799999999972</v>
          </cell>
          <cell r="J42">
            <v>9.3000000000000007</v>
          </cell>
          <cell r="K42">
            <v>3493.0799999999067</v>
          </cell>
          <cell r="L42">
            <v>0</v>
          </cell>
          <cell r="M42">
            <v>6759.1999999998361</v>
          </cell>
        </row>
        <row r="43">
          <cell r="A43" t="str">
            <v>LP1</v>
          </cell>
          <cell r="B43">
            <v>1008</v>
          </cell>
          <cell r="C43">
            <v>23188</v>
          </cell>
          <cell r="D43">
            <v>16541.279999999879</v>
          </cell>
          <cell r="E43">
            <v>7623.85</v>
          </cell>
          <cell r="F43">
            <v>21596.19999999991</v>
          </cell>
          <cell r="G43">
            <v>0</v>
          </cell>
          <cell r="H43">
            <v>0</v>
          </cell>
          <cell r="I43">
            <v>3152.6399999999867</v>
          </cell>
          <cell r="J43">
            <v>0</v>
          </cell>
          <cell r="K43">
            <v>2568.9299999999703</v>
          </cell>
          <cell r="L43">
            <v>0</v>
          </cell>
          <cell r="M43">
            <v>4409.0399999999981</v>
          </cell>
        </row>
        <row r="44">
          <cell r="A44" t="str">
            <v>LP2</v>
          </cell>
          <cell r="B44">
            <v>540</v>
          </cell>
          <cell r="C44">
            <v>7472</v>
          </cell>
          <cell r="D44">
            <v>8861.3999999999451</v>
          </cell>
          <cell r="E44">
            <v>1307.3399999999999</v>
          </cell>
          <cell r="F44">
            <v>9145.4199999999382</v>
          </cell>
          <cell r="G44">
            <v>0</v>
          </cell>
          <cell r="H44">
            <v>0</v>
          </cell>
          <cell r="I44">
            <v>1326.450000000005</v>
          </cell>
          <cell r="J44">
            <v>0</v>
          </cell>
          <cell r="K44">
            <v>1023.3200000000064</v>
          </cell>
          <cell r="L44">
            <v>0</v>
          </cell>
          <cell r="M44">
            <v>2299.6599999999899</v>
          </cell>
        </row>
        <row r="45">
          <cell r="A45" t="str">
            <v>OCU</v>
          </cell>
          <cell r="B45">
            <v>8493</v>
          </cell>
          <cell r="C45">
            <v>142507</v>
          </cell>
          <cell r="D45">
            <v>139370.13000002241</v>
          </cell>
          <cell r="E45">
            <v>23367.350000000282</v>
          </cell>
          <cell r="F45">
            <v>146462.9300000208</v>
          </cell>
          <cell r="G45">
            <v>0</v>
          </cell>
          <cell r="H45">
            <v>0</v>
          </cell>
          <cell r="I45">
            <v>19918.559999997728</v>
          </cell>
          <cell r="J45">
            <v>87.69000000000004</v>
          </cell>
          <cell r="K45">
            <v>16274.550000001876</v>
          </cell>
          <cell r="L45">
            <v>0</v>
          </cell>
          <cell r="M45">
            <v>37507.53000000312</v>
          </cell>
        </row>
        <row r="46">
          <cell r="A46" t="str">
            <v>POR</v>
          </cell>
          <cell r="B46">
            <v>1385</v>
          </cell>
          <cell r="C46">
            <v>138993</v>
          </cell>
          <cell r="D46">
            <v>22727.849999999824</v>
          </cell>
          <cell r="E46">
            <v>64735.239999999962</v>
          </cell>
          <cell r="F46">
            <v>76615.739999999685</v>
          </cell>
          <cell r="G46">
            <v>0</v>
          </cell>
          <cell r="H46">
            <v>0</v>
          </cell>
          <cell r="I46">
            <v>11413.559999999885</v>
          </cell>
          <cell r="J46">
            <v>0</v>
          </cell>
          <cell r="K46">
            <v>10847.350000000104</v>
          </cell>
          <cell r="L46">
            <v>0</v>
          </cell>
          <cell r="M46">
            <v>4023.4700000000244</v>
          </cell>
        </row>
        <row r="47">
          <cell r="A47" t="str">
            <v>PUN</v>
          </cell>
          <cell r="B47">
            <v>919</v>
          </cell>
          <cell r="C47">
            <v>35258</v>
          </cell>
          <cell r="D47">
            <v>15080.78999999989</v>
          </cell>
          <cell r="E47">
            <v>14944.030000000002</v>
          </cell>
          <cell r="F47">
            <v>26612.009999999937</v>
          </cell>
          <cell r="G47">
            <v>0</v>
          </cell>
          <cell r="H47">
            <v>0</v>
          </cell>
          <cell r="I47">
            <v>3917.3599999999446</v>
          </cell>
          <cell r="J47">
            <v>15.120000000000001</v>
          </cell>
          <cell r="K47">
            <v>3412.8099999999554</v>
          </cell>
          <cell r="L47">
            <v>0</v>
          </cell>
          <cell r="M47">
            <v>3762.120000000029</v>
          </cell>
        </row>
        <row r="48">
          <cell r="A48" t="str">
            <v>QIR</v>
          </cell>
          <cell r="B48">
            <v>1150</v>
          </cell>
          <cell r="C48">
            <v>21831</v>
          </cell>
          <cell r="D48">
            <v>18871.499999999858</v>
          </cell>
          <cell r="E48">
            <v>6847.9100000000008</v>
          </cell>
          <cell r="F48">
            <v>23022.839999999902</v>
          </cell>
          <cell r="G48">
            <v>0</v>
          </cell>
          <cell r="H48">
            <v>0</v>
          </cell>
          <cell r="I48">
            <v>3355.1999999999648</v>
          </cell>
          <cell r="J48">
            <v>0</v>
          </cell>
          <cell r="K48">
            <v>2696.5699999999542</v>
          </cell>
          <cell r="L48">
            <v>0</v>
          </cell>
          <cell r="M48">
            <v>4982.5299999999816</v>
          </cell>
        </row>
        <row r="49">
          <cell r="A49" t="str">
            <v>SAC</v>
          </cell>
          <cell r="B49">
            <v>5699</v>
          </cell>
          <cell r="C49">
            <v>75766</v>
          </cell>
          <cell r="D49">
            <v>93520.590000012657</v>
          </cell>
          <cell r="E49">
            <v>12766.02000000005</v>
          </cell>
          <cell r="F49">
            <v>95686.570000011576</v>
          </cell>
          <cell r="G49">
            <v>0</v>
          </cell>
          <cell r="H49">
            <v>0</v>
          </cell>
          <cell r="I49">
            <v>13147.349999999433</v>
          </cell>
          <cell r="J49">
            <v>13.16</v>
          </cell>
          <cell r="K49">
            <v>10600.04000000113</v>
          </cell>
          <cell r="L49">
            <v>0</v>
          </cell>
          <cell r="M49">
            <v>24771.150000001919</v>
          </cell>
        </row>
        <row r="50">
          <cell r="A50" t="str">
            <v>SAE</v>
          </cell>
          <cell r="B50">
            <v>681</v>
          </cell>
          <cell r="C50">
            <v>6422</v>
          </cell>
          <cell r="D50">
            <v>11175.209999999925</v>
          </cell>
          <cell r="E50">
            <v>1221.6499999999999</v>
          </cell>
          <cell r="F50">
            <v>11159.169999999927</v>
          </cell>
          <cell r="G50">
            <v>0</v>
          </cell>
          <cell r="H50">
            <v>0</v>
          </cell>
          <cell r="I50">
            <v>1616.9000000000228</v>
          </cell>
          <cell r="J50">
            <v>6.68</v>
          </cell>
          <cell r="K50">
            <v>1237.6899999999971</v>
          </cell>
          <cell r="L50">
            <v>0</v>
          </cell>
          <cell r="M50">
            <v>2873.8700000000035</v>
          </cell>
        </row>
        <row r="51">
          <cell r="A51" t="str">
            <v>SAQ</v>
          </cell>
          <cell r="B51">
            <v>97</v>
          </cell>
          <cell r="C51">
            <v>2696</v>
          </cell>
          <cell r="D51">
            <v>1591.7700000000023</v>
          </cell>
          <cell r="E51">
            <v>711.62</v>
          </cell>
          <cell r="F51">
            <v>2065.9600000000023</v>
          </cell>
          <cell r="G51">
            <v>0</v>
          </cell>
          <cell r="H51">
            <v>0</v>
          </cell>
          <cell r="I51">
            <v>300.5699999999996</v>
          </cell>
          <cell r="J51">
            <v>0</v>
          </cell>
          <cell r="K51">
            <v>237.42999999999981</v>
          </cell>
          <cell r="L51">
            <v>0</v>
          </cell>
          <cell r="M51">
            <v>477.57000000000039</v>
          </cell>
        </row>
        <row r="52">
          <cell r="A52" t="str">
            <v>TEL</v>
          </cell>
          <cell r="B52">
            <v>3259</v>
          </cell>
          <cell r="C52">
            <v>67917</v>
          </cell>
          <cell r="D52">
            <v>53480.190000004142</v>
          </cell>
          <cell r="E52">
            <v>20709.460000000072</v>
          </cell>
          <cell r="F52">
            <v>66400.570000003616</v>
          </cell>
          <cell r="G52">
            <v>0</v>
          </cell>
          <cell r="H52">
            <v>0</v>
          </cell>
          <cell r="I52">
            <v>9678.5000000000528</v>
          </cell>
          <cell r="J52">
            <v>0</v>
          </cell>
          <cell r="K52">
            <v>7789.080000000592</v>
          </cell>
          <cell r="L52">
            <v>0</v>
          </cell>
          <cell r="M52">
            <v>14289.670000000544</v>
          </cell>
        </row>
        <row r="53">
          <cell r="A53" t="str">
            <v>TUP</v>
          </cell>
          <cell r="B53">
            <v>3559</v>
          </cell>
          <cell r="C53">
            <v>80590</v>
          </cell>
          <cell r="D53">
            <v>58403.19000000519</v>
          </cell>
          <cell r="E53">
            <v>20407.290000000132</v>
          </cell>
          <cell r="F53">
            <v>70775.620000004958</v>
          </cell>
          <cell r="G53">
            <v>0</v>
          </cell>
          <cell r="H53">
            <v>0</v>
          </cell>
          <cell r="I53">
            <v>10235.170000000004</v>
          </cell>
          <cell r="J53">
            <v>263.39</v>
          </cell>
          <cell r="K53">
            <v>8034.8600000003598</v>
          </cell>
          <cell r="L53">
            <v>0</v>
          </cell>
          <cell r="M53">
            <v>16755.590000000575</v>
          </cell>
        </row>
        <row r="54">
          <cell r="A54" t="str">
            <v>URB</v>
          </cell>
          <cell r="B54">
            <v>32015</v>
          </cell>
          <cell r="C54">
            <v>2974321</v>
          </cell>
          <cell r="D54">
            <v>525366.14999964158</v>
          </cell>
          <cell r="E54">
            <v>1314461.8499999817</v>
          </cell>
          <cell r="F54">
            <v>1614980.5199995993</v>
          </cell>
          <cell r="G54">
            <v>0</v>
          </cell>
          <cell r="H54">
            <v>164109.59999999369</v>
          </cell>
          <cell r="I54">
            <v>240019.25000004011</v>
          </cell>
          <cell r="J54">
            <v>6566.1099999999933</v>
          </cell>
          <cell r="K54">
            <v>224847.48000002402</v>
          </cell>
          <cell r="L54">
            <v>0</v>
          </cell>
          <cell r="M54">
            <v>103654.13000001015</v>
          </cell>
        </row>
        <row r="55">
          <cell r="A55" t="str">
            <v>YOC</v>
          </cell>
          <cell r="B55">
            <v>2934</v>
          </cell>
          <cell r="C55">
            <v>28573</v>
          </cell>
          <cell r="D55">
            <v>48146.940000003007</v>
          </cell>
          <cell r="E55">
            <v>4416.0199999999986</v>
          </cell>
          <cell r="F55">
            <v>47370.160000002943</v>
          </cell>
          <cell r="G55">
            <v>0</v>
          </cell>
          <cell r="H55">
            <v>0</v>
          </cell>
          <cell r="I55">
            <v>6855.7400000002917</v>
          </cell>
          <cell r="J55">
            <v>16.45</v>
          </cell>
          <cell r="K55">
            <v>5192.8000000000611</v>
          </cell>
          <cell r="L55">
            <v>0</v>
          </cell>
          <cell r="M55">
            <v>12622.400000000298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BDD"/>
      <sheetName val="BDD_COMPRAS"/>
      <sheetName val="COD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DOMICILIARIA</v>
          </cell>
          <cell r="B2" t="str">
            <v>aResidencial</v>
          </cell>
        </row>
        <row r="3">
          <cell r="A3" t="str">
            <v>GENERAL 1</v>
          </cell>
          <cell r="B3" t="str">
            <v>bGeneral</v>
          </cell>
        </row>
        <row r="4">
          <cell r="A4" t="str">
            <v>GENERAL 2</v>
          </cell>
          <cell r="B4" t="str">
            <v>bGeneral</v>
          </cell>
        </row>
        <row r="5">
          <cell r="A5" t="str">
            <v>INDUSTRIAL 1</v>
          </cell>
          <cell r="B5" t="str">
            <v>cIndustrial</v>
          </cell>
        </row>
        <row r="6">
          <cell r="A6" t="str">
            <v>INDUSTRIAL 2</v>
          </cell>
          <cell r="B6" t="str">
            <v>cIndustrial</v>
          </cell>
        </row>
        <row r="7">
          <cell r="A7" t="str">
            <v>BOMBAS DE RIEGO</v>
          </cell>
          <cell r="B7" t="str">
            <v>bGeneral</v>
          </cell>
        </row>
        <row r="8">
          <cell r="A8" t="str">
            <v>CEMENTERAS</v>
          </cell>
          <cell r="B8" t="str">
            <v>cIndustrial</v>
          </cell>
        </row>
        <row r="9">
          <cell r="A9" t="str">
            <v>ALUMBRADO PUBLICO</v>
          </cell>
          <cell r="B9" t="str">
            <v>dAlumbrado Publico</v>
          </cell>
        </row>
        <row r="10">
          <cell r="A10" t="str">
            <v xml:space="preserve"> DOMICILIARIA                                                                                </v>
          </cell>
          <cell r="B10" t="str">
            <v>aResidencial</v>
          </cell>
        </row>
        <row r="11">
          <cell r="A11" t="str">
            <v xml:space="preserve"> GENERAL 1                                                                                   </v>
          </cell>
          <cell r="B11" t="str">
            <v>bGeneral</v>
          </cell>
        </row>
        <row r="12">
          <cell r="A12" t="str">
            <v xml:space="preserve"> GENERAL 2                                                                                   </v>
          </cell>
          <cell r="B12" t="str">
            <v>bGeneral</v>
          </cell>
        </row>
        <row r="13">
          <cell r="A13" t="str">
            <v xml:space="preserve"> INDUSTRIAL 1                                                                                </v>
          </cell>
          <cell r="B13" t="str">
            <v>cIndustrial</v>
          </cell>
        </row>
        <row r="14">
          <cell r="A14" t="str">
            <v xml:space="preserve"> INDUSTRIAL 2                                                                                </v>
          </cell>
          <cell r="B14" t="str">
            <v>cIndustrial</v>
          </cell>
        </row>
        <row r="15">
          <cell r="A15" t="str">
            <v xml:space="preserve"> BOMBAS DE RIEGO                                                                             </v>
          </cell>
          <cell r="B15" t="str">
            <v>bGeneral</v>
          </cell>
        </row>
        <row r="16">
          <cell r="A16" t="str">
            <v xml:space="preserve"> CEMENTERAS                                                                                  </v>
          </cell>
          <cell r="B16" t="str">
            <v>cIndustrial</v>
          </cell>
        </row>
        <row r="17">
          <cell r="A17" t="str">
            <v xml:space="preserve"> ALUMBRADO PUBLICO                                                                           </v>
          </cell>
          <cell r="B17" t="str">
            <v>dAlumbrado Publico</v>
          </cell>
        </row>
        <row r="18">
          <cell r="A18" t="str">
            <v>SEGURIDAD CIUDADANA</v>
          </cell>
          <cell r="B18" t="str">
            <v>eOtros</v>
          </cell>
        </row>
        <row r="19">
          <cell r="A19" t="str">
            <v>COMERCIAL 1</v>
          </cell>
          <cell r="B19" t="str">
            <v>bGeneral</v>
          </cell>
        </row>
        <row r="20">
          <cell r="A20" t="str">
            <v>COMERCIAL 2</v>
          </cell>
          <cell r="B20" t="str">
            <v>bGeneral</v>
          </cell>
        </row>
        <row r="21">
          <cell r="A21" t="str">
            <v>COMERCIAL 3</v>
          </cell>
          <cell r="B21" t="str">
            <v>bGeneral</v>
          </cell>
        </row>
        <row r="22">
          <cell r="A22" t="str">
            <v>AGUA POTABLE</v>
          </cell>
          <cell r="B22" t="str">
            <v>eOtros</v>
          </cell>
        </row>
        <row r="23">
          <cell r="A23" t="str">
            <v>REVENTA</v>
          </cell>
          <cell r="B23" t="str">
            <v>eOtros</v>
          </cell>
        </row>
        <row r="24">
          <cell r="A24" t="str">
            <v xml:space="preserve"> SEGURIDAD CIUDADANA                                                                         </v>
          </cell>
          <cell r="B24" t="str">
            <v>eOtros</v>
          </cell>
        </row>
        <row r="25">
          <cell r="A25" t="str">
            <v xml:space="preserve"> AGUA POTABLE                                                                                </v>
          </cell>
          <cell r="B25" t="str">
            <v>eOtros</v>
          </cell>
        </row>
        <row r="26">
          <cell r="A26" t="str">
            <v xml:space="preserve"> REVENTA                                                                                     </v>
          </cell>
          <cell r="B26" t="str">
            <v>eOtros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COMPRAS"/>
      <sheetName val="BDD"/>
      <sheetName val="CODIGOS"/>
      <sheetName val="BDD_COMPRAS"/>
      <sheetName val="SISTEMA SUR"/>
      <sheetName val="Hoja1"/>
    </sheetNames>
    <sheetDataSet>
      <sheetData sheetId="0"/>
      <sheetData sheetId="1"/>
      <sheetData sheetId="2"/>
      <sheetData sheetId="3"/>
      <sheetData sheetId="4">
        <row r="13">
          <cell r="C13">
            <v>0</v>
          </cell>
        </row>
      </sheetData>
      <sheetData sheetId="5">
        <row r="2">
          <cell r="C2" t="str">
            <v xml:space="preserve">REVENTA SUR </v>
          </cell>
          <cell r="D2" t="str">
            <v>Otros</v>
          </cell>
        </row>
        <row r="3">
          <cell r="C3" t="str">
            <v xml:space="preserve">INDUSTRIAL ALTA TENSION </v>
          </cell>
          <cell r="D3" t="str">
            <v>Mineria</v>
          </cell>
        </row>
        <row r="4">
          <cell r="C4" t="str">
            <v xml:space="preserve">INDUSTRIAL ALTA TENSION </v>
          </cell>
          <cell r="D4" t="str">
            <v>Mineria</v>
          </cell>
        </row>
        <row r="5">
          <cell r="C5" t="str">
            <v>INDUSTRIAL 2</v>
          </cell>
          <cell r="D5" t="str">
            <v>Industrial</v>
          </cell>
        </row>
        <row r="6">
          <cell r="C6" t="str">
            <v xml:space="preserve">INDUSTRIAL ALTA TENSION </v>
          </cell>
          <cell r="D6" t="str">
            <v>Mineria</v>
          </cell>
        </row>
        <row r="7">
          <cell r="C7" t="str">
            <v xml:space="preserve">REVENTA SUR </v>
          </cell>
          <cell r="D7" t="str">
            <v>Otros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</sheetData>
      <sheetData sheetId="4"/>
      <sheetData sheetId="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D2-PD-BT-NOR</v>
          </cell>
          <cell r="B183" t="str">
            <v>a-Residencial</v>
          </cell>
          <cell r="C183" t="str">
            <v>aResidencial</v>
          </cell>
        </row>
        <row r="184">
          <cell r="A184" t="str">
            <v>G-PD-BT- NOR</v>
          </cell>
          <cell r="B184" t="str">
            <v>b-General</v>
          </cell>
          <cell r="C184" t="str">
            <v>bGeneral</v>
          </cell>
        </row>
        <row r="185">
          <cell r="A185" t="str">
            <v>D2-PD-BT-ITU</v>
          </cell>
          <cell r="B185" t="str">
            <v>a-Residencial</v>
          </cell>
          <cell r="C185" t="str">
            <v>aResidencial</v>
          </cell>
        </row>
        <row r="186">
          <cell r="A186" t="str">
            <v>ITU-IND</v>
          </cell>
          <cell r="B186" t="str">
            <v>c-Industrial</v>
          </cell>
          <cell r="C186" t="str">
            <v>cIndustrial</v>
          </cell>
        </row>
        <row r="187">
          <cell r="A187" t="str">
            <v>ED-GD-MT LCJ</v>
          </cell>
          <cell r="B187">
            <v>0</v>
          </cell>
          <cell r="C187" t="str">
            <v>fOtros</v>
          </cell>
        </row>
        <row r="188">
          <cell r="A188" t="str">
            <v>MI-GD-BT</v>
          </cell>
          <cell r="B188">
            <v>0</v>
          </cell>
          <cell r="C188" t="str">
            <v>dMineria</v>
          </cell>
        </row>
        <row r="189">
          <cell r="A189" t="str">
            <v>AP-PD-BT-YUN</v>
          </cell>
          <cell r="B189" t="str">
            <v>f-Alumbrado Público</v>
          </cell>
          <cell r="C189" t="str">
            <v>eAlumbrado Publico</v>
          </cell>
        </row>
        <row r="190">
          <cell r="A190" t="str">
            <v>AP-PD-BT-SY</v>
          </cell>
          <cell r="B190" t="str">
            <v>f-Alumbrado Público</v>
          </cell>
          <cell r="C190" t="str">
            <v>eAlumbrado Publico</v>
          </cell>
        </row>
      </sheetData>
      <sheetData sheetId="4"/>
      <sheetData sheetId="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BDD"/>
      <sheetName val="CODIGOS"/>
      <sheetName val="COMPRAS"/>
      <sheetName val="MWh"/>
      <sheetName val="BDD_COMPRAS"/>
      <sheetName val="SIN AJUSTES"/>
      <sheetName val="CONSOLIDADO CON AJUSTES"/>
    </sheetNames>
    <sheetDataSet>
      <sheetData sheetId="0"/>
      <sheetData sheetId="1"/>
      <sheetData sheetId="2">
        <row r="2">
          <cell r="A2" t="str">
            <v>D2-PD-BT</v>
          </cell>
          <cell r="C2" t="str">
            <v>aDomiciliario</v>
          </cell>
        </row>
        <row r="3">
          <cell r="A3" t="str">
            <v>D3-PD-BT</v>
          </cell>
          <cell r="C3" t="str">
            <v>aDomiciliario</v>
          </cell>
        </row>
        <row r="4">
          <cell r="A4" t="str">
            <v>D4-PD-BT</v>
          </cell>
          <cell r="C4" t="str">
            <v>aDomiciliario</v>
          </cell>
        </row>
        <row r="5">
          <cell r="A5" t="str">
            <v>D5-PD-BT</v>
          </cell>
          <cell r="C5" t="str">
            <v>aDomiciliario</v>
          </cell>
        </row>
        <row r="6">
          <cell r="A6" t="str">
            <v>D2-PD-MT</v>
          </cell>
          <cell r="C6" t="str">
            <v>aDomiciliario</v>
          </cell>
        </row>
        <row r="7">
          <cell r="A7" t="str">
            <v>D5-PD-MT</v>
          </cell>
          <cell r="C7" t="str">
            <v>aDomiciliario</v>
          </cell>
        </row>
        <row r="8">
          <cell r="A8" t="str">
            <v>D2h-PD-BT</v>
          </cell>
          <cell r="C8" t="str">
            <v>gTransporte Masivo</v>
          </cell>
        </row>
        <row r="9">
          <cell r="A9" t="str">
            <v>G-PD-BT</v>
          </cell>
          <cell r="C9" t="str">
            <v>bGeneral</v>
          </cell>
        </row>
        <row r="10">
          <cell r="A10" t="str">
            <v>G-PD-MT</v>
          </cell>
          <cell r="C10" t="str">
            <v>bGeneral</v>
          </cell>
        </row>
        <row r="11">
          <cell r="A11" t="str">
            <v>I-PD-BT</v>
          </cell>
          <cell r="C11" t="str">
            <v>cIndustrial</v>
          </cell>
        </row>
        <row r="12">
          <cell r="A12" t="str">
            <v>I-PD-MT</v>
          </cell>
          <cell r="B12">
            <v>0</v>
          </cell>
          <cell r="C12" t="str">
            <v>cIndustrial</v>
          </cell>
        </row>
        <row r="13">
          <cell r="A13" t="str">
            <v>MI-PD-BT</v>
          </cell>
          <cell r="B13">
            <v>0</v>
          </cell>
          <cell r="C13" t="str">
            <v>dMineria</v>
          </cell>
        </row>
        <row r="14">
          <cell r="A14" t="str">
            <v>MI-PD-MT</v>
          </cell>
          <cell r="B14">
            <v>0</v>
          </cell>
          <cell r="C14" t="str">
            <v>dMineria</v>
          </cell>
        </row>
        <row r="15">
          <cell r="A15" t="str">
            <v>C-PD-BT</v>
          </cell>
          <cell r="B15">
            <v>0</v>
          </cell>
          <cell r="C15" t="str">
            <v>fComercial</v>
          </cell>
        </row>
        <row r="16">
          <cell r="A16" t="str">
            <v>C-PD-MT</v>
          </cell>
          <cell r="B16">
            <v>0</v>
          </cell>
          <cell r="C16" t="str">
            <v>fComercial</v>
          </cell>
        </row>
        <row r="17">
          <cell r="A17" t="str">
            <v>D2-MD-BT</v>
          </cell>
          <cell r="B17">
            <v>0</v>
          </cell>
          <cell r="C17" t="str">
            <v>aDomiciliario</v>
          </cell>
        </row>
        <row r="18">
          <cell r="A18" t="str">
            <v>D4-MD-BT</v>
          </cell>
          <cell r="B18">
            <v>0</v>
          </cell>
          <cell r="C18" t="str">
            <v>aDomiciliario</v>
          </cell>
        </row>
        <row r="19">
          <cell r="A19" t="str">
            <v>D4-MD-MT</v>
          </cell>
          <cell r="B19">
            <v>0</v>
          </cell>
          <cell r="C19" t="str">
            <v>aDomiciliario</v>
          </cell>
        </row>
        <row r="20">
          <cell r="A20" t="str">
            <v>D5-MD-BT</v>
          </cell>
          <cell r="B20">
            <v>0</v>
          </cell>
          <cell r="C20" t="str">
            <v>aDomiciliario</v>
          </cell>
        </row>
        <row r="21">
          <cell r="A21" t="str">
            <v>D5-MD-MT</v>
          </cell>
          <cell r="B21">
            <v>0</v>
          </cell>
          <cell r="C21" t="str">
            <v>aDomiciliario</v>
          </cell>
        </row>
        <row r="22">
          <cell r="A22" t="str">
            <v>G1-MD-BT</v>
          </cell>
          <cell r="B22">
            <v>0</v>
          </cell>
          <cell r="C22" t="str">
            <v>bGeneral</v>
          </cell>
        </row>
        <row r="23">
          <cell r="A23" t="str">
            <v>G1-MD-MT</v>
          </cell>
          <cell r="B23">
            <v>0</v>
          </cell>
          <cell r="C23" t="str">
            <v>bGeneral</v>
          </cell>
        </row>
        <row r="24">
          <cell r="A24" t="str">
            <v>G-MD-BT</v>
          </cell>
          <cell r="B24">
            <v>0</v>
          </cell>
          <cell r="C24" t="str">
            <v>bGeneral</v>
          </cell>
        </row>
        <row r="25">
          <cell r="A25" t="str">
            <v>G-MD-MT</v>
          </cell>
          <cell r="B25">
            <v>0</v>
          </cell>
          <cell r="C25" t="str">
            <v>bGeneral</v>
          </cell>
        </row>
        <row r="26">
          <cell r="A26" t="str">
            <v>I-MD-BT</v>
          </cell>
          <cell r="B26">
            <v>0</v>
          </cell>
          <cell r="C26" t="str">
            <v>cIndustrial</v>
          </cell>
        </row>
        <row r="27">
          <cell r="A27" t="str">
            <v>I-MD-MT</v>
          </cell>
          <cell r="B27">
            <v>0</v>
          </cell>
          <cell r="C27" t="str">
            <v>cIndustrial</v>
          </cell>
        </row>
        <row r="28">
          <cell r="A28" t="str">
            <v>MI-MD-BT</v>
          </cell>
          <cell r="B28">
            <v>0</v>
          </cell>
          <cell r="C28" t="str">
            <v>dMineria</v>
          </cell>
        </row>
        <row r="29">
          <cell r="A29" t="str">
            <v>MI-MD-MT</v>
          </cell>
          <cell r="B29">
            <v>0</v>
          </cell>
          <cell r="C29" t="str">
            <v>dMineria</v>
          </cell>
        </row>
        <row r="30">
          <cell r="A30" t="str">
            <v>C-MD-BT</v>
          </cell>
          <cell r="B30">
            <v>0</v>
          </cell>
          <cell r="C30" t="str">
            <v>fComercial</v>
          </cell>
        </row>
        <row r="31">
          <cell r="A31" t="str">
            <v>C-MD-MT</v>
          </cell>
          <cell r="B31">
            <v>0</v>
          </cell>
          <cell r="C31" t="str">
            <v>fComercial</v>
          </cell>
        </row>
        <row r="32">
          <cell r="A32" t="str">
            <v>TM-MD-BT</v>
          </cell>
          <cell r="B32">
            <v>0</v>
          </cell>
          <cell r="C32" t="str">
            <v>gTransporte</v>
          </cell>
        </row>
        <row r="33">
          <cell r="A33" t="str">
            <v>ED-MD-MT</v>
          </cell>
          <cell r="B33">
            <v>0</v>
          </cell>
          <cell r="C33" t="str">
            <v>hEmpresas De Distribución</v>
          </cell>
        </row>
        <row r="34">
          <cell r="A34" t="str">
            <v>D5-GD-BT</v>
          </cell>
          <cell r="B34">
            <v>0</v>
          </cell>
          <cell r="C34" t="str">
            <v>aDomiciliario</v>
          </cell>
        </row>
        <row r="35">
          <cell r="A35" t="str">
            <v>D5-GD-MT</v>
          </cell>
          <cell r="B35">
            <v>0</v>
          </cell>
          <cell r="C35" t="str">
            <v>aDomiciliario</v>
          </cell>
        </row>
        <row r="36">
          <cell r="A36" t="str">
            <v>G-GD-BT</v>
          </cell>
          <cell r="B36">
            <v>0</v>
          </cell>
          <cell r="C36" t="str">
            <v>bGeneral</v>
          </cell>
        </row>
        <row r="37">
          <cell r="A37" t="str">
            <v>G-GD-MT</v>
          </cell>
          <cell r="B37">
            <v>0</v>
          </cell>
          <cell r="C37" t="str">
            <v>bGeneral</v>
          </cell>
        </row>
        <row r="38">
          <cell r="A38" t="str">
            <v>G-GD-AT</v>
          </cell>
          <cell r="B38">
            <v>0</v>
          </cell>
          <cell r="C38" t="str">
            <v>bGeneral</v>
          </cell>
        </row>
        <row r="39">
          <cell r="A39" t="str">
            <v>I-GD-BT</v>
          </cell>
          <cell r="B39">
            <v>0</v>
          </cell>
          <cell r="C39" t="str">
            <v>cIndustrial</v>
          </cell>
        </row>
        <row r="40">
          <cell r="A40" t="str">
            <v>I-GD-MT</v>
          </cell>
          <cell r="B40">
            <v>0</v>
          </cell>
          <cell r="C40" t="str">
            <v>cIndustrial</v>
          </cell>
        </row>
        <row r="41">
          <cell r="A41" t="str">
            <v>I-GD-AT</v>
          </cell>
          <cell r="B41">
            <v>0</v>
          </cell>
          <cell r="C41" t="str">
            <v>cIndustrial</v>
          </cell>
        </row>
        <row r="42">
          <cell r="A42" t="str">
            <v>MI-GD-BT</v>
          </cell>
          <cell r="B42">
            <v>0</v>
          </cell>
          <cell r="C42" t="str">
            <v>dMineria</v>
          </cell>
        </row>
        <row r="43">
          <cell r="A43" t="str">
            <v>MI-GD-MT</v>
          </cell>
          <cell r="B43">
            <v>0</v>
          </cell>
          <cell r="C43" t="str">
            <v>dMineria</v>
          </cell>
        </row>
        <row r="44">
          <cell r="A44" t="str">
            <v>C-BD-BT</v>
          </cell>
          <cell r="B44">
            <v>0</v>
          </cell>
          <cell r="C44" t="str">
            <v>dMineria</v>
          </cell>
        </row>
        <row r="45">
          <cell r="A45" t="str">
            <v>C-GD-MT</v>
          </cell>
          <cell r="B45">
            <v>0</v>
          </cell>
          <cell r="C45" t="str">
            <v>dMineria</v>
          </cell>
        </row>
        <row r="46">
          <cell r="A46" t="str">
            <v>TM-GD-BT</v>
          </cell>
          <cell r="B46">
            <v>0</v>
          </cell>
          <cell r="C46" t="str">
            <v>gTransporte</v>
          </cell>
        </row>
        <row r="47">
          <cell r="A47" t="str">
            <v>TM-GD-MT</v>
          </cell>
          <cell r="C47" t="str">
            <v>gTransporte</v>
          </cell>
        </row>
        <row r="48">
          <cell r="A48" t="str">
            <v>ED-GD-MT</v>
          </cell>
          <cell r="C48" t="str">
            <v>hEmpresas De Distribución</v>
          </cell>
        </row>
        <row r="49">
          <cell r="A49" t="str">
            <v>AP-PD-BT</v>
          </cell>
          <cell r="C49" t="str">
            <v>eAlumbrado Público</v>
          </cell>
        </row>
        <row r="50">
          <cell r="A50" t="str">
            <v>AP-PD-BT-AH</v>
          </cell>
          <cell r="C50" t="str">
            <v>eAlumbrado Público</v>
          </cell>
        </row>
        <row r="51">
          <cell r="A51" t="str">
            <v>AP-PD-BT-AC</v>
          </cell>
          <cell r="C51" t="str">
            <v>eAlumbrado Público</v>
          </cell>
        </row>
        <row r="52">
          <cell r="A52" t="str">
            <v>SC</v>
          </cell>
          <cell r="C52" t="str">
            <v>jSeguridad Ciudadana</v>
          </cell>
        </row>
        <row r="53">
          <cell r="A53" t="str">
            <v>AP-PD-BT-SN</v>
          </cell>
          <cell r="C53" t="str">
            <v>eAlumbrado Público</v>
          </cell>
        </row>
        <row r="54">
          <cell r="A54" t="str">
            <v>D2-PD-BT-ARO</v>
          </cell>
          <cell r="C54" t="str">
            <v>aDomiciliario</v>
          </cell>
        </row>
        <row r="55">
          <cell r="A55" t="str">
            <v>ESP-ARO</v>
          </cell>
          <cell r="C55" t="str">
            <v>iOtros</v>
          </cell>
        </row>
        <row r="56">
          <cell r="A56" t="str">
            <v>AP-PD-BT-ARO</v>
          </cell>
          <cell r="C56" t="str">
            <v>eAlumbrado Público</v>
          </cell>
        </row>
        <row r="57">
          <cell r="A57" t="str">
            <v>D2-PD-BT-NOR</v>
          </cell>
          <cell r="C57" t="str">
            <v>aDomiciliario</v>
          </cell>
        </row>
        <row r="58">
          <cell r="A58" t="str">
            <v>G-PD-BT-NOR</v>
          </cell>
          <cell r="C58" t="str">
            <v>bGeneral</v>
          </cell>
        </row>
        <row r="59">
          <cell r="A59" t="str">
            <v>D2-PD-BT-ITU</v>
          </cell>
          <cell r="C59" t="str">
            <v>aDomiciliario</v>
          </cell>
        </row>
        <row r="60">
          <cell r="A60" t="str">
            <v>G-PD-BT- NOR</v>
          </cell>
          <cell r="C60" t="str">
            <v>bGeneral</v>
          </cell>
        </row>
        <row r="61">
          <cell r="A61" t="str">
            <v>AP-PD-BT-EA</v>
          </cell>
          <cell r="B61">
            <v>0</v>
          </cell>
          <cell r="C61" t="str">
            <v>eAlumbrado Público</v>
          </cell>
        </row>
        <row r="62">
          <cell r="A62" t="str">
            <v>AP-PD-BT-LP</v>
          </cell>
          <cell r="B62">
            <v>0</v>
          </cell>
          <cell r="C62" t="str">
            <v>eAlumbrado Público</v>
          </cell>
        </row>
        <row r="63">
          <cell r="A63" t="str">
            <v>AP-PD-BT-PA</v>
          </cell>
          <cell r="B63">
            <v>0</v>
          </cell>
          <cell r="C63" t="str">
            <v>eAlumbrado Público</v>
          </cell>
        </row>
        <row r="64">
          <cell r="A64" t="str">
            <v>AP-PD-BT-VI</v>
          </cell>
          <cell r="B64">
            <v>0</v>
          </cell>
          <cell r="C64" t="str">
            <v>eAlumbrado Público</v>
          </cell>
        </row>
        <row r="65">
          <cell r="A65" t="str">
            <v>AP-PD-BT-LCJ</v>
          </cell>
          <cell r="B65">
            <v>0</v>
          </cell>
          <cell r="C65" t="str">
            <v>eAlumbrado Público</v>
          </cell>
        </row>
        <row r="66">
          <cell r="A66" t="str">
            <v>AP-PD-BT-ITU</v>
          </cell>
          <cell r="B66">
            <v>0</v>
          </cell>
          <cell r="C66" t="str">
            <v>eAlumbrado Público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8">
          <cell r="A78">
            <v>0</v>
          </cell>
        </row>
        <row r="81">
          <cell r="A81">
            <v>0</v>
          </cell>
        </row>
        <row r="84">
          <cell r="A84">
            <v>0</v>
          </cell>
        </row>
        <row r="88">
          <cell r="A88">
            <v>0</v>
          </cell>
        </row>
        <row r="89">
          <cell r="A89">
            <v>0</v>
          </cell>
        </row>
        <row r="93">
          <cell r="A93">
            <v>0</v>
          </cell>
          <cell r="B93">
            <v>0</v>
          </cell>
          <cell r="C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</row>
        <row r="164">
          <cell r="A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B186">
            <v>0</v>
          </cell>
          <cell r="C186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</sheetData>
      <sheetData sheetId="3">
        <row r="2">
          <cell r="A2" t="str">
            <v>D2-PD-BT</v>
          </cell>
        </row>
      </sheetData>
      <sheetData sheetId="4"/>
      <sheetData sheetId="5"/>
      <sheetData sheetId="6"/>
      <sheetData sheetId="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D2-PD-BT-NOR</v>
          </cell>
          <cell r="B183" t="str">
            <v>a-Residencial</v>
          </cell>
          <cell r="C183" t="str">
            <v>aResidencial</v>
          </cell>
        </row>
        <row r="184">
          <cell r="A184" t="str">
            <v>G-PD-BT- NOR</v>
          </cell>
          <cell r="B184" t="str">
            <v>b-General</v>
          </cell>
          <cell r="C184" t="str">
            <v>bGeneral</v>
          </cell>
        </row>
        <row r="185">
          <cell r="A185" t="str">
            <v>D2-PD-BT-ITU</v>
          </cell>
          <cell r="B185" t="str">
            <v>a-Residencial</v>
          </cell>
          <cell r="C185" t="str">
            <v>aResidencial</v>
          </cell>
        </row>
      </sheetData>
      <sheetData sheetId="4"/>
      <sheetData sheetId="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D2-PD-BT-NOR</v>
          </cell>
          <cell r="B183" t="str">
            <v>a-Residencial</v>
          </cell>
          <cell r="C183" t="str">
            <v>aResidencial</v>
          </cell>
        </row>
        <row r="184">
          <cell r="A184" t="str">
            <v>G-PD-BT- NOR</v>
          </cell>
          <cell r="B184" t="str">
            <v>b-General</v>
          </cell>
          <cell r="C184" t="str">
            <v>bGeneral</v>
          </cell>
        </row>
        <row r="185">
          <cell r="A185" t="str">
            <v>D2-PD-BT-ITU</v>
          </cell>
          <cell r="B185" t="str">
            <v>a-Residencial</v>
          </cell>
          <cell r="C185" t="str">
            <v>aResidencial</v>
          </cell>
        </row>
        <row r="186">
          <cell r="A186" t="str">
            <v>ITU-IND</v>
          </cell>
          <cell r="B186" t="str">
            <v>c-Industrial</v>
          </cell>
          <cell r="C186" t="str">
            <v>cIndustrial</v>
          </cell>
        </row>
        <row r="187">
          <cell r="A187" t="str">
            <v>ED-GD-MT LCJ</v>
          </cell>
          <cell r="B187">
            <v>0</v>
          </cell>
          <cell r="C187" t="str">
            <v>fOtros</v>
          </cell>
        </row>
        <row r="188">
          <cell r="A188" t="str">
            <v>MI-GD-BT</v>
          </cell>
          <cell r="B188">
            <v>0</v>
          </cell>
          <cell r="C188" t="str">
            <v>dMineria</v>
          </cell>
        </row>
      </sheetData>
      <sheetData sheetId="4"/>
      <sheetData sheetId="5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D2-PD-BT-NOR</v>
          </cell>
          <cell r="B183" t="str">
            <v>a-Residencial</v>
          </cell>
          <cell r="C183" t="str">
            <v>aResidencial</v>
          </cell>
        </row>
        <row r="184">
          <cell r="A184" t="str">
            <v>G-PD-BT- NOR</v>
          </cell>
          <cell r="B184" t="str">
            <v>b-General</v>
          </cell>
          <cell r="C184" t="str">
            <v>bGeneral</v>
          </cell>
        </row>
        <row r="185">
          <cell r="A185" t="str">
            <v>D2-PD-BT-ITU</v>
          </cell>
          <cell r="B185" t="str">
            <v>a-Residencial</v>
          </cell>
          <cell r="C185" t="str">
            <v>aResidencial</v>
          </cell>
        </row>
        <row r="186">
          <cell r="A186" t="str">
            <v>ITU-IND</v>
          </cell>
          <cell r="B186" t="str">
            <v>c-Industrial</v>
          </cell>
          <cell r="C186" t="str">
            <v>cIndustrial</v>
          </cell>
        </row>
        <row r="187">
          <cell r="A187" t="str">
            <v>ED-GD-MT LCJ</v>
          </cell>
          <cell r="B187">
            <v>0</v>
          </cell>
          <cell r="C187" t="str">
            <v>fOtros</v>
          </cell>
        </row>
        <row r="188">
          <cell r="A188" t="str">
            <v>MI-GD-BT</v>
          </cell>
          <cell r="B188">
            <v>0</v>
          </cell>
          <cell r="C188" t="str">
            <v>dMineria</v>
          </cell>
        </row>
      </sheetData>
      <sheetData sheetId="4"/>
      <sheetData sheetId="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 CON AJUSTES"/>
      <sheetName val="BDD"/>
      <sheetName val="CODIGOS"/>
      <sheetName val="COMPRAS"/>
      <sheetName val="MWh"/>
      <sheetName val="BDD_COMPRAS"/>
      <sheetName val="Hoja1"/>
      <sheetName val="Hoja2"/>
    </sheetNames>
    <sheetDataSet>
      <sheetData sheetId="0"/>
      <sheetData sheetId="1"/>
      <sheetData sheetId="2"/>
      <sheetData sheetId="3">
        <row r="2">
          <cell r="A2" t="str">
            <v>D2-PD-BT</v>
          </cell>
          <cell r="C2" t="str">
            <v>aDomiciliario</v>
          </cell>
        </row>
        <row r="3">
          <cell r="A3" t="str">
            <v>D3-PD-BT</v>
          </cell>
          <cell r="C3" t="str">
            <v>aDomiciliario</v>
          </cell>
        </row>
        <row r="4">
          <cell r="A4" t="str">
            <v>D4-PD-BT</v>
          </cell>
          <cell r="C4" t="str">
            <v>aDomiciliario</v>
          </cell>
        </row>
        <row r="5">
          <cell r="A5" t="str">
            <v>D5-PD-BT</v>
          </cell>
          <cell r="C5" t="str">
            <v>aDomiciliario</v>
          </cell>
        </row>
        <row r="6">
          <cell r="A6" t="str">
            <v>D2-PD-MT</v>
          </cell>
          <cell r="C6" t="str">
            <v>aDomiciliario</v>
          </cell>
        </row>
        <row r="7">
          <cell r="A7" t="str">
            <v>D5-PD-MT</v>
          </cell>
          <cell r="C7" t="str">
            <v>aDomiciliario</v>
          </cell>
        </row>
        <row r="8">
          <cell r="A8" t="str">
            <v>D2h-PD-BT</v>
          </cell>
          <cell r="C8" t="str">
            <v>gTransporte Masivo</v>
          </cell>
        </row>
        <row r="9">
          <cell r="A9" t="str">
            <v>G-PD-BT</v>
          </cell>
          <cell r="C9" t="str">
            <v>bGeneral</v>
          </cell>
        </row>
        <row r="10">
          <cell r="A10" t="str">
            <v>G-PD-MT</v>
          </cell>
          <cell r="C10" t="str">
            <v>bGeneral</v>
          </cell>
        </row>
        <row r="11">
          <cell r="A11" t="str">
            <v>I-PD-BT</v>
          </cell>
          <cell r="C11" t="str">
            <v>cIndustrial</v>
          </cell>
        </row>
        <row r="12">
          <cell r="A12" t="str">
            <v>I-PD-MT</v>
          </cell>
          <cell r="B12">
            <v>0</v>
          </cell>
          <cell r="C12" t="str">
            <v>cIndustrial</v>
          </cell>
        </row>
        <row r="13">
          <cell r="A13" t="str">
            <v>MI-PD-BT</v>
          </cell>
          <cell r="B13">
            <v>0</v>
          </cell>
          <cell r="C13" t="str">
            <v>dMineria</v>
          </cell>
        </row>
        <row r="14">
          <cell r="A14" t="str">
            <v>MI-PD-MT</v>
          </cell>
          <cell r="B14">
            <v>0</v>
          </cell>
          <cell r="C14" t="str">
            <v>dMineria</v>
          </cell>
        </row>
        <row r="15">
          <cell r="A15" t="str">
            <v>C-PD-BT</v>
          </cell>
          <cell r="B15">
            <v>0</v>
          </cell>
          <cell r="C15" t="str">
            <v>fComercial</v>
          </cell>
        </row>
        <row r="16">
          <cell r="A16" t="str">
            <v>C-PD-MT</v>
          </cell>
          <cell r="B16">
            <v>0</v>
          </cell>
          <cell r="C16" t="str">
            <v>fComercial</v>
          </cell>
        </row>
        <row r="17">
          <cell r="A17" t="str">
            <v>D2-MD-BT</v>
          </cell>
          <cell r="B17">
            <v>0</v>
          </cell>
          <cell r="C17" t="str">
            <v>aDomiciliario</v>
          </cell>
        </row>
        <row r="18">
          <cell r="A18" t="str">
            <v>D4-MD-BT</v>
          </cell>
          <cell r="B18">
            <v>0</v>
          </cell>
          <cell r="C18" t="str">
            <v>aDomiciliario</v>
          </cell>
        </row>
        <row r="19">
          <cell r="A19" t="str">
            <v>D4-MD-MT</v>
          </cell>
          <cell r="B19">
            <v>0</v>
          </cell>
          <cell r="C19" t="str">
            <v>aDomiciliario</v>
          </cell>
        </row>
        <row r="20">
          <cell r="A20" t="str">
            <v>D5-MD-BT</v>
          </cell>
          <cell r="B20">
            <v>0</v>
          </cell>
          <cell r="C20" t="str">
            <v>aDomiciliario</v>
          </cell>
        </row>
        <row r="21">
          <cell r="A21" t="str">
            <v>D5-MD-MT</v>
          </cell>
          <cell r="B21">
            <v>0</v>
          </cell>
          <cell r="C21" t="str">
            <v>aDomiciliario</v>
          </cell>
        </row>
        <row r="22">
          <cell r="A22" t="str">
            <v>G1-MD-BT</v>
          </cell>
          <cell r="B22">
            <v>0</v>
          </cell>
          <cell r="C22" t="str">
            <v>bGeneral</v>
          </cell>
        </row>
        <row r="23">
          <cell r="A23" t="str">
            <v>G1-MD-MT</v>
          </cell>
          <cell r="B23">
            <v>0</v>
          </cell>
          <cell r="C23" t="str">
            <v>bGeneral</v>
          </cell>
        </row>
        <row r="24">
          <cell r="A24" t="str">
            <v>G-MD-BT</v>
          </cell>
          <cell r="B24">
            <v>0</v>
          </cell>
          <cell r="C24" t="str">
            <v>bGeneral</v>
          </cell>
        </row>
        <row r="25">
          <cell r="A25" t="str">
            <v>G-MD-MT</v>
          </cell>
          <cell r="B25">
            <v>0</v>
          </cell>
          <cell r="C25" t="str">
            <v>bGeneral</v>
          </cell>
        </row>
        <row r="26">
          <cell r="A26" t="str">
            <v>I-MD-BT</v>
          </cell>
          <cell r="B26">
            <v>0</v>
          </cell>
          <cell r="C26" t="str">
            <v>cIndustrial</v>
          </cell>
        </row>
        <row r="27">
          <cell r="A27" t="str">
            <v>I-MD-MT</v>
          </cell>
          <cell r="B27">
            <v>0</v>
          </cell>
          <cell r="C27" t="str">
            <v>cIndustrial</v>
          </cell>
        </row>
        <row r="28">
          <cell r="A28" t="str">
            <v>MI-MD-BT</v>
          </cell>
          <cell r="B28">
            <v>0</v>
          </cell>
          <cell r="C28" t="str">
            <v>dMineria</v>
          </cell>
        </row>
        <row r="29">
          <cell r="A29" t="str">
            <v>MI-MD-MT</v>
          </cell>
          <cell r="B29">
            <v>0</v>
          </cell>
          <cell r="C29" t="str">
            <v>dMineria</v>
          </cell>
        </row>
        <row r="30">
          <cell r="A30" t="str">
            <v>C-MD-BT</v>
          </cell>
          <cell r="B30">
            <v>0</v>
          </cell>
          <cell r="C30" t="str">
            <v>fComercial</v>
          </cell>
        </row>
        <row r="31">
          <cell r="A31" t="str">
            <v>C-MD-MT</v>
          </cell>
          <cell r="B31">
            <v>0</v>
          </cell>
          <cell r="C31" t="str">
            <v>fComercial</v>
          </cell>
        </row>
        <row r="32">
          <cell r="A32" t="str">
            <v>TM-MD-BT</v>
          </cell>
          <cell r="B32">
            <v>0</v>
          </cell>
          <cell r="C32" t="str">
            <v>gTransporte</v>
          </cell>
        </row>
        <row r="33">
          <cell r="A33" t="str">
            <v>ED-MD-MT</v>
          </cell>
          <cell r="B33">
            <v>0</v>
          </cell>
          <cell r="C33" t="str">
            <v>hEmpresas De Distribución</v>
          </cell>
        </row>
        <row r="34">
          <cell r="A34" t="str">
            <v>D5-GD-BT</v>
          </cell>
          <cell r="B34">
            <v>0</v>
          </cell>
          <cell r="C34" t="str">
            <v>aDomiciliario</v>
          </cell>
        </row>
        <row r="35">
          <cell r="A35" t="str">
            <v>D5-GD-MT</v>
          </cell>
          <cell r="B35">
            <v>0</v>
          </cell>
          <cell r="C35" t="str">
            <v>aDomiciliario</v>
          </cell>
        </row>
        <row r="36">
          <cell r="A36" t="str">
            <v>G-GD-BT</v>
          </cell>
          <cell r="B36">
            <v>0</v>
          </cell>
          <cell r="C36" t="str">
            <v>bGeneral</v>
          </cell>
        </row>
        <row r="37">
          <cell r="A37" t="str">
            <v>G-GD-MT</v>
          </cell>
          <cell r="B37">
            <v>0</v>
          </cell>
          <cell r="C37" t="str">
            <v>bGeneral</v>
          </cell>
        </row>
        <row r="38">
          <cell r="A38" t="str">
            <v>G-GD-AT</v>
          </cell>
          <cell r="B38">
            <v>0</v>
          </cell>
          <cell r="C38" t="str">
            <v>bGeneral</v>
          </cell>
        </row>
        <row r="39">
          <cell r="A39" t="str">
            <v>I-GD-BT</v>
          </cell>
          <cell r="B39">
            <v>0</v>
          </cell>
          <cell r="C39" t="str">
            <v>cIndustrial</v>
          </cell>
        </row>
        <row r="40">
          <cell r="A40" t="str">
            <v>I-GD-MT</v>
          </cell>
          <cell r="B40">
            <v>0</v>
          </cell>
          <cell r="C40" t="str">
            <v>cIndustrial</v>
          </cell>
        </row>
        <row r="41">
          <cell r="A41" t="str">
            <v>I-GD-AT</v>
          </cell>
          <cell r="B41">
            <v>0</v>
          </cell>
          <cell r="C41" t="str">
            <v>cIndustrial</v>
          </cell>
        </row>
        <row r="42">
          <cell r="A42" t="str">
            <v>MI-GD-BT</v>
          </cell>
          <cell r="B42">
            <v>0</v>
          </cell>
          <cell r="C42" t="str">
            <v>dMineria</v>
          </cell>
        </row>
        <row r="43">
          <cell r="A43" t="str">
            <v>MI-GD-MT</v>
          </cell>
          <cell r="B43">
            <v>0</v>
          </cell>
          <cell r="C43" t="str">
            <v>dMineria</v>
          </cell>
        </row>
        <row r="44">
          <cell r="A44" t="str">
            <v>C-BD-BT</v>
          </cell>
          <cell r="B44">
            <v>0</v>
          </cell>
          <cell r="C44" t="str">
            <v>dMineria</v>
          </cell>
        </row>
        <row r="45">
          <cell r="A45" t="str">
            <v>C-GD-MT</v>
          </cell>
          <cell r="B45">
            <v>0</v>
          </cell>
          <cell r="C45" t="str">
            <v>dMineria</v>
          </cell>
        </row>
        <row r="46">
          <cell r="A46" t="str">
            <v>TM-GD-BT</v>
          </cell>
          <cell r="B46">
            <v>0</v>
          </cell>
          <cell r="C46" t="str">
            <v>gTransporte</v>
          </cell>
        </row>
        <row r="47">
          <cell r="A47" t="str">
            <v>TM-GD-MT</v>
          </cell>
          <cell r="C47" t="str">
            <v>gTransporte</v>
          </cell>
        </row>
        <row r="48">
          <cell r="A48" t="str">
            <v>ED-GD-MT</v>
          </cell>
          <cell r="C48" t="str">
            <v>hEmpresas De Distribución</v>
          </cell>
        </row>
        <row r="49">
          <cell r="A49" t="str">
            <v>AP-PD-BT</v>
          </cell>
          <cell r="C49" t="str">
            <v>eAlumbrado Público</v>
          </cell>
        </row>
        <row r="50">
          <cell r="A50" t="str">
            <v>AP-PD-BT-AH</v>
          </cell>
          <cell r="C50" t="str">
            <v>eAlumbrado Público</v>
          </cell>
        </row>
        <row r="51">
          <cell r="A51" t="str">
            <v>AP-PD-BT-AC</v>
          </cell>
          <cell r="C51" t="str">
            <v>eAlumbrado Público</v>
          </cell>
        </row>
        <row r="52">
          <cell r="A52" t="str">
            <v>SC</v>
          </cell>
          <cell r="C52" t="str">
            <v>jSeguridad Ciudadana</v>
          </cell>
        </row>
        <row r="53">
          <cell r="A53" t="str">
            <v>AP-PD-BT-SN</v>
          </cell>
          <cell r="C53" t="str">
            <v>eAlumbrado Público</v>
          </cell>
        </row>
        <row r="54">
          <cell r="A54" t="str">
            <v>D2-PD-BT-ARO</v>
          </cell>
          <cell r="C54" t="str">
            <v>aDomiciliario</v>
          </cell>
        </row>
        <row r="55">
          <cell r="A55" t="str">
            <v>ESP-ARO</v>
          </cell>
          <cell r="C55" t="str">
            <v>iOtros</v>
          </cell>
        </row>
        <row r="56">
          <cell r="A56" t="str">
            <v>AP-PD-BT-ARO</v>
          </cell>
          <cell r="C56" t="str">
            <v>eAlumbrado Público</v>
          </cell>
        </row>
        <row r="57">
          <cell r="A57" t="str">
            <v>D2-PD-BT-NOR</v>
          </cell>
          <cell r="C57" t="str">
            <v>aDomiciliario</v>
          </cell>
        </row>
        <row r="58">
          <cell r="A58" t="str">
            <v>G-PD-BT-NOR</v>
          </cell>
          <cell r="C58" t="str">
            <v>bGeneral</v>
          </cell>
        </row>
        <row r="59">
          <cell r="A59" t="str">
            <v>D2-PD-BT-ITU</v>
          </cell>
          <cell r="C59" t="str">
            <v>aDomiciliario</v>
          </cell>
        </row>
        <row r="60">
          <cell r="A60" t="str">
            <v>AP-PD-BT-EA</v>
          </cell>
          <cell r="B60">
            <v>0</v>
          </cell>
          <cell r="C60" t="str">
            <v>eAlumbrado Público</v>
          </cell>
        </row>
        <row r="61">
          <cell r="A61" t="str">
            <v>AP-PD-BT-LP</v>
          </cell>
          <cell r="B61">
            <v>0</v>
          </cell>
          <cell r="C61" t="str">
            <v>eAlumbrado Público</v>
          </cell>
        </row>
        <row r="62">
          <cell r="A62" t="str">
            <v>AP-PD-BT-PA</v>
          </cell>
          <cell r="B62">
            <v>0</v>
          </cell>
          <cell r="C62" t="str">
            <v>eAlumbrado Público</v>
          </cell>
        </row>
        <row r="63">
          <cell r="A63" t="str">
            <v>AP-PD-BT-VI</v>
          </cell>
          <cell r="B63">
            <v>0</v>
          </cell>
          <cell r="C63" t="str">
            <v>eAlumbrado Público</v>
          </cell>
        </row>
        <row r="64">
          <cell r="A64">
            <v>0</v>
          </cell>
        </row>
        <row r="65">
          <cell r="A65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7">
          <cell r="A77">
            <v>0</v>
          </cell>
        </row>
        <row r="80">
          <cell r="A80">
            <v>0</v>
          </cell>
        </row>
        <row r="83">
          <cell r="A83">
            <v>0</v>
          </cell>
        </row>
        <row r="87">
          <cell r="A87">
            <v>0</v>
          </cell>
        </row>
        <row r="88">
          <cell r="A88">
            <v>0</v>
          </cell>
        </row>
        <row r="92">
          <cell r="A92">
            <v>0</v>
          </cell>
          <cell r="B92">
            <v>0</v>
          </cell>
          <cell r="C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</row>
        <row r="163">
          <cell r="A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B185">
            <v>0</v>
          </cell>
          <cell r="C185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BDD"/>
      <sheetName val="CODIGOS"/>
      <sheetName val="COMPRAS"/>
      <sheetName val="MWh"/>
      <sheetName val="BDD_COMPRAS"/>
      <sheetName val="CONSOLIDADO CON AJUSTES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D2-PD-BT</v>
          </cell>
          <cell r="C2" t="str">
            <v>aDomiciliario</v>
          </cell>
        </row>
        <row r="3">
          <cell r="A3" t="str">
            <v>D3-PD-BT</v>
          </cell>
          <cell r="C3" t="str">
            <v>aDomiciliario</v>
          </cell>
        </row>
        <row r="4">
          <cell r="A4" t="str">
            <v>D4-PD-BT</v>
          </cell>
          <cell r="C4" t="str">
            <v>aDomiciliario</v>
          </cell>
        </row>
        <row r="5">
          <cell r="A5" t="str">
            <v>D5-PD-BT</v>
          </cell>
          <cell r="C5" t="str">
            <v>aDomiciliario</v>
          </cell>
        </row>
        <row r="6">
          <cell r="A6" t="str">
            <v>D2-PD-MT</v>
          </cell>
          <cell r="C6" t="str">
            <v>aDomiciliario</v>
          </cell>
        </row>
        <row r="7">
          <cell r="A7" t="str">
            <v>D5-PD-MT</v>
          </cell>
          <cell r="C7" t="str">
            <v>aDomiciliario</v>
          </cell>
        </row>
        <row r="8">
          <cell r="A8" t="str">
            <v>D2h-PD-BT</v>
          </cell>
          <cell r="C8" t="str">
            <v>gTransporte Masivo</v>
          </cell>
        </row>
        <row r="9">
          <cell r="A9" t="str">
            <v>G-PD-BT</v>
          </cell>
          <cell r="C9" t="str">
            <v>bGeneral</v>
          </cell>
        </row>
        <row r="10">
          <cell r="A10" t="str">
            <v>G-PD-MT</v>
          </cell>
          <cell r="C10" t="str">
            <v>bGeneral</v>
          </cell>
        </row>
        <row r="11">
          <cell r="A11" t="str">
            <v>I-PD-BT</v>
          </cell>
          <cell r="C11" t="str">
            <v>cIndustrial</v>
          </cell>
        </row>
        <row r="12">
          <cell r="A12" t="str">
            <v>I-PD-MT</v>
          </cell>
          <cell r="B12">
            <v>0</v>
          </cell>
          <cell r="C12" t="str">
            <v>cIndustrial</v>
          </cell>
        </row>
        <row r="13">
          <cell r="A13" t="str">
            <v>MI-PD-BT</v>
          </cell>
          <cell r="B13">
            <v>0</v>
          </cell>
          <cell r="C13" t="str">
            <v>dMineria</v>
          </cell>
        </row>
        <row r="14">
          <cell r="A14" t="str">
            <v>MI-PD-MT</v>
          </cell>
          <cell r="B14">
            <v>0</v>
          </cell>
          <cell r="C14" t="str">
            <v>dMineria</v>
          </cell>
        </row>
        <row r="15">
          <cell r="A15" t="str">
            <v>C-PD-BT</v>
          </cell>
          <cell r="B15">
            <v>0</v>
          </cell>
          <cell r="C15" t="str">
            <v>fComercial</v>
          </cell>
        </row>
        <row r="16">
          <cell r="A16" t="str">
            <v>C-PD-MT</v>
          </cell>
          <cell r="B16">
            <v>0</v>
          </cell>
          <cell r="C16" t="str">
            <v>fComercial</v>
          </cell>
        </row>
        <row r="17">
          <cell r="A17" t="str">
            <v>D2-MD-BT</v>
          </cell>
          <cell r="B17">
            <v>0</v>
          </cell>
          <cell r="C17" t="str">
            <v>aDomiciliario</v>
          </cell>
        </row>
        <row r="18">
          <cell r="A18" t="str">
            <v>D4-MD-BT</v>
          </cell>
          <cell r="B18">
            <v>0</v>
          </cell>
          <cell r="C18" t="str">
            <v>aDomiciliario</v>
          </cell>
        </row>
        <row r="19">
          <cell r="A19" t="str">
            <v>D4-MD-MT</v>
          </cell>
          <cell r="B19">
            <v>0</v>
          </cell>
          <cell r="C19" t="str">
            <v>aDomiciliario</v>
          </cell>
        </row>
        <row r="20">
          <cell r="A20" t="str">
            <v>D5-MD-BT</v>
          </cell>
          <cell r="B20">
            <v>0</v>
          </cell>
          <cell r="C20" t="str">
            <v>aDomiciliario</v>
          </cell>
        </row>
        <row r="21">
          <cell r="A21" t="str">
            <v>D5-MD-MT</v>
          </cell>
          <cell r="B21">
            <v>0</v>
          </cell>
          <cell r="C21" t="str">
            <v>aDomiciliario</v>
          </cell>
        </row>
        <row r="22">
          <cell r="A22" t="str">
            <v>G1-MD-BT</v>
          </cell>
          <cell r="B22">
            <v>0</v>
          </cell>
          <cell r="C22" t="str">
            <v>bGeneral</v>
          </cell>
        </row>
        <row r="23">
          <cell r="A23" t="str">
            <v>G1-MD-MT</v>
          </cell>
          <cell r="B23">
            <v>0</v>
          </cell>
          <cell r="C23" t="str">
            <v>bGeneral</v>
          </cell>
        </row>
        <row r="24">
          <cell r="A24" t="str">
            <v>G-MD-BT</v>
          </cell>
          <cell r="B24">
            <v>0</v>
          </cell>
          <cell r="C24" t="str">
            <v>bGeneral</v>
          </cell>
        </row>
        <row r="25">
          <cell r="A25" t="str">
            <v>G-MD-MT</v>
          </cell>
          <cell r="B25">
            <v>0</v>
          </cell>
          <cell r="C25" t="str">
            <v>bGeneral</v>
          </cell>
        </row>
        <row r="26">
          <cell r="A26" t="str">
            <v>I-MD-BT</v>
          </cell>
          <cell r="B26">
            <v>0</v>
          </cell>
          <cell r="C26" t="str">
            <v>cIndustrial</v>
          </cell>
        </row>
        <row r="27">
          <cell r="A27" t="str">
            <v>I-MD-MT</v>
          </cell>
          <cell r="B27">
            <v>0</v>
          </cell>
          <cell r="C27" t="str">
            <v>cIndustrial</v>
          </cell>
        </row>
        <row r="28">
          <cell r="A28" t="str">
            <v>MI-MD-BT</v>
          </cell>
          <cell r="B28">
            <v>0</v>
          </cell>
          <cell r="C28" t="str">
            <v>dMineria</v>
          </cell>
        </row>
        <row r="29">
          <cell r="A29" t="str">
            <v>MI-MD-MT</v>
          </cell>
          <cell r="B29">
            <v>0</v>
          </cell>
          <cell r="C29" t="str">
            <v>dMineria</v>
          </cell>
        </row>
        <row r="30">
          <cell r="A30" t="str">
            <v>C-MD-BT</v>
          </cell>
          <cell r="B30">
            <v>0</v>
          </cell>
          <cell r="C30" t="str">
            <v>fComercial</v>
          </cell>
        </row>
        <row r="31">
          <cell r="A31" t="str">
            <v>C-MD-MT</v>
          </cell>
          <cell r="B31">
            <v>0</v>
          </cell>
          <cell r="C31" t="str">
            <v>fComercial</v>
          </cell>
        </row>
        <row r="32">
          <cell r="A32" t="str">
            <v>TM-MD-BT</v>
          </cell>
          <cell r="B32">
            <v>0</v>
          </cell>
          <cell r="C32" t="str">
            <v>gTransporte</v>
          </cell>
        </row>
        <row r="33">
          <cell r="A33" t="str">
            <v>ED-MD-MT</v>
          </cell>
          <cell r="B33">
            <v>0</v>
          </cell>
          <cell r="C33" t="str">
            <v>hEmpresas De Distribución</v>
          </cell>
        </row>
        <row r="34">
          <cell r="A34" t="str">
            <v>D5-GD-BT</v>
          </cell>
          <cell r="B34">
            <v>0</v>
          </cell>
          <cell r="C34" t="str">
            <v>aDomiciliario</v>
          </cell>
        </row>
        <row r="35">
          <cell r="A35" t="str">
            <v>D5-GD-MT</v>
          </cell>
          <cell r="B35">
            <v>0</v>
          </cell>
          <cell r="C35" t="str">
            <v>aDomiciliario</v>
          </cell>
        </row>
        <row r="36">
          <cell r="A36" t="str">
            <v>G-GD-BT</v>
          </cell>
          <cell r="B36">
            <v>0</v>
          </cell>
          <cell r="C36" t="str">
            <v>bGeneral</v>
          </cell>
        </row>
        <row r="37">
          <cell r="A37" t="str">
            <v>G-GD-MT</v>
          </cell>
          <cell r="B37">
            <v>0</v>
          </cell>
          <cell r="C37" t="str">
            <v>bGeneral</v>
          </cell>
        </row>
        <row r="38">
          <cell r="A38" t="str">
            <v>G-GD-AT</v>
          </cell>
          <cell r="B38">
            <v>0</v>
          </cell>
          <cell r="C38" t="str">
            <v>bGeneral</v>
          </cell>
        </row>
        <row r="39">
          <cell r="A39" t="str">
            <v>I-GD-BT</v>
          </cell>
          <cell r="B39">
            <v>0</v>
          </cell>
          <cell r="C39" t="str">
            <v>cIndustrial</v>
          </cell>
        </row>
        <row r="40">
          <cell r="A40" t="str">
            <v>I-GD-MT</v>
          </cell>
          <cell r="B40">
            <v>0</v>
          </cell>
          <cell r="C40" t="str">
            <v>cIndustrial</v>
          </cell>
        </row>
        <row r="41">
          <cell r="A41" t="str">
            <v>I-GD-AT</v>
          </cell>
          <cell r="B41">
            <v>0</v>
          </cell>
          <cell r="C41" t="str">
            <v>cIndustrial</v>
          </cell>
        </row>
        <row r="42">
          <cell r="A42" t="str">
            <v>MI-GD-BT</v>
          </cell>
          <cell r="B42">
            <v>0</v>
          </cell>
          <cell r="C42" t="str">
            <v>dMineria</v>
          </cell>
        </row>
        <row r="43">
          <cell r="A43" t="str">
            <v>MI-GD-MT</v>
          </cell>
          <cell r="B43">
            <v>0</v>
          </cell>
          <cell r="C43" t="str">
            <v>dMineria</v>
          </cell>
        </row>
        <row r="44">
          <cell r="A44" t="str">
            <v>C-BD-BT</v>
          </cell>
          <cell r="B44">
            <v>0</v>
          </cell>
          <cell r="C44" t="str">
            <v>dMineria</v>
          </cell>
        </row>
        <row r="45">
          <cell r="A45" t="str">
            <v>C-GD-MT</v>
          </cell>
          <cell r="B45">
            <v>0</v>
          </cell>
          <cell r="C45" t="str">
            <v>dMineria</v>
          </cell>
        </row>
        <row r="46">
          <cell r="A46" t="str">
            <v>TM-GD-BT</v>
          </cell>
          <cell r="B46">
            <v>0</v>
          </cell>
          <cell r="C46" t="str">
            <v>gTransporte</v>
          </cell>
        </row>
        <row r="47">
          <cell r="A47" t="str">
            <v>TM-GD-MT</v>
          </cell>
          <cell r="C47" t="str">
            <v>gTransporte</v>
          </cell>
        </row>
        <row r="48">
          <cell r="A48" t="str">
            <v>ED-GD-MT</v>
          </cell>
          <cell r="C48" t="str">
            <v>hEmpresas De Distribución</v>
          </cell>
        </row>
        <row r="49">
          <cell r="A49" t="str">
            <v>AP-PD-BT</v>
          </cell>
          <cell r="C49" t="str">
            <v>eAlumbrado Público</v>
          </cell>
        </row>
        <row r="50">
          <cell r="A50" t="str">
            <v>AP-PD-BT-AH</v>
          </cell>
          <cell r="C50" t="str">
            <v>eAlumbrado Público</v>
          </cell>
        </row>
        <row r="51">
          <cell r="A51" t="str">
            <v>AP-PD-BT-AC</v>
          </cell>
          <cell r="C51" t="str">
            <v>eAlumbrado Público</v>
          </cell>
        </row>
        <row r="52">
          <cell r="A52" t="str">
            <v>SC</v>
          </cell>
          <cell r="C52" t="str">
            <v>jSeguridad Ciudadana</v>
          </cell>
        </row>
        <row r="53">
          <cell r="A53" t="str">
            <v>AP-PD-BT-SN</v>
          </cell>
          <cell r="C53" t="str">
            <v>eAlumbrado Público</v>
          </cell>
        </row>
        <row r="54">
          <cell r="A54" t="str">
            <v>D2-PD-BT-ARO</v>
          </cell>
          <cell r="C54" t="str">
            <v>aDomiciliario</v>
          </cell>
        </row>
        <row r="55">
          <cell r="A55" t="str">
            <v>ESP-ARO</v>
          </cell>
          <cell r="C55" t="str">
            <v>iOtros</v>
          </cell>
        </row>
        <row r="56">
          <cell r="A56" t="str">
            <v>AP-PD-BT-ARO</v>
          </cell>
          <cell r="C56" t="str">
            <v>eAlumbrado Público</v>
          </cell>
        </row>
        <row r="57">
          <cell r="A57" t="str">
            <v>D2-PD-BT-NOR</v>
          </cell>
          <cell r="C57" t="str">
            <v>aDomiciliario</v>
          </cell>
        </row>
        <row r="58">
          <cell r="A58" t="str">
            <v>G-PD-BT-NOR</v>
          </cell>
          <cell r="C58" t="str">
            <v>bGeneral</v>
          </cell>
        </row>
        <row r="59">
          <cell r="A59" t="str">
            <v>D2-PD-BT-ITU</v>
          </cell>
          <cell r="C59" t="str">
            <v>aDomiciliario</v>
          </cell>
        </row>
        <row r="60">
          <cell r="A60" t="str">
            <v>AP-PD-BT-EA</v>
          </cell>
          <cell r="B60">
            <v>0</v>
          </cell>
          <cell r="C60" t="str">
            <v>eAlumbrado Público</v>
          </cell>
        </row>
        <row r="61">
          <cell r="A61" t="str">
            <v>AP-PD-BT-LP</v>
          </cell>
          <cell r="B61">
            <v>0</v>
          </cell>
          <cell r="C61" t="str">
            <v>eAlumbrado Público</v>
          </cell>
        </row>
        <row r="62">
          <cell r="A62" t="str">
            <v>AP-PD-BT-PA</v>
          </cell>
          <cell r="B62">
            <v>0</v>
          </cell>
          <cell r="C62" t="str">
            <v>eAlumbrado Público</v>
          </cell>
        </row>
        <row r="63">
          <cell r="A63" t="str">
            <v>AP-PD-BT-VI</v>
          </cell>
          <cell r="B63">
            <v>0</v>
          </cell>
          <cell r="C63" t="str">
            <v>eAlumbrado Público</v>
          </cell>
        </row>
        <row r="64">
          <cell r="A64" t="str">
            <v>AP-PD-BT-LCJ</v>
          </cell>
          <cell r="B64">
            <v>0</v>
          </cell>
          <cell r="C64" t="str">
            <v>eAlumbrado Público</v>
          </cell>
        </row>
        <row r="65">
          <cell r="A65" t="str">
            <v>AP-PD-BT-ITU</v>
          </cell>
          <cell r="B65">
            <v>0</v>
          </cell>
          <cell r="C65" t="str">
            <v>eAlumbrado Público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7">
          <cell r="A77">
            <v>0</v>
          </cell>
        </row>
        <row r="80">
          <cell r="A80">
            <v>0</v>
          </cell>
        </row>
        <row r="83">
          <cell r="A83">
            <v>0</v>
          </cell>
        </row>
        <row r="87">
          <cell r="A87">
            <v>0</v>
          </cell>
        </row>
        <row r="88">
          <cell r="A88">
            <v>0</v>
          </cell>
        </row>
        <row r="92">
          <cell r="A92">
            <v>0</v>
          </cell>
          <cell r="B92">
            <v>0</v>
          </cell>
          <cell r="C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</row>
        <row r="163">
          <cell r="A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B185">
            <v>0</v>
          </cell>
          <cell r="C185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4_2011"/>
      <sheetName val="Resumen"/>
      <sheetName val="RescarSistema"/>
      <sheetName val="FC_ESCLI_IND_4_2011"/>
      <sheetName val="AP_FACTURADO_4_2011"/>
      <sheetName val="RUTAS"/>
      <sheetName val="ise_210_POTOSI"/>
      <sheetName val="ise_210_SUR"/>
      <sheetName val="ise_210_VILLAZON"/>
      <sheetName val="ise_210_SANBARTO"/>
    </sheetNames>
    <sheetDataSet>
      <sheetData sheetId="0"/>
      <sheetData sheetId="1">
        <row r="4">
          <cell r="A4" t="str">
            <v>VIL</v>
          </cell>
          <cell r="B4">
            <v>6</v>
          </cell>
          <cell r="C4">
            <v>49532</v>
          </cell>
          <cell r="D4">
            <v>0</v>
          </cell>
          <cell r="E4">
            <v>40665.78</v>
          </cell>
          <cell r="F4">
            <v>35379.229999999996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5286.55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7110</v>
          </cell>
          <cell r="C6">
            <v>392827</v>
          </cell>
          <cell r="D6">
            <v>67331.70000000576</v>
          </cell>
          <cell r="E6">
            <v>290934.09000000224</v>
          </cell>
          <cell r="F6">
            <v>316913.3200000088</v>
          </cell>
          <cell r="G6">
            <v>0</v>
          </cell>
          <cell r="H6">
            <v>0</v>
          </cell>
          <cell r="I6">
            <v>46759.339999999444</v>
          </cell>
          <cell r="J6">
            <v>2563.6899999999946</v>
          </cell>
          <cell r="K6">
            <v>41352.469999999215</v>
          </cell>
          <cell r="L6">
            <v>0</v>
          </cell>
          <cell r="M6">
            <v>37595.089999999858</v>
          </cell>
        </row>
        <row r="8">
          <cell r="A8" t="str">
            <v>VIL</v>
          </cell>
          <cell r="B8">
            <v>2</v>
          </cell>
          <cell r="C8">
            <v>60</v>
          </cell>
          <cell r="D8">
            <v>18</v>
          </cell>
          <cell r="E8">
            <v>30.68</v>
          </cell>
          <cell r="F8">
            <v>42.35</v>
          </cell>
          <cell r="G8">
            <v>0</v>
          </cell>
          <cell r="H8">
            <v>0</v>
          </cell>
          <cell r="I8">
            <v>6.3500000000000005</v>
          </cell>
          <cell r="J8">
            <v>0</v>
          </cell>
          <cell r="K8">
            <v>6.33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9</v>
          </cell>
          <cell r="C10">
            <v>134</v>
          </cell>
          <cell r="D10">
            <v>165.06</v>
          </cell>
          <cell r="E10">
            <v>0</v>
          </cell>
          <cell r="F10">
            <v>143.64000000000001</v>
          </cell>
          <cell r="G10">
            <v>0</v>
          </cell>
          <cell r="H10">
            <v>0</v>
          </cell>
          <cell r="I10">
            <v>21.51</v>
          </cell>
          <cell r="J10">
            <v>0</v>
          </cell>
          <cell r="K10">
            <v>21.419999999999995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1241</v>
          </cell>
          <cell r="C11">
            <v>104345</v>
          </cell>
          <cell r="D11">
            <v>22759.940000000159</v>
          </cell>
          <cell r="E11">
            <v>84321.769999999888</v>
          </cell>
          <cell r="F11">
            <v>93163.960000000239</v>
          </cell>
          <cell r="G11">
            <v>0</v>
          </cell>
          <cell r="H11">
            <v>0</v>
          </cell>
          <cell r="I11">
            <v>13971.789999999901</v>
          </cell>
          <cell r="J11">
            <v>0</v>
          </cell>
          <cell r="K11">
            <v>13917.749999999813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132</v>
          </cell>
          <cell r="C12">
            <v>7284</v>
          </cell>
          <cell r="D12">
            <v>2420.8799999999987</v>
          </cell>
          <cell r="E12">
            <v>5145.1399999999976</v>
          </cell>
          <cell r="F12">
            <v>6582.7599999999975</v>
          </cell>
          <cell r="G12">
            <v>0</v>
          </cell>
          <cell r="H12">
            <v>0</v>
          </cell>
          <cell r="I12">
            <v>987.06999999999948</v>
          </cell>
          <cell r="J12">
            <v>0</v>
          </cell>
          <cell r="K12">
            <v>983.25999999999942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13</v>
          </cell>
          <cell r="C13">
            <v>1902</v>
          </cell>
          <cell r="D13">
            <v>238.42000000000002</v>
          </cell>
          <cell r="E13">
            <v>1621.4500000000003</v>
          </cell>
          <cell r="F13">
            <v>1618.1000000000004</v>
          </cell>
          <cell r="G13">
            <v>0</v>
          </cell>
          <cell r="H13">
            <v>0</v>
          </cell>
          <cell r="I13">
            <v>242.71999999999994</v>
          </cell>
          <cell r="J13">
            <v>0</v>
          </cell>
          <cell r="K13">
            <v>241.77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3</v>
          </cell>
          <cell r="C14">
            <v>22</v>
          </cell>
          <cell r="D14">
            <v>55.019999999999996</v>
          </cell>
          <cell r="E14">
            <v>0</v>
          </cell>
          <cell r="F14">
            <v>47.879999999999995</v>
          </cell>
          <cell r="G14">
            <v>0</v>
          </cell>
          <cell r="H14">
            <v>0</v>
          </cell>
          <cell r="I14">
            <v>7.17</v>
          </cell>
          <cell r="J14">
            <v>0</v>
          </cell>
          <cell r="K14">
            <v>7.14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354</v>
          </cell>
          <cell r="C15">
            <v>42327</v>
          </cell>
          <cell r="D15">
            <v>6492.3600000000306</v>
          </cell>
          <cell r="E15">
            <v>35743.569999999985</v>
          </cell>
          <cell r="F15">
            <v>36745.89</v>
          </cell>
          <cell r="G15">
            <v>0</v>
          </cell>
          <cell r="H15">
            <v>0</v>
          </cell>
          <cell r="I15">
            <v>5396.4900000000071</v>
          </cell>
          <cell r="J15">
            <v>0</v>
          </cell>
          <cell r="K15">
            <v>5490.0400000000163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60</v>
          </cell>
          <cell r="C16">
            <v>17013</v>
          </cell>
          <cell r="D16">
            <v>1100.4000000000001</v>
          </cell>
          <cell r="E16">
            <v>16431.02</v>
          </cell>
          <cell r="F16">
            <v>15252.43</v>
          </cell>
          <cell r="G16">
            <v>0</v>
          </cell>
          <cell r="H16">
            <v>0</v>
          </cell>
          <cell r="I16">
            <v>2287.7699999999995</v>
          </cell>
          <cell r="J16">
            <v>0</v>
          </cell>
          <cell r="K16">
            <v>2278.9900000000011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43</v>
          </cell>
          <cell r="C17">
            <v>2452</v>
          </cell>
          <cell r="D17">
            <v>788.62000000000012</v>
          </cell>
          <cell r="E17">
            <v>1868.93</v>
          </cell>
          <cell r="F17">
            <v>2312.2200000000003</v>
          </cell>
          <cell r="G17">
            <v>0</v>
          </cell>
          <cell r="H17">
            <v>0</v>
          </cell>
          <cell r="I17">
            <v>346.68999999999977</v>
          </cell>
          <cell r="J17">
            <v>0</v>
          </cell>
          <cell r="K17">
            <v>345.33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71</v>
          </cell>
          <cell r="C18">
            <v>5541</v>
          </cell>
          <cell r="D18">
            <v>1302.1399999999992</v>
          </cell>
          <cell r="E18">
            <v>4413.6099999999988</v>
          </cell>
          <cell r="F18">
            <v>4972.8299999999981</v>
          </cell>
          <cell r="G18">
            <v>0</v>
          </cell>
          <cell r="H18">
            <v>0</v>
          </cell>
          <cell r="I18">
            <v>745.78999999999962</v>
          </cell>
          <cell r="J18">
            <v>0</v>
          </cell>
          <cell r="K18">
            <v>742.92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327</v>
          </cell>
          <cell r="C19">
            <v>29924</v>
          </cell>
          <cell r="D19">
            <v>5997.1800000000267</v>
          </cell>
          <cell r="E19">
            <v>23633.08</v>
          </cell>
          <cell r="F19">
            <v>25778.820000000018</v>
          </cell>
          <cell r="G19">
            <v>0</v>
          </cell>
          <cell r="H19">
            <v>0</v>
          </cell>
          <cell r="I19">
            <v>3792.199999999998</v>
          </cell>
          <cell r="J19">
            <v>0</v>
          </cell>
          <cell r="K19">
            <v>3851.4400000000087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78</v>
          </cell>
          <cell r="C20">
            <v>7824</v>
          </cell>
          <cell r="D20">
            <v>1430.5199999999986</v>
          </cell>
          <cell r="E20">
            <v>6338.2199999999993</v>
          </cell>
          <cell r="F20">
            <v>6758.9599999999982</v>
          </cell>
          <cell r="G20">
            <v>0</v>
          </cell>
          <cell r="H20">
            <v>0</v>
          </cell>
          <cell r="I20">
            <v>1013.7199999999997</v>
          </cell>
          <cell r="J20">
            <v>0</v>
          </cell>
          <cell r="K20">
            <v>1009.7799999999996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9</v>
          </cell>
          <cell r="C21">
            <v>172</v>
          </cell>
          <cell r="D21">
            <v>165.06</v>
          </cell>
          <cell r="E21">
            <v>109.87</v>
          </cell>
          <cell r="F21">
            <v>239.22</v>
          </cell>
          <cell r="G21">
            <v>0</v>
          </cell>
          <cell r="H21">
            <v>0</v>
          </cell>
          <cell r="I21">
            <v>35.86</v>
          </cell>
          <cell r="J21">
            <v>0</v>
          </cell>
          <cell r="K21">
            <v>35.71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258</v>
          </cell>
          <cell r="C22">
            <v>18904</v>
          </cell>
          <cell r="D22">
            <v>4731.7200000000166</v>
          </cell>
          <cell r="E22">
            <v>14728.770000000002</v>
          </cell>
          <cell r="F22">
            <v>16931.280000000013</v>
          </cell>
          <cell r="G22">
            <v>0</v>
          </cell>
          <cell r="H22">
            <v>0</v>
          </cell>
          <cell r="I22">
            <v>2539.0700000000011</v>
          </cell>
          <cell r="J22">
            <v>0</v>
          </cell>
          <cell r="K22">
            <v>2529.2100000000064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198</v>
          </cell>
          <cell r="C23">
            <v>10285</v>
          </cell>
          <cell r="D23">
            <v>3631.3200000000083</v>
          </cell>
          <cell r="E23">
            <v>7550</v>
          </cell>
          <cell r="F23">
            <v>9728.2500000000073</v>
          </cell>
          <cell r="G23">
            <v>0</v>
          </cell>
          <cell r="H23">
            <v>0</v>
          </cell>
          <cell r="I23">
            <v>1443.8200000000015</v>
          </cell>
          <cell r="J23">
            <v>0</v>
          </cell>
          <cell r="K23">
            <v>1453.0700000000024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5344</v>
          </cell>
          <cell r="C24">
            <v>626290</v>
          </cell>
          <cell r="D24">
            <v>98005.399999987814</v>
          </cell>
          <cell r="E24">
            <v>520350.06999999733</v>
          </cell>
          <cell r="F24">
            <v>537977.96999998565</v>
          </cell>
          <cell r="G24">
            <v>0</v>
          </cell>
          <cell r="H24">
            <v>100120.5</v>
          </cell>
          <cell r="I24">
            <v>80678.50999999966</v>
          </cell>
          <cell r="J24">
            <v>0</v>
          </cell>
          <cell r="K24">
            <v>80377.499999999491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180</v>
          </cell>
          <cell r="C25">
            <v>9835</v>
          </cell>
          <cell r="D25">
            <v>3301.2000000000057</v>
          </cell>
          <cell r="E25">
            <v>6784.8599999999988</v>
          </cell>
          <cell r="F25">
            <v>8775.3400000000038</v>
          </cell>
          <cell r="G25">
            <v>0</v>
          </cell>
          <cell r="H25">
            <v>0</v>
          </cell>
          <cell r="I25">
            <v>1315.82</v>
          </cell>
          <cell r="J25">
            <v>0</v>
          </cell>
          <cell r="K25">
            <v>1310.7200000000007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10</v>
          </cell>
          <cell r="C27">
            <v>24090</v>
          </cell>
          <cell r="D27">
            <v>377.7</v>
          </cell>
          <cell r="E27">
            <v>25893.800000000007</v>
          </cell>
          <cell r="F27">
            <v>22856.210000000006</v>
          </cell>
          <cell r="G27">
            <v>0</v>
          </cell>
          <cell r="H27">
            <v>0</v>
          </cell>
          <cell r="I27">
            <v>3428.4399999999996</v>
          </cell>
          <cell r="J27">
            <v>0</v>
          </cell>
          <cell r="K27">
            <v>3415.29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910</v>
          </cell>
          <cell r="D28">
            <v>37.770000000000003</v>
          </cell>
          <cell r="E28">
            <v>953.19</v>
          </cell>
          <cell r="F28">
            <v>862.1400000000001</v>
          </cell>
          <cell r="G28">
            <v>0</v>
          </cell>
          <cell r="H28">
            <v>0</v>
          </cell>
          <cell r="I28">
            <v>129.32</v>
          </cell>
          <cell r="J28">
            <v>0</v>
          </cell>
          <cell r="K28">
            <v>128.82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2117</v>
          </cell>
          <cell r="D29">
            <v>113.31</v>
          </cell>
          <cell r="E29">
            <v>2192.0100000000002</v>
          </cell>
          <cell r="F29">
            <v>2005.63</v>
          </cell>
          <cell r="G29">
            <v>0</v>
          </cell>
          <cell r="H29">
            <v>0</v>
          </cell>
          <cell r="I29">
            <v>300.85000000000002</v>
          </cell>
          <cell r="J29">
            <v>0</v>
          </cell>
          <cell r="K29">
            <v>299.69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1888</v>
          </cell>
          <cell r="D30">
            <v>113.31</v>
          </cell>
          <cell r="E30">
            <v>1942.64</v>
          </cell>
          <cell r="F30">
            <v>1788.6800000000003</v>
          </cell>
          <cell r="G30">
            <v>0</v>
          </cell>
          <cell r="H30">
            <v>0</v>
          </cell>
          <cell r="I30">
            <v>268.3</v>
          </cell>
          <cell r="J30">
            <v>0</v>
          </cell>
          <cell r="K30">
            <v>267.27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1184</v>
          </cell>
          <cell r="D31">
            <v>37.770000000000003</v>
          </cell>
          <cell r="E31">
            <v>1251.58</v>
          </cell>
          <cell r="F31">
            <v>1121.73</v>
          </cell>
          <cell r="G31">
            <v>0</v>
          </cell>
          <cell r="H31">
            <v>0</v>
          </cell>
          <cell r="I31">
            <v>168.26</v>
          </cell>
          <cell r="J31">
            <v>0</v>
          </cell>
          <cell r="K31">
            <v>167.62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2721</v>
          </cell>
          <cell r="D32">
            <v>113.31</v>
          </cell>
          <cell r="E32">
            <v>2849.7700000000004</v>
          </cell>
          <cell r="F32">
            <v>2577.88</v>
          </cell>
          <cell r="G32">
            <v>0</v>
          </cell>
          <cell r="H32">
            <v>0</v>
          </cell>
          <cell r="I32">
            <v>386.68</v>
          </cell>
          <cell r="J32">
            <v>0</v>
          </cell>
          <cell r="K32">
            <v>385.20000000000005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506</v>
          </cell>
          <cell r="D33">
            <v>37.770000000000003</v>
          </cell>
          <cell r="E33">
            <v>513.23</v>
          </cell>
          <cell r="F33">
            <v>479.37</v>
          </cell>
          <cell r="G33">
            <v>0</v>
          </cell>
          <cell r="H33">
            <v>0</v>
          </cell>
          <cell r="I33">
            <v>71.91</v>
          </cell>
          <cell r="J33">
            <v>0</v>
          </cell>
          <cell r="K33">
            <v>71.63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0</v>
          </cell>
          <cell r="D34">
            <v>37.770000000000003</v>
          </cell>
          <cell r="E34">
            <v>0</v>
          </cell>
          <cell r="F34">
            <v>32.86</v>
          </cell>
          <cell r="G34">
            <v>0</v>
          </cell>
          <cell r="H34">
            <v>0</v>
          </cell>
          <cell r="I34">
            <v>4.93</v>
          </cell>
          <cell r="J34">
            <v>0</v>
          </cell>
          <cell r="K34">
            <v>4.91</v>
          </cell>
          <cell r="L34">
            <v>0</v>
          </cell>
          <cell r="M34">
            <v>0</v>
          </cell>
        </row>
        <row r="35">
          <cell r="A35" t="str">
            <v>URB</v>
          </cell>
          <cell r="B35">
            <v>315</v>
          </cell>
          <cell r="C35">
            <v>497795</v>
          </cell>
          <cell r="D35">
            <v>11897.550000000088</v>
          </cell>
          <cell r="E35">
            <v>532685.72000000009</v>
          </cell>
          <cell r="F35">
            <v>473787.49</v>
          </cell>
          <cell r="G35">
            <v>0</v>
          </cell>
          <cell r="H35">
            <v>42206.80000000009</v>
          </cell>
          <cell r="I35">
            <v>71061.209999999992</v>
          </cell>
          <cell r="J35">
            <v>0</v>
          </cell>
          <cell r="K35">
            <v>70795.78000000013</v>
          </cell>
          <cell r="L35">
            <v>0</v>
          </cell>
          <cell r="M35">
            <v>0</v>
          </cell>
        </row>
        <row r="37">
          <cell r="A37" t="str">
            <v>VIL</v>
          </cell>
          <cell r="B37">
            <v>1389</v>
          </cell>
          <cell r="C37">
            <v>167539</v>
          </cell>
          <cell r="D37">
            <v>26279.879999999142</v>
          </cell>
          <cell r="E37">
            <v>210477.70000000007</v>
          </cell>
          <cell r="F37">
            <v>205979.08999999936</v>
          </cell>
          <cell r="G37">
            <v>0</v>
          </cell>
          <cell r="H37">
            <v>0</v>
          </cell>
          <cell r="I37">
            <v>30896.680000000106</v>
          </cell>
          <cell r="J37">
            <v>0</v>
          </cell>
          <cell r="K37">
            <v>30778.489999999842</v>
          </cell>
          <cell r="L37">
            <v>0</v>
          </cell>
          <cell r="M37">
            <v>0</v>
          </cell>
        </row>
        <row r="39">
          <cell r="A39" t="str">
            <v>VIL</v>
          </cell>
          <cell r="B39">
            <v>4</v>
          </cell>
          <cell r="C39">
            <v>10022</v>
          </cell>
          <cell r="D39">
            <v>289.04000000000002</v>
          </cell>
          <cell r="E39">
            <v>11264.73</v>
          </cell>
          <cell r="F39">
            <v>10051.780000000001</v>
          </cell>
          <cell r="G39">
            <v>0</v>
          </cell>
          <cell r="H39">
            <v>0</v>
          </cell>
          <cell r="I39">
            <v>1507.7700000000002</v>
          </cell>
          <cell r="J39">
            <v>0</v>
          </cell>
          <cell r="K39">
            <v>1501.9900000000002</v>
          </cell>
          <cell r="L39">
            <v>0</v>
          </cell>
          <cell r="M39">
            <v>0</v>
          </cell>
        </row>
        <row r="41">
          <cell r="A41" t="str">
            <v>CHA</v>
          </cell>
          <cell r="B41">
            <v>744</v>
          </cell>
          <cell r="C41">
            <v>16704</v>
          </cell>
          <cell r="D41">
            <v>12320.639999999959</v>
          </cell>
          <cell r="E41">
            <v>4908.1200000000026</v>
          </cell>
          <cell r="F41">
            <v>15398.439999999966</v>
          </cell>
          <cell r="G41">
            <v>0</v>
          </cell>
          <cell r="H41">
            <v>0</v>
          </cell>
          <cell r="I41">
            <v>1632.3400000000158</v>
          </cell>
          <cell r="J41">
            <v>0</v>
          </cell>
          <cell r="K41">
            <v>1830.3199999999958</v>
          </cell>
          <cell r="L41">
            <v>0</v>
          </cell>
          <cell r="M41">
            <v>3128.5199999999913</v>
          </cell>
        </row>
        <row r="42">
          <cell r="A42" t="str">
            <v>DDI</v>
          </cell>
          <cell r="B42">
            <v>18742</v>
          </cell>
          <cell r="C42">
            <v>383480</v>
          </cell>
          <cell r="D42">
            <v>310367.51999996213</v>
          </cell>
          <cell r="E42">
            <v>95188.330000000657</v>
          </cell>
          <cell r="F42">
            <v>364161.60999995674</v>
          </cell>
          <cell r="G42">
            <v>0</v>
          </cell>
          <cell r="H42">
            <v>0</v>
          </cell>
          <cell r="I42">
            <v>52852.670000012396</v>
          </cell>
          <cell r="J42">
            <v>133.71000000000004</v>
          </cell>
          <cell r="K42">
            <v>41394.240000006044</v>
          </cell>
          <cell r="L42">
            <v>0</v>
          </cell>
          <cell r="M42">
            <v>86548.749999993204</v>
          </cell>
        </row>
        <row r="43">
          <cell r="A43" t="str">
            <v>KIL</v>
          </cell>
          <cell r="B43">
            <v>1826</v>
          </cell>
          <cell r="C43">
            <v>30818</v>
          </cell>
          <cell r="D43">
            <v>30238.560000000929</v>
          </cell>
          <cell r="E43">
            <v>5919.8200000000061</v>
          </cell>
          <cell r="F43">
            <v>32540.030000000905</v>
          </cell>
          <cell r="G43">
            <v>0</v>
          </cell>
          <cell r="H43">
            <v>0</v>
          </cell>
          <cell r="I43">
            <v>4717.4799999999295</v>
          </cell>
          <cell r="J43">
            <v>16.55</v>
          </cell>
          <cell r="K43">
            <v>3618.3500000000322</v>
          </cell>
          <cell r="L43">
            <v>0</v>
          </cell>
          <cell r="M43">
            <v>8261.9900000001599</v>
          </cell>
        </row>
        <row r="44">
          <cell r="A44" t="str">
            <v>LP1</v>
          </cell>
          <cell r="B44">
            <v>830</v>
          </cell>
          <cell r="C44">
            <v>36071</v>
          </cell>
          <cell r="D44">
            <v>13744.799999999916</v>
          </cell>
          <cell r="E44">
            <v>12789.27</v>
          </cell>
          <cell r="F44">
            <v>23778.87999999991</v>
          </cell>
          <cell r="G44">
            <v>0</v>
          </cell>
          <cell r="H44">
            <v>0</v>
          </cell>
          <cell r="I44">
            <v>3462.4999999999873</v>
          </cell>
          <cell r="J44">
            <v>0</v>
          </cell>
          <cell r="K44">
            <v>2755.1900000000055</v>
          </cell>
          <cell r="L44">
            <v>0</v>
          </cell>
          <cell r="M44">
            <v>5334.4700000000366</v>
          </cell>
        </row>
        <row r="45">
          <cell r="A45" t="str">
            <v>LP2</v>
          </cell>
          <cell r="B45">
            <v>448</v>
          </cell>
          <cell r="C45">
            <v>5680</v>
          </cell>
          <cell r="D45">
            <v>7418.8800000000683</v>
          </cell>
          <cell r="E45">
            <v>699.6099999999999</v>
          </cell>
          <cell r="F45">
            <v>7314.9500000000635</v>
          </cell>
          <cell r="G45">
            <v>0</v>
          </cell>
          <cell r="H45">
            <v>0</v>
          </cell>
          <cell r="I45">
            <v>1058.9999999999964</v>
          </cell>
          <cell r="J45">
            <v>0</v>
          </cell>
          <cell r="K45">
            <v>803.54000000000474</v>
          </cell>
          <cell r="L45">
            <v>0</v>
          </cell>
          <cell r="M45">
            <v>1923.4000000000187</v>
          </cell>
        </row>
        <row r="46">
          <cell r="A46" t="str">
            <v>OCU</v>
          </cell>
          <cell r="B46">
            <v>7424</v>
          </cell>
          <cell r="C46">
            <v>129267</v>
          </cell>
          <cell r="D46">
            <v>122941.43999998845</v>
          </cell>
          <cell r="E46">
            <v>25725.369999999944</v>
          </cell>
          <cell r="F46">
            <v>133746.06999998738</v>
          </cell>
          <cell r="G46">
            <v>0</v>
          </cell>
          <cell r="H46">
            <v>0</v>
          </cell>
          <cell r="I46">
            <v>18021.239999999343</v>
          </cell>
          <cell r="J46">
            <v>46.570000000000007</v>
          </cell>
          <cell r="K46">
            <v>14920.740000001017</v>
          </cell>
          <cell r="L46">
            <v>0</v>
          </cell>
          <cell r="M46">
            <v>33654.599999997801</v>
          </cell>
        </row>
        <row r="47">
          <cell r="A47" t="str">
            <v>POR</v>
          </cell>
          <cell r="B47">
            <v>1180</v>
          </cell>
          <cell r="C47">
            <v>106866</v>
          </cell>
          <cell r="D47">
            <v>19540.800000000083</v>
          </cell>
          <cell r="E47">
            <v>47538.210000000021</v>
          </cell>
          <cell r="F47">
            <v>58953.060000000129</v>
          </cell>
          <cell r="G47">
            <v>0</v>
          </cell>
          <cell r="H47">
            <v>0</v>
          </cell>
          <cell r="I47">
            <v>8754.2299999999886</v>
          </cell>
          <cell r="J47">
            <v>0</v>
          </cell>
          <cell r="K47">
            <v>8125.9499999999707</v>
          </cell>
          <cell r="L47">
            <v>0</v>
          </cell>
          <cell r="M47">
            <v>4565.9300000000057</v>
          </cell>
        </row>
        <row r="48">
          <cell r="A48" t="str">
            <v>PUN</v>
          </cell>
          <cell r="B48">
            <v>785</v>
          </cell>
          <cell r="C48">
            <v>11428</v>
          </cell>
          <cell r="D48">
            <v>12999.599999999939</v>
          </cell>
          <cell r="E48">
            <v>1040.6000000000001</v>
          </cell>
          <cell r="F48">
            <v>12667.579999999945</v>
          </cell>
          <cell r="G48">
            <v>0</v>
          </cell>
          <cell r="H48">
            <v>0</v>
          </cell>
          <cell r="I48">
            <v>1831.5000000000157</v>
          </cell>
          <cell r="J48">
            <v>3.31</v>
          </cell>
          <cell r="K48">
            <v>1372.6199999999933</v>
          </cell>
          <cell r="L48">
            <v>0</v>
          </cell>
          <cell r="M48">
            <v>3455.7199999999889</v>
          </cell>
        </row>
        <row r="49">
          <cell r="A49" t="str">
            <v>QIR</v>
          </cell>
          <cell r="B49">
            <v>1132</v>
          </cell>
          <cell r="C49">
            <v>18767</v>
          </cell>
          <cell r="D49">
            <v>18745.92000000002</v>
          </cell>
          <cell r="E49">
            <v>4731.0699999999988</v>
          </cell>
          <cell r="F49">
            <v>21105.77000000003</v>
          </cell>
          <cell r="G49">
            <v>0</v>
          </cell>
          <cell r="H49">
            <v>0</v>
          </cell>
          <cell r="I49">
            <v>3063.0499999999861</v>
          </cell>
          <cell r="J49">
            <v>0</v>
          </cell>
          <cell r="K49">
            <v>2371.2199999999916</v>
          </cell>
          <cell r="L49">
            <v>0</v>
          </cell>
          <cell r="M49">
            <v>5208.9100000000244</v>
          </cell>
        </row>
        <row r="50">
          <cell r="A50" t="str">
            <v>SAC</v>
          </cell>
          <cell r="B50">
            <v>4998</v>
          </cell>
          <cell r="C50">
            <v>69433</v>
          </cell>
          <cell r="D50">
            <v>82766.879999994097</v>
          </cell>
          <cell r="E50">
            <v>12571.739999999965</v>
          </cell>
          <cell r="F50">
            <v>85806.599999993967</v>
          </cell>
          <cell r="G50">
            <v>0</v>
          </cell>
          <cell r="H50">
            <v>0</v>
          </cell>
          <cell r="I50">
            <v>11783.709999999528</v>
          </cell>
          <cell r="J50">
            <v>19.86</v>
          </cell>
          <cell r="K50">
            <v>9532.0200000000877</v>
          </cell>
          <cell r="L50">
            <v>0</v>
          </cell>
          <cell r="M50">
            <v>21851.379999998815</v>
          </cell>
        </row>
        <row r="51">
          <cell r="A51" t="str">
            <v>SAE</v>
          </cell>
          <cell r="B51">
            <v>631</v>
          </cell>
          <cell r="C51">
            <v>13688</v>
          </cell>
          <cell r="D51">
            <v>10449.360000000017</v>
          </cell>
          <cell r="E51">
            <v>3661.6099999999992</v>
          </cell>
          <cell r="F51">
            <v>12663.830000000027</v>
          </cell>
          <cell r="G51">
            <v>0</v>
          </cell>
          <cell r="H51">
            <v>0</v>
          </cell>
          <cell r="I51">
            <v>1841.1400000000158</v>
          </cell>
          <cell r="J51">
            <v>53.910000000000004</v>
          </cell>
          <cell r="K51">
            <v>1447.1399999999883</v>
          </cell>
          <cell r="L51">
            <v>0</v>
          </cell>
          <cell r="M51">
            <v>2910.6599999999958</v>
          </cell>
        </row>
        <row r="52">
          <cell r="A52" t="str">
            <v>SAQ</v>
          </cell>
          <cell r="B52">
            <v>93</v>
          </cell>
          <cell r="C52">
            <v>2788</v>
          </cell>
          <cell r="D52">
            <v>1540.0799999999967</v>
          </cell>
          <cell r="E52">
            <v>918.16</v>
          </cell>
          <cell r="F52">
            <v>2191.7499999999964</v>
          </cell>
          <cell r="G52">
            <v>0</v>
          </cell>
          <cell r="H52">
            <v>0</v>
          </cell>
          <cell r="I52">
            <v>320.78000000000043</v>
          </cell>
          <cell r="J52">
            <v>0</v>
          </cell>
          <cell r="K52">
            <v>266.49000000000041</v>
          </cell>
          <cell r="L52">
            <v>0</v>
          </cell>
          <cell r="M52">
            <v>406.55999999999955</v>
          </cell>
        </row>
        <row r="53">
          <cell r="A53" t="str">
            <v>TEL</v>
          </cell>
          <cell r="B53">
            <v>2969</v>
          </cell>
          <cell r="C53">
            <v>63342</v>
          </cell>
          <cell r="D53">
            <v>49166.639999998821</v>
          </cell>
          <cell r="E53">
            <v>16954.890000000018</v>
          </cell>
          <cell r="F53">
            <v>59320.449999998971</v>
          </cell>
          <cell r="G53">
            <v>0</v>
          </cell>
          <cell r="H53">
            <v>0</v>
          </cell>
          <cell r="I53">
            <v>8626.9799999998031</v>
          </cell>
          <cell r="J53">
            <v>137.31</v>
          </cell>
          <cell r="K53">
            <v>6801.0799999998626</v>
          </cell>
          <cell r="L53">
            <v>0</v>
          </cell>
          <cell r="M53">
            <v>13594.359999999755</v>
          </cell>
        </row>
        <row r="54">
          <cell r="A54" t="str">
            <v>TUP</v>
          </cell>
          <cell r="B54">
            <v>2800</v>
          </cell>
          <cell r="C54">
            <v>61735</v>
          </cell>
          <cell r="D54">
            <v>46367.999999999214</v>
          </cell>
          <cell r="E54">
            <v>16678.209999999985</v>
          </cell>
          <cell r="F54">
            <v>56619.999999999396</v>
          </cell>
          <cell r="G54">
            <v>0</v>
          </cell>
          <cell r="H54">
            <v>0</v>
          </cell>
          <cell r="I54">
            <v>8115.0299999998251</v>
          </cell>
          <cell r="J54">
            <v>132.71000000000004</v>
          </cell>
          <cell r="K54">
            <v>6426.2099999998045</v>
          </cell>
          <cell r="L54">
            <v>0</v>
          </cell>
          <cell r="M54">
            <v>13418.199999999688</v>
          </cell>
        </row>
        <row r="55">
          <cell r="A55" t="str">
            <v>URB</v>
          </cell>
          <cell r="B55">
            <v>30541</v>
          </cell>
          <cell r="C55">
            <v>2505214</v>
          </cell>
          <cell r="D55">
            <v>505760.73999993462</v>
          </cell>
          <cell r="E55">
            <v>1085914.2200000011</v>
          </cell>
          <cell r="F55">
            <v>1399857.9999999567</v>
          </cell>
          <cell r="G55">
            <v>0</v>
          </cell>
          <cell r="H55">
            <v>141745.50000001123</v>
          </cell>
          <cell r="I55">
            <v>207775.87000002092</v>
          </cell>
          <cell r="J55">
            <v>4393.4400000000041</v>
          </cell>
          <cell r="K55">
            <v>191816.95999997889</v>
          </cell>
          <cell r="L55">
            <v>0</v>
          </cell>
          <cell r="M55">
            <v>111600.98999999867</v>
          </cell>
        </row>
        <row r="56">
          <cell r="A56" t="str">
            <v>YOC</v>
          </cell>
          <cell r="B56">
            <v>2683</v>
          </cell>
          <cell r="C56">
            <v>40295</v>
          </cell>
          <cell r="D56">
            <v>44430.479999999487</v>
          </cell>
          <cell r="E56">
            <v>7407.4600000000019</v>
          </cell>
          <cell r="F56">
            <v>46671.469999999521</v>
          </cell>
          <cell r="G56">
            <v>0</v>
          </cell>
          <cell r="H56">
            <v>0</v>
          </cell>
          <cell r="I56">
            <v>6762.6099999998378</v>
          </cell>
          <cell r="J56">
            <v>43.03</v>
          </cell>
          <cell r="K56">
            <v>5166.4699999999648</v>
          </cell>
          <cell r="L56">
            <v>0</v>
          </cell>
          <cell r="M56">
            <v>11974.869999999848</v>
          </cell>
        </row>
      </sheetData>
      <sheetData sheetId="2"/>
      <sheetData sheetId="3">
        <row r="238">
          <cell r="A238" t="str">
            <v>DDI</v>
          </cell>
          <cell r="B238">
            <v>21</v>
          </cell>
          <cell r="C238">
            <v>1551524</v>
          </cell>
          <cell r="D238">
            <v>458940.81999999989</v>
          </cell>
          <cell r="E238">
            <v>436.6</v>
          </cell>
          <cell r="F238">
            <v>68577.359999999986</v>
          </cell>
          <cell r="G238">
            <v>3261</v>
          </cell>
          <cell r="H238">
            <v>184338.65</v>
          </cell>
          <cell r="I238">
            <v>27544.85</v>
          </cell>
          <cell r="J238">
            <v>21812.560000000001</v>
          </cell>
          <cell r="K238">
            <v>3259.3399999999997</v>
          </cell>
        </row>
        <row r="239">
          <cell r="A239" t="str">
            <v>KAR</v>
          </cell>
          <cell r="B239">
            <v>1</v>
          </cell>
          <cell r="C239">
            <v>20303</v>
          </cell>
          <cell r="D239">
            <v>6005.63</v>
          </cell>
          <cell r="E239">
            <v>0</v>
          </cell>
          <cell r="F239">
            <v>897.39</v>
          </cell>
          <cell r="G239">
            <v>171</v>
          </cell>
          <cell r="H239">
            <v>9666.34</v>
          </cell>
          <cell r="I239">
            <v>1444.39</v>
          </cell>
          <cell r="J239">
            <v>0</v>
          </cell>
          <cell r="K239">
            <v>0</v>
          </cell>
        </row>
        <row r="240">
          <cell r="A240" t="str">
            <v>KIL</v>
          </cell>
          <cell r="B240">
            <v>1</v>
          </cell>
          <cell r="C240">
            <v>1166</v>
          </cell>
          <cell r="D240">
            <v>344.9</v>
          </cell>
          <cell r="E240">
            <v>0</v>
          </cell>
          <cell r="F240">
            <v>51.54</v>
          </cell>
          <cell r="G240">
            <v>134</v>
          </cell>
          <cell r="H240">
            <v>7574.79</v>
          </cell>
          <cell r="I240">
            <v>1131.8599999999999</v>
          </cell>
          <cell r="J240">
            <v>0</v>
          </cell>
          <cell r="K240">
            <v>0</v>
          </cell>
        </row>
        <row r="241">
          <cell r="A241" t="str">
            <v>OCU</v>
          </cell>
          <cell r="B241">
            <v>7</v>
          </cell>
          <cell r="C241">
            <v>51101</v>
          </cell>
          <cell r="D241">
            <v>15115.67</v>
          </cell>
          <cell r="E241">
            <v>0</v>
          </cell>
          <cell r="F241">
            <v>2258.67</v>
          </cell>
          <cell r="G241">
            <v>482</v>
          </cell>
          <cell r="H241">
            <v>27246.620000000003</v>
          </cell>
          <cell r="I241">
            <v>4071.3599999999997</v>
          </cell>
          <cell r="J241">
            <v>7808.9900000000007</v>
          </cell>
          <cell r="K241">
            <v>1166.8599999999999</v>
          </cell>
        </row>
        <row r="242">
          <cell r="A242" t="str">
            <v>PUN</v>
          </cell>
          <cell r="B242">
            <v>4</v>
          </cell>
          <cell r="C242">
            <v>251996</v>
          </cell>
          <cell r="D242">
            <v>74540.41</v>
          </cell>
          <cell r="E242">
            <v>0</v>
          </cell>
          <cell r="F242">
            <v>11138.23</v>
          </cell>
          <cell r="G242">
            <v>717</v>
          </cell>
          <cell r="H242">
            <v>40530.769999999997</v>
          </cell>
          <cell r="I242">
            <v>6056.3099999999995</v>
          </cell>
          <cell r="J242">
            <v>2545.71</v>
          </cell>
          <cell r="K242">
            <v>380.39</v>
          </cell>
        </row>
        <row r="243">
          <cell r="A243" t="str">
            <v>SAC</v>
          </cell>
          <cell r="B243">
            <v>1</v>
          </cell>
          <cell r="C243">
            <v>880</v>
          </cell>
          <cell r="D243">
            <v>260.3</v>
          </cell>
          <cell r="E243">
            <v>0</v>
          </cell>
          <cell r="F243">
            <v>38.9</v>
          </cell>
          <cell r="G243">
            <v>49</v>
          </cell>
          <cell r="H243">
            <v>2769.89</v>
          </cell>
          <cell r="I243">
            <v>413.89</v>
          </cell>
          <cell r="J243">
            <v>0</v>
          </cell>
          <cell r="K243">
            <v>0</v>
          </cell>
        </row>
        <row r="244">
          <cell r="A244" t="str">
            <v>TUP</v>
          </cell>
          <cell r="B244">
            <v>3</v>
          </cell>
          <cell r="C244">
            <v>275923</v>
          </cell>
          <cell r="D244">
            <v>81618.03</v>
          </cell>
          <cell r="E244">
            <v>0</v>
          </cell>
          <cell r="F244">
            <v>12195.8</v>
          </cell>
          <cell r="G244">
            <v>1026</v>
          </cell>
          <cell r="H244">
            <v>57997.990000000005</v>
          </cell>
          <cell r="I244">
            <v>8666.3700000000008</v>
          </cell>
          <cell r="J244">
            <v>0</v>
          </cell>
          <cell r="K244">
            <v>0</v>
          </cell>
        </row>
        <row r="245">
          <cell r="A245" t="str">
            <v>URB</v>
          </cell>
          <cell r="B245">
            <v>186</v>
          </cell>
          <cell r="C245">
            <v>7793112</v>
          </cell>
          <cell r="D245">
            <v>2305202.5900000017</v>
          </cell>
          <cell r="E245">
            <v>247913.34</v>
          </cell>
          <cell r="F245">
            <v>344455.49999999959</v>
          </cell>
          <cell r="G245">
            <v>22456</v>
          </cell>
          <cell r="H245">
            <v>1269398.4300000002</v>
          </cell>
          <cell r="I245">
            <v>189680.16000000015</v>
          </cell>
          <cell r="J245">
            <v>132716.68000000005</v>
          </cell>
          <cell r="K245">
            <v>19831.230000000003</v>
          </cell>
        </row>
        <row r="246">
          <cell r="A246">
            <v>0</v>
          </cell>
          <cell r="B246">
            <v>224</v>
          </cell>
          <cell r="C246">
            <v>9946005</v>
          </cell>
          <cell r="D246">
            <v>2942028.3500000015</v>
          </cell>
          <cell r="E246">
            <v>248349.94</v>
          </cell>
          <cell r="F246">
            <v>439613.38999999955</v>
          </cell>
          <cell r="G246">
            <v>28296</v>
          </cell>
          <cell r="H246">
            <v>1599523.4800000002</v>
          </cell>
          <cell r="I246">
            <v>239009.19000000015</v>
          </cell>
          <cell r="J246">
            <v>164883.94000000006</v>
          </cell>
          <cell r="K246">
            <v>24637.820000000003</v>
          </cell>
        </row>
        <row r="249">
          <cell r="A249" t="str">
            <v>121190</v>
          </cell>
          <cell r="B249">
            <v>1</v>
          </cell>
          <cell r="C249">
            <v>1872024</v>
          </cell>
          <cell r="D249">
            <v>325732.18</v>
          </cell>
          <cell r="E249">
            <v>0</v>
          </cell>
          <cell r="F249">
            <v>48672.62</v>
          </cell>
          <cell r="G249">
            <v>4025</v>
          </cell>
          <cell r="H249">
            <v>375653.73</v>
          </cell>
          <cell r="I249">
            <v>56132.17</v>
          </cell>
          <cell r="J249">
            <v>0</v>
          </cell>
          <cell r="K249">
            <v>0</v>
          </cell>
        </row>
        <row r="250">
          <cell r="A250" t="str">
            <v>121193</v>
          </cell>
          <cell r="B250">
            <v>1</v>
          </cell>
          <cell r="C250">
            <v>707624</v>
          </cell>
          <cell r="D250">
            <v>68950.880000000005</v>
          </cell>
          <cell r="E250">
            <v>0</v>
          </cell>
          <cell r="F250">
            <v>10303.01</v>
          </cell>
          <cell r="G250">
            <v>1930</v>
          </cell>
          <cell r="H250">
            <v>167636.31</v>
          </cell>
          <cell r="I250">
            <v>25049.1</v>
          </cell>
          <cell r="J250">
            <v>0</v>
          </cell>
          <cell r="K250">
            <v>0</v>
          </cell>
        </row>
        <row r="251">
          <cell r="A251" t="str">
            <v>121199</v>
          </cell>
          <cell r="B251">
            <v>1</v>
          </cell>
          <cell r="C251">
            <v>664705</v>
          </cell>
          <cell r="D251">
            <v>115658.67</v>
          </cell>
          <cell r="E251">
            <v>0</v>
          </cell>
          <cell r="F251">
            <v>17282.330000000002</v>
          </cell>
          <cell r="G251">
            <v>1459</v>
          </cell>
          <cell r="H251">
            <v>136168.64000000001</v>
          </cell>
          <cell r="I251">
            <v>20347.04</v>
          </cell>
          <cell r="J251">
            <v>0</v>
          </cell>
          <cell r="K251">
            <v>0</v>
          </cell>
        </row>
        <row r="252">
          <cell r="A252" t="str">
            <v>121197</v>
          </cell>
          <cell r="B252">
            <v>1</v>
          </cell>
          <cell r="C252">
            <v>968176</v>
          </cell>
          <cell r="D252">
            <v>96023.69</v>
          </cell>
          <cell r="E252">
            <v>0</v>
          </cell>
          <cell r="F252">
            <v>14348.37</v>
          </cell>
          <cell r="G252">
            <v>2241</v>
          </cell>
          <cell r="H252">
            <v>231722.18</v>
          </cell>
          <cell r="I252">
            <v>34625.15</v>
          </cell>
          <cell r="J252">
            <v>0</v>
          </cell>
          <cell r="K252">
            <v>0</v>
          </cell>
        </row>
        <row r="253">
          <cell r="A253" t="str">
            <v>121195</v>
          </cell>
          <cell r="B253">
            <v>1</v>
          </cell>
          <cell r="C253">
            <v>487857</v>
          </cell>
          <cell r="D253">
            <v>47961.22</v>
          </cell>
          <cell r="E253">
            <v>0</v>
          </cell>
          <cell r="F253">
            <v>7166.62</v>
          </cell>
          <cell r="G253">
            <v>1352</v>
          </cell>
          <cell r="H253">
            <v>138562.25</v>
          </cell>
          <cell r="I253">
            <v>20704.7</v>
          </cell>
          <cell r="J253">
            <v>0</v>
          </cell>
          <cell r="K253">
            <v>0</v>
          </cell>
        </row>
        <row r="254">
          <cell r="A254" t="str">
            <v>121201</v>
          </cell>
          <cell r="B254">
            <v>1</v>
          </cell>
          <cell r="C254">
            <v>1501137</v>
          </cell>
          <cell r="D254">
            <v>271963.96999999997</v>
          </cell>
          <cell r="E254">
            <v>0</v>
          </cell>
          <cell r="F254">
            <v>40638.29</v>
          </cell>
          <cell r="G254">
            <v>2914</v>
          </cell>
          <cell r="H254">
            <v>261197.84</v>
          </cell>
          <cell r="I254">
            <v>39029.56</v>
          </cell>
          <cell r="J254">
            <v>0</v>
          </cell>
          <cell r="K254">
            <v>0</v>
          </cell>
        </row>
        <row r="255">
          <cell r="A255">
            <v>0</v>
          </cell>
          <cell r="B255">
            <v>6</v>
          </cell>
          <cell r="C255">
            <v>6201523</v>
          </cell>
          <cell r="D255">
            <v>926290.60999999987</v>
          </cell>
          <cell r="E255">
            <v>0</v>
          </cell>
          <cell r="F255">
            <v>138411.24</v>
          </cell>
          <cell r="G255">
            <v>13921</v>
          </cell>
          <cell r="H255">
            <v>1310940.9500000002</v>
          </cell>
          <cell r="I255">
            <v>195887.72</v>
          </cell>
          <cell r="J255">
            <v>0</v>
          </cell>
          <cell r="K255">
            <v>0</v>
          </cell>
        </row>
        <row r="258">
          <cell r="A258" t="str">
            <v>121200</v>
          </cell>
          <cell r="B258">
            <v>1</v>
          </cell>
          <cell r="C258">
            <v>5748996</v>
          </cell>
          <cell r="D258">
            <v>1784076.3</v>
          </cell>
          <cell r="E258">
            <v>0</v>
          </cell>
          <cell r="F258">
            <v>266586.11</v>
          </cell>
          <cell r="G258">
            <v>10500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</sheetData>
      <sheetData sheetId="4">
        <row r="2">
          <cell r="A2" t="str">
            <v>CHA</v>
          </cell>
          <cell r="B2">
            <v>1</v>
          </cell>
          <cell r="C2" t="str">
            <v>400140</v>
          </cell>
          <cell r="D2" t="str">
            <v>SISTEMA . CHAYANTA</v>
          </cell>
          <cell r="E2" t="str">
            <v>CHAYANTA S/N</v>
          </cell>
          <cell r="F2">
            <v>1698</v>
          </cell>
          <cell r="G2">
            <v>0</v>
          </cell>
          <cell r="H2">
            <v>1653.85</v>
          </cell>
          <cell r="I2">
            <v>1438.85</v>
          </cell>
          <cell r="J2">
            <v>215</v>
          </cell>
        </row>
        <row r="3">
          <cell r="A3" t="str">
            <v>DDI</v>
          </cell>
          <cell r="B3">
            <v>1</v>
          </cell>
          <cell r="C3" t="str">
            <v>400010</v>
          </cell>
          <cell r="D3" t="str">
            <v>SISTEMA DON DIEGO</v>
          </cell>
          <cell r="E3" t="str">
            <v>DON DIEGO S/N</v>
          </cell>
          <cell r="F3">
            <v>72576</v>
          </cell>
          <cell r="G3">
            <v>0</v>
          </cell>
          <cell r="H3">
            <v>70689.02</v>
          </cell>
          <cell r="I3">
            <v>61499.450000000004</v>
          </cell>
          <cell r="J3">
            <v>9189.57</v>
          </cell>
        </row>
        <row r="4">
          <cell r="A4" t="str">
            <v>KIL</v>
          </cell>
          <cell r="B4">
            <v>1</v>
          </cell>
          <cell r="C4" t="str">
            <v>400070</v>
          </cell>
          <cell r="D4" t="str">
            <v>SISTEMA . KILPANI</v>
          </cell>
          <cell r="E4" t="str">
            <v>KILPANI S/N</v>
          </cell>
          <cell r="F4">
            <v>5990</v>
          </cell>
          <cell r="G4">
            <v>0</v>
          </cell>
          <cell r="H4">
            <v>5834.26</v>
          </cell>
          <cell r="I4">
            <v>5075.8100000000004</v>
          </cell>
          <cell r="J4">
            <v>758.45</v>
          </cell>
        </row>
        <row r="5">
          <cell r="A5" t="str">
            <v>LP1</v>
          </cell>
          <cell r="B5">
            <v>1</v>
          </cell>
          <cell r="C5" t="str">
            <v>400130</v>
          </cell>
          <cell r="D5" t="str">
            <v>SISTEMA . LIPEZ I</v>
          </cell>
          <cell r="E5" t="str">
            <v>LIPEZ I - SV S/N</v>
          </cell>
          <cell r="F5">
            <v>3804</v>
          </cell>
          <cell r="G5">
            <v>0</v>
          </cell>
          <cell r="H5">
            <v>3705.1</v>
          </cell>
          <cell r="I5">
            <v>3223.44</v>
          </cell>
          <cell r="J5">
            <v>481.66</v>
          </cell>
        </row>
        <row r="6">
          <cell r="A6" t="str">
            <v>LP2</v>
          </cell>
          <cell r="B6">
            <v>1</v>
          </cell>
          <cell r="C6" t="str">
            <v>400150</v>
          </cell>
          <cell r="D6" t="str">
            <v>SISTEMA . LIPEZ II</v>
          </cell>
          <cell r="E6" t="str">
            <v>LIPEZ II S/N</v>
          </cell>
          <cell r="F6">
            <v>1095</v>
          </cell>
          <cell r="G6">
            <v>0</v>
          </cell>
          <cell r="H6">
            <v>1066.53</v>
          </cell>
          <cell r="I6">
            <v>927.88</v>
          </cell>
          <cell r="J6">
            <v>138.65</v>
          </cell>
        </row>
        <row r="7">
          <cell r="A7" t="str">
            <v>OCU</v>
          </cell>
          <cell r="B7">
            <v>1</v>
          </cell>
          <cell r="C7" t="str">
            <v>400050</v>
          </cell>
          <cell r="D7" t="str">
            <v>SISTEMA . OCURI</v>
          </cell>
          <cell r="E7" t="str">
            <v>OCURI S/N</v>
          </cell>
          <cell r="F7">
            <v>24352</v>
          </cell>
          <cell r="G7">
            <v>0</v>
          </cell>
          <cell r="H7">
            <v>23718.85</v>
          </cell>
          <cell r="I7">
            <v>20635.399999999998</v>
          </cell>
          <cell r="J7">
            <v>3083.45</v>
          </cell>
        </row>
        <row r="8">
          <cell r="A8" t="str">
            <v>POR</v>
          </cell>
          <cell r="B8">
            <v>1</v>
          </cell>
          <cell r="C8" t="str">
            <v>400020</v>
          </cell>
          <cell r="D8" t="str">
            <v>SISTEMA PORCO AGUA DE CASTILLA</v>
          </cell>
          <cell r="E8" t="str">
            <v>AGUA DE CASTILLA S/N</v>
          </cell>
          <cell r="F8">
            <v>11612</v>
          </cell>
          <cell r="G8">
            <v>0</v>
          </cell>
          <cell r="H8">
            <v>11310.09</v>
          </cell>
          <cell r="I8">
            <v>9839.7800000000007</v>
          </cell>
          <cell r="J8">
            <v>1470.31</v>
          </cell>
        </row>
        <row r="9">
          <cell r="A9" t="str">
            <v>PUN</v>
          </cell>
          <cell r="B9">
            <v>1</v>
          </cell>
          <cell r="C9" t="str">
            <v>400060</v>
          </cell>
          <cell r="D9" t="str">
            <v>SISTEMA . PUNUTUMA</v>
          </cell>
          <cell r="E9" t="str">
            <v>PUNUTUMA S/N</v>
          </cell>
          <cell r="F9">
            <v>2409</v>
          </cell>
          <cell r="G9">
            <v>0</v>
          </cell>
          <cell r="H9">
            <v>2346.37</v>
          </cell>
          <cell r="I9">
            <v>2041.34</v>
          </cell>
          <cell r="J9">
            <v>305.02999999999997</v>
          </cell>
        </row>
        <row r="10">
          <cell r="A10" t="str">
            <v>QIR</v>
          </cell>
          <cell r="B10">
            <v>1</v>
          </cell>
          <cell r="C10" t="str">
            <v>400110</v>
          </cell>
          <cell r="D10" t="str">
            <v>SISTEMA  LLICA</v>
          </cell>
          <cell r="E10" t="str">
            <v>KARACHIPAMPA S/N</v>
          </cell>
          <cell r="F10">
            <v>3911</v>
          </cell>
          <cell r="G10">
            <v>0</v>
          </cell>
          <cell r="H10">
            <v>3809.31</v>
          </cell>
          <cell r="I10">
            <v>3314.1</v>
          </cell>
          <cell r="J10">
            <v>495.21</v>
          </cell>
        </row>
        <row r="11">
          <cell r="A11" t="str">
            <v>SAC</v>
          </cell>
          <cell r="B11">
            <v>1</v>
          </cell>
          <cell r="C11" t="str">
            <v>400030</v>
          </cell>
          <cell r="D11" t="str">
            <v>SISTEMA . SACACA</v>
          </cell>
          <cell r="E11" t="str">
            <v>SACACA S/N</v>
          </cell>
          <cell r="F11">
            <v>16389</v>
          </cell>
          <cell r="G11">
            <v>0</v>
          </cell>
          <cell r="H11">
            <v>15962.89</v>
          </cell>
          <cell r="I11">
            <v>13887.71</v>
          </cell>
          <cell r="J11">
            <v>2075.1799999999998</v>
          </cell>
        </row>
        <row r="12">
          <cell r="A12" t="str">
            <v>SAE</v>
          </cell>
          <cell r="B12">
            <v>1</v>
          </cell>
          <cell r="C12" t="str">
            <v>400080</v>
          </cell>
          <cell r="D12" t="str">
            <v>SISTEMA TORO TORO</v>
          </cell>
          <cell r="E12" t="str">
            <v>TORO TORO S/N</v>
          </cell>
          <cell r="F12">
            <v>3005</v>
          </cell>
          <cell r="G12">
            <v>0</v>
          </cell>
          <cell r="H12">
            <v>2926.87</v>
          </cell>
          <cell r="I12">
            <v>2546.38</v>
          </cell>
          <cell r="J12">
            <v>380.49</v>
          </cell>
        </row>
        <row r="13">
          <cell r="A13" t="str">
            <v>SAQ</v>
          </cell>
          <cell r="B13">
            <v>1</v>
          </cell>
          <cell r="C13" t="str">
            <v>400120</v>
          </cell>
          <cell r="D13" t="str">
            <v>SISTEMA . QUETENA</v>
          </cell>
          <cell r="E13" t="str">
            <v>QUETENA S/N</v>
          </cell>
          <cell r="F13">
            <v>366</v>
          </cell>
          <cell r="G13">
            <v>0</v>
          </cell>
          <cell r="H13">
            <v>356.48</v>
          </cell>
          <cell r="I13">
            <v>310.14</v>
          </cell>
          <cell r="J13">
            <v>46.34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11469</v>
          </cell>
          <cell r="G14">
            <v>0</v>
          </cell>
          <cell r="H14">
            <v>11170.81</v>
          </cell>
          <cell r="I14">
            <v>9718.5999999999985</v>
          </cell>
          <cell r="J14">
            <v>1452.21</v>
          </cell>
        </row>
        <row r="15">
          <cell r="A15" t="str">
            <v>TUP</v>
          </cell>
          <cell r="B15">
            <v>1</v>
          </cell>
          <cell r="C15" t="str">
            <v>400090</v>
          </cell>
          <cell r="D15" t="str">
            <v>SISTEMA . TUPIZA</v>
          </cell>
          <cell r="E15" t="str">
            <v>TUPIZA S/N</v>
          </cell>
          <cell r="F15">
            <v>9814</v>
          </cell>
          <cell r="G15">
            <v>0</v>
          </cell>
          <cell r="H15">
            <v>9558.84</v>
          </cell>
          <cell r="I15">
            <v>8316.19</v>
          </cell>
          <cell r="J15">
            <v>1242.6500000000001</v>
          </cell>
        </row>
        <row r="16">
          <cell r="A16" t="str">
            <v>URB</v>
          </cell>
          <cell r="B16">
            <v>1</v>
          </cell>
          <cell r="C16" t="str">
            <v>400000</v>
          </cell>
          <cell r="D16" t="str">
            <v>HONORABLE GOBIERNO  MUNICIPAL POTOSI</v>
          </cell>
          <cell r="E16" t="str">
            <v>POTOSI S/N</v>
          </cell>
          <cell r="F16">
            <v>515586</v>
          </cell>
          <cell r="G16">
            <v>0</v>
          </cell>
          <cell r="H16">
            <v>502180.76</v>
          </cell>
          <cell r="I16">
            <v>436897.26</v>
          </cell>
          <cell r="J16">
            <v>65283.5</v>
          </cell>
        </row>
        <row r="17">
          <cell r="A17" t="str">
            <v>VIL</v>
          </cell>
          <cell r="B17">
            <v>1</v>
          </cell>
          <cell r="C17" t="str">
            <v>60030700</v>
          </cell>
          <cell r="D17" t="str">
            <v>HONORABLE ALCALDIA MUNICIPAL</v>
          </cell>
          <cell r="E17" t="str">
            <v>Villaz?n S/N</v>
          </cell>
          <cell r="F17">
            <v>72043</v>
          </cell>
          <cell r="G17">
            <v>0</v>
          </cell>
          <cell r="H17">
            <v>73411.820000000007</v>
          </cell>
          <cell r="I17">
            <v>63868.280000000006</v>
          </cell>
          <cell r="J17">
            <v>9543.5400000000009</v>
          </cell>
        </row>
        <row r="18">
          <cell r="A18" t="str">
            <v>YOC</v>
          </cell>
          <cell r="B18">
            <v>1</v>
          </cell>
          <cell r="C18" t="str">
            <v>400040</v>
          </cell>
          <cell r="D18" t="str">
            <v>SISTEMA . YOCALLA</v>
          </cell>
          <cell r="E18" t="str">
            <v>YOCALLA S/N</v>
          </cell>
          <cell r="F18">
            <v>8294</v>
          </cell>
          <cell r="G18">
            <v>0</v>
          </cell>
          <cell r="H18">
            <v>8078.36</v>
          </cell>
          <cell r="I18">
            <v>7028.17</v>
          </cell>
          <cell r="J18">
            <v>1050.19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AP-PD-BT-AH (S.MAYOR)</v>
          </cell>
          <cell r="B183" t="str">
            <v>f-Alumbrado Público</v>
          </cell>
          <cell r="C183" t="str">
            <v>eAlumbrado Publico</v>
          </cell>
        </row>
        <row r="184">
          <cell r="A184" t="str">
            <v>D2-PD-BT (S.MAYOR)</v>
          </cell>
          <cell r="B184" t="str">
            <v>a-Residencial</v>
          </cell>
          <cell r="C184" t="str">
            <v>aResidencial</v>
          </cell>
        </row>
        <row r="185">
          <cell r="A185" t="str">
            <v>G-MD-BT (S.MAYOR)</v>
          </cell>
          <cell r="B185" t="str">
            <v>b-General</v>
          </cell>
          <cell r="C185" t="str">
            <v>bGeneral</v>
          </cell>
        </row>
        <row r="186">
          <cell r="A186" t="str">
            <v>G-MD-MT (S.MAYOR)</v>
          </cell>
          <cell r="B186" t="str">
            <v>b-General</v>
          </cell>
          <cell r="C186" t="str">
            <v>bGeneral</v>
          </cell>
        </row>
        <row r="187">
          <cell r="A187" t="str">
            <v>G-PD-BT (S.MAYOR)</v>
          </cell>
          <cell r="B187" t="str">
            <v>b-General</v>
          </cell>
          <cell r="C187" t="str">
            <v>bGeneral</v>
          </cell>
        </row>
        <row r="188">
          <cell r="A188" t="str">
            <v>I-GD-MT (S.MAYOR)</v>
          </cell>
          <cell r="B188" t="str">
            <v>c-Industrial</v>
          </cell>
          <cell r="C188" t="str">
            <v>cIndustrial</v>
          </cell>
        </row>
        <row r="189">
          <cell r="A189" t="str">
            <v>I-MD-BT (S.MAYOR)</v>
          </cell>
          <cell r="B189" t="str">
            <v>c-Industrial</v>
          </cell>
          <cell r="C189" t="str">
            <v>cIndustrial</v>
          </cell>
        </row>
        <row r="190">
          <cell r="A190" t="str">
            <v>I-MD-MT (S.MAYOR)</v>
          </cell>
          <cell r="B190" t="str">
            <v>c-Industrial</v>
          </cell>
          <cell r="C190" t="str">
            <v>cIndustrial</v>
          </cell>
        </row>
        <row r="191">
          <cell r="A191" t="str">
            <v>I-PD-BT (S.MAYOR)</v>
          </cell>
          <cell r="B191" t="str">
            <v>c-Industrial</v>
          </cell>
          <cell r="C191" t="str">
            <v>cIndustrial</v>
          </cell>
        </row>
        <row r="192">
          <cell r="A192" t="str">
            <v>AP-PD-BT-AC (S.MAYOR)</v>
          </cell>
          <cell r="B192" t="str">
            <v>f-Alumbrado Público</v>
          </cell>
          <cell r="C192" t="str">
            <v>eAlumbrado Publico</v>
          </cell>
        </row>
        <row r="193">
          <cell r="A193" t="str">
            <v>D2-PD-MT (S.MAYOR)</v>
          </cell>
          <cell r="B193" t="str">
            <v>a-Residencial</v>
          </cell>
          <cell r="C193" t="str">
            <v>aResidencial</v>
          </cell>
        </row>
        <row r="194">
          <cell r="A194" t="str">
            <v>D3-PD-BT (S.MAYOR)</v>
          </cell>
          <cell r="B194" t="str">
            <v>a-Residencial</v>
          </cell>
          <cell r="C194" t="str">
            <v>aResidencial</v>
          </cell>
        </row>
        <row r="195">
          <cell r="A195" t="str">
            <v>D4-PD-BT (S.MAYOR)</v>
          </cell>
          <cell r="B195" t="str">
            <v>a-Residencial</v>
          </cell>
          <cell r="C195" t="str">
            <v>aResidencial</v>
          </cell>
        </row>
        <row r="196">
          <cell r="A196" t="str">
            <v>D5-PD-BT (S.MAYOR)</v>
          </cell>
          <cell r="B196" t="str">
            <v>a-Residencial</v>
          </cell>
          <cell r="C196" t="str">
            <v>aResidencial</v>
          </cell>
        </row>
        <row r="197">
          <cell r="A197" t="str">
            <v>G-GD-MT (S.MAYOR)</v>
          </cell>
          <cell r="B197" t="str">
            <v>b-General</v>
          </cell>
          <cell r="C197" t="str">
            <v>bGeneral</v>
          </cell>
        </row>
        <row r="198">
          <cell r="A198" t="str">
            <v>G-PD-MT (S.MAYOR)</v>
          </cell>
          <cell r="B198" t="str">
            <v>b-General</v>
          </cell>
          <cell r="C198" t="str">
            <v>bGeneral</v>
          </cell>
        </row>
        <row r="199">
          <cell r="A199" t="str">
            <v>I-GD-BT (S.MAYOR)</v>
          </cell>
          <cell r="B199" t="str">
            <v>c-Industrial</v>
          </cell>
          <cell r="C199" t="str">
            <v>cIndustrial</v>
          </cell>
        </row>
        <row r="200">
          <cell r="A200" t="str">
            <v>SC (S.MAYOR)</v>
          </cell>
          <cell r="B200" t="str">
            <v>f-Otros</v>
          </cell>
          <cell r="C200" t="str">
            <v>fOtros</v>
          </cell>
        </row>
        <row r="201">
          <cell r="A201" t="str">
            <v>AP-PD-BT (S.MAYOR)</v>
          </cell>
          <cell r="B201" t="str">
            <v>e-Alumbrado Público</v>
          </cell>
          <cell r="C201" t="str">
            <v>eAlumbrado Publico</v>
          </cell>
        </row>
        <row r="202">
          <cell r="A202" t="str">
            <v>D5-MD-BT (S.MAYOR)</v>
          </cell>
          <cell r="B202" t="str">
            <v>a-Residencial</v>
          </cell>
          <cell r="C202" t="str">
            <v>aResidencial</v>
          </cell>
        </row>
        <row r="203">
          <cell r="A203" t="str">
            <v>F4-GD-AT (S.MAYOR)</v>
          </cell>
          <cell r="B203" t="str">
            <v>c-General 2</v>
          </cell>
          <cell r="C203" t="str">
            <v>bGeneral</v>
          </cell>
        </row>
        <row r="204">
          <cell r="A204" t="str">
            <v>G1-MD-BT (S.MAYOR)</v>
          </cell>
          <cell r="B204" t="str">
            <v>b-General</v>
          </cell>
          <cell r="C204" t="str">
            <v>bGeneral</v>
          </cell>
        </row>
        <row r="205">
          <cell r="A205" t="str">
            <v>G-GD-BT (S.MAYOR)</v>
          </cell>
          <cell r="B205" t="str">
            <v>b-General</v>
          </cell>
          <cell r="C205" t="str">
            <v>bGeneral</v>
          </cell>
        </row>
        <row r="206">
          <cell r="A206" t="str">
            <v>I-PD-MT (S.MAYOR)</v>
          </cell>
          <cell r="B206" t="str">
            <v>c-Industrial</v>
          </cell>
          <cell r="C206" t="str">
            <v>cIndustrial</v>
          </cell>
        </row>
        <row r="207">
          <cell r="A207" t="str">
            <v>D4-MD-BT (S.MAYOR)</v>
          </cell>
          <cell r="B207" t="str">
            <v>a-Residencial</v>
          </cell>
          <cell r="C207" t="str">
            <v>aResidencial</v>
          </cell>
        </row>
        <row r="208">
          <cell r="A208" t="str">
            <v>D4-MD-MT (S.MAYOR)</v>
          </cell>
          <cell r="B208" t="str">
            <v>a-Residencial</v>
          </cell>
          <cell r="C208" t="str">
            <v>aResidencial</v>
          </cell>
        </row>
        <row r="209">
          <cell r="A209" t="str">
            <v>D5-GD-BT (S.MAYOR)</v>
          </cell>
          <cell r="B209" t="str">
            <v>a-Residencial</v>
          </cell>
          <cell r="C209" t="str">
            <v>aResidencial</v>
          </cell>
        </row>
        <row r="210">
          <cell r="A210" t="str">
            <v>D5-GD-MT (S.MAYOR)</v>
          </cell>
          <cell r="B210" t="str">
            <v>a-Residencial</v>
          </cell>
          <cell r="C210" t="str">
            <v>aResidencial</v>
          </cell>
        </row>
        <row r="211">
          <cell r="A211" t="str">
            <v>D5-MD-MT (S.MAYOR)</v>
          </cell>
          <cell r="B211" t="str">
            <v>a-Residencial</v>
          </cell>
          <cell r="C211" t="str">
            <v>aResidencial</v>
          </cell>
        </row>
        <row r="212">
          <cell r="A212" t="str">
            <v>D5-PD-MT (S.MAYOR)</v>
          </cell>
          <cell r="B212" t="str">
            <v>a-Residencial</v>
          </cell>
          <cell r="C212" t="str">
            <v>aResidencial</v>
          </cell>
        </row>
        <row r="213">
          <cell r="A213" t="str">
            <v>G1-MD-MT (S.MAYOR)</v>
          </cell>
          <cell r="B213" t="str">
            <v>b-General</v>
          </cell>
          <cell r="C213" t="str">
            <v>bGeneral</v>
          </cell>
        </row>
        <row r="214">
          <cell r="A214" t="str">
            <v>MI-GD-MT (S.MAYOR)</v>
          </cell>
          <cell r="B214" t="str">
            <v>d-Mineria</v>
          </cell>
          <cell r="C214" t="str">
            <v>dMineria</v>
          </cell>
        </row>
        <row r="215">
          <cell r="A215" t="str">
            <v>F1-GD-AT (S.MAYOR)</v>
          </cell>
          <cell r="B215" t="str">
            <v>l-Especial Industrial1</v>
          </cell>
          <cell r="C215" t="str">
            <v>cIndustrial</v>
          </cell>
        </row>
        <row r="216">
          <cell r="A216" t="str">
            <v>D2-PD-BT (S.NUEVO)</v>
          </cell>
          <cell r="B216" t="str">
            <v>a-Residencial</v>
          </cell>
          <cell r="C216" t="str">
            <v>aResidencial</v>
          </cell>
        </row>
        <row r="217">
          <cell r="A217" t="str">
            <v>G-GD-MT (S.NUEVO)</v>
          </cell>
          <cell r="B217" t="str">
            <v>b-General</v>
          </cell>
          <cell r="C217" t="str">
            <v>bGeneral</v>
          </cell>
        </row>
        <row r="218">
          <cell r="A218" t="str">
            <v>G-MD-MT (S.NUEVO)</v>
          </cell>
          <cell r="B218" t="str">
            <v>b-General</v>
          </cell>
          <cell r="C218" t="str">
            <v>bGeneral</v>
          </cell>
        </row>
        <row r="219">
          <cell r="A219" t="str">
            <v>G-PD-BT (S.NUEVO)</v>
          </cell>
          <cell r="B219" t="str">
            <v>b-General</v>
          </cell>
          <cell r="C219" t="str">
            <v>bGeneral</v>
          </cell>
        </row>
        <row r="220">
          <cell r="A220" t="str">
            <v>G-PD-MT (S.NUEVO)</v>
          </cell>
          <cell r="B220" t="str">
            <v>b-General</v>
          </cell>
          <cell r="C220" t="str">
            <v>bGeneral</v>
          </cell>
        </row>
        <row r="221">
          <cell r="A221" t="str">
            <v>I-GD-MT (S.NUEVO)</v>
          </cell>
          <cell r="B221" t="str">
            <v>c-Industrial</v>
          </cell>
          <cell r="C221" t="str">
            <v>cIndustrial</v>
          </cell>
        </row>
        <row r="222">
          <cell r="A222" t="str">
            <v>MI-MD-MT (S.NUEVO)</v>
          </cell>
          <cell r="B222" t="str">
            <v>d-Mineria</v>
          </cell>
          <cell r="C222" t="str">
            <v>dMineria</v>
          </cell>
        </row>
        <row r="223">
          <cell r="A223" t="str">
            <v>SC (S.NUEVO)</v>
          </cell>
          <cell r="B223" t="str">
            <v>f-Otros</v>
          </cell>
          <cell r="C223" t="str">
            <v>fOtros</v>
          </cell>
        </row>
        <row r="224">
          <cell r="A224" t="str">
            <v>G-MD-BT (S.NUEVO)</v>
          </cell>
          <cell r="B224" t="str">
            <v>b-General</v>
          </cell>
          <cell r="C224" t="str">
            <v>bGeneral</v>
          </cell>
        </row>
        <row r="225">
          <cell r="A225" t="str">
            <v>MI-GD-MT (S.NUEVO)</v>
          </cell>
          <cell r="B225" t="str">
            <v>d-Mineria</v>
          </cell>
          <cell r="C225" t="str">
            <v>dMineria</v>
          </cell>
        </row>
        <row r="226">
          <cell r="A226" t="str">
            <v>MI-PD-MT (S.NUEVO)</v>
          </cell>
          <cell r="B226" t="str">
            <v>d-Mineria</v>
          </cell>
          <cell r="C226" t="str">
            <v>dMineria</v>
          </cell>
        </row>
        <row r="227">
          <cell r="A227" t="str">
            <v>I-PD-MT (S.NUEVO)</v>
          </cell>
          <cell r="B227" t="str">
            <v>c-Industrial</v>
          </cell>
          <cell r="C227" t="str">
            <v>cIndustrial</v>
          </cell>
        </row>
        <row r="228">
          <cell r="A228" t="str">
            <v>I-GD-BT (S.NUEVO)</v>
          </cell>
          <cell r="B228" t="str">
            <v>c-Industrial</v>
          </cell>
          <cell r="C228" t="str">
            <v>cIndustrial</v>
          </cell>
        </row>
        <row r="229">
          <cell r="A229" t="str">
            <v>I-MD-MT (S.NUEVO)</v>
          </cell>
          <cell r="B229" t="str">
            <v>c-Industrial</v>
          </cell>
          <cell r="C229" t="str">
            <v>cIndustrial</v>
          </cell>
        </row>
        <row r="230">
          <cell r="A230" t="str">
            <v>D5-MD-MT (S.NUEVO)</v>
          </cell>
          <cell r="B230" t="str">
            <v>a-Residencial</v>
          </cell>
          <cell r="C230" t="str">
            <v>aResidencial</v>
          </cell>
        </row>
        <row r="231">
          <cell r="A231" t="str">
            <v>D5-PD-MT (S.NUEVO)</v>
          </cell>
          <cell r="B231" t="str">
            <v>a-Residencial</v>
          </cell>
          <cell r="C231" t="str">
            <v>aResidencial</v>
          </cell>
        </row>
        <row r="232">
          <cell r="A232" t="str">
            <v>AP-PD-BT-SN (S.NUEVO)</v>
          </cell>
          <cell r="B232" t="str">
            <v>e-Alumbrado Público</v>
          </cell>
          <cell r="C232" t="str">
            <v>eAlumbrado Publico</v>
          </cell>
        </row>
      </sheetData>
      <sheetData sheetId="4"/>
      <sheetData sheetId="5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AP-PD-BT-AH (S.MAYOR)</v>
          </cell>
          <cell r="B183" t="str">
            <v>f-Alumbrado Público</v>
          </cell>
          <cell r="C183" t="str">
            <v>eAlumbrado Publico</v>
          </cell>
        </row>
        <row r="184">
          <cell r="A184" t="str">
            <v>D2-PD-BT (S.MAYOR)</v>
          </cell>
          <cell r="B184" t="str">
            <v>a-Residencial</v>
          </cell>
          <cell r="C184" t="str">
            <v>aResidencial</v>
          </cell>
        </row>
        <row r="185">
          <cell r="A185" t="str">
            <v>G-MD-BT (S.MAYOR)</v>
          </cell>
          <cell r="B185" t="str">
            <v>b-General</v>
          </cell>
          <cell r="C185" t="str">
            <v>bGeneral</v>
          </cell>
        </row>
        <row r="186">
          <cell r="A186" t="str">
            <v>G-MD-MT (S.MAYOR)</v>
          </cell>
          <cell r="B186" t="str">
            <v>b-General</v>
          </cell>
          <cell r="C186" t="str">
            <v>bGeneral</v>
          </cell>
        </row>
        <row r="187">
          <cell r="A187" t="str">
            <v>G-PD-BT (S.MAYOR)</v>
          </cell>
          <cell r="B187" t="str">
            <v>b-General</v>
          </cell>
          <cell r="C187" t="str">
            <v>bGeneral</v>
          </cell>
        </row>
        <row r="188">
          <cell r="A188" t="str">
            <v>I-GD-MT (S.MAYOR)</v>
          </cell>
          <cell r="B188" t="str">
            <v>c-Industrial</v>
          </cell>
          <cell r="C188" t="str">
            <v>cIndustrial</v>
          </cell>
        </row>
        <row r="189">
          <cell r="A189" t="str">
            <v>I-MD-BT (S.MAYOR)</v>
          </cell>
          <cell r="B189" t="str">
            <v>c-Industrial</v>
          </cell>
          <cell r="C189" t="str">
            <v>cIndustrial</v>
          </cell>
        </row>
        <row r="190">
          <cell r="A190" t="str">
            <v>I-MD-MT (S.MAYOR)</v>
          </cell>
          <cell r="B190" t="str">
            <v>c-Industrial</v>
          </cell>
          <cell r="C190" t="str">
            <v>cIndustrial</v>
          </cell>
        </row>
        <row r="191">
          <cell r="A191" t="str">
            <v>I-PD-BT (S.MAYOR)</v>
          </cell>
          <cell r="B191" t="str">
            <v>c-Industrial</v>
          </cell>
          <cell r="C191" t="str">
            <v>cIndustrial</v>
          </cell>
        </row>
        <row r="192">
          <cell r="A192" t="str">
            <v>AP-PD-BT-AC (S.MAYOR)</v>
          </cell>
          <cell r="B192" t="str">
            <v>f-Alumbrado Público</v>
          </cell>
          <cell r="C192" t="str">
            <v>eAlumbrado Publico</v>
          </cell>
        </row>
        <row r="193">
          <cell r="A193" t="str">
            <v>D2-PD-MT (S.MAYOR)</v>
          </cell>
          <cell r="B193" t="str">
            <v>a-Residencial</v>
          </cell>
          <cell r="C193" t="str">
            <v>aResidencial</v>
          </cell>
        </row>
        <row r="194">
          <cell r="A194" t="str">
            <v>D3-PD-BT (S.MAYOR)</v>
          </cell>
          <cell r="B194" t="str">
            <v>a-Residencial</v>
          </cell>
          <cell r="C194" t="str">
            <v>aResidencial</v>
          </cell>
        </row>
        <row r="195">
          <cell r="A195" t="str">
            <v>D4-PD-BT (S.MAYOR)</v>
          </cell>
          <cell r="B195" t="str">
            <v>a-Residencial</v>
          </cell>
          <cell r="C195" t="str">
            <v>aResidencial</v>
          </cell>
        </row>
        <row r="196">
          <cell r="A196" t="str">
            <v>D5-PD-BT (S.MAYOR)</v>
          </cell>
          <cell r="B196" t="str">
            <v>a-Residencial</v>
          </cell>
          <cell r="C196" t="str">
            <v>aResidencial</v>
          </cell>
        </row>
        <row r="197">
          <cell r="A197" t="str">
            <v>G-GD-MT (S.MAYOR)</v>
          </cell>
          <cell r="B197" t="str">
            <v>b-General</v>
          </cell>
          <cell r="C197" t="str">
            <v>bGeneral</v>
          </cell>
        </row>
        <row r="198">
          <cell r="A198" t="str">
            <v>G-PD-MT (S.MAYOR)</v>
          </cell>
          <cell r="B198" t="str">
            <v>b-General</v>
          </cell>
          <cell r="C198" t="str">
            <v>bGeneral</v>
          </cell>
        </row>
        <row r="199">
          <cell r="A199" t="str">
            <v>I-GD-BT (S.MAYOR)</v>
          </cell>
          <cell r="B199" t="str">
            <v>c-Industrial</v>
          </cell>
          <cell r="C199" t="str">
            <v>cIndustrial</v>
          </cell>
        </row>
        <row r="200">
          <cell r="A200" t="str">
            <v>SC (S.MAYOR)</v>
          </cell>
          <cell r="B200" t="str">
            <v>f-Otros</v>
          </cell>
          <cell r="C200" t="str">
            <v>fOtros</v>
          </cell>
        </row>
        <row r="201">
          <cell r="A201" t="str">
            <v>AP-PD-BT (S.MAYOR)</v>
          </cell>
          <cell r="B201" t="str">
            <v>e-Alumbrado Público</v>
          </cell>
          <cell r="C201" t="str">
            <v>eAlumbrado Publico</v>
          </cell>
        </row>
        <row r="202">
          <cell r="A202" t="str">
            <v>D5-MD-BT (S.MAYOR)</v>
          </cell>
          <cell r="B202" t="str">
            <v>a-Residencial</v>
          </cell>
          <cell r="C202" t="str">
            <v>aResidencial</v>
          </cell>
        </row>
        <row r="203">
          <cell r="A203" t="str">
            <v>F4-GD-AT (S.MAYOR)</v>
          </cell>
          <cell r="B203" t="str">
            <v>c-General 2</v>
          </cell>
          <cell r="C203" t="str">
            <v>bGeneral</v>
          </cell>
        </row>
        <row r="204">
          <cell r="A204" t="str">
            <v>G1-MD-BT (S.MAYOR)</v>
          </cell>
          <cell r="B204" t="str">
            <v>b-General</v>
          </cell>
          <cell r="C204" t="str">
            <v>bGeneral</v>
          </cell>
        </row>
        <row r="205">
          <cell r="A205" t="str">
            <v>G-GD-BT (S.MAYOR)</v>
          </cell>
          <cell r="B205" t="str">
            <v>b-General</v>
          </cell>
          <cell r="C205" t="str">
            <v>bGeneral</v>
          </cell>
        </row>
        <row r="206">
          <cell r="A206" t="str">
            <v>I-PD-MT (S.MAYOR)</v>
          </cell>
          <cell r="B206" t="str">
            <v>c-Industrial</v>
          </cell>
          <cell r="C206" t="str">
            <v>cIndustrial</v>
          </cell>
        </row>
        <row r="207">
          <cell r="A207" t="str">
            <v>D4-MD-BT (S.MAYOR)</v>
          </cell>
          <cell r="B207" t="str">
            <v>a-Residencial</v>
          </cell>
          <cell r="C207" t="str">
            <v>aResidencial</v>
          </cell>
        </row>
        <row r="208">
          <cell r="A208" t="str">
            <v>D4-MD-MT (S.MAYOR)</v>
          </cell>
          <cell r="B208" t="str">
            <v>a-Residencial</v>
          </cell>
          <cell r="C208" t="str">
            <v>aResidencial</v>
          </cell>
        </row>
        <row r="209">
          <cell r="A209" t="str">
            <v>D5-GD-BT (S.MAYOR)</v>
          </cell>
          <cell r="B209" t="str">
            <v>a-Residencial</v>
          </cell>
          <cell r="C209" t="str">
            <v>aResidencial</v>
          </cell>
        </row>
        <row r="210">
          <cell r="A210" t="str">
            <v>D5-GD-MT (S.MAYOR)</v>
          </cell>
          <cell r="B210" t="str">
            <v>a-Residencial</v>
          </cell>
          <cell r="C210" t="str">
            <v>aResidencial</v>
          </cell>
        </row>
        <row r="211">
          <cell r="A211" t="str">
            <v>D5-MD-MT (S.MAYOR)</v>
          </cell>
          <cell r="B211" t="str">
            <v>a-Residencial</v>
          </cell>
          <cell r="C211" t="str">
            <v>aResidencial</v>
          </cell>
        </row>
        <row r="212">
          <cell r="A212" t="str">
            <v>D5-PD-MT (S.MAYOR)</v>
          </cell>
          <cell r="B212" t="str">
            <v>a-Residencial</v>
          </cell>
          <cell r="C212" t="str">
            <v>aResidencial</v>
          </cell>
        </row>
        <row r="213">
          <cell r="A213" t="str">
            <v>G1-MD-MT (S.MAYOR)</v>
          </cell>
          <cell r="B213" t="str">
            <v>b-General</v>
          </cell>
          <cell r="C213" t="str">
            <v>bGeneral</v>
          </cell>
        </row>
        <row r="214">
          <cell r="A214" t="str">
            <v>MI-GD-MT (S.MAYOR)</v>
          </cell>
          <cell r="B214" t="str">
            <v>d-Mineria</v>
          </cell>
          <cell r="C214" t="str">
            <v>dMineria</v>
          </cell>
        </row>
        <row r="215">
          <cell r="A215" t="str">
            <v>F1-GD-AT (S.MAYOR)</v>
          </cell>
          <cell r="B215" t="str">
            <v>l-Especial Industrial1</v>
          </cell>
          <cell r="C215" t="str">
            <v>cIndustrial</v>
          </cell>
        </row>
        <row r="216">
          <cell r="A216" t="str">
            <v>D2-PD-BT (S.NUEVO)</v>
          </cell>
          <cell r="B216" t="str">
            <v>a-Residencial</v>
          </cell>
          <cell r="C216" t="str">
            <v>aResidencial</v>
          </cell>
        </row>
        <row r="217">
          <cell r="A217" t="str">
            <v>G-GD-MT (S.NUEVO)</v>
          </cell>
          <cell r="B217" t="str">
            <v>b-General</v>
          </cell>
          <cell r="C217" t="str">
            <v>bGeneral</v>
          </cell>
        </row>
        <row r="218">
          <cell r="A218" t="str">
            <v>G-MD-MT (S.NUEVO)</v>
          </cell>
          <cell r="B218" t="str">
            <v>b-General</v>
          </cell>
          <cell r="C218" t="str">
            <v>bGeneral</v>
          </cell>
        </row>
        <row r="219">
          <cell r="A219" t="str">
            <v>G-PD-BT (S.NUEVO)</v>
          </cell>
          <cell r="B219" t="str">
            <v>b-General</v>
          </cell>
          <cell r="C219" t="str">
            <v>bGeneral</v>
          </cell>
        </row>
        <row r="220">
          <cell r="A220" t="str">
            <v>G-PD-MT (S.NUEVO)</v>
          </cell>
          <cell r="B220" t="str">
            <v>b-General</v>
          </cell>
          <cell r="C220" t="str">
            <v>bGeneral</v>
          </cell>
        </row>
        <row r="221">
          <cell r="A221" t="str">
            <v>I-GD-MT (S.NUEVO)</v>
          </cell>
          <cell r="B221" t="str">
            <v>c-Industrial</v>
          </cell>
          <cell r="C221" t="str">
            <v>cIndustrial</v>
          </cell>
        </row>
        <row r="222">
          <cell r="A222" t="str">
            <v>MI-MD-MT (S.NUEVO)</v>
          </cell>
          <cell r="B222" t="str">
            <v>d-Mineria</v>
          </cell>
          <cell r="C222" t="str">
            <v>dMineria</v>
          </cell>
        </row>
        <row r="223">
          <cell r="A223" t="str">
            <v>SC (S.NUEVO)</v>
          </cell>
          <cell r="B223" t="str">
            <v>f-Otros</v>
          </cell>
          <cell r="C223" t="str">
            <v>fOtros</v>
          </cell>
        </row>
        <row r="224">
          <cell r="A224" t="str">
            <v>G-MD-BT (S.NUEVO)</v>
          </cell>
          <cell r="B224" t="str">
            <v>b-General</v>
          </cell>
          <cell r="C224" t="str">
            <v>bGeneral</v>
          </cell>
        </row>
        <row r="225">
          <cell r="A225" t="str">
            <v>MI-GD-MT (S.NUEVO)</v>
          </cell>
          <cell r="B225" t="str">
            <v>d-Mineria</v>
          </cell>
          <cell r="C225" t="str">
            <v>dMineria</v>
          </cell>
        </row>
        <row r="226">
          <cell r="A226" t="str">
            <v>MI-PD-MT (S.NUEVO)</v>
          </cell>
          <cell r="B226" t="str">
            <v>d-Mineria</v>
          </cell>
          <cell r="C226" t="str">
            <v>dMineria</v>
          </cell>
        </row>
        <row r="227">
          <cell r="A227" t="str">
            <v>I-PD-MT (S.NUEVO)</v>
          </cell>
          <cell r="B227" t="str">
            <v>c-Industrial</v>
          </cell>
          <cell r="C227" t="str">
            <v>cIndustrial</v>
          </cell>
        </row>
        <row r="228">
          <cell r="A228" t="str">
            <v>I-GD-BT (S.NUEVO)</v>
          </cell>
          <cell r="B228" t="str">
            <v>c-Industrial</v>
          </cell>
          <cell r="C228" t="str">
            <v>cIndustrial</v>
          </cell>
        </row>
        <row r="229">
          <cell r="A229" t="str">
            <v>I-MD-MT (S.NUEVO)</v>
          </cell>
          <cell r="B229" t="str">
            <v>c-Industrial</v>
          </cell>
          <cell r="C229" t="str">
            <v>cIndustrial</v>
          </cell>
        </row>
        <row r="230">
          <cell r="A230" t="str">
            <v>D5-MD-MT (S.NUEVO)</v>
          </cell>
          <cell r="B230" t="str">
            <v>a-Residencial</v>
          </cell>
          <cell r="C230" t="str">
            <v>aResidencial</v>
          </cell>
        </row>
        <row r="231">
          <cell r="A231" t="str">
            <v>D5-PD-MT (S.NUEVO)</v>
          </cell>
          <cell r="B231" t="str">
            <v>a-Residencial</v>
          </cell>
          <cell r="C231" t="str">
            <v>aResidencial</v>
          </cell>
        </row>
        <row r="232">
          <cell r="A232" t="str">
            <v>AP-PD-BT-SN (S.NUEVO)</v>
          </cell>
          <cell r="B232" t="str">
            <v>e-Alumbrado Público</v>
          </cell>
          <cell r="C232" t="str">
            <v>eAlumbrado Publico</v>
          </cell>
        </row>
      </sheetData>
      <sheetData sheetId="4">
        <row r="141">
          <cell r="AV141">
            <v>0</v>
          </cell>
        </row>
      </sheetData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  <sheetName val="CONSOLIDADO_anu"/>
    </sheetNames>
    <sheetDataSet>
      <sheetData sheetId="0"/>
      <sheetData sheetId="1"/>
      <sheetData sheetId="2"/>
      <sheetData sheetId="3">
        <row r="2">
          <cell r="A2" t="str">
            <v>AGP-GDBT</v>
          </cell>
          <cell r="B2" t="str">
            <v>gAgua Potable</v>
          </cell>
        </row>
        <row r="3">
          <cell r="A3" t="str">
            <v>AGP-GDMT</v>
          </cell>
          <cell r="B3" t="str">
            <v>gAgua Potable</v>
          </cell>
        </row>
        <row r="4">
          <cell r="A4" t="str">
            <v>AGP-MDBT</v>
          </cell>
          <cell r="B4" t="str">
            <v>gAgua Potable</v>
          </cell>
        </row>
        <row r="5">
          <cell r="A5" t="str">
            <v>AGP-MDMT</v>
          </cell>
          <cell r="B5" t="str">
            <v>gAgua Potable</v>
          </cell>
        </row>
        <row r="6">
          <cell r="A6" t="str">
            <v>AGP-PDBT</v>
          </cell>
          <cell r="B6" t="str">
            <v>gAgua Potable</v>
          </cell>
        </row>
        <row r="7">
          <cell r="A7" t="str">
            <v>AGP-PDMT</v>
          </cell>
          <cell r="B7" t="str">
            <v>gAgua Potable</v>
          </cell>
        </row>
        <row r="8">
          <cell r="A8" t="str">
            <v>AGRO-MDBT</v>
          </cell>
          <cell r="B8" t="str">
            <v>fAgro</v>
          </cell>
        </row>
        <row r="9">
          <cell r="A9" t="str">
            <v>AGRO-MDMT</v>
          </cell>
          <cell r="B9" t="str">
            <v>fAgro</v>
          </cell>
        </row>
        <row r="10">
          <cell r="A10" t="str">
            <v>AGRO-PDBT</v>
          </cell>
          <cell r="B10" t="str">
            <v>fAgro</v>
          </cell>
        </row>
        <row r="11">
          <cell r="A11" t="str">
            <v>AGRO-PDMT</v>
          </cell>
          <cell r="B11" t="str">
            <v>fAgro</v>
          </cell>
        </row>
        <row r="12">
          <cell r="A12" t="str">
            <v>AP-PDBT</v>
          </cell>
          <cell r="B12" t="str">
            <v>dAlumbrado Público</v>
          </cell>
        </row>
        <row r="13">
          <cell r="A13" t="str">
            <v>FP-MDBT</v>
          </cell>
          <cell r="B13" t="str">
            <v>eFuera de Punta</v>
          </cell>
        </row>
        <row r="14">
          <cell r="A14" t="str">
            <v>FP-MDMT</v>
          </cell>
          <cell r="B14" t="str">
            <v>eFuera de Punta</v>
          </cell>
        </row>
        <row r="15">
          <cell r="A15" t="str">
            <v>FP-PDBT</v>
          </cell>
          <cell r="B15" t="str">
            <v>eFuera de Punta</v>
          </cell>
        </row>
        <row r="16">
          <cell r="A16" t="str">
            <v>FP-PDMT</v>
          </cell>
          <cell r="B16" t="str">
            <v>eFuera de Punta</v>
          </cell>
        </row>
        <row r="17">
          <cell r="A17" t="str">
            <v>GE1-PDBT</v>
          </cell>
          <cell r="B17" t="str">
            <v>bGeneral</v>
          </cell>
        </row>
        <row r="18">
          <cell r="A18" t="str">
            <v>GE1-PDMT</v>
          </cell>
          <cell r="B18" t="str">
            <v>bGeneral</v>
          </cell>
        </row>
        <row r="19">
          <cell r="A19" t="str">
            <v>GE2-GDBT</v>
          </cell>
          <cell r="B19" t="str">
            <v>bGeneral</v>
          </cell>
        </row>
        <row r="20">
          <cell r="A20" t="str">
            <v>GE2-GDMT</v>
          </cell>
          <cell r="B20" t="str">
            <v>bGeneral</v>
          </cell>
        </row>
        <row r="21">
          <cell r="A21" t="str">
            <v>GE2-MDBT</v>
          </cell>
          <cell r="B21" t="str">
            <v>bGeneral</v>
          </cell>
        </row>
        <row r="22">
          <cell r="A22" t="str">
            <v>GE2-MDMT</v>
          </cell>
          <cell r="B22" t="str">
            <v>bGeneral</v>
          </cell>
        </row>
        <row r="23">
          <cell r="A23" t="str">
            <v>GE2-PDBT</v>
          </cell>
          <cell r="B23" t="str">
            <v>bGeneral</v>
          </cell>
        </row>
        <row r="24">
          <cell r="A24" t="str">
            <v>GE2-PDMT</v>
          </cell>
          <cell r="B24" t="str">
            <v>bGeneral</v>
          </cell>
        </row>
        <row r="25">
          <cell r="A25" t="str">
            <v>IN11-MDBT</v>
          </cell>
          <cell r="B25" t="str">
            <v>cIndustrial</v>
          </cell>
        </row>
        <row r="26">
          <cell r="A26" t="str">
            <v>IN11-MDMT</v>
          </cell>
          <cell r="B26" t="str">
            <v>cIndustrial</v>
          </cell>
        </row>
        <row r="27">
          <cell r="A27" t="str">
            <v>IN11-PDBT</v>
          </cell>
          <cell r="B27" t="str">
            <v>cIndustrial</v>
          </cell>
        </row>
        <row r="28">
          <cell r="A28" t="str">
            <v>IN11-PDMT</v>
          </cell>
          <cell r="B28" t="str">
            <v>cIndustrial</v>
          </cell>
        </row>
        <row r="29">
          <cell r="A29" t="str">
            <v>IN21-GDBT</v>
          </cell>
          <cell r="B29" t="str">
            <v>cIndustrial</v>
          </cell>
        </row>
        <row r="30">
          <cell r="A30" t="str">
            <v>IN21-GDMT</v>
          </cell>
          <cell r="B30" t="str">
            <v>cIndustrial</v>
          </cell>
        </row>
        <row r="31">
          <cell r="A31" t="str">
            <v>IN31-GDST</v>
          </cell>
          <cell r="B31" t="str">
            <v>cIndustrial</v>
          </cell>
        </row>
        <row r="32">
          <cell r="A32" t="str">
            <v>RES-MDBT</v>
          </cell>
          <cell r="B32" t="str">
            <v>aResidencial</v>
          </cell>
        </row>
        <row r="33">
          <cell r="A33" t="str">
            <v>RES-MDMT</v>
          </cell>
          <cell r="B33" t="str">
            <v>aResidencial</v>
          </cell>
        </row>
        <row r="34">
          <cell r="A34" t="str">
            <v>RES-PDBT</v>
          </cell>
          <cell r="B34" t="str">
            <v>aResidencial</v>
          </cell>
        </row>
        <row r="35">
          <cell r="A35" t="str">
            <v>RES-PDMT</v>
          </cell>
          <cell r="B35" t="str">
            <v>aResidencial</v>
          </cell>
        </row>
        <row r="36">
          <cell r="A36" t="str">
            <v>TR-GDMT</v>
          </cell>
          <cell r="B36" t="str">
            <v>hReventa</v>
          </cell>
        </row>
        <row r="37">
          <cell r="A37" t="str">
            <v>SGC-PDBT</v>
          </cell>
          <cell r="B37" t="str">
            <v>iSeguridad Ciudadana</v>
          </cell>
        </row>
        <row r="38">
          <cell r="A38" t="str">
            <v>SGC-PDMT</v>
          </cell>
          <cell r="B38" t="str">
            <v>iSeguridad Ciudadana</v>
          </cell>
        </row>
        <row r="39">
          <cell r="A39" t="str">
            <v>AGPE-PDBT</v>
          </cell>
          <cell r="B39" t="str">
            <v>gAgua Potable</v>
          </cell>
        </row>
        <row r="40">
          <cell r="A40" t="str">
            <v>RESE-PDBT</v>
          </cell>
          <cell r="B40" t="str">
            <v>aResidencial</v>
          </cell>
        </row>
        <row r="41">
          <cell r="A41" t="str">
            <v>GE1E-PDBT</v>
          </cell>
          <cell r="B41" t="str">
            <v>bGeneral</v>
          </cell>
        </row>
        <row r="42">
          <cell r="A42" t="str">
            <v>APE-PDBT</v>
          </cell>
          <cell r="B42" t="str">
            <v>dAlumbrado Público</v>
          </cell>
        </row>
        <row r="43">
          <cell r="A43" t="str">
            <v>GEN-PDBT</v>
          </cell>
          <cell r="B43" t="str">
            <v>bGeneral</v>
          </cell>
        </row>
        <row r="44">
          <cell r="A44" t="str">
            <v>GEN-PDMT</v>
          </cell>
          <cell r="B44" t="str">
            <v>bGeneral</v>
          </cell>
        </row>
        <row r="45">
          <cell r="A45" t="str">
            <v>COM-MDMT</v>
          </cell>
          <cell r="B45" t="str">
            <v>bGeneral</v>
          </cell>
        </row>
        <row r="46">
          <cell r="A46" t="str">
            <v>COM-GDMT</v>
          </cell>
          <cell r="B46" t="str">
            <v>bGeneral</v>
          </cell>
        </row>
        <row r="47">
          <cell r="A47" t="str">
            <v>COM-PDBT</v>
          </cell>
          <cell r="B47" t="str">
            <v>bGeneral</v>
          </cell>
        </row>
        <row r="48">
          <cell r="A48" t="str">
            <v>COM-MDBT</v>
          </cell>
          <cell r="B48" t="str">
            <v>bGeneral</v>
          </cell>
        </row>
        <row r="49">
          <cell r="A49" t="str">
            <v>COM-PDMT</v>
          </cell>
          <cell r="B49" t="str">
            <v>bGeneral</v>
          </cell>
        </row>
      </sheetData>
      <sheetData sheetId="4"/>
      <sheetData sheetId="5"/>
      <sheetData sheetId="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3">
          <cell r="A3" t="str">
            <v>B4_PD-R-BT</v>
          </cell>
          <cell r="B3" t="str">
            <v>aRESIDENCIAL</v>
          </cell>
        </row>
        <row r="4">
          <cell r="A4" t="str">
            <v>B4R_PD-R-BT</v>
          </cell>
          <cell r="B4" t="str">
            <v>aRESIDENCIAL</v>
          </cell>
        </row>
        <row r="5">
          <cell r="A5" t="str">
            <v>G1_PD-G-BT</v>
          </cell>
          <cell r="B5" t="str">
            <v>bGENERAL</v>
          </cell>
        </row>
        <row r="6">
          <cell r="A6" t="str">
            <v>G1R_PD-G-BT</v>
          </cell>
          <cell r="B6" t="str">
            <v>bGENERAL</v>
          </cell>
        </row>
        <row r="7">
          <cell r="A7" t="str">
            <v>G2_PD-G-BT</v>
          </cell>
          <cell r="B7" t="str">
            <v>bGENERAL</v>
          </cell>
        </row>
        <row r="8">
          <cell r="A8" t="str">
            <v>D_PD-G-BT</v>
          </cell>
          <cell r="B8" t="str">
            <v>cINDUSTRIAL</v>
          </cell>
        </row>
        <row r="9">
          <cell r="A9" t="str">
            <v>E_PD-G-BT</v>
          </cell>
          <cell r="B9" t="str">
            <v>cINDUSTRIAL</v>
          </cell>
        </row>
        <row r="10">
          <cell r="A10" t="str">
            <v>AP_PD-AP-BT</v>
          </cell>
          <cell r="B10" t="str">
            <v>eALUMBRADO PUBLICO</v>
          </cell>
        </row>
        <row r="11">
          <cell r="A11" t="str">
            <v>APR_PD-AP-BT</v>
          </cell>
          <cell r="B11" t="str">
            <v>eALUMBRADO PUBLICO</v>
          </cell>
        </row>
        <row r="12">
          <cell r="A12" t="str">
            <v>G_PD-G-BT</v>
          </cell>
          <cell r="B12" t="str">
            <v>bGENERAL</v>
          </cell>
        </row>
        <row r="13">
          <cell r="A13" t="str">
            <v>MIC_PD-G-BT</v>
          </cell>
          <cell r="B13" t="str">
            <v>dMINERIA</v>
          </cell>
        </row>
        <row r="14">
          <cell r="A14" t="str">
            <v>B4_MD-BT</v>
          </cell>
          <cell r="B14" t="str">
            <v>aRESIDENCIAL</v>
          </cell>
        </row>
        <row r="15">
          <cell r="A15" t="str">
            <v>G2_MD-BT</v>
          </cell>
          <cell r="B15" t="str">
            <v>bGENERAL</v>
          </cell>
        </row>
        <row r="16">
          <cell r="A16" t="str">
            <v>D_MD-BT</v>
          </cell>
          <cell r="B16" t="str">
            <v>cINDUSTRIAL</v>
          </cell>
        </row>
        <row r="17">
          <cell r="A17" t="str">
            <v>E_MD-BT</v>
          </cell>
          <cell r="B17" t="str">
            <v>cINDUSTRIAL</v>
          </cell>
        </row>
        <row r="18">
          <cell r="A18" t="str">
            <v>PII_MD-BT</v>
          </cell>
          <cell r="B18" t="str">
            <v>fOTROS</v>
          </cell>
        </row>
        <row r="19">
          <cell r="A19" t="str">
            <v>G_MD-BT</v>
          </cell>
          <cell r="B19" t="str">
            <v>bGENERAL</v>
          </cell>
        </row>
        <row r="20">
          <cell r="A20" t="str">
            <v>E_GD-BT</v>
          </cell>
          <cell r="B20" t="str">
            <v>cINDUSTRIAL</v>
          </cell>
        </row>
        <row r="21">
          <cell r="A21" t="str">
            <v>MIC_GD-BT</v>
          </cell>
          <cell r="B21" t="str">
            <v>dMINERIA</v>
          </cell>
        </row>
        <row r="22">
          <cell r="A22" t="str">
            <v>SUB-TOTAL BT</v>
          </cell>
          <cell r="B22" t="str">
            <v>-</v>
          </cell>
        </row>
        <row r="23">
          <cell r="A23" t="str">
            <v>MEDIA TENSION</v>
          </cell>
          <cell r="B23" t="str">
            <v>-</v>
          </cell>
        </row>
        <row r="24">
          <cell r="A24" t="str">
            <v>B4_PD-R-MT</v>
          </cell>
          <cell r="B24" t="str">
            <v>aRESIDENCIAL</v>
          </cell>
        </row>
        <row r="25">
          <cell r="A25" t="str">
            <v>B4R_PD-R-MT</v>
          </cell>
          <cell r="B25" t="str">
            <v>aRESIDENCIAL</v>
          </cell>
        </row>
        <row r="26">
          <cell r="A26" t="str">
            <v>G1_PD-G-MT</v>
          </cell>
          <cell r="B26" t="str">
            <v>bGENERAL</v>
          </cell>
        </row>
        <row r="27">
          <cell r="A27" t="str">
            <v>G1R_PD-G-MT</v>
          </cell>
          <cell r="B27" t="str">
            <v>bGENERAL</v>
          </cell>
        </row>
        <row r="28">
          <cell r="A28" t="str">
            <v>G2_PD-G-MT</v>
          </cell>
          <cell r="B28" t="str">
            <v>bGENERAL</v>
          </cell>
        </row>
        <row r="29">
          <cell r="A29" t="str">
            <v>D_PD-G-MT</v>
          </cell>
          <cell r="B29" t="str">
            <v>cINDUSTRIAL</v>
          </cell>
        </row>
        <row r="30">
          <cell r="A30" t="str">
            <v>E_PD-G-MT</v>
          </cell>
          <cell r="B30" t="str">
            <v>cINDUSTRIAL</v>
          </cell>
        </row>
        <row r="31">
          <cell r="A31" t="str">
            <v>G_PD-G-MT</v>
          </cell>
          <cell r="B31" t="str">
            <v>bGENERAL</v>
          </cell>
        </row>
        <row r="32">
          <cell r="A32" t="str">
            <v>MII_PD-G-MT</v>
          </cell>
          <cell r="B32" t="str">
            <v>dMINERIA</v>
          </cell>
        </row>
        <row r="33">
          <cell r="A33" t="str">
            <v>PI_PD-R-MT</v>
          </cell>
          <cell r="B33" t="str">
            <v>fOTROS</v>
          </cell>
        </row>
        <row r="34">
          <cell r="A34" t="str">
            <v>PII_PD-R-MT</v>
          </cell>
          <cell r="B34" t="str">
            <v>fOTROS</v>
          </cell>
        </row>
        <row r="35">
          <cell r="A35" t="str">
            <v>MIA_PD-G-MT</v>
          </cell>
          <cell r="B35" t="str">
            <v>dMINERIA</v>
          </cell>
        </row>
        <row r="36">
          <cell r="A36" t="str">
            <v>MIC_PD-G-MT</v>
          </cell>
          <cell r="B36" t="str">
            <v>dMINERIA</v>
          </cell>
        </row>
        <row r="37">
          <cell r="A37" t="str">
            <v>PA_PD-R-MT</v>
          </cell>
          <cell r="B37" t="str">
            <v>fOTROS</v>
          </cell>
        </row>
        <row r="38">
          <cell r="A38" t="str">
            <v>PC_PD-R-MT</v>
          </cell>
          <cell r="B38" t="str">
            <v>fOTROS</v>
          </cell>
        </row>
        <row r="39">
          <cell r="A39" t="str">
            <v>B4_MD-MT</v>
          </cell>
          <cell r="B39" t="str">
            <v>aRESIDENCIAL</v>
          </cell>
        </row>
        <row r="40">
          <cell r="A40" t="str">
            <v>G2_MD-MT</v>
          </cell>
          <cell r="B40" t="str">
            <v>bGENERAL</v>
          </cell>
        </row>
        <row r="41">
          <cell r="A41" t="str">
            <v>D_MD-MT</v>
          </cell>
          <cell r="B41" t="str">
            <v>cINDUSTRIAL</v>
          </cell>
        </row>
        <row r="42">
          <cell r="A42" t="str">
            <v>E_MD-MT</v>
          </cell>
          <cell r="B42" t="str">
            <v>cINDUSTRIAL</v>
          </cell>
        </row>
        <row r="43">
          <cell r="A43" t="str">
            <v>MI_MD-MT</v>
          </cell>
          <cell r="B43" t="str">
            <v>dMINERIA</v>
          </cell>
        </row>
        <row r="44">
          <cell r="A44" t="str">
            <v>PI_MD-MT</v>
          </cell>
          <cell r="B44" t="str">
            <v>fOTROS</v>
          </cell>
        </row>
        <row r="45">
          <cell r="A45" t="str">
            <v>PII_MD-MT</v>
          </cell>
          <cell r="B45" t="str">
            <v>fOTROS</v>
          </cell>
        </row>
        <row r="46">
          <cell r="A46" t="str">
            <v>G_MD-MT</v>
          </cell>
          <cell r="B46" t="str">
            <v>bGENERAL</v>
          </cell>
        </row>
        <row r="47">
          <cell r="A47" t="str">
            <v>MIC_MD-MT</v>
          </cell>
          <cell r="B47" t="str">
            <v>dMINERIA</v>
          </cell>
        </row>
        <row r="48">
          <cell r="A48" t="str">
            <v>PA_MD-MT</v>
          </cell>
          <cell r="B48" t="str">
            <v>fOTROS</v>
          </cell>
        </row>
        <row r="49">
          <cell r="A49" t="str">
            <v>PC_MD-MT</v>
          </cell>
          <cell r="B49" t="str">
            <v>fOTROS</v>
          </cell>
        </row>
        <row r="50">
          <cell r="A50" t="str">
            <v>B4_GD-MT</v>
          </cell>
          <cell r="B50" t="str">
            <v>aRESIDENCIAL</v>
          </cell>
        </row>
        <row r="51">
          <cell r="A51" t="str">
            <v>G2_GD-MT</v>
          </cell>
          <cell r="B51" t="str">
            <v>bGENERAL</v>
          </cell>
        </row>
        <row r="52">
          <cell r="A52" t="str">
            <v>D_GD-MT</v>
          </cell>
          <cell r="B52" t="str">
            <v>cINDUSTRIAL</v>
          </cell>
        </row>
        <row r="53">
          <cell r="A53" t="str">
            <v>E_GD-MT</v>
          </cell>
          <cell r="B53" t="str">
            <v>cINDUSTRIAL</v>
          </cell>
        </row>
        <row r="54">
          <cell r="A54" t="str">
            <v>MI_GD-MT</v>
          </cell>
          <cell r="B54" t="str">
            <v>dMINERIA</v>
          </cell>
        </row>
        <row r="55">
          <cell r="A55" t="str">
            <v>PI_GD-MT</v>
          </cell>
          <cell r="B55" t="str">
            <v>fOTROS</v>
          </cell>
        </row>
        <row r="56">
          <cell r="A56" t="str">
            <v>PII_GD-MT</v>
          </cell>
          <cell r="B56" t="str">
            <v>fOTROS</v>
          </cell>
        </row>
        <row r="57">
          <cell r="A57" t="str">
            <v>G_GD-MT</v>
          </cell>
          <cell r="B57" t="str">
            <v>bGENERAL</v>
          </cell>
        </row>
        <row r="58">
          <cell r="A58" t="str">
            <v>TESA_GD-MT</v>
          </cell>
          <cell r="B58" t="str">
            <v>cINDUSTRIAL</v>
          </cell>
        </row>
        <row r="59">
          <cell r="A59" t="str">
            <v>MIA_GD-MT</v>
          </cell>
          <cell r="B59" t="str">
            <v>dMINERIA</v>
          </cell>
        </row>
        <row r="60">
          <cell r="A60" t="str">
            <v>MIB_GD-MT</v>
          </cell>
          <cell r="B60" t="str">
            <v>dMINERIA</v>
          </cell>
        </row>
        <row r="61">
          <cell r="A61" t="str">
            <v>MIC_GD-MT</v>
          </cell>
          <cell r="B61" t="str">
            <v>dMINERIA</v>
          </cell>
        </row>
        <row r="62">
          <cell r="A62" t="str">
            <v>PA_GD-MT</v>
          </cell>
          <cell r="B62" t="str">
            <v>fOTROS</v>
          </cell>
        </row>
        <row r="63">
          <cell r="A63" t="str">
            <v>PB_GD-MT</v>
          </cell>
          <cell r="B63" t="str">
            <v>fOTROS</v>
          </cell>
        </row>
        <row r="64">
          <cell r="A64" t="str">
            <v>PC_GD-MT</v>
          </cell>
          <cell r="B64" t="str">
            <v>fOTROS</v>
          </cell>
        </row>
        <row r="65">
          <cell r="A65" t="str">
            <v>SUB-TOTAL MT</v>
          </cell>
          <cell r="B65" t="str">
            <v>-</v>
          </cell>
        </row>
        <row r="66">
          <cell r="A66" t="str">
            <v>TOTAL GENERAL</v>
          </cell>
          <cell r="B66" t="str">
            <v>-</v>
          </cell>
        </row>
        <row r="67">
          <cell r="A67" t="str">
            <v>B2_PD-R-BT</v>
          </cell>
          <cell r="B67" t="str">
            <v>aRESIDENCIAL</v>
          </cell>
        </row>
        <row r="68">
          <cell r="A68" t="str">
            <v>SC_PD-P-BT</v>
          </cell>
          <cell r="B68" t="str">
            <v>fOTROS</v>
          </cell>
        </row>
        <row r="69">
          <cell r="A69" t="str">
            <v>PC-GD-MT</v>
          </cell>
          <cell r="B69" t="str">
            <v>fOTROS</v>
          </cell>
        </row>
        <row r="70">
          <cell r="A70" t="str">
            <v>PII-MD-MT</v>
          </cell>
          <cell r="B70" t="str">
            <v>fOTROS</v>
          </cell>
        </row>
        <row r="71">
          <cell r="A71" t="str">
            <v>M_PD-G-BT</v>
          </cell>
          <cell r="B71" t="str">
            <v>dMINERIA</v>
          </cell>
        </row>
        <row r="72">
          <cell r="A72" t="str">
            <v>P_GD-MT</v>
          </cell>
          <cell r="B72" t="str">
            <v>fOTROS</v>
          </cell>
        </row>
        <row r="73">
          <cell r="A73" t="str">
            <v>M_GD-MT</v>
          </cell>
          <cell r="B73" t="str">
            <v>dMINERIA</v>
          </cell>
        </row>
        <row r="74">
          <cell r="A74" t="str">
            <v>P_PD-R-MT</v>
          </cell>
          <cell r="B74" t="str">
            <v>fOTROS</v>
          </cell>
        </row>
        <row r="75">
          <cell r="A75" t="str">
            <v>P_MD-MT</v>
          </cell>
          <cell r="B75" t="str">
            <v>fOTROS</v>
          </cell>
        </row>
        <row r="76">
          <cell r="A76" t="str">
            <v>M_MD-MT</v>
          </cell>
          <cell r="B76" t="str">
            <v>dMINERIA</v>
          </cell>
        </row>
      </sheetData>
      <sheetData sheetId="4"/>
      <sheetData sheetId="5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3">
          <cell r="A3" t="str">
            <v>B4_PD-R-BT</v>
          </cell>
          <cell r="B3" t="str">
            <v>aRESIDENCIAL</v>
          </cell>
        </row>
        <row r="4">
          <cell r="A4" t="str">
            <v>B4R_PD-R-BT</v>
          </cell>
          <cell r="B4" t="str">
            <v>aRESIDENCIAL</v>
          </cell>
        </row>
        <row r="5">
          <cell r="A5" t="str">
            <v>G1_PD-G-BT</v>
          </cell>
          <cell r="B5" t="str">
            <v>bGENERAL</v>
          </cell>
        </row>
        <row r="6">
          <cell r="A6" t="str">
            <v>G1R_PD-G-BT</v>
          </cell>
          <cell r="B6" t="str">
            <v>bGENERAL</v>
          </cell>
        </row>
        <row r="7">
          <cell r="A7" t="str">
            <v>G2_PD-G-BT</v>
          </cell>
          <cell r="B7" t="str">
            <v>bGENERAL</v>
          </cell>
        </row>
        <row r="8">
          <cell r="A8" t="str">
            <v>D_PD-G-BT</v>
          </cell>
          <cell r="B8" t="str">
            <v>cINDUSTRIAL</v>
          </cell>
        </row>
        <row r="9">
          <cell r="A9" t="str">
            <v>E_PD-G-BT</v>
          </cell>
          <cell r="B9" t="str">
            <v>cINDUSTRIAL</v>
          </cell>
        </row>
        <row r="10">
          <cell r="A10" t="str">
            <v>AP_PD-AP-BT</v>
          </cell>
          <cell r="B10" t="str">
            <v>eALUMBRADO PUBLICO</v>
          </cell>
        </row>
        <row r="11">
          <cell r="A11" t="str">
            <v>APR_PD-AP-BT</v>
          </cell>
          <cell r="B11" t="str">
            <v>eALUMBRADO PUBLICO</v>
          </cell>
        </row>
        <row r="12">
          <cell r="A12" t="str">
            <v>G_PD-G-BT</v>
          </cell>
          <cell r="B12" t="str">
            <v>bGENERAL</v>
          </cell>
        </row>
        <row r="13">
          <cell r="A13" t="str">
            <v>MIC_PD-G-BT</v>
          </cell>
          <cell r="B13" t="str">
            <v>dMINERIA</v>
          </cell>
        </row>
        <row r="14">
          <cell r="A14" t="str">
            <v>B4_MD-BT</v>
          </cell>
          <cell r="B14" t="str">
            <v>aRESIDENCIAL</v>
          </cell>
        </row>
        <row r="15">
          <cell r="A15" t="str">
            <v>G2_MD-BT</v>
          </cell>
          <cell r="B15" t="str">
            <v>bGENERAL</v>
          </cell>
        </row>
        <row r="16">
          <cell r="A16" t="str">
            <v>D_MD-BT</v>
          </cell>
          <cell r="B16" t="str">
            <v>cINDUSTRIAL</v>
          </cell>
        </row>
        <row r="17">
          <cell r="A17" t="str">
            <v>E_MD-BT</v>
          </cell>
          <cell r="B17" t="str">
            <v>cINDUSTRIAL</v>
          </cell>
        </row>
        <row r="18">
          <cell r="A18" t="str">
            <v>PII_MD-BT</v>
          </cell>
          <cell r="B18" t="str">
            <v>fOTROS</v>
          </cell>
        </row>
        <row r="19">
          <cell r="A19" t="str">
            <v>G_MD-BT</v>
          </cell>
          <cell r="B19" t="str">
            <v>bGENERAL</v>
          </cell>
        </row>
        <row r="20">
          <cell r="A20" t="str">
            <v>E_GD-BT</v>
          </cell>
          <cell r="B20" t="str">
            <v>cINDUSTRIAL</v>
          </cell>
        </row>
        <row r="21">
          <cell r="A21" t="str">
            <v>MIC_GD-BT</v>
          </cell>
          <cell r="B21" t="str">
            <v>dMINERIA</v>
          </cell>
        </row>
        <row r="22">
          <cell r="A22" t="str">
            <v>SUB-TOTAL BT</v>
          </cell>
          <cell r="B22" t="str">
            <v>-</v>
          </cell>
        </row>
        <row r="23">
          <cell r="A23" t="str">
            <v>MEDIA TENSION</v>
          </cell>
          <cell r="B23" t="str">
            <v>-</v>
          </cell>
        </row>
        <row r="24">
          <cell r="A24" t="str">
            <v>B4_PD-R-MT</v>
          </cell>
          <cell r="B24" t="str">
            <v>aRESIDENCIAL</v>
          </cell>
        </row>
        <row r="25">
          <cell r="A25" t="str">
            <v>B4R_PD-R-MT</v>
          </cell>
          <cell r="B25" t="str">
            <v>aRESIDENCIAL</v>
          </cell>
        </row>
        <row r="26">
          <cell r="A26" t="str">
            <v>G1_PD-G-MT</v>
          </cell>
          <cell r="B26" t="str">
            <v>bGENERAL</v>
          </cell>
        </row>
        <row r="27">
          <cell r="A27" t="str">
            <v>G1R_PD-G-MT</v>
          </cell>
          <cell r="B27" t="str">
            <v>bGENERAL</v>
          </cell>
        </row>
        <row r="28">
          <cell r="A28" t="str">
            <v>G2_PD-G-MT</v>
          </cell>
          <cell r="B28" t="str">
            <v>bGENERAL</v>
          </cell>
        </row>
        <row r="29">
          <cell r="A29" t="str">
            <v>D_PD-G-MT</v>
          </cell>
          <cell r="B29" t="str">
            <v>cINDUSTRIAL</v>
          </cell>
        </row>
        <row r="30">
          <cell r="A30" t="str">
            <v>E_PD-G-MT</v>
          </cell>
          <cell r="B30" t="str">
            <v>cINDUSTRIAL</v>
          </cell>
        </row>
        <row r="31">
          <cell r="A31" t="str">
            <v>G_PD-G-MT</v>
          </cell>
          <cell r="B31" t="str">
            <v>bGENERAL</v>
          </cell>
        </row>
        <row r="32">
          <cell r="A32" t="str">
            <v>MII_PD-G-MT</v>
          </cell>
          <cell r="B32" t="str">
            <v>dMINERIA</v>
          </cell>
        </row>
        <row r="33">
          <cell r="A33" t="str">
            <v>PI_PD-R-MT</v>
          </cell>
          <cell r="B33" t="str">
            <v>fOTROS</v>
          </cell>
        </row>
        <row r="34">
          <cell r="A34" t="str">
            <v>PII_PD-R-MT</v>
          </cell>
          <cell r="B34" t="str">
            <v>fOTROS</v>
          </cell>
        </row>
        <row r="35">
          <cell r="A35" t="str">
            <v>MIA_PD-G-MT</v>
          </cell>
          <cell r="B35" t="str">
            <v>dMINERIA</v>
          </cell>
        </row>
        <row r="36">
          <cell r="A36" t="str">
            <v>MIC_PD-G-MT</v>
          </cell>
          <cell r="B36" t="str">
            <v>dMINERIA</v>
          </cell>
        </row>
        <row r="37">
          <cell r="A37" t="str">
            <v>PA_PD-R-MT</v>
          </cell>
          <cell r="B37" t="str">
            <v>fOTROS</v>
          </cell>
        </row>
        <row r="38">
          <cell r="A38" t="str">
            <v>PC_PD-R-MT</v>
          </cell>
          <cell r="B38" t="str">
            <v>fOTROS</v>
          </cell>
        </row>
        <row r="39">
          <cell r="A39" t="str">
            <v>B4_MD-MT</v>
          </cell>
          <cell r="B39" t="str">
            <v>aRESIDENCIAL</v>
          </cell>
        </row>
        <row r="40">
          <cell r="A40" t="str">
            <v>G2_MD-MT</v>
          </cell>
          <cell r="B40" t="str">
            <v>bGENERAL</v>
          </cell>
        </row>
        <row r="41">
          <cell r="A41" t="str">
            <v>D_MD-MT</v>
          </cell>
          <cell r="B41" t="str">
            <v>cINDUSTRIAL</v>
          </cell>
        </row>
        <row r="42">
          <cell r="A42" t="str">
            <v>E_MD-MT</v>
          </cell>
          <cell r="B42" t="str">
            <v>cINDUSTRIAL</v>
          </cell>
        </row>
        <row r="43">
          <cell r="A43" t="str">
            <v>MI_MD-MT</v>
          </cell>
          <cell r="B43" t="str">
            <v>dMINERIA</v>
          </cell>
        </row>
        <row r="44">
          <cell r="A44" t="str">
            <v>PI_MD-MT</v>
          </cell>
          <cell r="B44" t="str">
            <v>fOTROS</v>
          </cell>
        </row>
        <row r="45">
          <cell r="A45" t="str">
            <v>PII_MD-MT</v>
          </cell>
          <cell r="B45" t="str">
            <v>fOTROS</v>
          </cell>
        </row>
        <row r="46">
          <cell r="A46" t="str">
            <v>G_MD-MT</v>
          </cell>
          <cell r="B46" t="str">
            <v>bGENERAL</v>
          </cell>
        </row>
        <row r="47">
          <cell r="A47" t="str">
            <v>MIC_MD-MT</v>
          </cell>
          <cell r="B47" t="str">
            <v>dMINERIA</v>
          </cell>
        </row>
        <row r="48">
          <cell r="A48" t="str">
            <v>PA_MD-MT</v>
          </cell>
          <cell r="B48" t="str">
            <v>fOTROS</v>
          </cell>
        </row>
        <row r="49">
          <cell r="A49" t="str">
            <v>PC_MD-MT</v>
          </cell>
          <cell r="B49" t="str">
            <v>fOTROS</v>
          </cell>
        </row>
        <row r="50">
          <cell r="A50" t="str">
            <v>B4_GD-MT</v>
          </cell>
          <cell r="B50" t="str">
            <v>aRESIDENCIAL</v>
          </cell>
        </row>
        <row r="51">
          <cell r="A51" t="str">
            <v>G2_GD-MT</v>
          </cell>
          <cell r="B51" t="str">
            <v>bGENERAL</v>
          </cell>
        </row>
        <row r="52">
          <cell r="A52" t="str">
            <v>D_GD-MT</v>
          </cell>
          <cell r="B52" t="str">
            <v>cINDUSTRIAL</v>
          </cell>
        </row>
        <row r="53">
          <cell r="A53" t="str">
            <v>E_GD-MT</v>
          </cell>
          <cell r="B53" t="str">
            <v>cINDUSTRIAL</v>
          </cell>
        </row>
        <row r="54">
          <cell r="A54" t="str">
            <v>MI_GD-MT</v>
          </cell>
          <cell r="B54" t="str">
            <v>dMINERIA</v>
          </cell>
        </row>
        <row r="55">
          <cell r="A55" t="str">
            <v>PI_GD-MT</v>
          </cell>
          <cell r="B55" t="str">
            <v>fOTROS</v>
          </cell>
        </row>
        <row r="56">
          <cell r="A56" t="str">
            <v>PII_GD-MT</v>
          </cell>
          <cell r="B56" t="str">
            <v>fOTROS</v>
          </cell>
        </row>
        <row r="57">
          <cell r="A57" t="str">
            <v>G_GD-MT</v>
          </cell>
          <cell r="B57" t="str">
            <v>bGENERAL</v>
          </cell>
        </row>
        <row r="58">
          <cell r="A58" t="str">
            <v>TESA_GD-MT</v>
          </cell>
          <cell r="B58" t="str">
            <v>cINDUSTRIAL</v>
          </cell>
        </row>
        <row r="59">
          <cell r="A59" t="str">
            <v>MIA_GD-MT</v>
          </cell>
          <cell r="B59" t="str">
            <v>dMINERIA</v>
          </cell>
        </row>
        <row r="60">
          <cell r="A60" t="str">
            <v>MIB_GD-MT</v>
          </cell>
          <cell r="B60" t="str">
            <v>dMINERIA</v>
          </cell>
        </row>
        <row r="61">
          <cell r="A61" t="str">
            <v>MIC_GD-MT</v>
          </cell>
          <cell r="B61" t="str">
            <v>dMINERIA</v>
          </cell>
        </row>
        <row r="62">
          <cell r="A62" t="str">
            <v>PA_GD-MT</v>
          </cell>
          <cell r="B62" t="str">
            <v>fOTROS</v>
          </cell>
        </row>
        <row r="63">
          <cell r="A63" t="str">
            <v>PB_GD-MT</v>
          </cell>
          <cell r="B63" t="str">
            <v>fOTROS</v>
          </cell>
        </row>
        <row r="64">
          <cell r="A64" t="str">
            <v>PC_GD-MT</v>
          </cell>
          <cell r="B64" t="str">
            <v>fOTROS</v>
          </cell>
        </row>
        <row r="65">
          <cell r="A65" t="str">
            <v>SUB-TOTAL MT</v>
          </cell>
          <cell r="B65" t="str">
            <v>-</v>
          </cell>
        </row>
        <row r="66">
          <cell r="A66" t="str">
            <v>TOTAL GENERAL</v>
          </cell>
          <cell r="B66" t="str">
            <v>-</v>
          </cell>
        </row>
        <row r="67">
          <cell r="A67" t="str">
            <v>B2_PD-R-BT</v>
          </cell>
          <cell r="B67" t="str">
            <v>aRESIDENCIAL</v>
          </cell>
        </row>
        <row r="68">
          <cell r="A68" t="str">
            <v>SC_PD-P-BT</v>
          </cell>
          <cell r="B68" t="str">
            <v>fOTROS</v>
          </cell>
        </row>
        <row r="69">
          <cell r="A69" t="str">
            <v>PC-GD-MT</v>
          </cell>
          <cell r="B69" t="str">
            <v>fOTROS</v>
          </cell>
        </row>
        <row r="70">
          <cell r="A70" t="str">
            <v>PII-MD-MT</v>
          </cell>
          <cell r="B70" t="str">
            <v>fOTROS</v>
          </cell>
        </row>
        <row r="71">
          <cell r="A71" t="str">
            <v>M_PD-G-BT</v>
          </cell>
          <cell r="B71" t="str">
            <v>dMINERIA</v>
          </cell>
        </row>
        <row r="72">
          <cell r="A72" t="str">
            <v>P_GD-MT</v>
          </cell>
          <cell r="B72" t="str">
            <v>fOTROS</v>
          </cell>
        </row>
        <row r="73">
          <cell r="A73" t="str">
            <v>M_GD-MT</v>
          </cell>
          <cell r="B73" t="str">
            <v>dMINERIA</v>
          </cell>
        </row>
        <row r="74">
          <cell r="A74" t="str">
            <v>P_PD-R-MT</v>
          </cell>
          <cell r="B74" t="str">
            <v>fOTROS</v>
          </cell>
        </row>
        <row r="75">
          <cell r="A75" t="str">
            <v>P_MD-MT</v>
          </cell>
          <cell r="B75" t="str">
            <v>fOTROS</v>
          </cell>
        </row>
        <row r="76">
          <cell r="A76" t="str">
            <v>M_MD-MT</v>
          </cell>
          <cell r="B76" t="str">
            <v>dMINERIA</v>
          </cell>
        </row>
        <row r="77">
          <cell r="A77" t="str">
            <v>M_GD-AT</v>
          </cell>
          <cell r="B77" t="str">
            <v>dMINERIA</v>
          </cell>
        </row>
      </sheetData>
      <sheetData sheetId="4"/>
      <sheetData sheetId="5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PorCatySist"/>
      <sheetName val="ESCLIFAC_2_11"/>
      <sheetName val="ESCLI_IND_2_11"/>
      <sheetName val="AP_FACTURADO"/>
      <sheetName val="RUTAS"/>
      <sheetName val="ise_210_POTOSI"/>
      <sheetName val="ise_210_SUR"/>
      <sheetName val="ise_210_VILLAZON"/>
      <sheetName val="ise_210_SANBARTO"/>
      <sheetName val="ResumenGnral"/>
    </sheetNames>
    <sheetDataSet>
      <sheetData sheetId="0"/>
      <sheetData sheetId="1"/>
      <sheetData sheetId="2">
        <row r="235">
          <cell r="A235" t="str">
            <v>DDI</v>
          </cell>
          <cell r="B235">
            <v>21</v>
          </cell>
          <cell r="C235">
            <v>1296133</v>
          </cell>
          <cell r="D235">
            <v>380013.24</v>
          </cell>
          <cell r="E235">
            <v>550.61</v>
          </cell>
          <cell r="F235">
            <v>56783.599999999984</v>
          </cell>
          <cell r="G235">
            <v>3049</v>
          </cell>
          <cell r="H235">
            <v>170489.83999999991</v>
          </cell>
          <cell r="I235">
            <v>25475.529999999992</v>
          </cell>
          <cell r="J235">
            <v>14929.24</v>
          </cell>
          <cell r="K235">
            <v>2230.8199999999997</v>
          </cell>
        </row>
        <row r="236">
          <cell r="A236" t="str">
            <v>KAR</v>
          </cell>
          <cell r="B236">
            <v>1</v>
          </cell>
          <cell r="C236">
            <v>11288</v>
          </cell>
          <cell r="D236">
            <v>3309.53</v>
          </cell>
          <cell r="E236">
            <v>0</v>
          </cell>
          <cell r="F236">
            <v>494.53</v>
          </cell>
          <cell r="G236">
            <v>68</v>
          </cell>
          <cell r="H236">
            <v>3802.34</v>
          </cell>
          <cell r="I236">
            <v>568.16999999999996</v>
          </cell>
          <cell r="J236">
            <v>0</v>
          </cell>
          <cell r="K236">
            <v>0</v>
          </cell>
        </row>
        <row r="237">
          <cell r="A237" t="str">
            <v>KIL</v>
          </cell>
          <cell r="B237">
            <v>1</v>
          </cell>
          <cell r="C237">
            <v>2711</v>
          </cell>
          <cell r="D237">
            <v>794.84</v>
          </cell>
          <cell r="E237">
            <v>0</v>
          </cell>
          <cell r="F237">
            <v>118.77</v>
          </cell>
          <cell r="G237">
            <v>134</v>
          </cell>
          <cell r="H237">
            <v>7492.83</v>
          </cell>
          <cell r="I237">
            <v>1119.6199999999999</v>
          </cell>
          <cell r="J237">
            <v>0</v>
          </cell>
          <cell r="K237">
            <v>0</v>
          </cell>
        </row>
        <row r="238">
          <cell r="A238" t="str">
            <v>OCU</v>
          </cell>
          <cell r="B238">
            <v>7</v>
          </cell>
          <cell r="C238">
            <v>58092</v>
          </cell>
          <cell r="D238">
            <v>17031.980000000003</v>
          </cell>
          <cell r="E238">
            <v>0</v>
          </cell>
          <cell r="F238">
            <v>2545.02</v>
          </cell>
          <cell r="G238">
            <v>477</v>
          </cell>
          <cell r="H238">
            <v>26672.25</v>
          </cell>
          <cell r="I238">
            <v>3985.5000000000005</v>
          </cell>
          <cell r="J238">
            <v>4345.3700000000008</v>
          </cell>
          <cell r="K238">
            <v>649.29999999999995</v>
          </cell>
        </row>
        <row r="239">
          <cell r="A239" t="str">
            <v>PUN</v>
          </cell>
          <cell r="B239">
            <v>4</v>
          </cell>
          <cell r="C239">
            <v>194193</v>
          </cell>
          <cell r="D239">
            <v>56935.45</v>
          </cell>
          <cell r="E239">
            <v>0</v>
          </cell>
          <cell r="F239">
            <v>8507.58</v>
          </cell>
          <cell r="G239">
            <v>693</v>
          </cell>
          <cell r="H239">
            <v>38750.240000000005</v>
          </cell>
          <cell r="I239">
            <v>5790.26</v>
          </cell>
          <cell r="J239">
            <v>2819.8799999999997</v>
          </cell>
          <cell r="K239">
            <v>421.36</v>
          </cell>
        </row>
        <row r="240">
          <cell r="A240" t="str">
            <v>SAC</v>
          </cell>
          <cell r="B240">
            <v>1</v>
          </cell>
          <cell r="C240">
            <v>2054</v>
          </cell>
          <cell r="D240">
            <v>602.21</v>
          </cell>
          <cell r="E240">
            <v>0</v>
          </cell>
          <cell r="F240">
            <v>89.99</v>
          </cell>
          <cell r="G240">
            <v>49</v>
          </cell>
          <cell r="H240">
            <v>2739.92</v>
          </cell>
          <cell r="I240">
            <v>409.41</v>
          </cell>
          <cell r="J240">
            <v>0</v>
          </cell>
          <cell r="K240">
            <v>0</v>
          </cell>
        </row>
        <row r="241">
          <cell r="A241" t="str">
            <v>TUP</v>
          </cell>
          <cell r="B241">
            <v>2</v>
          </cell>
          <cell r="C241">
            <v>308340</v>
          </cell>
          <cell r="D241">
            <v>90402.2</v>
          </cell>
          <cell r="E241">
            <v>0</v>
          </cell>
          <cell r="F241">
            <v>13508.38</v>
          </cell>
          <cell r="G241">
            <v>997</v>
          </cell>
          <cell r="H241">
            <v>55748.89</v>
          </cell>
          <cell r="I241">
            <v>8330.2999999999993</v>
          </cell>
          <cell r="J241">
            <v>0</v>
          </cell>
          <cell r="K241">
            <v>0</v>
          </cell>
        </row>
        <row r="242">
          <cell r="A242" t="str">
            <v>URB</v>
          </cell>
          <cell r="B242">
            <v>183</v>
          </cell>
          <cell r="C242">
            <v>7845833</v>
          </cell>
          <cell r="D242">
            <v>2300319.9299999997</v>
          </cell>
          <cell r="E242">
            <v>250270.1099999999</v>
          </cell>
          <cell r="F242">
            <v>343725.91000000009</v>
          </cell>
          <cell r="G242">
            <v>21663</v>
          </cell>
          <cell r="H242">
            <v>1211322.199999999</v>
          </cell>
          <cell r="I242">
            <v>181002.27000000002</v>
          </cell>
          <cell r="J242">
            <v>147394.00999999998</v>
          </cell>
          <cell r="K242">
            <v>22024.429999999993</v>
          </cell>
        </row>
        <row r="243">
          <cell r="A243">
            <v>0</v>
          </cell>
          <cell r="B243">
            <v>220</v>
          </cell>
          <cell r="C243">
            <v>9718644</v>
          </cell>
          <cell r="D243">
            <v>2849409.38</v>
          </cell>
          <cell r="E243">
            <v>250820.71999999988</v>
          </cell>
          <cell r="F243">
            <v>425773.78000000009</v>
          </cell>
          <cell r="G243">
            <v>27130</v>
          </cell>
          <cell r="H243">
            <v>1517018.5099999988</v>
          </cell>
          <cell r="I243">
            <v>226681.06</v>
          </cell>
          <cell r="J243">
            <v>169488.49999999997</v>
          </cell>
          <cell r="K243">
            <v>25325.909999999993</v>
          </cell>
        </row>
        <row r="246">
          <cell r="A246" t="str">
            <v>121190</v>
          </cell>
          <cell r="B246">
            <v>1</v>
          </cell>
          <cell r="C246">
            <v>1742469</v>
          </cell>
          <cell r="D246">
            <v>301673.65999999997</v>
          </cell>
          <cell r="E246">
            <v>0</v>
          </cell>
          <cell r="F246">
            <v>45077.67</v>
          </cell>
          <cell r="G246">
            <v>4025</v>
          </cell>
          <cell r="H246">
            <v>372642.23</v>
          </cell>
          <cell r="I246">
            <v>55682.17</v>
          </cell>
          <cell r="J246">
            <v>0</v>
          </cell>
          <cell r="K246">
            <v>0</v>
          </cell>
        </row>
        <row r="247">
          <cell r="A247" t="str">
            <v>121193</v>
          </cell>
          <cell r="B247">
            <v>1</v>
          </cell>
          <cell r="C247">
            <v>667449</v>
          </cell>
          <cell r="D247">
            <v>64455.55</v>
          </cell>
          <cell r="E247">
            <v>0</v>
          </cell>
          <cell r="F247">
            <v>9631.2900000000009</v>
          </cell>
          <cell r="G247">
            <v>1877</v>
          </cell>
          <cell r="H247">
            <v>161726.43</v>
          </cell>
          <cell r="I247">
            <v>24166.02</v>
          </cell>
          <cell r="J247">
            <v>0</v>
          </cell>
          <cell r="K247">
            <v>0</v>
          </cell>
        </row>
        <row r="248">
          <cell r="A248" t="str">
            <v>121199</v>
          </cell>
          <cell r="B248">
            <v>1</v>
          </cell>
          <cell r="C248">
            <v>384893</v>
          </cell>
          <cell r="D248">
            <v>66636.53</v>
          </cell>
          <cell r="E248">
            <v>0</v>
          </cell>
          <cell r="F248">
            <v>9957.18</v>
          </cell>
          <cell r="G248">
            <v>1090</v>
          </cell>
          <cell r="H248">
            <v>100914.29</v>
          </cell>
          <cell r="I248">
            <v>15079.15</v>
          </cell>
          <cell r="J248">
            <v>0</v>
          </cell>
          <cell r="K248">
            <v>0</v>
          </cell>
        </row>
        <row r="249">
          <cell r="A249" t="str">
            <v>121197</v>
          </cell>
          <cell r="B249">
            <v>1</v>
          </cell>
          <cell r="C249">
            <v>892224</v>
          </cell>
          <cell r="D249">
            <v>87714.54</v>
          </cell>
          <cell r="E249">
            <v>0</v>
          </cell>
          <cell r="F249">
            <v>13106.77</v>
          </cell>
          <cell r="G249">
            <v>2199</v>
          </cell>
          <cell r="H249">
            <v>225558.03</v>
          </cell>
          <cell r="I249">
            <v>33704.07</v>
          </cell>
          <cell r="J249">
            <v>0</v>
          </cell>
          <cell r="K249">
            <v>0</v>
          </cell>
        </row>
        <row r="250">
          <cell r="A250" t="str">
            <v>121195</v>
          </cell>
          <cell r="B250">
            <v>1</v>
          </cell>
          <cell r="C250">
            <v>450052</v>
          </cell>
          <cell r="D250">
            <v>43853.06</v>
          </cell>
          <cell r="E250">
            <v>0</v>
          </cell>
          <cell r="F250">
            <v>6552.76</v>
          </cell>
          <cell r="G250">
            <v>1352</v>
          </cell>
          <cell r="H250">
            <v>137451.87</v>
          </cell>
          <cell r="I250">
            <v>20538.79</v>
          </cell>
          <cell r="J250">
            <v>0</v>
          </cell>
          <cell r="K250">
            <v>0</v>
          </cell>
        </row>
        <row r="251">
          <cell r="A251" t="str">
            <v>121201</v>
          </cell>
          <cell r="B251">
            <v>1</v>
          </cell>
          <cell r="C251">
            <v>1425337</v>
          </cell>
          <cell r="D251">
            <v>246768.59</v>
          </cell>
          <cell r="E251">
            <v>0</v>
          </cell>
          <cell r="F251">
            <v>36873.47</v>
          </cell>
          <cell r="G251">
            <v>2916</v>
          </cell>
          <cell r="H251">
            <v>269968.88</v>
          </cell>
          <cell r="I251">
            <v>40340.18</v>
          </cell>
          <cell r="J251">
            <v>0</v>
          </cell>
          <cell r="K251">
            <v>0</v>
          </cell>
        </row>
        <row r="252">
          <cell r="A252">
            <v>0</v>
          </cell>
          <cell r="B252">
            <v>6</v>
          </cell>
          <cell r="C252">
            <v>5562424</v>
          </cell>
          <cell r="D252">
            <v>811101.92999999993</v>
          </cell>
          <cell r="E252">
            <v>0</v>
          </cell>
          <cell r="F252">
            <v>121199.14</v>
          </cell>
          <cell r="G252">
            <v>13459</v>
          </cell>
          <cell r="H252">
            <v>1268261.73</v>
          </cell>
          <cell r="I252">
            <v>189510.38</v>
          </cell>
          <cell r="J252">
            <v>0</v>
          </cell>
          <cell r="K252">
            <v>0</v>
          </cell>
        </row>
        <row r="255">
          <cell r="A255" t="str">
            <v>121200</v>
          </cell>
          <cell r="B255">
            <v>1</v>
          </cell>
          <cell r="C255">
            <v>4637850</v>
          </cell>
          <cell r="D255">
            <v>1669348.87</v>
          </cell>
          <cell r="E255">
            <v>0</v>
          </cell>
          <cell r="F255">
            <v>249442.94</v>
          </cell>
          <cell r="G255">
            <v>10500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</sheetData>
      <sheetData sheetId="3"/>
      <sheetData sheetId="4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  <sheetData sheetId="5"/>
      <sheetData sheetId="6"/>
      <sheetData sheetId="7"/>
      <sheetData sheetId="8"/>
      <sheetData sheetId="9">
        <row r="10">
          <cell r="A10" t="str">
            <v>CHA</v>
          </cell>
          <cell r="B10">
            <v>9</v>
          </cell>
          <cell r="C10">
            <v>123</v>
          </cell>
          <cell r="D10">
            <v>163.26</v>
          </cell>
          <cell r="E10">
            <v>0</v>
          </cell>
          <cell r="F10">
            <v>142.01999999999998</v>
          </cell>
          <cell r="G10">
            <v>0</v>
          </cell>
          <cell r="H10">
            <v>0</v>
          </cell>
          <cell r="I10">
            <v>21.330000000000005</v>
          </cell>
          <cell r="J10">
            <v>0</v>
          </cell>
          <cell r="K10">
            <v>21.24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1234</v>
          </cell>
          <cell r="C11">
            <v>94892</v>
          </cell>
          <cell r="D11">
            <v>22384.759999999609</v>
          </cell>
          <cell r="E11">
            <v>75021.249999999971</v>
          </cell>
          <cell r="F11">
            <v>84742.059999999474</v>
          </cell>
          <cell r="G11">
            <v>0</v>
          </cell>
          <cell r="H11">
            <v>0</v>
          </cell>
          <cell r="I11">
            <v>12713.540000000159</v>
          </cell>
          <cell r="J11">
            <v>0</v>
          </cell>
          <cell r="K11">
            <v>12663.950000000099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129</v>
          </cell>
          <cell r="C12">
            <v>7453</v>
          </cell>
          <cell r="D12">
            <v>2340.0600000000027</v>
          </cell>
          <cell r="E12">
            <v>5216.5199999999995</v>
          </cell>
          <cell r="F12">
            <v>6574.0500000000011</v>
          </cell>
          <cell r="G12">
            <v>0</v>
          </cell>
          <cell r="H12">
            <v>0</v>
          </cell>
          <cell r="I12">
            <v>986.38000000000056</v>
          </cell>
          <cell r="J12">
            <v>0</v>
          </cell>
          <cell r="K12">
            <v>982.53000000000088</v>
          </cell>
          <cell r="L12">
            <v>0</v>
          </cell>
          <cell r="M12">
            <v>0</v>
          </cell>
        </row>
        <row r="13">
          <cell r="A13" t="str">
            <v>LP2</v>
          </cell>
          <cell r="B13">
            <v>3</v>
          </cell>
          <cell r="C13">
            <v>12</v>
          </cell>
          <cell r="D13">
            <v>54.42</v>
          </cell>
          <cell r="E13">
            <v>0</v>
          </cell>
          <cell r="F13">
            <v>47.34</v>
          </cell>
          <cell r="G13">
            <v>0</v>
          </cell>
          <cell r="H13">
            <v>0</v>
          </cell>
          <cell r="I13">
            <v>7.11</v>
          </cell>
          <cell r="J13">
            <v>0</v>
          </cell>
          <cell r="K13">
            <v>7.08</v>
          </cell>
          <cell r="L13">
            <v>0</v>
          </cell>
          <cell r="M13">
            <v>0</v>
          </cell>
        </row>
        <row r="14">
          <cell r="A14" t="str">
            <v>OCU</v>
          </cell>
          <cell r="B14">
            <v>342</v>
          </cell>
          <cell r="C14">
            <v>38396</v>
          </cell>
          <cell r="D14">
            <v>6203.8800000000283</v>
          </cell>
          <cell r="E14">
            <v>31568.459999999981</v>
          </cell>
          <cell r="F14">
            <v>32861.680000000008</v>
          </cell>
          <cell r="G14">
            <v>0</v>
          </cell>
          <cell r="H14">
            <v>0</v>
          </cell>
          <cell r="I14">
            <v>4836.6799999999876</v>
          </cell>
          <cell r="J14">
            <v>0</v>
          </cell>
          <cell r="K14">
            <v>4910.6600000000062</v>
          </cell>
          <cell r="L14">
            <v>0</v>
          </cell>
          <cell r="M14">
            <v>0</v>
          </cell>
        </row>
        <row r="15">
          <cell r="A15" t="str">
            <v>POR</v>
          </cell>
          <cell r="B15">
            <v>60</v>
          </cell>
          <cell r="C15">
            <v>11843</v>
          </cell>
          <cell r="D15">
            <v>1088.3999999999996</v>
          </cell>
          <cell r="E15">
            <v>10806.659999999998</v>
          </cell>
          <cell r="F15">
            <v>10348.669999999998</v>
          </cell>
          <cell r="G15">
            <v>0</v>
          </cell>
          <cell r="H15">
            <v>0</v>
          </cell>
          <cell r="I15">
            <v>1552.3599999999988</v>
          </cell>
          <cell r="J15">
            <v>0</v>
          </cell>
          <cell r="K15">
            <v>1546.3899999999992</v>
          </cell>
          <cell r="L15">
            <v>0</v>
          </cell>
          <cell r="M15">
            <v>0</v>
          </cell>
        </row>
        <row r="16">
          <cell r="A16" t="str">
            <v>PUN</v>
          </cell>
          <cell r="B16">
            <v>43</v>
          </cell>
          <cell r="C16">
            <v>2744</v>
          </cell>
          <cell r="D16">
            <v>780.01999999999953</v>
          </cell>
          <cell r="E16">
            <v>2122.25</v>
          </cell>
          <cell r="F16">
            <v>2524.9099999999994</v>
          </cell>
          <cell r="G16">
            <v>0</v>
          </cell>
          <cell r="H16">
            <v>0</v>
          </cell>
          <cell r="I16">
            <v>378.82000000000016</v>
          </cell>
          <cell r="J16">
            <v>0</v>
          </cell>
          <cell r="K16">
            <v>377.36000000000018</v>
          </cell>
          <cell r="L16">
            <v>0</v>
          </cell>
          <cell r="M16">
            <v>0</v>
          </cell>
        </row>
        <row r="17">
          <cell r="A17" t="str">
            <v>QIR</v>
          </cell>
          <cell r="B17">
            <v>71</v>
          </cell>
          <cell r="C17">
            <v>5593</v>
          </cell>
          <cell r="D17">
            <v>1287.9400000000007</v>
          </cell>
          <cell r="E17">
            <v>4428.7599999999993</v>
          </cell>
          <cell r="F17">
            <v>4973.4799999999996</v>
          </cell>
          <cell r="G17">
            <v>0</v>
          </cell>
          <cell r="H17">
            <v>0</v>
          </cell>
          <cell r="I17">
            <v>746.16</v>
          </cell>
          <cell r="J17">
            <v>0</v>
          </cell>
          <cell r="K17">
            <v>743.22000000000048</v>
          </cell>
          <cell r="L17">
            <v>0</v>
          </cell>
          <cell r="M17">
            <v>0</v>
          </cell>
        </row>
        <row r="18">
          <cell r="A18" t="str">
            <v>SAC</v>
          </cell>
          <cell r="B18">
            <v>320</v>
          </cell>
          <cell r="C18">
            <v>26091</v>
          </cell>
          <cell r="D18">
            <v>5804.8000000000211</v>
          </cell>
          <cell r="E18">
            <v>19326.39</v>
          </cell>
          <cell r="F18">
            <v>21863.970000000016</v>
          </cell>
          <cell r="G18">
            <v>0</v>
          </cell>
          <cell r="H18">
            <v>0</v>
          </cell>
          <cell r="I18">
            <v>3216.0999999999913</v>
          </cell>
          <cell r="J18">
            <v>0</v>
          </cell>
          <cell r="K18">
            <v>3267.220000000003</v>
          </cell>
          <cell r="L18">
            <v>0</v>
          </cell>
          <cell r="M18">
            <v>0</v>
          </cell>
        </row>
        <row r="19">
          <cell r="A19" t="str">
            <v>SAE</v>
          </cell>
          <cell r="B19">
            <v>76</v>
          </cell>
          <cell r="C19">
            <v>5087</v>
          </cell>
          <cell r="D19">
            <v>1378.6400000000012</v>
          </cell>
          <cell r="E19">
            <v>3784.2299999999996</v>
          </cell>
          <cell r="F19">
            <v>4491.62</v>
          </cell>
          <cell r="G19">
            <v>0</v>
          </cell>
          <cell r="H19">
            <v>0</v>
          </cell>
          <cell r="I19">
            <v>673.88999999999987</v>
          </cell>
          <cell r="J19">
            <v>0</v>
          </cell>
          <cell r="K19">
            <v>671.25000000000057</v>
          </cell>
          <cell r="L19">
            <v>0</v>
          </cell>
          <cell r="M19">
            <v>0</v>
          </cell>
        </row>
        <row r="20">
          <cell r="A20" t="str">
            <v>SAQ</v>
          </cell>
          <cell r="B20">
            <v>9</v>
          </cell>
          <cell r="C20">
            <v>675</v>
          </cell>
          <cell r="D20">
            <v>163.26</v>
          </cell>
          <cell r="E20">
            <v>473.28000000000003</v>
          </cell>
          <cell r="F20">
            <v>553.79</v>
          </cell>
          <cell r="G20">
            <v>0</v>
          </cell>
          <cell r="H20">
            <v>0</v>
          </cell>
          <cell r="I20">
            <v>83.08</v>
          </cell>
          <cell r="J20">
            <v>0</v>
          </cell>
          <cell r="K20">
            <v>82.749999999999986</v>
          </cell>
          <cell r="L20">
            <v>0</v>
          </cell>
          <cell r="M20">
            <v>0</v>
          </cell>
        </row>
        <row r="21">
          <cell r="A21" t="str">
            <v>TEL</v>
          </cell>
          <cell r="B21">
            <v>251</v>
          </cell>
          <cell r="C21">
            <v>19683</v>
          </cell>
          <cell r="D21">
            <v>4553.1399999999985</v>
          </cell>
          <cell r="E21">
            <v>15582.169999999995</v>
          </cell>
          <cell r="F21">
            <v>17517.499999999993</v>
          </cell>
          <cell r="G21">
            <v>0</v>
          </cell>
          <cell r="H21">
            <v>0</v>
          </cell>
          <cell r="I21">
            <v>2628.0699999999902</v>
          </cell>
          <cell r="J21">
            <v>0</v>
          </cell>
          <cell r="K21">
            <v>2617.8099999999995</v>
          </cell>
          <cell r="L21">
            <v>0</v>
          </cell>
          <cell r="M21">
            <v>0</v>
          </cell>
        </row>
        <row r="22">
          <cell r="A22" t="str">
            <v>TUP</v>
          </cell>
          <cell r="B22">
            <v>195</v>
          </cell>
          <cell r="C22">
            <v>8141</v>
          </cell>
          <cell r="D22">
            <v>3537.2999999999943</v>
          </cell>
          <cell r="E22">
            <v>4915.3599999999979</v>
          </cell>
          <cell r="F22">
            <v>7353.5899999999929</v>
          </cell>
          <cell r="G22">
            <v>0</v>
          </cell>
          <cell r="H22">
            <v>0</v>
          </cell>
          <cell r="I22">
            <v>1089.2899999999991</v>
          </cell>
          <cell r="J22">
            <v>0</v>
          </cell>
          <cell r="K22">
            <v>1099.0699999999997</v>
          </cell>
          <cell r="L22">
            <v>0</v>
          </cell>
          <cell r="M22">
            <v>0</v>
          </cell>
        </row>
        <row r="23">
          <cell r="A23" t="str">
            <v>URB</v>
          </cell>
          <cell r="B23">
            <v>5320</v>
          </cell>
          <cell r="C23">
            <v>690123</v>
          </cell>
          <cell r="D23">
            <v>96504.799999997238</v>
          </cell>
          <cell r="E23">
            <v>577579.58999999927</v>
          </cell>
          <cell r="F23">
            <v>586449.89999999583</v>
          </cell>
          <cell r="G23">
            <v>0</v>
          </cell>
          <cell r="H23">
            <v>105434.5</v>
          </cell>
          <cell r="I23">
            <v>87977.279999999359</v>
          </cell>
          <cell r="J23">
            <v>0</v>
          </cell>
          <cell r="K23">
            <v>87634.490000000646</v>
          </cell>
          <cell r="L23">
            <v>0</v>
          </cell>
          <cell r="M23">
            <v>0</v>
          </cell>
        </row>
        <row r="24">
          <cell r="A24" t="str">
            <v>YOC</v>
          </cell>
          <cell r="B24">
            <v>178</v>
          </cell>
          <cell r="C24">
            <v>11701</v>
          </cell>
          <cell r="D24">
            <v>3228.9199999999964</v>
          </cell>
          <cell r="E24">
            <v>8543.0500000000011</v>
          </cell>
          <cell r="F24">
            <v>10241.430000000002</v>
          </cell>
          <cell r="G24">
            <v>0</v>
          </cell>
          <cell r="H24">
            <v>0</v>
          </cell>
          <cell r="I24">
            <v>1536.5299999999941</v>
          </cell>
          <cell r="J24">
            <v>0</v>
          </cell>
          <cell r="K24">
            <v>1530.5399999999952</v>
          </cell>
          <cell r="L24">
            <v>0</v>
          </cell>
          <cell r="M24">
            <v>0</v>
          </cell>
        </row>
        <row r="26">
          <cell r="A26" t="str">
            <v>DDI</v>
          </cell>
          <cell r="B26">
            <v>9</v>
          </cell>
          <cell r="C26">
            <v>19378</v>
          </cell>
          <cell r="D26">
            <v>336.24000000000007</v>
          </cell>
          <cell r="E26">
            <v>20537.150000000001</v>
          </cell>
          <cell r="F26">
            <v>18159.860000000004</v>
          </cell>
          <cell r="G26">
            <v>0</v>
          </cell>
          <cell r="H26">
            <v>0</v>
          </cell>
          <cell r="I26">
            <v>2723.97</v>
          </cell>
          <cell r="J26">
            <v>0</v>
          </cell>
          <cell r="K26">
            <v>2713.5299999999997</v>
          </cell>
          <cell r="L26">
            <v>0</v>
          </cell>
          <cell r="M26">
            <v>0</v>
          </cell>
        </row>
        <row r="27">
          <cell r="A27" t="str">
            <v>KIL</v>
          </cell>
          <cell r="B27">
            <v>1</v>
          </cell>
          <cell r="C27">
            <v>1046</v>
          </cell>
          <cell r="D27">
            <v>37.36</v>
          </cell>
          <cell r="E27">
            <v>1089.19</v>
          </cell>
          <cell r="F27">
            <v>980.09999999999991</v>
          </cell>
          <cell r="G27">
            <v>0</v>
          </cell>
          <cell r="H27">
            <v>0</v>
          </cell>
          <cell r="I27">
            <v>147.02000000000001</v>
          </cell>
          <cell r="J27">
            <v>0</v>
          </cell>
          <cell r="K27">
            <v>146.44999999999999</v>
          </cell>
          <cell r="L27">
            <v>0</v>
          </cell>
          <cell r="M27">
            <v>0</v>
          </cell>
        </row>
        <row r="28">
          <cell r="A28" t="str">
            <v>OCU</v>
          </cell>
          <cell r="B28">
            <v>1</v>
          </cell>
          <cell r="C28">
            <v>1166</v>
          </cell>
          <cell r="D28">
            <v>37.36</v>
          </cell>
          <cell r="E28">
            <v>1218.43</v>
          </cell>
          <cell r="F28">
            <v>1092.54</v>
          </cell>
          <cell r="G28">
            <v>0</v>
          </cell>
          <cell r="H28">
            <v>0</v>
          </cell>
          <cell r="I28">
            <v>163.88</v>
          </cell>
          <cell r="J28">
            <v>0</v>
          </cell>
          <cell r="K28">
            <v>163.25</v>
          </cell>
          <cell r="L28">
            <v>0</v>
          </cell>
          <cell r="M28">
            <v>0</v>
          </cell>
        </row>
        <row r="29">
          <cell r="A29" t="str">
            <v>POR</v>
          </cell>
          <cell r="B29">
            <v>3</v>
          </cell>
          <cell r="C29">
            <v>1728</v>
          </cell>
          <cell r="D29">
            <v>112.08</v>
          </cell>
          <cell r="E29">
            <v>1749.01</v>
          </cell>
          <cell r="F29">
            <v>1619.1499999999999</v>
          </cell>
          <cell r="G29">
            <v>0</v>
          </cell>
          <cell r="H29">
            <v>0</v>
          </cell>
          <cell r="I29">
            <v>242.86</v>
          </cell>
          <cell r="J29">
            <v>0</v>
          </cell>
          <cell r="K29">
            <v>241.94</v>
          </cell>
          <cell r="L29">
            <v>0</v>
          </cell>
          <cell r="M29">
            <v>0</v>
          </cell>
        </row>
        <row r="30">
          <cell r="A30" t="str">
            <v>PUN</v>
          </cell>
          <cell r="B30">
            <v>1</v>
          </cell>
          <cell r="C30">
            <v>583</v>
          </cell>
          <cell r="D30">
            <v>37.36</v>
          </cell>
          <cell r="E30">
            <v>590.54</v>
          </cell>
          <cell r="F30">
            <v>546.27</v>
          </cell>
          <cell r="G30">
            <v>0</v>
          </cell>
          <cell r="H30">
            <v>0</v>
          </cell>
          <cell r="I30">
            <v>81.94</v>
          </cell>
          <cell r="J30">
            <v>0</v>
          </cell>
          <cell r="K30">
            <v>81.63</v>
          </cell>
          <cell r="L30">
            <v>0</v>
          </cell>
          <cell r="M30">
            <v>0</v>
          </cell>
        </row>
        <row r="31">
          <cell r="A31" t="str">
            <v>SAC</v>
          </cell>
          <cell r="B31">
            <v>3</v>
          </cell>
          <cell r="C31">
            <v>2788</v>
          </cell>
          <cell r="D31">
            <v>112.08</v>
          </cell>
          <cell r="E31">
            <v>2890.63</v>
          </cell>
          <cell r="F31">
            <v>2612.37</v>
          </cell>
          <cell r="G31">
            <v>0</v>
          </cell>
          <cell r="H31">
            <v>0</v>
          </cell>
          <cell r="I31">
            <v>391.86</v>
          </cell>
          <cell r="J31">
            <v>0</v>
          </cell>
          <cell r="K31">
            <v>390.34000000000003</v>
          </cell>
          <cell r="L31">
            <v>0</v>
          </cell>
          <cell r="M31">
            <v>0</v>
          </cell>
        </row>
        <row r="32">
          <cell r="A32" t="str">
            <v>SAE</v>
          </cell>
          <cell r="B32">
            <v>1</v>
          </cell>
          <cell r="C32">
            <v>271</v>
          </cell>
          <cell r="D32">
            <v>37.36</v>
          </cell>
          <cell r="E32">
            <v>254.52</v>
          </cell>
          <cell r="F32">
            <v>253.94</v>
          </cell>
          <cell r="G32">
            <v>0</v>
          </cell>
          <cell r="H32">
            <v>0</v>
          </cell>
          <cell r="I32">
            <v>38.090000000000003</v>
          </cell>
          <cell r="J32">
            <v>0</v>
          </cell>
          <cell r="K32">
            <v>37.94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30</v>
          </cell>
          <cell r="D33">
            <v>37.36</v>
          </cell>
          <cell r="E33">
            <v>0</v>
          </cell>
          <cell r="F33">
            <v>32.5</v>
          </cell>
          <cell r="G33">
            <v>0</v>
          </cell>
          <cell r="H33">
            <v>0</v>
          </cell>
          <cell r="I33">
            <v>4.88</v>
          </cell>
          <cell r="J33">
            <v>0</v>
          </cell>
          <cell r="K33">
            <v>4.8600000000000003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327</v>
          </cell>
          <cell r="C34">
            <v>484838</v>
          </cell>
          <cell r="D34">
            <v>12218.280000000039</v>
          </cell>
          <cell r="E34">
            <v>511761.41999999981</v>
          </cell>
          <cell r="F34">
            <v>455862.19999999978</v>
          </cell>
          <cell r="G34">
            <v>0</v>
          </cell>
          <cell r="H34">
            <v>42841.100000000028</v>
          </cell>
          <cell r="I34">
            <v>68379.91999999994</v>
          </cell>
          <cell r="J34">
            <v>0</v>
          </cell>
          <cell r="K34">
            <v>68117.500000000044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726</v>
          </cell>
          <cell r="C40">
            <v>12979</v>
          </cell>
          <cell r="D40">
            <v>11891.879999999866</v>
          </cell>
          <cell r="E40">
            <v>2762.81</v>
          </cell>
          <cell r="F40">
            <v>13138.499999999865</v>
          </cell>
          <cell r="G40">
            <v>0</v>
          </cell>
          <cell r="H40">
            <v>0</v>
          </cell>
          <cell r="I40">
            <v>1570.620000000021</v>
          </cell>
          <cell r="J40">
            <v>0</v>
          </cell>
          <cell r="K40">
            <v>1516.1899999999998</v>
          </cell>
          <cell r="L40">
            <v>0</v>
          </cell>
          <cell r="M40">
            <v>3009.1699999999646</v>
          </cell>
        </row>
        <row r="41">
          <cell r="A41" t="str">
            <v>DDI</v>
          </cell>
          <cell r="B41">
            <v>18662</v>
          </cell>
          <cell r="C41">
            <v>359114</v>
          </cell>
          <cell r="D41">
            <v>305683.56000006368</v>
          </cell>
          <cell r="E41">
            <v>84626.359999998705</v>
          </cell>
          <cell r="F41">
            <v>350579.32000007201</v>
          </cell>
          <cell r="G41">
            <v>0</v>
          </cell>
          <cell r="H41">
            <v>0</v>
          </cell>
          <cell r="I41">
            <v>50927.619999991461</v>
          </cell>
          <cell r="J41">
            <v>55.050000000000018</v>
          </cell>
          <cell r="K41">
            <v>39730.599999990402</v>
          </cell>
          <cell r="L41">
            <v>0</v>
          </cell>
          <cell r="M41">
            <v>85015.670000007245</v>
          </cell>
        </row>
        <row r="42">
          <cell r="A42" t="str">
            <v>KIL</v>
          </cell>
          <cell r="B42">
            <v>1821</v>
          </cell>
          <cell r="C42">
            <v>27376</v>
          </cell>
          <cell r="D42">
            <v>29827.980000000483</v>
          </cell>
          <cell r="E42">
            <v>4859.4600000000046</v>
          </cell>
          <cell r="F42">
            <v>31215.630000000572</v>
          </cell>
          <cell r="G42">
            <v>0</v>
          </cell>
          <cell r="H42">
            <v>0</v>
          </cell>
          <cell r="I42">
            <v>4530.2200000000012</v>
          </cell>
          <cell r="J42">
            <v>9.81</v>
          </cell>
          <cell r="K42">
            <v>3471.8099999999167</v>
          </cell>
          <cell r="L42">
            <v>0</v>
          </cell>
          <cell r="M42">
            <v>8009.6400000002086</v>
          </cell>
        </row>
        <row r="43">
          <cell r="A43" t="str">
            <v>LP2</v>
          </cell>
          <cell r="B43">
            <v>453</v>
          </cell>
          <cell r="C43">
            <v>4373</v>
          </cell>
          <cell r="D43">
            <v>7420.1400000000422</v>
          </cell>
          <cell r="E43">
            <v>785.54</v>
          </cell>
          <cell r="F43">
            <v>7388.3600000000361</v>
          </cell>
          <cell r="G43">
            <v>0</v>
          </cell>
          <cell r="H43">
            <v>0</v>
          </cell>
          <cell r="I43">
            <v>1071.8399999999976</v>
          </cell>
          <cell r="J43">
            <v>0</v>
          </cell>
          <cell r="K43">
            <v>817.32000000000573</v>
          </cell>
          <cell r="L43">
            <v>0</v>
          </cell>
          <cell r="M43">
            <v>1929.5699999999852</v>
          </cell>
        </row>
        <row r="44">
          <cell r="A44" t="str">
            <v>OCU</v>
          </cell>
          <cell r="B44">
            <v>7255</v>
          </cell>
          <cell r="C44">
            <v>122533</v>
          </cell>
          <cell r="D44">
            <v>118836.90000001059</v>
          </cell>
          <cell r="E44">
            <v>19979.570000000123</v>
          </cell>
          <cell r="F44">
            <v>124957.56000000909</v>
          </cell>
          <cell r="G44">
            <v>0</v>
          </cell>
          <cell r="H44">
            <v>0</v>
          </cell>
          <cell r="I44">
            <v>16811.209999998508</v>
          </cell>
          <cell r="J44">
            <v>45.140000000000008</v>
          </cell>
          <cell r="K44">
            <v>13858.910000001617</v>
          </cell>
          <cell r="L44">
            <v>0</v>
          </cell>
          <cell r="M44">
            <v>32315.929999996155</v>
          </cell>
        </row>
        <row r="45">
          <cell r="A45" t="str">
            <v>POR</v>
          </cell>
          <cell r="B45">
            <v>1175</v>
          </cell>
          <cell r="C45">
            <v>100067</v>
          </cell>
          <cell r="D45">
            <v>19246.499999999825</v>
          </cell>
          <cell r="E45">
            <v>43599.08</v>
          </cell>
          <cell r="F45">
            <v>55256.519999999808</v>
          </cell>
          <cell r="G45">
            <v>0</v>
          </cell>
          <cell r="H45">
            <v>0</v>
          </cell>
          <cell r="I45">
            <v>8202.4000000000251</v>
          </cell>
          <cell r="J45">
            <v>0</v>
          </cell>
          <cell r="K45">
            <v>7589.0600000000168</v>
          </cell>
          <cell r="L45">
            <v>0</v>
          </cell>
          <cell r="M45">
            <v>4474.1999999999962</v>
          </cell>
        </row>
        <row r="46">
          <cell r="A46" t="str">
            <v>PUN</v>
          </cell>
          <cell r="B46">
            <v>788</v>
          </cell>
          <cell r="C46">
            <v>10638</v>
          </cell>
          <cell r="D46">
            <v>12907.439999999817</v>
          </cell>
          <cell r="E46">
            <v>973.57999999999959</v>
          </cell>
          <cell r="F46">
            <v>12513.529999999826</v>
          </cell>
          <cell r="G46">
            <v>0</v>
          </cell>
          <cell r="H46">
            <v>0</v>
          </cell>
          <cell r="I46">
            <v>1813.0900000000231</v>
          </cell>
          <cell r="J46">
            <v>3.27</v>
          </cell>
          <cell r="K46">
            <v>1367.4899999999911</v>
          </cell>
          <cell r="L46">
            <v>0</v>
          </cell>
          <cell r="M46">
            <v>3376.3099999999608</v>
          </cell>
        </row>
        <row r="47">
          <cell r="A47" t="str">
            <v>QIR</v>
          </cell>
          <cell r="B47">
            <v>1132</v>
          </cell>
          <cell r="C47">
            <v>18959</v>
          </cell>
          <cell r="D47">
            <v>18542.159999999782</v>
          </cell>
          <cell r="E47">
            <v>4959.0800000000027</v>
          </cell>
          <cell r="F47">
            <v>21099.859999999826</v>
          </cell>
          <cell r="G47">
            <v>0</v>
          </cell>
          <cell r="H47">
            <v>0</v>
          </cell>
          <cell r="I47">
            <v>3069.0799999999681</v>
          </cell>
          <cell r="J47">
            <v>0</v>
          </cell>
          <cell r="K47">
            <v>2401.3799999999555</v>
          </cell>
          <cell r="L47">
            <v>0</v>
          </cell>
          <cell r="M47">
            <v>5051.7000000000389</v>
          </cell>
        </row>
        <row r="48">
          <cell r="A48" t="str">
            <v>SAC</v>
          </cell>
          <cell r="B48">
            <v>4770</v>
          </cell>
          <cell r="C48">
            <v>75490</v>
          </cell>
          <cell r="D48">
            <v>78132.599999999016</v>
          </cell>
          <cell r="E48">
            <v>9732.4600000001847</v>
          </cell>
          <cell r="F48">
            <v>79110.199999998717</v>
          </cell>
          <cell r="G48">
            <v>0</v>
          </cell>
          <cell r="H48">
            <v>0</v>
          </cell>
          <cell r="I48">
            <v>10845.359999999648</v>
          </cell>
          <cell r="J48">
            <v>9.81</v>
          </cell>
          <cell r="K48">
            <v>8754.8600000004808</v>
          </cell>
          <cell r="L48">
            <v>0</v>
          </cell>
          <cell r="M48">
            <v>20610.649999999274</v>
          </cell>
        </row>
        <row r="49">
          <cell r="A49" t="str">
            <v>SAE</v>
          </cell>
          <cell r="B49">
            <v>630</v>
          </cell>
          <cell r="C49">
            <v>11333</v>
          </cell>
          <cell r="D49">
            <v>10319.399999999943</v>
          </cell>
          <cell r="E49">
            <v>2773.110000000001</v>
          </cell>
          <cell r="F49">
            <v>11764.20999999995</v>
          </cell>
          <cell r="G49">
            <v>0</v>
          </cell>
          <cell r="H49">
            <v>0</v>
          </cell>
          <cell r="I49">
            <v>1709.7700000000193</v>
          </cell>
          <cell r="J49">
            <v>9.16</v>
          </cell>
          <cell r="K49">
            <v>1328.2999999999936</v>
          </cell>
          <cell r="L49">
            <v>0</v>
          </cell>
          <cell r="M49">
            <v>2878.7599999999729</v>
          </cell>
        </row>
        <row r="50">
          <cell r="A50" t="str">
            <v>SAQ</v>
          </cell>
          <cell r="B50">
            <v>93</v>
          </cell>
          <cell r="C50">
            <v>3307</v>
          </cell>
          <cell r="D50">
            <v>1523.3400000000031</v>
          </cell>
          <cell r="E50">
            <v>946.62999999999988</v>
          </cell>
          <cell r="F50">
            <v>2208.4600000000032</v>
          </cell>
          <cell r="G50">
            <v>0</v>
          </cell>
          <cell r="H50">
            <v>0</v>
          </cell>
          <cell r="I50">
            <v>322.43999999999983</v>
          </cell>
          <cell r="J50">
            <v>0</v>
          </cell>
          <cell r="K50">
            <v>261.50999999999988</v>
          </cell>
          <cell r="L50">
            <v>0</v>
          </cell>
          <cell r="M50">
            <v>459.36000000000018</v>
          </cell>
        </row>
        <row r="51">
          <cell r="A51" t="str">
            <v>TEL</v>
          </cell>
          <cell r="B51">
            <v>2837</v>
          </cell>
          <cell r="C51">
            <v>64255</v>
          </cell>
          <cell r="D51">
            <v>46470.059999998477</v>
          </cell>
          <cell r="E51">
            <v>20580.500000000036</v>
          </cell>
          <cell r="F51">
            <v>59949.859999998116</v>
          </cell>
          <cell r="G51">
            <v>0</v>
          </cell>
          <cell r="H51">
            <v>0</v>
          </cell>
          <cell r="I51">
            <v>8755.4300000003004</v>
          </cell>
          <cell r="J51">
            <v>145.26999999999998</v>
          </cell>
          <cell r="K51">
            <v>7100.7000000003964</v>
          </cell>
          <cell r="L51">
            <v>0</v>
          </cell>
          <cell r="M51">
            <v>12341.4100000005</v>
          </cell>
        </row>
        <row r="52">
          <cell r="A52" t="str">
            <v>TUP</v>
          </cell>
          <cell r="B52">
            <v>2788</v>
          </cell>
          <cell r="C52">
            <v>63640</v>
          </cell>
          <cell r="D52">
            <v>45667.439999998605</v>
          </cell>
          <cell r="E52">
            <v>15890.430000000009</v>
          </cell>
          <cell r="F52">
            <v>55259.659999998417</v>
          </cell>
          <cell r="G52">
            <v>0</v>
          </cell>
          <cell r="H52">
            <v>0</v>
          </cell>
          <cell r="I52">
            <v>7925.240000000329</v>
          </cell>
          <cell r="J52">
            <v>88.200000000000017</v>
          </cell>
          <cell r="K52">
            <v>6298.2100000001974</v>
          </cell>
          <cell r="L52">
            <v>0</v>
          </cell>
          <cell r="M52">
            <v>13071.340000000439</v>
          </cell>
        </row>
        <row r="53">
          <cell r="A53" t="str">
            <v>URB</v>
          </cell>
          <cell r="B53">
            <v>30385</v>
          </cell>
          <cell r="C53">
            <v>2803451</v>
          </cell>
          <cell r="D53">
            <v>498004.72000030422</v>
          </cell>
          <cell r="E53">
            <v>1239311.749999979</v>
          </cell>
          <cell r="F53">
            <v>1524853.0800002695</v>
          </cell>
          <cell r="G53">
            <v>0</v>
          </cell>
          <cell r="H53">
            <v>154909.20000000027</v>
          </cell>
          <cell r="I53">
            <v>226690.30000003421</v>
          </cell>
          <cell r="J53">
            <v>3738.2300000000055</v>
          </cell>
          <cell r="K53">
            <v>212463.39000001384</v>
          </cell>
          <cell r="L53">
            <v>0</v>
          </cell>
          <cell r="M53">
            <v>99348.66000000613</v>
          </cell>
        </row>
        <row r="54">
          <cell r="A54" t="str">
            <v>YOC</v>
          </cell>
          <cell r="B54">
            <v>2678</v>
          </cell>
          <cell r="C54">
            <v>42568</v>
          </cell>
          <cell r="D54">
            <v>43865.639999998893</v>
          </cell>
          <cell r="E54">
            <v>6921.9099999999962</v>
          </cell>
          <cell r="F54">
            <v>45676.009999998838</v>
          </cell>
          <cell r="G54">
            <v>0</v>
          </cell>
          <cell r="H54">
            <v>0</v>
          </cell>
          <cell r="I54">
            <v>6633.6900000002306</v>
          </cell>
          <cell r="J54">
            <v>19.62</v>
          </cell>
          <cell r="K54">
            <v>5111.5400000000527</v>
          </cell>
          <cell r="L54">
            <v>0</v>
          </cell>
          <cell r="M54">
            <v>11512.690000000455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Resumen"/>
      <sheetName val="esclifac_12_2010"/>
      <sheetName val="escli_ind_12_2010"/>
      <sheetName val="AP_facturado"/>
      <sheetName val="RUTAS"/>
      <sheetName val="ResumenCtaSistemas"/>
    </sheetNames>
    <sheetDataSet>
      <sheetData sheetId="0"/>
      <sheetData sheetId="1"/>
      <sheetData sheetId="2"/>
      <sheetData sheetId="3">
        <row r="9">
          <cell r="A9" t="str">
            <v>CHA</v>
          </cell>
          <cell r="B9">
            <v>8</v>
          </cell>
          <cell r="C9">
            <v>221</v>
          </cell>
          <cell r="D9">
            <v>144.16</v>
          </cell>
          <cell r="E9">
            <v>47.230000000000004</v>
          </cell>
          <cell r="F9">
            <v>166.51999999999998</v>
          </cell>
          <cell r="G9">
            <v>0</v>
          </cell>
          <cell r="H9">
            <v>0</v>
          </cell>
          <cell r="I9">
            <v>24.980000000000004</v>
          </cell>
          <cell r="J9">
            <v>0</v>
          </cell>
          <cell r="K9">
            <v>24.87</v>
          </cell>
          <cell r="L9">
            <v>0</v>
          </cell>
          <cell r="M9">
            <v>0</v>
          </cell>
        </row>
        <row r="10">
          <cell r="A10" t="str">
            <v>DDI</v>
          </cell>
          <cell r="B10">
            <v>1227</v>
          </cell>
          <cell r="C10">
            <v>110783</v>
          </cell>
          <cell r="D10">
            <v>22110.54000000043</v>
          </cell>
          <cell r="E10">
            <v>88618.480000000025</v>
          </cell>
          <cell r="F10">
            <v>96335.900000000373</v>
          </cell>
          <cell r="G10">
            <v>0</v>
          </cell>
          <cell r="H10">
            <v>0</v>
          </cell>
          <cell r="I10">
            <v>14449.070000000153</v>
          </cell>
          <cell r="J10">
            <v>0</v>
          </cell>
          <cell r="K10">
            <v>14393.120000000077</v>
          </cell>
          <cell r="L10">
            <v>0</v>
          </cell>
          <cell r="M10">
            <v>0</v>
          </cell>
        </row>
        <row r="11">
          <cell r="A11" t="str">
            <v>KIL</v>
          </cell>
          <cell r="B11">
            <v>124</v>
          </cell>
          <cell r="C11">
            <v>8782</v>
          </cell>
          <cell r="D11">
            <v>2234.4799999999982</v>
          </cell>
          <cell r="E11">
            <v>6448.550000000002</v>
          </cell>
          <cell r="F11">
            <v>7554.4000000000015</v>
          </cell>
          <cell r="G11">
            <v>0</v>
          </cell>
          <cell r="H11">
            <v>0</v>
          </cell>
          <cell r="I11">
            <v>1133.0399999999997</v>
          </cell>
          <cell r="J11">
            <v>0</v>
          </cell>
          <cell r="K11">
            <v>1128.6299999999997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3</v>
          </cell>
          <cell r="C12">
            <v>0</v>
          </cell>
          <cell r="D12">
            <v>54.06</v>
          </cell>
          <cell r="E12">
            <v>0</v>
          </cell>
          <cell r="F12">
            <v>47.040000000000006</v>
          </cell>
          <cell r="G12">
            <v>0</v>
          </cell>
          <cell r="H12">
            <v>0</v>
          </cell>
          <cell r="I12">
            <v>7.0500000000000007</v>
          </cell>
          <cell r="J12">
            <v>0</v>
          </cell>
          <cell r="K12">
            <v>7.02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331</v>
          </cell>
          <cell r="C13">
            <v>40049</v>
          </cell>
          <cell r="D13">
            <v>5964.6200000000417</v>
          </cell>
          <cell r="E13">
            <v>32928.879999999976</v>
          </cell>
          <cell r="F13">
            <v>33837.670000000006</v>
          </cell>
          <cell r="G13">
            <v>0</v>
          </cell>
          <cell r="H13">
            <v>0</v>
          </cell>
          <cell r="I13">
            <v>4927.7299999999987</v>
          </cell>
          <cell r="J13">
            <v>0</v>
          </cell>
          <cell r="K13">
            <v>5055.8300000000081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64</v>
          </cell>
          <cell r="C14">
            <v>15070</v>
          </cell>
          <cell r="D14">
            <v>1153.2799999999993</v>
          </cell>
          <cell r="E14">
            <v>13892.150000000005</v>
          </cell>
          <cell r="F14">
            <v>13089.630000000005</v>
          </cell>
          <cell r="G14">
            <v>0</v>
          </cell>
          <cell r="H14">
            <v>0</v>
          </cell>
          <cell r="I14">
            <v>1963.3599999999983</v>
          </cell>
          <cell r="J14">
            <v>0</v>
          </cell>
          <cell r="K14">
            <v>1955.7999999999988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43</v>
          </cell>
          <cell r="C15">
            <v>4531</v>
          </cell>
          <cell r="D15">
            <v>774.85999999999956</v>
          </cell>
          <cell r="E15">
            <v>3906.2499999999995</v>
          </cell>
          <cell r="F15">
            <v>4072.6299999999987</v>
          </cell>
          <cell r="G15">
            <v>0</v>
          </cell>
          <cell r="H15">
            <v>0</v>
          </cell>
          <cell r="I15">
            <v>610.84999999999991</v>
          </cell>
          <cell r="J15">
            <v>0</v>
          </cell>
          <cell r="K15">
            <v>608.48000000000013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69</v>
          </cell>
          <cell r="C16">
            <v>7311</v>
          </cell>
          <cell r="D16">
            <v>1243.3799999999992</v>
          </cell>
          <cell r="E16">
            <v>6124.56</v>
          </cell>
          <cell r="F16">
            <v>6410.1799999999994</v>
          </cell>
          <cell r="G16">
            <v>0</v>
          </cell>
          <cell r="H16">
            <v>0</v>
          </cell>
          <cell r="I16">
            <v>961.44000000000028</v>
          </cell>
          <cell r="J16">
            <v>0</v>
          </cell>
          <cell r="K16">
            <v>957.76000000000022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308</v>
          </cell>
          <cell r="C17">
            <v>27526</v>
          </cell>
          <cell r="D17">
            <v>5548.4200000000319</v>
          </cell>
          <cell r="E17">
            <v>20913.159999999993</v>
          </cell>
          <cell r="F17">
            <v>23021.930000000022</v>
          </cell>
          <cell r="G17">
            <v>0</v>
          </cell>
          <cell r="H17">
            <v>0</v>
          </cell>
          <cell r="I17">
            <v>3379.5399999999931</v>
          </cell>
          <cell r="J17">
            <v>0</v>
          </cell>
          <cell r="K17">
            <v>3439.650000000001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75</v>
          </cell>
          <cell r="C18">
            <v>7870</v>
          </cell>
          <cell r="D18">
            <v>1351.4999999999991</v>
          </cell>
          <cell r="E18">
            <v>6272.25</v>
          </cell>
          <cell r="F18">
            <v>6632.7499999999991</v>
          </cell>
          <cell r="G18">
            <v>0</v>
          </cell>
          <cell r="H18">
            <v>0</v>
          </cell>
          <cell r="I18">
            <v>994.86000000000058</v>
          </cell>
          <cell r="J18">
            <v>0</v>
          </cell>
          <cell r="K18">
            <v>990.99999999999989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9</v>
          </cell>
          <cell r="C19">
            <v>2606</v>
          </cell>
          <cell r="D19">
            <v>162.18</v>
          </cell>
          <cell r="E19">
            <v>2535.9</v>
          </cell>
          <cell r="F19">
            <v>2347.34</v>
          </cell>
          <cell r="G19">
            <v>0</v>
          </cell>
          <cell r="H19">
            <v>0</v>
          </cell>
          <cell r="I19">
            <v>352.09000000000003</v>
          </cell>
          <cell r="J19">
            <v>0</v>
          </cell>
          <cell r="K19">
            <v>350.73999999999995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215</v>
          </cell>
          <cell r="C20">
            <v>18209</v>
          </cell>
          <cell r="D20">
            <v>3872.5599999999968</v>
          </cell>
          <cell r="E20">
            <v>14499.589999999993</v>
          </cell>
          <cell r="F20">
            <v>15984.149999999987</v>
          </cell>
          <cell r="G20">
            <v>0</v>
          </cell>
          <cell r="H20">
            <v>0</v>
          </cell>
          <cell r="I20">
            <v>2397.3499999999899</v>
          </cell>
          <cell r="J20">
            <v>0</v>
          </cell>
          <cell r="K20">
            <v>2388.0000000000041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195</v>
          </cell>
          <cell r="C21">
            <v>9477</v>
          </cell>
          <cell r="D21">
            <v>3513.8999999999969</v>
          </cell>
          <cell r="E21">
            <v>6240.3800000000037</v>
          </cell>
          <cell r="F21">
            <v>8486.6000000000022</v>
          </cell>
          <cell r="G21">
            <v>0</v>
          </cell>
          <cell r="H21">
            <v>0</v>
          </cell>
          <cell r="I21">
            <v>1257.4899999999984</v>
          </cell>
          <cell r="J21">
            <v>0</v>
          </cell>
          <cell r="K21">
            <v>1267.6799999999982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5298</v>
          </cell>
          <cell r="C22">
            <v>714115</v>
          </cell>
          <cell r="D22">
            <v>95466.48000000164</v>
          </cell>
          <cell r="E22">
            <v>596764.03000000236</v>
          </cell>
          <cell r="F22">
            <v>602245.61000000744</v>
          </cell>
          <cell r="G22">
            <v>0</v>
          </cell>
          <cell r="H22">
            <v>105554.5</v>
          </cell>
          <cell r="I22">
            <v>90328.930000001637</v>
          </cell>
          <cell r="J22">
            <v>0</v>
          </cell>
          <cell r="K22">
            <v>89984.899999996574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178</v>
          </cell>
          <cell r="C23">
            <v>9300</v>
          </cell>
          <cell r="D23">
            <v>3207.5599999999972</v>
          </cell>
          <cell r="E23">
            <v>6514.380000000001</v>
          </cell>
          <cell r="F23">
            <v>8458.39</v>
          </cell>
          <cell r="G23">
            <v>0</v>
          </cell>
          <cell r="H23">
            <v>0</v>
          </cell>
          <cell r="I23">
            <v>1268.5100000000009</v>
          </cell>
          <cell r="J23">
            <v>0</v>
          </cell>
          <cell r="K23">
            <v>1263.55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9</v>
          </cell>
          <cell r="C25">
            <v>25049</v>
          </cell>
          <cell r="D25">
            <v>334.05</v>
          </cell>
          <cell r="E25">
            <v>26502.1</v>
          </cell>
          <cell r="F25">
            <v>23347.439999999999</v>
          </cell>
          <cell r="G25">
            <v>0</v>
          </cell>
          <cell r="H25">
            <v>0</v>
          </cell>
          <cell r="I25">
            <v>3502.1</v>
          </cell>
          <cell r="J25">
            <v>0</v>
          </cell>
          <cell r="K25">
            <v>3488.71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819</v>
          </cell>
          <cell r="D26">
            <v>37.11</v>
          </cell>
          <cell r="E26">
            <v>839.19</v>
          </cell>
          <cell r="F26">
            <v>762.38000000000011</v>
          </cell>
          <cell r="G26">
            <v>0</v>
          </cell>
          <cell r="H26">
            <v>0</v>
          </cell>
          <cell r="I26">
            <v>114.36</v>
          </cell>
          <cell r="J26">
            <v>0</v>
          </cell>
          <cell r="K26">
            <v>113.92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1</v>
          </cell>
          <cell r="C27">
            <v>961</v>
          </cell>
          <cell r="D27">
            <v>37.119999999999997</v>
          </cell>
          <cell r="E27">
            <v>991.13</v>
          </cell>
          <cell r="F27">
            <v>894.58</v>
          </cell>
          <cell r="G27">
            <v>0</v>
          </cell>
          <cell r="H27">
            <v>0</v>
          </cell>
          <cell r="I27">
            <v>134.19</v>
          </cell>
          <cell r="J27">
            <v>0</v>
          </cell>
          <cell r="K27">
            <v>133.66999999999999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1555</v>
          </cell>
          <cell r="D28">
            <v>111.33</v>
          </cell>
          <cell r="E28">
            <v>1552.4299999999998</v>
          </cell>
          <cell r="F28">
            <v>1447.4699999999998</v>
          </cell>
          <cell r="G28">
            <v>0</v>
          </cell>
          <cell r="H28">
            <v>0</v>
          </cell>
          <cell r="I28">
            <v>217.12</v>
          </cell>
          <cell r="J28">
            <v>0</v>
          </cell>
          <cell r="K28">
            <v>216.29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1</v>
          </cell>
          <cell r="C29">
            <v>626</v>
          </cell>
          <cell r="D29">
            <v>37.11</v>
          </cell>
          <cell r="E29">
            <v>632.67999999999995</v>
          </cell>
          <cell r="F29">
            <v>582.72</v>
          </cell>
          <cell r="G29">
            <v>0</v>
          </cell>
          <cell r="H29">
            <v>0</v>
          </cell>
          <cell r="I29">
            <v>87.41</v>
          </cell>
          <cell r="J29">
            <v>0</v>
          </cell>
          <cell r="K29">
            <v>87.07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2</v>
          </cell>
          <cell r="C30">
            <v>1703</v>
          </cell>
          <cell r="D30">
            <v>74.239999999999995</v>
          </cell>
          <cell r="E30">
            <v>1747.9299999999998</v>
          </cell>
          <cell r="F30">
            <v>1585.2799999999997</v>
          </cell>
          <cell r="G30">
            <v>0</v>
          </cell>
          <cell r="H30">
            <v>0</v>
          </cell>
          <cell r="I30">
            <v>237.79</v>
          </cell>
          <cell r="J30">
            <v>0</v>
          </cell>
          <cell r="K30">
            <v>236.89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542</v>
          </cell>
          <cell r="D31">
            <v>37.11</v>
          </cell>
          <cell r="E31">
            <v>542.79999999999995</v>
          </cell>
          <cell r="F31">
            <v>504.52</v>
          </cell>
          <cell r="G31">
            <v>0</v>
          </cell>
          <cell r="H31">
            <v>0</v>
          </cell>
          <cell r="I31">
            <v>75.680000000000007</v>
          </cell>
          <cell r="J31">
            <v>0</v>
          </cell>
          <cell r="K31">
            <v>75.39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30</v>
          </cell>
          <cell r="D32">
            <v>37.119999999999997</v>
          </cell>
          <cell r="E32">
            <v>0</v>
          </cell>
          <cell r="F32">
            <v>32.29</v>
          </cell>
          <cell r="G32">
            <v>0</v>
          </cell>
          <cell r="H32">
            <v>0</v>
          </cell>
          <cell r="I32">
            <v>4.84</v>
          </cell>
          <cell r="J32">
            <v>0</v>
          </cell>
          <cell r="K32">
            <v>4.83</v>
          </cell>
          <cell r="L32">
            <v>0</v>
          </cell>
          <cell r="M32">
            <v>0</v>
          </cell>
        </row>
        <row r="33">
          <cell r="A33" t="str">
            <v>URB</v>
          </cell>
          <cell r="B33">
            <v>326</v>
          </cell>
          <cell r="C33">
            <v>492216</v>
          </cell>
          <cell r="D33">
            <v>12100.410000000056</v>
          </cell>
          <cell r="E33">
            <v>520878.79999999964</v>
          </cell>
          <cell r="F33">
            <v>463691.75999999972</v>
          </cell>
          <cell r="G33">
            <v>0</v>
          </cell>
          <cell r="H33">
            <v>43021.600000000057</v>
          </cell>
          <cell r="I33">
            <v>69554.779999999882</v>
          </cell>
          <cell r="J33">
            <v>0</v>
          </cell>
          <cell r="K33">
            <v>69287.45</v>
          </cell>
          <cell r="L33">
            <v>0</v>
          </cell>
          <cell r="M33">
            <v>0</v>
          </cell>
        </row>
        <row r="39">
          <cell r="A39" t="str">
            <v>CHA</v>
          </cell>
          <cell r="B39">
            <v>696</v>
          </cell>
          <cell r="C39">
            <v>12782</v>
          </cell>
          <cell r="D39">
            <v>11330.880000000085</v>
          </cell>
          <cell r="E39">
            <v>4207.989999999998</v>
          </cell>
          <cell r="F39">
            <v>13890.040000000106</v>
          </cell>
          <cell r="G39">
            <v>0</v>
          </cell>
          <cell r="H39">
            <v>0</v>
          </cell>
          <cell r="I39">
            <v>1494.7499999999782</v>
          </cell>
          <cell r="J39">
            <v>0</v>
          </cell>
          <cell r="K39">
            <v>1648.8299999999758</v>
          </cell>
          <cell r="L39">
            <v>0</v>
          </cell>
          <cell r="M39">
            <v>2869.2500000000223</v>
          </cell>
        </row>
        <row r="40">
          <cell r="A40" t="str">
            <v>DDI</v>
          </cell>
          <cell r="B40">
            <v>18361</v>
          </cell>
          <cell r="C40">
            <v>390896</v>
          </cell>
          <cell r="D40">
            <v>298917.08000004583</v>
          </cell>
          <cell r="E40">
            <v>98431.06000000058</v>
          </cell>
          <cell r="F40">
            <v>356362.47000005346</v>
          </cell>
          <cell r="G40">
            <v>0</v>
          </cell>
          <cell r="H40">
            <v>0</v>
          </cell>
          <cell r="I40">
            <v>51740.070000009575</v>
          </cell>
          <cell r="J40">
            <v>181.07000000000002</v>
          </cell>
          <cell r="K40">
            <v>40985.669999992926</v>
          </cell>
          <cell r="L40">
            <v>0</v>
          </cell>
          <cell r="M40">
            <v>82157.350000013175</v>
          </cell>
        </row>
        <row r="41">
          <cell r="A41" t="str">
            <v>KIL</v>
          </cell>
          <cell r="B41">
            <v>1763</v>
          </cell>
          <cell r="C41">
            <v>35707</v>
          </cell>
          <cell r="D41">
            <v>28703.379999999408</v>
          </cell>
          <cell r="E41">
            <v>9558.5899999999911</v>
          </cell>
          <cell r="F41">
            <v>34329.579999999347</v>
          </cell>
          <cell r="G41">
            <v>0</v>
          </cell>
          <cell r="H41">
            <v>0</v>
          </cell>
          <cell r="I41">
            <v>4987.4299999998939</v>
          </cell>
          <cell r="J41">
            <v>43.55</v>
          </cell>
          <cell r="K41">
            <v>3932.3900000000531</v>
          </cell>
          <cell r="L41">
            <v>0</v>
          </cell>
          <cell r="M41">
            <v>7993.399999999875</v>
          </cell>
        </row>
        <row r="42">
          <cell r="A42" t="str">
            <v>LP1</v>
          </cell>
          <cell r="B42">
            <v>29</v>
          </cell>
          <cell r="C42">
            <v>135753</v>
          </cell>
          <cell r="D42">
            <v>472.11999999999966</v>
          </cell>
          <cell r="E42">
            <v>79831.09</v>
          </cell>
          <cell r="F42">
            <v>69863.789999999994</v>
          </cell>
          <cell r="G42">
            <v>0</v>
          </cell>
          <cell r="H42">
            <v>0</v>
          </cell>
          <cell r="I42">
            <v>10479.559999999998</v>
          </cell>
          <cell r="J42">
            <v>0</v>
          </cell>
          <cell r="K42">
            <v>10439.420000000002</v>
          </cell>
          <cell r="L42">
            <v>0</v>
          </cell>
          <cell r="M42">
            <v>0</v>
          </cell>
        </row>
        <row r="43">
          <cell r="A43" t="str">
            <v>LP2</v>
          </cell>
          <cell r="B43">
            <v>454</v>
          </cell>
          <cell r="C43">
            <v>13573</v>
          </cell>
          <cell r="D43">
            <v>7391.1199999999708</v>
          </cell>
          <cell r="E43">
            <v>6509.8099999999986</v>
          </cell>
          <cell r="F43">
            <v>12335.779999999973</v>
          </cell>
          <cell r="G43">
            <v>0</v>
          </cell>
          <cell r="H43">
            <v>0</v>
          </cell>
          <cell r="I43">
            <v>1812.3199999999945</v>
          </cell>
          <cell r="J43">
            <v>0</v>
          </cell>
          <cell r="K43">
            <v>1565.1499999999962</v>
          </cell>
          <cell r="L43">
            <v>0</v>
          </cell>
          <cell r="M43">
            <v>1868.9799999999959</v>
          </cell>
        </row>
        <row r="44">
          <cell r="A44" t="str">
            <v>OCU</v>
          </cell>
          <cell r="B44">
            <v>7143</v>
          </cell>
          <cell r="C44">
            <v>124794</v>
          </cell>
          <cell r="D44">
            <v>116288.03999999315</v>
          </cell>
          <cell r="E44">
            <v>23001.870000000305</v>
          </cell>
          <cell r="F44">
            <v>125312.83999999278</v>
          </cell>
          <cell r="G44">
            <v>0</v>
          </cell>
          <cell r="H44">
            <v>0</v>
          </cell>
          <cell r="I44">
            <v>16879.640000001931</v>
          </cell>
          <cell r="J44">
            <v>0</v>
          </cell>
          <cell r="K44">
            <v>13977.070000000673</v>
          </cell>
          <cell r="L44">
            <v>0</v>
          </cell>
          <cell r="M44">
            <v>31881.189999998755</v>
          </cell>
        </row>
        <row r="45">
          <cell r="A45" t="str">
            <v>POR</v>
          </cell>
          <cell r="B45">
            <v>1178</v>
          </cell>
          <cell r="C45">
            <v>92206</v>
          </cell>
          <cell r="D45">
            <v>19177.840000000087</v>
          </cell>
          <cell r="E45">
            <v>38533.420000000078</v>
          </cell>
          <cell r="F45">
            <v>50817.63000000015</v>
          </cell>
          <cell r="G45">
            <v>0</v>
          </cell>
          <cell r="H45">
            <v>0</v>
          </cell>
          <cell r="I45">
            <v>7529.9199999999892</v>
          </cell>
          <cell r="J45">
            <v>0</v>
          </cell>
          <cell r="K45">
            <v>6893.6300000000165</v>
          </cell>
          <cell r="L45">
            <v>0</v>
          </cell>
          <cell r="M45">
            <v>4687.160000000008</v>
          </cell>
        </row>
        <row r="46">
          <cell r="A46" t="str">
            <v>PUN</v>
          </cell>
          <cell r="B46">
            <v>774</v>
          </cell>
          <cell r="C46">
            <v>11797</v>
          </cell>
          <cell r="D46">
            <v>12600.720000000136</v>
          </cell>
          <cell r="E46">
            <v>2169.9599999999991</v>
          </cell>
          <cell r="F46">
            <v>13283.06000000014</v>
          </cell>
          <cell r="G46">
            <v>0</v>
          </cell>
          <cell r="H46">
            <v>0</v>
          </cell>
          <cell r="I46">
            <v>1924.729999999975</v>
          </cell>
          <cell r="J46">
            <v>3.25</v>
          </cell>
          <cell r="K46">
            <v>1487.6199999999944</v>
          </cell>
          <cell r="L46">
            <v>0</v>
          </cell>
          <cell r="M46">
            <v>3335.7600000000216</v>
          </cell>
        </row>
        <row r="47">
          <cell r="A47" t="str">
            <v>QIR</v>
          </cell>
          <cell r="B47">
            <v>1132</v>
          </cell>
          <cell r="C47">
            <v>23033</v>
          </cell>
          <cell r="D47">
            <v>18428.960000000141</v>
          </cell>
          <cell r="E47">
            <v>6654.3899999999921</v>
          </cell>
          <cell r="F47">
            <v>22486.860000000132</v>
          </cell>
          <cell r="G47">
            <v>0</v>
          </cell>
          <cell r="H47">
            <v>0</v>
          </cell>
          <cell r="I47">
            <v>3269.6999999999534</v>
          </cell>
          <cell r="J47">
            <v>0</v>
          </cell>
          <cell r="K47">
            <v>2596.4900000000016</v>
          </cell>
          <cell r="L47">
            <v>0</v>
          </cell>
          <cell r="M47">
            <v>5125.1799999999939</v>
          </cell>
        </row>
        <row r="48">
          <cell r="A48" t="str">
            <v>SAC</v>
          </cell>
          <cell r="B48">
            <v>4602</v>
          </cell>
          <cell r="C48">
            <v>87843</v>
          </cell>
          <cell r="D48">
            <v>74920.559999996112</v>
          </cell>
          <cell r="E48">
            <v>14139.200000000286</v>
          </cell>
          <cell r="F48">
            <v>80080.729999995994</v>
          </cell>
          <cell r="G48">
            <v>0</v>
          </cell>
          <cell r="H48">
            <v>27.5</v>
          </cell>
          <cell r="I48">
            <v>10972.72000000055</v>
          </cell>
          <cell r="J48">
            <v>0</v>
          </cell>
          <cell r="K48">
            <v>8979.030000000399</v>
          </cell>
          <cell r="L48">
            <v>0</v>
          </cell>
          <cell r="M48">
            <v>20058.049999999523</v>
          </cell>
        </row>
        <row r="49">
          <cell r="A49" t="str">
            <v>SAE</v>
          </cell>
          <cell r="B49">
            <v>627</v>
          </cell>
          <cell r="C49">
            <v>15182</v>
          </cell>
          <cell r="D49">
            <v>10207.56000000004</v>
          </cell>
          <cell r="E49">
            <v>4417.8699999999963</v>
          </cell>
          <cell r="F49">
            <v>13092.410000000042</v>
          </cell>
          <cell r="G49">
            <v>0</v>
          </cell>
          <cell r="H49">
            <v>0</v>
          </cell>
          <cell r="I49">
            <v>1906.6799999999846</v>
          </cell>
          <cell r="J49">
            <v>22.75</v>
          </cell>
          <cell r="K49">
            <v>1533.0199999999945</v>
          </cell>
          <cell r="L49">
            <v>0</v>
          </cell>
          <cell r="M49">
            <v>2818.9100000000117</v>
          </cell>
        </row>
        <row r="50">
          <cell r="A50" t="str">
            <v>SAQ</v>
          </cell>
          <cell r="B50">
            <v>93</v>
          </cell>
          <cell r="C50">
            <v>4678</v>
          </cell>
          <cell r="D50">
            <v>1514.0399999999979</v>
          </cell>
          <cell r="E50">
            <v>1954.98</v>
          </cell>
          <cell r="F50">
            <v>3066.3499999999981</v>
          </cell>
          <cell r="G50">
            <v>0</v>
          </cell>
          <cell r="H50">
            <v>0</v>
          </cell>
          <cell r="I50">
            <v>452.48000000000013</v>
          </cell>
          <cell r="J50">
            <v>0</v>
          </cell>
          <cell r="K50">
            <v>402.66999999999967</v>
          </cell>
          <cell r="L50">
            <v>0</v>
          </cell>
          <cell r="M50">
            <v>372.41999999999973</v>
          </cell>
        </row>
        <row r="51">
          <cell r="A51" t="str">
            <v>TEL</v>
          </cell>
          <cell r="B51">
            <v>2810</v>
          </cell>
          <cell r="C51">
            <v>60259</v>
          </cell>
          <cell r="D51">
            <v>45748.539999998189</v>
          </cell>
          <cell r="E51">
            <v>14334.580000000047</v>
          </cell>
          <cell r="F51">
            <v>53837.98999999799</v>
          </cell>
          <cell r="G51">
            <v>0</v>
          </cell>
          <cell r="H51">
            <v>0</v>
          </cell>
          <cell r="I51">
            <v>7830.5599999997812</v>
          </cell>
          <cell r="J51">
            <v>131.95999999999998</v>
          </cell>
          <cell r="K51">
            <v>6245.1300000002448</v>
          </cell>
          <cell r="L51">
            <v>0</v>
          </cell>
          <cell r="M51">
            <v>11957.269999999544</v>
          </cell>
        </row>
        <row r="52">
          <cell r="A52" t="str">
            <v>TUP</v>
          </cell>
          <cell r="B52">
            <v>2773</v>
          </cell>
          <cell r="C52">
            <v>62323</v>
          </cell>
          <cell r="D52">
            <v>45144.439999998234</v>
          </cell>
          <cell r="E52">
            <v>14540.110000000044</v>
          </cell>
          <cell r="F52">
            <v>53601.929999998116</v>
          </cell>
          <cell r="G52">
            <v>0</v>
          </cell>
          <cell r="H52">
            <v>0</v>
          </cell>
          <cell r="I52">
            <v>7671.6799999998475</v>
          </cell>
          <cell r="J52">
            <v>54.709999999999994</v>
          </cell>
          <cell r="K52">
            <v>6082.6200000001609</v>
          </cell>
          <cell r="L52">
            <v>0</v>
          </cell>
          <cell r="M52">
            <v>12871.699999999715</v>
          </cell>
        </row>
        <row r="53">
          <cell r="A53" t="str">
            <v>URB</v>
          </cell>
          <cell r="B53">
            <v>30134</v>
          </cell>
          <cell r="C53">
            <v>2784107</v>
          </cell>
          <cell r="D53">
            <v>490581.52000037476</v>
          </cell>
          <cell r="E53">
            <v>1219560.409999992</v>
          </cell>
          <cell r="F53">
            <v>1501359.0800003766</v>
          </cell>
          <cell r="G53">
            <v>0</v>
          </cell>
          <cell r="H53">
            <v>153570.20000000056</v>
          </cell>
          <cell r="I53">
            <v>223079.30999998763</v>
          </cell>
          <cell r="J53">
            <v>5498.9200000000219</v>
          </cell>
          <cell r="K53">
            <v>208782.84999999011</v>
          </cell>
          <cell r="L53">
            <v>0</v>
          </cell>
          <cell r="M53">
            <v>98751.040000007139</v>
          </cell>
        </row>
        <row r="54">
          <cell r="A54" t="str">
            <v>YOC</v>
          </cell>
          <cell r="B54">
            <v>2665</v>
          </cell>
          <cell r="C54">
            <v>41116</v>
          </cell>
          <cell r="D54">
            <v>43386.19999999836</v>
          </cell>
          <cell r="E54">
            <v>8868.4800000000032</v>
          </cell>
          <cell r="F54">
            <v>46991.269999998192</v>
          </cell>
          <cell r="G54">
            <v>0</v>
          </cell>
          <cell r="H54">
            <v>0</v>
          </cell>
          <cell r="I54">
            <v>6808.749999999789</v>
          </cell>
          <cell r="J54">
            <v>52.660000000000004</v>
          </cell>
          <cell r="K54">
            <v>5263.4100000001681</v>
          </cell>
          <cell r="L54">
            <v>0</v>
          </cell>
          <cell r="M54">
            <v>11759.659999999631</v>
          </cell>
        </row>
      </sheetData>
      <sheetData sheetId="4"/>
      <sheetData sheetId="5">
        <row r="243">
          <cell r="A243" t="str">
            <v>121201</v>
          </cell>
          <cell r="B243">
            <v>1</v>
          </cell>
          <cell r="C243">
            <v>1470779</v>
          </cell>
          <cell r="D243">
            <v>253356.39</v>
          </cell>
          <cell r="E243">
            <v>0</v>
          </cell>
          <cell r="F243">
            <v>37857.85</v>
          </cell>
          <cell r="G243">
            <v>2917</v>
          </cell>
          <cell r="H243">
            <v>269566.59000000003</v>
          </cell>
          <cell r="I243">
            <v>40280.07</v>
          </cell>
          <cell r="J243">
            <v>0</v>
          </cell>
          <cell r="K243">
            <v>0</v>
          </cell>
        </row>
        <row r="244">
          <cell r="A244" t="str">
            <v>121190</v>
          </cell>
          <cell r="B244">
            <v>1</v>
          </cell>
          <cell r="C244">
            <v>1684905</v>
          </cell>
          <cell r="D244">
            <v>290241.74</v>
          </cell>
          <cell r="E244">
            <v>0</v>
          </cell>
          <cell r="F244">
            <v>43369.45</v>
          </cell>
          <cell r="G244">
            <v>4025</v>
          </cell>
          <cell r="H244">
            <v>371959.38</v>
          </cell>
          <cell r="I244">
            <v>55580.14</v>
          </cell>
          <cell r="J244">
            <v>0</v>
          </cell>
          <cell r="K244">
            <v>0</v>
          </cell>
        </row>
        <row r="245">
          <cell r="A245" t="str">
            <v>121193</v>
          </cell>
          <cell r="B245">
            <v>1</v>
          </cell>
          <cell r="C245">
            <v>717066</v>
          </cell>
          <cell r="D245">
            <v>68623.22</v>
          </cell>
          <cell r="E245">
            <v>0</v>
          </cell>
          <cell r="F245">
            <v>10254.040000000001</v>
          </cell>
          <cell r="G245">
            <v>1807</v>
          </cell>
          <cell r="H245">
            <v>155408.95000000001</v>
          </cell>
          <cell r="I245">
            <v>23222.03</v>
          </cell>
          <cell r="J245">
            <v>0</v>
          </cell>
          <cell r="K245">
            <v>0</v>
          </cell>
        </row>
        <row r="246">
          <cell r="A246" t="str">
            <v>121195</v>
          </cell>
          <cell r="B246">
            <v>1</v>
          </cell>
          <cell r="C246">
            <v>449171</v>
          </cell>
          <cell r="D246">
            <v>43376.44</v>
          </cell>
          <cell r="E246">
            <v>0</v>
          </cell>
          <cell r="F246">
            <v>6481.54</v>
          </cell>
          <cell r="G246">
            <v>1346</v>
          </cell>
          <cell r="H246">
            <v>136590.10999999999</v>
          </cell>
          <cell r="I246">
            <v>20410.02</v>
          </cell>
          <cell r="J246">
            <v>0</v>
          </cell>
          <cell r="K246">
            <v>0</v>
          </cell>
        </row>
        <row r="247">
          <cell r="A247" t="str">
            <v>121197</v>
          </cell>
          <cell r="B247">
            <v>1</v>
          </cell>
          <cell r="C247">
            <v>980737</v>
          </cell>
          <cell r="D247">
            <v>96416.25</v>
          </cell>
          <cell r="E247">
            <v>0</v>
          </cell>
          <cell r="F247">
            <v>14407.03</v>
          </cell>
          <cell r="G247">
            <v>2181</v>
          </cell>
          <cell r="H247">
            <v>223299.96</v>
          </cell>
          <cell r="I247">
            <v>33366.660000000003</v>
          </cell>
          <cell r="J247">
            <v>0</v>
          </cell>
          <cell r="K247">
            <v>0</v>
          </cell>
        </row>
        <row r="248">
          <cell r="A248" t="str">
            <v>121199</v>
          </cell>
          <cell r="B248">
            <v>1</v>
          </cell>
          <cell r="C248">
            <v>386256</v>
          </cell>
          <cell r="D248">
            <v>66536.460000000006</v>
          </cell>
          <cell r="E248">
            <v>0</v>
          </cell>
          <cell r="F248">
            <v>9942.23</v>
          </cell>
          <cell r="G248">
            <v>1090</v>
          </cell>
          <cell r="H248">
            <v>100729.37</v>
          </cell>
          <cell r="I248">
            <v>15051.52</v>
          </cell>
          <cell r="J248">
            <v>0</v>
          </cell>
          <cell r="K248">
            <v>0</v>
          </cell>
        </row>
        <row r="249">
          <cell r="A249">
            <v>0</v>
          </cell>
          <cell r="B249">
            <v>6</v>
          </cell>
          <cell r="C249">
            <v>5688914</v>
          </cell>
          <cell r="D249">
            <v>818550.5</v>
          </cell>
          <cell r="E249">
            <v>0</v>
          </cell>
          <cell r="F249">
            <v>122312.13999999998</v>
          </cell>
          <cell r="G249">
            <v>13366</v>
          </cell>
          <cell r="H249">
            <v>1257554.3599999999</v>
          </cell>
          <cell r="I249">
            <v>187910.43999999997</v>
          </cell>
          <cell r="J249">
            <v>0</v>
          </cell>
          <cell r="K249">
            <v>0</v>
          </cell>
        </row>
        <row r="252">
          <cell r="A252" t="str">
            <v>121200</v>
          </cell>
          <cell r="B252">
            <v>1</v>
          </cell>
          <cell r="C252">
            <v>4977215</v>
          </cell>
          <cell r="D252">
            <v>1864953.63</v>
          </cell>
          <cell r="E252">
            <v>0</v>
          </cell>
          <cell r="F252">
            <v>278671.23</v>
          </cell>
          <cell r="G252">
            <v>10500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</sheetData>
      <sheetData sheetId="6"/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_Esclifac_05_10"/>
      <sheetName val="DBF - Industriales-05-10"/>
      <sheetName val="ESCLI_IND_05_10"/>
      <sheetName val="AP_Total"/>
    </sheetNames>
    <sheetDataSet>
      <sheetData sheetId="0" refreshError="1"/>
      <sheetData sheetId="1"/>
      <sheetData sheetId="2">
        <row r="2">
          <cell r="A2" t="str">
            <v>120006</v>
          </cell>
          <cell r="B2" t="str">
            <v>I2</v>
          </cell>
          <cell r="C2" t="str">
            <v>CERUSITA ANDINA LTDA.</v>
          </cell>
          <cell r="D2" t="str">
            <v>SACACA S/N</v>
          </cell>
          <cell r="E2">
            <v>1434</v>
          </cell>
          <cell r="F2">
            <v>633</v>
          </cell>
          <cell r="G2">
            <v>39</v>
          </cell>
          <cell r="H2">
            <v>473.22</v>
          </cell>
          <cell r="I2">
            <v>2460.2800000000002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381.36</v>
          </cell>
          <cell r="O2">
            <v>5</v>
          </cell>
          <cell r="P2">
            <v>2010</v>
          </cell>
          <cell r="Q2">
            <v>119</v>
          </cell>
          <cell r="R2">
            <v>102772</v>
          </cell>
          <cell r="S2" t="str">
            <v>POI</v>
          </cell>
          <cell r="T2">
            <v>89</v>
          </cell>
          <cell r="U2">
            <v>0</v>
          </cell>
          <cell r="V2">
            <v>500400287104</v>
          </cell>
          <cell r="W2" t="str">
            <v>FA-7B-0C-F6-EE</v>
          </cell>
        </row>
        <row r="3">
          <cell r="A3" t="str">
            <v>120008</v>
          </cell>
          <cell r="B3" t="str">
            <v>I2</v>
          </cell>
          <cell r="C3" t="str">
            <v>EMPRESA MINERA COMINUR</v>
          </cell>
          <cell r="D3" t="str">
            <v>COLQUECHACA S/N</v>
          </cell>
          <cell r="E3">
            <v>31706</v>
          </cell>
          <cell r="F3">
            <v>29765</v>
          </cell>
          <cell r="G3">
            <v>98</v>
          </cell>
          <cell r="H3">
            <v>10462.98</v>
          </cell>
          <cell r="I3">
            <v>6182.23</v>
          </cell>
          <cell r="J3">
            <v>3894.98</v>
          </cell>
          <cell r="K3">
            <v>0</v>
          </cell>
          <cell r="L3">
            <v>0</v>
          </cell>
          <cell r="M3">
            <v>0</v>
          </cell>
          <cell r="N3">
            <v>2670.22</v>
          </cell>
          <cell r="O3">
            <v>5</v>
          </cell>
          <cell r="P3">
            <v>2010</v>
          </cell>
          <cell r="Q3">
            <v>119</v>
          </cell>
          <cell r="R3">
            <v>102777</v>
          </cell>
          <cell r="S3" t="str">
            <v>POI</v>
          </cell>
          <cell r="T3">
            <v>89</v>
          </cell>
          <cell r="U3">
            <v>0</v>
          </cell>
          <cell r="V3">
            <v>500400287104</v>
          </cell>
          <cell r="W3" t="str">
            <v>17-63-9A-1E-99</v>
          </cell>
        </row>
        <row r="4">
          <cell r="A4" t="str">
            <v>120010</v>
          </cell>
          <cell r="B4" t="str">
            <v>I2</v>
          </cell>
          <cell r="C4" t="str">
            <v>COOP. . MIN. COLQUECHACA LTDA</v>
          </cell>
          <cell r="D4" t="str">
            <v>MINA SOCAVON S/N</v>
          </cell>
          <cell r="E4">
            <v>235</v>
          </cell>
          <cell r="F4">
            <v>0</v>
          </cell>
          <cell r="G4">
            <v>3</v>
          </cell>
          <cell r="H4">
            <v>77.55</v>
          </cell>
          <cell r="I4">
            <v>189.25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34.68</v>
          </cell>
          <cell r="O4">
            <v>5</v>
          </cell>
          <cell r="P4">
            <v>2010</v>
          </cell>
          <cell r="Q4">
            <v>119</v>
          </cell>
          <cell r="R4">
            <v>102779</v>
          </cell>
          <cell r="S4" t="str">
            <v>POI</v>
          </cell>
          <cell r="T4">
            <v>89</v>
          </cell>
          <cell r="U4">
            <v>0</v>
          </cell>
          <cell r="V4">
            <v>500400287104</v>
          </cell>
          <cell r="W4" t="str">
            <v>C8-C0-64-88-33</v>
          </cell>
        </row>
        <row r="5">
          <cell r="A5" t="str">
            <v>120013</v>
          </cell>
          <cell r="B5" t="str">
            <v>I2</v>
          </cell>
          <cell r="C5" t="str">
            <v>COOP. MINERA COLQUECHACA LTDA.</v>
          </cell>
          <cell r="D5" t="str">
            <v>COLQUECHACA S/N</v>
          </cell>
          <cell r="E5">
            <v>1359</v>
          </cell>
          <cell r="F5">
            <v>1178</v>
          </cell>
          <cell r="G5">
            <v>13</v>
          </cell>
          <cell r="H5">
            <v>448.47</v>
          </cell>
          <cell r="I5">
            <v>820.09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164.91</v>
          </cell>
          <cell r="O5">
            <v>5</v>
          </cell>
          <cell r="P5">
            <v>2010</v>
          </cell>
          <cell r="Q5">
            <v>119</v>
          </cell>
          <cell r="R5">
            <v>102784</v>
          </cell>
          <cell r="S5" t="str">
            <v>POI</v>
          </cell>
          <cell r="T5">
            <v>89</v>
          </cell>
          <cell r="U5">
            <v>0</v>
          </cell>
          <cell r="V5">
            <v>500400287104</v>
          </cell>
          <cell r="W5" t="str">
            <v>DC-D2-19-B8</v>
          </cell>
        </row>
        <row r="6">
          <cell r="A6" t="str">
            <v>120015</v>
          </cell>
          <cell r="B6" t="str">
            <v>I2</v>
          </cell>
          <cell r="C6" t="str">
            <v>GRUPO MINERO CANDELARIA E. CORS</v>
          </cell>
          <cell r="D6" t="str">
            <v>COLQUECHACA S/N</v>
          </cell>
          <cell r="E6">
            <v>859</v>
          </cell>
          <cell r="F6">
            <v>253</v>
          </cell>
          <cell r="G6">
            <v>53</v>
          </cell>
          <cell r="H6">
            <v>283.47000000000003</v>
          </cell>
          <cell r="I6">
            <v>3343.45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471.5</v>
          </cell>
          <cell r="O6">
            <v>5</v>
          </cell>
          <cell r="P6">
            <v>2010</v>
          </cell>
          <cell r="Q6">
            <v>119</v>
          </cell>
          <cell r="R6">
            <v>102785</v>
          </cell>
          <cell r="S6" t="str">
            <v>POI</v>
          </cell>
          <cell r="T6">
            <v>89</v>
          </cell>
          <cell r="U6">
            <v>0</v>
          </cell>
          <cell r="V6">
            <v>500400287104</v>
          </cell>
          <cell r="W6" t="str">
            <v>79-10-ED-74</v>
          </cell>
        </row>
        <row r="7">
          <cell r="A7" t="str">
            <v>120017</v>
          </cell>
          <cell r="B7" t="str">
            <v>I2</v>
          </cell>
          <cell r="C7" t="str">
            <v>MAMANI JANCO LAUREANA</v>
          </cell>
          <cell r="D7" t="str">
            <v>6 DE AGOSTO 204</v>
          </cell>
          <cell r="E7">
            <v>10751</v>
          </cell>
          <cell r="F7">
            <v>866</v>
          </cell>
          <cell r="G7">
            <v>73</v>
          </cell>
          <cell r="H7">
            <v>3547.83</v>
          </cell>
          <cell r="I7">
            <v>4605.13</v>
          </cell>
          <cell r="J7">
            <v>0</v>
          </cell>
          <cell r="K7">
            <v>462.99</v>
          </cell>
          <cell r="L7">
            <v>0</v>
          </cell>
          <cell r="M7">
            <v>0</v>
          </cell>
          <cell r="N7">
            <v>1059.8800000000001</v>
          </cell>
          <cell r="O7">
            <v>5</v>
          </cell>
          <cell r="P7">
            <v>2010</v>
          </cell>
          <cell r="Q7">
            <v>119</v>
          </cell>
          <cell r="R7">
            <v>101893</v>
          </cell>
          <cell r="S7" t="str">
            <v>POI</v>
          </cell>
          <cell r="T7">
            <v>55</v>
          </cell>
          <cell r="U7">
            <v>0</v>
          </cell>
          <cell r="V7">
            <v>500400287104</v>
          </cell>
          <cell r="W7" t="str">
            <v>F7-94-3E-61-73</v>
          </cell>
        </row>
        <row r="8">
          <cell r="A8" t="str">
            <v>120019</v>
          </cell>
          <cell r="B8" t="str">
            <v>I2</v>
          </cell>
          <cell r="C8" t="str">
            <v>CAMPOS FLORES ROBERTO</v>
          </cell>
          <cell r="D8" t="str">
            <v>M. PETROGRADO S/N</v>
          </cell>
          <cell r="E8">
            <v>4599</v>
          </cell>
          <cell r="F8">
            <v>4018</v>
          </cell>
          <cell r="G8">
            <v>38</v>
          </cell>
          <cell r="H8">
            <v>1517.67</v>
          </cell>
          <cell r="I8">
            <v>2397.19</v>
          </cell>
          <cell r="J8">
            <v>763.4</v>
          </cell>
          <cell r="K8">
            <v>198.06</v>
          </cell>
          <cell r="L8">
            <v>0</v>
          </cell>
          <cell r="M8">
            <v>0</v>
          </cell>
          <cell r="N8">
            <v>608.16999999999996</v>
          </cell>
          <cell r="O8">
            <v>5</v>
          </cell>
          <cell r="P8">
            <v>2010</v>
          </cell>
          <cell r="Q8">
            <v>119</v>
          </cell>
          <cell r="R8">
            <v>101864</v>
          </cell>
          <cell r="S8" t="str">
            <v>POI</v>
          </cell>
          <cell r="T8">
            <v>55</v>
          </cell>
          <cell r="U8">
            <v>0</v>
          </cell>
          <cell r="V8">
            <v>500400287104</v>
          </cell>
          <cell r="W8" t="str">
            <v>E5-F8-39-7E-FA</v>
          </cell>
        </row>
        <row r="9">
          <cell r="A9" t="str">
            <v>120020-I</v>
          </cell>
          <cell r="B9" t="str">
            <v>I2</v>
          </cell>
          <cell r="C9" t="str">
            <v>EMPRESA MINERA GUTIERREZ LTDA</v>
          </cell>
          <cell r="D9" t="str">
            <v>INGENIO KUMURANA S/N</v>
          </cell>
          <cell r="E9">
            <v>14535</v>
          </cell>
          <cell r="F9">
            <v>18979</v>
          </cell>
          <cell r="G9">
            <v>52</v>
          </cell>
          <cell r="H9">
            <v>4796.55</v>
          </cell>
          <cell r="I9">
            <v>3280.37</v>
          </cell>
          <cell r="J9">
            <v>3876.92</v>
          </cell>
          <cell r="K9">
            <v>0</v>
          </cell>
          <cell r="L9">
            <v>0</v>
          </cell>
          <cell r="M9">
            <v>0</v>
          </cell>
          <cell r="N9">
            <v>1554</v>
          </cell>
          <cell r="O9">
            <v>5</v>
          </cell>
          <cell r="P9">
            <v>2010</v>
          </cell>
          <cell r="Q9">
            <v>119</v>
          </cell>
          <cell r="R9">
            <v>101836</v>
          </cell>
          <cell r="S9" t="str">
            <v>POI</v>
          </cell>
          <cell r="T9">
            <v>55</v>
          </cell>
          <cell r="U9">
            <v>0</v>
          </cell>
          <cell r="V9">
            <v>500400287104</v>
          </cell>
          <cell r="W9" t="str">
            <v>B5-EA-0B-3E</v>
          </cell>
        </row>
        <row r="10">
          <cell r="A10" t="str">
            <v>120021</v>
          </cell>
          <cell r="B10" t="str">
            <v>I2</v>
          </cell>
          <cell r="C10" t="str">
            <v>EMPRESA MINERA BOLSA NEGRA SRL.</v>
          </cell>
          <cell r="D10" t="str">
            <v>TOROPALCA MINA MISION S/N</v>
          </cell>
          <cell r="E10">
            <v>12007</v>
          </cell>
          <cell r="F10">
            <v>8857</v>
          </cell>
          <cell r="G10">
            <v>163</v>
          </cell>
          <cell r="H10">
            <v>3962.31</v>
          </cell>
          <cell r="I10">
            <v>10282.69</v>
          </cell>
          <cell r="J10">
            <v>1680.91</v>
          </cell>
          <cell r="K10">
            <v>517.08000000000004</v>
          </cell>
          <cell r="L10">
            <v>0</v>
          </cell>
          <cell r="M10">
            <v>0</v>
          </cell>
          <cell r="N10">
            <v>2070.37</v>
          </cell>
          <cell r="O10">
            <v>5</v>
          </cell>
          <cell r="P10">
            <v>2010</v>
          </cell>
          <cell r="Q10">
            <v>119</v>
          </cell>
          <cell r="R10">
            <v>101930</v>
          </cell>
          <cell r="S10" t="str">
            <v>POI</v>
          </cell>
          <cell r="T10">
            <v>55</v>
          </cell>
          <cell r="U10">
            <v>0</v>
          </cell>
          <cell r="V10">
            <v>500400287104</v>
          </cell>
          <cell r="W10" t="str">
            <v>DE-EA-DF-B4-9A</v>
          </cell>
        </row>
        <row r="11">
          <cell r="A11" t="str">
            <v>120023</v>
          </cell>
          <cell r="B11" t="str">
            <v>I2</v>
          </cell>
          <cell r="C11" t="str">
            <v>GUTIERREZ ZEGARRA FAUSTO</v>
          </cell>
          <cell r="D11" t="str">
            <v>M. B. MEJORA OZIN S/N</v>
          </cell>
          <cell r="E11">
            <v>2224</v>
          </cell>
          <cell r="F11">
            <v>1341</v>
          </cell>
          <cell r="G11">
            <v>36</v>
          </cell>
          <cell r="H11">
            <v>733.92</v>
          </cell>
          <cell r="I11">
            <v>2271.02</v>
          </cell>
          <cell r="J11">
            <v>153.25</v>
          </cell>
          <cell r="K11">
            <v>95.78</v>
          </cell>
          <cell r="L11">
            <v>0</v>
          </cell>
          <cell r="M11">
            <v>0</v>
          </cell>
          <cell r="N11">
            <v>410.56</v>
          </cell>
          <cell r="O11">
            <v>5</v>
          </cell>
          <cell r="P11">
            <v>2010</v>
          </cell>
          <cell r="Q11">
            <v>119</v>
          </cell>
          <cell r="R11">
            <v>101846</v>
          </cell>
          <cell r="S11" t="str">
            <v>POI</v>
          </cell>
          <cell r="T11">
            <v>55</v>
          </cell>
          <cell r="U11">
            <v>0</v>
          </cell>
          <cell r="V11">
            <v>500400287104</v>
          </cell>
          <cell r="W11" t="str">
            <v>EF-03-4B-5F-B3</v>
          </cell>
        </row>
        <row r="12">
          <cell r="A12" t="str">
            <v>120026</v>
          </cell>
          <cell r="B12" t="str">
            <v>I2</v>
          </cell>
          <cell r="C12" t="str">
            <v>DIAZ DE OROPEZA VILLAFUERTE FELIPE</v>
          </cell>
          <cell r="D12" t="str">
            <v>TOROPALCA S/N</v>
          </cell>
          <cell r="E12">
            <v>713</v>
          </cell>
          <cell r="F12">
            <v>0</v>
          </cell>
          <cell r="G12">
            <v>49</v>
          </cell>
          <cell r="H12">
            <v>235.29</v>
          </cell>
          <cell r="I12">
            <v>3091.12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432.43</v>
          </cell>
          <cell r="O12">
            <v>5</v>
          </cell>
          <cell r="P12">
            <v>2010</v>
          </cell>
          <cell r="Q12">
            <v>119</v>
          </cell>
          <cell r="R12">
            <v>101827</v>
          </cell>
          <cell r="S12" t="str">
            <v>POI</v>
          </cell>
          <cell r="T12">
            <v>55</v>
          </cell>
          <cell r="U12">
            <v>0</v>
          </cell>
          <cell r="V12">
            <v>500400287104</v>
          </cell>
          <cell r="W12" t="str">
            <v>83-35-DA-E5-D0</v>
          </cell>
        </row>
        <row r="13">
          <cell r="A13" t="str">
            <v>120027</v>
          </cell>
          <cell r="B13" t="str">
            <v>I2</v>
          </cell>
          <cell r="C13" t="str">
            <v>EMCODEP  .</v>
          </cell>
          <cell r="D13" t="str">
            <v>MINA RELAMPAGO S/N</v>
          </cell>
          <cell r="E13">
            <v>144</v>
          </cell>
          <cell r="F13">
            <v>76</v>
          </cell>
          <cell r="G13">
            <v>3</v>
          </cell>
          <cell r="H13">
            <v>47.52</v>
          </cell>
          <cell r="I13">
            <v>189.25</v>
          </cell>
          <cell r="J13">
            <v>0</v>
          </cell>
          <cell r="K13">
            <v>6.2</v>
          </cell>
          <cell r="L13">
            <v>0</v>
          </cell>
          <cell r="M13">
            <v>0</v>
          </cell>
          <cell r="N13">
            <v>30.78</v>
          </cell>
          <cell r="O13">
            <v>5</v>
          </cell>
          <cell r="P13">
            <v>2010</v>
          </cell>
          <cell r="Q13">
            <v>119</v>
          </cell>
          <cell r="R13">
            <v>101822</v>
          </cell>
          <cell r="S13" t="str">
            <v>POI</v>
          </cell>
          <cell r="T13">
            <v>55</v>
          </cell>
          <cell r="U13">
            <v>0</v>
          </cell>
          <cell r="V13">
            <v>500400287104</v>
          </cell>
          <cell r="W13" t="str">
            <v>7F-EF-57-85</v>
          </cell>
        </row>
        <row r="14">
          <cell r="A14" t="str">
            <v>120028</v>
          </cell>
          <cell r="B14" t="str">
            <v>I2</v>
          </cell>
          <cell r="C14" t="str">
            <v>EMCODEP  .</v>
          </cell>
          <cell r="D14" t="str">
            <v>MINA SAN PABLO S/N</v>
          </cell>
          <cell r="E14">
            <v>805</v>
          </cell>
          <cell r="F14">
            <v>2</v>
          </cell>
          <cell r="G14">
            <v>39</v>
          </cell>
          <cell r="H14">
            <v>265.64999999999998</v>
          </cell>
          <cell r="I14">
            <v>2460.2800000000002</v>
          </cell>
          <cell r="J14">
            <v>0</v>
          </cell>
          <cell r="K14">
            <v>34.67</v>
          </cell>
          <cell r="L14">
            <v>0</v>
          </cell>
          <cell r="M14">
            <v>0</v>
          </cell>
          <cell r="N14">
            <v>354.37</v>
          </cell>
          <cell r="O14">
            <v>5</v>
          </cell>
          <cell r="P14">
            <v>2010</v>
          </cell>
          <cell r="Q14">
            <v>119</v>
          </cell>
          <cell r="R14">
            <v>101979</v>
          </cell>
          <cell r="S14" t="str">
            <v>POI</v>
          </cell>
          <cell r="T14">
            <v>90</v>
          </cell>
          <cell r="U14">
            <v>0</v>
          </cell>
          <cell r="V14">
            <v>500400287104</v>
          </cell>
          <cell r="W14" t="str">
            <v>3E-56-36-C5-76</v>
          </cell>
        </row>
        <row r="15">
          <cell r="A15" t="str">
            <v>120029</v>
          </cell>
          <cell r="B15" t="str">
            <v>I1</v>
          </cell>
          <cell r="C15" t="str">
            <v>GERMANY MOYA MAMANI</v>
          </cell>
          <cell r="D15" t="str">
            <v>MINA DON ROBERTO S/N</v>
          </cell>
          <cell r="E15">
            <v>208</v>
          </cell>
          <cell r="F15">
            <v>0</v>
          </cell>
          <cell r="G15">
            <v>3</v>
          </cell>
          <cell r="H15">
            <v>68.64</v>
          </cell>
          <cell r="I15">
            <v>189.25</v>
          </cell>
          <cell r="J15">
            <v>0</v>
          </cell>
          <cell r="K15">
            <v>8.9600000000000009</v>
          </cell>
          <cell r="L15">
            <v>0</v>
          </cell>
          <cell r="M15">
            <v>0</v>
          </cell>
          <cell r="N15">
            <v>33.53</v>
          </cell>
          <cell r="O15">
            <v>5</v>
          </cell>
          <cell r="P15">
            <v>2010</v>
          </cell>
          <cell r="Q15">
            <v>119</v>
          </cell>
          <cell r="R15">
            <v>101946</v>
          </cell>
          <cell r="S15" t="str">
            <v>POI</v>
          </cell>
          <cell r="T15">
            <v>55</v>
          </cell>
          <cell r="U15">
            <v>0</v>
          </cell>
          <cell r="V15">
            <v>500400287104</v>
          </cell>
          <cell r="W15" t="str">
            <v>20-65-AC-6B</v>
          </cell>
        </row>
        <row r="16">
          <cell r="A16" t="str">
            <v>120031</v>
          </cell>
          <cell r="B16" t="str">
            <v>I2</v>
          </cell>
          <cell r="C16" t="str">
            <v>ISSA  .</v>
          </cell>
          <cell r="D16" t="str">
            <v>CAMINO CANTUMARCA S/N</v>
          </cell>
          <cell r="E16">
            <v>2560</v>
          </cell>
          <cell r="F16">
            <v>1665</v>
          </cell>
          <cell r="G16">
            <v>36</v>
          </cell>
          <cell r="H16">
            <v>844.8</v>
          </cell>
          <cell r="I16">
            <v>2271.02</v>
          </cell>
          <cell r="J16">
            <v>230.57</v>
          </cell>
          <cell r="K16">
            <v>110.25</v>
          </cell>
          <cell r="L16">
            <v>960</v>
          </cell>
          <cell r="M16">
            <v>0</v>
          </cell>
          <cell r="N16">
            <v>435.03</v>
          </cell>
          <cell r="O16">
            <v>5</v>
          </cell>
          <cell r="P16">
            <v>2010</v>
          </cell>
          <cell r="Q16">
            <v>119</v>
          </cell>
          <cell r="R16">
            <v>101938</v>
          </cell>
          <cell r="S16" t="str">
            <v>POI</v>
          </cell>
          <cell r="T16">
            <v>55</v>
          </cell>
          <cell r="U16">
            <v>0</v>
          </cell>
          <cell r="V16">
            <v>500400287104</v>
          </cell>
          <cell r="W16" t="str">
            <v>4A-55-0C-E2-3E</v>
          </cell>
        </row>
        <row r="17">
          <cell r="A17" t="str">
            <v>120032</v>
          </cell>
          <cell r="B17" t="str">
            <v>I2</v>
          </cell>
          <cell r="C17" t="str">
            <v>LAMBOL . S. A.</v>
          </cell>
          <cell r="D17" t="str">
            <v>M. LA SALVADORA S/N</v>
          </cell>
          <cell r="E17">
            <v>9271</v>
          </cell>
          <cell r="F17">
            <v>5709</v>
          </cell>
          <cell r="G17">
            <v>52</v>
          </cell>
          <cell r="H17">
            <v>3059.43</v>
          </cell>
          <cell r="I17">
            <v>3280.37</v>
          </cell>
          <cell r="J17">
            <v>361.37</v>
          </cell>
          <cell r="K17">
            <v>399.26</v>
          </cell>
          <cell r="L17">
            <v>0</v>
          </cell>
          <cell r="M17">
            <v>0</v>
          </cell>
          <cell r="N17">
            <v>871.15</v>
          </cell>
          <cell r="O17">
            <v>5</v>
          </cell>
          <cell r="P17">
            <v>2010</v>
          </cell>
          <cell r="Q17">
            <v>119</v>
          </cell>
          <cell r="R17">
            <v>101940</v>
          </cell>
          <cell r="S17" t="str">
            <v>POI</v>
          </cell>
          <cell r="T17">
            <v>55</v>
          </cell>
          <cell r="U17">
            <v>0</v>
          </cell>
          <cell r="V17">
            <v>500400287104</v>
          </cell>
          <cell r="W17" t="str">
            <v>13-F3-6B-9B-52</v>
          </cell>
        </row>
        <row r="18">
          <cell r="A18" t="str">
            <v>120034</v>
          </cell>
          <cell r="B18" t="str">
            <v>I2</v>
          </cell>
          <cell r="C18" t="str">
            <v>EMP. MINERA SANTA LUCIA</v>
          </cell>
          <cell r="D18" t="str">
            <v>MINA PURISIMA S/N</v>
          </cell>
          <cell r="E18">
            <v>390</v>
          </cell>
          <cell r="F18">
            <v>396</v>
          </cell>
          <cell r="G18">
            <v>4</v>
          </cell>
          <cell r="H18">
            <v>128.69999999999999</v>
          </cell>
          <cell r="I18">
            <v>252.34</v>
          </cell>
          <cell r="J18">
            <v>0</v>
          </cell>
          <cell r="K18">
            <v>16.8</v>
          </cell>
          <cell r="L18">
            <v>0</v>
          </cell>
          <cell r="M18">
            <v>0</v>
          </cell>
          <cell r="N18">
            <v>49.54</v>
          </cell>
          <cell r="O18">
            <v>5</v>
          </cell>
          <cell r="P18">
            <v>2010</v>
          </cell>
          <cell r="Q18">
            <v>119</v>
          </cell>
          <cell r="R18">
            <v>101999</v>
          </cell>
          <cell r="S18" t="str">
            <v>POI</v>
          </cell>
          <cell r="T18">
            <v>90</v>
          </cell>
          <cell r="U18">
            <v>0</v>
          </cell>
          <cell r="V18">
            <v>500400287104</v>
          </cell>
          <cell r="W18" t="str">
            <v>B5-39-68-D4-04</v>
          </cell>
        </row>
        <row r="19">
          <cell r="A19" t="str">
            <v>120036</v>
          </cell>
          <cell r="B19" t="str">
            <v>I2</v>
          </cell>
          <cell r="C19" t="str">
            <v>COPROMIN . .</v>
          </cell>
          <cell r="D19" t="str">
            <v>CHAQUILLA PAMPA S/N</v>
          </cell>
          <cell r="E19">
            <v>485</v>
          </cell>
          <cell r="F19">
            <v>0</v>
          </cell>
          <cell r="G19">
            <v>8</v>
          </cell>
          <cell r="H19">
            <v>160.05000000000001</v>
          </cell>
          <cell r="I19">
            <v>504.67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86.41</v>
          </cell>
          <cell r="O19">
            <v>5</v>
          </cell>
          <cell r="P19">
            <v>2010</v>
          </cell>
          <cell r="Q19">
            <v>119</v>
          </cell>
          <cell r="R19">
            <v>101925</v>
          </cell>
          <cell r="S19" t="str">
            <v>POI</v>
          </cell>
          <cell r="T19">
            <v>55</v>
          </cell>
          <cell r="U19">
            <v>0</v>
          </cell>
          <cell r="V19">
            <v>500400287104</v>
          </cell>
          <cell r="W19" t="str">
            <v>CD-41-A4-4D-13</v>
          </cell>
        </row>
        <row r="20">
          <cell r="A20" t="str">
            <v>120036.50</v>
          </cell>
          <cell r="B20" t="str">
            <v>I2</v>
          </cell>
          <cell r="C20" t="str">
            <v>EMPRESA MINERA BOLIVAR LTDA.</v>
          </cell>
          <cell r="D20" t="str">
            <v>LA ESQUINA S/N</v>
          </cell>
          <cell r="E20">
            <v>19590</v>
          </cell>
          <cell r="F20">
            <v>64</v>
          </cell>
          <cell r="G20">
            <v>66</v>
          </cell>
          <cell r="H20">
            <v>6464.7</v>
          </cell>
          <cell r="I20">
            <v>4163.54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1381.67</v>
          </cell>
          <cell r="O20">
            <v>5</v>
          </cell>
          <cell r="P20">
            <v>2010</v>
          </cell>
          <cell r="Q20">
            <v>119</v>
          </cell>
          <cell r="R20">
            <v>101919</v>
          </cell>
          <cell r="S20" t="str">
            <v>POI</v>
          </cell>
          <cell r="T20">
            <v>55</v>
          </cell>
          <cell r="U20">
            <v>0</v>
          </cell>
          <cell r="V20">
            <v>500400287104</v>
          </cell>
          <cell r="W20" t="str">
            <v>92-EC-5F-DA</v>
          </cell>
        </row>
        <row r="21">
          <cell r="A21" t="str">
            <v>120036.60</v>
          </cell>
          <cell r="B21" t="str">
            <v>I2</v>
          </cell>
          <cell r="C21" t="str">
            <v>MAMANI  ISIDRO</v>
          </cell>
          <cell r="D21" t="str">
            <v>M. CALAMARCA (S. ESQUINA) S/N</v>
          </cell>
          <cell r="E21">
            <v>61</v>
          </cell>
          <cell r="F21">
            <v>0</v>
          </cell>
          <cell r="G21">
            <v>4</v>
          </cell>
          <cell r="H21">
            <v>20.13</v>
          </cell>
          <cell r="I21">
            <v>252.34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35.42</v>
          </cell>
          <cell r="O21">
            <v>5</v>
          </cell>
          <cell r="P21">
            <v>2010</v>
          </cell>
          <cell r="Q21">
            <v>119</v>
          </cell>
          <cell r="R21">
            <v>101855</v>
          </cell>
          <cell r="S21" t="str">
            <v>POI</v>
          </cell>
          <cell r="T21">
            <v>55</v>
          </cell>
          <cell r="U21">
            <v>0</v>
          </cell>
          <cell r="V21">
            <v>500400287104</v>
          </cell>
          <cell r="W21" t="str">
            <v>C5-4C-18-76-6A</v>
          </cell>
        </row>
        <row r="22">
          <cell r="A22" t="str">
            <v>120036.62</v>
          </cell>
          <cell r="B22" t="str">
            <v>I2</v>
          </cell>
          <cell r="C22" t="str">
            <v>COPA MAMANI JULIO CESAR</v>
          </cell>
          <cell r="D22" t="str">
            <v>LA ESQUINA (MINA HNS S/N</v>
          </cell>
          <cell r="E22">
            <v>632</v>
          </cell>
          <cell r="F22">
            <v>0</v>
          </cell>
          <cell r="G22">
            <v>5</v>
          </cell>
          <cell r="H22">
            <v>208.56</v>
          </cell>
          <cell r="I22">
            <v>315.42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68.12</v>
          </cell>
          <cell r="O22">
            <v>5</v>
          </cell>
          <cell r="P22">
            <v>2010</v>
          </cell>
          <cell r="Q22">
            <v>119</v>
          </cell>
          <cell r="R22">
            <v>101824</v>
          </cell>
          <cell r="S22" t="str">
            <v>POI</v>
          </cell>
          <cell r="T22">
            <v>55</v>
          </cell>
          <cell r="U22">
            <v>0</v>
          </cell>
          <cell r="V22">
            <v>500400287104</v>
          </cell>
          <cell r="W22" t="str">
            <v>7A-91-5E-FF-62</v>
          </cell>
        </row>
        <row r="23">
          <cell r="A23" t="str">
            <v>120036.65</v>
          </cell>
          <cell r="B23" t="str">
            <v>I2</v>
          </cell>
          <cell r="C23" t="str">
            <v>COPA MAMANI DESIDERIO</v>
          </cell>
          <cell r="D23" t="str">
            <v>LA ESQUINA (MINA HNS COPA) S/N</v>
          </cell>
          <cell r="E23">
            <v>28998</v>
          </cell>
          <cell r="F23">
            <v>41</v>
          </cell>
          <cell r="G23">
            <v>61</v>
          </cell>
          <cell r="H23">
            <v>9569.34</v>
          </cell>
          <cell r="I23">
            <v>3848.12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1744.27</v>
          </cell>
          <cell r="O23">
            <v>5</v>
          </cell>
          <cell r="P23">
            <v>2010</v>
          </cell>
          <cell r="Q23">
            <v>119</v>
          </cell>
          <cell r="R23">
            <v>101823</v>
          </cell>
          <cell r="S23" t="str">
            <v>POI</v>
          </cell>
          <cell r="T23">
            <v>55</v>
          </cell>
          <cell r="U23">
            <v>0</v>
          </cell>
          <cell r="V23">
            <v>500400287104</v>
          </cell>
          <cell r="W23" t="str">
            <v>44-E8-58-2E-CD</v>
          </cell>
        </row>
        <row r="24">
          <cell r="A24" t="str">
            <v>120036.67</v>
          </cell>
          <cell r="B24" t="str">
            <v>I2</v>
          </cell>
          <cell r="C24" t="str">
            <v>COPA MAMANI ALEJANDRO</v>
          </cell>
          <cell r="D24" t="str">
            <v>LA ESQUINA (MINA (HN S/N</v>
          </cell>
          <cell r="E24">
            <v>281</v>
          </cell>
          <cell r="F24">
            <v>0</v>
          </cell>
          <cell r="G24">
            <v>5</v>
          </cell>
          <cell r="H24">
            <v>92.73</v>
          </cell>
          <cell r="I24">
            <v>315.42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53.06</v>
          </cell>
          <cell r="O24">
            <v>5</v>
          </cell>
          <cell r="P24">
            <v>2010</v>
          </cell>
          <cell r="Q24">
            <v>119</v>
          </cell>
          <cell r="R24">
            <v>101826</v>
          </cell>
          <cell r="S24" t="str">
            <v>POI</v>
          </cell>
          <cell r="T24">
            <v>55</v>
          </cell>
          <cell r="U24">
            <v>0</v>
          </cell>
          <cell r="V24">
            <v>500400287104</v>
          </cell>
          <cell r="W24" t="str">
            <v>CA-1D-52-9A</v>
          </cell>
        </row>
        <row r="25">
          <cell r="A25" t="str">
            <v>120036.68</v>
          </cell>
          <cell r="B25" t="str">
            <v>I2</v>
          </cell>
          <cell r="C25" t="str">
            <v>COPA  MAMANI GREGORIO</v>
          </cell>
          <cell r="D25" t="str">
            <v>LA ESQUNA (MINA HNS. S/N</v>
          </cell>
          <cell r="E25">
            <v>7040</v>
          </cell>
          <cell r="F25">
            <v>2911</v>
          </cell>
          <cell r="G25">
            <v>65</v>
          </cell>
          <cell r="H25">
            <v>2323.1999999999998</v>
          </cell>
          <cell r="I25">
            <v>4100.46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835.08</v>
          </cell>
          <cell r="O25">
            <v>5</v>
          </cell>
          <cell r="P25">
            <v>2010</v>
          </cell>
          <cell r="Q25">
            <v>119</v>
          </cell>
          <cell r="R25">
            <v>101825</v>
          </cell>
          <cell r="S25" t="str">
            <v>POI</v>
          </cell>
          <cell r="T25">
            <v>55</v>
          </cell>
          <cell r="U25">
            <v>0</v>
          </cell>
          <cell r="V25">
            <v>500400287104</v>
          </cell>
          <cell r="W25" t="str">
            <v>F5-76-B6-BD-DA</v>
          </cell>
        </row>
        <row r="26">
          <cell r="A26" t="str">
            <v>120036.70</v>
          </cell>
          <cell r="B26" t="str">
            <v>I2</v>
          </cell>
          <cell r="C26" t="str">
            <v>MAMANI COPA BASILIO</v>
          </cell>
          <cell r="D26" t="str">
            <v>M. CALAMARCA (SEC. S. MIGUEL) S/N</v>
          </cell>
          <cell r="E26">
            <v>9</v>
          </cell>
          <cell r="F26">
            <v>0</v>
          </cell>
          <cell r="G26">
            <v>4</v>
          </cell>
          <cell r="H26">
            <v>2.97</v>
          </cell>
          <cell r="I26">
            <v>252.34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33.19</v>
          </cell>
          <cell r="O26">
            <v>5</v>
          </cell>
          <cell r="P26">
            <v>2010</v>
          </cell>
          <cell r="Q26">
            <v>119</v>
          </cell>
          <cell r="R26">
            <v>101854</v>
          </cell>
          <cell r="S26" t="str">
            <v>POI</v>
          </cell>
          <cell r="T26">
            <v>55</v>
          </cell>
          <cell r="U26">
            <v>0</v>
          </cell>
          <cell r="V26">
            <v>500400287104</v>
          </cell>
          <cell r="W26" t="str">
            <v>31-EE-70-CC</v>
          </cell>
        </row>
        <row r="27">
          <cell r="A27" t="str">
            <v>120036.85</v>
          </cell>
          <cell r="B27" t="str">
            <v>I2</v>
          </cell>
          <cell r="C27" t="str">
            <v>COPA MAMANI GREGORIO</v>
          </cell>
          <cell r="D27" t="str">
            <v>M. CALAMARCA (SEC. GUADALUPE) S/N</v>
          </cell>
          <cell r="E27">
            <v>885</v>
          </cell>
          <cell r="F27">
            <v>0</v>
          </cell>
          <cell r="G27">
            <v>22</v>
          </cell>
          <cell r="H27">
            <v>292.05</v>
          </cell>
          <cell r="I27">
            <v>1387.85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218.39</v>
          </cell>
          <cell r="O27">
            <v>5</v>
          </cell>
          <cell r="P27">
            <v>2010</v>
          </cell>
          <cell r="Q27">
            <v>119</v>
          </cell>
          <cell r="R27">
            <v>101850</v>
          </cell>
          <cell r="S27" t="str">
            <v>POI</v>
          </cell>
          <cell r="T27">
            <v>55</v>
          </cell>
          <cell r="U27">
            <v>0</v>
          </cell>
          <cell r="V27">
            <v>500400287104</v>
          </cell>
          <cell r="W27" t="str">
            <v>B1-F0-CC-4D</v>
          </cell>
        </row>
        <row r="28">
          <cell r="A28" t="str">
            <v>120037.500</v>
          </cell>
          <cell r="B28" t="str">
            <v>I2</v>
          </cell>
          <cell r="C28" t="str">
            <v>FUERTES  DONATO</v>
          </cell>
          <cell r="D28" t="str">
            <v>MINA ADELA S/N</v>
          </cell>
          <cell r="E28">
            <v>5212</v>
          </cell>
          <cell r="F28">
            <v>4395</v>
          </cell>
          <cell r="G28">
            <v>46</v>
          </cell>
          <cell r="H28">
            <v>1719.96</v>
          </cell>
          <cell r="I28">
            <v>2901.86</v>
          </cell>
          <cell r="J28">
            <v>818.06</v>
          </cell>
          <cell r="K28">
            <v>224.46</v>
          </cell>
          <cell r="L28">
            <v>0</v>
          </cell>
          <cell r="M28">
            <v>0</v>
          </cell>
          <cell r="N28">
            <v>707.18</v>
          </cell>
          <cell r="O28">
            <v>5</v>
          </cell>
          <cell r="P28">
            <v>2010</v>
          </cell>
          <cell r="Q28">
            <v>119</v>
          </cell>
          <cell r="R28">
            <v>102012</v>
          </cell>
          <cell r="S28" t="str">
            <v>POI</v>
          </cell>
          <cell r="T28">
            <v>90</v>
          </cell>
          <cell r="U28">
            <v>0</v>
          </cell>
          <cell r="V28">
            <v>500400287104</v>
          </cell>
          <cell r="W28" t="str">
            <v>78-F6-70-AB-E3</v>
          </cell>
        </row>
        <row r="29">
          <cell r="A29" t="str">
            <v>120039</v>
          </cell>
          <cell r="B29" t="str">
            <v>I1</v>
          </cell>
          <cell r="C29" t="str">
            <v>LAMBOL  S.A.</v>
          </cell>
          <cell r="D29" t="str">
            <v>MINA HAMBRES S/N</v>
          </cell>
          <cell r="E29">
            <v>1532</v>
          </cell>
          <cell r="F29">
            <v>222</v>
          </cell>
          <cell r="G29">
            <v>51</v>
          </cell>
          <cell r="H29">
            <v>505.56</v>
          </cell>
          <cell r="I29">
            <v>3217.28</v>
          </cell>
          <cell r="J29">
            <v>0</v>
          </cell>
          <cell r="K29">
            <v>65.98</v>
          </cell>
          <cell r="L29">
            <v>0</v>
          </cell>
          <cell r="M29">
            <v>0</v>
          </cell>
          <cell r="N29">
            <v>483.97</v>
          </cell>
          <cell r="O29">
            <v>5</v>
          </cell>
          <cell r="P29">
            <v>2010</v>
          </cell>
          <cell r="Q29">
            <v>119</v>
          </cell>
          <cell r="R29">
            <v>101928</v>
          </cell>
          <cell r="S29" t="str">
            <v>POI</v>
          </cell>
          <cell r="T29">
            <v>55</v>
          </cell>
          <cell r="U29">
            <v>0</v>
          </cell>
          <cell r="V29">
            <v>500400287104</v>
          </cell>
          <cell r="W29" t="str">
            <v>88-98-48-91-28</v>
          </cell>
        </row>
        <row r="30">
          <cell r="A30" t="str">
            <v>120041</v>
          </cell>
          <cell r="B30" t="str">
            <v>I2</v>
          </cell>
          <cell r="C30" t="str">
            <v>EMPRESA MINERA JATHUN ORCKO S.R.L.</v>
          </cell>
          <cell r="D30" t="str">
            <v>MINA CUYUQUI S/N</v>
          </cell>
          <cell r="E30">
            <v>39875</v>
          </cell>
          <cell r="F30">
            <v>28816</v>
          </cell>
          <cell r="G30">
            <v>116</v>
          </cell>
          <cell r="H30">
            <v>13158.75</v>
          </cell>
          <cell r="I30">
            <v>7317.74</v>
          </cell>
          <cell r="J30">
            <v>2252.41</v>
          </cell>
          <cell r="K30">
            <v>1717.22</v>
          </cell>
          <cell r="L30">
            <v>0</v>
          </cell>
          <cell r="M30">
            <v>0</v>
          </cell>
          <cell r="N30">
            <v>2954.76</v>
          </cell>
          <cell r="O30">
            <v>5</v>
          </cell>
          <cell r="P30">
            <v>2010</v>
          </cell>
          <cell r="Q30">
            <v>119</v>
          </cell>
          <cell r="R30">
            <v>101927</v>
          </cell>
          <cell r="S30" t="str">
            <v>POI</v>
          </cell>
          <cell r="T30">
            <v>55</v>
          </cell>
          <cell r="U30">
            <v>0</v>
          </cell>
          <cell r="V30">
            <v>500400287104</v>
          </cell>
          <cell r="W30" t="str">
            <v>5D-2D-3B-B9</v>
          </cell>
        </row>
        <row r="31">
          <cell r="A31" t="str">
            <v>120042</v>
          </cell>
          <cell r="B31" t="str">
            <v>I1</v>
          </cell>
          <cell r="C31" t="str">
            <v>EMP. MINERA STA. CATALINA</v>
          </cell>
          <cell r="D31" t="str">
            <v>MINA CARRASCO S/N</v>
          </cell>
          <cell r="E31">
            <v>6575</v>
          </cell>
          <cell r="F31">
            <v>2992</v>
          </cell>
          <cell r="G31">
            <v>94</v>
          </cell>
          <cell r="H31">
            <v>2169.75</v>
          </cell>
          <cell r="I31">
            <v>5929.9</v>
          </cell>
          <cell r="J31">
            <v>0</v>
          </cell>
          <cell r="K31">
            <v>283.14999999999998</v>
          </cell>
          <cell r="L31">
            <v>0</v>
          </cell>
          <cell r="M31">
            <v>0</v>
          </cell>
          <cell r="N31">
            <v>1052.95</v>
          </cell>
          <cell r="O31">
            <v>5</v>
          </cell>
          <cell r="P31">
            <v>2010</v>
          </cell>
          <cell r="Q31">
            <v>119</v>
          </cell>
          <cell r="R31">
            <v>101903</v>
          </cell>
          <cell r="S31" t="str">
            <v>POI</v>
          </cell>
          <cell r="T31">
            <v>55</v>
          </cell>
          <cell r="U31">
            <v>0</v>
          </cell>
          <cell r="V31">
            <v>500400287104</v>
          </cell>
          <cell r="W31" t="str">
            <v>45-10-FB-56</v>
          </cell>
        </row>
        <row r="32">
          <cell r="A32" t="str">
            <v>120046</v>
          </cell>
          <cell r="B32" t="str">
            <v>I2</v>
          </cell>
          <cell r="C32" t="str">
            <v>EMPRESA MINERA BOLIVAR</v>
          </cell>
          <cell r="D32" t="str">
            <v>MINA SAN MIGUEL S/N</v>
          </cell>
          <cell r="E32">
            <v>16863</v>
          </cell>
          <cell r="F32">
            <v>1335</v>
          </cell>
          <cell r="G32">
            <v>61</v>
          </cell>
          <cell r="H32">
            <v>5564.79</v>
          </cell>
          <cell r="I32">
            <v>3848.12</v>
          </cell>
          <cell r="J32">
            <v>0</v>
          </cell>
          <cell r="K32">
            <v>726.2</v>
          </cell>
          <cell r="L32">
            <v>0</v>
          </cell>
          <cell r="M32">
            <v>0</v>
          </cell>
          <cell r="N32">
            <v>1223.68</v>
          </cell>
          <cell r="O32">
            <v>5</v>
          </cell>
          <cell r="P32">
            <v>2010</v>
          </cell>
          <cell r="Q32">
            <v>119</v>
          </cell>
          <cell r="R32">
            <v>101935</v>
          </cell>
          <cell r="S32" t="str">
            <v>POI</v>
          </cell>
          <cell r="T32">
            <v>55</v>
          </cell>
          <cell r="U32">
            <v>0</v>
          </cell>
          <cell r="V32">
            <v>500400287104</v>
          </cell>
          <cell r="W32" t="str">
            <v>05-01-08-54-69</v>
          </cell>
        </row>
        <row r="33">
          <cell r="A33" t="str">
            <v>120047</v>
          </cell>
          <cell r="B33" t="str">
            <v>I2</v>
          </cell>
          <cell r="C33" t="str">
            <v>CONDORI RUIZ MAX RAMIRO</v>
          </cell>
          <cell r="D33" t="str">
            <v>MINA HAMBRES S/N</v>
          </cell>
          <cell r="E33">
            <v>24476</v>
          </cell>
          <cell r="F33">
            <v>1261</v>
          </cell>
          <cell r="G33">
            <v>152</v>
          </cell>
          <cell r="H33">
            <v>8077.08</v>
          </cell>
          <cell r="I33">
            <v>9588.77</v>
          </cell>
          <cell r="J33">
            <v>0</v>
          </cell>
          <cell r="K33">
            <v>1054.06</v>
          </cell>
          <cell r="L33">
            <v>0</v>
          </cell>
          <cell r="M33">
            <v>0</v>
          </cell>
          <cell r="N33">
            <v>2296.56</v>
          </cell>
          <cell r="O33">
            <v>5</v>
          </cell>
          <cell r="P33">
            <v>2010</v>
          </cell>
          <cell r="Q33">
            <v>119</v>
          </cell>
          <cell r="R33">
            <v>101937</v>
          </cell>
          <cell r="S33" t="str">
            <v>POI</v>
          </cell>
          <cell r="T33">
            <v>55</v>
          </cell>
          <cell r="U33">
            <v>0</v>
          </cell>
          <cell r="V33">
            <v>500400287104</v>
          </cell>
          <cell r="W33" t="str">
            <v>15-F6-86-F8-C4</v>
          </cell>
        </row>
        <row r="34">
          <cell r="A34" t="str">
            <v>120049</v>
          </cell>
          <cell r="B34" t="str">
            <v>I2</v>
          </cell>
          <cell r="C34" t="str">
            <v>SOC. MIN. METAL RESERVA LTDA.</v>
          </cell>
          <cell r="D34" t="str">
            <v>MINA 3 AMIGOS S/N</v>
          </cell>
          <cell r="E34">
            <v>20415</v>
          </cell>
          <cell r="F34">
            <v>14370</v>
          </cell>
          <cell r="G34">
            <v>85</v>
          </cell>
          <cell r="H34">
            <v>6736.95</v>
          </cell>
          <cell r="I34">
            <v>5362.14</v>
          </cell>
          <cell r="J34">
            <v>1222.01</v>
          </cell>
          <cell r="K34">
            <v>0</v>
          </cell>
          <cell r="L34">
            <v>0</v>
          </cell>
          <cell r="M34">
            <v>0</v>
          </cell>
          <cell r="N34">
            <v>1731.74</v>
          </cell>
          <cell r="O34">
            <v>5</v>
          </cell>
          <cell r="P34">
            <v>2010</v>
          </cell>
          <cell r="Q34">
            <v>119</v>
          </cell>
          <cell r="R34">
            <v>101939</v>
          </cell>
          <cell r="S34" t="str">
            <v>POI</v>
          </cell>
          <cell r="T34">
            <v>55</v>
          </cell>
          <cell r="U34">
            <v>0</v>
          </cell>
          <cell r="V34">
            <v>500400287104</v>
          </cell>
          <cell r="W34" t="str">
            <v>84-95-32-06-BA</v>
          </cell>
        </row>
        <row r="35">
          <cell r="A35" t="str">
            <v>120050.50</v>
          </cell>
          <cell r="B35" t="str">
            <v>I2</v>
          </cell>
          <cell r="C35" t="str">
            <v>VEIZAGA GUZMAN RAYMUNDO</v>
          </cell>
          <cell r="D35" t="str">
            <v>M. ROBERTITO S/N</v>
          </cell>
          <cell r="E35">
            <v>3284</v>
          </cell>
          <cell r="F35">
            <v>240</v>
          </cell>
          <cell r="G35">
            <v>37</v>
          </cell>
          <cell r="H35">
            <v>1083.72</v>
          </cell>
          <cell r="I35">
            <v>2334.11</v>
          </cell>
          <cell r="J35">
            <v>0</v>
          </cell>
          <cell r="K35">
            <v>141.43</v>
          </cell>
          <cell r="L35">
            <v>0</v>
          </cell>
          <cell r="M35">
            <v>0</v>
          </cell>
          <cell r="N35">
            <v>444.32</v>
          </cell>
          <cell r="O35">
            <v>5</v>
          </cell>
          <cell r="P35">
            <v>2010</v>
          </cell>
          <cell r="Q35">
            <v>119</v>
          </cell>
          <cell r="R35">
            <v>101887</v>
          </cell>
          <cell r="S35" t="str">
            <v>POI</v>
          </cell>
          <cell r="T35">
            <v>55</v>
          </cell>
          <cell r="U35">
            <v>0</v>
          </cell>
          <cell r="V35">
            <v>500400287104</v>
          </cell>
          <cell r="W35" t="str">
            <v>01-D6-0D-0A</v>
          </cell>
        </row>
        <row r="36">
          <cell r="A36" t="str">
            <v>120052</v>
          </cell>
          <cell r="B36" t="str">
            <v>I2</v>
          </cell>
          <cell r="C36" t="str">
            <v>SOCIEDAD MINERA METAL RESERVA LTDA.</v>
          </cell>
          <cell r="D36" t="str">
            <v>MINA RESERVA S/N</v>
          </cell>
          <cell r="E36">
            <v>50793</v>
          </cell>
          <cell r="F36">
            <v>52410</v>
          </cell>
          <cell r="G36">
            <v>170</v>
          </cell>
          <cell r="H36">
            <v>16761.689999999999</v>
          </cell>
          <cell r="I36">
            <v>10724.28</v>
          </cell>
          <cell r="J36">
            <v>8053.39</v>
          </cell>
          <cell r="K36">
            <v>0</v>
          </cell>
          <cell r="L36">
            <v>0</v>
          </cell>
          <cell r="M36">
            <v>0</v>
          </cell>
          <cell r="N36">
            <v>4620.12</v>
          </cell>
          <cell r="O36">
            <v>5</v>
          </cell>
          <cell r="P36">
            <v>2010</v>
          </cell>
          <cell r="Q36">
            <v>119</v>
          </cell>
          <cell r="R36">
            <v>101867</v>
          </cell>
          <cell r="S36" t="str">
            <v>POI</v>
          </cell>
          <cell r="T36">
            <v>55</v>
          </cell>
          <cell r="U36">
            <v>0</v>
          </cell>
          <cell r="V36">
            <v>500400287104</v>
          </cell>
          <cell r="W36" t="str">
            <v>3A-47-FA-B1</v>
          </cell>
        </row>
        <row r="37">
          <cell r="A37" t="str">
            <v>120052.50</v>
          </cell>
          <cell r="B37" t="str">
            <v>I2</v>
          </cell>
          <cell r="C37" t="str">
            <v>SOC. MIN. METAL RESERVA LTDA</v>
          </cell>
          <cell r="D37" t="str">
            <v>MINA PORVENIR S/N</v>
          </cell>
          <cell r="E37">
            <v>0</v>
          </cell>
          <cell r="F37">
            <v>4</v>
          </cell>
          <cell r="G37">
            <v>76</v>
          </cell>
          <cell r="H37">
            <v>0</v>
          </cell>
          <cell r="I37">
            <v>4794.38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623.27</v>
          </cell>
          <cell r="O37">
            <v>5</v>
          </cell>
          <cell r="P37">
            <v>2010</v>
          </cell>
          <cell r="Q37">
            <v>119</v>
          </cell>
          <cell r="R37">
            <v>101852</v>
          </cell>
          <cell r="S37" t="str">
            <v>POI</v>
          </cell>
          <cell r="T37">
            <v>55</v>
          </cell>
          <cell r="U37">
            <v>0</v>
          </cell>
          <cell r="V37">
            <v>500400287104</v>
          </cell>
          <cell r="W37" t="str">
            <v>81-39-32-76</v>
          </cell>
        </row>
        <row r="38">
          <cell r="A38" t="str">
            <v>120053</v>
          </cell>
          <cell r="B38" t="str">
            <v>I2</v>
          </cell>
          <cell r="C38" t="str">
            <v>CONDORI EQUICE NICOLAS</v>
          </cell>
          <cell r="D38" t="str">
            <v>CERRO RICO S/N</v>
          </cell>
          <cell r="E38">
            <v>15114</v>
          </cell>
          <cell r="F38">
            <v>6619</v>
          </cell>
          <cell r="G38">
            <v>81</v>
          </cell>
          <cell r="H38">
            <v>4987.62</v>
          </cell>
          <cell r="I38">
            <v>5109.8</v>
          </cell>
          <cell r="J38">
            <v>0</v>
          </cell>
          <cell r="K38">
            <v>650.88</v>
          </cell>
          <cell r="L38">
            <v>0</v>
          </cell>
          <cell r="M38">
            <v>0</v>
          </cell>
          <cell r="N38">
            <v>1312.66</v>
          </cell>
          <cell r="O38">
            <v>5</v>
          </cell>
          <cell r="P38">
            <v>2010</v>
          </cell>
          <cell r="Q38">
            <v>119</v>
          </cell>
          <cell r="R38">
            <v>101848</v>
          </cell>
          <cell r="S38" t="str">
            <v>POI</v>
          </cell>
          <cell r="T38">
            <v>55</v>
          </cell>
          <cell r="U38">
            <v>0</v>
          </cell>
          <cell r="V38">
            <v>500400287104</v>
          </cell>
          <cell r="W38" t="str">
            <v>B0-4F-77-48-BC</v>
          </cell>
        </row>
        <row r="39">
          <cell r="A39" t="str">
            <v>120054.100</v>
          </cell>
          <cell r="B39" t="str">
            <v>I2</v>
          </cell>
          <cell r="C39" t="str">
            <v>EMPRESA MINERA SAN PEDRO POTOSI</v>
          </cell>
          <cell r="D39" t="str">
            <v xml:space="preserve">MINA DON ROBERTO </v>
          </cell>
          <cell r="E39">
            <v>7069</v>
          </cell>
          <cell r="F39">
            <v>2327</v>
          </cell>
          <cell r="G39">
            <v>71</v>
          </cell>
          <cell r="H39">
            <v>2332.77</v>
          </cell>
          <cell r="I39">
            <v>4478.96</v>
          </cell>
          <cell r="J39">
            <v>0</v>
          </cell>
          <cell r="K39">
            <v>304.43</v>
          </cell>
          <cell r="L39">
            <v>0</v>
          </cell>
          <cell r="M39">
            <v>0</v>
          </cell>
          <cell r="N39">
            <v>885.52</v>
          </cell>
          <cell r="O39">
            <v>5</v>
          </cell>
          <cell r="P39">
            <v>2010</v>
          </cell>
          <cell r="Q39">
            <v>119</v>
          </cell>
          <cell r="R39">
            <v>101917</v>
          </cell>
          <cell r="S39" t="str">
            <v>POI</v>
          </cell>
          <cell r="T39">
            <v>55</v>
          </cell>
          <cell r="U39">
            <v>0</v>
          </cell>
          <cell r="V39">
            <v>500400287104</v>
          </cell>
          <cell r="W39" t="str">
            <v>6A-61-4F-52</v>
          </cell>
        </row>
        <row r="40">
          <cell r="A40" t="str">
            <v>120055.110</v>
          </cell>
          <cell r="B40" t="str">
            <v>I2</v>
          </cell>
          <cell r="C40" t="str">
            <v>EMPRESA MINERA MANQUIRI S.A.</v>
          </cell>
          <cell r="D40" t="str">
            <v>EX-PLAHIPO S/N</v>
          </cell>
          <cell r="E40">
            <v>8400</v>
          </cell>
          <cell r="F40">
            <v>3720</v>
          </cell>
          <cell r="G40">
            <v>28</v>
          </cell>
          <cell r="H40">
            <v>2772</v>
          </cell>
          <cell r="I40">
            <v>1766.35</v>
          </cell>
          <cell r="J40">
            <v>0</v>
          </cell>
          <cell r="K40">
            <v>361.75</v>
          </cell>
          <cell r="L40">
            <v>0</v>
          </cell>
          <cell r="M40">
            <v>0</v>
          </cell>
          <cell r="N40">
            <v>589.99</v>
          </cell>
          <cell r="O40">
            <v>5</v>
          </cell>
          <cell r="P40">
            <v>2010</v>
          </cell>
          <cell r="Q40">
            <v>119</v>
          </cell>
          <cell r="R40">
            <v>102009</v>
          </cell>
          <cell r="S40" t="str">
            <v>POI</v>
          </cell>
          <cell r="T40">
            <v>90</v>
          </cell>
          <cell r="U40">
            <v>0</v>
          </cell>
          <cell r="V40">
            <v>500400287104</v>
          </cell>
          <cell r="W40" t="str">
            <v>53-D4-32-A1-17</v>
          </cell>
        </row>
        <row r="41">
          <cell r="A41" t="str">
            <v>120056.50</v>
          </cell>
          <cell r="B41" t="str">
            <v>I1</v>
          </cell>
          <cell r="C41" t="str">
            <v>CONDORI APAZA RENE (LAMBOL)</v>
          </cell>
          <cell r="D41" t="str">
            <v>CERRO RICO S/N</v>
          </cell>
          <cell r="E41">
            <v>25080</v>
          </cell>
          <cell r="F41">
            <v>59</v>
          </cell>
          <cell r="G41">
            <v>160</v>
          </cell>
          <cell r="H41">
            <v>8276.4</v>
          </cell>
          <cell r="I41">
            <v>10093.44</v>
          </cell>
          <cell r="J41">
            <v>0</v>
          </cell>
          <cell r="K41">
            <v>1080.07</v>
          </cell>
          <cell r="L41">
            <v>0</v>
          </cell>
          <cell r="M41">
            <v>0</v>
          </cell>
          <cell r="N41">
            <v>2388.08</v>
          </cell>
          <cell r="O41">
            <v>5</v>
          </cell>
          <cell r="P41">
            <v>2010</v>
          </cell>
          <cell r="Q41">
            <v>119</v>
          </cell>
          <cell r="R41">
            <v>101866</v>
          </cell>
          <cell r="S41" t="str">
            <v>POI</v>
          </cell>
          <cell r="T41">
            <v>55</v>
          </cell>
          <cell r="U41">
            <v>0</v>
          </cell>
          <cell r="V41">
            <v>500400287104</v>
          </cell>
          <cell r="W41" t="str">
            <v>07-35-94-3A-FE</v>
          </cell>
        </row>
        <row r="42">
          <cell r="A42" t="str">
            <v>120056.60</v>
          </cell>
          <cell r="B42" t="str">
            <v>I2</v>
          </cell>
          <cell r="C42" t="str">
            <v>EQUISE MAMANI JUAN MATEO</v>
          </cell>
          <cell r="D42" t="str">
            <v>MINA HAMBRES S/N</v>
          </cell>
          <cell r="E42">
            <v>3881</v>
          </cell>
          <cell r="F42">
            <v>3271</v>
          </cell>
          <cell r="G42">
            <v>65</v>
          </cell>
          <cell r="H42">
            <v>1280.73</v>
          </cell>
          <cell r="I42">
            <v>4100.46</v>
          </cell>
          <cell r="J42">
            <v>952.47</v>
          </cell>
          <cell r="K42">
            <v>167.14</v>
          </cell>
          <cell r="L42">
            <v>0</v>
          </cell>
          <cell r="M42">
            <v>0</v>
          </cell>
          <cell r="N42">
            <v>823.38</v>
          </cell>
          <cell r="O42">
            <v>5</v>
          </cell>
          <cell r="P42">
            <v>2010</v>
          </cell>
          <cell r="Q42">
            <v>119</v>
          </cell>
          <cell r="R42">
            <v>101941</v>
          </cell>
          <cell r="S42" t="str">
            <v>POI</v>
          </cell>
          <cell r="T42">
            <v>55</v>
          </cell>
          <cell r="U42">
            <v>0</v>
          </cell>
          <cell r="V42">
            <v>500400287104</v>
          </cell>
          <cell r="W42" t="str">
            <v>C8-78-24-ED</v>
          </cell>
        </row>
        <row r="43">
          <cell r="A43" t="str">
            <v>120057</v>
          </cell>
          <cell r="B43" t="str">
            <v>I2</v>
          </cell>
          <cell r="C43" t="str">
            <v>FLORES CHIPANA FELIPE</v>
          </cell>
          <cell r="D43" t="str">
            <v>CERRO RICO S/N</v>
          </cell>
          <cell r="E43">
            <v>6190</v>
          </cell>
          <cell r="F43">
            <v>180</v>
          </cell>
          <cell r="G43">
            <v>66</v>
          </cell>
          <cell r="H43">
            <v>2042.7</v>
          </cell>
          <cell r="I43">
            <v>4163.54</v>
          </cell>
          <cell r="J43">
            <v>0</v>
          </cell>
          <cell r="K43">
            <v>266.57</v>
          </cell>
          <cell r="L43">
            <v>0</v>
          </cell>
          <cell r="M43">
            <v>0</v>
          </cell>
          <cell r="N43">
            <v>806.81</v>
          </cell>
          <cell r="O43">
            <v>5</v>
          </cell>
          <cell r="P43">
            <v>2010</v>
          </cell>
          <cell r="Q43">
            <v>119</v>
          </cell>
          <cell r="R43">
            <v>101868</v>
          </cell>
          <cell r="S43" t="str">
            <v>POI</v>
          </cell>
          <cell r="T43">
            <v>55</v>
          </cell>
          <cell r="U43">
            <v>0</v>
          </cell>
          <cell r="V43">
            <v>500400287104</v>
          </cell>
          <cell r="W43" t="str">
            <v>75-97-5F-71</v>
          </cell>
        </row>
        <row r="44">
          <cell r="A44" t="str">
            <v>120057.60</v>
          </cell>
          <cell r="B44" t="str">
            <v>I2</v>
          </cell>
          <cell r="C44" t="str">
            <v>MINA CORTES (JOSE LUIS CORTEZ)</v>
          </cell>
          <cell r="D44" t="str">
            <v>CERRO RICO S/N</v>
          </cell>
          <cell r="E44">
            <v>6288</v>
          </cell>
          <cell r="F44">
            <v>445</v>
          </cell>
          <cell r="G44">
            <v>62</v>
          </cell>
          <cell r="H44">
            <v>2075.04</v>
          </cell>
          <cell r="I44">
            <v>3911.21</v>
          </cell>
          <cell r="J44">
            <v>0</v>
          </cell>
          <cell r="K44">
            <v>270.79000000000002</v>
          </cell>
          <cell r="L44">
            <v>0</v>
          </cell>
          <cell r="M44">
            <v>0</v>
          </cell>
          <cell r="N44">
            <v>778.21</v>
          </cell>
          <cell r="O44">
            <v>5</v>
          </cell>
          <cell r="P44">
            <v>2010</v>
          </cell>
          <cell r="Q44">
            <v>119</v>
          </cell>
          <cell r="R44">
            <v>101845</v>
          </cell>
          <cell r="S44" t="str">
            <v>POI</v>
          </cell>
          <cell r="T44">
            <v>55</v>
          </cell>
          <cell r="U44">
            <v>0</v>
          </cell>
          <cell r="V44">
            <v>500400287104</v>
          </cell>
          <cell r="W44" t="str">
            <v>D2-E9-9F-30</v>
          </cell>
        </row>
        <row r="45">
          <cell r="A45" t="str">
            <v>120057.80</v>
          </cell>
          <cell r="B45" t="str">
            <v>I2</v>
          </cell>
          <cell r="C45" t="str">
            <v>FLORES CORO MARIANO</v>
          </cell>
          <cell r="D45" t="str">
            <v>MINA DON ROBERTO S/N</v>
          </cell>
          <cell r="E45">
            <v>3</v>
          </cell>
          <cell r="F45">
            <v>0</v>
          </cell>
          <cell r="G45">
            <v>3</v>
          </cell>
          <cell r="H45">
            <v>0.99</v>
          </cell>
          <cell r="I45">
            <v>189.25</v>
          </cell>
          <cell r="J45">
            <v>0</v>
          </cell>
          <cell r="K45">
            <v>0.13</v>
          </cell>
          <cell r="L45">
            <v>0</v>
          </cell>
          <cell r="M45">
            <v>0</v>
          </cell>
          <cell r="N45">
            <v>24.73</v>
          </cell>
          <cell r="O45">
            <v>5</v>
          </cell>
          <cell r="P45">
            <v>2010</v>
          </cell>
          <cell r="Q45">
            <v>119</v>
          </cell>
          <cell r="R45">
            <v>101901</v>
          </cell>
          <cell r="S45" t="str">
            <v>POI</v>
          </cell>
          <cell r="T45">
            <v>55</v>
          </cell>
          <cell r="U45">
            <v>0</v>
          </cell>
          <cell r="V45">
            <v>500400287104</v>
          </cell>
          <cell r="W45" t="str">
            <v>A6-C2-8C-BE</v>
          </cell>
        </row>
        <row r="46">
          <cell r="A46" t="str">
            <v>120058</v>
          </cell>
          <cell r="B46" t="str">
            <v>I2</v>
          </cell>
          <cell r="C46" t="str">
            <v>VEIZAGA GUZMAN RAYMUNDO</v>
          </cell>
          <cell r="D46" t="str">
            <v>SURCO 498</v>
          </cell>
          <cell r="E46">
            <v>18403</v>
          </cell>
          <cell r="F46">
            <v>6876</v>
          </cell>
          <cell r="G46">
            <v>120</v>
          </cell>
          <cell r="H46">
            <v>6072.99</v>
          </cell>
          <cell r="I46">
            <v>7570.08</v>
          </cell>
          <cell r="J46">
            <v>0</v>
          </cell>
          <cell r="K46">
            <v>792.52</v>
          </cell>
          <cell r="L46">
            <v>0</v>
          </cell>
          <cell r="M46">
            <v>0</v>
          </cell>
          <cell r="N46">
            <v>1773.6</v>
          </cell>
          <cell r="O46">
            <v>5</v>
          </cell>
          <cell r="P46">
            <v>2010</v>
          </cell>
          <cell r="Q46">
            <v>119</v>
          </cell>
          <cell r="R46">
            <v>101914</v>
          </cell>
          <cell r="S46" t="str">
            <v>POI</v>
          </cell>
          <cell r="T46">
            <v>55</v>
          </cell>
          <cell r="U46">
            <v>0</v>
          </cell>
          <cell r="V46">
            <v>500400287104</v>
          </cell>
          <cell r="W46" t="str">
            <v>9F-60-0B-75-9C</v>
          </cell>
        </row>
        <row r="47">
          <cell r="A47" t="str">
            <v>120059.500</v>
          </cell>
          <cell r="B47" t="str">
            <v>I2</v>
          </cell>
          <cell r="C47" t="str">
            <v>MINA LA RIVA (VENANCIO FUENTES)</v>
          </cell>
          <cell r="D47" t="str">
            <v>CERRO RICO S/N</v>
          </cell>
          <cell r="E47">
            <v>56</v>
          </cell>
          <cell r="F47">
            <v>0</v>
          </cell>
          <cell r="G47">
            <v>2</v>
          </cell>
          <cell r="H47">
            <v>18.48</v>
          </cell>
          <cell r="I47">
            <v>126.17</v>
          </cell>
          <cell r="J47">
            <v>0</v>
          </cell>
          <cell r="K47">
            <v>2.41</v>
          </cell>
          <cell r="L47">
            <v>0</v>
          </cell>
          <cell r="M47">
            <v>0</v>
          </cell>
          <cell r="N47">
            <v>18.8</v>
          </cell>
          <cell r="O47">
            <v>5</v>
          </cell>
          <cell r="P47">
            <v>2010</v>
          </cell>
          <cell r="Q47">
            <v>119</v>
          </cell>
          <cell r="R47">
            <v>101834</v>
          </cell>
          <cell r="S47" t="str">
            <v>POI</v>
          </cell>
          <cell r="T47">
            <v>55</v>
          </cell>
          <cell r="U47">
            <v>0</v>
          </cell>
          <cell r="V47">
            <v>500400287104</v>
          </cell>
          <cell r="W47" t="str">
            <v>70-B0-A8-75-E5</v>
          </cell>
        </row>
        <row r="48">
          <cell r="A48" t="str">
            <v>120060</v>
          </cell>
          <cell r="B48" t="str">
            <v>I2</v>
          </cell>
          <cell r="C48" t="str">
            <v>ARISUR INC.  .</v>
          </cell>
          <cell r="D48" t="str">
            <v>MINA SAN JUAN S/N</v>
          </cell>
          <cell r="E48">
            <v>467316</v>
          </cell>
          <cell r="F48">
            <v>296486</v>
          </cell>
          <cell r="G48">
            <v>1274</v>
          </cell>
          <cell r="H48">
            <v>154214.28</v>
          </cell>
          <cell r="I48">
            <v>80369.02</v>
          </cell>
          <cell r="J48">
            <v>15482.5</v>
          </cell>
          <cell r="K48">
            <v>0</v>
          </cell>
          <cell r="L48">
            <v>0</v>
          </cell>
          <cell r="M48">
            <v>0</v>
          </cell>
          <cell r="N48">
            <v>32508.55</v>
          </cell>
          <cell r="O48">
            <v>5</v>
          </cell>
          <cell r="P48">
            <v>2010</v>
          </cell>
          <cell r="Q48">
            <v>119</v>
          </cell>
          <cell r="R48">
            <v>101889</v>
          </cell>
          <cell r="S48" t="str">
            <v>POI</v>
          </cell>
          <cell r="T48">
            <v>55</v>
          </cell>
          <cell r="U48">
            <v>0</v>
          </cell>
          <cell r="V48">
            <v>500400287104</v>
          </cell>
          <cell r="W48" t="str">
            <v>BA-46-37-62-58</v>
          </cell>
        </row>
        <row r="49">
          <cell r="A49" t="str">
            <v>120066</v>
          </cell>
          <cell r="B49" t="str">
            <v>I2</v>
          </cell>
          <cell r="C49" t="str">
            <v>GONZALES ARANDO FERNANDO</v>
          </cell>
          <cell r="D49" t="str">
            <v>MINA HAMBRES S/N</v>
          </cell>
          <cell r="E49">
            <v>19383</v>
          </cell>
          <cell r="F49">
            <v>15204</v>
          </cell>
          <cell r="G49">
            <v>93</v>
          </cell>
          <cell r="H49">
            <v>6396.39</v>
          </cell>
          <cell r="I49">
            <v>5866.81</v>
          </cell>
          <cell r="J49">
            <v>1765.9</v>
          </cell>
          <cell r="K49">
            <v>834.73</v>
          </cell>
          <cell r="L49">
            <v>0</v>
          </cell>
          <cell r="M49">
            <v>0</v>
          </cell>
          <cell r="N49">
            <v>1823.78</v>
          </cell>
          <cell r="O49">
            <v>5</v>
          </cell>
          <cell r="P49">
            <v>2010</v>
          </cell>
          <cell r="Q49">
            <v>119</v>
          </cell>
          <cell r="R49">
            <v>101859</v>
          </cell>
          <cell r="S49" t="str">
            <v>POI</v>
          </cell>
          <cell r="T49">
            <v>55</v>
          </cell>
          <cell r="U49">
            <v>0</v>
          </cell>
          <cell r="V49">
            <v>500400287104</v>
          </cell>
          <cell r="W49" t="str">
            <v>80-39-88-5B-C4</v>
          </cell>
        </row>
        <row r="50">
          <cell r="A50" t="str">
            <v>120068</v>
          </cell>
          <cell r="B50" t="str">
            <v>I2</v>
          </cell>
          <cell r="C50" t="str">
            <v>INGENIO MINERO CASA BLANCA SRL.</v>
          </cell>
          <cell r="D50" t="str">
            <v>VILLACOLLO S/N</v>
          </cell>
          <cell r="E50">
            <v>200135</v>
          </cell>
          <cell r="F50">
            <v>65624</v>
          </cell>
          <cell r="G50">
            <v>456</v>
          </cell>
          <cell r="H50">
            <v>66044.55</v>
          </cell>
          <cell r="I50">
            <v>28766.3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12325.41</v>
          </cell>
          <cell r="O50">
            <v>5</v>
          </cell>
          <cell r="P50">
            <v>2010</v>
          </cell>
          <cell r="Q50">
            <v>119</v>
          </cell>
          <cell r="R50">
            <v>101905</v>
          </cell>
          <cell r="S50" t="str">
            <v>POI</v>
          </cell>
          <cell r="T50">
            <v>55</v>
          </cell>
          <cell r="U50">
            <v>0</v>
          </cell>
          <cell r="V50">
            <v>500400287104</v>
          </cell>
          <cell r="W50" t="str">
            <v>FB-9F-86-B2-E2</v>
          </cell>
        </row>
        <row r="51">
          <cell r="A51" t="str">
            <v>120068.05</v>
          </cell>
          <cell r="B51" t="str">
            <v>I1</v>
          </cell>
          <cell r="C51" t="str">
            <v>MINDES  S.R.L.</v>
          </cell>
          <cell r="D51" t="str">
            <v>VILLACOLLO S/N</v>
          </cell>
          <cell r="E51">
            <v>101364</v>
          </cell>
          <cell r="F51">
            <v>34289</v>
          </cell>
          <cell r="G51">
            <v>203</v>
          </cell>
          <cell r="H51">
            <v>33450.120000000003</v>
          </cell>
          <cell r="I51">
            <v>12806.05</v>
          </cell>
          <cell r="J51">
            <v>0</v>
          </cell>
          <cell r="K51">
            <v>4365.24</v>
          </cell>
          <cell r="L51">
            <v>0</v>
          </cell>
          <cell r="M51">
            <v>0</v>
          </cell>
          <cell r="N51">
            <v>6013.3</v>
          </cell>
          <cell r="O51">
            <v>5</v>
          </cell>
          <cell r="P51">
            <v>2010</v>
          </cell>
          <cell r="Q51">
            <v>119</v>
          </cell>
          <cell r="R51">
            <v>101952</v>
          </cell>
          <cell r="S51" t="str">
            <v>POI</v>
          </cell>
          <cell r="T51">
            <v>55</v>
          </cell>
          <cell r="U51">
            <v>0</v>
          </cell>
          <cell r="V51">
            <v>500400287104</v>
          </cell>
          <cell r="W51" t="str">
            <v>0B-DC-1B-CE-14</v>
          </cell>
        </row>
        <row r="52">
          <cell r="A52" t="str">
            <v>120068.10</v>
          </cell>
          <cell r="B52" t="str">
            <v>I2</v>
          </cell>
          <cell r="C52" t="str">
            <v>COOP. MIN. VENEROS  VILLA IMPERIAL  ING.II</v>
          </cell>
          <cell r="D52" t="str">
            <v>VILLACOLLO S/N</v>
          </cell>
          <cell r="E52">
            <v>1852</v>
          </cell>
          <cell r="F52">
            <v>760</v>
          </cell>
          <cell r="G52">
            <v>166</v>
          </cell>
          <cell r="H52">
            <v>611.16</v>
          </cell>
          <cell r="I52">
            <v>10471.94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1440.8</v>
          </cell>
          <cell r="O52">
            <v>5</v>
          </cell>
          <cell r="P52">
            <v>2010</v>
          </cell>
          <cell r="Q52">
            <v>119</v>
          </cell>
          <cell r="R52">
            <v>101861</v>
          </cell>
          <cell r="S52" t="str">
            <v>POI</v>
          </cell>
          <cell r="T52">
            <v>55</v>
          </cell>
          <cell r="U52">
            <v>0</v>
          </cell>
          <cell r="V52">
            <v>500400287104</v>
          </cell>
          <cell r="W52" t="str">
            <v>48-09-54-0A-2F</v>
          </cell>
        </row>
        <row r="53">
          <cell r="A53" t="str">
            <v>120068.50</v>
          </cell>
          <cell r="B53" t="str">
            <v>I2</v>
          </cell>
          <cell r="C53" t="str">
            <v>EMP. MINERA COPAGIRA CUMPAS</v>
          </cell>
          <cell r="D53" t="str">
            <v>CACHITAMBO S/N</v>
          </cell>
          <cell r="E53">
            <v>28225</v>
          </cell>
          <cell r="F53">
            <v>34001</v>
          </cell>
          <cell r="G53">
            <v>170</v>
          </cell>
          <cell r="H53">
            <v>9314.25</v>
          </cell>
          <cell r="I53">
            <v>10724.28</v>
          </cell>
          <cell r="J53">
            <v>8195.76</v>
          </cell>
          <cell r="K53">
            <v>0</v>
          </cell>
          <cell r="L53">
            <v>0</v>
          </cell>
          <cell r="M53">
            <v>0</v>
          </cell>
          <cell r="N53">
            <v>3670.46</v>
          </cell>
          <cell r="O53">
            <v>5</v>
          </cell>
          <cell r="P53">
            <v>2010</v>
          </cell>
          <cell r="Q53">
            <v>119</v>
          </cell>
          <cell r="R53">
            <v>101923</v>
          </cell>
          <cell r="S53" t="str">
            <v>POI</v>
          </cell>
          <cell r="T53">
            <v>55</v>
          </cell>
          <cell r="U53">
            <v>0</v>
          </cell>
          <cell r="V53">
            <v>500400287104</v>
          </cell>
          <cell r="W53" t="str">
            <v>FD-AB-2A-48-0B</v>
          </cell>
        </row>
        <row r="54">
          <cell r="A54" t="str">
            <v>120069.50</v>
          </cell>
          <cell r="B54" t="str">
            <v>I2</v>
          </cell>
          <cell r="C54" t="str">
            <v>LAMBOL   S.A.</v>
          </cell>
          <cell r="D54" t="str">
            <v>M. SAN LUIS POTOSI S/N</v>
          </cell>
          <cell r="E54">
            <v>7056</v>
          </cell>
          <cell r="F54">
            <v>3359</v>
          </cell>
          <cell r="G54">
            <v>59</v>
          </cell>
          <cell r="H54">
            <v>2328.48</v>
          </cell>
          <cell r="I54">
            <v>3721.96</v>
          </cell>
          <cell r="J54">
            <v>0</v>
          </cell>
          <cell r="K54">
            <v>303.87</v>
          </cell>
          <cell r="L54">
            <v>0</v>
          </cell>
          <cell r="M54">
            <v>0</v>
          </cell>
          <cell r="N54">
            <v>786.56</v>
          </cell>
          <cell r="O54">
            <v>5</v>
          </cell>
          <cell r="P54">
            <v>2010</v>
          </cell>
          <cell r="Q54">
            <v>119</v>
          </cell>
          <cell r="R54">
            <v>101830</v>
          </cell>
          <cell r="S54" t="str">
            <v>POI</v>
          </cell>
          <cell r="T54">
            <v>55</v>
          </cell>
          <cell r="U54">
            <v>0</v>
          </cell>
          <cell r="V54">
            <v>500400287104</v>
          </cell>
          <cell r="W54" t="str">
            <v>4B-88-15-C9</v>
          </cell>
        </row>
        <row r="55">
          <cell r="A55" t="str">
            <v>120681</v>
          </cell>
          <cell r="B55" t="str">
            <v>I2</v>
          </cell>
          <cell r="C55" t="str">
            <v>MARTINEZ HUMANIS DAMIAN</v>
          </cell>
          <cell r="D55" t="str">
            <v>HUARI HUARI S/N</v>
          </cell>
          <cell r="E55">
            <v>728</v>
          </cell>
          <cell r="F55">
            <v>0</v>
          </cell>
          <cell r="G55">
            <v>20</v>
          </cell>
          <cell r="H55">
            <v>240.24</v>
          </cell>
          <cell r="I55">
            <v>1261.68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195.25</v>
          </cell>
          <cell r="O55">
            <v>5</v>
          </cell>
          <cell r="P55">
            <v>2010</v>
          </cell>
          <cell r="Q55">
            <v>119</v>
          </cell>
          <cell r="R55">
            <v>101936</v>
          </cell>
          <cell r="S55" t="str">
            <v>POI</v>
          </cell>
          <cell r="T55">
            <v>55</v>
          </cell>
          <cell r="U55">
            <v>0</v>
          </cell>
          <cell r="V55">
            <v>500400287104</v>
          </cell>
          <cell r="W55" t="str">
            <v>BE-F7-49-46-20</v>
          </cell>
        </row>
        <row r="56">
          <cell r="A56" t="str">
            <v>120682</v>
          </cell>
          <cell r="B56" t="str">
            <v>I2</v>
          </cell>
          <cell r="C56" t="str">
            <v>COOP. MIN. UNIFICADA POTOSI LTDA.</v>
          </cell>
          <cell r="D56" t="str">
            <v>M. FORZADOS I S/N</v>
          </cell>
          <cell r="E56">
            <v>29723</v>
          </cell>
          <cell r="F56">
            <v>8751</v>
          </cell>
          <cell r="G56">
            <v>93</v>
          </cell>
          <cell r="H56">
            <v>9808.59</v>
          </cell>
          <cell r="I56">
            <v>5866.81</v>
          </cell>
          <cell r="J56">
            <v>0</v>
          </cell>
          <cell r="K56">
            <v>1280.02</v>
          </cell>
          <cell r="L56">
            <v>0</v>
          </cell>
          <cell r="M56">
            <v>0</v>
          </cell>
          <cell r="N56">
            <v>2037.8</v>
          </cell>
          <cell r="O56">
            <v>5</v>
          </cell>
          <cell r="P56">
            <v>2010</v>
          </cell>
          <cell r="Q56">
            <v>119</v>
          </cell>
          <cell r="R56">
            <v>101921</v>
          </cell>
          <cell r="S56" t="str">
            <v>POI</v>
          </cell>
          <cell r="T56">
            <v>55</v>
          </cell>
          <cell r="U56">
            <v>0</v>
          </cell>
          <cell r="V56">
            <v>500400287104</v>
          </cell>
          <cell r="W56" t="str">
            <v>39-5A-2F-93</v>
          </cell>
        </row>
        <row r="57">
          <cell r="A57" t="str">
            <v>120683</v>
          </cell>
          <cell r="B57" t="str">
            <v>I1</v>
          </cell>
          <cell r="C57" t="str">
            <v>MAMANI ORCKO GERSON</v>
          </cell>
          <cell r="D57" t="str">
            <v>SAN JOSE S/N</v>
          </cell>
          <cell r="E57">
            <v>5</v>
          </cell>
          <cell r="F57">
            <v>8</v>
          </cell>
          <cell r="G57">
            <v>2</v>
          </cell>
          <cell r="H57">
            <v>1.65</v>
          </cell>
          <cell r="I57">
            <v>126.17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16.62</v>
          </cell>
          <cell r="O57">
            <v>5</v>
          </cell>
          <cell r="P57">
            <v>2010</v>
          </cell>
          <cell r="Q57">
            <v>119</v>
          </cell>
          <cell r="R57">
            <v>101931</v>
          </cell>
          <cell r="S57" t="str">
            <v>POI</v>
          </cell>
          <cell r="T57">
            <v>55</v>
          </cell>
          <cell r="U57">
            <v>0</v>
          </cell>
          <cell r="V57">
            <v>500400287104</v>
          </cell>
          <cell r="W57" t="str">
            <v>AD-68-A6-2D-D9</v>
          </cell>
        </row>
        <row r="58">
          <cell r="A58" t="str">
            <v>120688</v>
          </cell>
          <cell r="B58" t="str">
            <v>I2</v>
          </cell>
          <cell r="C58" t="str">
            <v>COOP. MIN. UNIFICADA LTDA.</v>
          </cell>
          <cell r="D58" t="str">
            <v>CHAUPI PLANTA S/N</v>
          </cell>
          <cell r="E58">
            <v>84189</v>
          </cell>
          <cell r="F58">
            <v>0</v>
          </cell>
          <cell r="G58">
            <v>164</v>
          </cell>
          <cell r="H58">
            <v>27782.37</v>
          </cell>
          <cell r="I58">
            <v>10345.780000000001</v>
          </cell>
          <cell r="J58">
            <v>0</v>
          </cell>
          <cell r="K58">
            <v>3625.6</v>
          </cell>
          <cell r="L58">
            <v>0</v>
          </cell>
          <cell r="M58">
            <v>0</v>
          </cell>
          <cell r="N58">
            <v>4956.66</v>
          </cell>
          <cell r="O58">
            <v>5</v>
          </cell>
          <cell r="P58">
            <v>2010</v>
          </cell>
          <cell r="Q58">
            <v>119</v>
          </cell>
          <cell r="R58">
            <v>101856</v>
          </cell>
          <cell r="S58" t="str">
            <v>POI</v>
          </cell>
          <cell r="T58">
            <v>55</v>
          </cell>
          <cell r="U58">
            <v>0</v>
          </cell>
          <cell r="V58">
            <v>500400287104</v>
          </cell>
          <cell r="W58" t="str">
            <v>BA-0B-A4-C4</v>
          </cell>
        </row>
        <row r="59">
          <cell r="A59" t="str">
            <v>120690</v>
          </cell>
          <cell r="B59" t="str">
            <v>I1</v>
          </cell>
          <cell r="C59" t="str">
            <v>EMPRESA  MINERA EMLEC LTDA.</v>
          </cell>
          <cell r="D59" t="str">
            <v>PAILAVIRI S/N</v>
          </cell>
          <cell r="E59">
            <v>372</v>
          </cell>
          <cell r="F59">
            <v>101</v>
          </cell>
          <cell r="G59">
            <v>6</v>
          </cell>
          <cell r="H59">
            <v>122.76</v>
          </cell>
          <cell r="I59">
            <v>378.5</v>
          </cell>
          <cell r="J59">
            <v>0</v>
          </cell>
          <cell r="K59">
            <v>16.02</v>
          </cell>
          <cell r="L59">
            <v>0</v>
          </cell>
          <cell r="M59">
            <v>0</v>
          </cell>
          <cell r="N59">
            <v>65.16</v>
          </cell>
          <cell r="O59">
            <v>5</v>
          </cell>
          <cell r="P59">
            <v>2010</v>
          </cell>
          <cell r="Q59">
            <v>119</v>
          </cell>
          <cell r="R59">
            <v>102000</v>
          </cell>
          <cell r="S59" t="str">
            <v>POI</v>
          </cell>
          <cell r="T59">
            <v>90</v>
          </cell>
          <cell r="U59">
            <v>0</v>
          </cell>
          <cell r="V59">
            <v>500400287104</v>
          </cell>
          <cell r="W59" t="str">
            <v>AC-87-40-E3-69</v>
          </cell>
        </row>
        <row r="60">
          <cell r="A60" t="str">
            <v>120691</v>
          </cell>
          <cell r="B60" t="str">
            <v>I1</v>
          </cell>
          <cell r="C60" t="str">
            <v>CRUZ CHUQUISEA FORTUNATO</v>
          </cell>
          <cell r="D60" t="str">
            <v>MINA ESPERANZA S/N</v>
          </cell>
          <cell r="E60">
            <v>7477</v>
          </cell>
          <cell r="F60">
            <v>0</v>
          </cell>
          <cell r="G60">
            <v>70</v>
          </cell>
          <cell r="H60">
            <v>2467.41</v>
          </cell>
          <cell r="I60">
            <v>4415.88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894.83</v>
          </cell>
          <cell r="O60">
            <v>5</v>
          </cell>
          <cell r="P60">
            <v>2010</v>
          </cell>
          <cell r="Q60">
            <v>119</v>
          </cell>
          <cell r="R60">
            <v>101932</v>
          </cell>
          <cell r="S60" t="str">
            <v>POI</v>
          </cell>
          <cell r="T60">
            <v>55</v>
          </cell>
          <cell r="U60">
            <v>0</v>
          </cell>
          <cell r="V60">
            <v>500400287104</v>
          </cell>
          <cell r="W60" t="str">
            <v>3B-B9-B3-D0-CA</v>
          </cell>
        </row>
        <row r="61">
          <cell r="A61" t="str">
            <v>120692</v>
          </cell>
          <cell r="B61" t="str">
            <v>I1</v>
          </cell>
          <cell r="C61" t="str">
            <v>OQUENDO  MARTIN</v>
          </cell>
          <cell r="D61" t="str">
            <v>M. ESPERANZA S/N</v>
          </cell>
          <cell r="E61">
            <v>295</v>
          </cell>
          <cell r="F61">
            <v>0</v>
          </cell>
          <cell r="G61">
            <v>5</v>
          </cell>
          <cell r="H61">
            <v>97.35</v>
          </cell>
          <cell r="I61">
            <v>315.42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53.66</v>
          </cell>
          <cell r="O61">
            <v>5</v>
          </cell>
          <cell r="P61">
            <v>2010</v>
          </cell>
          <cell r="Q61">
            <v>119</v>
          </cell>
          <cell r="R61">
            <v>101895</v>
          </cell>
          <cell r="S61" t="str">
            <v>POI</v>
          </cell>
          <cell r="T61">
            <v>55</v>
          </cell>
          <cell r="U61">
            <v>0</v>
          </cell>
          <cell r="V61">
            <v>500400287104</v>
          </cell>
          <cell r="W61" t="str">
            <v>D2-00-54-E4</v>
          </cell>
        </row>
        <row r="62">
          <cell r="A62" t="str">
            <v>120694</v>
          </cell>
          <cell r="B62" t="str">
            <v>I2</v>
          </cell>
          <cell r="C62" t="str">
            <v>EMP.  MINERA BOLIVAR</v>
          </cell>
          <cell r="D62" t="str">
            <v>MINA FORZADOS I S/N</v>
          </cell>
          <cell r="E62">
            <v>2919</v>
          </cell>
          <cell r="F62">
            <v>921</v>
          </cell>
          <cell r="G62">
            <v>93</v>
          </cell>
          <cell r="H62">
            <v>963.27</v>
          </cell>
          <cell r="I62">
            <v>5866.81</v>
          </cell>
          <cell r="J62">
            <v>0</v>
          </cell>
          <cell r="K62">
            <v>125.71</v>
          </cell>
          <cell r="L62">
            <v>0</v>
          </cell>
          <cell r="M62">
            <v>0</v>
          </cell>
          <cell r="N62">
            <v>887.91</v>
          </cell>
          <cell r="O62">
            <v>5</v>
          </cell>
          <cell r="P62">
            <v>2010</v>
          </cell>
          <cell r="Q62">
            <v>119</v>
          </cell>
          <cell r="R62">
            <v>102011</v>
          </cell>
          <cell r="S62" t="str">
            <v>POI</v>
          </cell>
          <cell r="T62">
            <v>90</v>
          </cell>
          <cell r="U62">
            <v>0</v>
          </cell>
          <cell r="V62">
            <v>500400287104</v>
          </cell>
          <cell r="W62" t="str">
            <v>C0-6F-C8-35-5C</v>
          </cell>
        </row>
        <row r="63">
          <cell r="A63" t="str">
            <v>120695</v>
          </cell>
          <cell r="B63" t="str">
            <v>I2</v>
          </cell>
          <cell r="C63" t="str">
            <v>COOP. MIN. RESERVA FISCAL LTDA.</v>
          </cell>
          <cell r="D63" t="str">
            <v>MINA ESPERANZA(HUARI S/N</v>
          </cell>
          <cell r="E63">
            <v>4615</v>
          </cell>
          <cell r="F63">
            <v>1286</v>
          </cell>
          <cell r="G63">
            <v>88</v>
          </cell>
          <cell r="H63">
            <v>1522.95</v>
          </cell>
          <cell r="I63">
            <v>5551.39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919.66</v>
          </cell>
          <cell r="O63">
            <v>5</v>
          </cell>
          <cell r="P63">
            <v>2010</v>
          </cell>
          <cell r="Q63">
            <v>119</v>
          </cell>
          <cell r="R63">
            <v>101945</v>
          </cell>
          <cell r="S63" t="str">
            <v>POI</v>
          </cell>
          <cell r="T63">
            <v>55</v>
          </cell>
          <cell r="U63">
            <v>0</v>
          </cell>
          <cell r="V63">
            <v>500400287104</v>
          </cell>
          <cell r="W63" t="str">
            <v>FE-39-C0-18-17</v>
          </cell>
        </row>
        <row r="64">
          <cell r="A64" t="str">
            <v>120696</v>
          </cell>
          <cell r="B64" t="str">
            <v>I2</v>
          </cell>
          <cell r="C64" t="str">
            <v>COOPERATIVA HUARI HUARI</v>
          </cell>
          <cell r="D64" t="str">
            <v>M. ESPERANZA S/N</v>
          </cell>
          <cell r="E64">
            <v>362</v>
          </cell>
          <cell r="F64">
            <v>0</v>
          </cell>
          <cell r="G64">
            <v>5</v>
          </cell>
          <cell r="H64">
            <v>119.46</v>
          </cell>
          <cell r="I64">
            <v>315.42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56.53</v>
          </cell>
          <cell r="O64">
            <v>5</v>
          </cell>
          <cell r="P64">
            <v>2010</v>
          </cell>
          <cell r="Q64">
            <v>119</v>
          </cell>
          <cell r="R64">
            <v>101924</v>
          </cell>
          <cell r="S64" t="str">
            <v>POI</v>
          </cell>
          <cell r="T64">
            <v>55</v>
          </cell>
          <cell r="U64">
            <v>0</v>
          </cell>
          <cell r="V64">
            <v>500400287104</v>
          </cell>
          <cell r="W64" t="str">
            <v>E3-80-B2-A3</v>
          </cell>
        </row>
        <row r="65">
          <cell r="A65" t="str">
            <v>120697</v>
          </cell>
          <cell r="B65" t="str">
            <v>I2</v>
          </cell>
          <cell r="C65" t="str">
            <v>MAMANI CHAMBY EUSTAQUIO</v>
          </cell>
          <cell r="D65" t="str">
            <v>MINA ESPERANZA S/N</v>
          </cell>
          <cell r="E65">
            <v>373</v>
          </cell>
          <cell r="F65">
            <v>0</v>
          </cell>
          <cell r="G65">
            <v>5</v>
          </cell>
          <cell r="H65">
            <v>123.09</v>
          </cell>
          <cell r="I65">
            <v>315.42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57.01</v>
          </cell>
          <cell r="O65">
            <v>5</v>
          </cell>
          <cell r="P65">
            <v>2010</v>
          </cell>
          <cell r="Q65">
            <v>119</v>
          </cell>
          <cell r="R65">
            <v>101865</v>
          </cell>
          <cell r="S65" t="str">
            <v>POI</v>
          </cell>
          <cell r="T65">
            <v>55</v>
          </cell>
          <cell r="U65">
            <v>0</v>
          </cell>
          <cell r="V65">
            <v>500400287104</v>
          </cell>
          <cell r="W65" t="str">
            <v>3F-20-E6-1E</v>
          </cell>
        </row>
        <row r="66">
          <cell r="A66" t="str">
            <v>120698</v>
          </cell>
          <cell r="B66" t="str">
            <v>I2</v>
          </cell>
          <cell r="C66" t="str">
            <v>COOPERATIVA HUARI HUARI</v>
          </cell>
          <cell r="D66" t="str">
            <v>MINA ESPERANZA S/N</v>
          </cell>
          <cell r="E66">
            <v>125</v>
          </cell>
          <cell r="F66">
            <v>0</v>
          </cell>
          <cell r="G66">
            <v>5</v>
          </cell>
          <cell r="H66">
            <v>41.25</v>
          </cell>
          <cell r="I66">
            <v>315.42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46.37</v>
          </cell>
          <cell r="O66">
            <v>5</v>
          </cell>
          <cell r="P66">
            <v>2010</v>
          </cell>
          <cell r="Q66">
            <v>119</v>
          </cell>
          <cell r="R66">
            <v>101909</v>
          </cell>
          <cell r="S66" t="str">
            <v>POI</v>
          </cell>
          <cell r="T66">
            <v>55</v>
          </cell>
          <cell r="U66">
            <v>0</v>
          </cell>
          <cell r="V66">
            <v>500400287104</v>
          </cell>
          <cell r="W66" t="str">
            <v>8F-A3-AF-E4</v>
          </cell>
        </row>
        <row r="67">
          <cell r="A67" t="str">
            <v>120700</v>
          </cell>
          <cell r="B67" t="str">
            <v>I2</v>
          </cell>
          <cell r="C67" t="str">
            <v>SINCHI WAYRA S.A.</v>
          </cell>
          <cell r="D67" t="str">
            <v>POTOSI S/N</v>
          </cell>
          <cell r="E67">
            <v>208667</v>
          </cell>
          <cell r="F67">
            <v>0</v>
          </cell>
          <cell r="G67">
            <v>1530</v>
          </cell>
          <cell r="H67">
            <v>68860.11</v>
          </cell>
          <cell r="I67">
            <v>96518.52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21499.22</v>
          </cell>
          <cell r="O67">
            <v>5</v>
          </cell>
          <cell r="P67">
            <v>2010</v>
          </cell>
          <cell r="Q67">
            <v>119</v>
          </cell>
          <cell r="R67">
            <v>103025</v>
          </cell>
          <cell r="S67" t="str">
            <v>POI</v>
          </cell>
          <cell r="T67">
            <v>90</v>
          </cell>
          <cell r="U67">
            <v>0</v>
          </cell>
          <cell r="V67">
            <v>500400287104</v>
          </cell>
          <cell r="W67" t="str">
            <v>28-A2-EE-56</v>
          </cell>
        </row>
        <row r="68">
          <cell r="A68" t="str">
            <v>120701</v>
          </cell>
          <cell r="B68" t="str">
            <v>I2</v>
          </cell>
          <cell r="C68" t="str">
            <v>SINCHI . WAYRA S. A.</v>
          </cell>
          <cell r="D68" t="str">
            <v>DON DIEGO S/N</v>
          </cell>
          <cell r="E68">
            <v>1109808</v>
          </cell>
          <cell r="F68">
            <v>0</v>
          </cell>
          <cell r="G68">
            <v>2019</v>
          </cell>
          <cell r="H68">
            <v>366236.64</v>
          </cell>
          <cell r="I68">
            <v>127366.6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64168.42</v>
          </cell>
          <cell r="O68">
            <v>5</v>
          </cell>
          <cell r="P68">
            <v>2010</v>
          </cell>
          <cell r="Q68">
            <v>119</v>
          </cell>
          <cell r="R68">
            <v>103023</v>
          </cell>
          <cell r="S68" t="str">
            <v>POI</v>
          </cell>
          <cell r="T68">
            <v>90</v>
          </cell>
          <cell r="U68">
            <v>0</v>
          </cell>
          <cell r="V68">
            <v>500400287104</v>
          </cell>
          <cell r="W68" t="str">
            <v>37-8A-68-63-E2</v>
          </cell>
        </row>
        <row r="69">
          <cell r="A69" t="str">
            <v>120702.200</v>
          </cell>
          <cell r="B69" t="str">
            <v>I1</v>
          </cell>
          <cell r="C69" t="str">
            <v>COOP.  23 DE MARZO .</v>
          </cell>
          <cell r="D69" t="str">
            <v>CERRO RICO S/N</v>
          </cell>
          <cell r="E69">
            <v>237</v>
          </cell>
          <cell r="F69">
            <v>0</v>
          </cell>
          <cell r="G69">
            <v>2</v>
          </cell>
          <cell r="H69">
            <v>78.209999999999994</v>
          </cell>
          <cell r="I69">
            <v>126.17</v>
          </cell>
          <cell r="J69">
            <v>0</v>
          </cell>
          <cell r="K69">
            <v>10.210000000000001</v>
          </cell>
          <cell r="L69">
            <v>0</v>
          </cell>
          <cell r="M69">
            <v>0</v>
          </cell>
          <cell r="N69">
            <v>26.57</v>
          </cell>
          <cell r="O69">
            <v>5</v>
          </cell>
          <cell r="P69">
            <v>2010</v>
          </cell>
          <cell r="Q69">
            <v>119</v>
          </cell>
          <cell r="R69">
            <v>101983</v>
          </cell>
          <cell r="S69" t="str">
            <v>POI</v>
          </cell>
          <cell r="T69">
            <v>90</v>
          </cell>
          <cell r="U69">
            <v>0</v>
          </cell>
          <cell r="V69">
            <v>500400287104</v>
          </cell>
          <cell r="W69" t="str">
            <v>31-FF-C6-A4</v>
          </cell>
        </row>
        <row r="70">
          <cell r="A70" t="str">
            <v>120702.300</v>
          </cell>
          <cell r="B70" t="str">
            <v>I2</v>
          </cell>
          <cell r="C70" t="str">
            <v>EMMPSA . .</v>
          </cell>
          <cell r="D70" t="str">
            <v>CERRO RICO S/N</v>
          </cell>
          <cell r="E70">
            <v>26984</v>
          </cell>
          <cell r="F70">
            <v>13420</v>
          </cell>
          <cell r="G70">
            <v>61</v>
          </cell>
          <cell r="H70">
            <v>8904.7199999999993</v>
          </cell>
          <cell r="I70">
            <v>3848.12</v>
          </cell>
          <cell r="J70">
            <v>63.76</v>
          </cell>
          <cell r="K70">
            <v>1162.07</v>
          </cell>
          <cell r="L70">
            <v>0</v>
          </cell>
          <cell r="M70">
            <v>0</v>
          </cell>
          <cell r="N70">
            <v>1666.16</v>
          </cell>
          <cell r="O70">
            <v>5</v>
          </cell>
          <cell r="P70">
            <v>2010</v>
          </cell>
          <cell r="Q70">
            <v>119</v>
          </cell>
          <cell r="R70">
            <v>102015</v>
          </cell>
          <cell r="S70" t="str">
            <v>POI</v>
          </cell>
          <cell r="T70">
            <v>90</v>
          </cell>
          <cell r="U70">
            <v>0</v>
          </cell>
          <cell r="V70">
            <v>500400287104</v>
          </cell>
          <cell r="W70" t="str">
            <v>24-3C-13-16-A7</v>
          </cell>
        </row>
        <row r="71">
          <cell r="A71" t="str">
            <v>120702.310</v>
          </cell>
          <cell r="B71" t="str">
            <v>I2</v>
          </cell>
          <cell r="C71" t="str">
            <v>EMPRESA  MINERA  METALÚRGICA POTOSÍ S.A.</v>
          </cell>
          <cell r="D71" t="str">
            <v>PAILAVIRI S/N</v>
          </cell>
          <cell r="E71">
            <v>11382</v>
          </cell>
          <cell r="F71">
            <v>18</v>
          </cell>
          <cell r="G71">
            <v>94</v>
          </cell>
          <cell r="H71">
            <v>3756.06</v>
          </cell>
          <cell r="I71">
            <v>5929.9</v>
          </cell>
          <cell r="J71">
            <v>0</v>
          </cell>
          <cell r="K71">
            <v>490.17</v>
          </cell>
          <cell r="L71">
            <v>0</v>
          </cell>
          <cell r="M71">
            <v>0</v>
          </cell>
          <cell r="N71">
            <v>1259.17</v>
          </cell>
          <cell r="O71">
            <v>5</v>
          </cell>
          <cell r="P71">
            <v>2010</v>
          </cell>
          <cell r="Q71">
            <v>119</v>
          </cell>
          <cell r="R71">
            <v>101992</v>
          </cell>
          <cell r="S71" t="str">
            <v>POI</v>
          </cell>
          <cell r="T71">
            <v>90</v>
          </cell>
          <cell r="U71">
            <v>0</v>
          </cell>
          <cell r="V71">
            <v>500400287104</v>
          </cell>
          <cell r="W71" t="str">
            <v>C1-A8-17-70-C8</v>
          </cell>
        </row>
        <row r="72">
          <cell r="A72" t="str">
            <v>120702.600</v>
          </cell>
          <cell r="B72" t="str">
            <v>I1</v>
          </cell>
          <cell r="C72" t="str">
            <v>FORZADOS I . .</v>
          </cell>
          <cell r="D72" t="str">
            <v>CERRO RICO S/N</v>
          </cell>
          <cell r="E72">
            <v>42</v>
          </cell>
          <cell r="F72">
            <v>0</v>
          </cell>
          <cell r="G72">
            <v>3</v>
          </cell>
          <cell r="H72">
            <v>13.86</v>
          </cell>
          <cell r="I72">
            <v>189.25</v>
          </cell>
          <cell r="J72">
            <v>0</v>
          </cell>
          <cell r="K72">
            <v>1.81</v>
          </cell>
          <cell r="L72">
            <v>0</v>
          </cell>
          <cell r="M72">
            <v>0</v>
          </cell>
          <cell r="N72">
            <v>26.4</v>
          </cell>
          <cell r="O72">
            <v>5</v>
          </cell>
          <cell r="P72">
            <v>2010</v>
          </cell>
          <cell r="Q72">
            <v>119</v>
          </cell>
          <cell r="R72">
            <v>101898</v>
          </cell>
          <cell r="S72" t="str">
            <v>POI</v>
          </cell>
          <cell r="T72">
            <v>55</v>
          </cell>
          <cell r="U72">
            <v>0</v>
          </cell>
          <cell r="V72">
            <v>500400287104</v>
          </cell>
          <cell r="W72" t="str">
            <v>BF-C1-1F-E1-D8</v>
          </cell>
        </row>
        <row r="73">
          <cell r="A73" t="str">
            <v>120702.800</v>
          </cell>
          <cell r="B73" t="str">
            <v>I1</v>
          </cell>
          <cell r="C73" t="str">
            <v>SANTA . RITA (ESTEBAN VILLCA)</v>
          </cell>
          <cell r="D73" t="str">
            <v>CERRO RICO S/N</v>
          </cell>
          <cell r="E73">
            <v>267</v>
          </cell>
          <cell r="F73">
            <v>0</v>
          </cell>
          <cell r="G73">
            <v>5</v>
          </cell>
          <cell r="H73">
            <v>88.11</v>
          </cell>
          <cell r="I73">
            <v>315.42</v>
          </cell>
          <cell r="J73">
            <v>0</v>
          </cell>
          <cell r="K73">
            <v>11.5</v>
          </cell>
          <cell r="L73">
            <v>0</v>
          </cell>
          <cell r="M73">
            <v>0</v>
          </cell>
          <cell r="N73">
            <v>52.46</v>
          </cell>
          <cell r="O73">
            <v>5</v>
          </cell>
          <cell r="P73">
            <v>2010</v>
          </cell>
          <cell r="Q73">
            <v>119</v>
          </cell>
          <cell r="R73">
            <v>101984</v>
          </cell>
          <cell r="S73" t="str">
            <v>POI</v>
          </cell>
          <cell r="T73">
            <v>90</v>
          </cell>
          <cell r="U73">
            <v>0</v>
          </cell>
          <cell r="V73">
            <v>500400287104</v>
          </cell>
          <cell r="W73" t="str">
            <v>6B-EA-9D-90-0F</v>
          </cell>
        </row>
        <row r="74">
          <cell r="A74" t="str">
            <v>120703</v>
          </cell>
          <cell r="B74" t="str">
            <v>I2</v>
          </cell>
          <cell r="C74" t="str">
            <v>COMPAÑIA MINERA SALINAS (COMISAL)</v>
          </cell>
          <cell r="D74" t="str">
            <v>PUNUTUMA S/N</v>
          </cell>
          <cell r="E74">
            <v>101096</v>
          </cell>
          <cell r="F74">
            <v>35961</v>
          </cell>
          <cell r="G74">
            <v>370</v>
          </cell>
          <cell r="H74">
            <v>33361.68</v>
          </cell>
          <cell r="I74">
            <v>23341.08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7371.36</v>
          </cell>
          <cell r="O74">
            <v>5</v>
          </cell>
          <cell r="P74">
            <v>2010</v>
          </cell>
          <cell r="Q74">
            <v>119</v>
          </cell>
          <cell r="R74">
            <v>102781</v>
          </cell>
          <cell r="S74" t="str">
            <v>POI</v>
          </cell>
          <cell r="T74">
            <v>89</v>
          </cell>
          <cell r="U74">
            <v>0</v>
          </cell>
          <cell r="V74">
            <v>500400287104</v>
          </cell>
          <cell r="W74" t="str">
            <v>93-C5-E9-7E-AD</v>
          </cell>
        </row>
        <row r="75">
          <cell r="A75" t="str">
            <v>120704</v>
          </cell>
          <cell r="B75" t="str">
            <v>I2</v>
          </cell>
          <cell r="C75" t="str">
            <v>EMP.MIN. UNIFICADA S.A. .</v>
          </cell>
          <cell r="D75" t="str">
            <v>CARACOTA S/N</v>
          </cell>
          <cell r="E75">
            <v>46371</v>
          </cell>
          <cell r="F75">
            <v>0</v>
          </cell>
          <cell r="G75">
            <v>208</v>
          </cell>
          <cell r="H75">
            <v>15302.43</v>
          </cell>
          <cell r="I75">
            <v>13121.47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3695.11</v>
          </cell>
          <cell r="O75">
            <v>5</v>
          </cell>
          <cell r="P75">
            <v>2010</v>
          </cell>
          <cell r="Q75">
            <v>119</v>
          </cell>
          <cell r="R75">
            <v>103030</v>
          </cell>
          <cell r="S75" t="str">
            <v>POI</v>
          </cell>
          <cell r="T75">
            <v>89</v>
          </cell>
          <cell r="U75">
            <v>0</v>
          </cell>
          <cell r="V75">
            <v>500400287104</v>
          </cell>
          <cell r="W75" t="str">
            <v>9F-37-F2-F5-D9</v>
          </cell>
        </row>
        <row r="76">
          <cell r="A76" t="str">
            <v>120704.10</v>
          </cell>
          <cell r="B76" t="str">
            <v>I2</v>
          </cell>
          <cell r="C76" t="str">
            <v>EMPRESA MINERA DE INVERSION "SUBO" SRL</v>
          </cell>
          <cell r="D76" t="str">
            <v>RIO MULATOS S/N</v>
          </cell>
          <cell r="E76">
            <v>1381</v>
          </cell>
          <cell r="F76">
            <v>1605</v>
          </cell>
          <cell r="G76">
            <v>16</v>
          </cell>
          <cell r="H76">
            <v>455.73</v>
          </cell>
          <cell r="I76">
            <v>1009.34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190.46</v>
          </cell>
          <cell r="O76">
            <v>5</v>
          </cell>
          <cell r="P76">
            <v>2010</v>
          </cell>
          <cell r="Q76">
            <v>119</v>
          </cell>
          <cell r="R76">
            <v>102771</v>
          </cell>
          <cell r="S76" t="str">
            <v>POI</v>
          </cell>
          <cell r="T76">
            <v>89</v>
          </cell>
          <cell r="U76">
            <v>0</v>
          </cell>
          <cell r="V76">
            <v>500400287104</v>
          </cell>
          <cell r="W76" t="str">
            <v>B7-13-D8-08</v>
          </cell>
        </row>
        <row r="77">
          <cell r="A77" t="str">
            <v>120705</v>
          </cell>
          <cell r="B77" t="str">
            <v>I2</v>
          </cell>
          <cell r="C77" t="str">
            <v>ENTEL REPETIDORA .</v>
          </cell>
          <cell r="D77" t="str">
            <v>CERRO SAÑO S/N</v>
          </cell>
          <cell r="E77">
            <v>1238</v>
          </cell>
          <cell r="F77">
            <v>0</v>
          </cell>
          <cell r="G77">
            <v>6</v>
          </cell>
          <cell r="H77">
            <v>408.54</v>
          </cell>
          <cell r="I77">
            <v>378.5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102.32</v>
          </cell>
          <cell r="O77">
            <v>5</v>
          </cell>
          <cell r="P77">
            <v>2010</v>
          </cell>
          <cell r="Q77">
            <v>119</v>
          </cell>
          <cell r="R77">
            <v>102782</v>
          </cell>
          <cell r="S77" t="str">
            <v>POI</v>
          </cell>
          <cell r="T77">
            <v>89</v>
          </cell>
          <cell r="U77">
            <v>0</v>
          </cell>
          <cell r="V77">
            <v>500400287104</v>
          </cell>
          <cell r="W77" t="str">
            <v>A4-3E-9D-5D-A4</v>
          </cell>
        </row>
        <row r="78">
          <cell r="A78" t="str">
            <v>120706</v>
          </cell>
          <cell r="B78" t="str">
            <v>I2</v>
          </cell>
          <cell r="C78" t="str">
            <v>COMIBOL EMP. MET. KARACHIPAMPA</v>
          </cell>
          <cell r="D78" t="str">
            <v>KARACHIPAMPA S/N</v>
          </cell>
          <cell r="E78">
            <v>24322</v>
          </cell>
          <cell r="F78">
            <v>0</v>
          </cell>
          <cell r="G78">
            <v>88</v>
          </cell>
          <cell r="H78">
            <v>8026.26</v>
          </cell>
          <cell r="I78">
            <v>5551.39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1765.09</v>
          </cell>
          <cell r="O78">
            <v>5</v>
          </cell>
          <cell r="P78">
            <v>2010</v>
          </cell>
          <cell r="Q78">
            <v>119</v>
          </cell>
          <cell r="R78">
            <v>102783</v>
          </cell>
          <cell r="S78" t="str">
            <v>POI</v>
          </cell>
          <cell r="T78">
            <v>89</v>
          </cell>
          <cell r="U78">
            <v>0</v>
          </cell>
          <cell r="V78">
            <v>500400287104</v>
          </cell>
          <cell r="W78" t="str">
            <v>5E-70-57-2F-39</v>
          </cell>
        </row>
        <row r="79">
          <cell r="A79" t="str">
            <v>120709</v>
          </cell>
          <cell r="B79" t="str">
            <v>I2</v>
          </cell>
          <cell r="C79" t="str">
            <v>RAMIREZ BLACUT JOSE AUGUSTO</v>
          </cell>
          <cell r="D79" t="str">
            <v>MINA ANDREA S/N</v>
          </cell>
          <cell r="E79">
            <v>2701</v>
          </cell>
          <cell r="F79">
            <v>509</v>
          </cell>
          <cell r="G79">
            <v>31</v>
          </cell>
          <cell r="H79">
            <v>891.33</v>
          </cell>
          <cell r="I79">
            <v>1955.6</v>
          </cell>
          <cell r="J79">
            <v>0</v>
          </cell>
          <cell r="K79">
            <v>116.32</v>
          </cell>
          <cell r="L79">
            <v>0</v>
          </cell>
          <cell r="M79">
            <v>0</v>
          </cell>
          <cell r="N79">
            <v>370.1</v>
          </cell>
          <cell r="O79">
            <v>5</v>
          </cell>
          <cell r="P79">
            <v>2010</v>
          </cell>
          <cell r="Q79">
            <v>119</v>
          </cell>
          <cell r="R79">
            <v>101997</v>
          </cell>
          <cell r="S79" t="str">
            <v>POI</v>
          </cell>
          <cell r="T79">
            <v>90</v>
          </cell>
          <cell r="U79">
            <v>0</v>
          </cell>
          <cell r="V79">
            <v>500400287104</v>
          </cell>
          <cell r="W79" t="str">
            <v>ED-21-06-94-62</v>
          </cell>
        </row>
        <row r="80">
          <cell r="A80" t="str">
            <v>120710</v>
          </cell>
          <cell r="B80" t="str">
            <v>I2</v>
          </cell>
          <cell r="C80" t="str">
            <v>EMPRESA MINERO METALURGICA POTOSI S.A</v>
          </cell>
          <cell r="D80" t="str">
            <v xml:space="preserve">VELARDE I </v>
          </cell>
          <cell r="E80">
            <v>44572</v>
          </cell>
          <cell r="F80">
            <v>42455</v>
          </cell>
          <cell r="G80">
            <v>163</v>
          </cell>
          <cell r="H80">
            <v>14708.76</v>
          </cell>
          <cell r="I80">
            <v>10282.69</v>
          </cell>
          <cell r="J80">
            <v>6072.92</v>
          </cell>
          <cell r="K80">
            <v>1919.49</v>
          </cell>
          <cell r="L80">
            <v>960</v>
          </cell>
          <cell r="M80">
            <v>0</v>
          </cell>
          <cell r="N80">
            <v>4038.37</v>
          </cell>
          <cell r="O80">
            <v>5</v>
          </cell>
          <cell r="P80">
            <v>2010</v>
          </cell>
          <cell r="Q80">
            <v>119</v>
          </cell>
          <cell r="R80">
            <v>101902</v>
          </cell>
          <cell r="S80" t="str">
            <v>POI</v>
          </cell>
          <cell r="T80">
            <v>55</v>
          </cell>
          <cell r="U80">
            <v>0</v>
          </cell>
          <cell r="V80">
            <v>500400287104</v>
          </cell>
          <cell r="W80" t="str">
            <v>A8-7D-8F-BF-1E</v>
          </cell>
        </row>
        <row r="81">
          <cell r="A81" t="str">
            <v>120711</v>
          </cell>
          <cell r="B81" t="str">
            <v>I2</v>
          </cell>
          <cell r="C81" t="str">
            <v>COMPAÑIA DE  MINERALES  ESPECIALIZADOS S.A</v>
          </cell>
          <cell r="D81" t="str">
            <v>MINA MORADOS S/N</v>
          </cell>
          <cell r="E81">
            <v>208911</v>
          </cell>
          <cell r="F81">
            <v>58666</v>
          </cell>
          <cell r="G81">
            <v>776</v>
          </cell>
          <cell r="H81">
            <v>68940.63</v>
          </cell>
          <cell r="I81">
            <v>48953.18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15326.2</v>
          </cell>
          <cell r="O81">
            <v>5</v>
          </cell>
          <cell r="P81">
            <v>2010</v>
          </cell>
          <cell r="Q81">
            <v>119</v>
          </cell>
          <cell r="R81">
            <v>102786</v>
          </cell>
          <cell r="S81" t="str">
            <v>POI</v>
          </cell>
          <cell r="T81">
            <v>89</v>
          </cell>
          <cell r="U81">
            <v>0</v>
          </cell>
          <cell r="V81">
            <v>500400287104</v>
          </cell>
          <cell r="W81" t="str">
            <v>A3-6A-A3-37</v>
          </cell>
        </row>
        <row r="82">
          <cell r="A82" t="str">
            <v>120711.40</v>
          </cell>
          <cell r="B82" t="str">
            <v>I1</v>
          </cell>
          <cell r="C82" t="str">
            <v>I.E.S.A.  S.R.L.</v>
          </cell>
          <cell r="D82" t="str">
            <v>SUIPACHA S/N</v>
          </cell>
          <cell r="E82">
            <v>7879</v>
          </cell>
          <cell r="F82">
            <v>7378</v>
          </cell>
          <cell r="G82">
            <v>61</v>
          </cell>
          <cell r="H82">
            <v>2600.0700000000002</v>
          </cell>
          <cell r="I82">
            <v>3848.12</v>
          </cell>
          <cell r="J82">
            <v>1502.43</v>
          </cell>
          <cell r="K82">
            <v>0</v>
          </cell>
          <cell r="L82">
            <v>0</v>
          </cell>
          <cell r="M82">
            <v>0</v>
          </cell>
          <cell r="N82">
            <v>1033.58</v>
          </cell>
          <cell r="O82">
            <v>5</v>
          </cell>
          <cell r="P82">
            <v>2010</v>
          </cell>
          <cell r="Q82">
            <v>119</v>
          </cell>
          <cell r="R82">
            <v>102773</v>
          </cell>
          <cell r="S82" t="str">
            <v>POI</v>
          </cell>
          <cell r="T82">
            <v>89</v>
          </cell>
          <cell r="U82">
            <v>0</v>
          </cell>
          <cell r="V82">
            <v>500400287104</v>
          </cell>
          <cell r="W82" t="str">
            <v>38-18-64-DB</v>
          </cell>
        </row>
        <row r="83">
          <cell r="A83" t="str">
            <v>120711.50</v>
          </cell>
          <cell r="B83" t="str">
            <v>I1</v>
          </cell>
          <cell r="C83" t="str">
            <v>EMPRESA MINERA SEGOVIA S.R.L.</v>
          </cell>
          <cell r="D83" t="str">
            <v>TUPIZA S/N</v>
          </cell>
          <cell r="E83">
            <v>74275</v>
          </cell>
          <cell r="F83">
            <v>43878</v>
          </cell>
          <cell r="G83">
            <v>239</v>
          </cell>
          <cell r="H83">
            <v>24510.75</v>
          </cell>
          <cell r="I83">
            <v>15077.08</v>
          </cell>
          <cell r="J83">
            <v>1781.45</v>
          </cell>
          <cell r="K83">
            <v>0</v>
          </cell>
          <cell r="L83">
            <v>0</v>
          </cell>
          <cell r="M83">
            <v>0</v>
          </cell>
          <cell r="N83">
            <v>5378.01</v>
          </cell>
          <cell r="O83">
            <v>5</v>
          </cell>
          <cell r="P83">
            <v>2010</v>
          </cell>
          <cell r="Q83">
            <v>119</v>
          </cell>
          <cell r="R83">
            <v>102787</v>
          </cell>
          <cell r="S83" t="str">
            <v>POI</v>
          </cell>
          <cell r="T83">
            <v>89</v>
          </cell>
          <cell r="U83">
            <v>0</v>
          </cell>
          <cell r="V83">
            <v>500400287104</v>
          </cell>
          <cell r="W83" t="str">
            <v>16-C7-53-A3-85</v>
          </cell>
        </row>
        <row r="84">
          <cell r="A84" t="str">
            <v>120712</v>
          </cell>
          <cell r="B84" t="str">
            <v>I2</v>
          </cell>
          <cell r="C84" t="str">
            <v>VEDIA RAMOS SANTOS</v>
          </cell>
          <cell r="D84" t="str">
            <v xml:space="preserve">MINA CARACOLES </v>
          </cell>
          <cell r="E84">
            <v>10473</v>
          </cell>
          <cell r="F84">
            <v>2283</v>
          </cell>
          <cell r="G84">
            <v>77</v>
          </cell>
          <cell r="H84">
            <v>3456.09</v>
          </cell>
          <cell r="I84">
            <v>4857.47</v>
          </cell>
          <cell r="J84">
            <v>0</v>
          </cell>
          <cell r="K84">
            <v>451.02</v>
          </cell>
          <cell r="L84">
            <v>0</v>
          </cell>
          <cell r="M84">
            <v>0</v>
          </cell>
          <cell r="N84">
            <v>1080.76</v>
          </cell>
          <cell r="O84">
            <v>5</v>
          </cell>
          <cell r="P84">
            <v>2010</v>
          </cell>
          <cell r="Q84">
            <v>119</v>
          </cell>
          <cell r="R84">
            <v>101991</v>
          </cell>
          <cell r="S84" t="str">
            <v>POI</v>
          </cell>
          <cell r="T84">
            <v>90</v>
          </cell>
          <cell r="U84">
            <v>0</v>
          </cell>
          <cell r="V84">
            <v>500400287104</v>
          </cell>
          <cell r="W84" t="str">
            <v>A8-41-6D-AC</v>
          </cell>
        </row>
        <row r="85">
          <cell r="A85" t="str">
            <v>120714</v>
          </cell>
          <cell r="B85" t="str">
            <v>I2</v>
          </cell>
          <cell r="C85" t="str">
            <v>COOP. MIN.  UNIFICADA POTOSI LTDA.</v>
          </cell>
          <cell r="D85" t="str">
            <v>MINA CARACOLES S/N</v>
          </cell>
          <cell r="E85">
            <v>19364</v>
          </cell>
          <cell r="F85">
            <v>16924</v>
          </cell>
          <cell r="G85">
            <v>102</v>
          </cell>
          <cell r="H85">
            <v>6390.12</v>
          </cell>
          <cell r="I85">
            <v>6434.57</v>
          </cell>
          <cell r="J85">
            <v>2500.81</v>
          </cell>
          <cell r="K85">
            <v>833.91</v>
          </cell>
          <cell r="L85">
            <v>0</v>
          </cell>
          <cell r="M85">
            <v>0</v>
          </cell>
          <cell r="N85">
            <v>1992.32</v>
          </cell>
          <cell r="O85">
            <v>5</v>
          </cell>
          <cell r="P85">
            <v>2010</v>
          </cell>
          <cell r="Q85">
            <v>119</v>
          </cell>
          <cell r="R85">
            <v>101980</v>
          </cell>
          <cell r="S85" t="str">
            <v>POI</v>
          </cell>
          <cell r="T85">
            <v>90</v>
          </cell>
          <cell r="U85">
            <v>0</v>
          </cell>
          <cell r="V85">
            <v>500400287104</v>
          </cell>
          <cell r="W85" t="str">
            <v>2D-28-1C-17</v>
          </cell>
        </row>
        <row r="86">
          <cell r="A86" t="str">
            <v>120718</v>
          </cell>
          <cell r="B86" t="str">
            <v>I2</v>
          </cell>
          <cell r="C86" t="str">
            <v>NOGALES . JUAN CARLOS</v>
          </cell>
          <cell r="D86" t="str">
            <v>MINA MORENA BAJA S/N</v>
          </cell>
          <cell r="E86">
            <v>8614</v>
          </cell>
          <cell r="F86">
            <v>40</v>
          </cell>
          <cell r="G86">
            <v>64</v>
          </cell>
          <cell r="H86">
            <v>2842.62</v>
          </cell>
          <cell r="I86">
            <v>4037.38</v>
          </cell>
          <cell r="J86">
            <v>0</v>
          </cell>
          <cell r="K86">
            <v>370.96</v>
          </cell>
          <cell r="L86">
            <v>0</v>
          </cell>
          <cell r="M86">
            <v>0</v>
          </cell>
          <cell r="N86">
            <v>894.4</v>
          </cell>
          <cell r="O86">
            <v>5</v>
          </cell>
          <cell r="P86">
            <v>2010</v>
          </cell>
          <cell r="Q86">
            <v>119</v>
          </cell>
          <cell r="R86">
            <v>102001</v>
          </cell>
          <cell r="S86" t="str">
            <v>POI</v>
          </cell>
          <cell r="T86">
            <v>90</v>
          </cell>
          <cell r="U86">
            <v>0</v>
          </cell>
          <cell r="V86">
            <v>500400287104</v>
          </cell>
          <cell r="W86" t="str">
            <v>66-0E-96-83</v>
          </cell>
        </row>
        <row r="87">
          <cell r="A87" t="str">
            <v>120721</v>
          </cell>
          <cell r="B87" t="str">
            <v>I2</v>
          </cell>
          <cell r="C87" t="str">
            <v>EMPRESA MINERA SANTA LUCIA</v>
          </cell>
          <cell r="D87" t="str">
            <v>CERRO RICO - MINA HA S/N</v>
          </cell>
          <cell r="E87">
            <v>11085</v>
          </cell>
          <cell r="F87">
            <v>5465</v>
          </cell>
          <cell r="G87">
            <v>85</v>
          </cell>
          <cell r="H87">
            <v>3658.05</v>
          </cell>
          <cell r="I87">
            <v>5362.14</v>
          </cell>
          <cell r="J87">
            <v>27.06</v>
          </cell>
          <cell r="K87">
            <v>477.38</v>
          </cell>
          <cell r="L87">
            <v>0</v>
          </cell>
          <cell r="M87">
            <v>0</v>
          </cell>
          <cell r="N87">
            <v>1176.1400000000001</v>
          </cell>
          <cell r="O87">
            <v>5</v>
          </cell>
          <cell r="P87">
            <v>2010</v>
          </cell>
          <cell r="Q87">
            <v>119</v>
          </cell>
          <cell r="R87">
            <v>101948</v>
          </cell>
          <cell r="S87" t="str">
            <v>POI</v>
          </cell>
          <cell r="T87">
            <v>55</v>
          </cell>
          <cell r="U87">
            <v>0</v>
          </cell>
          <cell r="V87">
            <v>500400287104</v>
          </cell>
          <cell r="W87" t="str">
            <v>D4-EE-BA-5B-A2</v>
          </cell>
        </row>
        <row r="88">
          <cell r="A88" t="str">
            <v>120723</v>
          </cell>
          <cell r="B88" t="str">
            <v>I2</v>
          </cell>
          <cell r="C88" t="str">
            <v>MEDINA MOYA JOSE LUIS</v>
          </cell>
          <cell r="D88" t="str">
            <v>MINA SANTA RITA S/N</v>
          </cell>
          <cell r="E88">
            <v>49</v>
          </cell>
          <cell r="F88">
            <v>0</v>
          </cell>
          <cell r="G88">
            <v>5</v>
          </cell>
          <cell r="H88">
            <v>16.170000000000002</v>
          </cell>
          <cell r="I88">
            <v>315.42</v>
          </cell>
          <cell r="J88">
            <v>0</v>
          </cell>
          <cell r="K88">
            <v>2.11</v>
          </cell>
          <cell r="L88">
            <v>0</v>
          </cell>
          <cell r="M88">
            <v>0</v>
          </cell>
          <cell r="N88">
            <v>43.11</v>
          </cell>
          <cell r="O88">
            <v>5</v>
          </cell>
          <cell r="P88">
            <v>2010</v>
          </cell>
          <cell r="Q88">
            <v>119</v>
          </cell>
          <cell r="R88">
            <v>102007</v>
          </cell>
          <cell r="S88" t="str">
            <v>POI</v>
          </cell>
          <cell r="T88">
            <v>90</v>
          </cell>
          <cell r="U88">
            <v>0</v>
          </cell>
          <cell r="V88">
            <v>500400287104</v>
          </cell>
          <cell r="W88" t="str">
            <v>E8-AC-B8-15</v>
          </cell>
        </row>
        <row r="89">
          <cell r="A89" t="str">
            <v>120724</v>
          </cell>
          <cell r="B89" t="str">
            <v>I2</v>
          </cell>
          <cell r="C89" t="str">
            <v>COOP. MINERA UNIFICADA POTOSI LTDA.</v>
          </cell>
          <cell r="D89" t="str">
            <v>MINA PAILAVIRI S/N</v>
          </cell>
          <cell r="E89">
            <v>20683</v>
          </cell>
          <cell r="F89">
            <v>6175</v>
          </cell>
          <cell r="G89">
            <v>95</v>
          </cell>
          <cell r="H89">
            <v>6825.39</v>
          </cell>
          <cell r="I89">
            <v>5992.98</v>
          </cell>
          <cell r="J89">
            <v>0</v>
          </cell>
          <cell r="K89">
            <v>890.71</v>
          </cell>
          <cell r="L89">
            <v>0</v>
          </cell>
          <cell r="M89">
            <v>0</v>
          </cell>
          <cell r="N89">
            <v>1666.39</v>
          </cell>
          <cell r="O89">
            <v>5</v>
          </cell>
          <cell r="P89">
            <v>2010</v>
          </cell>
          <cell r="Q89">
            <v>119</v>
          </cell>
          <cell r="R89">
            <v>102008</v>
          </cell>
          <cell r="S89" t="str">
            <v>POI</v>
          </cell>
          <cell r="T89">
            <v>90</v>
          </cell>
          <cell r="U89">
            <v>0</v>
          </cell>
          <cell r="V89">
            <v>500400287104</v>
          </cell>
          <cell r="W89" t="str">
            <v>92-CA-8A-BC-2C</v>
          </cell>
        </row>
        <row r="90">
          <cell r="A90" t="str">
            <v>120725</v>
          </cell>
          <cell r="B90" t="str">
            <v>I2</v>
          </cell>
          <cell r="C90" t="str">
            <v>COOP. MINERA RESERVA FISCAL LTDA.</v>
          </cell>
          <cell r="D90" t="str">
            <v>MINA CIENEGUILLAS S/N</v>
          </cell>
          <cell r="E90">
            <v>10860</v>
          </cell>
          <cell r="F90">
            <v>5850</v>
          </cell>
          <cell r="G90">
            <v>92</v>
          </cell>
          <cell r="H90">
            <v>3583.8</v>
          </cell>
          <cell r="I90">
            <v>5803.73</v>
          </cell>
          <cell r="J90">
            <v>206.53</v>
          </cell>
          <cell r="K90">
            <v>467.69</v>
          </cell>
          <cell r="L90">
            <v>0</v>
          </cell>
          <cell r="M90">
            <v>0</v>
          </cell>
          <cell r="N90">
            <v>1247.23</v>
          </cell>
          <cell r="O90">
            <v>5</v>
          </cell>
          <cell r="P90">
            <v>2010</v>
          </cell>
          <cell r="Q90">
            <v>119</v>
          </cell>
          <cell r="R90">
            <v>102006</v>
          </cell>
          <cell r="S90" t="str">
            <v>POI</v>
          </cell>
          <cell r="T90">
            <v>90</v>
          </cell>
          <cell r="U90">
            <v>0</v>
          </cell>
          <cell r="V90">
            <v>500400287104</v>
          </cell>
          <cell r="W90" t="str">
            <v>D7-D2-E5-11-4E</v>
          </cell>
        </row>
        <row r="91">
          <cell r="A91" t="str">
            <v>120729</v>
          </cell>
          <cell r="B91" t="str">
            <v>I2</v>
          </cell>
          <cell r="C91" t="str">
            <v>ESA - AIP  S. A.</v>
          </cell>
          <cell r="D91" t="str">
            <v>SAN ANTONIO S/N</v>
          </cell>
          <cell r="E91">
            <v>55717</v>
          </cell>
          <cell r="F91">
            <v>40079</v>
          </cell>
          <cell r="G91">
            <v>161</v>
          </cell>
          <cell r="H91">
            <v>18386.61</v>
          </cell>
          <cell r="I91">
            <v>10156.52</v>
          </cell>
          <cell r="J91">
            <v>3111.2</v>
          </cell>
          <cell r="K91">
            <v>2399.4499999999998</v>
          </cell>
          <cell r="L91">
            <v>0</v>
          </cell>
          <cell r="M91">
            <v>0</v>
          </cell>
          <cell r="N91">
            <v>4115.0600000000004</v>
          </cell>
          <cell r="O91">
            <v>5</v>
          </cell>
          <cell r="P91">
            <v>2010</v>
          </cell>
          <cell r="Q91">
            <v>119</v>
          </cell>
          <cell r="R91">
            <v>101863</v>
          </cell>
          <cell r="S91" t="str">
            <v>POI</v>
          </cell>
          <cell r="T91">
            <v>55</v>
          </cell>
          <cell r="U91">
            <v>0</v>
          </cell>
          <cell r="V91">
            <v>500400287104</v>
          </cell>
          <cell r="W91" t="str">
            <v>74-CE-C4-62-70</v>
          </cell>
        </row>
        <row r="92">
          <cell r="A92" t="str">
            <v>120729.5</v>
          </cell>
          <cell r="B92" t="str">
            <v>I2</v>
          </cell>
          <cell r="C92" t="str">
            <v>ESA - AIP S.A.</v>
          </cell>
          <cell r="D92" t="str">
            <v>SAN ANTONIO S/N</v>
          </cell>
          <cell r="E92">
            <v>9028</v>
          </cell>
          <cell r="F92">
            <v>11635</v>
          </cell>
          <cell r="G92">
            <v>48</v>
          </cell>
          <cell r="H92">
            <v>2979.24</v>
          </cell>
          <cell r="I92">
            <v>3028.03</v>
          </cell>
          <cell r="J92">
            <v>2811.4</v>
          </cell>
          <cell r="K92">
            <v>388.79</v>
          </cell>
          <cell r="L92">
            <v>0</v>
          </cell>
          <cell r="M92">
            <v>0</v>
          </cell>
          <cell r="N92">
            <v>1146.43</v>
          </cell>
          <cell r="O92">
            <v>5</v>
          </cell>
          <cell r="P92">
            <v>2010</v>
          </cell>
          <cell r="Q92">
            <v>119</v>
          </cell>
          <cell r="R92">
            <v>101933</v>
          </cell>
          <cell r="S92" t="str">
            <v>POI</v>
          </cell>
          <cell r="T92">
            <v>55</v>
          </cell>
          <cell r="U92">
            <v>0</v>
          </cell>
          <cell r="V92">
            <v>500400287104</v>
          </cell>
          <cell r="W92" t="str">
            <v>F7-1D-D2-A1</v>
          </cell>
        </row>
        <row r="93">
          <cell r="A93" t="str">
            <v>120730</v>
          </cell>
          <cell r="B93" t="str">
            <v>I2</v>
          </cell>
          <cell r="C93" t="str">
            <v>EMPRESA MINERA PATIÑO SRL</v>
          </cell>
          <cell r="D93" t="str">
            <v>LA CHACA S/N</v>
          </cell>
          <cell r="E93">
            <v>129873</v>
          </cell>
          <cell r="F93">
            <v>36577</v>
          </cell>
          <cell r="G93">
            <v>436</v>
          </cell>
          <cell r="H93">
            <v>42858.09</v>
          </cell>
          <cell r="I93">
            <v>27504.62</v>
          </cell>
          <cell r="J93">
            <v>0</v>
          </cell>
          <cell r="K93">
            <v>0</v>
          </cell>
          <cell r="L93">
            <v>960</v>
          </cell>
          <cell r="M93">
            <v>0</v>
          </cell>
          <cell r="N93">
            <v>9147.15</v>
          </cell>
          <cell r="O93">
            <v>5</v>
          </cell>
          <cell r="P93">
            <v>2010</v>
          </cell>
          <cell r="Q93">
            <v>119</v>
          </cell>
          <cell r="R93">
            <v>102775</v>
          </cell>
          <cell r="S93" t="str">
            <v>POI</v>
          </cell>
          <cell r="T93">
            <v>89</v>
          </cell>
          <cell r="U93">
            <v>0</v>
          </cell>
          <cell r="V93">
            <v>500400287104</v>
          </cell>
          <cell r="W93" t="str">
            <v>14-5D-75-D6</v>
          </cell>
        </row>
        <row r="94">
          <cell r="A94" t="str">
            <v>120732</v>
          </cell>
          <cell r="B94" t="str">
            <v>I2</v>
          </cell>
          <cell r="C94" t="str">
            <v>EMPRESA MINERA CRISTO REDENTOR</v>
          </cell>
          <cell r="D94" t="str">
            <v>LA CHACA S/N</v>
          </cell>
          <cell r="E94">
            <v>93212</v>
          </cell>
          <cell r="F94">
            <v>47422</v>
          </cell>
          <cell r="G94">
            <v>184</v>
          </cell>
          <cell r="H94">
            <v>30759.96</v>
          </cell>
          <cell r="I94">
            <v>11607.46</v>
          </cell>
          <cell r="J94">
            <v>423.67</v>
          </cell>
          <cell r="K94">
            <v>4014.18</v>
          </cell>
          <cell r="L94">
            <v>960</v>
          </cell>
          <cell r="M94">
            <v>0</v>
          </cell>
          <cell r="N94">
            <v>5562.84</v>
          </cell>
          <cell r="O94">
            <v>5</v>
          </cell>
          <cell r="P94">
            <v>2010</v>
          </cell>
          <cell r="Q94">
            <v>119</v>
          </cell>
          <cell r="R94">
            <v>101835</v>
          </cell>
          <cell r="S94" t="str">
            <v>POI</v>
          </cell>
          <cell r="T94">
            <v>55</v>
          </cell>
          <cell r="U94">
            <v>0</v>
          </cell>
          <cell r="V94">
            <v>500400287104</v>
          </cell>
          <cell r="W94" t="str">
            <v>5C-08-07-08-AB</v>
          </cell>
        </row>
        <row r="95">
          <cell r="A95" t="str">
            <v>120732.50</v>
          </cell>
          <cell r="B95" t="str">
            <v>I2</v>
          </cell>
          <cell r="C95" t="str">
            <v>FLORES CHIPANA FELIPE</v>
          </cell>
          <cell r="D95" t="str">
            <v xml:space="preserve">CANTUMARCA </v>
          </cell>
          <cell r="E95">
            <v>162054</v>
          </cell>
          <cell r="F95">
            <v>69096</v>
          </cell>
          <cell r="G95">
            <v>243</v>
          </cell>
          <cell r="H95">
            <v>53477.82</v>
          </cell>
          <cell r="I95">
            <v>15329.41</v>
          </cell>
          <cell r="J95">
            <v>0</v>
          </cell>
          <cell r="K95">
            <v>6978.86</v>
          </cell>
          <cell r="L95">
            <v>960</v>
          </cell>
          <cell r="M95">
            <v>0</v>
          </cell>
          <cell r="N95">
            <v>8944.94</v>
          </cell>
          <cell r="O95">
            <v>5</v>
          </cell>
          <cell r="P95">
            <v>2010</v>
          </cell>
          <cell r="Q95">
            <v>119</v>
          </cell>
          <cell r="R95">
            <v>101844</v>
          </cell>
          <cell r="S95" t="str">
            <v>POI</v>
          </cell>
          <cell r="T95">
            <v>55</v>
          </cell>
          <cell r="U95">
            <v>0</v>
          </cell>
          <cell r="V95">
            <v>500400287104</v>
          </cell>
          <cell r="W95" t="str">
            <v>8D-B6-1A-82-73</v>
          </cell>
        </row>
        <row r="96">
          <cell r="A96" t="str">
            <v>120733</v>
          </cell>
          <cell r="B96" t="str">
            <v>I2</v>
          </cell>
          <cell r="C96" t="str">
            <v>EMP. MIN.  COMERCIALIZADOR SAN PEDRO POTOSI SRL</v>
          </cell>
          <cell r="D96" t="str">
            <v>CANTUMARCA S/N</v>
          </cell>
          <cell r="E96">
            <v>89582</v>
          </cell>
          <cell r="F96">
            <v>38626</v>
          </cell>
          <cell r="G96">
            <v>168</v>
          </cell>
          <cell r="H96">
            <v>29562.06</v>
          </cell>
          <cell r="I96">
            <v>10598.11</v>
          </cell>
          <cell r="J96">
            <v>0</v>
          </cell>
          <cell r="K96">
            <v>3857.85</v>
          </cell>
          <cell r="L96">
            <v>960</v>
          </cell>
          <cell r="M96">
            <v>0</v>
          </cell>
          <cell r="N96">
            <v>5220.82</v>
          </cell>
          <cell r="O96">
            <v>5</v>
          </cell>
          <cell r="P96">
            <v>2010</v>
          </cell>
          <cell r="Q96">
            <v>119</v>
          </cell>
          <cell r="R96">
            <v>101840</v>
          </cell>
          <cell r="S96" t="str">
            <v>POI</v>
          </cell>
          <cell r="T96">
            <v>55</v>
          </cell>
          <cell r="U96">
            <v>0</v>
          </cell>
          <cell r="V96">
            <v>500400287104</v>
          </cell>
          <cell r="W96" t="str">
            <v>DE-6B-6F-D0</v>
          </cell>
        </row>
        <row r="97">
          <cell r="A97" t="str">
            <v>120734</v>
          </cell>
          <cell r="B97" t="str">
            <v>I2</v>
          </cell>
          <cell r="C97" t="str">
            <v>CHOQUE . JUAN LUIS</v>
          </cell>
          <cell r="D97" t="str">
            <v>CANTUMARCA S/N</v>
          </cell>
          <cell r="E97">
            <v>74217</v>
          </cell>
          <cell r="F97">
            <v>29717</v>
          </cell>
          <cell r="G97">
            <v>138</v>
          </cell>
          <cell r="H97">
            <v>24491.61</v>
          </cell>
          <cell r="I97">
            <v>8705.59</v>
          </cell>
          <cell r="J97">
            <v>0</v>
          </cell>
          <cell r="K97">
            <v>3196.16</v>
          </cell>
          <cell r="L97">
            <v>960</v>
          </cell>
          <cell r="M97">
            <v>0</v>
          </cell>
          <cell r="N97">
            <v>4315.6400000000003</v>
          </cell>
          <cell r="O97">
            <v>5</v>
          </cell>
          <cell r="P97">
            <v>2010</v>
          </cell>
          <cell r="Q97">
            <v>119</v>
          </cell>
          <cell r="R97">
            <v>101833</v>
          </cell>
          <cell r="S97" t="str">
            <v>POI</v>
          </cell>
          <cell r="T97">
            <v>55</v>
          </cell>
          <cell r="U97">
            <v>0</v>
          </cell>
          <cell r="V97">
            <v>500400287104</v>
          </cell>
          <cell r="W97" t="str">
            <v>78-4E-4A-87-60</v>
          </cell>
        </row>
        <row r="98">
          <cell r="A98" t="str">
            <v>120735</v>
          </cell>
          <cell r="B98" t="str">
            <v>I2</v>
          </cell>
          <cell r="C98" t="str">
            <v>VILMIN  S.R.L.</v>
          </cell>
          <cell r="D98" t="str">
            <v>CANTUMARCA S/N</v>
          </cell>
          <cell r="E98">
            <v>69046</v>
          </cell>
          <cell r="F98">
            <v>29610</v>
          </cell>
          <cell r="G98">
            <v>131</v>
          </cell>
          <cell r="H98">
            <v>22785.18</v>
          </cell>
          <cell r="I98">
            <v>8264</v>
          </cell>
          <cell r="J98">
            <v>0</v>
          </cell>
          <cell r="K98">
            <v>0</v>
          </cell>
          <cell r="L98">
            <v>960</v>
          </cell>
          <cell r="M98">
            <v>0</v>
          </cell>
          <cell r="N98">
            <v>4036.39</v>
          </cell>
          <cell r="O98">
            <v>5</v>
          </cell>
          <cell r="P98">
            <v>2010</v>
          </cell>
          <cell r="Q98">
            <v>119</v>
          </cell>
          <cell r="R98">
            <v>102776</v>
          </cell>
          <cell r="S98" t="str">
            <v>POI</v>
          </cell>
          <cell r="T98">
            <v>89</v>
          </cell>
          <cell r="U98">
            <v>0</v>
          </cell>
          <cell r="V98">
            <v>500400287104</v>
          </cell>
          <cell r="W98" t="str">
            <v>44-D2-1D-53</v>
          </cell>
        </row>
        <row r="99">
          <cell r="A99" t="str">
            <v>120736</v>
          </cell>
          <cell r="B99" t="str">
            <v>I2</v>
          </cell>
          <cell r="C99" t="str">
            <v>CAREAGA ALURRALDE MILTON ADEMAR</v>
          </cell>
          <cell r="D99" t="str">
            <v xml:space="preserve">CANTUMARCA </v>
          </cell>
          <cell r="E99">
            <v>77638</v>
          </cell>
          <cell r="F99">
            <v>30577</v>
          </cell>
          <cell r="G99">
            <v>159</v>
          </cell>
          <cell r="H99">
            <v>25620.54</v>
          </cell>
          <cell r="I99">
            <v>10030.36</v>
          </cell>
          <cell r="J99">
            <v>0</v>
          </cell>
          <cell r="K99">
            <v>0</v>
          </cell>
          <cell r="L99">
            <v>960</v>
          </cell>
          <cell r="M99">
            <v>0</v>
          </cell>
          <cell r="N99">
            <v>4634.62</v>
          </cell>
          <cell r="O99">
            <v>5</v>
          </cell>
          <cell r="P99">
            <v>2010</v>
          </cell>
          <cell r="Q99">
            <v>119</v>
          </cell>
          <cell r="R99">
            <v>102774</v>
          </cell>
          <cell r="S99" t="str">
            <v>POI</v>
          </cell>
          <cell r="T99">
            <v>89</v>
          </cell>
          <cell r="U99">
            <v>0</v>
          </cell>
          <cell r="V99">
            <v>500400287104</v>
          </cell>
          <cell r="W99" t="str">
            <v>FC-2A-9F-89-2A</v>
          </cell>
        </row>
        <row r="100">
          <cell r="A100" t="str">
            <v>120737.500</v>
          </cell>
          <cell r="B100" t="str">
            <v>I2</v>
          </cell>
          <cell r="C100" t="str">
            <v>EMPRESA ROYAL . MINES IMPEX S.R.L.</v>
          </cell>
          <cell r="D100" t="str">
            <v xml:space="preserve">CANTUMARCA </v>
          </cell>
          <cell r="E100">
            <v>90748</v>
          </cell>
          <cell r="F100">
            <v>93263</v>
          </cell>
          <cell r="G100">
            <v>230</v>
          </cell>
          <cell r="H100">
            <v>29946.84</v>
          </cell>
          <cell r="I100">
            <v>14509.32</v>
          </cell>
          <cell r="J100">
            <v>12936.74</v>
          </cell>
          <cell r="K100">
            <v>3908.06</v>
          </cell>
          <cell r="L100">
            <v>960</v>
          </cell>
          <cell r="M100">
            <v>0</v>
          </cell>
          <cell r="N100">
            <v>7461.08</v>
          </cell>
          <cell r="O100">
            <v>5</v>
          </cell>
          <cell r="P100">
            <v>2010</v>
          </cell>
          <cell r="Q100">
            <v>119</v>
          </cell>
          <cell r="R100">
            <v>101911</v>
          </cell>
          <cell r="S100" t="str">
            <v>POI</v>
          </cell>
          <cell r="T100">
            <v>55</v>
          </cell>
          <cell r="U100">
            <v>0</v>
          </cell>
          <cell r="V100">
            <v>500400287104</v>
          </cell>
          <cell r="W100" t="str">
            <v>12-5F-0C-10</v>
          </cell>
        </row>
        <row r="101">
          <cell r="A101" t="str">
            <v>120738</v>
          </cell>
          <cell r="B101" t="str">
            <v>I2</v>
          </cell>
          <cell r="C101" t="str">
            <v>EMPRESA MINERA JATHUN ORCKO S.R.L.</v>
          </cell>
          <cell r="D101" t="str">
            <v>CANTUMARCA S/N</v>
          </cell>
          <cell r="E101">
            <v>124049</v>
          </cell>
          <cell r="F101">
            <v>145250</v>
          </cell>
          <cell r="G101">
            <v>315</v>
          </cell>
          <cell r="H101">
            <v>40936.17</v>
          </cell>
          <cell r="I101">
            <v>19871.46</v>
          </cell>
          <cell r="J101">
            <v>23471.75</v>
          </cell>
          <cell r="K101">
            <v>5342.17</v>
          </cell>
          <cell r="L101">
            <v>960</v>
          </cell>
          <cell r="M101">
            <v>0</v>
          </cell>
          <cell r="N101">
            <v>10956.32</v>
          </cell>
          <cell r="O101">
            <v>5</v>
          </cell>
          <cell r="P101">
            <v>2010</v>
          </cell>
          <cell r="Q101">
            <v>119</v>
          </cell>
          <cell r="R101">
            <v>101871</v>
          </cell>
          <cell r="S101" t="str">
            <v>POI</v>
          </cell>
          <cell r="T101">
            <v>55</v>
          </cell>
          <cell r="U101">
            <v>0</v>
          </cell>
          <cell r="V101">
            <v>500400287104</v>
          </cell>
          <cell r="W101" t="str">
            <v>0D-B9-91-B8</v>
          </cell>
        </row>
        <row r="102">
          <cell r="A102" t="str">
            <v>120739</v>
          </cell>
          <cell r="B102" t="str">
            <v>I2</v>
          </cell>
          <cell r="C102" t="str">
            <v>SOMINKOR  .</v>
          </cell>
          <cell r="D102" t="str">
            <v>CANTUMARCA S/N</v>
          </cell>
          <cell r="E102">
            <v>115982</v>
          </cell>
          <cell r="F102">
            <v>35183</v>
          </cell>
          <cell r="G102">
            <v>229</v>
          </cell>
          <cell r="H102">
            <v>38274.06</v>
          </cell>
          <cell r="I102">
            <v>14446.24</v>
          </cell>
          <cell r="J102">
            <v>0</v>
          </cell>
          <cell r="K102">
            <v>4994.7700000000004</v>
          </cell>
          <cell r="L102">
            <v>960</v>
          </cell>
          <cell r="M102">
            <v>0</v>
          </cell>
          <cell r="N102">
            <v>6853.64</v>
          </cell>
          <cell r="O102">
            <v>5</v>
          </cell>
          <cell r="P102">
            <v>2010</v>
          </cell>
          <cell r="Q102">
            <v>119</v>
          </cell>
          <cell r="R102">
            <v>101881</v>
          </cell>
          <cell r="S102" t="str">
            <v>POI</v>
          </cell>
          <cell r="T102">
            <v>55</v>
          </cell>
          <cell r="U102">
            <v>0</v>
          </cell>
          <cell r="V102">
            <v>500400287104</v>
          </cell>
          <cell r="W102" t="str">
            <v>34-3E-AA-84</v>
          </cell>
        </row>
        <row r="103">
          <cell r="A103" t="str">
            <v>120740.50</v>
          </cell>
          <cell r="B103" t="str">
            <v>I2</v>
          </cell>
          <cell r="C103" t="str">
            <v>CRIOGAS  LTDA.</v>
          </cell>
          <cell r="D103" t="str">
            <v>CANTUMARCA S/N</v>
          </cell>
          <cell r="E103">
            <v>21753</v>
          </cell>
          <cell r="F103">
            <v>14268</v>
          </cell>
          <cell r="G103">
            <v>86</v>
          </cell>
          <cell r="H103">
            <v>7178.49</v>
          </cell>
          <cell r="I103">
            <v>5425.22</v>
          </cell>
          <cell r="J103">
            <v>957.88</v>
          </cell>
          <cell r="K103">
            <v>936.79</v>
          </cell>
          <cell r="L103">
            <v>0</v>
          </cell>
          <cell r="M103">
            <v>0</v>
          </cell>
          <cell r="N103">
            <v>1763.01</v>
          </cell>
          <cell r="O103">
            <v>5</v>
          </cell>
          <cell r="P103">
            <v>2010</v>
          </cell>
          <cell r="Q103">
            <v>119</v>
          </cell>
          <cell r="R103">
            <v>101838</v>
          </cell>
          <cell r="S103" t="str">
            <v>POI</v>
          </cell>
          <cell r="T103">
            <v>55</v>
          </cell>
          <cell r="U103">
            <v>0</v>
          </cell>
          <cell r="V103">
            <v>500400287104</v>
          </cell>
          <cell r="W103" t="str">
            <v>7B-5B-D6-0D-47</v>
          </cell>
        </row>
        <row r="104">
          <cell r="A104" t="str">
            <v>120741</v>
          </cell>
          <cell r="B104" t="str">
            <v>I2</v>
          </cell>
          <cell r="C104" t="str">
            <v>EMPRESA ROYAL MINES IMPEX S.R.L.</v>
          </cell>
          <cell r="D104" t="str">
            <v>CANTUMARCA S/N</v>
          </cell>
          <cell r="E104">
            <v>3337</v>
          </cell>
          <cell r="F104">
            <v>0</v>
          </cell>
          <cell r="G104">
            <v>5</v>
          </cell>
          <cell r="H104">
            <v>1101.21</v>
          </cell>
          <cell r="I104">
            <v>315.42</v>
          </cell>
          <cell r="J104">
            <v>0</v>
          </cell>
          <cell r="K104">
            <v>143.71</v>
          </cell>
          <cell r="L104">
            <v>0</v>
          </cell>
          <cell r="M104">
            <v>0</v>
          </cell>
          <cell r="N104">
            <v>184.16</v>
          </cell>
          <cell r="O104">
            <v>5</v>
          </cell>
          <cell r="P104">
            <v>2010</v>
          </cell>
          <cell r="Q104">
            <v>119</v>
          </cell>
          <cell r="R104">
            <v>101951</v>
          </cell>
          <cell r="S104" t="str">
            <v>POI</v>
          </cell>
          <cell r="T104">
            <v>55</v>
          </cell>
          <cell r="U104">
            <v>0</v>
          </cell>
          <cell r="V104">
            <v>500400287104</v>
          </cell>
          <cell r="W104" t="str">
            <v>A4-4D-6D-1B</v>
          </cell>
        </row>
        <row r="105">
          <cell r="A105" t="str">
            <v>120743</v>
          </cell>
          <cell r="B105" t="str">
            <v>I2</v>
          </cell>
          <cell r="C105" t="str">
            <v>EMPRESA MINERA ROLANDO S.R.L.</v>
          </cell>
          <cell r="D105" t="str">
            <v>SAN ANTONIO S/N S/N</v>
          </cell>
          <cell r="E105">
            <v>81707</v>
          </cell>
          <cell r="F105">
            <v>50512</v>
          </cell>
          <cell r="G105">
            <v>174</v>
          </cell>
          <cell r="H105">
            <v>26963.31</v>
          </cell>
          <cell r="I105">
            <v>10976.62</v>
          </cell>
          <cell r="J105">
            <v>2200.52</v>
          </cell>
          <cell r="K105">
            <v>3518.71</v>
          </cell>
          <cell r="L105">
            <v>0</v>
          </cell>
          <cell r="M105">
            <v>0</v>
          </cell>
          <cell r="N105">
            <v>5218.26</v>
          </cell>
          <cell r="O105">
            <v>5</v>
          </cell>
          <cell r="P105">
            <v>2010</v>
          </cell>
          <cell r="Q105">
            <v>119</v>
          </cell>
          <cell r="R105">
            <v>101884</v>
          </cell>
          <cell r="S105" t="str">
            <v>POI</v>
          </cell>
          <cell r="T105">
            <v>55</v>
          </cell>
          <cell r="U105">
            <v>0</v>
          </cell>
          <cell r="V105">
            <v>500400287104</v>
          </cell>
          <cell r="W105" t="str">
            <v>C6-AD-1D-57</v>
          </cell>
        </row>
        <row r="106">
          <cell r="A106" t="str">
            <v>120743.50</v>
          </cell>
          <cell r="B106" t="str">
            <v>I2</v>
          </cell>
          <cell r="C106" t="str">
            <v>EMPRESA MINERA ROLANDO S.R.L.</v>
          </cell>
          <cell r="D106" t="str">
            <v>SAN ANTONIO S/N</v>
          </cell>
          <cell r="E106">
            <v>5247</v>
          </cell>
          <cell r="F106">
            <v>3072</v>
          </cell>
          <cell r="G106">
            <v>67</v>
          </cell>
          <cell r="H106">
            <v>1731.51</v>
          </cell>
          <cell r="I106">
            <v>4226.63</v>
          </cell>
          <cell r="J106">
            <v>256.2</v>
          </cell>
          <cell r="K106">
            <v>225.96</v>
          </cell>
          <cell r="L106">
            <v>0</v>
          </cell>
          <cell r="M106">
            <v>0</v>
          </cell>
          <cell r="N106">
            <v>807.86</v>
          </cell>
          <cell r="O106">
            <v>5</v>
          </cell>
          <cell r="P106">
            <v>2010</v>
          </cell>
          <cell r="Q106">
            <v>119</v>
          </cell>
          <cell r="R106">
            <v>101831</v>
          </cell>
          <cell r="S106" t="str">
            <v>POI</v>
          </cell>
          <cell r="T106">
            <v>55</v>
          </cell>
          <cell r="U106">
            <v>0</v>
          </cell>
          <cell r="V106">
            <v>500400287104</v>
          </cell>
          <cell r="W106" t="str">
            <v>AB-20-63-1A</v>
          </cell>
        </row>
        <row r="107">
          <cell r="A107" t="str">
            <v>120746</v>
          </cell>
          <cell r="B107" t="str">
            <v>I2</v>
          </cell>
          <cell r="C107" t="str">
            <v>ESTUQUERA CAYARA .</v>
          </cell>
          <cell r="D107" t="str">
            <v>CRUCE LA PALCA S/N</v>
          </cell>
          <cell r="E107">
            <v>66465</v>
          </cell>
          <cell r="F107">
            <v>17370</v>
          </cell>
          <cell r="G107">
            <v>137</v>
          </cell>
          <cell r="H107">
            <v>21933.45</v>
          </cell>
          <cell r="I107">
            <v>8642.51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3974.87</v>
          </cell>
          <cell r="O107">
            <v>5</v>
          </cell>
          <cell r="P107">
            <v>2010</v>
          </cell>
          <cell r="Q107">
            <v>119</v>
          </cell>
          <cell r="R107">
            <v>101841</v>
          </cell>
          <cell r="S107" t="str">
            <v>POI</v>
          </cell>
          <cell r="T107">
            <v>55</v>
          </cell>
          <cell r="U107">
            <v>0</v>
          </cell>
          <cell r="V107">
            <v>500400287104</v>
          </cell>
          <cell r="W107" t="str">
            <v>D7-3D-24-30-AA</v>
          </cell>
        </row>
        <row r="108">
          <cell r="A108" t="str">
            <v>120747</v>
          </cell>
          <cell r="B108" t="str">
            <v>I2</v>
          </cell>
          <cell r="C108" t="str">
            <v>EMPRESA MINERA SANTA LUCIA</v>
          </cell>
          <cell r="D108" t="str">
            <v>SAN ANTONIO S/N</v>
          </cell>
          <cell r="E108">
            <v>243032</v>
          </cell>
          <cell r="F108">
            <v>108982</v>
          </cell>
          <cell r="G108">
            <v>430</v>
          </cell>
          <cell r="H108">
            <v>80200.56</v>
          </cell>
          <cell r="I108">
            <v>27126.12</v>
          </cell>
          <cell r="J108">
            <v>0</v>
          </cell>
          <cell r="K108">
            <v>10466.18</v>
          </cell>
          <cell r="L108">
            <v>960</v>
          </cell>
          <cell r="M108">
            <v>0</v>
          </cell>
          <cell r="N108">
            <v>13952.47</v>
          </cell>
          <cell r="O108">
            <v>5</v>
          </cell>
          <cell r="P108">
            <v>2010</v>
          </cell>
          <cell r="Q108">
            <v>119</v>
          </cell>
          <cell r="R108">
            <v>101877</v>
          </cell>
          <cell r="S108" t="str">
            <v>POI</v>
          </cell>
          <cell r="T108">
            <v>55</v>
          </cell>
          <cell r="U108">
            <v>0</v>
          </cell>
          <cell r="V108">
            <v>500400287104</v>
          </cell>
          <cell r="W108" t="str">
            <v>6E-7F-E0-BD-C1</v>
          </cell>
        </row>
        <row r="109">
          <cell r="A109" t="str">
            <v>120748</v>
          </cell>
          <cell r="B109" t="str">
            <v>I2</v>
          </cell>
          <cell r="C109" t="str">
            <v>RAMOS CALLAPINO GERMAN</v>
          </cell>
          <cell r="D109" t="str">
            <v>CRUCE LA PALCA S/N</v>
          </cell>
          <cell r="E109">
            <v>167</v>
          </cell>
          <cell r="F109">
            <v>0</v>
          </cell>
          <cell r="G109">
            <v>5</v>
          </cell>
          <cell r="H109">
            <v>55.11</v>
          </cell>
          <cell r="I109">
            <v>315.42</v>
          </cell>
          <cell r="J109">
            <v>0</v>
          </cell>
          <cell r="K109">
            <v>7.19</v>
          </cell>
          <cell r="L109">
            <v>0</v>
          </cell>
          <cell r="M109">
            <v>0</v>
          </cell>
          <cell r="N109">
            <v>48.17</v>
          </cell>
          <cell r="O109">
            <v>5</v>
          </cell>
          <cell r="P109">
            <v>2010</v>
          </cell>
          <cell r="Q109">
            <v>119</v>
          </cell>
          <cell r="R109">
            <v>101837</v>
          </cell>
          <cell r="S109" t="str">
            <v>POI</v>
          </cell>
          <cell r="T109">
            <v>55</v>
          </cell>
          <cell r="U109">
            <v>0</v>
          </cell>
          <cell r="V109">
            <v>500400287104</v>
          </cell>
          <cell r="W109" t="str">
            <v>01-6E-B2-D6</v>
          </cell>
        </row>
        <row r="110">
          <cell r="A110" t="str">
            <v>120749</v>
          </cell>
          <cell r="B110" t="str">
            <v>I1</v>
          </cell>
          <cell r="C110" t="str">
            <v>COTAP  LTDA.</v>
          </cell>
          <cell r="D110" t="str">
            <v>TARAPAYA S/N</v>
          </cell>
          <cell r="E110">
            <v>144</v>
          </cell>
          <cell r="F110">
            <v>0</v>
          </cell>
          <cell r="G110">
            <v>8</v>
          </cell>
          <cell r="H110">
            <v>47.52</v>
          </cell>
          <cell r="I110">
            <v>504.67</v>
          </cell>
          <cell r="J110">
            <v>0</v>
          </cell>
          <cell r="K110">
            <v>6.2</v>
          </cell>
          <cell r="L110">
            <v>0</v>
          </cell>
          <cell r="M110">
            <v>0</v>
          </cell>
          <cell r="N110">
            <v>71.78</v>
          </cell>
          <cell r="O110">
            <v>5</v>
          </cell>
          <cell r="P110">
            <v>2010</v>
          </cell>
          <cell r="Q110">
            <v>119</v>
          </cell>
          <cell r="R110">
            <v>101912</v>
          </cell>
          <cell r="S110" t="str">
            <v>POI</v>
          </cell>
          <cell r="T110">
            <v>55</v>
          </cell>
          <cell r="U110">
            <v>0</v>
          </cell>
          <cell r="V110">
            <v>500400287104</v>
          </cell>
          <cell r="W110" t="str">
            <v>3B-BB-B3-ED-56</v>
          </cell>
        </row>
        <row r="111">
          <cell r="A111" t="str">
            <v>120750</v>
          </cell>
          <cell r="B111" t="str">
            <v>I2</v>
          </cell>
          <cell r="C111" t="str">
            <v>EMPRESA MINERA THURU  LTDA.</v>
          </cell>
          <cell r="D111" t="str">
            <v>H. VASQUEZ S/N</v>
          </cell>
          <cell r="E111">
            <v>104093</v>
          </cell>
          <cell r="F111">
            <v>20139</v>
          </cell>
          <cell r="G111">
            <v>234</v>
          </cell>
          <cell r="H111">
            <v>34350.69</v>
          </cell>
          <cell r="I111">
            <v>14761.66</v>
          </cell>
          <cell r="J111">
            <v>0</v>
          </cell>
          <cell r="K111">
            <v>4482.7700000000004</v>
          </cell>
          <cell r="L111">
            <v>960</v>
          </cell>
          <cell r="M111">
            <v>0</v>
          </cell>
          <cell r="N111">
            <v>6384.61</v>
          </cell>
          <cell r="O111">
            <v>5</v>
          </cell>
          <cell r="P111">
            <v>2010</v>
          </cell>
          <cell r="Q111">
            <v>119</v>
          </cell>
          <cell r="R111">
            <v>101828</v>
          </cell>
          <cell r="S111" t="str">
            <v>POI</v>
          </cell>
          <cell r="T111">
            <v>55</v>
          </cell>
          <cell r="U111">
            <v>0</v>
          </cell>
          <cell r="V111">
            <v>500400287104</v>
          </cell>
          <cell r="W111" t="str">
            <v>7B-5A-B6-DD</v>
          </cell>
        </row>
        <row r="112">
          <cell r="A112" t="str">
            <v>120751</v>
          </cell>
          <cell r="B112" t="str">
            <v>I2</v>
          </cell>
          <cell r="C112" t="str">
            <v>EMPRESA MINERA LAMBOL</v>
          </cell>
          <cell r="D112" t="str">
            <v>SAN ANTONIO S/N</v>
          </cell>
          <cell r="E112">
            <v>399407</v>
          </cell>
          <cell r="F112">
            <v>140254</v>
          </cell>
          <cell r="G112">
            <v>854</v>
          </cell>
          <cell r="H112">
            <v>131804.31</v>
          </cell>
          <cell r="I112">
            <v>53873.74</v>
          </cell>
          <cell r="J112">
            <v>0</v>
          </cell>
          <cell r="K112">
            <v>17200.47</v>
          </cell>
          <cell r="L112">
            <v>0</v>
          </cell>
          <cell r="M112">
            <v>0</v>
          </cell>
          <cell r="N112">
            <v>24138.15</v>
          </cell>
          <cell r="O112">
            <v>5</v>
          </cell>
          <cell r="P112">
            <v>2010</v>
          </cell>
          <cell r="Q112">
            <v>119</v>
          </cell>
          <cell r="R112">
            <v>101913</v>
          </cell>
          <cell r="S112" t="str">
            <v>POI</v>
          </cell>
          <cell r="T112">
            <v>55</v>
          </cell>
          <cell r="U112">
            <v>0</v>
          </cell>
          <cell r="V112">
            <v>500400287104</v>
          </cell>
          <cell r="W112" t="str">
            <v>CE-67-9A-F2-60</v>
          </cell>
        </row>
        <row r="113">
          <cell r="A113" t="str">
            <v>120751.10</v>
          </cell>
          <cell r="B113" t="str">
            <v>I2</v>
          </cell>
          <cell r="C113" t="str">
            <v>LAMBOL  S.A.</v>
          </cell>
          <cell r="D113" t="str">
            <v>SAN ANTONIO S/N</v>
          </cell>
          <cell r="E113">
            <v>28320</v>
          </cell>
          <cell r="F113">
            <v>0</v>
          </cell>
          <cell r="G113">
            <v>65</v>
          </cell>
          <cell r="H113">
            <v>9345.6</v>
          </cell>
          <cell r="I113">
            <v>4100.46</v>
          </cell>
          <cell r="J113">
            <v>0</v>
          </cell>
          <cell r="K113">
            <v>1219.5999999999999</v>
          </cell>
          <cell r="L113">
            <v>0</v>
          </cell>
          <cell r="M113">
            <v>0</v>
          </cell>
          <cell r="N113">
            <v>1747.99</v>
          </cell>
          <cell r="O113">
            <v>5</v>
          </cell>
          <cell r="P113">
            <v>2010</v>
          </cell>
          <cell r="Q113">
            <v>119</v>
          </cell>
          <cell r="R113">
            <v>101934</v>
          </cell>
          <cell r="S113" t="str">
            <v>POI</v>
          </cell>
          <cell r="T113">
            <v>55</v>
          </cell>
          <cell r="U113">
            <v>0</v>
          </cell>
          <cell r="V113">
            <v>500400287104</v>
          </cell>
          <cell r="W113" t="str">
            <v>89-B4-F2-C7-BC</v>
          </cell>
        </row>
        <row r="114">
          <cell r="A114" t="str">
            <v>120753</v>
          </cell>
          <cell r="B114" t="str">
            <v>I2</v>
          </cell>
          <cell r="C114" t="str">
            <v>EMPRESA MINERA SANTA LUCIA</v>
          </cell>
          <cell r="D114" t="str">
            <v>AGUA DULCE S/N</v>
          </cell>
          <cell r="E114">
            <v>104568</v>
          </cell>
          <cell r="F114">
            <v>32102</v>
          </cell>
          <cell r="G114">
            <v>253</v>
          </cell>
          <cell r="H114">
            <v>34507.440000000002</v>
          </cell>
          <cell r="I114">
            <v>15960.25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6560.8</v>
          </cell>
          <cell r="O114">
            <v>5</v>
          </cell>
          <cell r="P114">
            <v>2010</v>
          </cell>
          <cell r="Q114">
            <v>119</v>
          </cell>
          <cell r="R114">
            <v>101910</v>
          </cell>
          <cell r="S114" t="str">
            <v>POI</v>
          </cell>
          <cell r="T114">
            <v>55</v>
          </cell>
          <cell r="U114">
            <v>0</v>
          </cell>
          <cell r="V114">
            <v>500400287104</v>
          </cell>
          <cell r="W114" t="str">
            <v>D8-AC-EC-21</v>
          </cell>
        </row>
        <row r="115">
          <cell r="A115" t="str">
            <v>120753.1</v>
          </cell>
          <cell r="B115" t="str">
            <v>I2</v>
          </cell>
          <cell r="C115" t="str">
            <v>CCOP. MINERA UNIFICADA POTOSI LTDA.</v>
          </cell>
          <cell r="D115" t="str">
            <v>AGUA DULCE S/N</v>
          </cell>
          <cell r="E115">
            <v>76853</v>
          </cell>
          <cell r="F115">
            <v>18854</v>
          </cell>
          <cell r="G115">
            <v>309</v>
          </cell>
          <cell r="H115">
            <v>25361.49</v>
          </cell>
          <cell r="I115">
            <v>19492.96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5831.08</v>
          </cell>
          <cell r="O115">
            <v>5</v>
          </cell>
          <cell r="P115">
            <v>2010</v>
          </cell>
          <cell r="Q115">
            <v>119</v>
          </cell>
          <cell r="R115">
            <v>101862</v>
          </cell>
          <cell r="S115" t="str">
            <v>POI</v>
          </cell>
          <cell r="T115">
            <v>55</v>
          </cell>
          <cell r="U115">
            <v>0</v>
          </cell>
          <cell r="V115">
            <v>500400287104</v>
          </cell>
          <cell r="W115" t="str">
            <v>F4-8E-3F-25</v>
          </cell>
        </row>
        <row r="116">
          <cell r="A116" t="str">
            <v>120757</v>
          </cell>
          <cell r="B116" t="str">
            <v>I2</v>
          </cell>
          <cell r="C116" t="str">
            <v>FEDECOMIN  POTOSI</v>
          </cell>
          <cell r="D116" t="str">
            <v>AGUA DULCE S/N</v>
          </cell>
          <cell r="E116">
            <v>60372</v>
          </cell>
          <cell r="F116">
            <v>42591</v>
          </cell>
          <cell r="G116">
            <v>233</v>
          </cell>
          <cell r="H116">
            <v>19922.759999999998</v>
          </cell>
          <cell r="I116">
            <v>14698.57</v>
          </cell>
          <cell r="J116">
            <v>3496.75</v>
          </cell>
          <cell r="K116">
            <v>0</v>
          </cell>
          <cell r="L116">
            <v>0</v>
          </cell>
          <cell r="M116">
            <v>0</v>
          </cell>
          <cell r="N116">
            <v>4955.3500000000004</v>
          </cell>
          <cell r="O116">
            <v>5</v>
          </cell>
          <cell r="P116">
            <v>2010</v>
          </cell>
          <cell r="Q116">
            <v>119</v>
          </cell>
          <cell r="R116">
            <v>101853</v>
          </cell>
          <cell r="S116" t="str">
            <v>POI</v>
          </cell>
          <cell r="T116">
            <v>55</v>
          </cell>
          <cell r="U116">
            <v>0</v>
          </cell>
          <cell r="V116">
            <v>500400287104</v>
          </cell>
          <cell r="W116" t="str">
            <v>4C-AC-B3-29</v>
          </cell>
        </row>
        <row r="117">
          <cell r="A117" t="str">
            <v>120758</v>
          </cell>
          <cell r="B117" t="str">
            <v>I2</v>
          </cell>
          <cell r="C117" t="str">
            <v xml:space="preserve">EMCODEP   </v>
          </cell>
          <cell r="D117" t="str">
            <v>AGUA DULCE S/N</v>
          </cell>
          <cell r="E117">
            <v>17622</v>
          </cell>
          <cell r="F117">
            <v>152</v>
          </cell>
          <cell r="G117">
            <v>94</v>
          </cell>
          <cell r="H117">
            <v>5815.26</v>
          </cell>
          <cell r="I117">
            <v>5929.9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1526.87</v>
          </cell>
          <cell r="O117">
            <v>5</v>
          </cell>
          <cell r="P117">
            <v>2010</v>
          </cell>
          <cell r="Q117">
            <v>119</v>
          </cell>
          <cell r="R117">
            <v>101926</v>
          </cell>
          <cell r="S117" t="str">
            <v>POI</v>
          </cell>
          <cell r="T117">
            <v>55</v>
          </cell>
          <cell r="U117">
            <v>0</v>
          </cell>
          <cell r="V117">
            <v>500400287104</v>
          </cell>
          <cell r="W117" t="str">
            <v>8B-22-23-00-57</v>
          </cell>
        </row>
        <row r="118">
          <cell r="A118" t="str">
            <v>120768</v>
          </cell>
          <cell r="B118" t="str">
            <v>I2</v>
          </cell>
          <cell r="C118" t="str">
            <v>KZ MINERALS BOLIVIA S.A.</v>
          </cell>
          <cell r="D118" t="str">
            <v>AGUA DULCE S/N</v>
          </cell>
          <cell r="E118">
            <v>99175</v>
          </cell>
          <cell r="F118">
            <v>41310</v>
          </cell>
          <cell r="G118">
            <v>233</v>
          </cell>
          <cell r="H118">
            <v>32727.75</v>
          </cell>
          <cell r="I118">
            <v>14698.57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6165.42</v>
          </cell>
          <cell r="O118">
            <v>5</v>
          </cell>
          <cell r="P118">
            <v>2010</v>
          </cell>
          <cell r="Q118">
            <v>119</v>
          </cell>
          <cell r="R118">
            <v>101851</v>
          </cell>
          <cell r="S118" t="str">
            <v>POI</v>
          </cell>
          <cell r="T118">
            <v>55</v>
          </cell>
          <cell r="U118">
            <v>0</v>
          </cell>
          <cell r="V118">
            <v>500400287104</v>
          </cell>
          <cell r="W118" t="str">
            <v>44-5C-D3-82-54</v>
          </cell>
        </row>
        <row r="119">
          <cell r="A119" t="str">
            <v>120771</v>
          </cell>
          <cell r="B119" t="str">
            <v>I2</v>
          </cell>
          <cell r="C119" t="str">
            <v>MINEXA  SRL</v>
          </cell>
          <cell r="D119" t="str">
            <v>H. VASQUEZ S/N</v>
          </cell>
          <cell r="E119">
            <v>1395</v>
          </cell>
          <cell r="F119">
            <v>99</v>
          </cell>
          <cell r="G119">
            <v>19</v>
          </cell>
          <cell r="H119">
            <v>460.35</v>
          </cell>
          <cell r="I119">
            <v>1198.5999999999999</v>
          </cell>
          <cell r="J119">
            <v>0</v>
          </cell>
          <cell r="K119">
            <v>60.08</v>
          </cell>
          <cell r="L119">
            <v>0</v>
          </cell>
          <cell r="M119">
            <v>0</v>
          </cell>
          <cell r="N119">
            <v>215.66</v>
          </cell>
          <cell r="O119">
            <v>5</v>
          </cell>
          <cell r="P119">
            <v>2010</v>
          </cell>
          <cell r="Q119">
            <v>119</v>
          </cell>
          <cell r="R119">
            <v>101922</v>
          </cell>
          <cell r="S119" t="str">
            <v>POI</v>
          </cell>
          <cell r="T119">
            <v>55</v>
          </cell>
          <cell r="U119">
            <v>0</v>
          </cell>
          <cell r="V119">
            <v>500400287104</v>
          </cell>
          <cell r="W119" t="str">
            <v>DA-E7-6C-81-0E</v>
          </cell>
        </row>
        <row r="120">
          <cell r="A120" t="str">
            <v>120810</v>
          </cell>
          <cell r="B120" t="str">
            <v>I2</v>
          </cell>
          <cell r="C120" t="str">
            <v>COOP. MIN. UNIFICADA POTOSI LTDA.</v>
          </cell>
          <cell r="D120" t="str">
            <v>SAGARNAGA S/N</v>
          </cell>
          <cell r="E120">
            <v>105</v>
          </cell>
          <cell r="F120">
            <v>0</v>
          </cell>
          <cell r="G120">
            <v>3</v>
          </cell>
          <cell r="H120">
            <v>34.65</v>
          </cell>
          <cell r="I120">
            <v>189.25</v>
          </cell>
          <cell r="J120">
            <v>0</v>
          </cell>
          <cell r="K120">
            <v>4.5199999999999996</v>
          </cell>
          <cell r="L120">
            <v>0</v>
          </cell>
          <cell r="M120">
            <v>0</v>
          </cell>
          <cell r="N120">
            <v>29.11</v>
          </cell>
          <cell r="O120">
            <v>5</v>
          </cell>
          <cell r="P120">
            <v>2010</v>
          </cell>
          <cell r="Q120">
            <v>119</v>
          </cell>
          <cell r="R120">
            <v>102010</v>
          </cell>
          <cell r="S120" t="str">
            <v>POI</v>
          </cell>
          <cell r="T120">
            <v>90</v>
          </cell>
          <cell r="U120">
            <v>0</v>
          </cell>
          <cell r="V120">
            <v>500400287104</v>
          </cell>
          <cell r="W120" t="str">
            <v>4F-18-23-C1</v>
          </cell>
        </row>
        <row r="121">
          <cell r="A121" t="str">
            <v>120860</v>
          </cell>
          <cell r="B121" t="str">
            <v>I2</v>
          </cell>
          <cell r="C121" t="str">
            <v>EMPRESA MINERA SANTA ROSA LTDA.</v>
          </cell>
          <cell r="D121" t="str">
            <v>CIRCUNVALACION S/N</v>
          </cell>
          <cell r="E121">
            <v>127614</v>
          </cell>
          <cell r="F121">
            <v>77952</v>
          </cell>
          <cell r="G121">
            <v>217</v>
          </cell>
          <cell r="H121">
            <v>42112.62</v>
          </cell>
          <cell r="I121">
            <v>13689.23</v>
          </cell>
          <cell r="J121">
            <v>3069.1</v>
          </cell>
          <cell r="K121">
            <v>5495.7</v>
          </cell>
          <cell r="L121">
            <v>960</v>
          </cell>
          <cell r="M121">
            <v>0</v>
          </cell>
          <cell r="N121">
            <v>7653.22</v>
          </cell>
          <cell r="O121">
            <v>5</v>
          </cell>
          <cell r="P121">
            <v>2010</v>
          </cell>
          <cell r="Q121">
            <v>119</v>
          </cell>
          <cell r="R121">
            <v>101843</v>
          </cell>
          <cell r="S121" t="str">
            <v>POI</v>
          </cell>
          <cell r="T121">
            <v>55</v>
          </cell>
          <cell r="U121">
            <v>0</v>
          </cell>
          <cell r="V121">
            <v>500400287104</v>
          </cell>
          <cell r="W121" t="str">
            <v>EE-B3-CE-F8-52</v>
          </cell>
        </row>
        <row r="122">
          <cell r="A122" t="str">
            <v>120888</v>
          </cell>
          <cell r="B122" t="str">
            <v>I2</v>
          </cell>
          <cell r="C122" t="str">
            <v>COOPERATIVA COMPOTOSI LTDA.</v>
          </cell>
          <cell r="D122" t="str">
            <v>CIRCUNVALACION S/N</v>
          </cell>
          <cell r="E122">
            <v>21</v>
          </cell>
          <cell r="F122">
            <v>0</v>
          </cell>
          <cell r="G122">
            <v>5</v>
          </cell>
          <cell r="H122">
            <v>6.93</v>
          </cell>
          <cell r="I122">
            <v>315.42</v>
          </cell>
          <cell r="J122">
            <v>0</v>
          </cell>
          <cell r="K122">
            <v>0.9</v>
          </cell>
          <cell r="L122">
            <v>0</v>
          </cell>
          <cell r="M122">
            <v>0</v>
          </cell>
          <cell r="N122">
            <v>41.91</v>
          </cell>
          <cell r="O122">
            <v>5</v>
          </cell>
          <cell r="P122">
            <v>2010</v>
          </cell>
          <cell r="Q122">
            <v>119</v>
          </cell>
          <cell r="R122">
            <v>101908</v>
          </cell>
          <cell r="S122" t="str">
            <v>POI</v>
          </cell>
          <cell r="T122">
            <v>55</v>
          </cell>
          <cell r="U122">
            <v>0</v>
          </cell>
          <cell r="V122">
            <v>500400287104</v>
          </cell>
          <cell r="W122" t="str">
            <v>9C-F1-0A-A5-C8</v>
          </cell>
        </row>
        <row r="123">
          <cell r="A123" t="str">
            <v>120889</v>
          </cell>
          <cell r="B123" t="str">
            <v>I1</v>
          </cell>
          <cell r="C123" t="str">
            <v>EMPRESA MINERA SANTA ROSA LTDA.</v>
          </cell>
          <cell r="D123" t="str">
            <v>CIRCUNVALACION S/N</v>
          </cell>
          <cell r="E123">
            <v>840</v>
          </cell>
          <cell r="F123">
            <v>0</v>
          </cell>
          <cell r="G123">
            <v>5</v>
          </cell>
          <cell r="H123">
            <v>277.2</v>
          </cell>
          <cell r="I123">
            <v>315.42</v>
          </cell>
          <cell r="J123">
            <v>0</v>
          </cell>
          <cell r="K123">
            <v>36.18</v>
          </cell>
          <cell r="L123">
            <v>0</v>
          </cell>
          <cell r="M123">
            <v>0</v>
          </cell>
          <cell r="N123">
            <v>77.040000000000006</v>
          </cell>
          <cell r="O123">
            <v>5</v>
          </cell>
          <cell r="P123">
            <v>2010</v>
          </cell>
          <cell r="Q123">
            <v>119</v>
          </cell>
          <cell r="R123">
            <v>101858</v>
          </cell>
          <cell r="S123" t="str">
            <v>POI</v>
          </cell>
          <cell r="T123">
            <v>55</v>
          </cell>
          <cell r="U123">
            <v>0</v>
          </cell>
          <cell r="V123">
            <v>500400287104</v>
          </cell>
          <cell r="W123" t="str">
            <v>E6-2A-EC-D0</v>
          </cell>
        </row>
        <row r="124">
          <cell r="A124" t="str">
            <v>120891</v>
          </cell>
          <cell r="B124" t="str">
            <v>I2</v>
          </cell>
          <cell r="C124" t="str">
            <v>EMPRESA MINERA BOLIVAR LIMITADA</v>
          </cell>
          <cell r="D124" t="str">
            <v>PAMPA INGENIO S/N</v>
          </cell>
          <cell r="E124">
            <v>292600</v>
          </cell>
          <cell r="F124">
            <v>186900</v>
          </cell>
          <cell r="G124">
            <v>483</v>
          </cell>
          <cell r="H124">
            <v>96558</v>
          </cell>
          <cell r="I124">
            <v>30469.57</v>
          </cell>
          <cell r="J124">
            <v>8637.8700000000008</v>
          </cell>
          <cell r="K124">
            <v>12600.82</v>
          </cell>
          <cell r="L124">
            <v>960</v>
          </cell>
          <cell r="M124">
            <v>0</v>
          </cell>
          <cell r="N124">
            <v>17636.509999999998</v>
          </cell>
          <cell r="O124">
            <v>5</v>
          </cell>
          <cell r="P124">
            <v>2010</v>
          </cell>
          <cell r="Q124">
            <v>119</v>
          </cell>
          <cell r="R124">
            <v>101918</v>
          </cell>
          <cell r="S124" t="str">
            <v>POI</v>
          </cell>
          <cell r="T124">
            <v>55</v>
          </cell>
          <cell r="U124">
            <v>0</v>
          </cell>
          <cell r="V124">
            <v>500400287104</v>
          </cell>
          <cell r="W124" t="str">
            <v>F0-9F-6D-E5-E7</v>
          </cell>
        </row>
        <row r="125">
          <cell r="A125" t="str">
            <v>120891.50</v>
          </cell>
          <cell r="B125" t="str">
            <v>I1</v>
          </cell>
          <cell r="C125" t="str">
            <v>EMPRESA MINERA BOLIVAR LTDA</v>
          </cell>
          <cell r="D125" t="str">
            <v>CIRCUNVALACION S/N</v>
          </cell>
          <cell r="E125">
            <v>23892</v>
          </cell>
          <cell r="F125">
            <v>34264</v>
          </cell>
          <cell r="G125">
            <v>59</v>
          </cell>
          <cell r="H125">
            <v>7884.36</v>
          </cell>
          <cell r="I125">
            <v>3721.96</v>
          </cell>
          <cell r="J125">
            <v>6650.42</v>
          </cell>
          <cell r="K125">
            <v>1028.9100000000001</v>
          </cell>
          <cell r="L125">
            <v>0</v>
          </cell>
          <cell r="M125">
            <v>0</v>
          </cell>
          <cell r="N125">
            <v>2373.38</v>
          </cell>
          <cell r="O125">
            <v>5</v>
          </cell>
          <cell r="P125">
            <v>2010</v>
          </cell>
          <cell r="Q125">
            <v>119</v>
          </cell>
          <cell r="R125">
            <v>101950</v>
          </cell>
          <cell r="S125" t="str">
            <v>POI</v>
          </cell>
          <cell r="T125">
            <v>55</v>
          </cell>
          <cell r="U125">
            <v>0</v>
          </cell>
          <cell r="V125">
            <v>500400287104</v>
          </cell>
          <cell r="W125" t="str">
            <v>E5-F0-57-96-83</v>
          </cell>
        </row>
        <row r="126">
          <cell r="A126" t="str">
            <v>120895</v>
          </cell>
          <cell r="B126" t="str">
            <v>I2</v>
          </cell>
          <cell r="C126" t="str">
            <v>VERA CRUZ . .</v>
          </cell>
          <cell r="D126" t="str">
            <v>PAMPA INGENIO S/N</v>
          </cell>
          <cell r="E126">
            <v>57915</v>
          </cell>
          <cell r="F126">
            <v>14198</v>
          </cell>
          <cell r="G126">
            <v>110</v>
          </cell>
          <cell r="H126">
            <v>19111.95</v>
          </cell>
          <cell r="I126">
            <v>6939.24</v>
          </cell>
          <cell r="J126">
            <v>0</v>
          </cell>
          <cell r="K126">
            <v>2494.11</v>
          </cell>
          <cell r="L126">
            <v>960</v>
          </cell>
          <cell r="M126">
            <v>0</v>
          </cell>
          <cell r="N126">
            <v>3386.65</v>
          </cell>
          <cell r="O126">
            <v>5</v>
          </cell>
          <cell r="P126">
            <v>2010</v>
          </cell>
          <cell r="Q126">
            <v>119</v>
          </cell>
          <cell r="R126">
            <v>101879</v>
          </cell>
          <cell r="S126" t="str">
            <v>POI</v>
          </cell>
          <cell r="T126">
            <v>55</v>
          </cell>
          <cell r="U126">
            <v>0</v>
          </cell>
          <cell r="V126">
            <v>500400287104</v>
          </cell>
          <cell r="W126" t="str">
            <v>13-00-82-7D-C8</v>
          </cell>
        </row>
        <row r="127">
          <cell r="A127" t="str">
            <v>120900</v>
          </cell>
          <cell r="B127" t="str">
            <v>I2</v>
          </cell>
          <cell r="C127" t="str">
            <v>COOP. MIN. UNIFICADA POTOSI LTDA.</v>
          </cell>
          <cell r="D127" t="str">
            <v>P. INGENIO S/N</v>
          </cell>
          <cell r="E127">
            <v>187</v>
          </cell>
          <cell r="F127">
            <v>0</v>
          </cell>
          <cell r="G127">
            <v>3</v>
          </cell>
          <cell r="H127">
            <v>61.71</v>
          </cell>
          <cell r="I127">
            <v>189.25</v>
          </cell>
          <cell r="J127">
            <v>0</v>
          </cell>
          <cell r="K127">
            <v>8.0500000000000007</v>
          </cell>
          <cell r="L127">
            <v>0</v>
          </cell>
          <cell r="M127">
            <v>0</v>
          </cell>
          <cell r="N127">
            <v>32.619999999999997</v>
          </cell>
          <cell r="O127">
            <v>5</v>
          </cell>
          <cell r="P127">
            <v>2010</v>
          </cell>
          <cell r="Q127">
            <v>119</v>
          </cell>
          <cell r="R127">
            <v>101870</v>
          </cell>
          <cell r="S127" t="str">
            <v>POI</v>
          </cell>
          <cell r="T127">
            <v>55</v>
          </cell>
          <cell r="U127">
            <v>0</v>
          </cell>
          <cell r="V127">
            <v>500400287104</v>
          </cell>
          <cell r="W127" t="str">
            <v>B1-BD-13-D4</v>
          </cell>
        </row>
        <row r="128">
          <cell r="A128" t="str">
            <v>120901</v>
          </cell>
          <cell r="B128" t="str">
            <v>I2</v>
          </cell>
          <cell r="C128" t="str">
            <v>EMP. MINERA SAN SILVESTRE</v>
          </cell>
          <cell r="D128" t="str">
            <v>PAMPA INGENIO S/N</v>
          </cell>
          <cell r="E128">
            <v>81579</v>
          </cell>
          <cell r="F128">
            <v>6</v>
          </cell>
          <cell r="G128">
            <v>166</v>
          </cell>
          <cell r="H128">
            <v>26921.07</v>
          </cell>
          <cell r="I128">
            <v>10471.94</v>
          </cell>
          <cell r="J128">
            <v>0</v>
          </cell>
          <cell r="K128">
            <v>3513.2</v>
          </cell>
          <cell r="L128">
            <v>960</v>
          </cell>
          <cell r="M128">
            <v>0</v>
          </cell>
          <cell r="N128">
            <v>4861.09</v>
          </cell>
          <cell r="O128">
            <v>5</v>
          </cell>
          <cell r="P128">
            <v>2010</v>
          </cell>
          <cell r="Q128">
            <v>119</v>
          </cell>
          <cell r="R128">
            <v>101874</v>
          </cell>
          <cell r="S128" t="str">
            <v>POI</v>
          </cell>
          <cell r="T128">
            <v>55</v>
          </cell>
          <cell r="U128">
            <v>0</v>
          </cell>
          <cell r="V128">
            <v>500400287104</v>
          </cell>
          <cell r="W128" t="str">
            <v>EA-BD-22-C3-ED</v>
          </cell>
        </row>
        <row r="129">
          <cell r="A129" t="str">
            <v>120907</v>
          </cell>
          <cell r="B129" t="str">
            <v>I1</v>
          </cell>
          <cell r="C129" t="str">
            <v>FUNDACION  ACLO</v>
          </cell>
          <cell r="D129" t="str">
            <v>CONDORIRI S/N</v>
          </cell>
          <cell r="E129">
            <v>10559</v>
          </cell>
          <cell r="F129">
            <v>0</v>
          </cell>
          <cell r="G129">
            <v>20</v>
          </cell>
          <cell r="H129">
            <v>3484.47</v>
          </cell>
          <cell r="I129">
            <v>1261.68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617</v>
          </cell>
          <cell r="O129">
            <v>5</v>
          </cell>
          <cell r="P129">
            <v>2010</v>
          </cell>
          <cell r="Q129">
            <v>119</v>
          </cell>
          <cell r="R129">
            <v>101947</v>
          </cell>
          <cell r="S129" t="str">
            <v>POI</v>
          </cell>
          <cell r="T129">
            <v>55</v>
          </cell>
          <cell r="U129">
            <v>0</v>
          </cell>
          <cell r="V129">
            <v>500400287104</v>
          </cell>
          <cell r="W129" t="str">
            <v>7C-A4-E2-6F-F5</v>
          </cell>
        </row>
        <row r="130">
          <cell r="A130" t="str">
            <v>120912</v>
          </cell>
          <cell r="B130" t="str">
            <v>I2</v>
          </cell>
          <cell r="C130" t="str">
            <v>EM&amp;CONS BOMBORI SRL</v>
          </cell>
          <cell r="D130" t="str">
            <v>CHUQUISACA FINAL S/N</v>
          </cell>
          <cell r="E130">
            <v>75034</v>
          </cell>
          <cell r="F130">
            <v>32051</v>
          </cell>
          <cell r="G130">
            <v>216</v>
          </cell>
          <cell r="H130">
            <v>24761.22</v>
          </cell>
          <cell r="I130">
            <v>13626.14</v>
          </cell>
          <cell r="J130">
            <v>0</v>
          </cell>
          <cell r="K130">
            <v>3231.34</v>
          </cell>
          <cell r="L130">
            <v>960</v>
          </cell>
          <cell r="M130">
            <v>0</v>
          </cell>
          <cell r="N130">
            <v>4990.3599999999997</v>
          </cell>
          <cell r="O130">
            <v>5</v>
          </cell>
          <cell r="P130">
            <v>2010</v>
          </cell>
          <cell r="Q130">
            <v>119</v>
          </cell>
          <cell r="R130">
            <v>101882</v>
          </cell>
          <cell r="S130" t="str">
            <v>POI</v>
          </cell>
          <cell r="T130">
            <v>55</v>
          </cell>
          <cell r="U130">
            <v>0</v>
          </cell>
          <cell r="V130">
            <v>500400287104</v>
          </cell>
          <cell r="W130" t="str">
            <v>65-64-93-29-8A</v>
          </cell>
        </row>
        <row r="131">
          <cell r="A131" t="str">
            <v>120912.50</v>
          </cell>
          <cell r="B131" t="str">
            <v>I2</v>
          </cell>
          <cell r="C131" t="str">
            <v>EM&amp;CONS BOMBORI SRL</v>
          </cell>
          <cell r="D131" t="str">
            <v>CHUQUISACA F S/N</v>
          </cell>
          <cell r="E131">
            <v>75895</v>
          </cell>
          <cell r="F131">
            <v>0</v>
          </cell>
          <cell r="G131">
            <v>128</v>
          </cell>
          <cell r="H131">
            <v>25045.35</v>
          </cell>
          <cell r="I131">
            <v>8074.75</v>
          </cell>
          <cell r="J131">
            <v>0</v>
          </cell>
          <cell r="K131">
            <v>3268.42</v>
          </cell>
          <cell r="L131">
            <v>0</v>
          </cell>
          <cell r="M131">
            <v>0</v>
          </cell>
          <cell r="N131">
            <v>4305.6099999999997</v>
          </cell>
          <cell r="O131">
            <v>5</v>
          </cell>
          <cell r="P131">
            <v>2010</v>
          </cell>
          <cell r="Q131">
            <v>119</v>
          </cell>
          <cell r="R131">
            <v>101943</v>
          </cell>
          <cell r="S131" t="str">
            <v>POI</v>
          </cell>
          <cell r="T131">
            <v>55</v>
          </cell>
          <cell r="U131">
            <v>0</v>
          </cell>
          <cell r="V131">
            <v>500400287104</v>
          </cell>
          <cell r="W131" t="str">
            <v>A2-D8-AF-6C</v>
          </cell>
        </row>
        <row r="132">
          <cell r="A132" t="str">
            <v>120915</v>
          </cell>
          <cell r="B132" t="str">
            <v>I2</v>
          </cell>
          <cell r="C132" t="str">
            <v>PETRA MINERALS &amp; TRADING</v>
          </cell>
          <cell r="D132" t="str">
            <v>CHUQUISACA S/N S/N</v>
          </cell>
          <cell r="E132">
            <v>100102</v>
          </cell>
          <cell r="F132">
            <v>22063</v>
          </cell>
          <cell r="G132">
            <v>159</v>
          </cell>
          <cell r="H132">
            <v>33033.660000000003</v>
          </cell>
          <cell r="I132">
            <v>10030.36</v>
          </cell>
          <cell r="J132">
            <v>0</v>
          </cell>
          <cell r="K132">
            <v>4310.8900000000003</v>
          </cell>
          <cell r="L132">
            <v>960</v>
          </cell>
          <cell r="M132">
            <v>0</v>
          </cell>
          <cell r="N132">
            <v>5598.32</v>
          </cell>
          <cell r="O132">
            <v>5</v>
          </cell>
          <cell r="P132">
            <v>2010</v>
          </cell>
          <cell r="Q132">
            <v>119</v>
          </cell>
          <cell r="R132">
            <v>101875</v>
          </cell>
          <cell r="S132" t="str">
            <v>POI</v>
          </cell>
          <cell r="T132">
            <v>55</v>
          </cell>
          <cell r="U132">
            <v>0</v>
          </cell>
          <cell r="V132">
            <v>500400287104</v>
          </cell>
          <cell r="W132" t="str">
            <v>1D-91-5D-BE-4B</v>
          </cell>
        </row>
        <row r="133">
          <cell r="A133" t="str">
            <v>120917</v>
          </cell>
          <cell r="B133" t="str">
            <v>I2</v>
          </cell>
          <cell r="C133" t="str">
            <v>CONSORCIO MINERO S.A.</v>
          </cell>
          <cell r="D133" t="str">
            <v>CIRCUNVALACION S/N</v>
          </cell>
          <cell r="E133">
            <v>125162</v>
          </cell>
          <cell r="F133">
            <v>44407</v>
          </cell>
          <cell r="G133">
            <v>257</v>
          </cell>
          <cell r="H133">
            <v>41303.46</v>
          </cell>
          <cell r="I133">
            <v>16212.59</v>
          </cell>
          <cell r="J133">
            <v>0</v>
          </cell>
          <cell r="K133">
            <v>5390.1</v>
          </cell>
          <cell r="L133">
            <v>960</v>
          </cell>
          <cell r="M133">
            <v>0</v>
          </cell>
          <cell r="N133">
            <v>7477.09</v>
          </cell>
          <cell r="O133">
            <v>5</v>
          </cell>
          <cell r="P133">
            <v>2010</v>
          </cell>
          <cell r="Q133">
            <v>119</v>
          </cell>
          <cell r="R133">
            <v>101885</v>
          </cell>
          <cell r="S133" t="str">
            <v>POI</v>
          </cell>
          <cell r="T133">
            <v>55</v>
          </cell>
          <cell r="U133">
            <v>0</v>
          </cell>
          <cell r="V133">
            <v>500400287104</v>
          </cell>
          <cell r="W133" t="str">
            <v>3D-14-5D-C7-27</v>
          </cell>
        </row>
        <row r="134">
          <cell r="A134" t="str">
            <v>120918</v>
          </cell>
          <cell r="B134" t="str">
            <v>I1</v>
          </cell>
          <cell r="C134" t="str">
            <v>AAPOS  POTOSI</v>
          </cell>
          <cell r="D134" t="str">
            <v>PUITUCANI S/N</v>
          </cell>
          <cell r="E134">
            <v>374</v>
          </cell>
          <cell r="F134">
            <v>145</v>
          </cell>
          <cell r="G134">
            <v>11</v>
          </cell>
          <cell r="H134">
            <v>123.42</v>
          </cell>
          <cell r="I134">
            <v>693.92</v>
          </cell>
          <cell r="J134">
            <v>0</v>
          </cell>
          <cell r="K134">
            <v>16.11</v>
          </cell>
          <cell r="L134">
            <v>0</v>
          </cell>
          <cell r="M134">
            <v>0</v>
          </cell>
          <cell r="N134">
            <v>106.25</v>
          </cell>
          <cell r="O134">
            <v>5</v>
          </cell>
          <cell r="P134">
            <v>2010</v>
          </cell>
          <cell r="Q134">
            <v>119</v>
          </cell>
          <cell r="R134">
            <v>101904</v>
          </cell>
          <cell r="S134" t="str">
            <v>POI</v>
          </cell>
          <cell r="T134">
            <v>55</v>
          </cell>
          <cell r="U134">
            <v>0</v>
          </cell>
          <cell r="V134">
            <v>500400287104</v>
          </cell>
          <cell r="W134" t="str">
            <v>9F-D3-3C-19-10</v>
          </cell>
        </row>
        <row r="135">
          <cell r="A135" t="str">
            <v>120919</v>
          </cell>
          <cell r="B135" t="str">
            <v>I2</v>
          </cell>
          <cell r="C135" t="str">
            <v>COOP. MINERA UNIFICADA POTOSI LTDA.</v>
          </cell>
          <cell r="D135" t="str">
            <v>M. COLQUECHACA S/N</v>
          </cell>
          <cell r="E135">
            <v>6629</v>
          </cell>
          <cell r="F135">
            <v>0</v>
          </cell>
          <cell r="G135">
            <v>60</v>
          </cell>
          <cell r="H135">
            <v>2187.5700000000002</v>
          </cell>
          <cell r="I135">
            <v>3785.04</v>
          </cell>
          <cell r="J135">
            <v>0</v>
          </cell>
          <cell r="K135">
            <v>285.48</v>
          </cell>
          <cell r="L135">
            <v>0</v>
          </cell>
          <cell r="M135">
            <v>0</v>
          </cell>
          <cell r="N135">
            <v>776.44</v>
          </cell>
          <cell r="O135">
            <v>5</v>
          </cell>
          <cell r="P135">
            <v>2010</v>
          </cell>
          <cell r="Q135">
            <v>119</v>
          </cell>
          <cell r="R135">
            <v>101906</v>
          </cell>
          <cell r="S135" t="str">
            <v>POI</v>
          </cell>
          <cell r="T135">
            <v>55</v>
          </cell>
          <cell r="U135">
            <v>0</v>
          </cell>
          <cell r="V135">
            <v>500400287104</v>
          </cell>
          <cell r="W135" t="str">
            <v>7D-F1-19-29-A5</v>
          </cell>
        </row>
        <row r="136">
          <cell r="A136" t="str">
            <v>120920</v>
          </cell>
          <cell r="B136" t="str">
            <v>I2</v>
          </cell>
          <cell r="C136" t="str">
            <v>SERGEOMIN . .</v>
          </cell>
          <cell r="D136" t="str">
            <v>CHUQUISACA S/N</v>
          </cell>
          <cell r="E136">
            <v>5</v>
          </cell>
          <cell r="F136">
            <v>0</v>
          </cell>
          <cell r="G136">
            <v>3</v>
          </cell>
          <cell r="H136">
            <v>1.65</v>
          </cell>
          <cell r="I136">
            <v>189.25</v>
          </cell>
          <cell r="J136">
            <v>0</v>
          </cell>
          <cell r="K136">
            <v>0.22</v>
          </cell>
          <cell r="L136">
            <v>0</v>
          </cell>
          <cell r="M136">
            <v>0</v>
          </cell>
          <cell r="N136">
            <v>24.82</v>
          </cell>
          <cell r="O136">
            <v>5</v>
          </cell>
          <cell r="P136">
            <v>2010</v>
          </cell>
          <cell r="Q136">
            <v>119</v>
          </cell>
          <cell r="R136">
            <v>101883</v>
          </cell>
          <cell r="S136" t="str">
            <v>POI</v>
          </cell>
          <cell r="T136">
            <v>55</v>
          </cell>
          <cell r="U136">
            <v>0</v>
          </cell>
          <cell r="V136">
            <v>500400287104</v>
          </cell>
          <cell r="W136" t="str">
            <v>FC-C4-40-FD</v>
          </cell>
        </row>
        <row r="137">
          <cell r="A137" t="str">
            <v>120921.50</v>
          </cell>
          <cell r="B137" t="str">
            <v>I2</v>
          </cell>
          <cell r="C137" t="str">
            <v>CRUZ TORRES JUAN</v>
          </cell>
          <cell r="D137" t="str">
            <v>MINA PORVENIR S/N</v>
          </cell>
          <cell r="E137">
            <v>58</v>
          </cell>
          <cell r="F137">
            <v>0</v>
          </cell>
          <cell r="G137">
            <v>3</v>
          </cell>
          <cell r="H137">
            <v>19.14</v>
          </cell>
          <cell r="I137">
            <v>189.25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27.09</v>
          </cell>
          <cell r="O137">
            <v>5</v>
          </cell>
          <cell r="P137">
            <v>2010</v>
          </cell>
          <cell r="Q137">
            <v>119</v>
          </cell>
          <cell r="R137">
            <v>101900</v>
          </cell>
          <cell r="S137" t="str">
            <v>POI</v>
          </cell>
          <cell r="T137">
            <v>55</v>
          </cell>
          <cell r="U137">
            <v>0</v>
          </cell>
          <cell r="V137">
            <v>500400287104</v>
          </cell>
          <cell r="W137" t="str">
            <v>50-AB-ED-42</v>
          </cell>
        </row>
        <row r="138">
          <cell r="A138" t="str">
            <v>120922</v>
          </cell>
          <cell r="B138" t="str">
            <v>I1</v>
          </cell>
          <cell r="C138" t="str">
            <v>GARNICA FERNANDEZ CARMELO</v>
          </cell>
          <cell r="D138" t="str">
            <v>M. PORVENIR S/N</v>
          </cell>
          <cell r="E138">
            <v>508</v>
          </cell>
          <cell r="F138">
            <v>0</v>
          </cell>
          <cell r="G138">
            <v>3</v>
          </cell>
          <cell r="H138">
            <v>167.64</v>
          </cell>
          <cell r="I138">
            <v>189.25</v>
          </cell>
          <cell r="J138">
            <v>0</v>
          </cell>
          <cell r="K138">
            <v>21.88</v>
          </cell>
          <cell r="L138">
            <v>0</v>
          </cell>
          <cell r="M138">
            <v>0</v>
          </cell>
          <cell r="N138">
            <v>46.4</v>
          </cell>
          <cell r="O138">
            <v>5</v>
          </cell>
          <cell r="P138">
            <v>2010</v>
          </cell>
          <cell r="Q138">
            <v>119</v>
          </cell>
          <cell r="R138">
            <v>101949</v>
          </cell>
          <cell r="S138" t="str">
            <v>POI</v>
          </cell>
          <cell r="T138">
            <v>55</v>
          </cell>
          <cell r="U138">
            <v>0</v>
          </cell>
          <cell r="V138">
            <v>500400287104</v>
          </cell>
          <cell r="W138" t="str">
            <v>24-27-6E-1D-4C</v>
          </cell>
        </row>
        <row r="139">
          <cell r="A139" t="str">
            <v>120924</v>
          </cell>
          <cell r="B139" t="str">
            <v>I2</v>
          </cell>
          <cell r="C139" t="str">
            <v>EMPRESA MINERA EL MOLINO LTDA.</v>
          </cell>
          <cell r="D139" t="str">
            <v>CHUQUISACA S/N S/N</v>
          </cell>
          <cell r="E139">
            <v>738</v>
          </cell>
          <cell r="F139">
            <v>0</v>
          </cell>
          <cell r="G139">
            <v>13</v>
          </cell>
          <cell r="H139">
            <v>243.54</v>
          </cell>
          <cell r="I139">
            <v>820.09</v>
          </cell>
          <cell r="J139">
            <v>0</v>
          </cell>
          <cell r="K139">
            <v>31.78</v>
          </cell>
          <cell r="L139">
            <v>0</v>
          </cell>
          <cell r="M139">
            <v>0</v>
          </cell>
          <cell r="N139">
            <v>138.27000000000001</v>
          </cell>
          <cell r="O139">
            <v>5</v>
          </cell>
          <cell r="P139">
            <v>2010</v>
          </cell>
          <cell r="Q139">
            <v>119</v>
          </cell>
          <cell r="R139">
            <v>101873</v>
          </cell>
          <cell r="S139" t="str">
            <v>POI</v>
          </cell>
          <cell r="T139">
            <v>55</v>
          </cell>
          <cell r="U139">
            <v>0</v>
          </cell>
          <cell r="V139">
            <v>500400287104</v>
          </cell>
          <cell r="W139" t="str">
            <v>B8-42-C3-B7-F7</v>
          </cell>
        </row>
        <row r="140">
          <cell r="A140" t="str">
            <v>120929</v>
          </cell>
          <cell r="B140" t="str">
            <v>I2</v>
          </cell>
          <cell r="C140" t="str">
            <v>CHOQUE UÑO FABIAN</v>
          </cell>
          <cell r="D140" t="str">
            <v>M. LA PLATA S/N</v>
          </cell>
          <cell r="E140">
            <v>135</v>
          </cell>
          <cell r="F140">
            <v>49</v>
          </cell>
          <cell r="G140">
            <v>5</v>
          </cell>
          <cell r="H140">
            <v>44.55</v>
          </cell>
          <cell r="I140">
            <v>315.42</v>
          </cell>
          <cell r="J140">
            <v>0</v>
          </cell>
          <cell r="K140">
            <v>5.81</v>
          </cell>
          <cell r="L140">
            <v>0</v>
          </cell>
          <cell r="M140">
            <v>0</v>
          </cell>
          <cell r="N140">
            <v>46.8</v>
          </cell>
          <cell r="O140">
            <v>5</v>
          </cell>
          <cell r="P140">
            <v>2010</v>
          </cell>
          <cell r="Q140">
            <v>119</v>
          </cell>
          <cell r="R140">
            <v>101994</v>
          </cell>
          <cell r="S140" t="str">
            <v>POI</v>
          </cell>
          <cell r="T140">
            <v>90</v>
          </cell>
          <cell r="U140">
            <v>0</v>
          </cell>
          <cell r="V140">
            <v>500400287104</v>
          </cell>
          <cell r="W140" t="str">
            <v>4D-4D-70-AE</v>
          </cell>
        </row>
        <row r="141">
          <cell r="A141" t="str">
            <v>120932</v>
          </cell>
          <cell r="B141" t="str">
            <v>I1</v>
          </cell>
          <cell r="C141" t="str">
            <v>ZAMBRANA LLANOS RUBEN</v>
          </cell>
          <cell r="D141" t="str">
            <v>M. CONSTANZA S/N</v>
          </cell>
          <cell r="E141">
            <v>507</v>
          </cell>
          <cell r="F141">
            <v>0</v>
          </cell>
          <cell r="G141">
            <v>2</v>
          </cell>
          <cell r="H141">
            <v>167.31</v>
          </cell>
          <cell r="I141">
            <v>126.17</v>
          </cell>
          <cell r="J141">
            <v>0</v>
          </cell>
          <cell r="K141">
            <v>21.83</v>
          </cell>
          <cell r="L141">
            <v>0</v>
          </cell>
          <cell r="M141">
            <v>0</v>
          </cell>
          <cell r="N141">
            <v>38.15</v>
          </cell>
          <cell r="O141">
            <v>5</v>
          </cell>
          <cell r="P141">
            <v>2010</v>
          </cell>
          <cell r="Q141">
            <v>119</v>
          </cell>
          <cell r="R141">
            <v>101920</v>
          </cell>
          <cell r="S141" t="str">
            <v>POI</v>
          </cell>
          <cell r="T141">
            <v>55</v>
          </cell>
          <cell r="U141">
            <v>0</v>
          </cell>
          <cell r="V141">
            <v>500400287104</v>
          </cell>
          <cell r="W141" t="str">
            <v>09-7E-E9-56-B3</v>
          </cell>
        </row>
        <row r="142">
          <cell r="A142" t="str">
            <v>120933</v>
          </cell>
          <cell r="B142" t="str">
            <v>I2</v>
          </cell>
          <cell r="C142" t="str">
            <v>BUSTAMANTE GARCIA RENE</v>
          </cell>
          <cell r="D142" t="str">
            <v>M. ACONCAGUA S/N</v>
          </cell>
          <cell r="E142">
            <v>928</v>
          </cell>
          <cell r="F142">
            <v>365</v>
          </cell>
          <cell r="G142">
            <v>40</v>
          </cell>
          <cell r="H142">
            <v>306.24</v>
          </cell>
          <cell r="I142">
            <v>2523.36</v>
          </cell>
          <cell r="J142">
            <v>0</v>
          </cell>
          <cell r="K142">
            <v>39.96</v>
          </cell>
          <cell r="L142">
            <v>0</v>
          </cell>
          <cell r="M142">
            <v>0</v>
          </cell>
          <cell r="N142">
            <v>367.85</v>
          </cell>
          <cell r="O142">
            <v>5</v>
          </cell>
          <cell r="P142">
            <v>2010</v>
          </cell>
          <cell r="Q142">
            <v>119</v>
          </cell>
          <cell r="R142">
            <v>101942</v>
          </cell>
          <cell r="S142" t="str">
            <v>POI</v>
          </cell>
          <cell r="T142">
            <v>55</v>
          </cell>
          <cell r="U142">
            <v>0</v>
          </cell>
          <cell r="V142">
            <v>500400287104</v>
          </cell>
          <cell r="W142" t="str">
            <v>F4-A6-BA-62-26</v>
          </cell>
        </row>
        <row r="143">
          <cell r="A143" t="str">
            <v>120934</v>
          </cell>
          <cell r="B143" t="str">
            <v>I1</v>
          </cell>
          <cell r="C143" t="str">
            <v>MAMANI VILLANUEVA WILBER</v>
          </cell>
          <cell r="D143" t="str">
            <v>MINA CONSTANZA S/N</v>
          </cell>
          <cell r="E143">
            <v>145</v>
          </cell>
          <cell r="F143">
            <v>0</v>
          </cell>
          <cell r="G143">
            <v>2</v>
          </cell>
          <cell r="H143">
            <v>47.85</v>
          </cell>
          <cell r="I143">
            <v>126.17</v>
          </cell>
          <cell r="J143">
            <v>0</v>
          </cell>
          <cell r="K143">
            <v>6.24</v>
          </cell>
          <cell r="L143">
            <v>0</v>
          </cell>
          <cell r="M143">
            <v>0</v>
          </cell>
          <cell r="N143">
            <v>22.62</v>
          </cell>
          <cell r="O143">
            <v>5</v>
          </cell>
          <cell r="P143">
            <v>2010</v>
          </cell>
          <cell r="Q143">
            <v>119</v>
          </cell>
          <cell r="R143">
            <v>101821</v>
          </cell>
          <cell r="S143" t="str">
            <v>POI</v>
          </cell>
          <cell r="T143">
            <v>55</v>
          </cell>
          <cell r="U143">
            <v>0</v>
          </cell>
          <cell r="V143">
            <v>500400287104</v>
          </cell>
          <cell r="W143" t="str">
            <v>2D-19-91-DF</v>
          </cell>
        </row>
        <row r="144">
          <cell r="A144" t="str">
            <v>120935</v>
          </cell>
          <cell r="B144" t="str">
            <v>I2</v>
          </cell>
          <cell r="C144" t="str">
            <v>COOPERATIVA VILLA IMPERIAL</v>
          </cell>
          <cell r="D144" t="str">
            <v>MINA CONSTANZA S/N</v>
          </cell>
          <cell r="E144">
            <v>12212</v>
          </cell>
          <cell r="F144">
            <v>3236</v>
          </cell>
          <cell r="G144">
            <v>64</v>
          </cell>
          <cell r="H144">
            <v>4029.96</v>
          </cell>
          <cell r="I144">
            <v>4037.38</v>
          </cell>
          <cell r="J144">
            <v>0</v>
          </cell>
          <cell r="K144">
            <v>525.91</v>
          </cell>
          <cell r="L144">
            <v>0</v>
          </cell>
          <cell r="M144">
            <v>0</v>
          </cell>
          <cell r="N144">
            <v>1048.75</v>
          </cell>
          <cell r="O144">
            <v>5</v>
          </cell>
          <cell r="P144">
            <v>2010</v>
          </cell>
          <cell r="Q144">
            <v>119</v>
          </cell>
          <cell r="R144">
            <v>101894</v>
          </cell>
          <cell r="S144" t="str">
            <v>POI</v>
          </cell>
          <cell r="T144">
            <v>55</v>
          </cell>
          <cell r="U144">
            <v>0</v>
          </cell>
          <cell r="V144">
            <v>500400287104</v>
          </cell>
          <cell r="W144" t="str">
            <v>34-D8-16-1F</v>
          </cell>
        </row>
        <row r="145">
          <cell r="A145" t="str">
            <v>120939</v>
          </cell>
          <cell r="B145" t="str">
            <v>I2</v>
          </cell>
          <cell r="C145" t="str">
            <v>EMPRESA  MINERA SANTA LUCIA</v>
          </cell>
          <cell r="D145" t="str">
            <v>MINA CONCEBIDA S/N</v>
          </cell>
          <cell r="E145">
            <v>16354</v>
          </cell>
          <cell r="F145">
            <v>7020</v>
          </cell>
          <cell r="G145">
            <v>96</v>
          </cell>
          <cell r="H145">
            <v>5396.82</v>
          </cell>
          <cell r="I145">
            <v>6056.06</v>
          </cell>
          <cell r="J145">
            <v>0</v>
          </cell>
          <cell r="K145">
            <v>704.28</v>
          </cell>
          <cell r="L145">
            <v>0</v>
          </cell>
          <cell r="M145">
            <v>0</v>
          </cell>
          <cell r="N145">
            <v>1488.87</v>
          </cell>
          <cell r="O145">
            <v>5</v>
          </cell>
          <cell r="P145">
            <v>2010</v>
          </cell>
          <cell r="Q145">
            <v>119</v>
          </cell>
          <cell r="R145">
            <v>101998</v>
          </cell>
          <cell r="S145" t="str">
            <v>POI</v>
          </cell>
          <cell r="T145">
            <v>90</v>
          </cell>
          <cell r="U145">
            <v>0</v>
          </cell>
          <cell r="V145">
            <v>500400287104</v>
          </cell>
          <cell r="W145" t="str">
            <v>2E-40-0F-37</v>
          </cell>
        </row>
        <row r="146">
          <cell r="A146" t="str">
            <v>120940</v>
          </cell>
          <cell r="B146" t="str">
            <v>I2</v>
          </cell>
          <cell r="C146" t="str">
            <v>EMPRESA MIN. SANTA CATALINA LTDA.</v>
          </cell>
          <cell r="D146" t="str">
            <v>BETANZOS FINAL S/N</v>
          </cell>
          <cell r="E146">
            <v>104668</v>
          </cell>
          <cell r="F146">
            <v>0</v>
          </cell>
          <cell r="G146">
            <v>237</v>
          </cell>
          <cell r="H146">
            <v>34540.44</v>
          </cell>
          <cell r="I146">
            <v>14950.91</v>
          </cell>
          <cell r="J146">
            <v>0</v>
          </cell>
          <cell r="K146">
            <v>4507.53</v>
          </cell>
          <cell r="L146">
            <v>960</v>
          </cell>
          <cell r="M146">
            <v>0</v>
          </cell>
          <cell r="N146">
            <v>6433.88</v>
          </cell>
          <cell r="O146">
            <v>5</v>
          </cell>
          <cell r="P146">
            <v>2010</v>
          </cell>
          <cell r="Q146">
            <v>119</v>
          </cell>
          <cell r="R146">
            <v>101832</v>
          </cell>
          <cell r="S146" t="str">
            <v>POI</v>
          </cell>
          <cell r="T146">
            <v>55</v>
          </cell>
          <cell r="U146">
            <v>0</v>
          </cell>
          <cell r="V146">
            <v>500400287104</v>
          </cell>
          <cell r="W146" t="str">
            <v>FF-83-DE-B2-E1</v>
          </cell>
        </row>
        <row r="147">
          <cell r="A147" t="str">
            <v>120941</v>
          </cell>
          <cell r="B147" t="str">
            <v>I2</v>
          </cell>
          <cell r="C147" t="str">
            <v>COOPERATIVA MINERA UNIFICADA POTOSI</v>
          </cell>
          <cell r="D147" t="str">
            <v>CERRO RICO - MINA SA S/N</v>
          </cell>
          <cell r="E147">
            <v>5945</v>
          </cell>
          <cell r="F147">
            <v>183</v>
          </cell>
          <cell r="G147">
            <v>61</v>
          </cell>
          <cell r="H147">
            <v>1961.85</v>
          </cell>
          <cell r="I147">
            <v>3848.12</v>
          </cell>
          <cell r="J147">
            <v>0</v>
          </cell>
          <cell r="K147">
            <v>256.02</v>
          </cell>
          <cell r="L147">
            <v>0</v>
          </cell>
          <cell r="M147">
            <v>0</v>
          </cell>
          <cell r="N147">
            <v>755.3</v>
          </cell>
          <cell r="O147">
            <v>5</v>
          </cell>
          <cell r="P147">
            <v>2010</v>
          </cell>
          <cell r="Q147">
            <v>119</v>
          </cell>
          <cell r="R147">
            <v>101944</v>
          </cell>
          <cell r="S147" t="str">
            <v>POI</v>
          </cell>
          <cell r="T147">
            <v>55</v>
          </cell>
          <cell r="U147">
            <v>0</v>
          </cell>
          <cell r="V147">
            <v>500400287104</v>
          </cell>
          <cell r="W147" t="str">
            <v>AC-94-72-B9</v>
          </cell>
        </row>
        <row r="148">
          <cell r="A148" t="str">
            <v>120944</v>
          </cell>
          <cell r="B148" t="str">
            <v>I2</v>
          </cell>
          <cell r="C148" t="str">
            <v>COOPERATIVA  27 DE MARZO</v>
          </cell>
          <cell r="D148" t="str">
            <v>MINA LA NEGRA S/N</v>
          </cell>
          <cell r="E148">
            <v>11659</v>
          </cell>
          <cell r="F148">
            <v>6350</v>
          </cell>
          <cell r="G148">
            <v>82</v>
          </cell>
          <cell r="H148">
            <v>3847.47</v>
          </cell>
          <cell r="I148">
            <v>5172.8900000000003</v>
          </cell>
          <cell r="J148">
            <v>225.51</v>
          </cell>
          <cell r="K148">
            <v>502.1</v>
          </cell>
          <cell r="L148">
            <v>0</v>
          </cell>
          <cell r="M148">
            <v>0</v>
          </cell>
          <cell r="N148">
            <v>1201.96</v>
          </cell>
          <cell r="O148">
            <v>5</v>
          </cell>
          <cell r="P148">
            <v>2010</v>
          </cell>
          <cell r="Q148">
            <v>119</v>
          </cell>
          <cell r="R148">
            <v>101993</v>
          </cell>
          <cell r="S148" t="str">
            <v>POI</v>
          </cell>
          <cell r="T148">
            <v>90</v>
          </cell>
          <cell r="U148">
            <v>0</v>
          </cell>
          <cell r="V148">
            <v>500400287104</v>
          </cell>
          <cell r="W148" t="str">
            <v>50-95-62-0C-1B</v>
          </cell>
        </row>
        <row r="149">
          <cell r="A149" t="str">
            <v>120944.50</v>
          </cell>
          <cell r="B149" t="str">
            <v>I1</v>
          </cell>
          <cell r="C149" t="str">
            <v>EMPRESA MINERA SANTA LUCIA LTDA</v>
          </cell>
          <cell r="D149" t="str">
            <v>MINA REAL SOCABON S/N</v>
          </cell>
          <cell r="E149">
            <v>141</v>
          </cell>
          <cell r="F149">
            <v>109</v>
          </cell>
          <cell r="G149">
            <v>3</v>
          </cell>
          <cell r="H149">
            <v>46.53</v>
          </cell>
          <cell r="I149">
            <v>189.25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30.65</v>
          </cell>
          <cell r="O149">
            <v>5</v>
          </cell>
          <cell r="P149">
            <v>2010</v>
          </cell>
          <cell r="Q149">
            <v>119</v>
          </cell>
          <cell r="R149">
            <v>102004</v>
          </cell>
          <cell r="S149" t="str">
            <v>POI</v>
          </cell>
          <cell r="T149">
            <v>90</v>
          </cell>
          <cell r="U149">
            <v>0</v>
          </cell>
          <cell r="V149">
            <v>500400287104</v>
          </cell>
          <cell r="W149" t="str">
            <v>9F-29-63-85-B0</v>
          </cell>
        </row>
        <row r="150">
          <cell r="A150" t="str">
            <v>120946.10</v>
          </cell>
          <cell r="B150" t="str">
            <v>I2</v>
          </cell>
          <cell r="C150" t="str">
            <v>CRUZ MAMANI CELESTINO</v>
          </cell>
          <cell r="D150" t="str">
            <v>M. FORZADOS I S/N</v>
          </cell>
          <cell r="E150">
            <v>8405</v>
          </cell>
          <cell r="F150">
            <v>6</v>
          </cell>
          <cell r="G150">
            <v>79</v>
          </cell>
          <cell r="H150">
            <v>2773.65</v>
          </cell>
          <cell r="I150">
            <v>4983.6400000000003</v>
          </cell>
          <cell r="J150">
            <v>0</v>
          </cell>
          <cell r="K150">
            <v>361.96</v>
          </cell>
          <cell r="L150">
            <v>0</v>
          </cell>
          <cell r="M150">
            <v>0</v>
          </cell>
          <cell r="N150">
            <v>1008.45</v>
          </cell>
          <cell r="O150">
            <v>5</v>
          </cell>
          <cell r="P150">
            <v>2010</v>
          </cell>
          <cell r="Q150">
            <v>119</v>
          </cell>
          <cell r="R150">
            <v>101899</v>
          </cell>
          <cell r="S150" t="str">
            <v>POI</v>
          </cell>
          <cell r="T150">
            <v>55</v>
          </cell>
          <cell r="U150">
            <v>0</v>
          </cell>
          <cell r="V150">
            <v>500400287104</v>
          </cell>
          <cell r="W150" t="str">
            <v>3C-17-30-67</v>
          </cell>
        </row>
        <row r="151">
          <cell r="A151" t="str">
            <v>120947</v>
          </cell>
          <cell r="B151" t="str">
            <v>I2</v>
          </cell>
          <cell r="C151" t="str">
            <v>NOGALES . JUAN CARLOS</v>
          </cell>
          <cell r="D151" t="str">
            <v>FORZADOS I S/N</v>
          </cell>
          <cell r="E151">
            <v>35203</v>
          </cell>
          <cell r="F151">
            <v>17099</v>
          </cell>
          <cell r="G151">
            <v>111</v>
          </cell>
          <cell r="H151">
            <v>11616.99</v>
          </cell>
          <cell r="I151">
            <v>7002.32</v>
          </cell>
          <cell r="J151">
            <v>18.62</v>
          </cell>
          <cell r="K151">
            <v>1516.02</v>
          </cell>
          <cell r="L151">
            <v>0</v>
          </cell>
          <cell r="M151">
            <v>0</v>
          </cell>
          <cell r="N151">
            <v>2422.9299999999998</v>
          </cell>
          <cell r="O151">
            <v>5</v>
          </cell>
          <cell r="P151">
            <v>2010</v>
          </cell>
          <cell r="Q151">
            <v>119</v>
          </cell>
          <cell r="R151">
            <v>101929</v>
          </cell>
          <cell r="S151" t="str">
            <v>POI</v>
          </cell>
          <cell r="T151">
            <v>55</v>
          </cell>
          <cell r="U151">
            <v>0</v>
          </cell>
          <cell r="V151">
            <v>500400287104</v>
          </cell>
          <cell r="W151" t="str">
            <v>90-E9-46-C9-8C</v>
          </cell>
        </row>
        <row r="152">
          <cell r="A152" t="str">
            <v>120949</v>
          </cell>
          <cell r="B152" t="str">
            <v>I2</v>
          </cell>
          <cell r="C152" t="str">
            <v>IMBOL  S.A.</v>
          </cell>
          <cell r="D152" t="str">
            <v>CIRCUNVALACION S/N</v>
          </cell>
          <cell r="E152">
            <v>227654</v>
          </cell>
          <cell r="F152">
            <v>96852</v>
          </cell>
          <cell r="G152">
            <v>482</v>
          </cell>
          <cell r="H152">
            <v>75125.820000000007</v>
          </cell>
          <cell r="I152">
            <v>30406.49</v>
          </cell>
          <cell r="J152">
            <v>0</v>
          </cell>
          <cell r="K152">
            <v>9803.92</v>
          </cell>
          <cell r="L152">
            <v>960</v>
          </cell>
          <cell r="M152">
            <v>0</v>
          </cell>
          <cell r="N152">
            <v>13719.2</v>
          </cell>
          <cell r="O152">
            <v>5</v>
          </cell>
          <cell r="P152">
            <v>2010</v>
          </cell>
          <cell r="Q152">
            <v>119</v>
          </cell>
          <cell r="R152">
            <v>101897</v>
          </cell>
          <cell r="S152" t="str">
            <v>POI</v>
          </cell>
          <cell r="T152">
            <v>55</v>
          </cell>
          <cell r="U152">
            <v>0</v>
          </cell>
          <cell r="V152">
            <v>500400287104</v>
          </cell>
          <cell r="W152" t="str">
            <v>93-3E-95-0B-DA</v>
          </cell>
        </row>
        <row r="153">
          <cell r="A153" t="str">
            <v>120950</v>
          </cell>
          <cell r="B153" t="str">
            <v>I2</v>
          </cell>
          <cell r="C153" t="str">
            <v>EMP. MIN. CAREAGA ALURRALDE</v>
          </cell>
          <cell r="D153" t="str">
            <v>STA. ROSA S/N</v>
          </cell>
          <cell r="E153">
            <v>193504</v>
          </cell>
          <cell r="F153">
            <v>99332</v>
          </cell>
          <cell r="G153">
            <v>336</v>
          </cell>
          <cell r="H153">
            <v>63856.32</v>
          </cell>
          <cell r="I153">
            <v>21196.22</v>
          </cell>
          <cell r="J153">
            <v>1020.63</v>
          </cell>
          <cell r="K153">
            <v>8333.25</v>
          </cell>
          <cell r="L153">
            <v>960</v>
          </cell>
          <cell r="M153">
            <v>0</v>
          </cell>
          <cell r="N153">
            <v>11189.51</v>
          </cell>
          <cell r="O153">
            <v>5</v>
          </cell>
          <cell r="P153">
            <v>2010</v>
          </cell>
          <cell r="Q153">
            <v>119</v>
          </cell>
          <cell r="R153">
            <v>101888</v>
          </cell>
          <cell r="S153" t="str">
            <v>POI</v>
          </cell>
          <cell r="T153">
            <v>55</v>
          </cell>
          <cell r="U153">
            <v>0</v>
          </cell>
          <cell r="V153">
            <v>500400287104</v>
          </cell>
          <cell r="W153" t="str">
            <v>CA-64-0A-63-7A</v>
          </cell>
        </row>
        <row r="154">
          <cell r="A154" t="str">
            <v>120951</v>
          </cell>
          <cell r="B154" t="str">
            <v>I2</v>
          </cell>
          <cell r="C154" t="str">
            <v>EMP. MIN. CANALMIN EXPORT SRL.</v>
          </cell>
          <cell r="D154" t="str">
            <v>CIRCUNVALACION 8540 8540</v>
          </cell>
          <cell r="E154">
            <v>69300</v>
          </cell>
          <cell r="F154">
            <v>45404</v>
          </cell>
          <cell r="G154">
            <v>324</v>
          </cell>
          <cell r="H154">
            <v>22869</v>
          </cell>
          <cell r="I154">
            <v>20439.22</v>
          </cell>
          <cell r="J154">
            <v>3291.42</v>
          </cell>
          <cell r="K154">
            <v>2984.4</v>
          </cell>
          <cell r="L154">
            <v>960</v>
          </cell>
          <cell r="M154">
            <v>0</v>
          </cell>
          <cell r="N154">
            <v>6057.95</v>
          </cell>
          <cell r="O154">
            <v>5</v>
          </cell>
          <cell r="P154">
            <v>2010</v>
          </cell>
          <cell r="Q154">
            <v>119</v>
          </cell>
          <cell r="R154">
            <v>101896</v>
          </cell>
          <cell r="S154" t="str">
            <v>POI</v>
          </cell>
          <cell r="T154">
            <v>55</v>
          </cell>
          <cell r="U154">
            <v>0</v>
          </cell>
          <cell r="V154">
            <v>500400287104</v>
          </cell>
          <cell r="W154" t="str">
            <v>53-AA-9E-26-33</v>
          </cell>
        </row>
        <row r="155">
          <cell r="A155" t="str">
            <v>120952</v>
          </cell>
          <cell r="B155" t="str">
            <v>I2</v>
          </cell>
          <cell r="C155" t="str">
            <v>NOGALES GARRON JUAN CARLOS</v>
          </cell>
          <cell r="D155" t="str">
            <v>CIRCUNVALACION S/N</v>
          </cell>
          <cell r="E155">
            <v>250628</v>
          </cell>
          <cell r="F155">
            <v>92533</v>
          </cell>
          <cell r="G155">
            <v>407</v>
          </cell>
          <cell r="H155">
            <v>82707.240000000005</v>
          </cell>
          <cell r="I155">
            <v>25675.19</v>
          </cell>
          <cell r="J155">
            <v>0</v>
          </cell>
          <cell r="K155">
            <v>10793.3</v>
          </cell>
          <cell r="L155">
            <v>960</v>
          </cell>
          <cell r="M155">
            <v>0</v>
          </cell>
          <cell r="N155">
            <v>14089.72</v>
          </cell>
          <cell r="O155">
            <v>5</v>
          </cell>
          <cell r="P155">
            <v>2010</v>
          </cell>
          <cell r="Q155">
            <v>119</v>
          </cell>
          <cell r="R155">
            <v>101886</v>
          </cell>
          <cell r="S155" t="str">
            <v>POI</v>
          </cell>
          <cell r="T155">
            <v>55</v>
          </cell>
          <cell r="U155">
            <v>0</v>
          </cell>
          <cell r="V155">
            <v>500400287104</v>
          </cell>
          <cell r="W155" t="str">
            <v>FA-FA-25-4C</v>
          </cell>
        </row>
        <row r="156">
          <cell r="A156" t="str">
            <v>120952.20</v>
          </cell>
          <cell r="B156" t="str">
            <v>I1</v>
          </cell>
          <cell r="C156" t="str">
            <v>EMPRESA MINERA SANTA LUCIA</v>
          </cell>
          <cell r="D156" t="str">
            <v>CIRCUNVALACION S/N</v>
          </cell>
          <cell r="E156">
            <v>2656</v>
          </cell>
          <cell r="F156">
            <v>1312</v>
          </cell>
          <cell r="G156">
            <v>32</v>
          </cell>
          <cell r="H156">
            <v>876.48</v>
          </cell>
          <cell r="I156">
            <v>2018.69</v>
          </cell>
          <cell r="J156">
            <v>11.58</v>
          </cell>
          <cell r="K156">
            <v>114.38</v>
          </cell>
          <cell r="L156">
            <v>0</v>
          </cell>
          <cell r="M156">
            <v>0</v>
          </cell>
          <cell r="N156">
            <v>377.88</v>
          </cell>
          <cell r="O156">
            <v>5</v>
          </cell>
          <cell r="P156">
            <v>2010</v>
          </cell>
          <cell r="Q156">
            <v>119</v>
          </cell>
          <cell r="R156">
            <v>101880</v>
          </cell>
          <cell r="S156" t="str">
            <v>POI</v>
          </cell>
          <cell r="T156">
            <v>55</v>
          </cell>
          <cell r="U156">
            <v>0</v>
          </cell>
          <cell r="V156">
            <v>500400287104</v>
          </cell>
          <cell r="W156" t="str">
            <v>54-59-3B-44-1E</v>
          </cell>
        </row>
        <row r="157">
          <cell r="A157" t="str">
            <v>120952.50</v>
          </cell>
          <cell r="B157" t="str">
            <v>I1</v>
          </cell>
          <cell r="C157" t="str">
            <v>LAMBOL  S.A.</v>
          </cell>
          <cell r="D157" t="str">
            <v>CIRCUNVALACION S/N</v>
          </cell>
          <cell r="E157">
            <v>1429</v>
          </cell>
          <cell r="F157">
            <v>0</v>
          </cell>
          <cell r="G157">
            <v>7</v>
          </cell>
          <cell r="H157">
            <v>471.57</v>
          </cell>
          <cell r="I157">
            <v>441.59</v>
          </cell>
          <cell r="J157">
            <v>0</v>
          </cell>
          <cell r="K157">
            <v>61.54</v>
          </cell>
          <cell r="L157">
            <v>0</v>
          </cell>
          <cell r="M157">
            <v>0</v>
          </cell>
          <cell r="N157">
            <v>118.71</v>
          </cell>
          <cell r="O157">
            <v>5</v>
          </cell>
          <cell r="P157">
            <v>2010</v>
          </cell>
          <cell r="Q157">
            <v>119</v>
          </cell>
          <cell r="R157">
            <v>101891</v>
          </cell>
          <cell r="S157" t="str">
            <v>POI</v>
          </cell>
          <cell r="T157">
            <v>55</v>
          </cell>
          <cell r="U157">
            <v>0</v>
          </cell>
          <cell r="V157">
            <v>500400287104</v>
          </cell>
          <cell r="W157" t="str">
            <v>44-C8-01-F3-27</v>
          </cell>
        </row>
        <row r="158">
          <cell r="A158" t="str">
            <v>120954</v>
          </cell>
          <cell r="B158" t="str">
            <v>I2</v>
          </cell>
          <cell r="C158" t="str">
            <v>EMPRESA MINERA CANALMIN EXPORT S.R.L.</v>
          </cell>
          <cell r="D158" t="str">
            <v>MINA SAN MARTIN S/N</v>
          </cell>
          <cell r="E158">
            <v>506</v>
          </cell>
          <cell r="F158">
            <v>17</v>
          </cell>
          <cell r="G158">
            <v>51</v>
          </cell>
          <cell r="H158">
            <v>166.98</v>
          </cell>
          <cell r="I158">
            <v>3217.28</v>
          </cell>
          <cell r="J158">
            <v>0</v>
          </cell>
          <cell r="K158">
            <v>21.79</v>
          </cell>
          <cell r="L158">
            <v>0</v>
          </cell>
          <cell r="M158">
            <v>0</v>
          </cell>
          <cell r="N158">
            <v>439.95</v>
          </cell>
          <cell r="O158">
            <v>5</v>
          </cell>
          <cell r="P158">
            <v>2010</v>
          </cell>
          <cell r="Q158">
            <v>119</v>
          </cell>
          <cell r="R158">
            <v>102018</v>
          </cell>
          <cell r="S158" t="str">
            <v>POI</v>
          </cell>
          <cell r="T158">
            <v>90</v>
          </cell>
          <cell r="U158">
            <v>0</v>
          </cell>
          <cell r="V158">
            <v>500400287104</v>
          </cell>
          <cell r="W158" t="str">
            <v>54-90-A4-57-02</v>
          </cell>
        </row>
        <row r="159">
          <cell r="A159" t="str">
            <v>120956</v>
          </cell>
          <cell r="B159" t="str">
            <v>I1</v>
          </cell>
          <cell r="C159" t="str">
            <v>MARCA MARIN DONATO</v>
          </cell>
          <cell r="D159" t="str">
            <v>R. DE LUNA 171 S/N</v>
          </cell>
          <cell r="E159">
            <v>184</v>
          </cell>
          <cell r="F159">
            <v>0</v>
          </cell>
          <cell r="G159">
            <v>5</v>
          </cell>
          <cell r="H159">
            <v>60.72</v>
          </cell>
          <cell r="I159">
            <v>315.42</v>
          </cell>
          <cell r="J159">
            <v>0</v>
          </cell>
          <cell r="K159">
            <v>7.92</v>
          </cell>
          <cell r="L159">
            <v>0</v>
          </cell>
          <cell r="M159">
            <v>0</v>
          </cell>
          <cell r="N159">
            <v>48.9</v>
          </cell>
          <cell r="O159">
            <v>5</v>
          </cell>
          <cell r="P159">
            <v>2010</v>
          </cell>
          <cell r="Q159">
            <v>119</v>
          </cell>
          <cell r="R159">
            <v>101981</v>
          </cell>
          <cell r="S159" t="str">
            <v>POI</v>
          </cell>
          <cell r="T159">
            <v>90</v>
          </cell>
          <cell r="U159">
            <v>0</v>
          </cell>
          <cell r="V159">
            <v>500400287104</v>
          </cell>
          <cell r="W159" t="str">
            <v>00-91-5B-CC</v>
          </cell>
        </row>
        <row r="160">
          <cell r="A160" t="str">
            <v>120957.500</v>
          </cell>
          <cell r="B160" t="str">
            <v>I2</v>
          </cell>
          <cell r="C160" t="str">
            <v>COOPERATIVA . COMIMAN</v>
          </cell>
          <cell r="D160" t="str">
            <v>MINA ENCINAS S/N</v>
          </cell>
          <cell r="E160">
            <v>11029</v>
          </cell>
          <cell r="F160">
            <v>50</v>
          </cell>
          <cell r="G160">
            <v>82</v>
          </cell>
          <cell r="H160">
            <v>3639.57</v>
          </cell>
          <cell r="I160">
            <v>5172.8900000000003</v>
          </cell>
          <cell r="J160">
            <v>0</v>
          </cell>
          <cell r="K160">
            <v>474.96</v>
          </cell>
          <cell r="L160">
            <v>0</v>
          </cell>
          <cell r="M160">
            <v>0</v>
          </cell>
          <cell r="N160">
            <v>1145.6199999999999</v>
          </cell>
          <cell r="O160">
            <v>5</v>
          </cell>
          <cell r="P160">
            <v>2010</v>
          </cell>
          <cell r="Q160">
            <v>119</v>
          </cell>
          <cell r="R160">
            <v>101985</v>
          </cell>
          <cell r="S160" t="str">
            <v>POI</v>
          </cell>
          <cell r="T160">
            <v>90</v>
          </cell>
          <cell r="U160">
            <v>0</v>
          </cell>
          <cell r="V160">
            <v>500400287104</v>
          </cell>
          <cell r="W160" t="str">
            <v>77-F6-F8-51</v>
          </cell>
        </row>
        <row r="161">
          <cell r="A161" t="str">
            <v>120957.800</v>
          </cell>
          <cell r="B161" t="str">
            <v>I2</v>
          </cell>
          <cell r="C161" t="str">
            <v>COOPERATIVA MINERA CERRO RICO LTDA.</v>
          </cell>
          <cell r="D161" t="str">
            <v>MINA CHIMBORAZO S/N</v>
          </cell>
          <cell r="E161">
            <v>13102</v>
          </cell>
          <cell r="F161">
            <v>2908</v>
          </cell>
          <cell r="G161">
            <v>50</v>
          </cell>
          <cell r="H161">
            <v>4323.66</v>
          </cell>
          <cell r="I161">
            <v>3154.2</v>
          </cell>
          <cell r="J161">
            <v>0</v>
          </cell>
          <cell r="K161">
            <v>564.24</v>
          </cell>
          <cell r="L161">
            <v>0</v>
          </cell>
          <cell r="M161">
            <v>0</v>
          </cell>
          <cell r="N161">
            <v>972.12</v>
          </cell>
          <cell r="O161">
            <v>5</v>
          </cell>
          <cell r="P161">
            <v>2010</v>
          </cell>
          <cell r="Q161">
            <v>119</v>
          </cell>
          <cell r="R161">
            <v>102023</v>
          </cell>
          <cell r="S161" t="str">
            <v>POI</v>
          </cell>
          <cell r="T161">
            <v>90</v>
          </cell>
          <cell r="U161">
            <v>0</v>
          </cell>
          <cell r="V161">
            <v>500400287104</v>
          </cell>
          <cell r="W161" t="str">
            <v>05-74-B5-63</v>
          </cell>
        </row>
        <row r="162">
          <cell r="A162" t="str">
            <v>120958</v>
          </cell>
          <cell r="B162" t="str">
            <v>I2</v>
          </cell>
          <cell r="C162" t="str">
            <v>EMPRESA ANACLETO ALAVE SRL</v>
          </cell>
          <cell r="D162" t="str">
            <v>MINA ENCINAS S/N</v>
          </cell>
          <cell r="E162">
            <v>56243</v>
          </cell>
          <cell r="F162">
            <v>19978</v>
          </cell>
          <cell r="G162">
            <v>112</v>
          </cell>
          <cell r="H162">
            <v>18560.189999999999</v>
          </cell>
          <cell r="I162">
            <v>7065.41</v>
          </cell>
          <cell r="J162">
            <v>0</v>
          </cell>
          <cell r="K162">
            <v>2422.1</v>
          </cell>
          <cell r="L162">
            <v>0</v>
          </cell>
          <cell r="M162">
            <v>0</v>
          </cell>
          <cell r="N162">
            <v>3331.33</v>
          </cell>
          <cell r="O162">
            <v>5</v>
          </cell>
          <cell r="P162">
            <v>2010</v>
          </cell>
          <cell r="Q162">
            <v>119</v>
          </cell>
          <cell r="R162">
            <v>101982</v>
          </cell>
          <cell r="S162" t="str">
            <v>POI</v>
          </cell>
          <cell r="T162">
            <v>90</v>
          </cell>
          <cell r="U162">
            <v>0</v>
          </cell>
          <cell r="V162">
            <v>500400287104</v>
          </cell>
          <cell r="W162" t="str">
            <v>C6-23-21-5D-DD</v>
          </cell>
        </row>
        <row r="163">
          <cell r="A163" t="str">
            <v>120958.50</v>
          </cell>
          <cell r="B163" t="str">
            <v>I2</v>
          </cell>
          <cell r="C163" t="str">
            <v>MINA ARGENTA  .</v>
          </cell>
          <cell r="D163" t="str">
            <v>MINA ENCINAS S/N</v>
          </cell>
          <cell r="E163">
            <v>354</v>
          </cell>
          <cell r="F163">
            <v>51</v>
          </cell>
          <cell r="G163">
            <v>40</v>
          </cell>
          <cell r="H163">
            <v>116.82</v>
          </cell>
          <cell r="I163">
            <v>2523.36</v>
          </cell>
          <cell r="J163">
            <v>0</v>
          </cell>
          <cell r="K163">
            <v>15.24</v>
          </cell>
          <cell r="L163">
            <v>0</v>
          </cell>
          <cell r="M163">
            <v>0</v>
          </cell>
          <cell r="N163">
            <v>343.22</v>
          </cell>
          <cell r="O163">
            <v>5</v>
          </cell>
          <cell r="P163">
            <v>2010</v>
          </cell>
          <cell r="Q163">
            <v>119</v>
          </cell>
          <cell r="R163">
            <v>102019</v>
          </cell>
          <cell r="S163" t="str">
            <v>POI</v>
          </cell>
          <cell r="T163">
            <v>90</v>
          </cell>
          <cell r="U163">
            <v>0</v>
          </cell>
          <cell r="V163">
            <v>500400287104</v>
          </cell>
          <cell r="W163" t="str">
            <v>DB-BD-85-EF</v>
          </cell>
        </row>
        <row r="164">
          <cell r="A164" t="str">
            <v>120963</v>
          </cell>
          <cell r="B164" t="str">
            <v>I2</v>
          </cell>
          <cell r="C164" t="str">
            <v>QUISPE PABLO SANCHEZ CIRILO -</v>
          </cell>
          <cell r="D164" t="str">
            <v>M. KORIMAYU S/N</v>
          </cell>
          <cell r="E164">
            <v>13358</v>
          </cell>
          <cell r="F164">
            <v>8579</v>
          </cell>
          <cell r="G164">
            <v>70</v>
          </cell>
          <cell r="H164">
            <v>4408.1400000000003</v>
          </cell>
          <cell r="I164">
            <v>4415.88</v>
          </cell>
          <cell r="J164">
            <v>617.67999999999995</v>
          </cell>
          <cell r="K164">
            <v>575.26</v>
          </cell>
          <cell r="L164">
            <v>0</v>
          </cell>
          <cell r="M164">
            <v>0</v>
          </cell>
          <cell r="N164">
            <v>1227.42</v>
          </cell>
          <cell r="O164">
            <v>5</v>
          </cell>
          <cell r="P164">
            <v>2010</v>
          </cell>
          <cell r="Q164">
            <v>119</v>
          </cell>
          <cell r="R164">
            <v>101987</v>
          </cell>
          <cell r="S164" t="str">
            <v>POI</v>
          </cell>
          <cell r="T164">
            <v>90</v>
          </cell>
          <cell r="U164">
            <v>0</v>
          </cell>
          <cell r="V164">
            <v>500400287104</v>
          </cell>
          <cell r="W164" t="str">
            <v>5A-58-5A-CE-DC</v>
          </cell>
        </row>
        <row r="165">
          <cell r="A165" t="str">
            <v>120963.50</v>
          </cell>
          <cell r="B165" t="str">
            <v>I2</v>
          </cell>
          <cell r="C165" t="str">
            <v>ARANDO   ROLANDO</v>
          </cell>
          <cell r="D165" t="str">
            <v>M. KORIMAYU S/N</v>
          </cell>
          <cell r="E165">
            <v>11978</v>
          </cell>
          <cell r="F165">
            <v>4167</v>
          </cell>
          <cell r="G165">
            <v>92</v>
          </cell>
          <cell r="H165">
            <v>3952.74</v>
          </cell>
          <cell r="I165">
            <v>5803.73</v>
          </cell>
          <cell r="J165">
            <v>0</v>
          </cell>
          <cell r="K165">
            <v>515.83000000000004</v>
          </cell>
          <cell r="L165">
            <v>0</v>
          </cell>
          <cell r="M165">
            <v>0</v>
          </cell>
          <cell r="N165">
            <v>1268.3399999999999</v>
          </cell>
          <cell r="O165">
            <v>5</v>
          </cell>
          <cell r="P165">
            <v>2010</v>
          </cell>
          <cell r="Q165">
            <v>119</v>
          </cell>
          <cell r="R165">
            <v>101995</v>
          </cell>
          <cell r="S165" t="str">
            <v>POI</v>
          </cell>
          <cell r="T165">
            <v>90</v>
          </cell>
          <cell r="U165">
            <v>0</v>
          </cell>
          <cell r="V165">
            <v>500400287104</v>
          </cell>
          <cell r="W165" t="str">
            <v>0F-36-A0-18</v>
          </cell>
        </row>
        <row r="166">
          <cell r="A166" t="str">
            <v>120963.60</v>
          </cell>
          <cell r="B166" t="str">
            <v>I2</v>
          </cell>
          <cell r="C166" t="str">
            <v>FLORES ALEJO JUAN</v>
          </cell>
          <cell r="D166" t="str">
            <v>MINA BOCA MEJORA S/N</v>
          </cell>
          <cell r="E166">
            <v>156</v>
          </cell>
          <cell r="F166">
            <v>0</v>
          </cell>
          <cell r="G166">
            <v>4</v>
          </cell>
          <cell r="H166">
            <v>51.48</v>
          </cell>
          <cell r="I166">
            <v>252.34</v>
          </cell>
          <cell r="J166">
            <v>0</v>
          </cell>
          <cell r="K166">
            <v>6.72</v>
          </cell>
          <cell r="L166">
            <v>0</v>
          </cell>
          <cell r="M166">
            <v>0</v>
          </cell>
          <cell r="N166">
            <v>39.5</v>
          </cell>
          <cell r="O166">
            <v>5</v>
          </cell>
          <cell r="P166">
            <v>2010</v>
          </cell>
          <cell r="Q166">
            <v>119</v>
          </cell>
          <cell r="R166">
            <v>102021</v>
          </cell>
          <cell r="S166" t="str">
            <v>POI</v>
          </cell>
          <cell r="T166">
            <v>90</v>
          </cell>
          <cell r="U166">
            <v>0</v>
          </cell>
          <cell r="V166">
            <v>500400287104</v>
          </cell>
          <cell r="W166" t="str">
            <v>44-0C-10-59</v>
          </cell>
        </row>
        <row r="167">
          <cell r="A167" t="str">
            <v>120963.70</v>
          </cell>
          <cell r="B167" t="str">
            <v>I2</v>
          </cell>
          <cell r="C167" t="str">
            <v>DORADO BASPINEIRO JOSE DOMINGO</v>
          </cell>
          <cell r="D167" t="str">
            <v>MINA 1º DE MAYO S/N</v>
          </cell>
          <cell r="E167">
            <v>206</v>
          </cell>
          <cell r="F167">
            <v>0</v>
          </cell>
          <cell r="G167">
            <v>4</v>
          </cell>
          <cell r="H167">
            <v>67.98</v>
          </cell>
          <cell r="I167">
            <v>252.34</v>
          </cell>
          <cell r="J167">
            <v>0</v>
          </cell>
          <cell r="K167">
            <v>8.8699999999999992</v>
          </cell>
          <cell r="L167">
            <v>0</v>
          </cell>
          <cell r="M167">
            <v>0</v>
          </cell>
          <cell r="N167">
            <v>41.64</v>
          </cell>
          <cell r="O167">
            <v>5</v>
          </cell>
          <cell r="P167">
            <v>2010</v>
          </cell>
          <cell r="Q167">
            <v>119</v>
          </cell>
          <cell r="R167">
            <v>102022</v>
          </cell>
          <cell r="S167" t="str">
            <v>POI</v>
          </cell>
          <cell r="T167">
            <v>90</v>
          </cell>
          <cell r="U167">
            <v>0</v>
          </cell>
          <cell r="V167">
            <v>500400287104</v>
          </cell>
          <cell r="W167" t="str">
            <v>D7-A2-0F-BE-FE</v>
          </cell>
        </row>
        <row r="168">
          <cell r="A168" t="str">
            <v>120964</v>
          </cell>
          <cell r="B168" t="str">
            <v>I2</v>
          </cell>
          <cell r="C168" t="str">
            <v>EMPRESA MINERA BOLIVAR</v>
          </cell>
          <cell r="D168" t="str">
            <v>MINA PAILAVIRI S/N</v>
          </cell>
          <cell r="E168">
            <v>11596</v>
          </cell>
          <cell r="F168">
            <v>8349</v>
          </cell>
          <cell r="G168">
            <v>86</v>
          </cell>
          <cell r="H168">
            <v>3826.68</v>
          </cell>
          <cell r="I168">
            <v>5425.22</v>
          </cell>
          <cell r="J168">
            <v>1008.46</v>
          </cell>
          <cell r="K168">
            <v>499.38</v>
          </cell>
          <cell r="L168">
            <v>0</v>
          </cell>
          <cell r="M168">
            <v>0</v>
          </cell>
          <cell r="N168">
            <v>1333.85</v>
          </cell>
          <cell r="O168">
            <v>5</v>
          </cell>
          <cell r="P168">
            <v>2010</v>
          </cell>
          <cell r="Q168">
            <v>119</v>
          </cell>
          <cell r="R168">
            <v>101986</v>
          </cell>
          <cell r="S168" t="str">
            <v>POI</v>
          </cell>
          <cell r="T168">
            <v>90</v>
          </cell>
          <cell r="U168">
            <v>0</v>
          </cell>
          <cell r="V168">
            <v>500400287104</v>
          </cell>
          <cell r="W168" t="str">
            <v>43-24-5E-46-99</v>
          </cell>
        </row>
        <row r="169">
          <cell r="A169" t="str">
            <v>120964.50</v>
          </cell>
          <cell r="B169" t="str">
            <v>I2</v>
          </cell>
          <cell r="C169" t="str">
            <v>ZAMBRANA ARACA MARIO</v>
          </cell>
          <cell r="D169" t="str">
            <v>PAILAVIRI (M. S. MIGUEL) S/N</v>
          </cell>
          <cell r="E169">
            <v>70</v>
          </cell>
          <cell r="F169">
            <v>0</v>
          </cell>
          <cell r="G169">
            <v>3</v>
          </cell>
          <cell r="H169">
            <v>23.1</v>
          </cell>
          <cell r="I169">
            <v>189.25</v>
          </cell>
          <cell r="J169">
            <v>0</v>
          </cell>
          <cell r="K169">
            <v>3.02</v>
          </cell>
          <cell r="L169">
            <v>0</v>
          </cell>
          <cell r="M169">
            <v>0</v>
          </cell>
          <cell r="N169">
            <v>27.61</v>
          </cell>
          <cell r="O169">
            <v>5</v>
          </cell>
          <cell r="P169">
            <v>2010</v>
          </cell>
          <cell r="Q169">
            <v>119</v>
          </cell>
          <cell r="R169">
            <v>102002</v>
          </cell>
          <cell r="S169" t="str">
            <v>POI</v>
          </cell>
          <cell r="T169">
            <v>90</v>
          </cell>
          <cell r="U169">
            <v>0</v>
          </cell>
          <cell r="V169">
            <v>500400287104</v>
          </cell>
          <cell r="W169" t="str">
            <v>DF-FC-BE-91</v>
          </cell>
        </row>
        <row r="170">
          <cell r="A170" t="str">
            <v>120964.60</v>
          </cell>
          <cell r="B170" t="str">
            <v>I2</v>
          </cell>
          <cell r="C170" t="str">
            <v>JANKO VILLANUEVA NESTOR</v>
          </cell>
          <cell r="D170" t="str">
            <v>PAILAVIRI (M. ACONCAGUA) S/N</v>
          </cell>
          <cell r="E170">
            <v>173</v>
          </cell>
          <cell r="F170">
            <v>0</v>
          </cell>
          <cell r="G170">
            <v>3</v>
          </cell>
          <cell r="H170">
            <v>57.09</v>
          </cell>
          <cell r="I170">
            <v>189.25</v>
          </cell>
          <cell r="J170">
            <v>0</v>
          </cell>
          <cell r="K170">
            <v>7.45</v>
          </cell>
          <cell r="L170">
            <v>0</v>
          </cell>
          <cell r="M170">
            <v>0</v>
          </cell>
          <cell r="N170">
            <v>32.020000000000003</v>
          </cell>
          <cell r="O170">
            <v>5</v>
          </cell>
          <cell r="P170">
            <v>2010</v>
          </cell>
          <cell r="Q170">
            <v>119</v>
          </cell>
          <cell r="R170">
            <v>102003</v>
          </cell>
          <cell r="S170" t="str">
            <v>POI</v>
          </cell>
          <cell r="T170">
            <v>90</v>
          </cell>
          <cell r="U170">
            <v>0</v>
          </cell>
          <cell r="V170">
            <v>500400287104</v>
          </cell>
          <cell r="W170" t="str">
            <v>8C-53-D5-2D-E7</v>
          </cell>
        </row>
        <row r="171">
          <cell r="A171" t="str">
            <v>120965</v>
          </cell>
          <cell r="B171" t="str">
            <v>I2</v>
          </cell>
          <cell r="C171" t="str">
            <v>COOPERATIVA MINERA  27 DE MARZO</v>
          </cell>
          <cell r="D171" t="str">
            <v>CERRO CHICO S/N</v>
          </cell>
          <cell r="E171">
            <v>125</v>
          </cell>
          <cell r="F171">
            <v>0</v>
          </cell>
          <cell r="G171">
            <v>5</v>
          </cell>
          <cell r="H171">
            <v>41.25</v>
          </cell>
          <cell r="I171">
            <v>315.42</v>
          </cell>
          <cell r="J171">
            <v>0</v>
          </cell>
          <cell r="K171">
            <v>5.38</v>
          </cell>
          <cell r="L171">
            <v>0</v>
          </cell>
          <cell r="M171">
            <v>0</v>
          </cell>
          <cell r="N171">
            <v>46.37</v>
          </cell>
          <cell r="O171">
            <v>5</v>
          </cell>
          <cell r="P171">
            <v>2010</v>
          </cell>
          <cell r="Q171">
            <v>119</v>
          </cell>
          <cell r="R171">
            <v>102013</v>
          </cell>
          <cell r="S171" t="str">
            <v>POI</v>
          </cell>
          <cell r="T171">
            <v>90</v>
          </cell>
          <cell r="U171">
            <v>0</v>
          </cell>
          <cell r="V171">
            <v>500400287104</v>
          </cell>
          <cell r="W171" t="str">
            <v>52-05-A5-4E</v>
          </cell>
        </row>
        <row r="172">
          <cell r="A172" t="str">
            <v>120966</v>
          </cell>
          <cell r="B172" t="str">
            <v>I2</v>
          </cell>
          <cell r="C172" t="str">
            <v>EMPRESA MINERA BOLIVAR</v>
          </cell>
          <cell r="D172" t="str">
            <v>MINA ROBERTO S/N</v>
          </cell>
          <cell r="E172">
            <v>6560</v>
          </cell>
          <cell r="F172">
            <v>0</v>
          </cell>
          <cell r="G172">
            <v>87</v>
          </cell>
          <cell r="H172">
            <v>2164.8000000000002</v>
          </cell>
          <cell r="I172">
            <v>5488.31</v>
          </cell>
          <cell r="J172">
            <v>0</v>
          </cell>
          <cell r="K172">
            <v>282.51</v>
          </cell>
          <cell r="L172">
            <v>0</v>
          </cell>
          <cell r="M172">
            <v>0</v>
          </cell>
          <cell r="N172">
            <v>994.9</v>
          </cell>
          <cell r="O172">
            <v>5</v>
          </cell>
          <cell r="P172">
            <v>2010</v>
          </cell>
          <cell r="Q172">
            <v>119</v>
          </cell>
          <cell r="R172">
            <v>101916</v>
          </cell>
          <cell r="S172" t="str">
            <v>POI</v>
          </cell>
          <cell r="T172">
            <v>55</v>
          </cell>
          <cell r="U172">
            <v>0</v>
          </cell>
          <cell r="V172">
            <v>500400287104</v>
          </cell>
          <cell r="W172" t="str">
            <v>99-79-B4-A5-3B</v>
          </cell>
        </row>
        <row r="173">
          <cell r="A173" t="str">
            <v>120967.500</v>
          </cell>
          <cell r="B173" t="str">
            <v>I2</v>
          </cell>
          <cell r="C173" t="str">
            <v>COOP. MINERA RESERVA FISCAL LTDA.</v>
          </cell>
          <cell r="D173" t="str">
            <v>MINA SAN NICOLAS S/N</v>
          </cell>
          <cell r="E173">
            <v>2936</v>
          </cell>
          <cell r="F173">
            <v>2740</v>
          </cell>
          <cell r="G173">
            <v>25</v>
          </cell>
          <cell r="H173">
            <v>968.88</v>
          </cell>
          <cell r="I173">
            <v>1577.1</v>
          </cell>
          <cell r="J173">
            <v>0</v>
          </cell>
          <cell r="K173">
            <v>126.44</v>
          </cell>
          <cell r="L173">
            <v>0</v>
          </cell>
          <cell r="M173">
            <v>0</v>
          </cell>
          <cell r="N173">
            <v>330.98</v>
          </cell>
          <cell r="O173">
            <v>5</v>
          </cell>
          <cell r="P173">
            <v>2010</v>
          </cell>
          <cell r="Q173">
            <v>119</v>
          </cell>
          <cell r="R173">
            <v>101915</v>
          </cell>
          <cell r="S173" t="str">
            <v>POI</v>
          </cell>
          <cell r="T173">
            <v>55</v>
          </cell>
          <cell r="U173">
            <v>0</v>
          </cell>
          <cell r="V173">
            <v>500400287104</v>
          </cell>
          <cell r="W173" t="str">
            <v>1E-53-99-1D-EC</v>
          </cell>
        </row>
        <row r="174">
          <cell r="A174" t="str">
            <v>120967.700</v>
          </cell>
          <cell r="B174" t="str">
            <v>I1</v>
          </cell>
          <cell r="C174" t="str">
            <v>EMP. COMER. SAN PEDRO POTOSI</v>
          </cell>
          <cell r="D174" t="str">
            <v>MINA SAN PEDRO S/N</v>
          </cell>
          <cell r="E174">
            <v>1078</v>
          </cell>
          <cell r="F174">
            <v>0</v>
          </cell>
          <cell r="G174">
            <v>38</v>
          </cell>
          <cell r="H174">
            <v>355.74</v>
          </cell>
          <cell r="I174">
            <v>2397.19</v>
          </cell>
          <cell r="J174">
            <v>0</v>
          </cell>
          <cell r="K174">
            <v>46.42</v>
          </cell>
          <cell r="L174">
            <v>0</v>
          </cell>
          <cell r="M174">
            <v>0</v>
          </cell>
          <cell r="N174">
            <v>357.88</v>
          </cell>
          <cell r="O174">
            <v>5</v>
          </cell>
          <cell r="P174">
            <v>2010</v>
          </cell>
          <cell r="Q174">
            <v>119</v>
          </cell>
          <cell r="R174">
            <v>101849</v>
          </cell>
          <cell r="S174" t="str">
            <v>POI</v>
          </cell>
          <cell r="T174">
            <v>55</v>
          </cell>
          <cell r="U174">
            <v>0</v>
          </cell>
          <cell r="V174">
            <v>500400287104</v>
          </cell>
          <cell r="W174" t="str">
            <v>D1-37-8B-25-C1</v>
          </cell>
        </row>
        <row r="175">
          <cell r="A175" t="str">
            <v>120969</v>
          </cell>
          <cell r="B175" t="str">
            <v>I2</v>
          </cell>
          <cell r="C175" t="str">
            <v>COOP. MIN. UNIFICADA POTOSÍ LTDA.</v>
          </cell>
          <cell r="D175" t="str">
            <v>CERRO RICO STA.RITA S/N</v>
          </cell>
          <cell r="E175">
            <v>17212</v>
          </cell>
          <cell r="F175">
            <v>13145</v>
          </cell>
          <cell r="G175">
            <v>62</v>
          </cell>
          <cell r="H175">
            <v>5679.96</v>
          </cell>
          <cell r="I175">
            <v>3911.21</v>
          </cell>
          <cell r="J175">
            <v>1275.6300000000001</v>
          </cell>
          <cell r="K175">
            <v>741.24</v>
          </cell>
          <cell r="L175">
            <v>0</v>
          </cell>
          <cell r="M175">
            <v>0</v>
          </cell>
          <cell r="N175">
            <v>1412.68</v>
          </cell>
          <cell r="O175">
            <v>5</v>
          </cell>
          <cell r="P175">
            <v>2010</v>
          </cell>
          <cell r="Q175">
            <v>119</v>
          </cell>
          <cell r="R175">
            <v>101990</v>
          </cell>
          <cell r="S175" t="str">
            <v>POI</v>
          </cell>
          <cell r="T175">
            <v>90</v>
          </cell>
          <cell r="U175">
            <v>0</v>
          </cell>
          <cell r="V175">
            <v>500400287104</v>
          </cell>
          <cell r="W175" t="str">
            <v>87-A1-5D-F3</v>
          </cell>
        </row>
        <row r="176">
          <cell r="A176" t="str">
            <v>120970</v>
          </cell>
          <cell r="B176" t="str">
            <v>I2</v>
          </cell>
          <cell r="C176" t="str">
            <v>COOPERATIVA  KUNTI .</v>
          </cell>
          <cell r="D176" t="str">
            <v>CERRO CHICO S/N</v>
          </cell>
          <cell r="E176">
            <v>9306</v>
          </cell>
          <cell r="F176">
            <v>4423</v>
          </cell>
          <cell r="G176">
            <v>59</v>
          </cell>
          <cell r="H176">
            <v>3070.98</v>
          </cell>
          <cell r="I176">
            <v>3721.96</v>
          </cell>
          <cell r="J176">
            <v>0</v>
          </cell>
          <cell r="K176">
            <v>400.76</v>
          </cell>
          <cell r="L176">
            <v>0</v>
          </cell>
          <cell r="M176">
            <v>0</v>
          </cell>
          <cell r="N176">
            <v>883.08</v>
          </cell>
          <cell r="O176">
            <v>5</v>
          </cell>
          <cell r="P176">
            <v>2010</v>
          </cell>
          <cell r="Q176">
            <v>119</v>
          </cell>
          <cell r="R176">
            <v>102020</v>
          </cell>
          <cell r="S176" t="str">
            <v>POI</v>
          </cell>
          <cell r="T176">
            <v>90</v>
          </cell>
          <cell r="U176">
            <v>0</v>
          </cell>
          <cell r="V176">
            <v>500400287104</v>
          </cell>
          <cell r="W176" t="str">
            <v>5F-AB-76-B6</v>
          </cell>
        </row>
        <row r="177">
          <cell r="A177" t="str">
            <v>120970.50</v>
          </cell>
          <cell r="B177" t="str">
            <v>I2</v>
          </cell>
          <cell r="C177" t="str">
            <v>VINCENTI YEVARA TOMAS</v>
          </cell>
          <cell r="D177" t="str">
            <v>CERRO RICO S/N</v>
          </cell>
          <cell r="E177">
            <v>166</v>
          </cell>
          <cell r="F177">
            <v>0</v>
          </cell>
          <cell r="G177">
            <v>5</v>
          </cell>
          <cell r="H177">
            <v>54.78</v>
          </cell>
          <cell r="I177">
            <v>315.42</v>
          </cell>
          <cell r="J177">
            <v>0</v>
          </cell>
          <cell r="K177">
            <v>7.15</v>
          </cell>
          <cell r="L177">
            <v>0</v>
          </cell>
          <cell r="M177">
            <v>0</v>
          </cell>
          <cell r="N177">
            <v>48.13</v>
          </cell>
          <cell r="O177">
            <v>5</v>
          </cell>
          <cell r="P177">
            <v>2010</v>
          </cell>
          <cell r="Q177">
            <v>119</v>
          </cell>
          <cell r="R177">
            <v>102014</v>
          </cell>
          <cell r="S177" t="str">
            <v>POI</v>
          </cell>
          <cell r="T177">
            <v>90</v>
          </cell>
          <cell r="U177">
            <v>0</v>
          </cell>
          <cell r="V177">
            <v>500400287104</v>
          </cell>
          <cell r="W177" t="str">
            <v>76-81-BD-9F-F4</v>
          </cell>
        </row>
        <row r="178">
          <cell r="A178" t="str">
            <v>120975.50</v>
          </cell>
          <cell r="B178" t="str">
            <v>I1</v>
          </cell>
          <cell r="C178" t="str">
            <v>COOP. MIN. UNIFICADA POTOSI LTDA.</v>
          </cell>
          <cell r="D178" t="str">
            <v>M. SAN GERMAN S/N</v>
          </cell>
          <cell r="E178">
            <v>104</v>
          </cell>
          <cell r="F178">
            <v>0</v>
          </cell>
          <cell r="G178">
            <v>2</v>
          </cell>
          <cell r="H178">
            <v>34.32</v>
          </cell>
          <cell r="I178">
            <v>126.17</v>
          </cell>
          <cell r="J178">
            <v>0</v>
          </cell>
          <cell r="K178">
            <v>4.4800000000000004</v>
          </cell>
          <cell r="L178">
            <v>0</v>
          </cell>
          <cell r="M178">
            <v>0</v>
          </cell>
          <cell r="N178">
            <v>20.86</v>
          </cell>
          <cell r="O178">
            <v>5</v>
          </cell>
          <cell r="P178">
            <v>2010</v>
          </cell>
          <cell r="Q178">
            <v>119</v>
          </cell>
          <cell r="R178">
            <v>101988</v>
          </cell>
          <cell r="S178" t="str">
            <v>POI</v>
          </cell>
          <cell r="T178">
            <v>90</v>
          </cell>
          <cell r="U178">
            <v>0</v>
          </cell>
          <cell r="V178">
            <v>500400287104</v>
          </cell>
          <cell r="W178" t="str">
            <v>25-E7-CA-FC</v>
          </cell>
        </row>
        <row r="179">
          <cell r="A179" t="str">
            <v>120979</v>
          </cell>
          <cell r="B179" t="str">
            <v>I2</v>
          </cell>
          <cell r="C179" t="str">
            <v>COOP. MIN. UNIFICADA POTOSI LTDA.</v>
          </cell>
          <cell r="D179" t="str">
            <v>MINA ROSARIO BAJO S/N</v>
          </cell>
          <cell r="E179">
            <v>13183</v>
          </cell>
          <cell r="F179">
            <v>9665</v>
          </cell>
          <cell r="G179">
            <v>101</v>
          </cell>
          <cell r="H179">
            <v>4350.3900000000003</v>
          </cell>
          <cell r="I179">
            <v>6371.48</v>
          </cell>
          <cell r="J179">
            <v>1243.74</v>
          </cell>
          <cell r="K179">
            <v>567.73</v>
          </cell>
          <cell r="L179">
            <v>0</v>
          </cell>
          <cell r="M179">
            <v>0</v>
          </cell>
          <cell r="N179">
            <v>1555.53</v>
          </cell>
          <cell r="O179">
            <v>5</v>
          </cell>
          <cell r="P179">
            <v>2010</v>
          </cell>
          <cell r="Q179">
            <v>119</v>
          </cell>
          <cell r="R179">
            <v>101989</v>
          </cell>
          <cell r="S179" t="str">
            <v>POI</v>
          </cell>
          <cell r="T179">
            <v>90</v>
          </cell>
          <cell r="U179">
            <v>0</v>
          </cell>
          <cell r="V179">
            <v>500400287104</v>
          </cell>
          <cell r="W179" t="str">
            <v>06-4D-E6-C7-D0</v>
          </cell>
        </row>
        <row r="180">
          <cell r="A180" t="str">
            <v>120987</v>
          </cell>
          <cell r="B180" t="str">
            <v>I2</v>
          </cell>
          <cell r="C180" t="str">
            <v>EMP.  MINERA SANTA LUCIA</v>
          </cell>
          <cell r="D180" t="str">
            <v>CERRO RICO S/N</v>
          </cell>
          <cell r="E180">
            <v>23684</v>
          </cell>
          <cell r="F180">
            <v>8</v>
          </cell>
          <cell r="G180">
            <v>112</v>
          </cell>
          <cell r="H180">
            <v>7815.72</v>
          </cell>
          <cell r="I180">
            <v>7065.41</v>
          </cell>
          <cell r="J180">
            <v>0</v>
          </cell>
          <cell r="K180">
            <v>1019.95</v>
          </cell>
          <cell r="L180">
            <v>0</v>
          </cell>
          <cell r="M180">
            <v>0</v>
          </cell>
          <cell r="N180">
            <v>1934.55</v>
          </cell>
          <cell r="O180">
            <v>5</v>
          </cell>
          <cell r="P180">
            <v>2010</v>
          </cell>
          <cell r="Q180">
            <v>119</v>
          </cell>
          <cell r="R180">
            <v>102017</v>
          </cell>
          <cell r="S180" t="str">
            <v>POI</v>
          </cell>
          <cell r="T180">
            <v>90</v>
          </cell>
          <cell r="U180">
            <v>0</v>
          </cell>
          <cell r="V180">
            <v>500400287104</v>
          </cell>
          <cell r="W180" t="str">
            <v>28-AE-52-A3-23</v>
          </cell>
        </row>
        <row r="181">
          <cell r="A181" t="str">
            <v>120988</v>
          </cell>
          <cell r="B181" t="str">
            <v>I1</v>
          </cell>
          <cell r="C181" t="str">
            <v>COOP. MIN. UNIF. (ROSARIO BAJO)</v>
          </cell>
          <cell r="D181" t="str">
            <v>CERRO RICO S/N</v>
          </cell>
          <cell r="E181">
            <v>35</v>
          </cell>
          <cell r="F181">
            <v>0</v>
          </cell>
          <cell r="G181">
            <v>2</v>
          </cell>
          <cell r="H181">
            <v>11.55</v>
          </cell>
          <cell r="I181">
            <v>126.17</v>
          </cell>
          <cell r="J181">
            <v>0</v>
          </cell>
          <cell r="K181">
            <v>1.51</v>
          </cell>
          <cell r="L181">
            <v>0</v>
          </cell>
          <cell r="M181">
            <v>0</v>
          </cell>
          <cell r="N181">
            <v>17.899999999999999</v>
          </cell>
          <cell r="O181">
            <v>5</v>
          </cell>
          <cell r="P181">
            <v>2010</v>
          </cell>
          <cell r="Q181">
            <v>119</v>
          </cell>
          <cell r="R181">
            <v>102016</v>
          </cell>
          <cell r="S181" t="str">
            <v>POI</v>
          </cell>
          <cell r="T181">
            <v>90</v>
          </cell>
          <cell r="U181">
            <v>0</v>
          </cell>
          <cell r="V181">
            <v>500400287104</v>
          </cell>
          <cell r="W181" t="str">
            <v>B8-C4-EE-4C</v>
          </cell>
        </row>
        <row r="182">
          <cell r="A182" t="str">
            <v>120991</v>
          </cell>
          <cell r="B182" t="str">
            <v>I2</v>
          </cell>
          <cell r="C182" t="str">
            <v>MAMANI  SEVERINO</v>
          </cell>
          <cell r="D182" t="str">
            <v>MINA SANTA RITA S/N</v>
          </cell>
          <cell r="E182">
            <v>1325</v>
          </cell>
          <cell r="F182">
            <v>0</v>
          </cell>
          <cell r="G182">
            <v>5</v>
          </cell>
          <cell r="H182">
            <v>437.25</v>
          </cell>
          <cell r="I182">
            <v>315.42</v>
          </cell>
          <cell r="J182">
            <v>0</v>
          </cell>
          <cell r="K182">
            <v>57.06</v>
          </cell>
          <cell r="L182">
            <v>0</v>
          </cell>
          <cell r="M182">
            <v>0</v>
          </cell>
          <cell r="N182">
            <v>97.85</v>
          </cell>
          <cell r="O182">
            <v>5</v>
          </cell>
          <cell r="P182">
            <v>2010</v>
          </cell>
          <cell r="Q182">
            <v>119</v>
          </cell>
          <cell r="R182">
            <v>101996</v>
          </cell>
          <cell r="S182" t="str">
            <v>POI</v>
          </cell>
          <cell r="T182">
            <v>90</v>
          </cell>
          <cell r="U182">
            <v>0</v>
          </cell>
          <cell r="V182">
            <v>500400287104</v>
          </cell>
          <cell r="W182" t="str">
            <v>34-8C-DF-5F</v>
          </cell>
        </row>
        <row r="183">
          <cell r="A183" t="str">
            <v>120995</v>
          </cell>
          <cell r="B183" t="str">
            <v>I2</v>
          </cell>
          <cell r="C183" t="str">
            <v>ESCOBAR TACURI FAUSTO</v>
          </cell>
          <cell r="D183" t="str">
            <v>M. NUEVO AMANECER S/N</v>
          </cell>
          <cell r="E183">
            <v>18</v>
          </cell>
          <cell r="F183">
            <v>1</v>
          </cell>
          <cell r="G183">
            <v>2</v>
          </cell>
          <cell r="H183">
            <v>5.94</v>
          </cell>
          <cell r="I183">
            <v>126.17</v>
          </cell>
          <cell r="J183">
            <v>0</v>
          </cell>
          <cell r="K183">
            <v>0.78</v>
          </cell>
          <cell r="L183">
            <v>0</v>
          </cell>
          <cell r="M183">
            <v>0</v>
          </cell>
          <cell r="N183">
            <v>17.170000000000002</v>
          </cell>
          <cell r="O183">
            <v>5</v>
          </cell>
          <cell r="P183">
            <v>2010</v>
          </cell>
          <cell r="Q183">
            <v>119</v>
          </cell>
          <cell r="R183">
            <v>102005</v>
          </cell>
          <cell r="S183" t="str">
            <v>POI</v>
          </cell>
          <cell r="T183">
            <v>90</v>
          </cell>
          <cell r="U183">
            <v>0</v>
          </cell>
          <cell r="V183">
            <v>500400287104</v>
          </cell>
          <cell r="W183" t="str">
            <v>41-EE-DB-0D-B7</v>
          </cell>
        </row>
        <row r="184">
          <cell r="A184" t="str">
            <v>121000</v>
          </cell>
          <cell r="B184" t="str">
            <v>I2</v>
          </cell>
          <cell r="C184" t="str">
            <v>CALVIMONTE P. HUMBERTO</v>
          </cell>
          <cell r="D184" t="str">
            <v>MEJILLONES 167 167</v>
          </cell>
          <cell r="E184">
            <v>50559</v>
          </cell>
          <cell r="F184">
            <v>22189</v>
          </cell>
          <cell r="G184">
            <v>101</v>
          </cell>
          <cell r="H184">
            <v>16684.47</v>
          </cell>
          <cell r="I184">
            <v>6371.48</v>
          </cell>
          <cell r="J184">
            <v>0</v>
          </cell>
          <cell r="K184">
            <v>2177.3200000000002</v>
          </cell>
          <cell r="L184">
            <v>960</v>
          </cell>
          <cell r="M184">
            <v>0</v>
          </cell>
          <cell r="N184">
            <v>2997.27</v>
          </cell>
          <cell r="O184">
            <v>5</v>
          </cell>
          <cell r="P184">
            <v>2010</v>
          </cell>
          <cell r="Q184">
            <v>119</v>
          </cell>
          <cell r="R184">
            <v>101869</v>
          </cell>
          <cell r="S184" t="str">
            <v>POI</v>
          </cell>
          <cell r="T184">
            <v>55</v>
          </cell>
          <cell r="U184">
            <v>0</v>
          </cell>
          <cell r="V184">
            <v>500400287104</v>
          </cell>
          <cell r="W184" t="str">
            <v>BF-DE-AF-96-5D</v>
          </cell>
        </row>
        <row r="185">
          <cell r="A185" t="str">
            <v>121020</v>
          </cell>
          <cell r="B185" t="str">
            <v>I1</v>
          </cell>
          <cell r="C185" t="str">
            <v>EMPRESA MINERA CHOQUE S.R.L.</v>
          </cell>
          <cell r="D185" t="str">
            <v>MEJILLONES S/N 134</v>
          </cell>
          <cell r="E185">
            <v>955</v>
          </cell>
          <cell r="F185">
            <v>0</v>
          </cell>
          <cell r="G185">
            <v>5</v>
          </cell>
          <cell r="H185">
            <v>315.14999999999998</v>
          </cell>
          <cell r="I185">
            <v>315.42</v>
          </cell>
          <cell r="J185">
            <v>0</v>
          </cell>
          <cell r="K185">
            <v>41.13</v>
          </cell>
          <cell r="L185">
            <v>0</v>
          </cell>
          <cell r="M185">
            <v>0</v>
          </cell>
          <cell r="N185">
            <v>81.97</v>
          </cell>
          <cell r="O185">
            <v>5</v>
          </cell>
          <cell r="P185">
            <v>2010</v>
          </cell>
          <cell r="Q185">
            <v>119</v>
          </cell>
          <cell r="R185">
            <v>101839</v>
          </cell>
          <cell r="S185" t="str">
            <v>POI</v>
          </cell>
          <cell r="T185">
            <v>55</v>
          </cell>
          <cell r="U185">
            <v>0</v>
          </cell>
          <cell r="V185">
            <v>500400287104</v>
          </cell>
          <cell r="W185" t="str">
            <v>D6-D4-AD-16</v>
          </cell>
        </row>
        <row r="186">
          <cell r="A186" t="str">
            <v>121030</v>
          </cell>
          <cell r="B186" t="str">
            <v>I2</v>
          </cell>
          <cell r="C186" t="str">
            <v>CERVECERIA NACIONAL POTOSI</v>
          </cell>
          <cell r="D186" t="str">
            <v>LA PAZ  S/N S/N</v>
          </cell>
          <cell r="E186">
            <v>97081</v>
          </cell>
          <cell r="F186">
            <v>5880</v>
          </cell>
          <cell r="G186">
            <v>392</v>
          </cell>
          <cell r="H186">
            <v>32036.73</v>
          </cell>
          <cell r="I186">
            <v>24728.93</v>
          </cell>
          <cell r="J186">
            <v>0</v>
          </cell>
          <cell r="K186">
            <v>4180.79</v>
          </cell>
          <cell r="L186">
            <v>960</v>
          </cell>
          <cell r="M186">
            <v>0</v>
          </cell>
          <cell r="N186">
            <v>7379.54</v>
          </cell>
          <cell r="O186">
            <v>5</v>
          </cell>
          <cell r="P186">
            <v>2010</v>
          </cell>
          <cell r="Q186">
            <v>119</v>
          </cell>
          <cell r="R186">
            <v>101892</v>
          </cell>
          <cell r="S186" t="str">
            <v>POI</v>
          </cell>
          <cell r="T186">
            <v>55</v>
          </cell>
          <cell r="U186">
            <v>0</v>
          </cell>
          <cell r="V186">
            <v>500400287104</v>
          </cell>
          <cell r="W186" t="str">
            <v>6D-B6-59-67-A2</v>
          </cell>
        </row>
        <row r="187">
          <cell r="A187" t="str">
            <v>121040</v>
          </cell>
          <cell r="B187" t="str">
            <v>I2</v>
          </cell>
          <cell r="C187" t="str">
            <v>INDUSTRIAS POTOSI LTDA.</v>
          </cell>
          <cell r="D187" t="str">
            <v>G. SAN ROQUE S/N</v>
          </cell>
          <cell r="E187">
            <v>53861</v>
          </cell>
          <cell r="F187">
            <v>5611</v>
          </cell>
          <cell r="G187">
            <v>300</v>
          </cell>
          <cell r="H187">
            <v>17774.13</v>
          </cell>
          <cell r="I187">
            <v>18925.2</v>
          </cell>
          <cell r="J187">
            <v>0</v>
          </cell>
          <cell r="K187">
            <v>0</v>
          </cell>
          <cell r="L187">
            <v>960</v>
          </cell>
          <cell r="M187">
            <v>0</v>
          </cell>
          <cell r="N187">
            <v>4770.91</v>
          </cell>
          <cell r="O187">
            <v>5</v>
          </cell>
          <cell r="P187">
            <v>2010</v>
          </cell>
          <cell r="Q187">
            <v>119</v>
          </cell>
          <cell r="R187">
            <v>102780</v>
          </cell>
          <cell r="S187" t="str">
            <v>POI</v>
          </cell>
          <cell r="T187">
            <v>89</v>
          </cell>
          <cell r="U187">
            <v>0</v>
          </cell>
          <cell r="V187">
            <v>500400287104</v>
          </cell>
          <cell r="W187" t="str">
            <v>11-02-07-70-9B</v>
          </cell>
        </row>
        <row r="188">
          <cell r="A188" t="str">
            <v>121041</v>
          </cell>
          <cell r="B188" t="str">
            <v>I2</v>
          </cell>
          <cell r="C188" t="str">
            <v>Y.P.F.B. . (P. ENGARRAFADORA)</v>
          </cell>
          <cell r="D188" t="str">
            <v>H.PLAYERS S/N</v>
          </cell>
          <cell r="E188">
            <v>6470</v>
          </cell>
          <cell r="F188">
            <v>0</v>
          </cell>
          <cell r="G188">
            <v>63</v>
          </cell>
          <cell r="H188">
            <v>2135.1</v>
          </cell>
          <cell r="I188">
            <v>3974.29</v>
          </cell>
          <cell r="J188">
            <v>0</v>
          </cell>
          <cell r="K188">
            <v>278.63</v>
          </cell>
          <cell r="L188">
            <v>960</v>
          </cell>
          <cell r="M188">
            <v>0</v>
          </cell>
          <cell r="N188">
            <v>794.22</v>
          </cell>
          <cell r="O188">
            <v>5</v>
          </cell>
          <cell r="P188">
            <v>2010</v>
          </cell>
          <cell r="Q188">
            <v>119</v>
          </cell>
          <cell r="R188">
            <v>101890</v>
          </cell>
          <cell r="S188" t="str">
            <v>POI</v>
          </cell>
          <cell r="T188">
            <v>55</v>
          </cell>
          <cell r="U188">
            <v>0</v>
          </cell>
          <cell r="V188">
            <v>500400287104</v>
          </cell>
          <cell r="W188" t="str">
            <v>AB-7A-4F-F8</v>
          </cell>
        </row>
        <row r="189">
          <cell r="A189" t="str">
            <v>121045</v>
          </cell>
          <cell r="B189" t="str">
            <v>I2</v>
          </cell>
          <cell r="C189" t="str">
            <v>C.L.H.B. S. A. .</v>
          </cell>
          <cell r="D189" t="str">
            <v>H.PLAYERS S/N</v>
          </cell>
          <cell r="E189">
            <v>7016</v>
          </cell>
          <cell r="F189">
            <v>4997</v>
          </cell>
          <cell r="G189">
            <v>75</v>
          </cell>
          <cell r="H189">
            <v>2315.2800000000002</v>
          </cell>
          <cell r="I189">
            <v>4731.3</v>
          </cell>
          <cell r="J189">
            <v>739.89</v>
          </cell>
          <cell r="K189">
            <v>302.14</v>
          </cell>
          <cell r="L189">
            <v>960</v>
          </cell>
          <cell r="M189">
            <v>0</v>
          </cell>
          <cell r="N189">
            <v>1012.24</v>
          </cell>
          <cell r="O189">
            <v>5</v>
          </cell>
          <cell r="P189">
            <v>2010</v>
          </cell>
          <cell r="Q189">
            <v>119</v>
          </cell>
          <cell r="R189">
            <v>101829</v>
          </cell>
          <cell r="S189" t="str">
            <v>POI</v>
          </cell>
          <cell r="T189">
            <v>55</v>
          </cell>
          <cell r="U189">
            <v>0</v>
          </cell>
          <cell r="V189">
            <v>500400287104</v>
          </cell>
          <cell r="W189" t="str">
            <v>E7-5E-3F-18-FD</v>
          </cell>
        </row>
        <row r="190">
          <cell r="A190" t="str">
            <v>121058</v>
          </cell>
          <cell r="B190" t="str">
            <v>I2</v>
          </cell>
          <cell r="C190" t="str">
            <v>JESUS  VILLEGAS FELIX</v>
          </cell>
          <cell r="D190" t="str">
            <v>KARACHIPAMAPA S/N</v>
          </cell>
          <cell r="E190">
            <v>13068</v>
          </cell>
          <cell r="F190">
            <v>8196</v>
          </cell>
          <cell r="G190">
            <v>82</v>
          </cell>
          <cell r="H190">
            <v>4312.4399999999996</v>
          </cell>
          <cell r="I190">
            <v>5172.8900000000003</v>
          </cell>
          <cell r="J190">
            <v>588.09</v>
          </cell>
          <cell r="K190">
            <v>562.77</v>
          </cell>
          <cell r="L190">
            <v>0</v>
          </cell>
          <cell r="M190">
            <v>0</v>
          </cell>
          <cell r="N190">
            <v>1309.54</v>
          </cell>
          <cell r="O190">
            <v>5</v>
          </cell>
          <cell r="P190">
            <v>2010</v>
          </cell>
          <cell r="Q190">
            <v>119</v>
          </cell>
          <cell r="R190">
            <v>101872</v>
          </cell>
          <cell r="S190" t="str">
            <v>POI</v>
          </cell>
          <cell r="T190">
            <v>55</v>
          </cell>
          <cell r="U190">
            <v>0</v>
          </cell>
          <cell r="V190">
            <v>500400287104</v>
          </cell>
          <cell r="W190" t="str">
            <v>0D-FE-CC-DC-E6</v>
          </cell>
        </row>
        <row r="191">
          <cell r="A191" t="str">
            <v>121062</v>
          </cell>
          <cell r="B191" t="str">
            <v>I2</v>
          </cell>
          <cell r="C191" t="str">
            <v>CERAMICA COMPOTOSI .</v>
          </cell>
          <cell r="D191" t="str">
            <v xml:space="preserve"> S/N</v>
          </cell>
          <cell r="E191">
            <v>2157</v>
          </cell>
          <cell r="F191">
            <v>539</v>
          </cell>
          <cell r="G191">
            <v>59</v>
          </cell>
          <cell r="H191">
            <v>711.81</v>
          </cell>
          <cell r="I191">
            <v>3721.96</v>
          </cell>
          <cell r="J191">
            <v>0</v>
          </cell>
          <cell r="K191">
            <v>92.89</v>
          </cell>
          <cell r="L191">
            <v>0</v>
          </cell>
          <cell r="M191">
            <v>0</v>
          </cell>
          <cell r="N191">
            <v>576.39</v>
          </cell>
          <cell r="O191">
            <v>5</v>
          </cell>
          <cell r="P191">
            <v>2010</v>
          </cell>
          <cell r="Q191">
            <v>119</v>
          </cell>
          <cell r="R191">
            <v>101876</v>
          </cell>
          <cell r="S191" t="str">
            <v>POI</v>
          </cell>
          <cell r="T191">
            <v>55</v>
          </cell>
          <cell r="U191">
            <v>0</v>
          </cell>
          <cell r="V191">
            <v>500400287104</v>
          </cell>
          <cell r="W191" t="str">
            <v>F2-06-B8-7A</v>
          </cell>
        </row>
        <row r="192">
          <cell r="A192" t="str">
            <v>121164</v>
          </cell>
          <cell r="B192" t="str">
            <v>I2</v>
          </cell>
          <cell r="C192" t="str">
            <v>SERVICIO DEPARTAMENTAL DE CAMINOS</v>
          </cell>
          <cell r="D192" t="str">
            <v>CHAQUI S/N</v>
          </cell>
          <cell r="E192">
            <v>8137</v>
          </cell>
          <cell r="F192">
            <v>9561</v>
          </cell>
          <cell r="G192">
            <v>61</v>
          </cell>
          <cell r="H192">
            <v>2685.21</v>
          </cell>
          <cell r="I192">
            <v>3848.12</v>
          </cell>
          <cell r="J192">
            <v>2541.4699999999998</v>
          </cell>
          <cell r="K192">
            <v>350.42</v>
          </cell>
          <cell r="L192">
            <v>0</v>
          </cell>
          <cell r="M192">
            <v>0</v>
          </cell>
          <cell r="N192">
            <v>1179.72</v>
          </cell>
          <cell r="O192">
            <v>5</v>
          </cell>
          <cell r="P192">
            <v>2010</v>
          </cell>
          <cell r="Q192">
            <v>119</v>
          </cell>
          <cell r="R192">
            <v>101842</v>
          </cell>
          <cell r="S192" t="str">
            <v>POI</v>
          </cell>
          <cell r="T192">
            <v>55</v>
          </cell>
          <cell r="U192">
            <v>0</v>
          </cell>
          <cell r="V192">
            <v>500400287104</v>
          </cell>
          <cell r="W192" t="str">
            <v>43-D0-E3-3B-B0</v>
          </cell>
        </row>
        <row r="193">
          <cell r="A193" t="str">
            <v>121166</v>
          </cell>
          <cell r="B193" t="str">
            <v>I2</v>
          </cell>
          <cell r="C193" t="str">
            <v>SUDAMERICANA DE CONSTRUCCION S.R.L.</v>
          </cell>
          <cell r="D193" t="str">
            <v>BETANZOS S/N</v>
          </cell>
          <cell r="E193">
            <v>4940</v>
          </cell>
          <cell r="F193">
            <v>6388</v>
          </cell>
          <cell r="G193">
            <v>77</v>
          </cell>
          <cell r="H193">
            <v>1630.2</v>
          </cell>
          <cell r="I193">
            <v>4857.47</v>
          </cell>
          <cell r="J193">
            <v>3055.69</v>
          </cell>
          <cell r="K193">
            <v>0</v>
          </cell>
          <cell r="L193">
            <v>0</v>
          </cell>
          <cell r="M193">
            <v>0</v>
          </cell>
          <cell r="N193">
            <v>1240.6400000000001</v>
          </cell>
          <cell r="O193">
            <v>5</v>
          </cell>
          <cell r="P193">
            <v>2010</v>
          </cell>
          <cell r="Q193">
            <v>119</v>
          </cell>
          <cell r="R193">
            <v>101857</v>
          </cell>
          <cell r="S193" t="str">
            <v>POI</v>
          </cell>
          <cell r="T193">
            <v>55</v>
          </cell>
          <cell r="U193">
            <v>0</v>
          </cell>
          <cell r="V193">
            <v>500400287104</v>
          </cell>
          <cell r="W193" t="str">
            <v>61-18-C5-60-9E</v>
          </cell>
        </row>
        <row r="194">
          <cell r="A194" t="str">
            <v>121171</v>
          </cell>
          <cell r="B194" t="str">
            <v>I1</v>
          </cell>
          <cell r="C194" t="str">
            <v>CUBA  JORGE</v>
          </cell>
          <cell r="D194" t="str">
            <v>COLAVI S/N</v>
          </cell>
          <cell r="E194">
            <v>10883</v>
          </cell>
          <cell r="F194">
            <v>7603</v>
          </cell>
          <cell r="G194">
            <v>40</v>
          </cell>
          <cell r="H194">
            <v>3591.39</v>
          </cell>
          <cell r="I194">
            <v>2523.36</v>
          </cell>
          <cell r="J194">
            <v>599.25</v>
          </cell>
          <cell r="K194">
            <v>0</v>
          </cell>
          <cell r="L194">
            <v>0</v>
          </cell>
          <cell r="M194">
            <v>0</v>
          </cell>
          <cell r="N194">
            <v>872.82</v>
          </cell>
          <cell r="O194">
            <v>5</v>
          </cell>
          <cell r="P194">
            <v>2010</v>
          </cell>
          <cell r="Q194">
            <v>119</v>
          </cell>
          <cell r="R194">
            <v>101907</v>
          </cell>
          <cell r="S194" t="str">
            <v>POI</v>
          </cell>
          <cell r="T194">
            <v>55</v>
          </cell>
          <cell r="U194">
            <v>0</v>
          </cell>
          <cell r="V194">
            <v>500400287104</v>
          </cell>
          <cell r="W194" t="str">
            <v>F8-9F-C3-4D-28</v>
          </cell>
        </row>
        <row r="195">
          <cell r="A195" t="str">
            <v>121175</v>
          </cell>
          <cell r="B195" t="str">
            <v>I2</v>
          </cell>
          <cell r="C195" t="str">
            <v>EMPRESA SILVER  &amp; TIN .</v>
          </cell>
          <cell r="D195" t="str">
            <v>CANUTILLOS S/N</v>
          </cell>
          <cell r="E195">
            <v>37571</v>
          </cell>
          <cell r="F195">
            <v>19506</v>
          </cell>
          <cell r="G195">
            <v>105</v>
          </cell>
          <cell r="H195">
            <v>12398.43</v>
          </cell>
          <cell r="I195">
            <v>6623.82</v>
          </cell>
          <cell r="J195">
            <v>266.31</v>
          </cell>
          <cell r="K195">
            <v>0</v>
          </cell>
          <cell r="L195">
            <v>0</v>
          </cell>
          <cell r="M195">
            <v>0</v>
          </cell>
          <cell r="N195">
            <v>2507.5100000000002</v>
          </cell>
          <cell r="O195">
            <v>5</v>
          </cell>
          <cell r="P195">
            <v>2010</v>
          </cell>
          <cell r="Q195">
            <v>119</v>
          </cell>
          <cell r="R195">
            <v>101847</v>
          </cell>
          <cell r="S195" t="str">
            <v>POI</v>
          </cell>
          <cell r="T195">
            <v>55</v>
          </cell>
          <cell r="U195">
            <v>0</v>
          </cell>
          <cell r="V195">
            <v>500400287104</v>
          </cell>
          <cell r="W195" t="str">
            <v>18-E6-59-AA-38</v>
          </cell>
        </row>
        <row r="196">
          <cell r="A196" t="str">
            <v>121175.50</v>
          </cell>
          <cell r="B196" t="str">
            <v>I1</v>
          </cell>
          <cell r="C196" t="str">
            <v>MINERA TIREX LIMITADA</v>
          </cell>
          <cell r="D196" t="str">
            <v>CANUTILLOS S/N</v>
          </cell>
          <cell r="E196">
            <v>366</v>
          </cell>
          <cell r="F196">
            <v>0</v>
          </cell>
          <cell r="G196">
            <v>6</v>
          </cell>
          <cell r="H196">
            <v>120.78</v>
          </cell>
          <cell r="I196">
            <v>378.5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64.91</v>
          </cell>
          <cell r="O196">
            <v>5</v>
          </cell>
          <cell r="P196">
            <v>2010</v>
          </cell>
          <cell r="Q196">
            <v>119</v>
          </cell>
          <cell r="R196">
            <v>101860</v>
          </cell>
          <cell r="S196" t="str">
            <v>POI</v>
          </cell>
          <cell r="T196">
            <v>55</v>
          </cell>
          <cell r="U196">
            <v>0</v>
          </cell>
          <cell r="V196">
            <v>500400287104</v>
          </cell>
          <cell r="W196" t="str">
            <v>2A-7A-97-8D-26</v>
          </cell>
        </row>
        <row r="197">
          <cell r="A197" t="str">
            <v>121180</v>
          </cell>
          <cell r="B197" t="str">
            <v>I1</v>
          </cell>
          <cell r="C197" t="str">
            <v>INDUSTRIAS MINERALS TREATMENT</v>
          </cell>
          <cell r="D197" t="str">
            <v>CANUTILLOS S/N</v>
          </cell>
          <cell r="E197">
            <v>24810</v>
          </cell>
          <cell r="F197">
            <v>10847</v>
          </cell>
          <cell r="G197">
            <v>135</v>
          </cell>
          <cell r="H197">
            <v>8187.3</v>
          </cell>
          <cell r="I197">
            <v>8516.34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2171.4699999999998</v>
          </cell>
          <cell r="O197">
            <v>5</v>
          </cell>
          <cell r="P197">
            <v>2010</v>
          </cell>
          <cell r="Q197">
            <v>119</v>
          </cell>
          <cell r="R197">
            <v>101878</v>
          </cell>
          <cell r="S197" t="str">
            <v>POI</v>
          </cell>
          <cell r="T197">
            <v>55</v>
          </cell>
          <cell r="U197">
            <v>0</v>
          </cell>
          <cell r="V197">
            <v>500400287104</v>
          </cell>
          <cell r="W197" t="str">
            <v>EC-C5-B0-23</v>
          </cell>
        </row>
        <row r="198">
          <cell r="A198" t="str">
            <v>121190</v>
          </cell>
          <cell r="B198" t="str">
            <v>IA</v>
          </cell>
          <cell r="C198" t="str">
            <v>SINCHI  WAYRA S. A.</v>
          </cell>
          <cell r="D198" t="str">
            <v>LANDARA S/N</v>
          </cell>
          <cell r="E198">
            <v>1677549</v>
          </cell>
          <cell r="F198">
            <v>0</v>
          </cell>
          <cell r="G198">
            <v>4200</v>
          </cell>
          <cell r="H198">
            <v>320411.86</v>
          </cell>
          <cell r="I198">
            <v>429546.6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97494.6</v>
          </cell>
          <cell r="O198">
            <v>5</v>
          </cell>
          <cell r="P198">
            <v>2010</v>
          </cell>
          <cell r="Q198">
            <v>119</v>
          </cell>
          <cell r="R198">
            <v>102683</v>
          </cell>
          <cell r="S198" t="str">
            <v>POI</v>
          </cell>
          <cell r="T198">
            <v>92</v>
          </cell>
          <cell r="U198">
            <v>0</v>
          </cell>
          <cell r="V198">
            <v>500400287104</v>
          </cell>
          <cell r="W198" t="str">
            <v>10-3A-C6-B7</v>
          </cell>
        </row>
        <row r="199">
          <cell r="A199" t="str">
            <v>121193</v>
          </cell>
          <cell r="B199" t="str">
            <v>RU</v>
          </cell>
          <cell r="C199" t="str">
            <v>COOP. DE SERVICIOS ELECTRICOS UYUNI</v>
          </cell>
          <cell r="D199" t="str">
            <v>PUNUTUMA S/N</v>
          </cell>
          <cell r="E199">
            <v>820540</v>
          </cell>
          <cell r="F199">
            <v>0</v>
          </cell>
          <cell r="G199">
            <v>1824</v>
          </cell>
          <cell r="H199">
            <v>88618.32</v>
          </cell>
          <cell r="I199">
            <v>176665.34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34486.879999999997</v>
          </cell>
          <cell r="O199">
            <v>5</v>
          </cell>
          <cell r="P199">
            <v>2010</v>
          </cell>
          <cell r="Q199">
            <v>119</v>
          </cell>
          <cell r="R199">
            <v>102684</v>
          </cell>
          <cell r="S199" t="str">
            <v>POI</v>
          </cell>
          <cell r="T199">
            <v>92</v>
          </cell>
          <cell r="U199">
            <v>0</v>
          </cell>
          <cell r="V199">
            <v>500400287104</v>
          </cell>
          <cell r="W199" t="str">
            <v>1B-E0-B5-B6-4A</v>
          </cell>
        </row>
        <row r="200">
          <cell r="A200" t="str">
            <v>121195</v>
          </cell>
          <cell r="B200" t="str">
            <v>RA</v>
          </cell>
          <cell r="C200" t="str">
            <v>COOP. DE SERVICIOS  ELECTRICOS ATOCHA</v>
          </cell>
          <cell r="D200" t="str">
            <v>TELAMAYU S/N</v>
          </cell>
          <cell r="E200">
            <v>600475</v>
          </cell>
          <cell r="F200">
            <v>0</v>
          </cell>
          <cell r="G200">
            <v>2810</v>
          </cell>
          <cell r="H200">
            <v>65451.78</v>
          </cell>
          <cell r="I200">
            <v>321135.23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50256.31</v>
          </cell>
          <cell r="O200">
            <v>5</v>
          </cell>
          <cell r="P200">
            <v>2010</v>
          </cell>
          <cell r="Q200">
            <v>119</v>
          </cell>
          <cell r="R200">
            <v>102685</v>
          </cell>
          <cell r="S200" t="str">
            <v>POI</v>
          </cell>
          <cell r="T200">
            <v>92</v>
          </cell>
          <cell r="U200">
            <v>0</v>
          </cell>
          <cell r="V200">
            <v>500400287104</v>
          </cell>
          <cell r="W200" t="str">
            <v>DE-67-28-17-DE</v>
          </cell>
        </row>
        <row r="201">
          <cell r="A201" t="str">
            <v>121197</v>
          </cell>
          <cell r="B201" t="str">
            <v>RT</v>
          </cell>
          <cell r="C201" t="str">
            <v>COOP. DE SERVICIOS ELECT RICOS TUPIZA LTDA.</v>
          </cell>
          <cell r="D201" t="str">
            <v>TUPIZA S/N</v>
          </cell>
          <cell r="E201">
            <v>943604</v>
          </cell>
          <cell r="F201">
            <v>0</v>
          </cell>
          <cell r="G201">
            <v>1987</v>
          </cell>
          <cell r="H201">
            <v>103796.44</v>
          </cell>
          <cell r="I201">
            <v>229107.06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43277.46</v>
          </cell>
          <cell r="O201">
            <v>5</v>
          </cell>
          <cell r="P201">
            <v>2010</v>
          </cell>
          <cell r="Q201">
            <v>119</v>
          </cell>
          <cell r="R201">
            <v>102686</v>
          </cell>
          <cell r="S201" t="str">
            <v>POI</v>
          </cell>
          <cell r="T201">
            <v>92</v>
          </cell>
          <cell r="U201">
            <v>0</v>
          </cell>
          <cell r="V201">
            <v>500400287104</v>
          </cell>
          <cell r="W201" t="str">
            <v>32-CD-40-91-5E</v>
          </cell>
        </row>
        <row r="202">
          <cell r="A202" t="str">
            <v>121199</v>
          </cell>
          <cell r="B202" t="str">
            <v>IA</v>
          </cell>
          <cell r="C202" t="str">
            <v>EMPRESA MINERA UNIFICADA S. A.</v>
          </cell>
          <cell r="D202" t="str">
            <v>CHILCOBIJA S/N</v>
          </cell>
          <cell r="E202">
            <v>580445</v>
          </cell>
          <cell r="F202">
            <v>0</v>
          </cell>
          <cell r="G202">
            <v>1144</v>
          </cell>
          <cell r="H202">
            <v>110865</v>
          </cell>
          <cell r="I202">
            <v>117000.31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29622.49</v>
          </cell>
          <cell r="O202">
            <v>5</v>
          </cell>
          <cell r="P202">
            <v>2010</v>
          </cell>
          <cell r="Q202">
            <v>119</v>
          </cell>
          <cell r="R202">
            <v>102687</v>
          </cell>
          <cell r="S202" t="str">
            <v>POI</v>
          </cell>
          <cell r="T202">
            <v>92</v>
          </cell>
          <cell r="U202">
            <v>0</v>
          </cell>
          <cell r="V202">
            <v>500400287104</v>
          </cell>
          <cell r="W202" t="str">
            <v>81-A7-FF-F1</v>
          </cell>
        </row>
        <row r="203">
          <cell r="A203" t="str">
            <v>121200</v>
          </cell>
          <cell r="B203" t="str">
            <v>I2</v>
          </cell>
          <cell r="C203" t="str">
            <v>EMPRESA MINERA MANQUIRI S. A.</v>
          </cell>
          <cell r="D203" t="str">
            <v>EX-PLAHIPO S/N</v>
          </cell>
          <cell r="E203">
            <v>6143486</v>
          </cell>
          <cell r="F203">
            <v>0</v>
          </cell>
          <cell r="G203">
            <v>10500</v>
          </cell>
          <cell r="H203">
            <v>2141464.9700000002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278390.45</v>
          </cell>
          <cell r="O203">
            <v>5</v>
          </cell>
          <cell r="P203">
            <v>2010</v>
          </cell>
          <cell r="Q203">
            <v>119</v>
          </cell>
          <cell r="R203">
            <v>102681</v>
          </cell>
          <cell r="S203" t="str">
            <v>POI</v>
          </cell>
          <cell r="T203">
            <v>87</v>
          </cell>
          <cell r="U203">
            <v>0</v>
          </cell>
          <cell r="V203">
            <v>500400287104</v>
          </cell>
          <cell r="W203" t="str">
            <v>0E-A4-F3-B5-48</v>
          </cell>
        </row>
        <row r="204">
          <cell r="A204" t="str">
            <v>121201</v>
          </cell>
          <cell r="B204" t="str">
            <v>IA</v>
          </cell>
          <cell r="C204" t="str">
            <v>PANAMERICAN SILVER BOLIVIAN S.A.</v>
          </cell>
          <cell r="D204" t="str">
            <v>SAN VICENTE S/N</v>
          </cell>
          <cell r="E204">
            <v>1534609</v>
          </cell>
          <cell r="F204">
            <v>0</v>
          </cell>
          <cell r="G204">
            <v>3000</v>
          </cell>
          <cell r="H204">
            <v>293110.32</v>
          </cell>
          <cell r="I204">
            <v>306819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77990.81</v>
          </cell>
          <cell r="O204">
            <v>5</v>
          </cell>
          <cell r="P204">
            <v>2010</v>
          </cell>
          <cell r="Q204">
            <v>119</v>
          </cell>
          <cell r="R204">
            <v>102156</v>
          </cell>
          <cell r="S204" t="str">
            <v>POI</v>
          </cell>
          <cell r="T204">
            <v>93</v>
          </cell>
          <cell r="U204">
            <v>0</v>
          </cell>
          <cell r="V204">
            <v>500400287104</v>
          </cell>
          <cell r="W204" t="str">
            <v>05-88-E3-9C</v>
          </cell>
        </row>
        <row r="205">
          <cell r="A205" t="str">
            <v>605000</v>
          </cell>
          <cell r="B205" t="str">
            <v>I2</v>
          </cell>
          <cell r="C205" t="str">
            <v>G. MIN. STA BAR CANDELARIA E. CORS</v>
          </cell>
          <cell r="D205" t="str">
            <v>COLQUECHACA S/N</v>
          </cell>
          <cell r="E205">
            <v>57801</v>
          </cell>
          <cell r="F205">
            <v>13648</v>
          </cell>
          <cell r="G205">
            <v>158</v>
          </cell>
          <cell r="H205">
            <v>19074.330000000002</v>
          </cell>
          <cell r="I205">
            <v>9967.27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3775.41</v>
          </cell>
          <cell r="O205">
            <v>5</v>
          </cell>
          <cell r="P205">
            <v>2010</v>
          </cell>
          <cell r="Q205">
            <v>119</v>
          </cell>
          <cell r="R205">
            <v>102778</v>
          </cell>
          <cell r="S205" t="str">
            <v>POI</v>
          </cell>
          <cell r="T205">
            <v>89</v>
          </cell>
          <cell r="U205">
            <v>0</v>
          </cell>
          <cell r="V205">
            <v>500400287104</v>
          </cell>
          <cell r="W205" t="str">
            <v>79-08-C4-74</v>
          </cell>
        </row>
      </sheetData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FC_ESCLIFAC_10_10"/>
      <sheetName val="FC_ESCL_IND_10_10"/>
      <sheetName val="ResPorCatySist"/>
      <sheetName val="Resumen"/>
      <sheetName val="AP_FACTURADO"/>
      <sheetName val="RUTAS"/>
    </sheetNames>
    <sheetDataSet>
      <sheetData sheetId="0"/>
      <sheetData sheetId="1"/>
      <sheetData sheetId="2"/>
      <sheetData sheetId="3"/>
      <sheetData sheetId="4">
        <row r="223">
          <cell r="A223" t="str">
            <v>DDI</v>
          </cell>
          <cell r="B223">
            <v>20</v>
          </cell>
          <cell r="C223">
            <v>1373394</v>
          </cell>
          <cell r="D223">
            <v>396691.13</v>
          </cell>
          <cell r="E223">
            <v>304.62</v>
          </cell>
          <cell r="F223">
            <v>59275.69</v>
          </cell>
          <cell r="G223">
            <v>3183</v>
          </cell>
          <cell r="H223">
            <v>175321.51</v>
          </cell>
          <cell r="I223">
            <v>26197.439999999999</v>
          </cell>
          <cell r="J223">
            <v>20338.080000000002</v>
          </cell>
          <cell r="K223">
            <v>3039.0399999999995</v>
          </cell>
        </row>
        <row r="224">
          <cell r="A224" t="str">
            <v>KAR</v>
          </cell>
          <cell r="B224">
            <v>1</v>
          </cell>
          <cell r="C224">
            <v>16976</v>
          </cell>
          <cell r="D224">
            <v>4903.3500000000004</v>
          </cell>
          <cell r="E224">
            <v>0</v>
          </cell>
          <cell r="F224">
            <v>732.68</v>
          </cell>
          <cell r="G224">
            <v>111</v>
          </cell>
          <cell r="H224">
            <v>6113.94</v>
          </cell>
          <cell r="I224">
            <v>913.58</v>
          </cell>
          <cell r="J224">
            <v>0</v>
          </cell>
          <cell r="K224">
            <v>0</v>
          </cell>
        </row>
        <row r="225">
          <cell r="A225" t="str">
            <v>KIL</v>
          </cell>
          <cell r="B225">
            <v>1</v>
          </cell>
          <cell r="C225">
            <v>2576</v>
          </cell>
          <cell r="D225">
            <v>744.05</v>
          </cell>
          <cell r="E225">
            <v>0</v>
          </cell>
          <cell r="F225">
            <v>111.18</v>
          </cell>
          <cell r="G225">
            <v>24</v>
          </cell>
          <cell r="H225">
            <v>1321.93</v>
          </cell>
          <cell r="I225">
            <v>197.53</v>
          </cell>
          <cell r="J225">
            <v>0</v>
          </cell>
          <cell r="K225">
            <v>0</v>
          </cell>
        </row>
        <row r="226">
          <cell r="A226" t="str">
            <v>OCU</v>
          </cell>
          <cell r="B226">
            <v>6</v>
          </cell>
          <cell r="C226">
            <v>57321</v>
          </cell>
          <cell r="D226">
            <v>16556.620000000003</v>
          </cell>
          <cell r="E226">
            <v>0</v>
          </cell>
          <cell r="F226">
            <v>2473.9600000000005</v>
          </cell>
          <cell r="G226">
            <v>342</v>
          </cell>
          <cell r="H226">
            <v>18837.559999999998</v>
          </cell>
          <cell r="I226">
            <v>2814.8</v>
          </cell>
          <cell r="J226">
            <v>1192.05</v>
          </cell>
          <cell r="K226">
            <v>178.12</v>
          </cell>
        </row>
        <row r="227">
          <cell r="A227" t="str">
            <v>PUN</v>
          </cell>
          <cell r="B227">
            <v>4</v>
          </cell>
          <cell r="C227">
            <v>284347</v>
          </cell>
          <cell r="D227">
            <v>82130.78</v>
          </cell>
          <cell r="E227">
            <v>0</v>
          </cell>
          <cell r="F227">
            <v>12272.42</v>
          </cell>
          <cell r="G227">
            <v>792</v>
          </cell>
          <cell r="H227">
            <v>43623.83</v>
          </cell>
          <cell r="I227">
            <v>6518.49</v>
          </cell>
          <cell r="J227">
            <v>0</v>
          </cell>
          <cell r="K227">
            <v>0</v>
          </cell>
        </row>
        <row r="228">
          <cell r="A228" t="str">
            <v>SAC</v>
          </cell>
          <cell r="B228">
            <v>1</v>
          </cell>
          <cell r="C228">
            <v>1935</v>
          </cell>
          <cell r="D228">
            <v>558.91</v>
          </cell>
          <cell r="E228">
            <v>0</v>
          </cell>
          <cell r="F228">
            <v>83.51</v>
          </cell>
          <cell r="G228">
            <v>44</v>
          </cell>
          <cell r="H228">
            <v>2423.54</v>
          </cell>
          <cell r="I228">
            <v>362.14</v>
          </cell>
          <cell r="J228">
            <v>0</v>
          </cell>
          <cell r="K228">
            <v>0</v>
          </cell>
        </row>
        <row r="229">
          <cell r="A229" t="str">
            <v>TEL</v>
          </cell>
          <cell r="B229">
            <v>1</v>
          </cell>
          <cell r="C229">
            <v>273</v>
          </cell>
          <cell r="D229">
            <v>78.86</v>
          </cell>
          <cell r="E229">
            <v>0</v>
          </cell>
          <cell r="F229">
            <v>11.78</v>
          </cell>
          <cell r="G229">
            <v>89</v>
          </cell>
          <cell r="H229">
            <v>4902.17</v>
          </cell>
          <cell r="I229">
            <v>732.51</v>
          </cell>
          <cell r="J229">
            <v>0</v>
          </cell>
          <cell r="K229">
            <v>0</v>
          </cell>
        </row>
        <row r="230">
          <cell r="A230" t="str">
            <v>TUP</v>
          </cell>
          <cell r="B230">
            <v>3</v>
          </cell>
          <cell r="C230">
            <v>293675</v>
          </cell>
          <cell r="D230">
            <v>84825.079999999987</v>
          </cell>
          <cell r="E230">
            <v>0</v>
          </cell>
          <cell r="F230">
            <v>12675.02</v>
          </cell>
          <cell r="G230">
            <v>1079</v>
          </cell>
          <cell r="H230">
            <v>59431.930000000008</v>
          </cell>
          <cell r="I230">
            <v>8880.64</v>
          </cell>
          <cell r="J230">
            <v>52.5</v>
          </cell>
          <cell r="K230">
            <v>7.84</v>
          </cell>
        </row>
        <row r="231">
          <cell r="A231" t="str">
            <v>URB</v>
          </cell>
          <cell r="B231">
            <v>171</v>
          </cell>
          <cell r="C231">
            <v>7325278</v>
          </cell>
          <cell r="D231">
            <v>2115833.3000000007</v>
          </cell>
          <cell r="E231">
            <v>221445.60000000003</v>
          </cell>
          <cell r="F231">
            <v>316158.98999999987</v>
          </cell>
          <cell r="G231">
            <v>21058</v>
          </cell>
          <cell r="H231">
            <v>1159886.7499999995</v>
          </cell>
          <cell r="I231">
            <v>173316.37000000002</v>
          </cell>
          <cell r="J231">
            <v>103591.93000000004</v>
          </cell>
          <cell r="K231">
            <v>15479.25</v>
          </cell>
        </row>
        <row r="232">
          <cell r="A232">
            <v>0</v>
          </cell>
          <cell r="B232">
            <v>208</v>
          </cell>
          <cell r="C232">
            <v>9355775</v>
          </cell>
          <cell r="D232">
            <v>2702322.0800000005</v>
          </cell>
          <cell r="E232">
            <v>221750.22000000003</v>
          </cell>
          <cell r="F232">
            <v>403795.22999999986</v>
          </cell>
          <cell r="G232">
            <v>26722</v>
          </cell>
          <cell r="H232">
            <v>1471863.1599999997</v>
          </cell>
          <cell r="I232">
            <v>219933.50000000003</v>
          </cell>
          <cell r="J232">
            <v>125174.56000000004</v>
          </cell>
          <cell r="K232">
            <v>18704.25</v>
          </cell>
        </row>
        <row r="244">
          <cell r="A244" t="str">
            <v>121200</v>
          </cell>
          <cell r="B244">
            <v>1</v>
          </cell>
          <cell r="C244">
            <v>5982589</v>
          </cell>
          <cell r="D244">
            <v>1828276.21</v>
          </cell>
          <cell r="E244">
            <v>0</v>
          </cell>
          <cell r="F244">
            <v>273190.7</v>
          </cell>
          <cell r="G244">
            <v>10500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Resumen"/>
      <sheetName val="esclifac_12_2010"/>
      <sheetName val="escli_ind_12_2010"/>
      <sheetName val="AP_facturado"/>
      <sheetName val="RUTAS"/>
      <sheetName val="ResumenCtaSistem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31">
          <cell r="A231" t="str">
            <v>DDI</v>
          </cell>
          <cell r="B231">
            <v>22</v>
          </cell>
          <cell r="C231">
            <v>1281767</v>
          </cell>
          <cell r="D231">
            <v>372455.86000000004</v>
          </cell>
          <cell r="E231">
            <v>1014.35</v>
          </cell>
          <cell r="F231">
            <v>55654.31</v>
          </cell>
          <cell r="G231">
            <v>3129</v>
          </cell>
          <cell r="H231">
            <v>173792.63</v>
          </cell>
          <cell r="I231">
            <v>25969</v>
          </cell>
          <cell r="J231">
            <v>15296.190000000002</v>
          </cell>
          <cell r="K231">
            <v>2285.64</v>
          </cell>
        </row>
        <row r="232">
          <cell r="A232" t="str">
            <v>KAR</v>
          </cell>
          <cell r="B232">
            <v>1</v>
          </cell>
          <cell r="C232">
            <v>7850</v>
          </cell>
          <cell r="D232">
            <v>2281.0500000000002</v>
          </cell>
          <cell r="E232">
            <v>0</v>
          </cell>
          <cell r="F232">
            <v>340.85</v>
          </cell>
          <cell r="G232">
            <v>39</v>
          </cell>
          <cell r="H232">
            <v>2166.16</v>
          </cell>
          <cell r="I232">
            <v>323.68</v>
          </cell>
          <cell r="J232">
            <v>0</v>
          </cell>
          <cell r="K232">
            <v>0</v>
          </cell>
        </row>
        <row r="233">
          <cell r="A233" t="str">
            <v>KIL</v>
          </cell>
          <cell r="B233">
            <v>1</v>
          </cell>
          <cell r="C233">
            <v>1828</v>
          </cell>
          <cell r="D233">
            <v>531.17999999999995</v>
          </cell>
          <cell r="E233">
            <v>0</v>
          </cell>
          <cell r="F233">
            <v>79.37</v>
          </cell>
          <cell r="G233">
            <v>27</v>
          </cell>
          <cell r="H233">
            <v>1499.65</v>
          </cell>
          <cell r="I233">
            <v>224.08</v>
          </cell>
          <cell r="J233">
            <v>0</v>
          </cell>
          <cell r="K233">
            <v>0</v>
          </cell>
        </row>
        <row r="234">
          <cell r="A234" t="str">
            <v>OCU</v>
          </cell>
          <cell r="B234">
            <v>6</v>
          </cell>
          <cell r="C234">
            <v>44727</v>
          </cell>
          <cell r="D234">
            <v>12996.759999999998</v>
          </cell>
          <cell r="E234">
            <v>0</v>
          </cell>
          <cell r="F234">
            <v>1942.0500000000002</v>
          </cell>
          <cell r="G234">
            <v>349</v>
          </cell>
          <cell r="H234">
            <v>19384.349999999999</v>
          </cell>
          <cell r="I234">
            <v>2896.5199999999995</v>
          </cell>
          <cell r="J234">
            <v>6808.7699999999995</v>
          </cell>
          <cell r="K234">
            <v>1017.4</v>
          </cell>
        </row>
        <row r="235">
          <cell r="A235" t="str">
            <v>PUN</v>
          </cell>
          <cell r="B235">
            <v>4</v>
          </cell>
          <cell r="C235">
            <v>235996</v>
          </cell>
          <cell r="D235">
            <v>68575.72</v>
          </cell>
          <cell r="E235">
            <v>0</v>
          </cell>
          <cell r="F235">
            <v>10246.939999999999</v>
          </cell>
          <cell r="G235">
            <v>693</v>
          </cell>
          <cell r="H235">
            <v>38490.979999999996</v>
          </cell>
          <cell r="I235">
            <v>5751.53</v>
          </cell>
          <cell r="J235">
            <v>1269.17</v>
          </cell>
          <cell r="K235">
            <v>189.65</v>
          </cell>
        </row>
        <row r="236">
          <cell r="A236" t="str">
            <v>SAC</v>
          </cell>
          <cell r="B236">
            <v>1</v>
          </cell>
          <cell r="C236">
            <v>1814</v>
          </cell>
          <cell r="D236">
            <v>527.12</v>
          </cell>
          <cell r="E236">
            <v>0</v>
          </cell>
          <cell r="F236">
            <v>78.760000000000005</v>
          </cell>
          <cell r="G236">
            <v>45</v>
          </cell>
          <cell r="H236">
            <v>2499.41</v>
          </cell>
          <cell r="I236">
            <v>373.48</v>
          </cell>
          <cell r="J236">
            <v>0</v>
          </cell>
          <cell r="K236">
            <v>0</v>
          </cell>
        </row>
        <row r="237">
          <cell r="A237" t="str">
            <v>TEL</v>
          </cell>
          <cell r="B237">
            <v>1</v>
          </cell>
          <cell r="C237">
            <v>2920</v>
          </cell>
          <cell r="D237">
            <v>848.49</v>
          </cell>
          <cell r="E237">
            <v>0</v>
          </cell>
          <cell r="F237">
            <v>126.79</v>
          </cell>
          <cell r="G237">
            <v>89</v>
          </cell>
          <cell r="H237">
            <v>4943.29</v>
          </cell>
          <cell r="I237">
            <v>738.65</v>
          </cell>
          <cell r="J237">
            <v>1673.83</v>
          </cell>
          <cell r="K237">
            <v>250.11</v>
          </cell>
        </row>
        <row r="238">
          <cell r="A238" t="str">
            <v>TUP</v>
          </cell>
          <cell r="B238">
            <v>2</v>
          </cell>
          <cell r="C238">
            <v>299899</v>
          </cell>
          <cell r="D238">
            <v>87144.65</v>
          </cell>
          <cell r="E238">
            <v>0</v>
          </cell>
          <cell r="F238">
            <v>13021.619999999999</v>
          </cell>
          <cell r="G238">
            <v>991</v>
          </cell>
          <cell r="H238">
            <v>55042.66</v>
          </cell>
          <cell r="I238">
            <v>8224.77</v>
          </cell>
          <cell r="J238">
            <v>0</v>
          </cell>
          <cell r="K238">
            <v>0</v>
          </cell>
        </row>
        <row r="239">
          <cell r="A239" t="str">
            <v>URB</v>
          </cell>
          <cell r="B239">
            <v>177</v>
          </cell>
          <cell r="C239">
            <v>7679251</v>
          </cell>
          <cell r="D239">
            <v>2231436.7400000002</v>
          </cell>
          <cell r="E239">
            <v>218053.63000000006</v>
          </cell>
          <cell r="F239">
            <v>333433.12000000017</v>
          </cell>
          <cell r="G239">
            <v>20933</v>
          </cell>
          <cell r="H239">
            <v>1162671.9600000002</v>
          </cell>
          <cell r="I239">
            <v>173732.71999999994</v>
          </cell>
          <cell r="J239">
            <v>128806.90999999997</v>
          </cell>
          <cell r="K239">
            <v>19247</v>
          </cell>
        </row>
        <row r="240">
          <cell r="A240">
            <v>0</v>
          </cell>
          <cell r="B240">
            <v>215</v>
          </cell>
          <cell r="C240">
            <v>9556052</v>
          </cell>
          <cell r="D240">
            <v>2776797.5700000003</v>
          </cell>
          <cell r="E240">
            <v>219067.98000000007</v>
          </cell>
          <cell r="F240">
            <v>414923.81000000017</v>
          </cell>
          <cell r="G240">
            <v>26295</v>
          </cell>
          <cell r="H240">
            <v>1460491.0900000003</v>
          </cell>
          <cell r="I240">
            <v>218234.42999999993</v>
          </cell>
          <cell r="J240">
            <v>153854.87</v>
          </cell>
          <cell r="K240">
            <v>22989.8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CatSistemas"/>
      <sheetName val="fc_esclifac_4_2012"/>
      <sheetName val="fc_esli_ind_4_2012"/>
      <sheetName val="ap_factutado_4_2012"/>
      <sheetName val="ise_210_POTOSI"/>
      <sheetName val="ise_210_SUR"/>
      <sheetName val="ise_210_VILLAZON"/>
      <sheetName val="ise_210_SANBARTO"/>
      <sheetName val="RUTAS"/>
      <sheetName val="ResumenCatSist"/>
    </sheetNames>
    <sheetDataSet>
      <sheetData sheetId="0"/>
      <sheetData sheetId="1"/>
      <sheetData sheetId="2">
        <row r="264">
          <cell r="A264" t="str">
            <v>DDI</v>
          </cell>
          <cell r="B264">
            <v>24</v>
          </cell>
          <cell r="C264">
            <v>1399296</v>
          </cell>
          <cell r="D264">
            <v>411476.99</v>
          </cell>
          <cell r="E264">
            <v>1068.3600000000001</v>
          </cell>
          <cell r="F264">
            <v>61485.06</v>
          </cell>
          <cell r="G264">
            <v>3454</v>
          </cell>
          <cell r="H264">
            <v>193785.13</v>
          </cell>
          <cell r="I264">
            <v>28956.420000000006</v>
          </cell>
          <cell r="J264">
            <v>26020.039999999997</v>
          </cell>
          <cell r="K264">
            <v>3888.07</v>
          </cell>
        </row>
        <row r="265">
          <cell r="A265" t="str">
            <v>KAR</v>
          </cell>
          <cell r="B265">
            <v>1</v>
          </cell>
          <cell r="C265">
            <v>29381</v>
          </cell>
          <cell r="D265">
            <v>8639.7800000000007</v>
          </cell>
          <cell r="E265">
            <v>0</v>
          </cell>
          <cell r="F265">
            <v>1291</v>
          </cell>
          <cell r="G265">
            <v>114</v>
          </cell>
          <cell r="H265">
            <v>6395.92</v>
          </cell>
          <cell r="I265">
            <v>955.71</v>
          </cell>
          <cell r="J265">
            <v>0</v>
          </cell>
          <cell r="K265">
            <v>0</v>
          </cell>
        </row>
        <row r="266">
          <cell r="A266" t="str">
            <v>KIL</v>
          </cell>
          <cell r="B266">
            <v>0</v>
          </cell>
          <cell r="C266">
            <v>1</v>
          </cell>
          <cell r="D266">
            <v>2</v>
          </cell>
          <cell r="E266">
            <v>3</v>
          </cell>
          <cell r="F266">
            <v>4</v>
          </cell>
          <cell r="G266">
            <v>5</v>
          </cell>
          <cell r="H266">
            <v>6</v>
          </cell>
          <cell r="I266">
            <v>7</v>
          </cell>
          <cell r="J266">
            <v>8</v>
          </cell>
          <cell r="K266">
            <v>9</v>
          </cell>
        </row>
        <row r="267">
          <cell r="A267" t="str">
            <v>OCU</v>
          </cell>
          <cell r="B267">
            <v>8</v>
          </cell>
          <cell r="C267">
            <v>44248</v>
          </cell>
          <cell r="D267">
            <v>13011.57</v>
          </cell>
          <cell r="E267">
            <v>0</v>
          </cell>
          <cell r="F267">
            <v>1944.2600000000002</v>
          </cell>
          <cell r="G267">
            <v>527</v>
          </cell>
          <cell r="H267">
            <v>29567.11</v>
          </cell>
          <cell r="I267">
            <v>4418.0700000000006</v>
          </cell>
          <cell r="J267">
            <v>8667.91</v>
          </cell>
          <cell r="K267">
            <v>1295.2099999999998</v>
          </cell>
        </row>
        <row r="268">
          <cell r="A268" t="str">
            <v>PUN</v>
          </cell>
          <cell r="B268">
            <v>4</v>
          </cell>
          <cell r="C268">
            <v>254713</v>
          </cell>
          <cell r="D268">
            <v>74900.91</v>
          </cell>
          <cell r="E268">
            <v>0</v>
          </cell>
          <cell r="F268">
            <v>11192.09</v>
          </cell>
          <cell r="G268">
            <v>799</v>
          </cell>
          <cell r="H268">
            <v>44827.54</v>
          </cell>
          <cell r="I268">
            <v>6698.3700000000008</v>
          </cell>
          <cell r="J268">
            <v>4560.59</v>
          </cell>
          <cell r="K268">
            <v>681.47</v>
          </cell>
        </row>
        <row r="269">
          <cell r="A269" t="str">
            <v>SAC</v>
          </cell>
          <cell r="B269">
            <v>1</v>
          </cell>
          <cell r="C269">
            <v>1838</v>
          </cell>
          <cell r="D269">
            <v>540.48</v>
          </cell>
          <cell r="E269">
            <v>0</v>
          </cell>
          <cell r="F269">
            <v>80.760000000000005</v>
          </cell>
          <cell r="G269">
            <v>75</v>
          </cell>
          <cell r="H269">
            <v>4207.84</v>
          </cell>
          <cell r="I269">
            <v>628.76</v>
          </cell>
          <cell r="J269">
            <v>0</v>
          </cell>
          <cell r="K269">
            <v>0</v>
          </cell>
        </row>
        <row r="270">
          <cell r="A270" t="str">
            <v>TUP</v>
          </cell>
          <cell r="B270">
            <v>8</v>
          </cell>
          <cell r="C270">
            <v>332243</v>
          </cell>
          <cell r="D270">
            <v>96430.139999999985</v>
          </cell>
          <cell r="E270">
            <v>0</v>
          </cell>
          <cell r="F270">
            <v>14409.09</v>
          </cell>
          <cell r="G270">
            <v>1328</v>
          </cell>
          <cell r="H270">
            <v>75679.299999999988</v>
          </cell>
          <cell r="I270">
            <v>11308.41</v>
          </cell>
          <cell r="J270">
            <v>7805.99</v>
          </cell>
          <cell r="K270">
            <v>1166.4100000000001</v>
          </cell>
        </row>
        <row r="271">
          <cell r="A271" t="str">
            <v>URB</v>
          </cell>
          <cell r="B271">
            <v>199</v>
          </cell>
          <cell r="C271">
            <v>9154765</v>
          </cell>
          <cell r="D271">
            <v>2692050.24</v>
          </cell>
          <cell r="E271">
            <v>280034.42</v>
          </cell>
          <cell r="F271">
            <v>402260.33999999985</v>
          </cell>
          <cell r="G271">
            <v>25841</v>
          </cell>
          <cell r="H271">
            <v>1449797.9300000013</v>
          </cell>
          <cell r="I271">
            <v>216636.49000000005</v>
          </cell>
          <cell r="J271">
            <v>129094.17999999996</v>
          </cell>
          <cell r="K271">
            <v>19289.940000000002</v>
          </cell>
        </row>
      </sheetData>
      <sheetData sheetId="3">
        <row r="2">
          <cell r="A2" t="str">
            <v>YOC</v>
          </cell>
          <cell r="B2">
            <v>1</v>
          </cell>
          <cell r="C2" t="str">
            <v>400040</v>
          </cell>
          <cell r="D2" t="str">
            <v>SISTEMA . YOCALLA</v>
          </cell>
          <cell r="E2" t="str">
            <v>YOCALLA S/N</v>
          </cell>
          <cell r="F2">
            <v>10076</v>
          </cell>
          <cell r="G2">
            <v>0</v>
          </cell>
          <cell r="H2">
            <v>9743.49</v>
          </cell>
          <cell r="I2">
            <v>8476.84</v>
          </cell>
          <cell r="J2">
            <v>1266.6500000000001</v>
          </cell>
        </row>
        <row r="3">
          <cell r="A3" t="str">
            <v>TEL</v>
          </cell>
          <cell r="B3">
            <v>1</v>
          </cell>
          <cell r="C3" t="str">
            <v>400100</v>
          </cell>
          <cell r="D3" t="str">
            <v>SISTEMA . TELAMAYU</v>
          </cell>
          <cell r="E3" t="str">
            <v>TELAMAYU S/N</v>
          </cell>
          <cell r="F3">
            <v>12900</v>
          </cell>
          <cell r="G3">
            <v>0</v>
          </cell>
          <cell r="H3">
            <v>12474.3</v>
          </cell>
          <cell r="I3">
            <v>10852.64</v>
          </cell>
          <cell r="J3">
            <v>1621.66</v>
          </cell>
        </row>
        <row r="4">
          <cell r="A4" t="str">
            <v>SAC</v>
          </cell>
          <cell r="B4">
            <v>1</v>
          </cell>
          <cell r="C4" t="str">
            <v>400030</v>
          </cell>
          <cell r="D4" t="str">
            <v>SISTEMA . SACACA</v>
          </cell>
          <cell r="E4" t="str">
            <v>SACACA S/N</v>
          </cell>
          <cell r="F4">
            <v>19249</v>
          </cell>
          <cell r="G4">
            <v>0</v>
          </cell>
          <cell r="H4">
            <v>18613.78</v>
          </cell>
          <cell r="I4">
            <v>16193.989999999998</v>
          </cell>
          <cell r="J4">
            <v>2419.79</v>
          </cell>
        </row>
        <row r="5">
          <cell r="A5" t="str">
            <v>LP2</v>
          </cell>
          <cell r="B5">
            <v>1</v>
          </cell>
          <cell r="C5" t="str">
            <v>400150</v>
          </cell>
          <cell r="D5" t="str">
            <v>SISTEMA . LIPEZ II</v>
          </cell>
          <cell r="E5" t="str">
            <v>LIPEZ II S/N</v>
          </cell>
          <cell r="F5">
            <v>1681</v>
          </cell>
          <cell r="G5">
            <v>0</v>
          </cell>
          <cell r="H5">
            <v>1625.53</v>
          </cell>
          <cell r="I5">
            <v>1414.21</v>
          </cell>
          <cell r="J5">
            <v>211.32</v>
          </cell>
        </row>
        <row r="6">
          <cell r="A6" t="str">
            <v>DDI</v>
          </cell>
          <cell r="B6">
            <v>1</v>
          </cell>
          <cell r="C6" t="str">
            <v>400010</v>
          </cell>
          <cell r="D6" t="str">
            <v>SISTEMA DON DIEGO</v>
          </cell>
          <cell r="E6" t="str">
            <v>DON DIEGO S/N</v>
          </cell>
          <cell r="F6">
            <v>84137</v>
          </cell>
          <cell r="G6">
            <v>0</v>
          </cell>
          <cell r="H6">
            <v>81360.479999999996</v>
          </cell>
          <cell r="I6">
            <v>70783.62</v>
          </cell>
          <cell r="J6">
            <v>10576.86</v>
          </cell>
        </row>
        <row r="7">
          <cell r="A7" t="str">
            <v>SAQ</v>
          </cell>
          <cell r="B7">
            <v>1</v>
          </cell>
          <cell r="C7" t="str">
            <v>400120</v>
          </cell>
          <cell r="D7" t="str">
            <v>SISTEMA . QUETENA</v>
          </cell>
          <cell r="E7" t="str">
            <v>QUETENA S/N</v>
          </cell>
          <cell r="F7">
            <v>285</v>
          </cell>
          <cell r="G7">
            <v>0</v>
          </cell>
          <cell r="H7">
            <v>275.60000000000002</v>
          </cell>
          <cell r="I7">
            <v>239.77000000000004</v>
          </cell>
          <cell r="J7">
            <v>35.83</v>
          </cell>
        </row>
        <row r="8">
          <cell r="A8" t="str">
            <v>LP1</v>
          </cell>
          <cell r="B8">
            <v>1</v>
          </cell>
          <cell r="C8" t="str">
            <v>400130</v>
          </cell>
          <cell r="D8" t="str">
            <v>SISTEMA . LIPEZ I</v>
          </cell>
          <cell r="E8" t="str">
            <v>LIPEZ I - SV S/N</v>
          </cell>
          <cell r="F8">
            <v>6292</v>
          </cell>
          <cell r="G8">
            <v>0</v>
          </cell>
          <cell r="H8">
            <v>6084.36</v>
          </cell>
          <cell r="I8">
            <v>5293.3899999999994</v>
          </cell>
          <cell r="J8">
            <v>790.97</v>
          </cell>
        </row>
        <row r="9">
          <cell r="A9" t="str">
            <v>URB</v>
          </cell>
          <cell r="B9">
            <v>1</v>
          </cell>
          <cell r="C9" t="str">
            <v>400000</v>
          </cell>
          <cell r="D9" t="str">
            <v>HONORABLE GOBIERNO  MUNICIPAL POTOSI</v>
          </cell>
          <cell r="E9" t="str">
            <v>POTOSI S/N</v>
          </cell>
          <cell r="F9">
            <v>555883</v>
          </cell>
          <cell r="G9">
            <v>0</v>
          </cell>
          <cell r="H9">
            <v>537538.86</v>
          </cell>
          <cell r="I9">
            <v>467658.81</v>
          </cell>
          <cell r="J9">
            <v>69880.05</v>
          </cell>
        </row>
        <row r="10">
          <cell r="A10" t="str">
            <v>POR</v>
          </cell>
          <cell r="B10">
            <v>1</v>
          </cell>
          <cell r="C10" t="str">
            <v>400020</v>
          </cell>
          <cell r="D10" t="str">
            <v>SISTEMA PORCO AGUA DE CASTILLA</v>
          </cell>
          <cell r="E10" t="str">
            <v>AGUA DE CASTILLA S/N</v>
          </cell>
          <cell r="F10">
            <v>9567</v>
          </cell>
          <cell r="G10">
            <v>0</v>
          </cell>
          <cell r="H10">
            <v>9251.2900000000009</v>
          </cell>
          <cell r="I10">
            <v>8048.6200000000008</v>
          </cell>
          <cell r="J10">
            <v>1202.67</v>
          </cell>
        </row>
        <row r="11">
          <cell r="A11" t="str">
            <v>OCU</v>
          </cell>
          <cell r="B11">
            <v>1</v>
          </cell>
          <cell r="C11" t="str">
            <v>400050</v>
          </cell>
          <cell r="D11" t="str">
            <v>SISTEMA . OCURI</v>
          </cell>
          <cell r="E11" t="str">
            <v>OCURI S/N</v>
          </cell>
          <cell r="F11">
            <v>28424</v>
          </cell>
          <cell r="G11">
            <v>0</v>
          </cell>
          <cell r="H11">
            <v>27486.01</v>
          </cell>
          <cell r="I11">
            <v>23912.829999999998</v>
          </cell>
          <cell r="J11">
            <v>3573.18</v>
          </cell>
        </row>
        <row r="12">
          <cell r="A12" t="str">
            <v>PUN</v>
          </cell>
          <cell r="B12">
            <v>1</v>
          </cell>
          <cell r="C12" t="str">
            <v>400060</v>
          </cell>
          <cell r="D12" t="str">
            <v>SISTEMA . PUNUTUMA</v>
          </cell>
          <cell r="E12" t="str">
            <v>PUNUTUMA S/N</v>
          </cell>
          <cell r="F12">
            <v>4221</v>
          </cell>
          <cell r="G12">
            <v>0</v>
          </cell>
          <cell r="H12">
            <v>4081.71</v>
          </cell>
          <cell r="I12">
            <v>3551.09</v>
          </cell>
          <cell r="J12">
            <v>530.62</v>
          </cell>
        </row>
        <row r="13">
          <cell r="A13" t="str">
            <v>SAE</v>
          </cell>
          <cell r="B13">
            <v>1</v>
          </cell>
          <cell r="C13" t="str">
            <v>400080</v>
          </cell>
          <cell r="D13" t="str">
            <v>SISTEMA TORO TORO</v>
          </cell>
          <cell r="E13" t="str">
            <v>TORO TORO S/N</v>
          </cell>
          <cell r="F13">
            <v>3199</v>
          </cell>
          <cell r="G13">
            <v>0</v>
          </cell>
          <cell r="H13">
            <v>3093.43</v>
          </cell>
          <cell r="I13">
            <v>2691.2799999999997</v>
          </cell>
          <cell r="J13">
            <v>402.15</v>
          </cell>
        </row>
        <row r="14">
          <cell r="A14" t="str">
            <v>QIR</v>
          </cell>
          <cell r="B14">
            <v>1</v>
          </cell>
          <cell r="C14" t="str">
            <v>400110</v>
          </cell>
          <cell r="D14" t="str">
            <v>SISTEMA  LLICA</v>
          </cell>
          <cell r="E14" t="str">
            <v>KARACHIPAMPA S/N</v>
          </cell>
          <cell r="F14">
            <v>4879</v>
          </cell>
          <cell r="G14">
            <v>0</v>
          </cell>
          <cell r="H14">
            <v>4717.99</v>
          </cell>
          <cell r="I14">
            <v>4104.6499999999996</v>
          </cell>
          <cell r="J14">
            <v>613.34</v>
          </cell>
        </row>
        <row r="15">
          <cell r="A15" t="str">
            <v>KIL</v>
          </cell>
          <cell r="B15">
            <v>1</v>
          </cell>
          <cell r="C15" t="str">
            <v>400070</v>
          </cell>
          <cell r="D15" t="str">
            <v>SISTEMA . KILPANI</v>
          </cell>
          <cell r="E15" t="str">
            <v>KILPANI S/N</v>
          </cell>
          <cell r="F15">
            <v>5933</v>
          </cell>
          <cell r="G15">
            <v>0</v>
          </cell>
          <cell r="H15">
            <v>5737.21</v>
          </cell>
          <cell r="I15">
            <v>4991.37</v>
          </cell>
          <cell r="J15">
            <v>745.84</v>
          </cell>
        </row>
        <row r="16">
          <cell r="A16" t="str">
            <v>CHA</v>
          </cell>
          <cell r="B16">
            <v>1</v>
          </cell>
          <cell r="C16" t="str">
            <v>400140</v>
          </cell>
          <cell r="D16" t="str">
            <v>SISTEMA . CHAYANTA</v>
          </cell>
          <cell r="E16" t="str">
            <v>CHAYANTA S/N</v>
          </cell>
          <cell r="F16">
            <v>2094</v>
          </cell>
          <cell r="G16">
            <v>0</v>
          </cell>
          <cell r="H16">
            <v>2024.9</v>
          </cell>
          <cell r="I16">
            <v>1761.66</v>
          </cell>
          <cell r="J16">
            <v>263.24</v>
          </cell>
        </row>
        <row r="17">
          <cell r="A17" t="str">
            <v>TUP</v>
          </cell>
          <cell r="B17">
            <v>1</v>
          </cell>
          <cell r="C17" t="str">
            <v>400090</v>
          </cell>
          <cell r="D17" t="str">
            <v>SISTEMA . TUPIZA</v>
          </cell>
          <cell r="E17" t="str">
            <v>TUPIZA S/N</v>
          </cell>
          <cell r="F17">
            <v>12292</v>
          </cell>
          <cell r="G17">
            <v>0</v>
          </cell>
          <cell r="H17">
            <v>11886.36</v>
          </cell>
          <cell r="I17">
            <v>10341.130000000001</v>
          </cell>
          <cell r="J17">
            <v>1545.23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81538</v>
          </cell>
          <cell r="G18">
            <v>0</v>
          </cell>
          <cell r="H18">
            <v>83739.53</v>
          </cell>
          <cell r="I18">
            <v>72853.39</v>
          </cell>
          <cell r="J18">
            <v>10886.14</v>
          </cell>
        </row>
      </sheetData>
      <sheetData sheetId="4"/>
      <sheetData sheetId="5"/>
      <sheetData sheetId="6"/>
      <sheetData sheetId="7"/>
      <sheetData sheetId="8">
        <row r="2">
          <cell r="A2" t="str">
            <v>055</v>
          </cell>
        </row>
      </sheetData>
      <sheetData sheetId="9">
        <row r="4">
          <cell r="A4" t="str">
            <v>VIL</v>
          </cell>
        </row>
        <row r="8">
          <cell r="A8" t="str">
            <v>CHA</v>
          </cell>
          <cell r="B8">
            <v>28</v>
          </cell>
          <cell r="C8">
            <v>85</v>
          </cell>
          <cell r="D8">
            <v>509.5999999999998</v>
          </cell>
          <cell r="E8">
            <v>0</v>
          </cell>
          <cell r="F8">
            <v>443.23999999999984</v>
          </cell>
          <cell r="G8">
            <v>0</v>
          </cell>
          <cell r="H8">
            <v>0</v>
          </cell>
          <cell r="I8">
            <v>66.640000000000015</v>
          </cell>
          <cell r="J8">
            <v>0</v>
          </cell>
          <cell r="K8">
            <v>66.359999999999971</v>
          </cell>
          <cell r="L8">
            <v>0</v>
          </cell>
          <cell r="M8">
            <v>0</v>
          </cell>
        </row>
        <row r="9">
          <cell r="A9" t="str">
            <v>DDI</v>
          </cell>
          <cell r="B9">
            <v>1295</v>
          </cell>
          <cell r="C9">
            <v>129537</v>
          </cell>
          <cell r="D9">
            <v>23569.000000000557</v>
          </cell>
          <cell r="E9">
            <v>110372.44999999988</v>
          </cell>
          <cell r="F9">
            <v>116526.01000000023</v>
          </cell>
          <cell r="G9">
            <v>0</v>
          </cell>
          <cell r="H9">
            <v>0</v>
          </cell>
          <cell r="I9">
            <v>17483.099999999791</v>
          </cell>
          <cell r="J9">
            <v>0</v>
          </cell>
          <cell r="K9">
            <v>17415.440000000217</v>
          </cell>
          <cell r="L9">
            <v>0</v>
          </cell>
          <cell r="M9">
            <v>0</v>
          </cell>
        </row>
        <row r="10">
          <cell r="A10" t="str">
            <v>KIL</v>
          </cell>
          <cell r="B10">
            <v>113</v>
          </cell>
          <cell r="C10">
            <v>6491</v>
          </cell>
          <cell r="D10">
            <v>2056.6000000000035</v>
          </cell>
          <cell r="E10">
            <v>4575.5099999999993</v>
          </cell>
          <cell r="F10">
            <v>5769.6600000000026</v>
          </cell>
          <cell r="G10">
            <v>0</v>
          </cell>
          <cell r="H10">
            <v>0</v>
          </cell>
          <cell r="I10">
            <v>865.77999999999975</v>
          </cell>
          <cell r="J10">
            <v>0</v>
          </cell>
          <cell r="K10">
            <v>862.45</v>
          </cell>
          <cell r="L10">
            <v>0</v>
          </cell>
          <cell r="M10">
            <v>0</v>
          </cell>
        </row>
        <row r="11">
          <cell r="A11" t="str">
            <v>LP1</v>
          </cell>
          <cell r="B11">
            <v>55</v>
          </cell>
          <cell r="C11">
            <v>18211</v>
          </cell>
          <cell r="D11">
            <v>1001.000000000001</v>
          </cell>
          <cell r="E11">
            <v>17986.82</v>
          </cell>
          <cell r="F11">
            <v>16519.29</v>
          </cell>
          <cell r="G11">
            <v>0</v>
          </cell>
          <cell r="H11">
            <v>0</v>
          </cell>
          <cell r="I11">
            <v>2478.0600000000018</v>
          </cell>
          <cell r="J11">
            <v>0</v>
          </cell>
          <cell r="K11">
            <v>2468.5299999999984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18</v>
          </cell>
          <cell r="C12">
            <v>975</v>
          </cell>
          <cell r="D12">
            <v>327.59999999999991</v>
          </cell>
          <cell r="E12">
            <v>619.37</v>
          </cell>
          <cell r="F12">
            <v>823.81999999999994</v>
          </cell>
          <cell r="G12">
            <v>0</v>
          </cell>
          <cell r="H12">
            <v>0</v>
          </cell>
          <cell r="I12">
            <v>123.63999999999999</v>
          </cell>
          <cell r="J12">
            <v>0</v>
          </cell>
          <cell r="K12">
            <v>123.15000000000002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397</v>
          </cell>
          <cell r="C13">
            <v>50436</v>
          </cell>
          <cell r="D13">
            <v>7225.3999999999523</v>
          </cell>
          <cell r="E13">
            <v>42761.119999999974</v>
          </cell>
          <cell r="F13">
            <v>43487.48999999994</v>
          </cell>
          <cell r="G13">
            <v>0</v>
          </cell>
          <cell r="H13">
            <v>0</v>
          </cell>
          <cell r="I13">
            <v>6241.4000000000206</v>
          </cell>
          <cell r="J13">
            <v>0</v>
          </cell>
          <cell r="K13">
            <v>6499.0299999999852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75</v>
          </cell>
          <cell r="C14">
            <v>15215</v>
          </cell>
          <cell r="D14">
            <v>1365.0000000000018</v>
          </cell>
          <cell r="E14">
            <v>14302.710000000001</v>
          </cell>
          <cell r="F14">
            <v>13630.750000000004</v>
          </cell>
          <cell r="G14">
            <v>0</v>
          </cell>
          <cell r="H14">
            <v>0</v>
          </cell>
          <cell r="I14">
            <v>2044.8500000000013</v>
          </cell>
          <cell r="J14">
            <v>0</v>
          </cell>
          <cell r="K14">
            <v>2036.9599999999994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55</v>
          </cell>
          <cell r="C15">
            <v>3604</v>
          </cell>
          <cell r="D15">
            <v>1001.000000000001</v>
          </cell>
          <cell r="E15">
            <v>2794.63</v>
          </cell>
          <cell r="F15">
            <v>3302.0700000000011</v>
          </cell>
          <cell r="G15">
            <v>0</v>
          </cell>
          <cell r="H15">
            <v>0</v>
          </cell>
          <cell r="I15">
            <v>495.49</v>
          </cell>
          <cell r="J15">
            <v>0</v>
          </cell>
          <cell r="K15">
            <v>493.56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72</v>
          </cell>
          <cell r="C16">
            <v>8371</v>
          </cell>
          <cell r="D16">
            <v>1310.4000000000017</v>
          </cell>
          <cell r="E16">
            <v>7363.26</v>
          </cell>
          <cell r="F16">
            <v>7545.9400000000023</v>
          </cell>
          <cell r="G16">
            <v>0</v>
          </cell>
          <cell r="H16">
            <v>0</v>
          </cell>
          <cell r="I16">
            <v>1132.0899999999997</v>
          </cell>
          <cell r="J16">
            <v>0</v>
          </cell>
          <cell r="K16">
            <v>1127.7199999999998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371</v>
          </cell>
          <cell r="C17">
            <v>31800</v>
          </cell>
          <cell r="D17">
            <v>6752.1999999999571</v>
          </cell>
          <cell r="E17">
            <v>26279.950000000004</v>
          </cell>
          <cell r="F17">
            <v>28737.069999999985</v>
          </cell>
          <cell r="G17">
            <v>0</v>
          </cell>
          <cell r="H17">
            <v>0</v>
          </cell>
          <cell r="I17">
            <v>4194.1700000000183</v>
          </cell>
          <cell r="J17">
            <v>0</v>
          </cell>
          <cell r="K17">
            <v>4295.0799999999799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78</v>
          </cell>
          <cell r="C18">
            <v>7346</v>
          </cell>
          <cell r="D18">
            <v>1419.600000000002</v>
          </cell>
          <cell r="E18">
            <v>5990.09</v>
          </cell>
          <cell r="F18">
            <v>6446.3000000000029</v>
          </cell>
          <cell r="G18">
            <v>0</v>
          </cell>
          <cell r="H18">
            <v>0</v>
          </cell>
          <cell r="I18">
            <v>967.14999999999986</v>
          </cell>
          <cell r="J18">
            <v>0</v>
          </cell>
          <cell r="K18">
            <v>963.38999999999987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13</v>
          </cell>
          <cell r="C19">
            <v>518</v>
          </cell>
          <cell r="D19">
            <v>236.59999999999994</v>
          </cell>
          <cell r="E19">
            <v>277.74</v>
          </cell>
          <cell r="F19">
            <v>447.42999999999989</v>
          </cell>
          <cell r="G19">
            <v>0</v>
          </cell>
          <cell r="H19">
            <v>0</v>
          </cell>
          <cell r="I19">
            <v>67.179999999999978</v>
          </cell>
          <cell r="J19">
            <v>0</v>
          </cell>
          <cell r="K19">
            <v>66.910000000000011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261</v>
          </cell>
          <cell r="C20">
            <v>18035</v>
          </cell>
          <cell r="D20">
            <v>4750.1999999999771</v>
          </cell>
          <cell r="E20">
            <v>14390.699999999999</v>
          </cell>
          <cell r="F20">
            <v>16651.959999999985</v>
          </cell>
          <cell r="G20">
            <v>0</v>
          </cell>
          <cell r="H20">
            <v>0</v>
          </cell>
          <cell r="I20">
            <v>2498.7000000000085</v>
          </cell>
          <cell r="J20">
            <v>0</v>
          </cell>
          <cell r="K20">
            <v>2488.9399999999919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221</v>
          </cell>
          <cell r="C21">
            <v>10438</v>
          </cell>
          <cell r="D21">
            <v>4022.1999999999839</v>
          </cell>
          <cell r="E21">
            <v>7480.8599999999988</v>
          </cell>
          <cell r="F21">
            <v>10007.039999999986</v>
          </cell>
          <cell r="G21">
            <v>0</v>
          </cell>
          <cell r="H21">
            <v>0</v>
          </cell>
          <cell r="I21">
            <v>1501.8500000000024</v>
          </cell>
          <cell r="J21">
            <v>0</v>
          </cell>
          <cell r="K21">
            <v>1496.0199999999968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5480</v>
          </cell>
          <cell r="C22">
            <v>681743</v>
          </cell>
          <cell r="D22">
            <v>99735.999999990221</v>
          </cell>
          <cell r="E22">
            <v>570863.08000000124</v>
          </cell>
          <cell r="F22">
            <v>583412.60999999207</v>
          </cell>
          <cell r="G22">
            <v>0</v>
          </cell>
          <cell r="H22">
            <v>104491</v>
          </cell>
          <cell r="I22">
            <v>87542.630000000325</v>
          </cell>
          <cell r="J22">
            <v>0</v>
          </cell>
          <cell r="K22">
            <v>87186.46999999939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199</v>
          </cell>
          <cell r="C23">
            <v>15827</v>
          </cell>
          <cell r="D23">
            <v>3621.7999999999879</v>
          </cell>
          <cell r="E23">
            <v>13136.010000000004</v>
          </cell>
          <cell r="F23">
            <v>14578.81</v>
          </cell>
          <cell r="G23">
            <v>0</v>
          </cell>
          <cell r="H23">
            <v>0</v>
          </cell>
          <cell r="I23">
            <v>2187.5200000000114</v>
          </cell>
          <cell r="J23">
            <v>0</v>
          </cell>
          <cell r="K23">
            <v>2178.9999999999905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13</v>
          </cell>
          <cell r="C25">
            <v>23905</v>
          </cell>
          <cell r="D25">
            <v>487.37000000000006</v>
          </cell>
          <cell r="E25">
            <v>25360.559999999998</v>
          </cell>
          <cell r="F25">
            <v>22487.699999999997</v>
          </cell>
          <cell r="G25">
            <v>0</v>
          </cell>
          <cell r="H25">
            <v>0</v>
          </cell>
          <cell r="I25">
            <v>3373.16</v>
          </cell>
          <cell r="J25">
            <v>0</v>
          </cell>
          <cell r="K25">
            <v>3360.2300000000005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1133</v>
          </cell>
          <cell r="D26">
            <v>37.49</v>
          </cell>
          <cell r="E26">
            <v>1186.2</v>
          </cell>
          <cell r="F26">
            <v>1064.6100000000001</v>
          </cell>
          <cell r="G26">
            <v>0</v>
          </cell>
          <cell r="H26">
            <v>0</v>
          </cell>
          <cell r="I26">
            <v>159.69</v>
          </cell>
          <cell r="J26">
            <v>0</v>
          </cell>
          <cell r="K26">
            <v>159.08000000000001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3</v>
          </cell>
          <cell r="C27">
            <v>1770</v>
          </cell>
          <cell r="D27">
            <v>112.47</v>
          </cell>
          <cell r="E27">
            <v>1799.28</v>
          </cell>
          <cell r="F27">
            <v>1663.22</v>
          </cell>
          <cell r="G27">
            <v>0</v>
          </cell>
          <cell r="H27">
            <v>0</v>
          </cell>
          <cell r="I27">
            <v>249.48999999999998</v>
          </cell>
          <cell r="J27">
            <v>0</v>
          </cell>
          <cell r="K27">
            <v>248.52999999999997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1362</v>
          </cell>
          <cell r="D28">
            <v>112.47</v>
          </cell>
          <cell r="E28">
            <v>1358.64</v>
          </cell>
          <cell r="F28">
            <v>1279.8700000000001</v>
          </cell>
          <cell r="G28">
            <v>0</v>
          </cell>
          <cell r="H28">
            <v>0</v>
          </cell>
          <cell r="I28">
            <v>191.98000000000002</v>
          </cell>
          <cell r="J28">
            <v>0</v>
          </cell>
          <cell r="K28">
            <v>191.24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2</v>
          </cell>
          <cell r="C29">
            <v>2362</v>
          </cell>
          <cell r="D29">
            <v>74.98</v>
          </cell>
          <cell r="E29">
            <v>2476.0800000000004</v>
          </cell>
          <cell r="F29">
            <v>2219.4200000000005</v>
          </cell>
          <cell r="G29">
            <v>0</v>
          </cell>
          <cell r="H29">
            <v>0</v>
          </cell>
          <cell r="I29">
            <v>332.92</v>
          </cell>
          <cell r="J29">
            <v>0</v>
          </cell>
          <cell r="K29">
            <v>331.64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3</v>
          </cell>
          <cell r="C30">
            <v>3378</v>
          </cell>
          <cell r="D30">
            <v>112.47</v>
          </cell>
          <cell r="E30">
            <v>3535.92</v>
          </cell>
          <cell r="F30">
            <v>3174.1</v>
          </cell>
          <cell r="G30">
            <v>0</v>
          </cell>
          <cell r="H30">
            <v>0</v>
          </cell>
          <cell r="I30">
            <v>476.12</v>
          </cell>
          <cell r="J30">
            <v>0</v>
          </cell>
          <cell r="K30">
            <v>474.28999999999996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380</v>
          </cell>
          <cell r="D31">
            <v>37.49</v>
          </cell>
          <cell r="E31">
            <v>372.96</v>
          </cell>
          <cell r="F31">
            <v>357.09</v>
          </cell>
          <cell r="G31">
            <v>0</v>
          </cell>
          <cell r="H31">
            <v>0</v>
          </cell>
          <cell r="I31">
            <v>53.56</v>
          </cell>
          <cell r="J31">
            <v>0</v>
          </cell>
          <cell r="K31">
            <v>53.36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56</v>
          </cell>
          <cell r="D32">
            <v>37.49</v>
          </cell>
          <cell r="E32">
            <v>26.62</v>
          </cell>
          <cell r="F32">
            <v>55.78</v>
          </cell>
          <cell r="G32">
            <v>0</v>
          </cell>
          <cell r="H32">
            <v>0</v>
          </cell>
          <cell r="I32">
            <v>8.3699999999999992</v>
          </cell>
          <cell r="J32">
            <v>0</v>
          </cell>
          <cell r="K32">
            <v>8.33</v>
          </cell>
          <cell r="L32">
            <v>0</v>
          </cell>
          <cell r="M32">
            <v>0</v>
          </cell>
        </row>
        <row r="33">
          <cell r="A33" t="str">
            <v>TUP</v>
          </cell>
          <cell r="B33">
            <v>2</v>
          </cell>
          <cell r="C33">
            <v>400</v>
          </cell>
          <cell r="D33">
            <v>74.98</v>
          </cell>
          <cell r="E33">
            <v>394.56</v>
          </cell>
          <cell r="F33">
            <v>408.5</v>
          </cell>
          <cell r="G33">
            <v>0</v>
          </cell>
          <cell r="H33">
            <v>0</v>
          </cell>
          <cell r="I33">
            <v>61.27</v>
          </cell>
          <cell r="J33">
            <v>0</v>
          </cell>
          <cell r="K33">
            <v>61.04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341</v>
          </cell>
          <cell r="C34">
            <v>564298</v>
          </cell>
          <cell r="D34">
            <v>12784.089999999938</v>
          </cell>
          <cell r="E34">
            <v>598527.52</v>
          </cell>
          <cell r="F34">
            <v>531841.33999999985</v>
          </cell>
          <cell r="G34">
            <v>0</v>
          </cell>
          <cell r="H34">
            <v>44567.100000000086</v>
          </cell>
          <cell r="I34">
            <v>79785.889999999956</v>
          </cell>
          <cell r="J34">
            <v>0</v>
          </cell>
          <cell r="K34">
            <v>79470.270000000106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856</v>
          </cell>
          <cell r="C40">
            <v>14334</v>
          </cell>
          <cell r="D40">
            <v>14072.640000000094</v>
          </cell>
          <cell r="E40">
            <v>5110.7800000000016</v>
          </cell>
          <cell r="F40">
            <v>17167.770000000142</v>
          </cell>
          <cell r="G40">
            <v>0</v>
          </cell>
          <cell r="H40">
            <v>0</v>
          </cell>
          <cell r="I40">
            <v>1958.2600000000332</v>
          </cell>
          <cell r="J40">
            <v>0</v>
          </cell>
          <cell r="K40">
            <v>2015.6499999999535</v>
          </cell>
          <cell r="L40">
            <v>0</v>
          </cell>
          <cell r="M40">
            <v>3661.410000000028</v>
          </cell>
        </row>
        <row r="41">
          <cell r="A41" t="str">
            <v>DDI</v>
          </cell>
          <cell r="B41">
            <v>20326</v>
          </cell>
          <cell r="C41">
            <v>451096</v>
          </cell>
          <cell r="D41">
            <v>334159.4400000415</v>
          </cell>
          <cell r="E41">
            <v>122423.74999999991</v>
          </cell>
          <cell r="F41">
            <v>409344.70000005403</v>
          </cell>
          <cell r="G41">
            <v>0</v>
          </cell>
          <cell r="H41">
            <v>0</v>
          </cell>
          <cell r="I41">
            <v>59436.21999999234</v>
          </cell>
          <cell r="J41">
            <v>114.3</v>
          </cell>
          <cell r="K41">
            <v>47238.489999987381</v>
          </cell>
          <cell r="L41">
            <v>0</v>
          </cell>
          <cell r="M41">
            <v>92788.050000007905</v>
          </cell>
        </row>
        <row r="42">
          <cell r="A42" t="str">
            <v>KIL</v>
          </cell>
          <cell r="B42">
            <v>1590</v>
          </cell>
          <cell r="C42">
            <v>36946</v>
          </cell>
          <cell r="D42">
            <v>26139.599999999387</v>
          </cell>
          <cell r="E42">
            <v>10010.879999999992</v>
          </cell>
          <cell r="F42">
            <v>32397.779999999431</v>
          </cell>
          <cell r="G42">
            <v>0</v>
          </cell>
          <cell r="H42">
            <v>0</v>
          </cell>
          <cell r="I42">
            <v>4711.9600000000237</v>
          </cell>
          <cell r="J42">
            <v>10.620000000000001</v>
          </cell>
          <cell r="K42">
            <v>3752.6999999999452</v>
          </cell>
          <cell r="L42">
            <v>0</v>
          </cell>
          <cell r="M42">
            <v>7249.6299999998873</v>
          </cell>
        </row>
        <row r="43">
          <cell r="A43" t="str">
            <v>LP1</v>
          </cell>
          <cell r="B43">
            <v>1008</v>
          </cell>
          <cell r="C43">
            <v>33098</v>
          </cell>
          <cell r="D43">
            <v>16571.52000000015</v>
          </cell>
          <cell r="E43">
            <v>11085.249999999995</v>
          </cell>
          <cell r="F43">
            <v>24647.100000000162</v>
          </cell>
          <cell r="G43">
            <v>0</v>
          </cell>
          <cell r="H43">
            <v>0</v>
          </cell>
          <cell r="I43">
            <v>3606.3899999999858</v>
          </cell>
          <cell r="J43">
            <v>0</v>
          </cell>
          <cell r="K43">
            <v>3009.6699999999792</v>
          </cell>
          <cell r="L43">
            <v>0</v>
          </cell>
          <cell r="M43">
            <v>4493.3400000000038</v>
          </cell>
        </row>
        <row r="44">
          <cell r="A44" t="str">
            <v>LP2</v>
          </cell>
          <cell r="B44">
            <v>540</v>
          </cell>
          <cell r="C44">
            <v>9853</v>
          </cell>
          <cell r="D44">
            <v>8877.5999999999331</v>
          </cell>
          <cell r="E44">
            <v>2644.6899999999991</v>
          </cell>
          <cell r="F44">
            <v>10332.849999999931</v>
          </cell>
          <cell r="G44">
            <v>0</v>
          </cell>
          <cell r="H44">
            <v>0</v>
          </cell>
          <cell r="I44">
            <v>1501.4800000000089</v>
          </cell>
          <cell r="J44">
            <v>0</v>
          </cell>
          <cell r="K44">
            <v>1189.4399999999998</v>
          </cell>
          <cell r="L44">
            <v>0</v>
          </cell>
          <cell r="M44">
            <v>2363.9099999999953</v>
          </cell>
        </row>
        <row r="45">
          <cell r="A45" t="str">
            <v>OCU</v>
          </cell>
          <cell r="B45">
            <v>8584</v>
          </cell>
          <cell r="C45">
            <v>153883</v>
          </cell>
          <cell r="D45">
            <v>141120.96000001419</v>
          </cell>
          <cell r="E45">
            <v>30434.529999999762</v>
          </cell>
          <cell r="F45">
            <v>154185.38000001243</v>
          </cell>
          <cell r="G45">
            <v>0</v>
          </cell>
          <cell r="H45">
            <v>0</v>
          </cell>
          <cell r="I45">
            <v>20995.059999997342</v>
          </cell>
          <cell r="J45">
            <v>98.870000000000019</v>
          </cell>
          <cell r="K45">
            <v>17370.110000001539</v>
          </cell>
          <cell r="L45">
            <v>0</v>
          </cell>
          <cell r="M45">
            <v>37692.880000003272</v>
          </cell>
        </row>
        <row r="46">
          <cell r="A46" t="str">
            <v>POR</v>
          </cell>
          <cell r="B46">
            <v>1394</v>
          </cell>
          <cell r="C46">
            <v>78462</v>
          </cell>
          <cell r="D46">
            <v>22917.359999999644</v>
          </cell>
          <cell r="E46">
            <v>30846.419999999966</v>
          </cell>
          <cell r="F46">
            <v>47643.089999999596</v>
          </cell>
          <cell r="G46">
            <v>0</v>
          </cell>
          <cell r="H46">
            <v>0</v>
          </cell>
          <cell r="I46">
            <v>7014.1200000000317</v>
          </cell>
          <cell r="J46">
            <v>0</v>
          </cell>
          <cell r="K46">
            <v>6120.6900000000123</v>
          </cell>
          <cell r="L46">
            <v>0</v>
          </cell>
          <cell r="M46">
            <v>6671.8699999999717</v>
          </cell>
        </row>
        <row r="47">
          <cell r="A47" t="str">
            <v>PUN</v>
          </cell>
          <cell r="B47">
            <v>922</v>
          </cell>
          <cell r="C47">
            <v>27450</v>
          </cell>
          <cell r="D47">
            <v>15157.680000000128</v>
          </cell>
          <cell r="E47">
            <v>9799.8499999999913</v>
          </cell>
          <cell r="F47">
            <v>22260.770000000131</v>
          </cell>
          <cell r="G47">
            <v>0</v>
          </cell>
          <cell r="H47">
            <v>0</v>
          </cell>
          <cell r="I47">
            <v>3253.3200000000052</v>
          </cell>
          <cell r="J47">
            <v>16.45</v>
          </cell>
          <cell r="K47">
            <v>2696.7599999999888</v>
          </cell>
          <cell r="L47">
            <v>0</v>
          </cell>
          <cell r="M47">
            <v>4180.2500000000246</v>
          </cell>
        </row>
        <row r="48">
          <cell r="A48" t="str">
            <v>QIR</v>
          </cell>
          <cell r="B48">
            <v>1150</v>
          </cell>
          <cell r="C48">
            <v>27608</v>
          </cell>
          <cell r="D48">
            <v>18905.999999999964</v>
          </cell>
          <cell r="E48">
            <v>8601.010000000002</v>
          </cell>
          <cell r="F48">
            <v>24610.11</v>
          </cell>
          <cell r="G48">
            <v>0</v>
          </cell>
          <cell r="H48">
            <v>0</v>
          </cell>
          <cell r="I48">
            <v>3585.9299999999789</v>
          </cell>
          <cell r="J48">
            <v>0</v>
          </cell>
          <cell r="K48">
            <v>2896.8999999999646</v>
          </cell>
          <cell r="L48">
            <v>0</v>
          </cell>
          <cell r="M48">
            <v>5206.6399999999721</v>
          </cell>
        </row>
        <row r="49">
          <cell r="A49" t="str">
            <v>SAC</v>
          </cell>
          <cell r="B49">
            <v>5732</v>
          </cell>
          <cell r="C49">
            <v>97853</v>
          </cell>
          <cell r="D49">
            <v>94234.080000007554</v>
          </cell>
          <cell r="E49">
            <v>19230.059999999779</v>
          </cell>
          <cell r="F49">
            <v>102018.58000000645</v>
          </cell>
          <cell r="G49">
            <v>0</v>
          </cell>
          <cell r="H49">
            <v>0</v>
          </cell>
          <cell r="I49">
            <v>13943.349999999327</v>
          </cell>
          <cell r="J49">
            <v>37.149999999999991</v>
          </cell>
          <cell r="K49">
            <v>11445.560000000882</v>
          </cell>
          <cell r="L49">
            <v>0</v>
          </cell>
          <cell r="M49">
            <v>25294.220000001365</v>
          </cell>
        </row>
        <row r="50">
          <cell r="A50" t="str">
            <v>SAE</v>
          </cell>
          <cell r="B50">
            <v>679</v>
          </cell>
          <cell r="C50">
            <v>16689</v>
          </cell>
          <cell r="D50">
            <v>11162.760000000004</v>
          </cell>
          <cell r="E50">
            <v>4736.9700000000066</v>
          </cell>
          <cell r="F50">
            <v>14285.980000000018</v>
          </cell>
          <cell r="G50">
            <v>0</v>
          </cell>
          <cell r="H50">
            <v>0</v>
          </cell>
          <cell r="I50">
            <v>2072.9300000000139</v>
          </cell>
          <cell r="J50">
            <v>10.84</v>
          </cell>
          <cell r="K50">
            <v>1613.7499999999918</v>
          </cell>
          <cell r="L50">
            <v>0</v>
          </cell>
          <cell r="M50">
            <v>3465.8900000000131</v>
          </cell>
        </row>
        <row r="51">
          <cell r="A51" t="str">
            <v>SAQ</v>
          </cell>
          <cell r="B51">
            <v>97</v>
          </cell>
          <cell r="C51">
            <v>1848</v>
          </cell>
          <cell r="D51">
            <v>1594.6800000000035</v>
          </cell>
          <cell r="E51">
            <v>5.46</v>
          </cell>
          <cell r="F51">
            <v>1444.4000000000037</v>
          </cell>
          <cell r="G51">
            <v>0</v>
          </cell>
          <cell r="H51">
            <v>0</v>
          </cell>
          <cell r="I51">
            <v>208.30999999999952</v>
          </cell>
          <cell r="J51">
            <v>0</v>
          </cell>
          <cell r="K51">
            <v>155.73999999999972</v>
          </cell>
          <cell r="L51">
            <v>0</v>
          </cell>
          <cell r="M51">
            <v>400.03000000000083</v>
          </cell>
        </row>
        <row r="52">
          <cell r="A52" t="str">
            <v>TEL</v>
          </cell>
          <cell r="B52">
            <v>3283</v>
          </cell>
          <cell r="C52">
            <v>70161</v>
          </cell>
          <cell r="D52">
            <v>53972.520000001859</v>
          </cell>
          <cell r="E52">
            <v>22498.139999999989</v>
          </cell>
          <cell r="F52">
            <v>68403.810000001555</v>
          </cell>
          <cell r="G52">
            <v>0</v>
          </cell>
          <cell r="H52">
            <v>0</v>
          </cell>
          <cell r="I52">
            <v>9967.0900000001984</v>
          </cell>
          <cell r="J52">
            <v>57.82</v>
          </cell>
          <cell r="K52">
            <v>8066.8500000002923</v>
          </cell>
          <cell r="L52">
            <v>0</v>
          </cell>
          <cell r="M52">
            <v>14309.040000000348</v>
          </cell>
        </row>
        <row r="53">
          <cell r="A53" t="str">
            <v>TUP</v>
          </cell>
          <cell r="B53">
            <v>3671</v>
          </cell>
          <cell r="C53">
            <v>72913</v>
          </cell>
          <cell r="D53">
            <v>60351.240000002763</v>
          </cell>
          <cell r="E53">
            <v>19243.959999999974</v>
          </cell>
          <cell r="F53">
            <v>71424.200000002253</v>
          </cell>
          <cell r="G53">
            <v>0</v>
          </cell>
          <cell r="H53">
            <v>0</v>
          </cell>
          <cell r="I53">
            <v>10323.410000000064</v>
          </cell>
          <cell r="J53">
            <v>263.30999999999989</v>
          </cell>
          <cell r="K53">
            <v>8171.0000000004748</v>
          </cell>
          <cell r="L53">
            <v>0</v>
          </cell>
          <cell r="M53">
            <v>16420.800000000603</v>
          </cell>
        </row>
        <row r="54">
          <cell r="A54" t="str">
            <v>URB</v>
          </cell>
          <cell r="B54">
            <v>32115</v>
          </cell>
          <cell r="C54">
            <v>2779128</v>
          </cell>
          <cell r="D54">
            <v>527970.60000005586</v>
          </cell>
          <cell r="E54">
            <v>1216559.0400000107</v>
          </cell>
          <cell r="F54">
            <v>1532598.3400000434</v>
          </cell>
          <cell r="G54">
            <v>0</v>
          </cell>
          <cell r="H54">
            <v>156918.59999999855</v>
          </cell>
          <cell r="I54">
            <v>227831.39999998373</v>
          </cell>
          <cell r="J54">
            <v>4505.0700000000134</v>
          </cell>
          <cell r="K54">
            <v>211931.30000002333</v>
          </cell>
          <cell r="L54">
            <v>0</v>
          </cell>
          <cell r="M54">
            <v>109607.99000000431</v>
          </cell>
        </row>
        <row r="55">
          <cell r="A55" t="str">
            <v>YOC</v>
          </cell>
          <cell r="B55">
            <v>2939</v>
          </cell>
          <cell r="C55">
            <v>44884</v>
          </cell>
          <cell r="D55">
            <v>48317.160000001059</v>
          </cell>
          <cell r="E55">
            <v>9680.85</v>
          </cell>
          <cell r="F55">
            <v>52107.180000000888</v>
          </cell>
          <cell r="G55">
            <v>0</v>
          </cell>
          <cell r="H55">
            <v>0</v>
          </cell>
          <cell r="I55">
            <v>7556.0200000003179</v>
          </cell>
          <cell r="J55">
            <v>19.739999999999998</v>
          </cell>
          <cell r="K55">
            <v>5890.8300000001673</v>
          </cell>
          <cell r="L55">
            <v>0</v>
          </cell>
          <cell r="M55">
            <v>12612.340000000277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AP_FACTURADO"/>
      <sheetName val="DBF - Industriales-04-10"/>
      <sheetName val="esclifac_ind_abril_2010"/>
      <sheetName val="ResumenCatySist"/>
    </sheetNames>
    <sheetDataSet>
      <sheetData sheetId="0"/>
      <sheetData sheetId="1"/>
      <sheetData sheetId="2"/>
      <sheetData sheetId="3">
        <row r="2">
          <cell r="A2" t="str">
            <v>VIL</v>
          </cell>
        </row>
      </sheetData>
      <sheetData sheetId="4">
        <row r="213">
          <cell r="F213" t="str">
            <v>DDI</v>
          </cell>
        </row>
      </sheetData>
      <sheetData sheetId="5">
        <row r="2">
          <cell r="A2" t="str">
            <v>120006</v>
          </cell>
          <cell r="B2" t="str">
            <v>I2</v>
          </cell>
          <cell r="C2" t="str">
            <v>CERUSITA ANDINA LTDA.</v>
          </cell>
          <cell r="D2" t="str">
            <v>SACACA S/N</v>
          </cell>
          <cell r="E2">
            <v>1179</v>
          </cell>
          <cell r="F2">
            <v>488</v>
          </cell>
          <cell r="G2">
            <v>39</v>
          </cell>
          <cell r="H2">
            <v>389.07</v>
          </cell>
          <cell r="I2">
            <v>2460.3200000000002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370.42</v>
          </cell>
          <cell r="O2">
            <v>4</v>
          </cell>
          <cell r="P2">
            <v>2010</v>
          </cell>
          <cell r="Q2">
            <v>119</v>
          </cell>
          <cell r="R2">
            <v>64389</v>
          </cell>
          <cell r="S2" t="str">
            <v>POI</v>
          </cell>
          <cell r="T2">
            <v>89</v>
          </cell>
          <cell r="U2">
            <v>0</v>
          </cell>
          <cell r="V2">
            <v>500400287104</v>
          </cell>
          <cell r="W2" t="str">
            <v>1C-19-14-85-33</v>
          </cell>
        </row>
        <row r="3">
          <cell r="A3" t="str">
            <v>120008</v>
          </cell>
          <cell r="B3" t="str">
            <v>I2</v>
          </cell>
          <cell r="C3" t="str">
            <v>EMPRESA MINERA COMINUR</v>
          </cell>
          <cell r="D3" t="str">
            <v>COLQUECHACA S/N</v>
          </cell>
          <cell r="E3">
            <v>19433</v>
          </cell>
          <cell r="F3">
            <v>19951</v>
          </cell>
          <cell r="G3">
            <v>98</v>
          </cell>
          <cell r="H3">
            <v>6412.89</v>
          </cell>
          <cell r="I3">
            <v>6182.33</v>
          </cell>
          <cell r="J3">
            <v>3652.61</v>
          </cell>
          <cell r="K3">
            <v>0</v>
          </cell>
          <cell r="L3">
            <v>0</v>
          </cell>
          <cell r="M3">
            <v>0</v>
          </cell>
          <cell r="N3">
            <v>2112.2199999999998</v>
          </cell>
          <cell r="O3">
            <v>4</v>
          </cell>
          <cell r="P3">
            <v>2010</v>
          </cell>
          <cell r="Q3">
            <v>119</v>
          </cell>
          <cell r="R3">
            <v>64394</v>
          </cell>
          <cell r="S3" t="str">
            <v>POI</v>
          </cell>
          <cell r="T3">
            <v>89</v>
          </cell>
          <cell r="U3">
            <v>0</v>
          </cell>
          <cell r="V3">
            <v>500400287104</v>
          </cell>
          <cell r="W3" t="str">
            <v>A4-2E-7A-76-42</v>
          </cell>
        </row>
        <row r="4">
          <cell r="A4" t="str">
            <v>120010</v>
          </cell>
          <cell r="B4" t="str">
            <v>I2</v>
          </cell>
          <cell r="C4" t="str">
            <v>COOP. . MIN. COLQUECHACA LTDA</v>
          </cell>
          <cell r="D4" t="str">
            <v>MINA SOCAVON S/N</v>
          </cell>
          <cell r="E4">
            <v>241</v>
          </cell>
          <cell r="F4">
            <v>0</v>
          </cell>
          <cell r="G4">
            <v>3</v>
          </cell>
          <cell r="H4">
            <v>79.53</v>
          </cell>
          <cell r="I4">
            <v>189.26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34.94</v>
          </cell>
          <cell r="O4">
            <v>4</v>
          </cell>
          <cell r="P4">
            <v>2010</v>
          </cell>
          <cell r="Q4">
            <v>119</v>
          </cell>
          <cell r="R4">
            <v>64396</v>
          </cell>
          <cell r="S4" t="str">
            <v>POI</v>
          </cell>
          <cell r="T4">
            <v>89</v>
          </cell>
          <cell r="U4">
            <v>0</v>
          </cell>
          <cell r="V4">
            <v>500400287104</v>
          </cell>
          <cell r="W4" t="str">
            <v>98-74-78-54</v>
          </cell>
        </row>
        <row r="5">
          <cell r="A5" t="str">
            <v>120013</v>
          </cell>
          <cell r="B5" t="str">
            <v>I2</v>
          </cell>
          <cell r="C5" t="str">
            <v>COOP. MINERA COLQUECHACA LTDA.</v>
          </cell>
          <cell r="D5" t="str">
            <v>COLQUECHACA S/N</v>
          </cell>
          <cell r="E5">
            <v>1170</v>
          </cell>
          <cell r="F5">
            <v>1131</v>
          </cell>
          <cell r="G5">
            <v>13</v>
          </cell>
          <cell r="H5">
            <v>386.1</v>
          </cell>
          <cell r="I5">
            <v>820.1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156.81</v>
          </cell>
          <cell r="O5">
            <v>4</v>
          </cell>
          <cell r="P5">
            <v>2010</v>
          </cell>
          <cell r="Q5">
            <v>119</v>
          </cell>
          <cell r="R5">
            <v>64401</v>
          </cell>
          <cell r="S5" t="str">
            <v>POI</v>
          </cell>
          <cell r="T5">
            <v>89</v>
          </cell>
          <cell r="U5">
            <v>0</v>
          </cell>
          <cell r="V5">
            <v>500400287104</v>
          </cell>
          <cell r="W5" t="str">
            <v>4D-D7-DA-81-CB</v>
          </cell>
        </row>
        <row r="6">
          <cell r="A6" t="str">
            <v>120015</v>
          </cell>
          <cell r="B6" t="str">
            <v>I2</v>
          </cell>
          <cell r="C6" t="str">
            <v>GRUPO MINERO CANDELARIA E. CORS</v>
          </cell>
          <cell r="D6" t="str">
            <v>COLQUECHACA S/N</v>
          </cell>
          <cell r="E6">
            <v>2018</v>
          </cell>
          <cell r="F6">
            <v>934</v>
          </cell>
          <cell r="G6">
            <v>53</v>
          </cell>
          <cell r="H6">
            <v>665.94</v>
          </cell>
          <cell r="I6">
            <v>3343.5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521.23</v>
          </cell>
          <cell r="O6">
            <v>4</v>
          </cell>
          <cell r="P6">
            <v>2010</v>
          </cell>
          <cell r="Q6">
            <v>119</v>
          </cell>
          <cell r="R6">
            <v>64402</v>
          </cell>
          <cell r="S6" t="str">
            <v>POI</v>
          </cell>
          <cell r="T6">
            <v>89</v>
          </cell>
          <cell r="U6">
            <v>0</v>
          </cell>
          <cell r="V6">
            <v>500400287104</v>
          </cell>
          <cell r="W6" t="str">
            <v>4F-9F-E2-55-4A</v>
          </cell>
        </row>
        <row r="7">
          <cell r="A7" t="str">
            <v>120017</v>
          </cell>
          <cell r="B7" t="str">
            <v>I2</v>
          </cell>
          <cell r="C7" t="str">
            <v>MAMANI JANCO LAUREANA</v>
          </cell>
          <cell r="D7" t="str">
            <v>6 DE AGOSTO 204</v>
          </cell>
          <cell r="E7">
            <v>11068</v>
          </cell>
          <cell r="F7">
            <v>4863</v>
          </cell>
          <cell r="G7">
            <v>70</v>
          </cell>
          <cell r="H7">
            <v>3652.44</v>
          </cell>
          <cell r="I7">
            <v>4415.95</v>
          </cell>
          <cell r="J7">
            <v>0</v>
          </cell>
          <cell r="K7">
            <v>476.64</v>
          </cell>
          <cell r="L7">
            <v>0</v>
          </cell>
          <cell r="M7">
            <v>0</v>
          </cell>
          <cell r="N7">
            <v>1048.8900000000001</v>
          </cell>
          <cell r="O7">
            <v>4</v>
          </cell>
          <cell r="P7">
            <v>2010</v>
          </cell>
          <cell r="Q7">
            <v>119</v>
          </cell>
          <cell r="R7">
            <v>64206</v>
          </cell>
          <cell r="S7" t="str">
            <v>POI</v>
          </cell>
          <cell r="T7">
            <v>55</v>
          </cell>
          <cell r="U7">
            <v>0</v>
          </cell>
          <cell r="V7">
            <v>500400287104</v>
          </cell>
          <cell r="W7" t="str">
            <v>75-DB-B6-85</v>
          </cell>
        </row>
        <row r="8">
          <cell r="A8" t="str">
            <v>120020-I</v>
          </cell>
          <cell r="B8" t="str">
            <v>I2</v>
          </cell>
          <cell r="C8" t="str">
            <v>EMPRESA MINERA GUTIERREZ LTDA</v>
          </cell>
          <cell r="D8" t="str">
            <v>INGENIO KUMURANA S/N</v>
          </cell>
          <cell r="E8">
            <v>13554</v>
          </cell>
          <cell r="F8">
            <v>21328</v>
          </cell>
          <cell r="G8">
            <v>52</v>
          </cell>
          <cell r="H8">
            <v>4472.82</v>
          </cell>
          <cell r="I8">
            <v>3280.42</v>
          </cell>
          <cell r="J8">
            <v>5256.7</v>
          </cell>
          <cell r="K8">
            <v>0</v>
          </cell>
          <cell r="L8">
            <v>0</v>
          </cell>
          <cell r="M8">
            <v>0</v>
          </cell>
          <cell r="N8">
            <v>1691.29</v>
          </cell>
          <cell r="O8">
            <v>4</v>
          </cell>
          <cell r="P8">
            <v>2010</v>
          </cell>
          <cell r="Q8">
            <v>119</v>
          </cell>
          <cell r="R8">
            <v>64166</v>
          </cell>
          <cell r="S8" t="str">
            <v>POI</v>
          </cell>
          <cell r="T8">
            <v>55</v>
          </cell>
          <cell r="U8">
            <v>0</v>
          </cell>
          <cell r="V8">
            <v>500400287104</v>
          </cell>
          <cell r="W8" t="str">
            <v>88-AC-0C-04</v>
          </cell>
        </row>
        <row r="9">
          <cell r="A9" t="str">
            <v>120021</v>
          </cell>
          <cell r="B9" t="str">
            <v>I2</v>
          </cell>
          <cell r="C9" t="str">
            <v>EMPRESA MINERA BOLSA NEGRA SRL.</v>
          </cell>
          <cell r="D9" t="str">
            <v>TOROPALCA MINA MISION S/N</v>
          </cell>
          <cell r="E9">
            <v>9353</v>
          </cell>
          <cell r="F9">
            <v>6553</v>
          </cell>
          <cell r="G9">
            <v>163</v>
          </cell>
          <cell r="H9">
            <v>3086.49</v>
          </cell>
          <cell r="I9">
            <v>10282.86</v>
          </cell>
          <cell r="J9">
            <v>1323.57</v>
          </cell>
          <cell r="K9">
            <v>402.79</v>
          </cell>
          <cell r="L9">
            <v>0</v>
          </cell>
          <cell r="M9">
            <v>0</v>
          </cell>
          <cell r="N9">
            <v>1910.08</v>
          </cell>
          <cell r="O9">
            <v>4</v>
          </cell>
          <cell r="P9">
            <v>2010</v>
          </cell>
          <cell r="Q9">
            <v>119</v>
          </cell>
          <cell r="R9">
            <v>64243</v>
          </cell>
          <cell r="S9" t="str">
            <v>POI</v>
          </cell>
          <cell r="T9">
            <v>55</v>
          </cell>
          <cell r="U9">
            <v>0</v>
          </cell>
          <cell r="V9">
            <v>500400287104</v>
          </cell>
          <cell r="W9" t="str">
            <v>D1-06-FD-9E</v>
          </cell>
        </row>
        <row r="10">
          <cell r="A10" t="str">
            <v>120023</v>
          </cell>
          <cell r="B10" t="str">
            <v>I2</v>
          </cell>
          <cell r="C10" t="str">
            <v>GUTIERREZ ZEGARRA FAUSTO</v>
          </cell>
          <cell r="D10" t="str">
            <v>M. B. MEJORA OZIN S/N</v>
          </cell>
          <cell r="E10">
            <v>2713</v>
          </cell>
          <cell r="F10">
            <v>53</v>
          </cell>
          <cell r="G10">
            <v>36</v>
          </cell>
          <cell r="H10">
            <v>895.29</v>
          </cell>
          <cell r="I10">
            <v>2271.06</v>
          </cell>
          <cell r="J10">
            <v>0</v>
          </cell>
          <cell r="K10">
            <v>116.84</v>
          </cell>
          <cell r="L10">
            <v>0</v>
          </cell>
          <cell r="M10">
            <v>0</v>
          </cell>
          <cell r="N10">
            <v>411.63</v>
          </cell>
          <cell r="O10">
            <v>4</v>
          </cell>
          <cell r="P10">
            <v>2010</v>
          </cell>
          <cell r="Q10">
            <v>119</v>
          </cell>
          <cell r="R10">
            <v>64176</v>
          </cell>
          <cell r="S10" t="str">
            <v>POI</v>
          </cell>
          <cell r="T10">
            <v>55</v>
          </cell>
          <cell r="U10">
            <v>0</v>
          </cell>
          <cell r="V10">
            <v>500400287104</v>
          </cell>
          <cell r="W10" t="str">
            <v>EE-43-15-28-B5</v>
          </cell>
        </row>
        <row r="11">
          <cell r="A11" t="str">
            <v>120026</v>
          </cell>
          <cell r="B11" t="str">
            <v>I2</v>
          </cell>
          <cell r="C11" t="str">
            <v>DIAZ DE OROPEZA VILLAFUERTE FELIPE</v>
          </cell>
          <cell r="D11" t="str">
            <v>TOROPALCA S/N</v>
          </cell>
          <cell r="E11">
            <v>394</v>
          </cell>
          <cell r="F11">
            <v>113</v>
          </cell>
          <cell r="G11">
            <v>49</v>
          </cell>
          <cell r="H11">
            <v>130.02000000000001</v>
          </cell>
          <cell r="I11">
            <v>3091.16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418.75</v>
          </cell>
          <cell r="O11">
            <v>4</v>
          </cell>
          <cell r="P11">
            <v>2010</v>
          </cell>
          <cell r="Q11">
            <v>119</v>
          </cell>
          <cell r="R11">
            <v>64157</v>
          </cell>
          <cell r="S11" t="str">
            <v>POI</v>
          </cell>
          <cell r="T11">
            <v>55</v>
          </cell>
          <cell r="U11">
            <v>0</v>
          </cell>
          <cell r="V11">
            <v>500400287104</v>
          </cell>
          <cell r="W11" t="str">
            <v>17-21-3F-B4</v>
          </cell>
        </row>
        <row r="12">
          <cell r="A12" t="str">
            <v>120027</v>
          </cell>
          <cell r="B12" t="str">
            <v>I2</v>
          </cell>
          <cell r="C12" t="str">
            <v>EMCODEP  .</v>
          </cell>
          <cell r="D12" t="str">
            <v>MINA RELAMPAGO S/N</v>
          </cell>
          <cell r="E12">
            <v>78</v>
          </cell>
          <cell r="F12">
            <v>26</v>
          </cell>
          <cell r="G12">
            <v>3</v>
          </cell>
          <cell r="H12">
            <v>25.74</v>
          </cell>
          <cell r="I12">
            <v>189.26</v>
          </cell>
          <cell r="J12">
            <v>0</v>
          </cell>
          <cell r="K12">
            <v>3.36</v>
          </cell>
          <cell r="L12">
            <v>0</v>
          </cell>
          <cell r="M12">
            <v>0</v>
          </cell>
          <cell r="N12">
            <v>27.95</v>
          </cell>
          <cell r="O12">
            <v>4</v>
          </cell>
          <cell r="P12">
            <v>2010</v>
          </cell>
          <cell r="Q12">
            <v>119</v>
          </cell>
          <cell r="R12">
            <v>64155</v>
          </cell>
          <cell r="S12" t="str">
            <v>POI</v>
          </cell>
          <cell r="T12">
            <v>55</v>
          </cell>
          <cell r="U12">
            <v>0</v>
          </cell>
          <cell r="V12">
            <v>500400287104</v>
          </cell>
          <cell r="W12" t="str">
            <v>D6-6A-CE-C4</v>
          </cell>
        </row>
        <row r="13">
          <cell r="A13" t="str">
            <v>120028</v>
          </cell>
          <cell r="B13" t="str">
            <v>I2</v>
          </cell>
          <cell r="C13" t="str">
            <v>EMCODEP  .</v>
          </cell>
          <cell r="D13" t="str">
            <v>MINA SAN PABLO S/N</v>
          </cell>
          <cell r="E13">
            <v>199</v>
          </cell>
          <cell r="F13">
            <v>0</v>
          </cell>
          <cell r="G13">
            <v>39</v>
          </cell>
          <cell r="H13">
            <v>65.67</v>
          </cell>
          <cell r="I13">
            <v>2460.3200000000002</v>
          </cell>
          <cell r="J13">
            <v>0</v>
          </cell>
          <cell r="K13">
            <v>8.57</v>
          </cell>
          <cell r="L13">
            <v>0</v>
          </cell>
          <cell r="M13">
            <v>0</v>
          </cell>
          <cell r="N13">
            <v>328.38</v>
          </cell>
          <cell r="O13">
            <v>4</v>
          </cell>
          <cell r="P13">
            <v>2010</v>
          </cell>
          <cell r="Q13">
            <v>119</v>
          </cell>
          <cell r="R13">
            <v>64108</v>
          </cell>
          <cell r="S13" t="str">
            <v>POI</v>
          </cell>
          <cell r="T13">
            <v>90</v>
          </cell>
          <cell r="U13">
            <v>0</v>
          </cell>
          <cell r="V13">
            <v>500400287104</v>
          </cell>
          <cell r="W13" t="str">
            <v>BE-45-DD-2D</v>
          </cell>
        </row>
        <row r="14">
          <cell r="A14" t="str">
            <v>120029</v>
          </cell>
          <cell r="B14" t="str">
            <v>I1</v>
          </cell>
          <cell r="C14" t="str">
            <v>GERMANY MOYA MAMANI</v>
          </cell>
          <cell r="D14" t="str">
            <v>MINA DON ROBERTO S/N</v>
          </cell>
          <cell r="E14">
            <v>175</v>
          </cell>
          <cell r="F14">
            <v>0</v>
          </cell>
          <cell r="G14">
            <v>3</v>
          </cell>
          <cell r="H14">
            <v>57.75</v>
          </cell>
          <cell r="I14">
            <v>189.26</v>
          </cell>
          <cell r="J14">
            <v>0</v>
          </cell>
          <cell r="K14">
            <v>7.54</v>
          </cell>
          <cell r="L14">
            <v>0</v>
          </cell>
          <cell r="M14">
            <v>0</v>
          </cell>
          <cell r="N14">
            <v>32.11</v>
          </cell>
          <cell r="O14">
            <v>4</v>
          </cell>
          <cell r="P14">
            <v>2010</v>
          </cell>
          <cell r="Q14">
            <v>119</v>
          </cell>
          <cell r="R14">
            <v>64259</v>
          </cell>
          <cell r="S14" t="str">
            <v>POI</v>
          </cell>
          <cell r="T14">
            <v>55</v>
          </cell>
          <cell r="U14">
            <v>0</v>
          </cell>
          <cell r="V14">
            <v>500400287104</v>
          </cell>
          <cell r="W14" t="str">
            <v>05-3E-D6-F7-31</v>
          </cell>
        </row>
        <row r="15">
          <cell r="A15" t="str">
            <v>120031</v>
          </cell>
          <cell r="B15" t="str">
            <v>I2</v>
          </cell>
          <cell r="C15" t="str">
            <v>ISSA  .</v>
          </cell>
          <cell r="D15" t="str">
            <v>CAMINO CANTUMARCA S/N</v>
          </cell>
          <cell r="E15">
            <v>2612</v>
          </cell>
          <cell r="F15">
            <v>1984</v>
          </cell>
          <cell r="G15">
            <v>36</v>
          </cell>
          <cell r="H15">
            <v>861.96</v>
          </cell>
          <cell r="I15">
            <v>2271.06</v>
          </cell>
          <cell r="J15">
            <v>407.29</v>
          </cell>
          <cell r="K15">
            <v>112.49</v>
          </cell>
          <cell r="L15">
            <v>960</v>
          </cell>
          <cell r="M15">
            <v>0</v>
          </cell>
          <cell r="N15">
            <v>460.24</v>
          </cell>
          <cell r="O15">
            <v>4</v>
          </cell>
          <cell r="P15">
            <v>2010</v>
          </cell>
          <cell r="Q15">
            <v>119</v>
          </cell>
          <cell r="R15">
            <v>64251</v>
          </cell>
          <cell r="S15" t="str">
            <v>POI</v>
          </cell>
          <cell r="T15">
            <v>55</v>
          </cell>
          <cell r="U15">
            <v>0</v>
          </cell>
          <cell r="V15">
            <v>500400287104</v>
          </cell>
          <cell r="W15" t="str">
            <v>98-04-AD-CE</v>
          </cell>
        </row>
        <row r="16">
          <cell r="A16" t="str">
            <v>120032</v>
          </cell>
          <cell r="B16" t="str">
            <v>I2</v>
          </cell>
          <cell r="C16" t="str">
            <v>LAMBOL . S. A.</v>
          </cell>
          <cell r="D16" t="str">
            <v>M. LA SALVADORA S/N</v>
          </cell>
          <cell r="E16">
            <v>8280</v>
          </cell>
          <cell r="F16">
            <v>5067</v>
          </cell>
          <cell r="G16">
            <v>52</v>
          </cell>
          <cell r="H16">
            <v>2732.4</v>
          </cell>
          <cell r="I16">
            <v>3280.42</v>
          </cell>
          <cell r="J16">
            <v>330.71</v>
          </cell>
          <cell r="K16">
            <v>356.58</v>
          </cell>
          <cell r="L16">
            <v>0</v>
          </cell>
          <cell r="M16">
            <v>0</v>
          </cell>
          <cell r="N16">
            <v>824.66</v>
          </cell>
          <cell r="O16">
            <v>4</v>
          </cell>
          <cell r="P16">
            <v>2010</v>
          </cell>
          <cell r="Q16">
            <v>119</v>
          </cell>
          <cell r="R16">
            <v>64253</v>
          </cell>
          <cell r="S16" t="str">
            <v>POI</v>
          </cell>
          <cell r="T16">
            <v>55</v>
          </cell>
          <cell r="U16">
            <v>0</v>
          </cell>
          <cell r="V16">
            <v>500400287104</v>
          </cell>
          <cell r="W16" t="str">
            <v>14-3B-42-32-47</v>
          </cell>
        </row>
        <row r="17">
          <cell r="A17" t="str">
            <v>120034</v>
          </cell>
          <cell r="B17" t="str">
            <v>I2</v>
          </cell>
          <cell r="C17" t="str">
            <v>EMP. MINERA SANTA LUCIA</v>
          </cell>
          <cell r="D17" t="str">
            <v>MINA PURISIMA S/N</v>
          </cell>
          <cell r="E17">
            <v>446</v>
          </cell>
          <cell r="F17">
            <v>346</v>
          </cell>
          <cell r="G17">
            <v>4</v>
          </cell>
          <cell r="H17">
            <v>147.18</v>
          </cell>
          <cell r="I17">
            <v>252.34</v>
          </cell>
          <cell r="J17">
            <v>0</v>
          </cell>
          <cell r="K17">
            <v>19.21</v>
          </cell>
          <cell r="L17">
            <v>0</v>
          </cell>
          <cell r="M17">
            <v>0</v>
          </cell>
          <cell r="N17">
            <v>51.94</v>
          </cell>
          <cell r="O17">
            <v>4</v>
          </cell>
          <cell r="P17">
            <v>2010</v>
          </cell>
          <cell r="Q17">
            <v>119</v>
          </cell>
          <cell r="R17">
            <v>64109</v>
          </cell>
          <cell r="S17" t="str">
            <v>POI</v>
          </cell>
          <cell r="T17">
            <v>90</v>
          </cell>
          <cell r="U17">
            <v>0</v>
          </cell>
          <cell r="V17">
            <v>500400287104</v>
          </cell>
          <cell r="W17" t="str">
            <v>2F-9B-A8-96</v>
          </cell>
        </row>
        <row r="18">
          <cell r="A18" t="str">
            <v>120036</v>
          </cell>
          <cell r="B18" t="str">
            <v>I2</v>
          </cell>
          <cell r="C18" t="str">
            <v>COPROMIN . .</v>
          </cell>
          <cell r="D18" t="str">
            <v>CHAQUILLA PAMPA S/N</v>
          </cell>
          <cell r="E18">
            <v>546</v>
          </cell>
          <cell r="F18">
            <v>0</v>
          </cell>
          <cell r="G18">
            <v>7</v>
          </cell>
          <cell r="H18">
            <v>180.18</v>
          </cell>
          <cell r="I18">
            <v>441.6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80.83</v>
          </cell>
          <cell r="O18">
            <v>4</v>
          </cell>
          <cell r="P18">
            <v>2010</v>
          </cell>
          <cell r="Q18">
            <v>119</v>
          </cell>
          <cell r="R18">
            <v>64238</v>
          </cell>
          <cell r="S18" t="str">
            <v>POI</v>
          </cell>
          <cell r="T18">
            <v>55</v>
          </cell>
          <cell r="U18">
            <v>0</v>
          </cell>
          <cell r="V18">
            <v>500400287104</v>
          </cell>
          <cell r="W18" t="str">
            <v>39-1C-29-7D-C6</v>
          </cell>
        </row>
        <row r="19">
          <cell r="A19" t="str">
            <v>120036.50</v>
          </cell>
          <cell r="B19" t="str">
            <v>I2</v>
          </cell>
          <cell r="C19" t="str">
            <v>EMPRESA MINERA BOLIVAR LTDA.</v>
          </cell>
          <cell r="D19" t="str">
            <v>LA ESQUINA S/N</v>
          </cell>
          <cell r="E19">
            <v>24294</v>
          </cell>
          <cell r="F19">
            <v>75</v>
          </cell>
          <cell r="G19">
            <v>66</v>
          </cell>
          <cell r="H19">
            <v>8017.02</v>
          </cell>
          <cell r="I19">
            <v>4163.6099999999997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1583.48</v>
          </cell>
          <cell r="O19">
            <v>4</v>
          </cell>
          <cell r="P19">
            <v>2010</v>
          </cell>
          <cell r="Q19">
            <v>119</v>
          </cell>
          <cell r="R19">
            <v>64232</v>
          </cell>
          <cell r="S19" t="str">
            <v>POI</v>
          </cell>
          <cell r="T19">
            <v>55</v>
          </cell>
          <cell r="U19">
            <v>0</v>
          </cell>
          <cell r="V19">
            <v>500400287104</v>
          </cell>
          <cell r="W19" t="str">
            <v>20-34-1F-3E</v>
          </cell>
        </row>
        <row r="20">
          <cell r="A20" t="str">
            <v>120036.60</v>
          </cell>
          <cell r="B20" t="str">
            <v>I2</v>
          </cell>
          <cell r="C20" t="str">
            <v>MAMANI  ISIDRO</v>
          </cell>
          <cell r="D20" t="str">
            <v>M. CALAMARCA (S. ESQUINA) S/N</v>
          </cell>
          <cell r="E20">
            <v>82</v>
          </cell>
          <cell r="F20">
            <v>0</v>
          </cell>
          <cell r="G20">
            <v>4</v>
          </cell>
          <cell r="H20">
            <v>27.06</v>
          </cell>
          <cell r="I20">
            <v>252.34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36.32</v>
          </cell>
          <cell r="O20">
            <v>4</v>
          </cell>
          <cell r="P20">
            <v>2010</v>
          </cell>
          <cell r="Q20">
            <v>119</v>
          </cell>
          <cell r="R20">
            <v>64272</v>
          </cell>
          <cell r="S20" t="str">
            <v>POI</v>
          </cell>
          <cell r="T20">
            <v>55</v>
          </cell>
          <cell r="U20">
            <v>0</v>
          </cell>
          <cell r="V20">
            <v>500400287104</v>
          </cell>
          <cell r="W20" t="str">
            <v>E8-AC-2F-12</v>
          </cell>
        </row>
        <row r="21">
          <cell r="A21" t="str">
            <v>120036.62</v>
          </cell>
          <cell r="B21" t="str">
            <v>I2</v>
          </cell>
          <cell r="C21" t="str">
            <v>COPA MAMANI JULIO CESAR</v>
          </cell>
          <cell r="D21" t="str">
            <v>LA ESQUINA (MINA HNS S/N</v>
          </cell>
          <cell r="E21">
            <v>667</v>
          </cell>
          <cell r="F21">
            <v>0</v>
          </cell>
          <cell r="G21">
            <v>5</v>
          </cell>
          <cell r="H21">
            <v>220.11</v>
          </cell>
          <cell r="I21">
            <v>315.42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69.62</v>
          </cell>
          <cell r="O21">
            <v>4</v>
          </cell>
          <cell r="P21">
            <v>2010</v>
          </cell>
          <cell r="Q21">
            <v>119</v>
          </cell>
          <cell r="R21">
            <v>64282</v>
          </cell>
          <cell r="S21" t="str">
            <v>POI</v>
          </cell>
          <cell r="T21">
            <v>55</v>
          </cell>
          <cell r="U21">
            <v>0</v>
          </cell>
          <cell r="V21">
            <v>500400287104</v>
          </cell>
          <cell r="W21" t="str">
            <v>46-B9-87-35-CB</v>
          </cell>
        </row>
        <row r="22">
          <cell r="A22" t="str">
            <v>120036.65</v>
          </cell>
          <cell r="B22" t="str">
            <v>I2</v>
          </cell>
          <cell r="C22" t="str">
            <v>COPA MAMANI DESIDERIO</v>
          </cell>
          <cell r="D22" t="str">
            <v>LA ESQUINA (MINA HNS COPA) S/N</v>
          </cell>
          <cell r="E22">
            <v>40948</v>
          </cell>
          <cell r="F22">
            <v>11</v>
          </cell>
          <cell r="G22">
            <v>60</v>
          </cell>
          <cell r="H22">
            <v>13512.84</v>
          </cell>
          <cell r="I22">
            <v>3785.1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2248.73</v>
          </cell>
          <cell r="O22">
            <v>4</v>
          </cell>
          <cell r="P22">
            <v>2010</v>
          </cell>
          <cell r="Q22">
            <v>119</v>
          </cell>
          <cell r="R22">
            <v>64281</v>
          </cell>
          <cell r="S22" t="str">
            <v>POI</v>
          </cell>
          <cell r="T22">
            <v>55</v>
          </cell>
          <cell r="U22">
            <v>0</v>
          </cell>
          <cell r="V22">
            <v>500400287104</v>
          </cell>
          <cell r="W22" t="str">
            <v>FD-C9-FC-FC</v>
          </cell>
        </row>
        <row r="23">
          <cell r="A23" t="str">
            <v>120036.67</v>
          </cell>
          <cell r="B23" t="str">
            <v>I2</v>
          </cell>
          <cell r="C23" t="str">
            <v>COPA MAMANI ALEJANDRO</v>
          </cell>
          <cell r="D23" t="str">
            <v>LA ESQUINA (MINA (HN S/N</v>
          </cell>
          <cell r="E23">
            <v>183</v>
          </cell>
          <cell r="F23">
            <v>0</v>
          </cell>
          <cell r="G23">
            <v>5</v>
          </cell>
          <cell r="H23">
            <v>60.39</v>
          </cell>
          <cell r="I23">
            <v>315.42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48.86</v>
          </cell>
          <cell r="O23">
            <v>4</v>
          </cell>
          <cell r="P23">
            <v>2010</v>
          </cell>
          <cell r="Q23">
            <v>119</v>
          </cell>
          <cell r="R23">
            <v>64156</v>
          </cell>
          <cell r="S23" t="str">
            <v>POI</v>
          </cell>
          <cell r="T23">
            <v>55</v>
          </cell>
          <cell r="U23">
            <v>0</v>
          </cell>
          <cell r="V23">
            <v>500400287104</v>
          </cell>
          <cell r="W23" t="str">
            <v>69-A2-B0-FF</v>
          </cell>
        </row>
        <row r="24">
          <cell r="A24" t="str">
            <v>120036.68</v>
          </cell>
          <cell r="B24" t="str">
            <v>I2</v>
          </cell>
          <cell r="C24" t="str">
            <v>COPA  MAMANI GREGORIO</v>
          </cell>
          <cell r="D24" t="str">
            <v>LA ESQUNA (MINA HNS. S/N</v>
          </cell>
          <cell r="E24">
            <v>10738</v>
          </cell>
          <cell r="F24">
            <v>8833</v>
          </cell>
          <cell r="G24">
            <v>63</v>
          </cell>
          <cell r="H24">
            <v>3543.54</v>
          </cell>
          <cell r="I24">
            <v>3974.36</v>
          </cell>
          <cell r="J24">
            <v>1240.45</v>
          </cell>
          <cell r="K24">
            <v>0</v>
          </cell>
          <cell r="L24">
            <v>0</v>
          </cell>
          <cell r="M24">
            <v>0</v>
          </cell>
          <cell r="N24">
            <v>1138.5899999999999</v>
          </cell>
          <cell r="O24">
            <v>4</v>
          </cell>
          <cell r="P24">
            <v>2010</v>
          </cell>
          <cell r="Q24">
            <v>119</v>
          </cell>
          <cell r="R24">
            <v>64283</v>
          </cell>
          <cell r="S24" t="str">
            <v>POI</v>
          </cell>
          <cell r="T24">
            <v>55</v>
          </cell>
          <cell r="U24">
            <v>0</v>
          </cell>
          <cell r="V24">
            <v>500400287104</v>
          </cell>
          <cell r="W24" t="str">
            <v>67-F5-24-22</v>
          </cell>
        </row>
        <row r="25">
          <cell r="A25" t="str">
            <v>120036.70</v>
          </cell>
          <cell r="B25" t="str">
            <v>I2</v>
          </cell>
          <cell r="C25" t="str">
            <v>MAMANI COPA BASILIO</v>
          </cell>
          <cell r="D25" t="str">
            <v>M. CALAMARCA (SEC. S. MIGUEL) S/N</v>
          </cell>
          <cell r="E25">
            <v>54</v>
          </cell>
          <cell r="F25">
            <v>0</v>
          </cell>
          <cell r="G25">
            <v>4</v>
          </cell>
          <cell r="H25">
            <v>17.82</v>
          </cell>
          <cell r="I25">
            <v>252.34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35.119999999999997</v>
          </cell>
          <cell r="O25">
            <v>4</v>
          </cell>
          <cell r="P25">
            <v>2010</v>
          </cell>
          <cell r="Q25">
            <v>119</v>
          </cell>
          <cell r="R25">
            <v>64271</v>
          </cell>
          <cell r="S25" t="str">
            <v>POI</v>
          </cell>
          <cell r="T25">
            <v>55</v>
          </cell>
          <cell r="U25">
            <v>0</v>
          </cell>
          <cell r="V25">
            <v>500400287104</v>
          </cell>
          <cell r="W25" t="str">
            <v>76-1E-03-C7</v>
          </cell>
        </row>
        <row r="26">
          <cell r="A26" t="str">
            <v>120036.85</v>
          </cell>
          <cell r="B26" t="str">
            <v>I2</v>
          </cell>
          <cell r="C26" t="str">
            <v>COPA MAMANI GREGORIO</v>
          </cell>
          <cell r="D26" t="str">
            <v>M. CALAMARCA (SEC. GUADALUPE) S/N</v>
          </cell>
          <cell r="E26">
            <v>1492</v>
          </cell>
          <cell r="F26">
            <v>0</v>
          </cell>
          <cell r="G26">
            <v>22</v>
          </cell>
          <cell r="H26">
            <v>492.36</v>
          </cell>
          <cell r="I26">
            <v>1387.87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244.43</v>
          </cell>
          <cell r="O26">
            <v>4</v>
          </cell>
          <cell r="P26">
            <v>2010</v>
          </cell>
          <cell r="Q26">
            <v>119</v>
          </cell>
          <cell r="R26">
            <v>64267</v>
          </cell>
          <cell r="S26" t="str">
            <v>POI</v>
          </cell>
          <cell r="T26">
            <v>55</v>
          </cell>
          <cell r="U26">
            <v>0</v>
          </cell>
          <cell r="V26">
            <v>500400287104</v>
          </cell>
          <cell r="W26" t="str">
            <v>DE-2D-50-82</v>
          </cell>
        </row>
        <row r="27">
          <cell r="A27" t="str">
            <v>120037.500</v>
          </cell>
          <cell r="B27" t="str">
            <v>I2</v>
          </cell>
          <cell r="C27" t="str">
            <v>FUERTES  DONATO</v>
          </cell>
          <cell r="D27" t="str">
            <v>MINA ADELA S/N</v>
          </cell>
          <cell r="E27">
            <v>10651</v>
          </cell>
          <cell r="F27">
            <v>8873</v>
          </cell>
          <cell r="G27">
            <v>46</v>
          </cell>
          <cell r="H27">
            <v>3514.83</v>
          </cell>
          <cell r="I27">
            <v>2901.91</v>
          </cell>
          <cell r="J27">
            <v>1097.26</v>
          </cell>
          <cell r="K27">
            <v>458.68</v>
          </cell>
          <cell r="L27">
            <v>0</v>
          </cell>
          <cell r="M27">
            <v>0</v>
          </cell>
          <cell r="N27">
            <v>976.82</v>
          </cell>
          <cell r="O27">
            <v>4</v>
          </cell>
          <cell r="P27">
            <v>2010</v>
          </cell>
          <cell r="Q27">
            <v>119</v>
          </cell>
          <cell r="R27">
            <v>64137</v>
          </cell>
          <cell r="S27" t="str">
            <v>POI</v>
          </cell>
          <cell r="T27">
            <v>90</v>
          </cell>
          <cell r="U27">
            <v>0</v>
          </cell>
          <cell r="V27">
            <v>500400287104</v>
          </cell>
          <cell r="W27" t="str">
            <v>FC-0C-36-61</v>
          </cell>
        </row>
        <row r="28">
          <cell r="A28" t="str">
            <v>120039</v>
          </cell>
          <cell r="B28" t="str">
            <v>I1</v>
          </cell>
          <cell r="C28" t="str">
            <v>LAMBOL  S.A.</v>
          </cell>
          <cell r="D28" t="str">
            <v>MINA HAMBRES S/N</v>
          </cell>
          <cell r="E28">
            <v>1874</v>
          </cell>
          <cell r="F28">
            <v>146</v>
          </cell>
          <cell r="G28">
            <v>51</v>
          </cell>
          <cell r="H28">
            <v>618.41999999999996</v>
          </cell>
          <cell r="I28">
            <v>3217.34</v>
          </cell>
          <cell r="J28">
            <v>0</v>
          </cell>
          <cell r="K28">
            <v>80.7</v>
          </cell>
          <cell r="L28">
            <v>0</v>
          </cell>
          <cell r="M28">
            <v>0</v>
          </cell>
          <cell r="N28">
            <v>498.65</v>
          </cell>
          <cell r="O28">
            <v>4</v>
          </cell>
          <cell r="P28">
            <v>2010</v>
          </cell>
          <cell r="Q28">
            <v>119</v>
          </cell>
          <cell r="R28">
            <v>64241</v>
          </cell>
          <cell r="S28" t="str">
            <v>POI</v>
          </cell>
          <cell r="T28">
            <v>55</v>
          </cell>
          <cell r="U28">
            <v>0</v>
          </cell>
          <cell r="V28">
            <v>500400287104</v>
          </cell>
          <cell r="W28" t="str">
            <v>F9-3E-E0-5B-7A</v>
          </cell>
        </row>
        <row r="29">
          <cell r="A29" t="str">
            <v>120041</v>
          </cell>
          <cell r="B29" t="str">
            <v>I2</v>
          </cell>
          <cell r="C29" t="str">
            <v>EMPRESA MINERA JATHUN ORCKO S.R.L.</v>
          </cell>
          <cell r="D29" t="str">
            <v>MINA CUYUQUI S/N</v>
          </cell>
          <cell r="E29">
            <v>41278</v>
          </cell>
          <cell r="F29">
            <v>30761</v>
          </cell>
          <cell r="G29">
            <v>116</v>
          </cell>
          <cell r="H29">
            <v>13621.74</v>
          </cell>
          <cell r="I29">
            <v>7317.86</v>
          </cell>
          <cell r="J29">
            <v>2554.63</v>
          </cell>
          <cell r="K29">
            <v>1777.64</v>
          </cell>
          <cell r="L29">
            <v>0</v>
          </cell>
          <cell r="M29">
            <v>0</v>
          </cell>
          <cell r="N29">
            <v>3054.25</v>
          </cell>
          <cell r="O29">
            <v>4</v>
          </cell>
          <cell r="P29">
            <v>2010</v>
          </cell>
          <cell r="Q29">
            <v>119</v>
          </cell>
          <cell r="R29">
            <v>64240</v>
          </cell>
          <cell r="S29" t="str">
            <v>POI</v>
          </cell>
          <cell r="T29">
            <v>55</v>
          </cell>
          <cell r="U29">
            <v>0</v>
          </cell>
          <cell r="V29">
            <v>500400287104</v>
          </cell>
          <cell r="W29" t="str">
            <v>D0-5D-74-91-F2</v>
          </cell>
        </row>
        <row r="30">
          <cell r="A30" t="str">
            <v>120042</v>
          </cell>
          <cell r="B30" t="str">
            <v>I1</v>
          </cell>
          <cell r="C30" t="str">
            <v>EMP. MINERA STA. CATALINA</v>
          </cell>
          <cell r="D30" t="str">
            <v>MINA CARRASCO S/N</v>
          </cell>
          <cell r="E30">
            <v>7056</v>
          </cell>
          <cell r="F30">
            <v>3064</v>
          </cell>
          <cell r="G30">
            <v>94</v>
          </cell>
          <cell r="H30">
            <v>2328.48</v>
          </cell>
          <cell r="I30">
            <v>5929.99</v>
          </cell>
          <cell r="J30">
            <v>0</v>
          </cell>
          <cell r="K30">
            <v>303.87</v>
          </cell>
          <cell r="L30">
            <v>0</v>
          </cell>
          <cell r="M30">
            <v>0</v>
          </cell>
          <cell r="N30">
            <v>1073.5999999999999</v>
          </cell>
          <cell r="O30">
            <v>4</v>
          </cell>
          <cell r="P30">
            <v>2010</v>
          </cell>
          <cell r="Q30">
            <v>119</v>
          </cell>
          <cell r="R30">
            <v>64216</v>
          </cell>
          <cell r="S30" t="str">
            <v>POI</v>
          </cell>
          <cell r="T30">
            <v>55</v>
          </cell>
          <cell r="U30">
            <v>0</v>
          </cell>
          <cell r="V30">
            <v>500400287104</v>
          </cell>
          <cell r="W30" t="str">
            <v>4F-98-90-AF-68</v>
          </cell>
        </row>
        <row r="31">
          <cell r="A31" t="str">
            <v>120046</v>
          </cell>
          <cell r="B31" t="str">
            <v>I2</v>
          </cell>
          <cell r="C31" t="str">
            <v>EMPRESA MINERA BOLIVAR</v>
          </cell>
          <cell r="D31" t="str">
            <v>MINA SAN MIGUEL S/N</v>
          </cell>
          <cell r="E31">
            <v>16823</v>
          </cell>
          <cell r="F31">
            <v>324</v>
          </cell>
          <cell r="G31">
            <v>61</v>
          </cell>
          <cell r="H31">
            <v>5551.59</v>
          </cell>
          <cell r="I31">
            <v>3848.18</v>
          </cell>
          <cell r="J31">
            <v>0</v>
          </cell>
          <cell r="K31">
            <v>724.48</v>
          </cell>
          <cell r="L31">
            <v>0</v>
          </cell>
          <cell r="M31">
            <v>0</v>
          </cell>
          <cell r="N31">
            <v>1221.97</v>
          </cell>
          <cell r="O31">
            <v>4</v>
          </cell>
          <cell r="P31">
            <v>2010</v>
          </cell>
          <cell r="Q31">
            <v>119</v>
          </cell>
          <cell r="R31">
            <v>64248</v>
          </cell>
          <cell r="S31" t="str">
            <v>POI</v>
          </cell>
          <cell r="T31">
            <v>55</v>
          </cell>
          <cell r="U31">
            <v>0</v>
          </cell>
          <cell r="V31">
            <v>500400287104</v>
          </cell>
          <cell r="W31" t="str">
            <v>48-AE-64-3D</v>
          </cell>
        </row>
        <row r="32">
          <cell r="A32" t="str">
            <v>120047</v>
          </cell>
          <cell r="B32" t="str">
            <v>I2</v>
          </cell>
          <cell r="C32" t="str">
            <v>CONDORI RUIZ MAX RAMIRO</v>
          </cell>
          <cell r="D32" t="str">
            <v>MINA HAMBRES S/N</v>
          </cell>
          <cell r="E32">
            <v>12246</v>
          </cell>
          <cell r="F32">
            <v>1243</v>
          </cell>
          <cell r="G32">
            <v>139</v>
          </cell>
          <cell r="H32">
            <v>4041.18</v>
          </cell>
          <cell r="I32">
            <v>8768.82</v>
          </cell>
          <cell r="J32">
            <v>0</v>
          </cell>
          <cell r="K32">
            <v>527.37</v>
          </cell>
          <cell r="L32">
            <v>0</v>
          </cell>
          <cell r="M32">
            <v>0</v>
          </cell>
          <cell r="N32">
            <v>1665.3</v>
          </cell>
          <cell r="O32">
            <v>4</v>
          </cell>
          <cell r="P32">
            <v>2010</v>
          </cell>
          <cell r="Q32">
            <v>119</v>
          </cell>
          <cell r="R32">
            <v>64250</v>
          </cell>
          <cell r="S32" t="str">
            <v>POI</v>
          </cell>
          <cell r="T32">
            <v>55</v>
          </cell>
          <cell r="U32">
            <v>0</v>
          </cell>
          <cell r="V32">
            <v>500400287104</v>
          </cell>
          <cell r="W32" t="str">
            <v>5F-47-32-08</v>
          </cell>
        </row>
        <row r="33">
          <cell r="A33" t="str">
            <v>120049</v>
          </cell>
          <cell r="B33" t="str">
            <v>I2</v>
          </cell>
          <cell r="C33" t="str">
            <v>SOC. MIN. METAL RESERVA LTDA.</v>
          </cell>
          <cell r="D33" t="str">
            <v>MINA 3 AMIGOS S/N</v>
          </cell>
          <cell r="E33">
            <v>22854</v>
          </cell>
          <cell r="F33">
            <v>15791</v>
          </cell>
          <cell r="G33">
            <v>85</v>
          </cell>
          <cell r="H33">
            <v>7541.82</v>
          </cell>
          <cell r="I33">
            <v>5362.22</v>
          </cell>
          <cell r="J33">
            <v>1212.98</v>
          </cell>
          <cell r="K33">
            <v>0</v>
          </cell>
          <cell r="L33">
            <v>0</v>
          </cell>
          <cell r="M33">
            <v>0</v>
          </cell>
          <cell r="N33">
            <v>1835.21</v>
          </cell>
          <cell r="O33">
            <v>4</v>
          </cell>
          <cell r="P33">
            <v>2010</v>
          </cell>
          <cell r="Q33">
            <v>119</v>
          </cell>
          <cell r="R33">
            <v>64252</v>
          </cell>
          <cell r="S33" t="str">
            <v>POI</v>
          </cell>
          <cell r="T33">
            <v>55</v>
          </cell>
          <cell r="U33">
            <v>0</v>
          </cell>
          <cell r="V33">
            <v>500400287104</v>
          </cell>
          <cell r="W33" t="str">
            <v>BF-56-65-9C-3F</v>
          </cell>
        </row>
        <row r="34">
          <cell r="A34" t="str">
            <v>120050.50</v>
          </cell>
          <cell r="B34" t="str">
            <v>I2</v>
          </cell>
          <cell r="C34" t="str">
            <v>VEIZAGA GUZMAN RAYMUNDO</v>
          </cell>
          <cell r="D34" t="str">
            <v>M. ROBERTITO S/N</v>
          </cell>
          <cell r="E34">
            <v>1595</v>
          </cell>
          <cell r="F34">
            <v>157</v>
          </cell>
          <cell r="G34">
            <v>37</v>
          </cell>
          <cell r="H34">
            <v>526.35</v>
          </cell>
          <cell r="I34">
            <v>2334.14</v>
          </cell>
          <cell r="J34">
            <v>0</v>
          </cell>
          <cell r="K34">
            <v>68.69</v>
          </cell>
          <cell r="L34">
            <v>0</v>
          </cell>
          <cell r="M34">
            <v>0</v>
          </cell>
          <cell r="N34">
            <v>371.86</v>
          </cell>
          <cell r="O34">
            <v>4</v>
          </cell>
          <cell r="P34">
            <v>2010</v>
          </cell>
          <cell r="Q34">
            <v>119</v>
          </cell>
          <cell r="R34">
            <v>64200</v>
          </cell>
          <cell r="S34" t="str">
            <v>POI</v>
          </cell>
          <cell r="T34">
            <v>55</v>
          </cell>
          <cell r="U34">
            <v>0</v>
          </cell>
          <cell r="V34">
            <v>500400287104</v>
          </cell>
          <cell r="W34" t="str">
            <v>11-5E-3A-1A-72</v>
          </cell>
        </row>
        <row r="35">
          <cell r="A35" t="str">
            <v>120052</v>
          </cell>
          <cell r="B35" t="str">
            <v>I2</v>
          </cell>
          <cell r="C35" t="str">
            <v>SOCIEDAD MINERA METAL RESERVA LTDA.</v>
          </cell>
          <cell r="D35" t="str">
            <v>MINA RESERVA S/N</v>
          </cell>
          <cell r="E35">
            <v>75865</v>
          </cell>
          <cell r="F35">
            <v>81689</v>
          </cell>
          <cell r="G35">
            <v>170</v>
          </cell>
          <cell r="H35">
            <v>25035.45</v>
          </cell>
          <cell r="I35">
            <v>10724.45</v>
          </cell>
          <cell r="J35">
            <v>11550.45</v>
          </cell>
          <cell r="K35">
            <v>0</v>
          </cell>
          <cell r="L35">
            <v>0</v>
          </cell>
          <cell r="M35">
            <v>0</v>
          </cell>
          <cell r="N35">
            <v>6150.35</v>
          </cell>
          <cell r="O35">
            <v>4</v>
          </cell>
          <cell r="P35">
            <v>2010</v>
          </cell>
          <cell r="Q35">
            <v>119</v>
          </cell>
          <cell r="R35">
            <v>64180</v>
          </cell>
          <cell r="S35" t="str">
            <v>POI</v>
          </cell>
          <cell r="T35">
            <v>55</v>
          </cell>
          <cell r="U35">
            <v>0</v>
          </cell>
          <cell r="V35">
            <v>500400287104</v>
          </cell>
          <cell r="W35" t="str">
            <v>89-6D-AF-88</v>
          </cell>
        </row>
        <row r="36">
          <cell r="A36" t="str">
            <v>120052.50</v>
          </cell>
          <cell r="B36" t="str">
            <v>I2</v>
          </cell>
          <cell r="C36" t="str">
            <v>SOC. MIN. METAL RESERVA LTDA</v>
          </cell>
          <cell r="D36" t="str">
            <v>MINA PORVENIR S/N</v>
          </cell>
          <cell r="E36">
            <v>3</v>
          </cell>
          <cell r="F36">
            <v>1</v>
          </cell>
          <cell r="G36">
            <v>76</v>
          </cell>
          <cell r="H36">
            <v>0.99</v>
          </cell>
          <cell r="I36">
            <v>4794.46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623.41</v>
          </cell>
          <cell r="O36">
            <v>4</v>
          </cell>
          <cell r="P36">
            <v>2010</v>
          </cell>
          <cell r="Q36">
            <v>119</v>
          </cell>
          <cell r="R36">
            <v>64269</v>
          </cell>
          <cell r="S36" t="str">
            <v>POI</v>
          </cell>
          <cell r="T36">
            <v>55</v>
          </cell>
          <cell r="U36">
            <v>0</v>
          </cell>
          <cell r="V36">
            <v>500400287104</v>
          </cell>
          <cell r="W36" t="str">
            <v>71-A2-E5-80-DB</v>
          </cell>
        </row>
        <row r="37">
          <cell r="A37" t="str">
            <v>120053</v>
          </cell>
          <cell r="B37" t="str">
            <v>I2</v>
          </cell>
          <cell r="C37" t="str">
            <v>CONDORI EQUICE NICOLAS</v>
          </cell>
          <cell r="D37" t="str">
            <v>CERRO RICO S/N</v>
          </cell>
          <cell r="E37">
            <v>16075</v>
          </cell>
          <cell r="F37">
            <v>7496</v>
          </cell>
          <cell r="G37">
            <v>81</v>
          </cell>
          <cell r="H37">
            <v>5304.75</v>
          </cell>
          <cell r="I37">
            <v>5109.88</v>
          </cell>
          <cell r="J37">
            <v>0</v>
          </cell>
          <cell r="K37">
            <v>692.27</v>
          </cell>
          <cell r="L37">
            <v>0</v>
          </cell>
          <cell r="M37">
            <v>0</v>
          </cell>
          <cell r="N37">
            <v>1353.9</v>
          </cell>
          <cell r="O37">
            <v>4</v>
          </cell>
          <cell r="P37">
            <v>2010</v>
          </cell>
          <cell r="Q37">
            <v>119</v>
          </cell>
          <cell r="R37">
            <v>64178</v>
          </cell>
          <cell r="S37" t="str">
            <v>POI</v>
          </cell>
          <cell r="T37">
            <v>55</v>
          </cell>
          <cell r="U37">
            <v>0</v>
          </cell>
          <cell r="V37">
            <v>500400287104</v>
          </cell>
          <cell r="W37" t="str">
            <v>10-B8-00-F9-C7</v>
          </cell>
        </row>
        <row r="38">
          <cell r="A38" t="str">
            <v>120054.100</v>
          </cell>
          <cell r="B38" t="str">
            <v>I2</v>
          </cell>
          <cell r="C38" t="str">
            <v>EMPRESA MINERA SAN PEDRO POTOSI</v>
          </cell>
          <cell r="D38" t="str">
            <v xml:space="preserve">MINA DON ROBERTO </v>
          </cell>
          <cell r="E38">
            <v>4793</v>
          </cell>
          <cell r="F38">
            <v>1412</v>
          </cell>
          <cell r="G38">
            <v>71</v>
          </cell>
          <cell r="H38">
            <v>1581.69</v>
          </cell>
          <cell r="I38">
            <v>4479.04</v>
          </cell>
          <cell r="J38">
            <v>0</v>
          </cell>
          <cell r="K38">
            <v>206.41</v>
          </cell>
          <cell r="L38">
            <v>0</v>
          </cell>
          <cell r="M38">
            <v>0</v>
          </cell>
          <cell r="N38">
            <v>787.89</v>
          </cell>
          <cell r="O38">
            <v>4</v>
          </cell>
          <cell r="P38">
            <v>2010</v>
          </cell>
          <cell r="Q38">
            <v>119</v>
          </cell>
          <cell r="R38">
            <v>64230</v>
          </cell>
          <cell r="S38" t="str">
            <v>POI</v>
          </cell>
          <cell r="T38">
            <v>55</v>
          </cell>
          <cell r="U38">
            <v>0</v>
          </cell>
          <cell r="V38">
            <v>500400287104</v>
          </cell>
          <cell r="W38" t="str">
            <v>41-73-2C-1E-93</v>
          </cell>
        </row>
        <row r="39">
          <cell r="A39" t="str">
            <v>120055.110</v>
          </cell>
          <cell r="B39" t="str">
            <v>I2</v>
          </cell>
          <cell r="C39" t="str">
            <v>EMPRESA MINERA MANQUIRI S.A.</v>
          </cell>
          <cell r="D39" t="str">
            <v>EX-PLAHIPO S/N</v>
          </cell>
          <cell r="E39">
            <v>7830</v>
          </cell>
          <cell r="F39">
            <v>2460</v>
          </cell>
          <cell r="G39">
            <v>28</v>
          </cell>
          <cell r="H39">
            <v>2583.9</v>
          </cell>
          <cell r="I39">
            <v>1766.38</v>
          </cell>
          <cell r="J39">
            <v>0</v>
          </cell>
          <cell r="K39">
            <v>337.2</v>
          </cell>
          <cell r="L39">
            <v>0</v>
          </cell>
          <cell r="M39">
            <v>0</v>
          </cell>
          <cell r="N39">
            <v>565.54</v>
          </cell>
          <cell r="O39">
            <v>4</v>
          </cell>
          <cell r="P39">
            <v>2010</v>
          </cell>
          <cell r="Q39">
            <v>119</v>
          </cell>
          <cell r="R39">
            <v>64134</v>
          </cell>
          <cell r="S39" t="str">
            <v>POI</v>
          </cell>
          <cell r="T39">
            <v>90</v>
          </cell>
          <cell r="U39">
            <v>0</v>
          </cell>
          <cell r="V39">
            <v>500400287104</v>
          </cell>
          <cell r="W39" t="str">
            <v>C3-37-D1-E0</v>
          </cell>
        </row>
        <row r="40">
          <cell r="A40" t="str">
            <v>120056.50</v>
          </cell>
          <cell r="B40" t="str">
            <v>I1</v>
          </cell>
          <cell r="C40" t="str">
            <v>CONDORI APAZA RENE (LAMBOL)</v>
          </cell>
          <cell r="D40" t="str">
            <v>CERRO RICO S/N</v>
          </cell>
          <cell r="E40">
            <v>24231</v>
          </cell>
          <cell r="F40">
            <v>1566</v>
          </cell>
          <cell r="G40">
            <v>160</v>
          </cell>
          <cell r="H40">
            <v>7996.23</v>
          </cell>
          <cell r="I40">
            <v>10093.6</v>
          </cell>
          <cell r="J40">
            <v>0</v>
          </cell>
          <cell r="K40">
            <v>1043.51</v>
          </cell>
          <cell r="L40">
            <v>0</v>
          </cell>
          <cell r="M40">
            <v>0</v>
          </cell>
          <cell r="N40">
            <v>2351.6799999999998</v>
          </cell>
          <cell r="O40">
            <v>4</v>
          </cell>
          <cell r="P40">
            <v>2010</v>
          </cell>
          <cell r="Q40">
            <v>119</v>
          </cell>
          <cell r="R40">
            <v>64179</v>
          </cell>
          <cell r="S40" t="str">
            <v>POI</v>
          </cell>
          <cell r="T40">
            <v>55</v>
          </cell>
          <cell r="U40">
            <v>0</v>
          </cell>
          <cell r="V40">
            <v>500400287104</v>
          </cell>
          <cell r="W40" t="str">
            <v>A8-AC-75-F6-8F</v>
          </cell>
        </row>
        <row r="41">
          <cell r="A41" t="str">
            <v>120056.60</v>
          </cell>
          <cell r="B41" t="str">
            <v>I2</v>
          </cell>
          <cell r="C41" t="str">
            <v>EQUISE MAMANI JUAN MATEO</v>
          </cell>
          <cell r="D41" t="str">
            <v>MINA HAMBRES S/N</v>
          </cell>
          <cell r="E41">
            <v>7291</v>
          </cell>
          <cell r="F41">
            <v>7807</v>
          </cell>
          <cell r="G41">
            <v>65</v>
          </cell>
          <cell r="H41">
            <v>2406.0300000000002</v>
          </cell>
          <cell r="I41">
            <v>4100.5200000000004</v>
          </cell>
          <cell r="J41">
            <v>2075.59</v>
          </cell>
          <cell r="K41">
            <v>313.99</v>
          </cell>
          <cell r="L41">
            <v>0</v>
          </cell>
          <cell r="M41">
            <v>0</v>
          </cell>
          <cell r="N41">
            <v>1115.68</v>
          </cell>
          <cell r="O41">
            <v>4</v>
          </cell>
          <cell r="P41">
            <v>2010</v>
          </cell>
          <cell r="Q41">
            <v>119</v>
          </cell>
          <cell r="R41">
            <v>64254</v>
          </cell>
          <cell r="S41" t="str">
            <v>POI</v>
          </cell>
          <cell r="T41">
            <v>55</v>
          </cell>
          <cell r="U41">
            <v>0</v>
          </cell>
          <cell r="V41">
            <v>500400287104</v>
          </cell>
          <cell r="W41" t="str">
            <v>36-CD-20-CA-27</v>
          </cell>
        </row>
        <row r="42">
          <cell r="A42" t="str">
            <v>120057</v>
          </cell>
          <cell r="B42" t="str">
            <v>I2</v>
          </cell>
          <cell r="C42" t="str">
            <v>FLORES CHIPANA FELIPE</v>
          </cell>
          <cell r="D42" t="str">
            <v>CERRO RICO S/N</v>
          </cell>
          <cell r="E42">
            <v>7164</v>
          </cell>
          <cell r="F42">
            <v>296</v>
          </cell>
          <cell r="G42">
            <v>66</v>
          </cell>
          <cell r="H42">
            <v>2364.12</v>
          </cell>
          <cell r="I42">
            <v>4163.6099999999997</v>
          </cell>
          <cell r="J42">
            <v>0</v>
          </cell>
          <cell r="K42">
            <v>308.52</v>
          </cell>
          <cell r="L42">
            <v>0</v>
          </cell>
          <cell r="M42">
            <v>0</v>
          </cell>
          <cell r="N42">
            <v>848.6</v>
          </cell>
          <cell r="O42">
            <v>4</v>
          </cell>
          <cell r="P42">
            <v>2010</v>
          </cell>
          <cell r="Q42">
            <v>119</v>
          </cell>
          <cell r="R42">
            <v>64181</v>
          </cell>
          <cell r="S42" t="str">
            <v>POI</v>
          </cell>
          <cell r="T42">
            <v>55</v>
          </cell>
          <cell r="U42">
            <v>0</v>
          </cell>
          <cell r="V42">
            <v>500400287104</v>
          </cell>
          <cell r="W42" t="str">
            <v>08-82-E6-10</v>
          </cell>
        </row>
        <row r="43">
          <cell r="A43" t="str">
            <v>120057.60</v>
          </cell>
          <cell r="B43" t="str">
            <v>I2</v>
          </cell>
          <cell r="C43" t="str">
            <v>MINA CORTES (JOSE LUIS CORTEZ)</v>
          </cell>
          <cell r="D43" t="str">
            <v>CERRO RICO S/N</v>
          </cell>
          <cell r="E43">
            <v>6096</v>
          </cell>
          <cell r="F43">
            <v>644</v>
          </cell>
          <cell r="G43">
            <v>62</v>
          </cell>
          <cell r="H43">
            <v>2011.68</v>
          </cell>
          <cell r="I43">
            <v>3911.27</v>
          </cell>
          <cell r="J43">
            <v>0</v>
          </cell>
          <cell r="K43">
            <v>262.52</v>
          </cell>
          <cell r="L43">
            <v>0</v>
          </cell>
          <cell r="M43">
            <v>0</v>
          </cell>
          <cell r="N43">
            <v>769.98</v>
          </cell>
          <cell r="O43">
            <v>4</v>
          </cell>
          <cell r="P43">
            <v>2010</v>
          </cell>
          <cell r="Q43">
            <v>119</v>
          </cell>
          <cell r="R43">
            <v>64175</v>
          </cell>
          <cell r="S43" t="str">
            <v>POI</v>
          </cell>
          <cell r="T43">
            <v>55</v>
          </cell>
          <cell r="U43">
            <v>0</v>
          </cell>
          <cell r="V43">
            <v>500400287104</v>
          </cell>
          <cell r="W43" t="str">
            <v>41-37-45-84-06</v>
          </cell>
        </row>
        <row r="44">
          <cell r="A44" t="str">
            <v>120057.80</v>
          </cell>
          <cell r="B44" t="str">
            <v>I2</v>
          </cell>
          <cell r="C44" t="str">
            <v>FLORES CORO MARIANO</v>
          </cell>
          <cell r="D44" t="str">
            <v>MINA DON ROBERTO S/N</v>
          </cell>
          <cell r="E44">
            <v>1</v>
          </cell>
          <cell r="F44">
            <v>0</v>
          </cell>
          <cell r="G44">
            <v>3</v>
          </cell>
          <cell r="H44">
            <v>0.33</v>
          </cell>
          <cell r="I44">
            <v>189.26</v>
          </cell>
          <cell r="J44">
            <v>0</v>
          </cell>
          <cell r="K44">
            <v>0.04</v>
          </cell>
          <cell r="L44">
            <v>0</v>
          </cell>
          <cell r="M44">
            <v>0</v>
          </cell>
          <cell r="N44">
            <v>24.65</v>
          </cell>
          <cell r="O44">
            <v>4</v>
          </cell>
          <cell r="P44">
            <v>2010</v>
          </cell>
          <cell r="Q44">
            <v>119</v>
          </cell>
          <cell r="R44">
            <v>64214</v>
          </cell>
          <cell r="S44" t="str">
            <v>POI</v>
          </cell>
          <cell r="T44">
            <v>55</v>
          </cell>
          <cell r="U44">
            <v>0</v>
          </cell>
          <cell r="V44">
            <v>500400287104</v>
          </cell>
          <cell r="W44" t="str">
            <v>75-97-B5-2E</v>
          </cell>
        </row>
        <row r="45">
          <cell r="A45" t="str">
            <v>120058</v>
          </cell>
          <cell r="B45" t="str">
            <v>I2</v>
          </cell>
          <cell r="C45" t="str">
            <v>VEIZAGA GUZMAN RAYMUNDO</v>
          </cell>
          <cell r="D45" t="str">
            <v>SURCO 498</v>
          </cell>
          <cell r="E45">
            <v>15424</v>
          </cell>
          <cell r="F45">
            <v>13842</v>
          </cell>
          <cell r="G45">
            <v>119</v>
          </cell>
          <cell r="H45">
            <v>5089.92</v>
          </cell>
          <cell r="I45">
            <v>7507.12</v>
          </cell>
          <cell r="J45">
            <v>2632.78</v>
          </cell>
          <cell r="K45">
            <v>664.24</v>
          </cell>
          <cell r="L45">
            <v>0</v>
          </cell>
          <cell r="M45">
            <v>0</v>
          </cell>
          <cell r="N45">
            <v>1979.88</v>
          </cell>
          <cell r="O45">
            <v>4</v>
          </cell>
          <cell r="P45">
            <v>2010</v>
          </cell>
          <cell r="Q45">
            <v>119</v>
          </cell>
          <cell r="R45">
            <v>64227</v>
          </cell>
          <cell r="S45" t="str">
            <v>POI</v>
          </cell>
          <cell r="T45">
            <v>55</v>
          </cell>
          <cell r="U45">
            <v>0</v>
          </cell>
          <cell r="V45">
            <v>500400287104</v>
          </cell>
          <cell r="W45" t="str">
            <v>3A-F3-73-88</v>
          </cell>
        </row>
        <row r="46">
          <cell r="A46" t="str">
            <v>120059.500</v>
          </cell>
          <cell r="B46" t="str">
            <v>I2</v>
          </cell>
          <cell r="C46" t="str">
            <v>MINA LA RIVA (VENANCIO FUENTES)</v>
          </cell>
          <cell r="D46" t="str">
            <v>CERRO RICO S/N</v>
          </cell>
          <cell r="E46">
            <v>31</v>
          </cell>
          <cell r="F46">
            <v>0</v>
          </cell>
          <cell r="G46">
            <v>2</v>
          </cell>
          <cell r="H46">
            <v>10.23</v>
          </cell>
          <cell r="I46">
            <v>126.17</v>
          </cell>
          <cell r="J46">
            <v>0</v>
          </cell>
          <cell r="K46">
            <v>1.34</v>
          </cell>
          <cell r="L46">
            <v>0</v>
          </cell>
          <cell r="M46">
            <v>0</v>
          </cell>
          <cell r="N46">
            <v>17.73</v>
          </cell>
          <cell r="O46">
            <v>4</v>
          </cell>
          <cell r="P46">
            <v>2010</v>
          </cell>
          <cell r="Q46">
            <v>119</v>
          </cell>
          <cell r="R46">
            <v>64164</v>
          </cell>
          <cell r="S46" t="str">
            <v>POI</v>
          </cell>
          <cell r="T46">
            <v>55</v>
          </cell>
          <cell r="U46">
            <v>0</v>
          </cell>
          <cell r="V46">
            <v>500400287104</v>
          </cell>
          <cell r="W46" t="str">
            <v>28-82-A0-36-90</v>
          </cell>
        </row>
        <row r="47">
          <cell r="A47" t="str">
            <v>120060</v>
          </cell>
          <cell r="B47" t="str">
            <v>I2</v>
          </cell>
          <cell r="C47" t="str">
            <v>ARISUR INC.  .</v>
          </cell>
          <cell r="D47" t="str">
            <v>MINA SAN JUAN S/N</v>
          </cell>
          <cell r="E47">
            <v>552424</v>
          </cell>
          <cell r="F47">
            <v>360851</v>
          </cell>
          <cell r="G47">
            <v>1274</v>
          </cell>
          <cell r="H47">
            <v>182299.92</v>
          </cell>
          <cell r="I47">
            <v>80370.289999999994</v>
          </cell>
          <cell r="J47">
            <v>19700.27</v>
          </cell>
          <cell r="K47">
            <v>0</v>
          </cell>
          <cell r="L47">
            <v>0</v>
          </cell>
          <cell r="M47">
            <v>0</v>
          </cell>
          <cell r="N47">
            <v>36708.160000000003</v>
          </cell>
          <cell r="O47">
            <v>4</v>
          </cell>
          <cell r="P47">
            <v>2010</v>
          </cell>
          <cell r="Q47">
            <v>119</v>
          </cell>
          <cell r="R47">
            <v>64202</v>
          </cell>
          <cell r="S47" t="str">
            <v>POI</v>
          </cell>
          <cell r="T47">
            <v>55</v>
          </cell>
          <cell r="U47">
            <v>0</v>
          </cell>
          <cell r="V47">
            <v>500400287104</v>
          </cell>
          <cell r="W47" t="str">
            <v>3D-76-44-EE</v>
          </cell>
        </row>
        <row r="48">
          <cell r="A48" t="str">
            <v>120066</v>
          </cell>
          <cell r="B48" t="str">
            <v>I2</v>
          </cell>
          <cell r="C48" t="str">
            <v>GONZALES ARANDO FERNANDO</v>
          </cell>
          <cell r="D48" t="str">
            <v>MINA HAMBRES S/N</v>
          </cell>
          <cell r="E48">
            <v>18825</v>
          </cell>
          <cell r="F48">
            <v>14538</v>
          </cell>
          <cell r="G48">
            <v>93</v>
          </cell>
          <cell r="H48">
            <v>6212.25</v>
          </cell>
          <cell r="I48">
            <v>5866.9</v>
          </cell>
          <cell r="J48">
            <v>1654.84</v>
          </cell>
          <cell r="K48">
            <v>810.7</v>
          </cell>
          <cell r="L48">
            <v>0</v>
          </cell>
          <cell r="M48">
            <v>0</v>
          </cell>
          <cell r="N48">
            <v>1785.42</v>
          </cell>
          <cell r="O48">
            <v>4</v>
          </cell>
          <cell r="P48">
            <v>2010</v>
          </cell>
          <cell r="Q48">
            <v>119</v>
          </cell>
          <cell r="R48">
            <v>64276</v>
          </cell>
          <cell r="S48" t="str">
            <v>POI</v>
          </cell>
          <cell r="T48">
            <v>55</v>
          </cell>
          <cell r="U48">
            <v>0</v>
          </cell>
          <cell r="V48">
            <v>500400287104</v>
          </cell>
          <cell r="W48" t="str">
            <v>18-69-B5-B9</v>
          </cell>
        </row>
        <row r="49">
          <cell r="A49" t="str">
            <v>120068</v>
          </cell>
          <cell r="B49" t="str">
            <v>I2</v>
          </cell>
          <cell r="C49" t="str">
            <v>INGENIO MINERO CASA BLANCA SRL.</v>
          </cell>
          <cell r="D49" t="str">
            <v>VILLACOLLO S/N</v>
          </cell>
          <cell r="E49">
            <v>285494</v>
          </cell>
          <cell r="F49">
            <v>92812</v>
          </cell>
          <cell r="G49">
            <v>456</v>
          </cell>
          <cell r="H49">
            <v>94213.02</v>
          </cell>
          <cell r="I49">
            <v>28766.76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15987.37</v>
          </cell>
          <cell r="O49">
            <v>4</v>
          </cell>
          <cell r="P49">
            <v>2010</v>
          </cell>
          <cell r="Q49">
            <v>119</v>
          </cell>
          <cell r="R49">
            <v>64218</v>
          </cell>
          <cell r="S49" t="str">
            <v>POI</v>
          </cell>
          <cell r="T49">
            <v>55</v>
          </cell>
          <cell r="U49">
            <v>0</v>
          </cell>
          <cell r="V49">
            <v>500400287104</v>
          </cell>
          <cell r="W49" t="str">
            <v>2C-AB-41-9D</v>
          </cell>
        </row>
        <row r="50">
          <cell r="A50" t="str">
            <v>120068.05</v>
          </cell>
          <cell r="B50" t="str">
            <v>I1</v>
          </cell>
          <cell r="C50" t="str">
            <v>MINDES  S.R.L.</v>
          </cell>
          <cell r="D50" t="str">
            <v>VILLACOLLO S/N</v>
          </cell>
          <cell r="E50">
            <v>117331</v>
          </cell>
          <cell r="F50">
            <v>37869</v>
          </cell>
          <cell r="G50">
            <v>203</v>
          </cell>
          <cell r="H50">
            <v>38719.230000000003</v>
          </cell>
          <cell r="I50">
            <v>12806.26</v>
          </cell>
          <cell r="J50">
            <v>0</v>
          </cell>
          <cell r="K50">
            <v>5052.8599999999997</v>
          </cell>
          <cell r="L50">
            <v>0</v>
          </cell>
          <cell r="M50">
            <v>0</v>
          </cell>
          <cell r="N50">
            <v>6698.31</v>
          </cell>
          <cell r="O50">
            <v>4</v>
          </cell>
          <cell r="P50">
            <v>2010</v>
          </cell>
          <cell r="Q50">
            <v>119</v>
          </cell>
          <cell r="R50">
            <v>64265</v>
          </cell>
          <cell r="S50" t="str">
            <v>POI</v>
          </cell>
          <cell r="T50">
            <v>55</v>
          </cell>
          <cell r="U50">
            <v>0</v>
          </cell>
          <cell r="V50">
            <v>500400287104</v>
          </cell>
          <cell r="W50" t="str">
            <v>89-DC-41-28</v>
          </cell>
        </row>
        <row r="51">
          <cell r="A51" t="str">
            <v>120068.10</v>
          </cell>
          <cell r="B51" t="str">
            <v>I2</v>
          </cell>
          <cell r="C51" t="str">
            <v>COOP. MIN. VENEROS  VILLA IMPERIAL  ING.II</v>
          </cell>
          <cell r="D51" t="str">
            <v>VILLACOLLO S/N</v>
          </cell>
          <cell r="E51">
            <v>721</v>
          </cell>
          <cell r="F51">
            <v>299</v>
          </cell>
          <cell r="G51">
            <v>166</v>
          </cell>
          <cell r="H51">
            <v>237.93</v>
          </cell>
          <cell r="I51">
            <v>10472.11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1392.31</v>
          </cell>
          <cell r="O51">
            <v>4</v>
          </cell>
          <cell r="P51">
            <v>2010</v>
          </cell>
          <cell r="Q51">
            <v>119</v>
          </cell>
          <cell r="R51">
            <v>64278</v>
          </cell>
          <cell r="S51" t="str">
            <v>POI</v>
          </cell>
          <cell r="T51">
            <v>55</v>
          </cell>
          <cell r="U51">
            <v>0</v>
          </cell>
          <cell r="V51">
            <v>500400287104</v>
          </cell>
          <cell r="W51" t="str">
            <v>48-9D-17-A3</v>
          </cell>
        </row>
        <row r="52">
          <cell r="A52" t="str">
            <v>120068.50</v>
          </cell>
          <cell r="B52" t="str">
            <v>I2</v>
          </cell>
          <cell r="C52" t="str">
            <v>EMP. MINERA COPAGIRA CUMPAS</v>
          </cell>
          <cell r="D52" t="str">
            <v>CACHITAMBO S/N</v>
          </cell>
          <cell r="E52">
            <v>11724</v>
          </cell>
          <cell r="F52">
            <v>11763</v>
          </cell>
          <cell r="G52">
            <v>168</v>
          </cell>
          <cell r="H52">
            <v>3868.92</v>
          </cell>
          <cell r="I52">
            <v>10598.28</v>
          </cell>
          <cell r="J52">
            <v>3978.48</v>
          </cell>
          <cell r="K52">
            <v>0</v>
          </cell>
          <cell r="L52">
            <v>0</v>
          </cell>
          <cell r="M52">
            <v>0</v>
          </cell>
          <cell r="N52">
            <v>2397.94</v>
          </cell>
          <cell r="O52">
            <v>4</v>
          </cell>
          <cell r="P52">
            <v>2010</v>
          </cell>
          <cell r="Q52">
            <v>119</v>
          </cell>
          <cell r="R52">
            <v>64236</v>
          </cell>
          <cell r="S52" t="str">
            <v>POI</v>
          </cell>
          <cell r="T52">
            <v>55</v>
          </cell>
          <cell r="U52">
            <v>0</v>
          </cell>
          <cell r="V52">
            <v>500400287104</v>
          </cell>
          <cell r="W52" t="str">
            <v>1F-DC-D6-43</v>
          </cell>
        </row>
        <row r="53">
          <cell r="A53" t="str">
            <v>120069.50</v>
          </cell>
          <cell r="B53" t="str">
            <v>I2</v>
          </cell>
          <cell r="C53" t="str">
            <v>LAMBOL   S.A.</v>
          </cell>
          <cell r="D53" t="str">
            <v>M. SAN LUIS POTOSI S/N</v>
          </cell>
          <cell r="E53">
            <v>3902</v>
          </cell>
          <cell r="F53">
            <v>1817</v>
          </cell>
          <cell r="G53">
            <v>59</v>
          </cell>
          <cell r="H53">
            <v>1287.6600000000001</v>
          </cell>
          <cell r="I53">
            <v>3722.02</v>
          </cell>
          <cell r="J53">
            <v>0</v>
          </cell>
          <cell r="K53">
            <v>168.04</v>
          </cell>
          <cell r="L53">
            <v>0</v>
          </cell>
          <cell r="M53">
            <v>0</v>
          </cell>
          <cell r="N53">
            <v>651.26</v>
          </cell>
          <cell r="O53">
            <v>4</v>
          </cell>
          <cell r="P53">
            <v>2010</v>
          </cell>
          <cell r="Q53">
            <v>119</v>
          </cell>
          <cell r="R53">
            <v>64160</v>
          </cell>
          <cell r="S53" t="str">
            <v>POI</v>
          </cell>
          <cell r="T53">
            <v>55</v>
          </cell>
          <cell r="U53">
            <v>0</v>
          </cell>
          <cell r="V53">
            <v>500400287104</v>
          </cell>
          <cell r="W53" t="str">
            <v>DF-4E-8C-78-56</v>
          </cell>
        </row>
        <row r="54">
          <cell r="A54" t="str">
            <v>120681</v>
          </cell>
          <cell r="B54" t="str">
            <v>I2</v>
          </cell>
          <cell r="C54" t="str">
            <v>MARTINEZ HUMANIS DAMIAN</v>
          </cell>
          <cell r="D54" t="str">
            <v>HUARI HUARI S/N</v>
          </cell>
          <cell r="E54">
            <v>2123</v>
          </cell>
          <cell r="F54">
            <v>0</v>
          </cell>
          <cell r="G54">
            <v>20</v>
          </cell>
          <cell r="H54">
            <v>700.59</v>
          </cell>
          <cell r="I54">
            <v>1261.7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255.1</v>
          </cell>
          <cell r="O54">
            <v>4</v>
          </cell>
          <cell r="P54">
            <v>2010</v>
          </cell>
          <cell r="Q54">
            <v>119</v>
          </cell>
          <cell r="R54">
            <v>64249</v>
          </cell>
          <cell r="S54" t="str">
            <v>POI</v>
          </cell>
          <cell r="T54">
            <v>55</v>
          </cell>
          <cell r="U54">
            <v>0</v>
          </cell>
          <cell r="V54">
            <v>500400287104</v>
          </cell>
          <cell r="W54" t="str">
            <v>A5-D8-6C-0C-FB</v>
          </cell>
        </row>
        <row r="55">
          <cell r="A55" t="str">
            <v>120682</v>
          </cell>
          <cell r="B55" t="str">
            <v>I2</v>
          </cell>
          <cell r="C55" t="str">
            <v>COOP. MIN. UNIFICADA POTOSI LTDA.</v>
          </cell>
          <cell r="D55" t="str">
            <v>M. FORZADOS I S/N</v>
          </cell>
          <cell r="E55">
            <v>26078</v>
          </cell>
          <cell r="F55">
            <v>7529</v>
          </cell>
          <cell r="G55">
            <v>87</v>
          </cell>
          <cell r="H55">
            <v>8605.74</v>
          </cell>
          <cell r="I55">
            <v>5488.4</v>
          </cell>
          <cell r="J55">
            <v>0</v>
          </cell>
          <cell r="K55">
            <v>1123.05</v>
          </cell>
          <cell r="L55">
            <v>0</v>
          </cell>
          <cell r="M55">
            <v>0</v>
          </cell>
          <cell r="N55">
            <v>1832.24</v>
          </cell>
          <cell r="O55">
            <v>4</v>
          </cell>
          <cell r="P55">
            <v>2010</v>
          </cell>
          <cell r="Q55">
            <v>119</v>
          </cell>
          <cell r="R55">
            <v>64234</v>
          </cell>
          <cell r="S55" t="str">
            <v>POI</v>
          </cell>
          <cell r="T55">
            <v>55</v>
          </cell>
          <cell r="U55">
            <v>0</v>
          </cell>
          <cell r="V55">
            <v>500400287104</v>
          </cell>
          <cell r="W55" t="str">
            <v>E1-9D-49-E1-FC</v>
          </cell>
        </row>
        <row r="56">
          <cell r="A56" t="str">
            <v>120683</v>
          </cell>
          <cell r="B56" t="str">
            <v>I1</v>
          </cell>
          <cell r="C56" t="str">
            <v>MAMANI ORCKO GERSON</v>
          </cell>
          <cell r="D56" t="str">
            <v>SAN JOSE S/N</v>
          </cell>
          <cell r="E56">
            <v>4</v>
          </cell>
          <cell r="F56">
            <v>9</v>
          </cell>
          <cell r="G56">
            <v>2</v>
          </cell>
          <cell r="H56">
            <v>1.32</v>
          </cell>
          <cell r="I56">
            <v>126.17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16.57</v>
          </cell>
          <cell r="O56">
            <v>4</v>
          </cell>
          <cell r="P56">
            <v>2010</v>
          </cell>
          <cell r="Q56">
            <v>119</v>
          </cell>
          <cell r="R56">
            <v>64244</v>
          </cell>
          <cell r="S56" t="str">
            <v>POI</v>
          </cell>
          <cell r="T56">
            <v>55</v>
          </cell>
          <cell r="U56">
            <v>0</v>
          </cell>
          <cell r="V56">
            <v>500400287104</v>
          </cell>
          <cell r="W56" t="str">
            <v>16-65-76-A6-27</v>
          </cell>
        </row>
        <row r="57">
          <cell r="A57" t="str">
            <v>120688</v>
          </cell>
          <cell r="B57" t="str">
            <v>I2</v>
          </cell>
          <cell r="C57" t="str">
            <v>COOP. MIN. UNIFICADA LTDA.</v>
          </cell>
          <cell r="D57" t="str">
            <v>CHAUPI PLANTA S/N</v>
          </cell>
          <cell r="E57">
            <v>93065</v>
          </cell>
          <cell r="F57">
            <v>0</v>
          </cell>
          <cell r="G57">
            <v>164</v>
          </cell>
          <cell r="H57">
            <v>30711.45</v>
          </cell>
          <cell r="I57">
            <v>10345.94</v>
          </cell>
          <cell r="J57">
            <v>0</v>
          </cell>
          <cell r="K57">
            <v>4007.84</v>
          </cell>
          <cell r="L57">
            <v>0</v>
          </cell>
          <cell r="M57">
            <v>0</v>
          </cell>
          <cell r="N57">
            <v>5337.46</v>
          </cell>
          <cell r="O57">
            <v>4</v>
          </cell>
          <cell r="P57">
            <v>2010</v>
          </cell>
          <cell r="Q57">
            <v>119</v>
          </cell>
          <cell r="R57">
            <v>64273</v>
          </cell>
          <cell r="S57" t="str">
            <v>POI</v>
          </cell>
          <cell r="T57">
            <v>55</v>
          </cell>
          <cell r="U57">
            <v>0</v>
          </cell>
          <cell r="V57">
            <v>500400287104</v>
          </cell>
          <cell r="W57" t="str">
            <v>7D-16-E5-82</v>
          </cell>
        </row>
        <row r="58">
          <cell r="A58" t="str">
            <v>120690</v>
          </cell>
          <cell r="B58" t="str">
            <v>I1</v>
          </cell>
          <cell r="C58" t="str">
            <v>EMPRESA  MINERA EMLEC LTDA.</v>
          </cell>
          <cell r="D58" t="str">
            <v>PAILAVIRI S/N</v>
          </cell>
          <cell r="E58">
            <v>329</v>
          </cell>
          <cell r="F58">
            <v>71</v>
          </cell>
          <cell r="G58">
            <v>6</v>
          </cell>
          <cell r="H58">
            <v>108.57</v>
          </cell>
          <cell r="I58">
            <v>378.51</v>
          </cell>
          <cell r="J58">
            <v>0</v>
          </cell>
          <cell r="K58">
            <v>14.17</v>
          </cell>
          <cell r="L58">
            <v>0</v>
          </cell>
          <cell r="M58">
            <v>0</v>
          </cell>
          <cell r="N58">
            <v>63.32</v>
          </cell>
          <cell r="O58">
            <v>4</v>
          </cell>
          <cell r="P58">
            <v>2010</v>
          </cell>
          <cell r="Q58">
            <v>119</v>
          </cell>
          <cell r="R58">
            <v>64126</v>
          </cell>
          <cell r="S58" t="str">
            <v>POI</v>
          </cell>
          <cell r="T58">
            <v>90</v>
          </cell>
          <cell r="U58">
            <v>0</v>
          </cell>
          <cell r="V58">
            <v>500400287104</v>
          </cell>
          <cell r="W58" t="str">
            <v>F5-89-14-87-D1</v>
          </cell>
        </row>
        <row r="59">
          <cell r="A59" t="str">
            <v>120691</v>
          </cell>
          <cell r="B59" t="str">
            <v>I1</v>
          </cell>
          <cell r="C59" t="str">
            <v>CRUZ CHUQUISEA FORTUNATO</v>
          </cell>
          <cell r="D59" t="str">
            <v>MINA ESPERANZA S/N</v>
          </cell>
          <cell r="E59">
            <v>3321</v>
          </cell>
          <cell r="F59">
            <v>0</v>
          </cell>
          <cell r="G59">
            <v>70</v>
          </cell>
          <cell r="H59">
            <v>1095.93</v>
          </cell>
          <cell r="I59">
            <v>4415.95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716.54</v>
          </cell>
          <cell r="O59">
            <v>4</v>
          </cell>
          <cell r="P59">
            <v>2010</v>
          </cell>
          <cell r="Q59">
            <v>119</v>
          </cell>
          <cell r="R59">
            <v>64245</v>
          </cell>
          <cell r="S59" t="str">
            <v>POI</v>
          </cell>
          <cell r="T59">
            <v>55</v>
          </cell>
          <cell r="U59">
            <v>0</v>
          </cell>
          <cell r="V59">
            <v>500400287104</v>
          </cell>
          <cell r="W59" t="str">
            <v>D5-78-00-BC</v>
          </cell>
        </row>
        <row r="60">
          <cell r="A60" t="str">
            <v>120692</v>
          </cell>
          <cell r="B60" t="str">
            <v>I1</v>
          </cell>
          <cell r="C60" t="str">
            <v>OQUENDO  MARTIN</v>
          </cell>
          <cell r="D60" t="str">
            <v>M. ESPERANZA S/N</v>
          </cell>
          <cell r="E60">
            <v>143</v>
          </cell>
          <cell r="F60">
            <v>0</v>
          </cell>
          <cell r="G60">
            <v>5</v>
          </cell>
          <cell r="H60">
            <v>47.19</v>
          </cell>
          <cell r="I60">
            <v>315.42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47.14</v>
          </cell>
          <cell r="O60">
            <v>4</v>
          </cell>
          <cell r="P60">
            <v>2010</v>
          </cell>
          <cell r="Q60">
            <v>119</v>
          </cell>
          <cell r="R60">
            <v>64208</v>
          </cell>
          <cell r="S60" t="str">
            <v>POI</v>
          </cell>
          <cell r="T60">
            <v>55</v>
          </cell>
          <cell r="U60">
            <v>0</v>
          </cell>
          <cell r="V60">
            <v>500400287104</v>
          </cell>
          <cell r="W60" t="str">
            <v>E0-B8-0F-5A</v>
          </cell>
        </row>
        <row r="61">
          <cell r="A61" t="str">
            <v>120694</v>
          </cell>
          <cell r="B61" t="str">
            <v>I2</v>
          </cell>
          <cell r="C61" t="str">
            <v>EMP.  MINERA BOLIVAR</v>
          </cell>
          <cell r="D61" t="str">
            <v>MINA FORZADOS I S/N</v>
          </cell>
          <cell r="E61">
            <v>2120</v>
          </cell>
          <cell r="F61">
            <v>676</v>
          </cell>
          <cell r="G61">
            <v>93</v>
          </cell>
          <cell r="H61">
            <v>699.6</v>
          </cell>
          <cell r="I61">
            <v>5866.9</v>
          </cell>
          <cell r="J61">
            <v>0</v>
          </cell>
          <cell r="K61">
            <v>91.3</v>
          </cell>
          <cell r="L61">
            <v>0</v>
          </cell>
          <cell r="M61">
            <v>0</v>
          </cell>
          <cell r="N61">
            <v>853.64</v>
          </cell>
          <cell r="O61">
            <v>4</v>
          </cell>
          <cell r="P61">
            <v>2010</v>
          </cell>
          <cell r="Q61">
            <v>119</v>
          </cell>
          <cell r="R61">
            <v>64136</v>
          </cell>
          <cell r="S61" t="str">
            <v>POI</v>
          </cell>
          <cell r="T61">
            <v>90</v>
          </cell>
          <cell r="U61">
            <v>0</v>
          </cell>
          <cell r="V61">
            <v>500400287104</v>
          </cell>
          <cell r="W61" t="str">
            <v>82-14-75-21-E7</v>
          </cell>
        </row>
        <row r="62">
          <cell r="A62" t="str">
            <v>120695</v>
          </cell>
          <cell r="B62" t="str">
            <v>I2</v>
          </cell>
          <cell r="C62" t="str">
            <v>COOP. MIN. RESERVA FISCAL LTDA.</v>
          </cell>
          <cell r="D62" t="str">
            <v>MINA ESPERANZA(HUARI S/N</v>
          </cell>
          <cell r="E62">
            <v>4323</v>
          </cell>
          <cell r="F62">
            <v>1113</v>
          </cell>
          <cell r="G62">
            <v>88</v>
          </cell>
          <cell r="H62">
            <v>1426.59</v>
          </cell>
          <cell r="I62">
            <v>5551.48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907.15</v>
          </cell>
          <cell r="O62">
            <v>4</v>
          </cell>
          <cell r="P62">
            <v>2010</v>
          </cell>
          <cell r="Q62">
            <v>119</v>
          </cell>
          <cell r="R62">
            <v>64258</v>
          </cell>
          <cell r="S62" t="str">
            <v>POI</v>
          </cell>
          <cell r="T62">
            <v>55</v>
          </cell>
          <cell r="U62">
            <v>0</v>
          </cell>
          <cell r="V62">
            <v>500400287104</v>
          </cell>
          <cell r="W62" t="str">
            <v>24-14-BC-C2</v>
          </cell>
        </row>
        <row r="63">
          <cell r="A63" t="str">
            <v>120696</v>
          </cell>
          <cell r="B63" t="str">
            <v>I2</v>
          </cell>
          <cell r="C63" t="str">
            <v>COOPERATIVA HUARI HUARI</v>
          </cell>
          <cell r="D63" t="str">
            <v>M. ESPERANZA S/N</v>
          </cell>
          <cell r="E63">
            <v>117</v>
          </cell>
          <cell r="F63">
            <v>0</v>
          </cell>
          <cell r="G63">
            <v>5</v>
          </cell>
          <cell r="H63">
            <v>38.61</v>
          </cell>
          <cell r="I63">
            <v>315.42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46.02</v>
          </cell>
          <cell r="O63">
            <v>4</v>
          </cell>
          <cell r="P63">
            <v>2010</v>
          </cell>
          <cell r="Q63">
            <v>119</v>
          </cell>
          <cell r="R63">
            <v>64237</v>
          </cell>
          <cell r="S63" t="str">
            <v>POI</v>
          </cell>
          <cell r="T63">
            <v>55</v>
          </cell>
          <cell r="U63">
            <v>0</v>
          </cell>
          <cell r="V63">
            <v>500400287104</v>
          </cell>
          <cell r="W63" t="str">
            <v>B9-96-C8-59</v>
          </cell>
        </row>
        <row r="64">
          <cell r="A64" t="str">
            <v>120698</v>
          </cell>
          <cell r="B64" t="str">
            <v>I2</v>
          </cell>
          <cell r="C64" t="str">
            <v>COOPERATIVA HUARI HUARI</v>
          </cell>
          <cell r="D64" t="str">
            <v>MINA ESPERANZA S/N</v>
          </cell>
          <cell r="E64">
            <v>108</v>
          </cell>
          <cell r="F64">
            <v>0</v>
          </cell>
          <cell r="G64">
            <v>5</v>
          </cell>
          <cell r="H64">
            <v>35.64</v>
          </cell>
          <cell r="I64">
            <v>315.42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45.64</v>
          </cell>
          <cell r="O64">
            <v>4</v>
          </cell>
          <cell r="P64">
            <v>2010</v>
          </cell>
          <cell r="Q64">
            <v>119</v>
          </cell>
          <cell r="R64">
            <v>64222</v>
          </cell>
          <cell r="S64" t="str">
            <v>POI</v>
          </cell>
          <cell r="T64">
            <v>55</v>
          </cell>
          <cell r="U64">
            <v>0</v>
          </cell>
          <cell r="V64">
            <v>500400287104</v>
          </cell>
          <cell r="W64" t="str">
            <v>6F-50-19-6C</v>
          </cell>
        </row>
        <row r="65">
          <cell r="A65" t="str">
            <v>120700</v>
          </cell>
          <cell r="B65" t="str">
            <v>I2</v>
          </cell>
          <cell r="C65" t="str">
            <v>SINCHI WAYRA S.A.</v>
          </cell>
          <cell r="D65" t="str">
            <v>POTOSI S/N</v>
          </cell>
          <cell r="E65">
            <v>217268</v>
          </cell>
          <cell r="F65">
            <v>0</v>
          </cell>
          <cell r="G65">
            <v>1280</v>
          </cell>
          <cell r="H65">
            <v>71698.44</v>
          </cell>
          <cell r="I65">
            <v>80748.800000000003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19818.14</v>
          </cell>
          <cell r="O65">
            <v>4</v>
          </cell>
          <cell r="P65">
            <v>2010</v>
          </cell>
          <cell r="Q65">
            <v>119</v>
          </cell>
          <cell r="R65">
            <v>64439</v>
          </cell>
          <cell r="S65" t="str">
            <v>POI</v>
          </cell>
          <cell r="T65">
            <v>90</v>
          </cell>
          <cell r="U65">
            <v>0</v>
          </cell>
          <cell r="V65">
            <v>500400287104</v>
          </cell>
          <cell r="W65" t="str">
            <v>56-91-4E-93-3D</v>
          </cell>
        </row>
        <row r="66">
          <cell r="A66" t="str">
            <v>120701</v>
          </cell>
          <cell r="B66" t="str">
            <v>I2</v>
          </cell>
          <cell r="C66" t="str">
            <v>SINCHI . WAYRA S. A.</v>
          </cell>
          <cell r="D66" t="str">
            <v>DON DIEGO S/N</v>
          </cell>
          <cell r="E66">
            <v>1055914</v>
          </cell>
          <cell r="F66">
            <v>0</v>
          </cell>
          <cell r="G66">
            <v>2019</v>
          </cell>
          <cell r="H66">
            <v>348451.62</v>
          </cell>
          <cell r="I66">
            <v>127368.62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61856.63</v>
          </cell>
          <cell r="O66">
            <v>4</v>
          </cell>
          <cell r="P66">
            <v>2010</v>
          </cell>
          <cell r="Q66">
            <v>119</v>
          </cell>
          <cell r="R66">
            <v>64438</v>
          </cell>
          <cell r="S66" t="str">
            <v>POI</v>
          </cell>
          <cell r="T66">
            <v>90</v>
          </cell>
          <cell r="U66">
            <v>0</v>
          </cell>
          <cell r="V66">
            <v>500400287104</v>
          </cell>
          <cell r="W66" t="str">
            <v>FE-1D-91-BB-00</v>
          </cell>
        </row>
        <row r="67">
          <cell r="A67" t="str">
            <v>120702.200</v>
          </cell>
          <cell r="B67" t="str">
            <v>I1</v>
          </cell>
          <cell r="C67" t="str">
            <v>COOP.  23 DE MARZO .</v>
          </cell>
          <cell r="D67" t="str">
            <v>CERRO RICO S/N</v>
          </cell>
          <cell r="E67">
            <v>252</v>
          </cell>
          <cell r="F67">
            <v>0</v>
          </cell>
          <cell r="G67">
            <v>2</v>
          </cell>
          <cell r="H67">
            <v>83.16</v>
          </cell>
          <cell r="I67">
            <v>126.17</v>
          </cell>
          <cell r="J67">
            <v>0</v>
          </cell>
          <cell r="K67">
            <v>10.85</v>
          </cell>
          <cell r="L67">
            <v>0</v>
          </cell>
          <cell r="M67">
            <v>0</v>
          </cell>
          <cell r="N67">
            <v>27.21</v>
          </cell>
          <cell r="O67">
            <v>4</v>
          </cell>
          <cell r="P67">
            <v>2010</v>
          </cell>
          <cell r="Q67">
            <v>119</v>
          </cell>
          <cell r="R67">
            <v>64110</v>
          </cell>
          <cell r="S67" t="str">
            <v>POI</v>
          </cell>
          <cell r="T67">
            <v>90</v>
          </cell>
          <cell r="U67">
            <v>0</v>
          </cell>
          <cell r="V67">
            <v>500400287104</v>
          </cell>
          <cell r="W67" t="str">
            <v>E0-39-C1-4F</v>
          </cell>
        </row>
        <row r="68">
          <cell r="A68" t="str">
            <v>120702.300</v>
          </cell>
          <cell r="B68" t="str">
            <v>I2</v>
          </cell>
          <cell r="C68" t="str">
            <v>EMMPSA . .</v>
          </cell>
          <cell r="D68" t="str">
            <v>CERRO RICO S/N</v>
          </cell>
          <cell r="E68">
            <v>14572</v>
          </cell>
          <cell r="F68">
            <v>6908</v>
          </cell>
          <cell r="G68">
            <v>51</v>
          </cell>
          <cell r="H68">
            <v>4808.76</v>
          </cell>
          <cell r="I68">
            <v>3217.34</v>
          </cell>
          <cell r="J68">
            <v>0</v>
          </cell>
          <cell r="K68">
            <v>627.54</v>
          </cell>
          <cell r="L68">
            <v>0</v>
          </cell>
          <cell r="M68">
            <v>0</v>
          </cell>
          <cell r="N68">
            <v>1043.3900000000001</v>
          </cell>
          <cell r="O68">
            <v>4</v>
          </cell>
          <cell r="P68">
            <v>2010</v>
          </cell>
          <cell r="Q68">
            <v>119</v>
          </cell>
          <cell r="R68">
            <v>64140</v>
          </cell>
          <cell r="S68" t="str">
            <v>POI</v>
          </cell>
          <cell r="T68">
            <v>90</v>
          </cell>
          <cell r="U68">
            <v>0</v>
          </cell>
          <cell r="V68">
            <v>500400287104</v>
          </cell>
          <cell r="W68" t="str">
            <v>8C-F4-C2-42-B6</v>
          </cell>
        </row>
        <row r="69">
          <cell r="A69" t="str">
            <v>120702.310</v>
          </cell>
          <cell r="B69" t="str">
            <v>I2</v>
          </cell>
          <cell r="C69" t="str">
            <v>EMPRESA  MINERA  METALÚRGICA POTOSÍ S.A.</v>
          </cell>
          <cell r="D69" t="str">
            <v>PAILAVIRI S/N</v>
          </cell>
          <cell r="E69">
            <v>10322</v>
          </cell>
          <cell r="F69">
            <v>22</v>
          </cell>
          <cell r="G69">
            <v>94</v>
          </cell>
          <cell r="H69">
            <v>3406.26</v>
          </cell>
          <cell r="I69">
            <v>5929.99</v>
          </cell>
          <cell r="J69">
            <v>0</v>
          </cell>
          <cell r="K69">
            <v>444.52</v>
          </cell>
          <cell r="L69">
            <v>0</v>
          </cell>
          <cell r="M69">
            <v>0</v>
          </cell>
          <cell r="N69">
            <v>1213.71</v>
          </cell>
          <cell r="O69">
            <v>4</v>
          </cell>
          <cell r="P69">
            <v>2010</v>
          </cell>
          <cell r="Q69">
            <v>119</v>
          </cell>
          <cell r="R69">
            <v>64118</v>
          </cell>
          <cell r="S69" t="str">
            <v>POI</v>
          </cell>
          <cell r="T69">
            <v>90</v>
          </cell>
          <cell r="U69">
            <v>0</v>
          </cell>
          <cell r="V69">
            <v>500400287104</v>
          </cell>
          <cell r="W69" t="str">
            <v>D1-41-39-8E</v>
          </cell>
        </row>
        <row r="70">
          <cell r="A70" t="str">
            <v>120702.600</v>
          </cell>
          <cell r="B70" t="str">
            <v>I1</v>
          </cell>
          <cell r="C70" t="str">
            <v>FORZADOS I . .</v>
          </cell>
          <cell r="D70" t="str">
            <v>CERRO RICO S/N</v>
          </cell>
          <cell r="E70">
            <v>67</v>
          </cell>
          <cell r="F70">
            <v>0</v>
          </cell>
          <cell r="G70">
            <v>3</v>
          </cell>
          <cell r="H70">
            <v>22.11</v>
          </cell>
          <cell r="I70">
            <v>189.26</v>
          </cell>
          <cell r="J70">
            <v>0</v>
          </cell>
          <cell r="K70">
            <v>2.88</v>
          </cell>
          <cell r="L70">
            <v>0</v>
          </cell>
          <cell r="M70">
            <v>0</v>
          </cell>
          <cell r="N70">
            <v>27.48</v>
          </cell>
          <cell r="O70">
            <v>4</v>
          </cell>
          <cell r="P70">
            <v>2010</v>
          </cell>
          <cell r="Q70">
            <v>119</v>
          </cell>
          <cell r="R70">
            <v>64211</v>
          </cell>
          <cell r="S70" t="str">
            <v>POI</v>
          </cell>
          <cell r="T70">
            <v>55</v>
          </cell>
          <cell r="U70">
            <v>0</v>
          </cell>
          <cell r="V70">
            <v>500400287104</v>
          </cell>
          <cell r="W70" t="str">
            <v>AC-60-49-FF</v>
          </cell>
        </row>
        <row r="71">
          <cell r="A71" t="str">
            <v>120702.800</v>
          </cell>
          <cell r="B71" t="str">
            <v>I1</v>
          </cell>
          <cell r="C71" t="str">
            <v>SANTA . RITA (ESTEBAN VILLCA)</v>
          </cell>
          <cell r="D71" t="str">
            <v>CERRO RICO S/N</v>
          </cell>
          <cell r="E71">
            <v>309</v>
          </cell>
          <cell r="F71">
            <v>0</v>
          </cell>
          <cell r="G71">
            <v>5</v>
          </cell>
          <cell r="H71">
            <v>101.97</v>
          </cell>
          <cell r="I71">
            <v>315.42</v>
          </cell>
          <cell r="J71">
            <v>0</v>
          </cell>
          <cell r="K71">
            <v>13.31</v>
          </cell>
          <cell r="L71">
            <v>0</v>
          </cell>
          <cell r="M71">
            <v>0</v>
          </cell>
          <cell r="N71">
            <v>54.26</v>
          </cell>
          <cell r="O71">
            <v>4</v>
          </cell>
          <cell r="P71">
            <v>2010</v>
          </cell>
          <cell r="Q71">
            <v>119</v>
          </cell>
          <cell r="R71">
            <v>64111</v>
          </cell>
          <cell r="S71" t="str">
            <v>POI</v>
          </cell>
          <cell r="T71">
            <v>90</v>
          </cell>
          <cell r="U71">
            <v>0</v>
          </cell>
          <cell r="V71">
            <v>500400287104</v>
          </cell>
          <cell r="W71" t="str">
            <v>80-F5-22-31</v>
          </cell>
        </row>
        <row r="72">
          <cell r="A72" t="str">
            <v>120703</v>
          </cell>
          <cell r="B72" t="str">
            <v>I2</v>
          </cell>
          <cell r="C72" t="str">
            <v>COMPAÑIA MINERA SALINAS (COMISAL)</v>
          </cell>
          <cell r="D72" t="str">
            <v>PUNUTUMA S/N</v>
          </cell>
          <cell r="E72">
            <v>100150</v>
          </cell>
          <cell r="F72">
            <v>44294</v>
          </cell>
          <cell r="G72">
            <v>370</v>
          </cell>
          <cell r="H72">
            <v>33049.5</v>
          </cell>
          <cell r="I72">
            <v>23341.45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7330.82</v>
          </cell>
          <cell r="O72">
            <v>4</v>
          </cell>
          <cell r="P72">
            <v>2010</v>
          </cell>
          <cell r="Q72">
            <v>119</v>
          </cell>
          <cell r="R72">
            <v>64398</v>
          </cell>
          <cell r="S72" t="str">
            <v>POI</v>
          </cell>
          <cell r="T72">
            <v>89</v>
          </cell>
          <cell r="U72">
            <v>0</v>
          </cell>
          <cell r="V72">
            <v>500400287104</v>
          </cell>
          <cell r="W72" t="str">
            <v>BE-C7-52-D5-5F</v>
          </cell>
        </row>
        <row r="73">
          <cell r="A73" t="str">
            <v>120704</v>
          </cell>
          <cell r="B73" t="str">
            <v>I2</v>
          </cell>
          <cell r="C73" t="str">
            <v>EMP.MIN. UNIFICADA S.A. .</v>
          </cell>
          <cell r="D73" t="str">
            <v>CARACOTA S/N</v>
          </cell>
          <cell r="E73">
            <v>118330</v>
          </cell>
          <cell r="F73">
            <v>0</v>
          </cell>
          <cell r="G73">
            <v>208</v>
          </cell>
          <cell r="H73">
            <v>39048.9</v>
          </cell>
          <cell r="I73">
            <v>13121.68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6782.18</v>
          </cell>
          <cell r="O73">
            <v>4</v>
          </cell>
          <cell r="P73">
            <v>2010</v>
          </cell>
          <cell r="Q73">
            <v>119</v>
          </cell>
          <cell r="R73">
            <v>64436</v>
          </cell>
          <cell r="S73" t="str">
            <v>POI</v>
          </cell>
          <cell r="T73">
            <v>89</v>
          </cell>
          <cell r="U73">
            <v>0</v>
          </cell>
          <cell r="V73">
            <v>500400287104</v>
          </cell>
          <cell r="W73" t="str">
            <v>DE-AA-AE-50-7C</v>
          </cell>
        </row>
        <row r="74">
          <cell r="A74" t="str">
            <v>120705</v>
          </cell>
          <cell r="B74" t="str">
            <v>I2</v>
          </cell>
          <cell r="C74" t="str">
            <v>ENTEL REPETIDORA .</v>
          </cell>
          <cell r="D74" t="str">
            <v>CERRO SAÑO S/N</v>
          </cell>
          <cell r="E74">
            <v>1325</v>
          </cell>
          <cell r="F74">
            <v>0</v>
          </cell>
          <cell r="G74">
            <v>6</v>
          </cell>
          <cell r="H74">
            <v>437.25</v>
          </cell>
          <cell r="I74">
            <v>378.51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106.05</v>
          </cell>
          <cell r="O74">
            <v>4</v>
          </cell>
          <cell r="P74">
            <v>2010</v>
          </cell>
          <cell r="Q74">
            <v>119</v>
          </cell>
          <cell r="R74">
            <v>64399</v>
          </cell>
          <cell r="S74" t="str">
            <v>POI</v>
          </cell>
          <cell r="T74">
            <v>89</v>
          </cell>
          <cell r="U74">
            <v>0</v>
          </cell>
          <cell r="V74">
            <v>500400287104</v>
          </cell>
          <cell r="W74" t="str">
            <v>AD-26-E6-67-4B</v>
          </cell>
        </row>
        <row r="75">
          <cell r="A75" t="str">
            <v>120706</v>
          </cell>
          <cell r="B75" t="str">
            <v>I2</v>
          </cell>
          <cell r="C75" t="str">
            <v>COMIBOL EMP. MET. KARACHIPAMPA</v>
          </cell>
          <cell r="D75" t="str">
            <v>KARACHIPAMPA S/N</v>
          </cell>
          <cell r="E75">
            <v>21037</v>
          </cell>
          <cell r="F75">
            <v>0</v>
          </cell>
          <cell r="G75">
            <v>98</v>
          </cell>
          <cell r="H75">
            <v>6942.21</v>
          </cell>
          <cell r="I75">
            <v>6182.33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1706.19</v>
          </cell>
          <cell r="O75">
            <v>4</v>
          </cell>
          <cell r="P75">
            <v>2010</v>
          </cell>
          <cell r="Q75">
            <v>119</v>
          </cell>
          <cell r="R75">
            <v>64400</v>
          </cell>
          <cell r="S75" t="str">
            <v>POI</v>
          </cell>
          <cell r="T75">
            <v>89</v>
          </cell>
          <cell r="U75">
            <v>0</v>
          </cell>
          <cell r="V75">
            <v>500400287104</v>
          </cell>
          <cell r="W75" t="str">
            <v>3D-DB-C7-63-CF</v>
          </cell>
        </row>
        <row r="76">
          <cell r="A76" t="str">
            <v>120709</v>
          </cell>
          <cell r="B76" t="str">
            <v>I2</v>
          </cell>
          <cell r="C76" t="str">
            <v>RAMIREZ BLACUT JOSE AUGUSTO</v>
          </cell>
          <cell r="D76" t="str">
            <v>MINA ANDREA S/N</v>
          </cell>
          <cell r="E76">
            <v>2198</v>
          </cell>
          <cell r="F76">
            <v>405</v>
          </cell>
          <cell r="G76">
            <v>31</v>
          </cell>
          <cell r="H76">
            <v>725.34</v>
          </cell>
          <cell r="I76">
            <v>1955.64</v>
          </cell>
          <cell r="J76">
            <v>0</v>
          </cell>
          <cell r="K76">
            <v>94.66</v>
          </cell>
          <cell r="L76">
            <v>0</v>
          </cell>
          <cell r="M76">
            <v>0</v>
          </cell>
          <cell r="N76">
            <v>348.53</v>
          </cell>
          <cell r="O76">
            <v>4</v>
          </cell>
          <cell r="P76">
            <v>2010</v>
          </cell>
          <cell r="Q76">
            <v>119</v>
          </cell>
          <cell r="R76">
            <v>64124</v>
          </cell>
          <cell r="S76" t="str">
            <v>POI</v>
          </cell>
          <cell r="T76">
            <v>90</v>
          </cell>
          <cell r="U76">
            <v>0</v>
          </cell>
          <cell r="V76">
            <v>500400287104</v>
          </cell>
          <cell r="W76" t="str">
            <v>EF-F0-E3-B4-39</v>
          </cell>
        </row>
        <row r="77">
          <cell r="A77" t="str">
            <v>120710</v>
          </cell>
          <cell r="B77" t="str">
            <v>I2</v>
          </cell>
          <cell r="C77" t="str">
            <v>EMPRESA MINERO METALURGICA POTOSI S.A</v>
          </cell>
          <cell r="D77" t="str">
            <v xml:space="preserve">VELARDE I </v>
          </cell>
          <cell r="E77">
            <v>58258</v>
          </cell>
          <cell r="F77">
            <v>56954</v>
          </cell>
          <cell r="G77">
            <v>151</v>
          </cell>
          <cell r="H77">
            <v>19225.14</v>
          </cell>
          <cell r="I77">
            <v>9525.84</v>
          </cell>
          <cell r="J77">
            <v>7446.5</v>
          </cell>
          <cell r="K77">
            <v>2508.88</v>
          </cell>
          <cell r="L77">
            <v>960</v>
          </cell>
          <cell r="M77">
            <v>0</v>
          </cell>
          <cell r="N77">
            <v>4705.67</v>
          </cell>
          <cell r="O77">
            <v>4</v>
          </cell>
          <cell r="P77">
            <v>2010</v>
          </cell>
          <cell r="Q77">
            <v>119</v>
          </cell>
          <cell r="R77">
            <v>64215</v>
          </cell>
          <cell r="S77" t="str">
            <v>POI</v>
          </cell>
          <cell r="T77">
            <v>55</v>
          </cell>
          <cell r="U77">
            <v>0</v>
          </cell>
          <cell r="V77">
            <v>500400287104</v>
          </cell>
          <cell r="W77" t="str">
            <v>35-9F-7C-5B</v>
          </cell>
        </row>
        <row r="78">
          <cell r="A78" t="str">
            <v>120711</v>
          </cell>
          <cell r="B78" t="str">
            <v>I2</v>
          </cell>
          <cell r="C78" t="str">
            <v>COMPAÑIA DE  MINERALES  ESPECIALIZADOS S.A</v>
          </cell>
          <cell r="D78" t="str">
            <v>MINA MORADOS S/N</v>
          </cell>
          <cell r="E78">
            <v>235708</v>
          </cell>
          <cell r="F78">
            <v>86098</v>
          </cell>
          <cell r="G78">
            <v>776</v>
          </cell>
          <cell r="H78">
            <v>77783.64</v>
          </cell>
          <cell r="I78">
            <v>48953.96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16475.89</v>
          </cell>
          <cell r="O78">
            <v>4</v>
          </cell>
          <cell r="P78">
            <v>2010</v>
          </cell>
          <cell r="Q78">
            <v>119</v>
          </cell>
          <cell r="R78">
            <v>64403</v>
          </cell>
          <cell r="S78" t="str">
            <v>POI</v>
          </cell>
          <cell r="T78">
            <v>89</v>
          </cell>
          <cell r="U78">
            <v>0</v>
          </cell>
          <cell r="V78">
            <v>500400287104</v>
          </cell>
          <cell r="W78" t="str">
            <v>A2-5C-15-B9-A5</v>
          </cell>
        </row>
        <row r="79">
          <cell r="A79" t="str">
            <v>120711.40</v>
          </cell>
          <cell r="B79" t="str">
            <v>I1</v>
          </cell>
          <cell r="C79" t="str">
            <v>I.E.S.A.  S.R.L.</v>
          </cell>
          <cell r="D79" t="str">
            <v>SUIPACHA S/N</v>
          </cell>
          <cell r="E79">
            <v>3649</v>
          </cell>
          <cell r="F79">
            <v>2911</v>
          </cell>
          <cell r="G79">
            <v>61</v>
          </cell>
          <cell r="H79">
            <v>1204.17</v>
          </cell>
          <cell r="I79">
            <v>3848.18</v>
          </cell>
          <cell r="J79">
            <v>762.9</v>
          </cell>
          <cell r="K79">
            <v>0</v>
          </cell>
          <cell r="L79">
            <v>0</v>
          </cell>
          <cell r="M79">
            <v>0</v>
          </cell>
          <cell r="N79">
            <v>755.98</v>
          </cell>
          <cell r="O79">
            <v>4</v>
          </cell>
          <cell r="P79">
            <v>2010</v>
          </cell>
          <cell r="Q79">
            <v>119</v>
          </cell>
          <cell r="R79">
            <v>64390</v>
          </cell>
          <cell r="S79" t="str">
            <v>POI</v>
          </cell>
          <cell r="T79">
            <v>89</v>
          </cell>
          <cell r="U79">
            <v>0</v>
          </cell>
          <cell r="V79">
            <v>500400287104</v>
          </cell>
          <cell r="W79" t="str">
            <v>73-9C-F8-BC-3B</v>
          </cell>
        </row>
        <row r="80">
          <cell r="A80" t="str">
            <v>120711.50</v>
          </cell>
          <cell r="B80" t="str">
            <v>I1</v>
          </cell>
          <cell r="C80" t="str">
            <v>EMPRESA MINERA SEGOVIA S.R.L.</v>
          </cell>
          <cell r="D80" t="str">
            <v>TUPIZA S/N</v>
          </cell>
          <cell r="E80">
            <v>38440</v>
          </cell>
          <cell r="F80">
            <v>24284</v>
          </cell>
          <cell r="G80">
            <v>239</v>
          </cell>
          <cell r="H80">
            <v>12685.2</v>
          </cell>
          <cell r="I80">
            <v>15077.32</v>
          </cell>
          <cell r="J80">
            <v>1804.56</v>
          </cell>
          <cell r="K80">
            <v>0</v>
          </cell>
          <cell r="L80">
            <v>0</v>
          </cell>
          <cell r="M80">
            <v>0</v>
          </cell>
          <cell r="N80">
            <v>3843.72</v>
          </cell>
          <cell r="O80">
            <v>4</v>
          </cell>
          <cell r="P80">
            <v>2010</v>
          </cell>
          <cell r="Q80">
            <v>119</v>
          </cell>
          <cell r="R80">
            <v>64404</v>
          </cell>
          <cell r="S80" t="str">
            <v>POI</v>
          </cell>
          <cell r="T80">
            <v>89</v>
          </cell>
          <cell r="U80">
            <v>0</v>
          </cell>
          <cell r="V80">
            <v>500400287104</v>
          </cell>
          <cell r="W80" t="str">
            <v>9F-EF-A7-FD-ED</v>
          </cell>
        </row>
        <row r="81">
          <cell r="A81" t="str">
            <v>120713</v>
          </cell>
          <cell r="B81" t="str">
            <v>I2</v>
          </cell>
          <cell r="C81" t="str">
            <v>NOGALES . JUAN CARLOS</v>
          </cell>
          <cell r="D81" t="str">
            <v>MINA CARACOLES S/N</v>
          </cell>
          <cell r="E81">
            <v>611</v>
          </cell>
          <cell r="F81">
            <v>175</v>
          </cell>
          <cell r="G81">
            <v>81</v>
          </cell>
          <cell r="H81">
            <v>201.63</v>
          </cell>
          <cell r="I81">
            <v>5109.88</v>
          </cell>
          <cell r="J81">
            <v>0</v>
          </cell>
          <cell r="K81">
            <v>26.31</v>
          </cell>
          <cell r="L81">
            <v>0</v>
          </cell>
          <cell r="M81">
            <v>0</v>
          </cell>
          <cell r="N81">
            <v>690.5</v>
          </cell>
          <cell r="O81">
            <v>4</v>
          </cell>
          <cell r="P81">
            <v>2010</v>
          </cell>
          <cell r="Q81">
            <v>119</v>
          </cell>
          <cell r="R81">
            <v>64120</v>
          </cell>
          <cell r="S81" t="str">
            <v>POI</v>
          </cell>
          <cell r="T81">
            <v>90</v>
          </cell>
          <cell r="U81">
            <v>0</v>
          </cell>
          <cell r="V81">
            <v>500400287104</v>
          </cell>
          <cell r="W81" t="str">
            <v>C1-F8-D0-FE-B3</v>
          </cell>
        </row>
        <row r="82">
          <cell r="A82" t="str">
            <v>120718</v>
          </cell>
          <cell r="B82" t="str">
            <v>I2</v>
          </cell>
          <cell r="C82" t="str">
            <v>NOGALES . JUAN CARLOS</v>
          </cell>
          <cell r="D82" t="str">
            <v>MINA MORENA BAJA S/N</v>
          </cell>
          <cell r="E82">
            <v>5742</v>
          </cell>
          <cell r="F82">
            <v>40</v>
          </cell>
          <cell r="G82">
            <v>64</v>
          </cell>
          <cell r="H82">
            <v>1894.86</v>
          </cell>
          <cell r="I82">
            <v>4037.44</v>
          </cell>
          <cell r="J82">
            <v>0</v>
          </cell>
          <cell r="K82">
            <v>247.28</v>
          </cell>
          <cell r="L82">
            <v>0</v>
          </cell>
          <cell r="M82">
            <v>0</v>
          </cell>
          <cell r="N82">
            <v>771.2</v>
          </cell>
          <cell r="O82">
            <v>4</v>
          </cell>
          <cell r="P82">
            <v>2010</v>
          </cell>
          <cell r="Q82">
            <v>119</v>
          </cell>
          <cell r="R82">
            <v>64127</v>
          </cell>
          <cell r="S82" t="str">
            <v>POI</v>
          </cell>
          <cell r="T82">
            <v>90</v>
          </cell>
          <cell r="U82">
            <v>0</v>
          </cell>
          <cell r="V82">
            <v>500400287104</v>
          </cell>
          <cell r="W82" t="str">
            <v>E1-DC-8E-4F-71</v>
          </cell>
        </row>
        <row r="83">
          <cell r="A83" t="str">
            <v>120721</v>
          </cell>
          <cell r="B83" t="str">
            <v>I2</v>
          </cell>
          <cell r="C83" t="str">
            <v>EMPRESA MINERA SANTA LUCIA</v>
          </cell>
          <cell r="D83" t="str">
            <v>CERRO RICO - MINA HA S/N</v>
          </cell>
          <cell r="E83">
            <v>9850</v>
          </cell>
          <cell r="F83">
            <v>5183</v>
          </cell>
          <cell r="G83">
            <v>85</v>
          </cell>
          <cell r="H83">
            <v>3250.5</v>
          </cell>
          <cell r="I83">
            <v>5362.22</v>
          </cell>
          <cell r="J83">
            <v>146.41999999999999</v>
          </cell>
          <cell r="K83">
            <v>424.19</v>
          </cell>
          <cell r="L83">
            <v>0</v>
          </cell>
          <cell r="M83">
            <v>0</v>
          </cell>
          <cell r="N83">
            <v>1138.69</v>
          </cell>
          <cell r="O83">
            <v>4</v>
          </cell>
          <cell r="P83">
            <v>2010</v>
          </cell>
          <cell r="Q83">
            <v>119</v>
          </cell>
          <cell r="R83">
            <v>64261</v>
          </cell>
          <cell r="S83" t="str">
            <v>POI</v>
          </cell>
          <cell r="T83">
            <v>55</v>
          </cell>
          <cell r="U83">
            <v>0</v>
          </cell>
          <cell r="V83">
            <v>500400287104</v>
          </cell>
          <cell r="W83" t="str">
            <v>A2-9F-4A-18-5C</v>
          </cell>
        </row>
        <row r="84">
          <cell r="A84" t="str">
            <v>120723</v>
          </cell>
          <cell r="B84" t="str">
            <v>I2</v>
          </cell>
          <cell r="C84" t="str">
            <v>MEDINA MOYA JOSE LUIS</v>
          </cell>
          <cell r="D84" t="str">
            <v>MINA SANTA RITA S/N</v>
          </cell>
          <cell r="E84">
            <v>26</v>
          </cell>
          <cell r="F84">
            <v>0</v>
          </cell>
          <cell r="G84">
            <v>5</v>
          </cell>
          <cell r="H84">
            <v>8.58</v>
          </cell>
          <cell r="I84">
            <v>315.42</v>
          </cell>
          <cell r="J84">
            <v>0</v>
          </cell>
          <cell r="K84">
            <v>1.1200000000000001</v>
          </cell>
          <cell r="L84">
            <v>0</v>
          </cell>
          <cell r="M84">
            <v>0</v>
          </cell>
          <cell r="N84">
            <v>42.12</v>
          </cell>
          <cell r="O84">
            <v>4</v>
          </cell>
          <cell r="P84">
            <v>2010</v>
          </cell>
          <cell r="Q84">
            <v>119</v>
          </cell>
          <cell r="R84">
            <v>64132</v>
          </cell>
          <cell r="S84" t="str">
            <v>POI</v>
          </cell>
          <cell r="T84">
            <v>90</v>
          </cell>
          <cell r="U84">
            <v>0</v>
          </cell>
          <cell r="V84">
            <v>500400287104</v>
          </cell>
          <cell r="W84" t="str">
            <v>9E-A6-64-24</v>
          </cell>
        </row>
        <row r="85">
          <cell r="A85" t="str">
            <v>120724</v>
          </cell>
          <cell r="B85" t="str">
            <v>I2</v>
          </cell>
          <cell r="C85" t="str">
            <v>COOP. MINERA UNIFICADA POTOSI LTDA.</v>
          </cell>
          <cell r="D85" t="str">
            <v>MINA PAILAVIRI S/N</v>
          </cell>
          <cell r="E85">
            <v>12899</v>
          </cell>
          <cell r="F85">
            <v>3786</v>
          </cell>
          <cell r="G85">
            <v>95</v>
          </cell>
          <cell r="H85">
            <v>4256.67</v>
          </cell>
          <cell r="I85">
            <v>5993.08</v>
          </cell>
          <cell r="J85">
            <v>0</v>
          </cell>
          <cell r="K85">
            <v>555.5</v>
          </cell>
          <cell r="L85">
            <v>0</v>
          </cell>
          <cell r="M85">
            <v>0</v>
          </cell>
          <cell r="N85">
            <v>1332.47</v>
          </cell>
          <cell r="O85">
            <v>4</v>
          </cell>
          <cell r="P85">
            <v>2010</v>
          </cell>
          <cell r="Q85">
            <v>119</v>
          </cell>
          <cell r="R85">
            <v>64133</v>
          </cell>
          <cell r="S85" t="str">
            <v>POI</v>
          </cell>
          <cell r="T85">
            <v>90</v>
          </cell>
          <cell r="U85">
            <v>0</v>
          </cell>
          <cell r="V85">
            <v>500400287104</v>
          </cell>
          <cell r="W85" t="str">
            <v>F5-29-A4-FC</v>
          </cell>
        </row>
        <row r="86">
          <cell r="A86" t="str">
            <v>120725</v>
          </cell>
          <cell r="B86" t="str">
            <v>I2</v>
          </cell>
          <cell r="C86" t="str">
            <v>COOP. MINERA RESERVA FISCAL LTDA.</v>
          </cell>
          <cell r="D86" t="str">
            <v>MINA CIENEGUILLAS S/N</v>
          </cell>
          <cell r="E86">
            <v>6826</v>
          </cell>
          <cell r="F86">
            <v>3635</v>
          </cell>
          <cell r="G86">
            <v>91</v>
          </cell>
          <cell r="H86">
            <v>2252.58</v>
          </cell>
          <cell r="I86">
            <v>5740.74</v>
          </cell>
          <cell r="J86">
            <v>159.87</v>
          </cell>
          <cell r="K86">
            <v>293.95999999999998</v>
          </cell>
          <cell r="L86">
            <v>0</v>
          </cell>
          <cell r="M86">
            <v>0</v>
          </cell>
          <cell r="N86">
            <v>1059.9100000000001</v>
          </cell>
          <cell r="O86">
            <v>4</v>
          </cell>
          <cell r="P86">
            <v>2010</v>
          </cell>
          <cell r="Q86">
            <v>119</v>
          </cell>
          <cell r="R86">
            <v>64131</v>
          </cell>
          <cell r="S86" t="str">
            <v>POI</v>
          </cell>
          <cell r="T86">
            <v>90</v>
          </cell>
          <cell r="U86">
            <v>0</v>
          </cell>
          <cell r="V86">
            <v>500400287104</v>
          </cell>
          <cell r="W86" t="str">
            <v>E6-3A-AB-CD</v>
          </cell>
        </row>
        <row r="87">
          <cell r="A87" t="str">
            <v>120729</v>
          </cell>
          <cell r="B87" t="str">
            <v>I2</v>
          </cell>
          <cell r="C87" t="str">
            <v>ESA - AIP  S. A.</v>
          </cell>
          <cell r="D87" t="str">
            <v>SAN ANTONIO S/N</v>
          </cell>
          <cell r="E87">
            <v>62074</v>
          </cell>
          <cell r="F87">
            <v>39730</v>
          </cell>
          <cell r="G87">
            <v>161</v>
          </cell>
          <cell r="H87">
            <v>20484.419999999998</v>
          </cell>
          <cell r="I87">
            <v>10156.68</v>
          </cell>
          <cell r="J87">
            <v>2114.2399999999998</v>
          </cell>
          <cell r="K87">
            <v>2673.22</v>
          </cell>
          <cell r="L87">
            <v>0</v>
          </cell>
          <cell r="M87">
            <v>0</v>
          </cell>
          <cell r="N87">
            <v>4258.1899999999996</v>
          </cell>
          <cell r="O87">
            <v>4</v>
          </cell>
          <cell r="P87">
            <v>2010</v>
          </cell>
          <cell r="Q87">
            <v>119</v>
          </cell>
          <cell r="R87">
            <v>64280</v>
          </cell>
          <cell r="S87" t="str">
            <v>POI</v>
          </cell>
          <cell r="T87">
            <v>55</v>
          </cell>
          <cell r="U87">
            <v>0</v>
          </cell>
          <cell r="V87">
            <v>500400287104</v>
          </cell>
          <cell r="W87" t="str">
            <v>C1-70-23-8A</v>
          </cell>
        </row>
        <row r="88">
          <cell r="A88" t="str">
            <v>120729.5</v>
          </cell>
          <cell r="B88" t="str">
            <v>I2</v>
          </cell>
          <cell r="C88" t="str">
            <v>ESA - AIP S.A.</v>
          </cell>
          <cell r="D88" t="str">
            <v>SAN ANTONIO S/N</v>
          </cell>
          <cell r="E88">
            <v>3429</v>
          </cell>
          <cell r="F88">
            <v>4022</v>
          </cell>
          <cell r="G88">
            <v>48</v>
          </cell>
          <cell r="H88">
            <v>1131.57</v>
          </cell>
          <cell r="I88">
            <v>3028.08</v>
          </cell>
          <cell r="J88">
            <v>1609.78</v>
          </cell>
          <cell r="K88">
            <v>147.66999999999999</v>
          </cell>
          <cell r="L88">
            <v>0</v>
          </cell>
          <cell r="M88">
            <v>0</v>
          </cell>
          <cell r="N88">
            <v>750.03</v>
          </cell>
          <cell r="O88">
            <v>4</v>
          </cell>
          <cell r="P88">
            <v>2010</v>
          </cell>
          <cell r="Q88">
            <v>119</v>
          </cell>
          <cell r="R88">
            <v>64246</v>
          </cell>
          <cell r="S88" t="str">
            <v>POI</v>
          </cell>
          <cell r="T88">
            <v>55</v>
          </cell>
          <cell r="U88">
            <v>0</v>
          </cell>
          <cell r="V88">
            <v>500400287104</v>
          </cell>
          <cell r="W88" t="str">
            <v>10-5F-32-1D</v>
          </cell>
        </row>
        <row r="89">
          <cell r="A89" t="str">
            <v>120730</v>
          </cell>
          <cell r="B89" t="str">
            <v>I2</v>
          </cell>
          <cell r="C89" t="str">
            <v>EMPRESA MINERA PATIÑO SRL</v>
          </cell>
          <cell r="D89" t="str">
            <v>LA CHACA S/N</v>
          </cell>
          <cell r="E89">
            <v>136991</v>
          </cell>
          <cell r="F89">
            <v>38305</v>
          </cell>
          <cell r="G89">
            <v>436</v>
          </cell>
          <cell r="H89">
            <v>45207.03</v>
          </cell>
          <cell r="I89">
            <v>27505.06</v>
          </cell>
          <cell r="J89">
            <v>0</v>
          </cell>
          <cell r="K89">
            <v>5899.52</v>
          </cell>
          <cell r="L89">
            <v>960</v>
          </cell>
          <cell r="M89">
            <v>0</v>
          </cell>
          <cell r="N89">
            <v>9452.57</v>
          </cell>
          <cell r="O89">
            <v>4</v>
          </cell>
          <cell r="P89">
            <v>2010</v>
          </cell>
          <cell r="Q89">
            <v>119</v>
          </cell>
          <cell r="R89">
            <v>64392</v>
          </cell>
          <cell r="S89" t="str">
            <v>POI</v>
          </cell>
          <cell r="T89">
            <v>89</v>
          </cell>
          <cell r="U89">
            <v>0</v>
          </cell>
          <cell r="V89">
            <v>500400287104</v>
          </cell>
          <cell r="W89" t="str">
            <v>A7-68-74-07-ED</v>
          </cell>
        </row>
        <row r="90">
          <cell r="A90" t="str">
            <v>120732</v>
          </cell>
          <cell r="B90" t="str">
            <v>I2</v>
          </cell>
          <cell r="C90" t="str">
            <v>EMPRESA MINERA CRISTO REDENTOR</v>
          </cell>
          <cell r="D90" t="str">
            <v>LA CHACA S/N</v>
          </cell>
          <cell r="E90">
            <v>95510</v>
          </cell>
          <cell r="F90">
            <v>45391</v>
          </cell>
          <cell r="G90">
            <v>184</v>
          </cell>
          <cell r="H90">
            <v>31518.3</v>
          </cell>
          <cell r="I90">
            <v>11607.64</v>
          </cell>
          <cell r="J90">
            <v>0</v>
          </cell>
          <cell r="K90">
            <v>4113.1400000000003</v>
          </cell>
          <cell r="L90">
            <v>960</v>
          </cell>
          <cell r="M90">
            <v>0</v>
          </cell>
          <cell r="N90">
            <v>5606.37</v>
          </cell>
          <cell r="O90">
            <v>4</v>
          </cell>
          <cell r="P90">
            <v>2010</v>
          </cell>
          <cell r="Q90">
            <v>119</v>
          </cell>
          <cell r="R90">
            <v>64165</v>
          </cell>
          <cell r="S90" t="str">
            <v>POI</v>
          </cell>
          <cell r="T90">
            <v>55</v>
          </cell>
          <cell r="U90">
            <v>0</v>
          </cell>
          <cell r="V90">
            <v>500400287104</v>
          </cell>
          <cell r="W90" t="str">
            <v>0D-14-66-EF-86</v>
          </cell>
        </row>
        <row r="91">
          <cell r="A91" t="str">
            <v>120732.50</v>
          </cell>
          <cell r="B91" t="str">
            <v>I2</v>
          </cell>
          <cell r="C91" t="str">
            <v>FLORES CHIPANA FELIPE</v>
          </cell>
          <cell r="D91" t="str">
            <v xml:space="preserve">CANTUMARCA </v>
          </cell>
          <cell r="E91">
            <v>137028</v>
          </cell>
          <cell r="F91">
            <v>38157</v>
          </cell>
          <cell r="G91">
            <v>243</v>
          </cell>
          <cell r="H91">
            <v>45219.24</v>
          </cell>
          <cell r="I91">
            <v>15329.66</v>
          </cell>
          <cell r="J91">
            <v>0</v>
          </cell>
          <cell r="K91">
            <v>5901.11</v>
          </cell>
          <cell r="L91">
            <v>960</v>
          </cell>
          <cell r="M91">
            <v>0</v>
          </cell>
          <cell r="N91">
            <v>7871.36</v>
          </cell>
          <cell r="O91">
            <v>4</v>
          </cell>
          <cell r="P91">
            <v>2010</v>
          </cell>
          <cell r="Q91">
            <v>119</v>
          </cell>
          <cell r="R91">
            <v>64174</v>
          </cell>
          <cell r="S91" t="str">
            <v>POI</v>
          </cell>
          <cell r="T91">
            <v>55</v>
          </cell>
          <cell r="U91">
            <v>0</v>
          </cell>
          <cell r="V91">
            <v>500400287104</v>
          </cell>
          <cell r="W91" t="str">
            <v>81-86-1C-37</v>
          </cell>
        </row>
        <row r="92">
          <cell r="A92" t="str">
            <v>120733</v>
          </cell>
          <cell r="B92" t="str">
            <v>I2</v>
          </cell>
          <cell r="C92" t="str">
            <v>EMP. MIN.  COMERCIALIZADOR SAN PEDRO POTOSI SRL</v>
          </cell>
          <cell r="D92" t="str">
            <v>CANTUMARCA S/N</v>
          </cell>
          <cell r="E92">
            <v>62811</v>
          </cell>
          <cell r="F92">
            <v>15894</v>
          </cell>
          <cell r="G92">
            <v>168</v>
          </cell>
          <cell r="H92">
            <v>20727.63</v>
          </cell>
          <cell r="I92">
            <v>10598.28</v>
          </cell>
          <cell r="J92">
            <v>0</v>
          </cell>
          <cell r="K92">
            <v>2704.96</v>
          </cell>
          <cell r="L92">
            <v>960</v>
          </cell>
          <cell r="M92">
            <v>0</v>
          </cell>
          <cell r="N92">
            <v>4072.37</v>
          </cell>
          <cell r="O92">
            <v>4</v>
          </cell>
          <cell r="P92">
            <v>2010</v>
          </cell>
          <cell r="Q92">
            <v>119</v>
          </cell>
          <cell r="R92">
            <v>64170</v>
          </cell>
          <cell r="S92" t="str">
            <v>POI</v>
          </cell>
          <cell r="T92">
            <v>55</v>
          </cell>
          <cell r="U92">
            <v>0</v>
          </cell>
          <cell r="V92">
            <v>500400287104</v>
          </cell>
          <cell r="W92" t="str">
            <v>90-CC-AE-1B-B8</v>
          </cell>
        </row>
        <row r="93">
          <cell r="A93" t="str">
            <v>120734</v>
          </cell>
          <cell r="B93" t="str">
            <v>I2</v>
          </cell>
          <cell r="C93" t="str">
            <v>CHOQUE . JUAN LUIS</v>
          </cell>
          <cell r="D93" t="str">
            <v>CANTUMARCA S/N</v>
          </cell>
          <cell r="E93">
            <v>65522</v>
          </cell>
          <cell r="F93">
            <v>22768</v>
          </cell>
          <cell r="G93">
            <v>138</v>
          </cell>
          <cell r="H93">
            <v>21622.26</v>
          </cell>
          <cell r="I93">
            <v>8705.73</v>
          </cell>
          <cell r="J93">
            <v>0</v>
          </cell>
          <cell r="K93">
            <v>2821.71</v>
          </cell>
          <cell r="L93">
            <v>960</v>
          </cell>
          <cell r="M93">
            <v>0</v>
          </cell>
          <cell r="N93">
            <v>3942.64</v>
          </cell>
          <cell r="O93">
            <v>4</v>
          </cell>
          <cell r="P93">
            <v>2010</v>
          </cell>
          <cell r="Q93">
            <v>119</v>
          </cell>
          <cell r="R93">
            <v>64163</v>
          </cell>
          <cell r="S93" t="str">
            <v>POI</v>
          </cell>
          <cell r="T93">
            <v>55</v>
          </cell>
          <cell r="U93">
            <v>0</v>
          </cell>
          <cell r="V93">
            <v>500400287104</v>
          </cell>
          <cell r="W93" t="str">
            <v>2E-D7-43-D8</v>
          </cell>
        </row>
        <row r="94">
          <cell r="A94" t="str">
            <v>120735</v>
          </cell>
          <cell r="B94" t="str">
            <v>I2</v>
          </cell>
          <cell r="C94" t="str">
            <v>VILMIN  S.R.L.</v>
          </cell>
          <cell r="D94" t="str">
            <v>CANTUMARCA S/N</v>
          </cell>
          <cell r="E94">
            <v>64726</v>
          </cell>
          <cell r="F94">
            <v>17452</v>
          </cell>
          <cell r="G94">
            <v>131</v>
          </cell>
          <cell r="H94">
            <v>21359.58</v>
          </cell>
          <cell r="I94">
            <v>8264.14</v>
          </cell>
          <cell r="J94">
            <v>0</v>
          </cell>
          <cell r="K94">
            <v>2787.43</v>
          </cell>
          <cell r="L94">
            <v>960</v>
          </cell>
          <cell r="M94">
            <v>0</v>
          </cell>
          <cell r="N94">
            <v>3851.08</v>
          </cell>
          <cell r="O94">
            <v>4</v>
          </cell>
          <cell r="P94">
            <v>2010</v>
          </cell>
          <cell r="Q94">
            <v>119</v>
          </cell>
          <cell r="R94">
            <v>64393</v>
          </cell>
          <cell r="S94" t="str">
            <v>POI</v>
          </cell>
          <cell r="T94">
            <v>89</v>
          </cell>
          <cell r="U94">
            <v>0</v>
          </cell>
          <cell r="V94">
            <v>500400287104</v>
          </cell>
          <cell r="W94" t="str">
            <v>26-F8-9A-86-62</v>
          </cell>
        </row>
        <row r="95">
          <cell r="A95" t="str">
            <v>120736</v>
          </cell>
          <cell r="B95" t="str">
            <v>I2</v>
          </cell>
          <cell r="C95" t="str">
            <v>CAREAGA ALURRALDE MILTON ADEMAR</v>
          </cell>
          <cell r="D95" t="str">
            <v xml:space="preserve">CANTUMARCA </v>
          </cell>
          <cell r="E95">
            <v>68387</v>
          </cell>
          <cell r="F95">
            <v>23484</v>
          </cell>
          <cell r="G95">
            <v>148</v>
          </cell>
          <cell r="H95">
            <v>22567.71</v>
          </cell>
          <cell r="I95">
            <v>9336.58</v>
          </cell>
          <cell r="J95">
            <v>0</v>
          </cell>
          <cell r="K95">
            <v>2945.09</v>
          </cell>
          <cell r="L95">
            <v>960</v>
          </cell>
          <cell r="M95">
            <v>0</v>
          </cell>
          <cell r="N95">
            <v>4147.5600000000004</v>
          </cell>
          <cell r="O95">
            <v>4</v>
          </cell>
          <cell r="P95">
            <v>2010</v>
          </cell>
          <cell r="Q95">
            <v>119</v>
          </cell>
          <cell r="R95">
            <v>64391</v>
          </cell>
          <cell r="S95" t="str">
            <v>POI</v>
          </cell>
          <cell r="T95">
            <v>89</v>
          </cell>
          <cell r="U95">
            <v>0</v>
          </cell>
          <cell r="V95">
            <v>500400287104</v>
          </cell>
          <cell r="W95" t="str">
            <v>C1-12-05-FE-D4</v>
          </cell>
        </row>
        <row r="96">
          <cell r="A96" t="str">
            <v>120737.500</v>
          </cell>
          <cell r="B96" t="str">
            <v>I2</v>
          </cell>
          <cell r="C96" t="str">
            <v>EMPRESA ROYAL . MINES IMPEX S.R.L.</v>
          </cell>
          <cell r="D96" t="str">
            <v xml:space="preserve">CANTUMARCA </v>
          </cell>
          <cell r="E96">
            <v>94695</v>
          </cell>
          <cell r="F96">
            <v>88899</v>
          </cell>
          <cell r="G96">
            <v>230</v>
          </cell>
          <cell r="H96">
            <v>31249.35</v>
          </cell>
          <cell r="I96">
            <v>14509.55</v>
          </cell>
          <cell r="J96">
            <v>10707.58</v>
          </cell>
          <cell r="K96">
            <v>4078.04</v>
          </cell>
          <cell r="L96">
            <v>960</v>
          </cell>
          <cell r="M96">
            <v>0</v>
          </cell>
          <cell r="N96">
            <v>7340.64</v>
          </cell>
          <cell r="O96">
            <v>4</v>
          </cell>
          <cell r="P96">
            <v>2010</v>
          </cell>
          <cell r="Q96">
            <v>119</v>
          </cell>
          <cell r="R96">
            <v>64224</v>
          </cell>
          <cell r="S96" t="str">
            <v>POI</v>
          </cell>
          <cell r="T96">
            <v>55</v>
          </cell>
          <cell r="U96">
            <v>0</v>
          </cell>
          <cell r="V96">
            <v>500400287104</v>
          </cell>
          <cell r="W96" t="str">
            <v>03-E1-B8-D2-A1</v>
          </cell>
        </row>
        <row r="97">
          <cell r="A97" t="str">
            <v>120738</v>
          </cell>
          <cell r="B97" t="str">
            <v>I2</v>
          </cell>
          <cell r="C97" t="str">
            <v>EMPRESA MINERA JATHUN ORCKO S.R.L.</v>
          </cell>
          <cell r="D97" t="str">
            <v>CANTUMARCA S/N</v>
          </cell>
          <cell r="E97">
            <v>95664</v>
          </cell>
          <cell r="F97">
            <v>103250</v>
          </cell>
          <cell r="G97">
            <v>227</v>
          </cell>
          <cell r="H97">
            <v>31569.119999999999</v>
          </cell>
          <cell r="I97">
            <v>14320.3</v>
          </cell>
          <cell r="J97">
            <v>14868.17</v>
          </cell>
          <cell r="K97">
            <v>4119.7700000000004</v>
          </cell>
          <cell r="L97">
            <v>960</v>
          </cell>
          <cell r="M97">
            <v>0</v>
          </cell>
          <cell r="N97">
            <v>7898.49</v>
          </cell>
          <cell r="O97">
            <v>4</v>
          </cell>
          <cell r="P97">
            <v>2010</v>
          </cell>
          <cell r="Q97">
            <v>119</v>
          </cell>
          <cell r="R97">
            <v>64184</v>
          </cell>
          <cell r="S97" t="str">
            <v>POI</v>
          </cell>
          <cell r="T97">
            <v>55</v>
          </cell>
          <cell r="U97">
            <v>0</v>
          </cell>
          <cell r="V97">
            <v>500400287104</v>
          </cell>
          <cell r="W97" t="str">
            <v>91-0A-5B-9F-ED</v>
          </cell>
        </row>
        <row r="98">
          <cell r="A98" t="str">
            <v>120739</v>
          </cell>
          <cell r="B98" t="str">
            <v>I2</v>
          </cell>
          <cell r="C98" t="str">
            <v>SOMINKOR  .</v>
          </cell>
          <cell r="D98" t="str">
            <v>CANTUMARCA S/N</v>
          </cell>
          <cell r="E98">
            <v>110037</v>
          </cell>
          <cell r="F98">
            <v>26812</v>
          </cell>
          <cell r="G98">
            <v>222</v>
          </cell>
          <cell r="H98">
            <v>36312.21</v>
          </cell>
          <cell r="I98">
            <v>14004.87</v>
          </cell>
          <cell r="J98">
            <v>0</v>
          </cell>
          <cell r="K98">
            <v>4738.75</v>
          </cell>
          <cell r="L98">
            <v>960</v>
          </cell>
          <cell r="M98">
            <v>0</v>
          </cell>
          <cell r="N98">
            <v>6541.22</v>
          </cell>
          <cell r="O98">
            <v>4</v>
          </cell>
          <cell r="P98">
            <v>2010</v>
          </cell>
          <cell r="Q98">
            <v>119</v>
          </cell>
          <cell r="R98">
            <v>64194</v>
          </cell>
          <cell r="S98" t="str">
            <v>POI</v>
          </cell>
          <cell r="T98">
            <v>55</v>
          </cell>
          <cell r="U98">
            <v>0</v>
          </cell>
          <cell r="V98">
            <v>500400287104</v>
          </cell>
          <cell r="W98" t="str">
            <v>3C-C2-DD-3C-1E</v>
          </cell>
        </row>
        <row r="99">
          <cell r="A99" t="str">
            <v>120740.50</v>
          </cell>
          <cell r="B99" t="str">
            <v>I2</v>
          </cell>
          <cell r="C99" t="str">
            <v>CRIOGAS  LTDA.</v>
          </cell>
          <cell r="D99" t="str">
            <v>CANTUMARCA S/N</v>
          </cell>
          <cell r="E99">
            <v>21764</v>
          </cell>
          <cell r="F99">
            <v>0</v>
          </cell>
          <cell r="G99">
            <v>86</v>
          </cell>
          <cell r="H99">
            <v>7182.12</v>
          </cell>
          <cell r="I99">
            <v>5425.31</v>
          </cell>
          <cell r="J99">
            <v>0</v>
          </cell>
          <cell r="K99">
            <v>937.27</v>
          </cell>
          <cell r="L99">
            <v>0</v>
          </cell>
          <cell r="M99">
            <v>0</v>
          </cell>
          <cell r="N99">
            <v>1638.97</v>
          </cell>
          <cell r="O99">
            <v>4</v>
          </cell>
          <cell r="P99">
            <v>2010</v>
          </cell>
          <cell r="Q99">
            <v>119</v>
          </cell>
          <cell r="R99">
            <v>64168</v>
          </cell>
          <cell r="S99" t="str">
            <v>POI</v>
          </cell>
          <cell r="T99">
            <v>55</v>
          </cell>
          <cell r="U99">
            <v>0</v>
          </cell>
          <cell r="V99">
            <v>500400287104</v>
          </cell>
          <cell r="W99" t="str">
            <v>72-FE-BB-D0-03</v>
          </cell>
        </row>
        <row r="100">
          <cell r="A100" t="str">
            <v>120741</v>
          </cell>
          <cell r="B100" t="str">
            <v>I2</v>
          </cell>
          <cell r="C100" t="str">
            <v>EMPRESA ROYAL MINES IMPEX S.R.L.</v>
          </cell>
          <cell r="D100" t="str">
            <v>CANTUMARCA S/N</v>
          </cell>
          <cell r="E100">
            <v>2667</v>
          </cell>
          <cell r="F100">
            <v>0</v>
          </cell>
          <cell r="G100">
            <v>5</v>
          </cell>
          <cell r="H100">
            <v>880.11</v>
          </cell>
          <cell r="I100">
            <v>315.42</v>
          </cell>
          <cell r="J100">
            <v>0</v>
          </cell>
          <cell r="K100">
            <v>114.85</v>
          </cell>
          <cell r="L100">
            <v>0</v>
          </cell>
          <cell r="M100">
            <v>0</v>
          </cell>
          <cell r="N100">
            <v>155.41999999999999</v>
          </cell>
          <cell r="O100">
            <v>4</v>
          </cell>
          <cell r="P100">
            <v>2010</v>
          </cell>
          <cell r="Q100">
            <v>119</v>
          </cell>
          <cell r="R100">
            <v>64264</v>
          </cell>
          <cell r="S100" t="str">
            <v>POI</v>
          </cell>
          <cell r="T100">
            <v>55</v>
          </cell>
          <cell r="U100">
            <v>0</v>
          </cell>
          <cell r="V100">
            <v>500400287104</v>
          </cell>
          <cell r="W100" t="str">
            <v>26-AD-BA-C4</v>
          </cell>
        </row>
        <row r="101">
          <cell r="A101" t="str">
            <v>120743</v>
          </cell>
          <cell r="B101" t="str">
            <v>I2</v>
          </cell>
          <cell r="C101" t="str">
            <v>EMPRESA MINERA ROLANDO S.R.L.</v>
          </cell>
          <cell r="D101" t="str">
            <v>SAN ANTONIO S/N S/N</v>
          </cell>
          <cell r="E101">
            <v>111817</v>
          </cell>
          <cell r="F101">
            <v>67849</v>
          </cell>
          <cell r="G101">
            <v>171</v>
          </cell>
          <cell r="H101">
            <v>36899.61</v>
          </cell>
          <cell r="I101">
            <v>10787.54</v>
          </cell>
          <cell r="J101">
            <v>2527.42</v>
          </cell>
          <cell r="K101">
            <v>4815.3999999999996</v>
          </cell>
          <cell r="L101">
            <v>0</v>
          </cell>
          <cell r="M101">
            <v>0</v>
          </cell>
          <cell r="N101">
            <v>6527.89</v>
          </cell>
          <cell r="O101">
            <v>4</v>
          </cell>
          <cell r="P101">
            <v>2010</v>
          </cell>
          <cell r="Q101">
            <v>119</v>
          </cell>
          <cell r="R101">
            <v>64197</v>
          </cell>
          <cell r="S101" t="str">
            <v>POI</v>
          </cell>
          <cell r="T101">
            <v>55</v>
          </cell>
          <cell r="U101">
            <v>0</v>
          </cell>
          <cell r="V101">
            <v>500400287104</v>
          </cell>
          <cell r="W101" t="str">
            <v>10-A6-CB-2E</v>
          </cell>
        </row>
        <row r="102">
          <cell r="A102" t="str">
            <v>120743.50</v>
          </cell>
          <cell r="B102" t="str">
            <v>I2</v>
          </cell>
          <cell r="C102" t="str">
            <v>EMPRESA MINERA ROLANDO S.R.L.</v>
          </cell>
          <cell r="D102" t="str">
            <v>SAN ANTONIO S/N</v>
          </cell>
          <cell r="E102">
            <v>17213</v>
          </cell>
          <cell r="F102">
            <v>7504</v>
          </cell>
          <cell r="G102">
            <v>67</v>
          </cell>
          <cell r="H102">
            <v>5680.29</v>
          </cell>
          <cell r="I102">
            <v>4226.7</v>
          </cell>
          <cell r="J102">
            <v>0</v>
          </cell>
          <cell r="K102">
            <v>741.28</v>
          </cell>
          <cell r="L102">
            <v>0</v>
          </cell>
          <cell r="M102">
            <v>0</v>
          </cell>
          <cell r="N102">
            <v>1287.9100000000001</v>
          </cell>
          <cell r="O102">
            <v>4</v>
          </cell>
          <cell r="P102">
            <v>2010</v>
          </cell>
          <cell r="Q102">
            <v>119</v>
          </cell>
          <cell r="R102">
            <v>64161</v>
          </cell>
          <cell r="S102" t="str">
            <v>POI</v>
          </cell>
          <cell r="T102">
            <v>55</v>
          </cell>
          <cell r="U102">
            <v>0</v>
          </cell>
          <cell r="V102">
            <v>500400287104</v>
          </cell>
          <cell r="W102" t="str">
            <v>6C-8A-26-7C-49</v>
          </cell>
        </row>
        <row r="103">
          <cell r="A103" t="str">
            <v>120746</v>
          </cell>
          <cell r="B103" t="str">
            <v>I2</v>
          </cell>
          <cell r="C103" t="str">
            <v>ESTUQUERA CAYARA .</v>
          </cell>
          <cell r="D103" t="str">
            <v>CRUCE LA PALCA S/N</v>
          </cell>
          <cell r="E103">
            <v>75712</v>
          </cell>
          <cell r="F103">
            <v>30572</v>
          </cell>
          <cell r="G103">
            <v>129</v>
          </cell>
          <cell r="H103">
            <v>24984.959999999999</v>
          </cell>
          <cell r="I103">
            <v>8137.96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4305.9799999999996</v>
          </cell>
          <cell r="O103">
            <v>4</v>
          </cell>
          <cell r="P103">
            <v>2010</v>
          </cell>
          <cell r="Q103">
            <v>119</v>
          </cell>
          <cell r="R103">
            <v>64171</v>
          </cell>
          <cell r="S103" t="str">
            <v>POI</v>
          </cell>
          <cell r="T103">
            <v>55</v>
          </cell>
          <cell r="U103">
            <v>0</v>
          </cell>
          <cell r="V103">
            <v>500400287104</v>
          </cell>
          <cell r="W103" t="str">
            <v>65-1D-D1-06-AD</v>
          </cell>
        </row>
        <row r="104">
          <cell r="A104" t="str">
            <v>120747</v>
          </cell>
          <cell r="B104" t="str">
            <v>I2</v>
          </cell>
          <cell r="C104" t="str">
            <v>EMPRESA MINERA SANTA LUCIA</v>
          </cell>
          <cell r="D104" t="str">
            <v>SAN ANTONIO S/N</v>
          </cell>
          <cell r="E104">
            <v>282282</v>
          </cell>
          <cell r="F104">
            <v>142218</v>
          </cell>
          <cell r="G104">
            <v>430</v>
          </cell>
          <cell r="H104">
            <v>93153.06</v>
          </cell>
          <cell r="I104">
            <v>27126.55</v>
          </cell>
          <cell r="J104">
            <v>962.24</v>
          </cell>
          <cell r="K104">
            <v>12156.48</v>
          </cell>
          <cell r="L104">
            <v>960</v>
          </cell>
          <cell r="M104">
            <v>0</v>
          </cell>
          <cell r="N104">
            <v>15761.44</v>
          </cell>
          <cell r="O104">
            <v>4</v>
          </cell>
          <cell r="P104">
            <v>2010</v>
          </cell>
          <cell r="Q104">
            <v>119</v>
          </cell>
          <cell r="R104">
            <v>64190</v>
          </cell>
          <cell r="S104" t="str">
            <v>POI</v>
          </cell>
          <cell r="T104">
            <v>55</v>
          </cell>
          <cell r="U104">
            <v>0</v>
          </cell>
          <cell r="V104">
            <v>500400287104</v>
          </cell>
          <cell r="W104" t="str">
            <v>77-E4-7B-DB-2D</v>
          </cell>
        </row>
        <row r="105">
          <cell r="A105" t="str">
            <v>120748</v>
          </cell>
          <cell r="B105" t="str">
            <v>I2</v>
          </cell>
          <cell r="C105" t="str">
            <v>RAMOS CALLAPINO GERMAN</v>
          </cell>
          <cell r="D105" t="str">
            <v>CRUCE LA PALCA S/N</v>
          </cell>
          <cell r="E105">
            <v>158</v>
          </cell>
          <cell r="F105">
            <v>0</v>
          </cell>
          <cell r="G105">
            <v>5</v>
          </cell>
          <cell r="H105">
            <v>52.14</v>
          </cell>
          <cell r="I105">
            <v>315.42</v>
          </cell>
          <cell r="J105">
            <v>0</v>
          </cell>
          <cell r="K105">
            <v>6.8</v>
          </cell>
          <cell r="L105">
            <v>0</v>
          </cell>
          <cell r="M105">
            <v>0</v>
          </cell>
          <cell r="N105">
            <v>47.78</v>
          </cell>
          <cell r="O105">
            <v>4</v>
          </cell>
          <cell r="P105">
            <v>2010</v>
          </cell>
          <cell r="Q105">
            <v>119</v>
          </cell>
          <cell r="R105">
            <v>64167</v>
          </cell>
          <cell r="S105" t="str">
            <v>POI</v>
          </cell>
          <cell r="T105">
            <v>55</v>
          </cell>
          <cell r="U105">
            <v>0</v>
          </cell>
          <cell r="V105">
            <v>500400287104</v>
          </cell>
          <cell r="W105" t="str">
            <v>83-05-9A-9A-3E</v>
          </cell>
        </row>
        <row r="106">
          <cell r="A106" t="str">
            <v>120749</v>
          </cell>
          <cell r="B106" t="str">
            <v>I1</v>
          </cell>
          <cell r="C106" t="str">
            <v>COTAP  LTDA.</v>
          </cell>
          <cell r="D106" t="str">
            <v>TARAPAYA S/N</v>
          </cell>
          <cell r="E106">
            <v>169</v>
          </cell>
          <cell r="F106">
            <v>0</v>
          </cell>
          <cell r="G106">
            <v>8</v>
          </cell>
          <cell r="H106">
            <v>55.77</v>
          </cell>
          <cell r="I106">
            <v>504.68</v>
          </cell>
          <cell r="J106">
            <v>0</v>
          </cell>
          <cell r="K106">
            <v>7.28</v>
          </cell>
          <cell r="L106">
            <v>0</v>
          </cell>
          <cell r="M106">
            <v>0</v>
          </cell>
          <cell r="N106">
            <v>72.86</v>
          </cell>
          <cell r="O106">
            <v>4</v>
          </cell>
          <cell r="P106">
            <v>2010</v>
          </cell>
          <cell r="Q106">
            <v>119</v>
          </cell>
          <cell r="R106">
            <v>64225</v>
          </cell>
          <cell r="S106" t="str">
            <v>POI</v>
          </cell>
          <cell r="T106">
            <v>55</v>
          </cell>
          <cell r="U106">
            <v>0</v>
          </cell>
          <cell r="V106">
            <v>500400287104</v>
          </cell>
          <cell r="W106" t="str">
            <v>8E-6B-87-84-CE</v>
          </cell>
        </row>
        <row r="107">
          <cell r="A107" t="str">
            <v>120750</v>
          </cell>
          <cell r="B107" t="str">
            <v>I2</v>
          </cell>
          <cell r="C107" t="str">
            <v>EMPRESA MINERA THURU  LTDA.</v>
          </cell>
          <cell r="D107" t="str">
            <v>H. VASQUEZ S/N</v>
          </cell>
          <cell r="E107">
            <v>88321</v>
          </cell>
          <cell r="F107">
            <v>15650</v>
          </cell>
          <cell r="G107">
            <v>234</v>
          </cell>
          <cell r="H107">
            <v>29145.93</v>
          </cell>
          <cell r="I107">
            <v>14761.89</v>
          </cell>
          <cell r="J107">
            <v>0</v>
          </cell>
          <cell r="K107">
            <v>3803.54</v>
          </cell>
          <cell r="L107">
            <v>960</v>
          </cell>
          <cell r="M107">
            <v>0</v>
          </cell>
          <cell r="N107">
            <v>5708.02</v>
          </cell>
          <cell r="O107">
            <v>4</v>
          </cell>
          <cell r="P107">
            <v>2010</v>
          </cell>
          <cell r="Q107">
            <v>119</v>
          </cell>
          <cell r="R107">
            <v>64158</v>
          </cell>
          <cell r="S107" t="str">
            <v>POI</v>
          </cell>
          <cell r="T107">
            <v>55</v>
          </cell>
          <cell r="U107">
            <v>0</v>
          </cell>
          <cell r="V107">
            <v>500400287104</v>
          </cell>
          <cell r="W107" t="str">
            <v>A8-1B-72-36-20</v>
          </cell>
        </row>
        <row r="108">
          <cell r="A108" t="str">
            <v>120751</v>
          </cell>
          <cell r="B108" t="str">
            <v>I2</v>
          </cell>
          <cell r="C108" t="str">
            <v>EMPRESA MINERA LAMBOL</v>
          </cell>
          <cell r="D108" t="str">
            <v>SAN ANTONIO S/N</v>
          </cell>
          <cell r="E108">
            <v>484063</v>
          </cell>
          <cell r="F108">
            <v>165401</v>
          </cell>
          <cell r="G108">
            <v>854</v>
          </cell>
          <cell r="H108">
            <v>159740.79</v>
          </cell>
          <cell r="I108">
            <v>53874.59</v>
          </cell>
          <cell r="J108">
            <v>0</v>
          </cell>
          <cell r="K108">
            <v>20846.18</v>
          </cell>
          <cell r="L108">
            <v>0</v>
          </cell>
          <cell r="M108">
            <v>0</v>
          </cell>
          <cell r="N108">
            <v>27770</v>
          </cell>
          <cell r="O108">
            <v>4</v>
          </cell>
          <cell r="P108">
            <v>2010</v>
          </cell>
          <cell r="Q108">
            <v>119</v>
          </cell>
          <cell r="R108">
            <v>64226</v>
          </cell>
          <cell r="S108" t="str">
            <v>POI</v>
          </cell>
          <cell r="T108">
            <v>55</v>
          </cell>
          <cell r="U108">
            <v>0</v>
          </cell>
          <cell r="V108">
            <v>500400287104</v>
          </cell>
          <cell r="W108" t="str">
            <v>6D-87-65-BD-9B</v>
          </cell>
        </row>
        <row r="109">
          <cell r="A109" t="str">
            <v>120751.10</v>
          </cell>
          <cell r="B109" t="str">
            <v>I2</v>
          </cell>
          <cell r="C109" t="str">
            <v>LAMBOL  S.A.</v>
          </cell>
          <cell r="D109" t="str">
            <v>SAN ANTONIO S/N</v>
          </cell>
          <cell r="E109">
            <v>22020</v>
          </cell>
          <cell r="F109">
            <v>0</v>
          </cell>
          <cell r="G109">
            <v>65</v>
          </cell>
          <cell r="H109">
            <v>7266.6</v>
          </cell>
          <cell r="I109">
            <v>4100.5200000000004</v>
          </cell>
          <cell r="J109">
            <v>0</v>
          </cell>
          <cell r="K109">
            <v>948.29</v>
          </cell>
          <cell r="L109">
            <v>0</v>
          </cell>
          <cell r="M109">
            <v>0</v>
          </cell>
          <cell r="N109">
            <v>1477.73</v>
          </cell>
          <cell r="O109">
            <v>4</v>
          </cell>
          <cell r="P109">
            <v>2010</v>
          </cell>
          <cell r="Q109">
            <v>119</v>
          </cell>
          <cell r="R109">
            <v>64247</v>
          </cell>
          <cell r="S109" t="str">
            <v>POI</v>
          </cell>
          <cell r="T109">
            <v>55</v>
          </cell>
          <cell r="U109">
            <v>0</v>
          </cell>
          <cell r="V109">
            <v>500400287104</v>
          </cell>
          <cell r="W109" t="str">
            <v>63-D7-4D-C3</v>
          </cell>
        </row>
        <row r="110">
          <cell r="A110" t="str">
            <v>120753</v>
          </cell>
          <cell r="B110" t="str">
            <v>I2</v>
          </cell>
          <cell r="C110" t="str">
            <v>EMPRESA MINERA SANTA LUCIA</v>
          </cell>
          <cell r="D110" t="str">
            <v>AGUA DULCE S/N</v>
          </cell>
          <cell r="E110">
            <v>100968</v>
          </cell>
          <cell r="F110">
            <v>28378</v>
          </cell>
          <cell r="G110">
            <v>252</v>
          </cell>
          <cell r="H110">
            <v>33319.440000000002</v>
          </cell>
          <cell r="I110">
            <v>15897.42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6398.19</v>
          </cell>
          <cell r="O110">
            <v>4</v>
          </cell>
          <cell r="P110">
            <v>2010</v>
          </cell>
          <cell r="Q110">
            <v>119</v>
          </cell>
          <cell r="R110">
            <v>64223</v>
          </cell>
          <cell r="S110" t="str">
            <v>POI</v>
          </cell>
          <cell r="T110">
            <v>55</v>
          </cell>
          <cell r="U110">
            <v>0</v>
          </cell>
          <cell r="V110">
            <v>500400287104</v>
          </cell>
          <cell r="W110" t="str">
            <v>B8-B4-BB-0C-33</v>
          </cell>
        </row>
        <row r="111">
          <cell r="A111" t="str">
            <v>120753.1</v>
          </cell>
          <cell r="B111" t="str">
            <v>I2</v>
          </cell>
          <cell r="C111" t="str">
            <v>CCOP. MINERA UNIFICADA POTOSI LTDA.</v>
          </cell>
          <cell r="D111" t="str">
            <v>AGUA DULCE S/N</v>
          </cell>
          <cell r="E111">
            <v>128304</v>
          </cell>
          <cell r="F111">
            <v>21072</v>
          </cell>
          <cell r="G111">
            <v>309</v>
          </cell>
          <cell r="H111">
            <v>42340.32</v>
          </cell>
          <cell r="I111">
            <v>19493.259999999998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8038.37</v>
          </cell>
          <cell r="O111">
            <v>4</v>
          </cell>
          <cell r="P111">
            <v>2010</v>
          </cell>
          <cell r="Q111">
            <v>119</v>
          </cell>
          <cell r="R111">
            <v>64279</v>
          </cell>
          <cell r="S111" t="str">
            <v>POI</v>
          </cell>
          <cell r="T111">
            <v>55</v>
          </cell>
          <cell r="U111">
            <v>0</v>
          </cell>
          <cell r="V111">
            <v>500400287104</v>
          </cell>
          <cell r="W111" t="str">
            <v>52-36-2A-15</v>
          </cell>
        </row>
        <row r="112">
          <cell r="A112" t="str">
            <v>120757</v>
          </cell>
          <cell r="B112" t="str">
            <v>I2</v>
          </cell>
          <cell r="C112" t="str">
            <v>FEDECOMIN  POTOSI</v>
          </cell>
          <cell r="D112" t="str">
            <v>AGUA DULCE S/N</v>
          </cell>
          <cell r="E112">
            <v>81522</v>
          </cell>
          <cell r="F112">
            <v>69463</v>
          </cell>
          <cell r="G112">
            <v>233</v>
          </cell>
          <cell r="H112">
            <v>26902.26</v>
          </cell>
          <cell r="I112">
            <v>14698.8</v>
          </cell>
          <cell r="J112">
            <v>7571.39</v>
          </cell>
          <cell r="K112">
            <v>0</v>
          </cell>
          <cell r="L112">
            <v>0</v>
          </cell>
          <cell r="M112">
            <v>0</v>
          </cell>
          <cell r="N112">
            <v>6392.42</v>
          </cell>
          <cell r="O112">
            <v>4</v>
          </cell>
          <cell r="P112">
            <v>2010</v>
          </cell>
          <cell r="Q112">
            <v>119</v>
          </cell>
          <cell r="R112">
            <v>64270</v>
          </cell>
          <cell r="S112" t="str">
            <v>POI</v>
          </cell>
          <cell r="T112">
            <v>55</v>
          </cell>
          <cell r="U112">
            <v>0</v>
          </cell>
          <cell r="V112">
            <v>500400287104</v>
          </cell>
          <cell r="W112" t="str">
            <v>2A-D2-2D-8F</v>
          </cell>
        </row>
        <row r="113">
          <cell r="A113" t="str">
            <v>120758</v>
          </cell>
          <cell r="B113" t="str">
            <v>I2</v>
          </cell>
          <cell r="C113" t="str">
            <v xml:space="preserve">EMCODEP   </v>
          </cell>
          <cell r="D113" t="str">
            <v>AGUA DULCE S/N</v>
          </cell>
          <cell r="E113">
            <v>44671</v>
          </cell>
          <cell r="F113">
            <v>327</v>
          </cell>
          <cell r="G113">
            <v>94</v>
          </cell>
          <cell r="H113">
            <v>14741.43</v>
          </cell>
          <cell r="I113">
            <v>5929.99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2687.28</v>
          </cell>
          <cell r="O113">
            <v>4</v>
          </cell>
          <cell r="P113">
            <v>2010</v>
          </cell>
          <cell r="Q113">
            <v>119</v>
          </cell>
          <cell r="R113">
            <v>64239</v>
          </cell>
          <cell r="S113" t="str">
            <v>POI</v>
          </cell>
          <cell r="T113">
            <v>55</v>
          </cell>
          <cell r="U113">
            <v>0</v>
          </cell>
          <cell r="V113">
            <v>500400287104</v>
          </cell>
          <cell r="W113" t="str">
            <v>B6-AF-50-5B-74</v>
          </cell>
        </row>
        <row r="114">
          <cell r="A114" t="str">
            <v>120768</v>
          </cell>
          <cell r="B114" t="str">
            <v>I2</v>
          </cell>
          <cell r="C114" t="str">
            <v>EMP. MIN. EXPORT L.D.V.J. SRL</v>
          </cell>
          <cell r="D114" t="str">
            <v>AGUA DULCE S/N</v>
          </cell>
          <cell r="E114">
            <v>137507</v>
          </cell>
          <cell r="F114">
            <v>57346</v>
          </cell>
          <cell r="G114">
            <v>233</v>
          </cell>
          <cell r="H114">
            <v>45377.31</v>
          </cell>
          <cell r="I114">
            <v>14698.8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7809.89</v>
          </cell>
          <cell r="O114">
            <v>4</v>
          </cell>
          <cell r="P114">
            <v>2010</v>
          </cell>
          <cell r="Q114">
            <v>119</v>
          </cell>
          <cell r="R114">
            <v>64268</v>
          </cell>
          <cell r="S114" t="str">
            <v>POI</v>
          </cell>
          <cell r="T114">
            <v>55</v>
          </cell>
          <cell r="U114">
            <v>0</v>
          </cell>
          <cell r="V114">
            <v>500400287104</v>
          </cell>
          <cell r="W114" t="str">
            <v>F8-5B-62-FC</v>
          </cell>
        </row>
        <row r="115">
          <cell r="A115" t="str">
            <v>120771</v>
          </cell>
          <cell r="B115" t="str">
            <v>I2</v>
          </cell>
          <cell r="C115" t="str">
            <v>MINEXA  SRL</v>
          </cell>
          <cell r="D115" t="str">
            <v>H. VASQUEZ S/N</v>
          </cell>
          <cell r="E115">
            <v>1730</v>
          </cell>
          <cell r="F115">
            <v>96</v>
          </cell>
          <cell r="G115">
            <v>19</v>
          </cell>
          <cell r="H115">
            <v>570.9</v>
          </cell>
          <cell r="I115">
            <v>1198.6199999999999</v>
          </cell>
          <cell r="J115">
            <v>0</v>
          </cell>
          <cell r="K115">
            <v>74.5</v>
          </cell>
          <cell r="L115">
            <v>0</v>
          </cell>
          <cell r="M115">
            <v>0</v>
          </cell>
          <cell r="N115">
            <v>230.04</v>
          </cell>
          <cell r="O115">
            <v>4</v>
          </cell>
          <cell r="P115">
            <v>2010</v>
          </cell>
          <cell r="Q115">
            <v>119</v>
          </cell>
          <cell r="R115">
            <v>64235</v>
          </cell>
          <cell r="S115" t="str">
            <v>POI</v>
          </cell>
          <cell r="T115">
            <v>55</v>
          </cell>
          <cell r="U115">
            <v>0</v>
          </cell>
          <cell r="V115">
            <v>500400287104</v>
          </cell>
          <cell r="W115" t="str">
            <v>B2-4B-89-12-C8</v>
          </cell>
        </row>
        <row r="116">
          <cell r="A116" t="str">
            <v>120810</v>
          </cell>
          <cell r="B116" t="str">
            <v>I2</v>
          </cell>
          <cell r="C116" t="str">
            <v>COOP. MIN. UNIFICADA POTOSI LTDA.</v>
          </cell>
          <cell r="D116" t="str">
            <v>SAGARNAGA S/N</v>
          </cell>
          <cell r="E116">
            <v>100</v>
          </cell>
          <cell r="F116">
            <v>0</v>
          </cell>
          <cell r="G116">
            <v>3</v>
          </cell>
          <cell r="H116">
            <v>33</v>
          </cell>
          <cell r="I116">
            <v>189.26</v>
          </cell>
          <cell r="J116">
            <v>0</v>
          </cell>
          <cell r="K116">
            <v>4.3099999999999996</v>
          </cell>
          <cell r="L116">
            <v>0</v>
          </cell>
          <cell r="M116">
            <v>0</v>
          </cell>
          <cell r="N116">
            <v>28.89</v>
          </cell>
          <cell r="O116">
            <v>4</v>
          </cell>
          <cell r="P116">
            <v>2010</v>
          </cell>
          <cell r="Q116">
            <v>119</v>
          </cell>
          <cell r="R116">
            <v>64135</v>
          </cell>
          <cell r="S116" t="str">
            <v>POI</v>
          </cell>
          <cell r="T116">
            <v>90</v>
          </cell>
          <cell r="U116">
            <v>0</v>
          </cell>
          <cell r="V116">
            <v>500400287104</v>
          </cell>
          <cell r="W116" t="str">
            <v>E7-31-E6-F2-6F</v>
          </cell>
        </row>
        <row r="117">
          <cell r="A117" t="str">
            <v>120860</v>
          </cell>
          <cell r="B117" t="str">
            <v>I2</v>
          </cell>
          <cell r="C117" t="str">
            <v>EMPRESA MINERA SANTA ROSA LTDA.</v>
          </cell>
          <cell r="D117" t="str">
            <v>CIRCUNVALACION S/N</v>
          </cell>
          <cell r="E117">
            <v>109077</v>
          </cell>
          <cell r="F117">
            <v>80243</v>
          </cell>
          <cell r="G117">
            <v>217</v>
          </cell>
          <cell r="H117">
            <v>35995.410000000003</v>
          </cell>
          <cell r="I117">
            <v>13689.44</v>
          </cell>
          <cell r="J117">
            <v>5813.13</v>
          </cell>
          <cell r="K117">
            <v>4697.3999999999996</v>
          </cell>
          <cell r="L117">
            <v>960</v>
          </cell>
          <cell r="M117">
            <v>0</v>
          </cell>
          <cell r="N117">
            <v>7214.74</v>
          </cell>
          <cell r="O117">
            <v>4</v>
          </cell>
          <cell r="P117">
            <v>2010</v>
          </cell>
          <cell r="Q117">
            <v>119</v>
          </cell>
          <cell r="R117">
            <v>64173</v>
          </cell>
          <cell r="S117" t="str">
            <v>POI</v>
          </cell>
          <cell r="T117">
            <v>55</v>
          </cell>
          <cell r="U117">
            <v>0</v>
          </cell>
          <cell r="V117">
            <v>500400287104</v>
          </cell>
          <cell r="W117" t="str">
            <v>18-90-97-5F-2F</v>
          </cell>
        </row>
        <row r="118">
          <cell r="A118" t="str">
            <v>120888</v>
          </cell>
          <cell r="B118" t="str">
            <v>I2</v>
          </cell>
          <cell r="C118" t="str">
            <v>COOPERATIVA COMPOTOSI LTDA.</v>
          </cell>
          <cell r="D118" t="str">
            <v>CIRCUNVALACION S/N</v>
          </cell>
          <cell r="E118">
            <v>25</v>
          </cell>
          <cell r="F118">
            <v>0</v>
          </cell>
          <cell r="G118">
            <v>5</v>
          </cell>
          <cell r="H118">
            <v>8.25</v>
          </cell>
          <cell r="I118">
            <v>315.42</v>
          </cell>
          <cell r="J118">
            <v>0</v>
          </cell>
          <cell r="K118">
            <v>1.08</v>
          </cell>
          <cell r="L118">
            <v>0</v>
          </cell>
          <cell r="M118">
            <v>0</v>
          </cell>
          <cell r="N118">
            <v>42.08</v>
          </cell>
          <cell r="O118">
            <v>4</v>
          </cell>
          <cell r="P118">
            <v>2010</v>
          </cell>
          <cell r="Q118">
            <v>119</v>
          </cell>
          <cell r="R118">
            <v>64221</v>
          </cell>
          <cell r="S118" t="str">
            <v>POI</v>
          </cell>
          <cell r="T118">
            <v>55</v>
          </cell>
          <cell r="U118">
            <v>0</v>
          </cell>
          <cell r="V118">
            <v>500400287104</v>
          </cell>
          <cell r="W118" t="str">
            <v>07-EA-62-6E</v>
          </cell>
        </row>
        <row r="119">
          <cell r="A119" t="str">
            <v>120889</v>
          </cell>
          <cell r="B119" t="str">
            <v>I1</v>
          </cell>
          <cell r="C119" t="str">
            <v>EMPRESA MINERA SANTA ROSA LTDA.</v>
          </cell>
          <cell r="D119" t="str">
            <v>CIRCUNVALACION S/N</v>
          </cell>
          <cell r="E119">
            <v>718</v>
          </cell>
          <cell r="F119">
            <v>0</v>
          </cell>
          <cell r="G119">
            <v>5</v>
          </cell>
          <cell r="H119">
            <v>236.94</v>
          </cell>
          <cell r="I119">
            <v>315.42</v>
          </cell>
          <cell r="J119">
            <v>0</v>
          </cell>
          <cell r="K119">
            <v>30.92</v>
          </cell>
          <cell r="L119">
            <v>0</v>
          </cell>
          <cell r="M119">
            <v>0</v>
          </cell>
          <cell r="N119">
            <v>71.81</v>
          </cell>
          <cell r="O119">
            <v>4</v>
          </cell>
          <cell r="P119">
            <v>2010</v>
          </cell>
          <cell r="Q119">
            <v>119</v>
          </cell>
          <cell r="R119">
            <v>64275</v>
          </cell>
          <cell r="S119" t="str">
            <v>POI</v>
          </cell>
          <cell r="T119">
            <v>55</v>
          </cell>
          <cell r="U119">
            <v>0</v>
          </cell>
          <cell r="V119">
            <v>500400287104</v>
          </cell>
          <cell r="W119" t="str">
            <v>20-57-30-07-9B</v>
          </cell>
        </row>
        <row r="120">
          <cell r="A120" t="str">
            <v>120891</v>
          </cell>
          <cell r="B120" t="str">
            <v>I2</v>
          </cell>
          <cell r="C120" t="str">
            <v>EMPRESA MINERA BOLIVAR LIMITADA</v>
          </cell>
          <cell r="D120" t="str">
            <v>PAMPA INGENIO S/N</v>
          </cell>
          <cell r="E120">
            <v>266700</v>
          </cell>
          <cell r="F120">
            <v>158200</v>
          </cell>
          <cell r="G120">
            <v>476</v>
          </cell>
          <cell r="H120">
            <v>88011</v>
          </cell>
          <cell r="I120">
            <v>30028.46</v>
          </cell>
          <cell r="J120">
            <v>5429.82</v>
          </cell>
          <cell r="K120">
            <v>11485.44</v>
          </cell>
          <cell r="L120">
            <v>960</v>
          </cell>
          <cell r="M120">
            <v>0</v>
          </cell>
          <cell r="N120">
            <v>16051.01</v>
          </cell>
          <cell r="O120">
            <v>4</v>
          </cell>
          <cell r="P120">
            <v>2010</v>
          </cell>
          <cell r="Q120">
            <v>119</v>
          </cell>
          <cell r="R120">
            <v>64231</v>
          </cell>
          <cell r="S120" t="str">
            <v>POI</v>
          </cell>
          <cell r="T120">
            <v>55</v>
          </cell>
          <cell r="U120">
            <v>0</v>
          </cell>
          <cell r="V120">
            <v>500400287104</v>
          </cell>
          <cell r="W120" t="str">
            <v>F9-96-86-FC-1C</v>
          </cell>
        </row>
        <row r="121">
          <cell r="A121" t="str">
            <v>120891.50</v>
          </cell>
          <cell r="B121" t="str">
            <v>I1</v>
          </cell>
          <cell r="C121" t="str">
            <v>EMPRESA MINERA BOLIVAR LTDA</v>
          </cell>
          <cell r="D121" t="str">
            <v>CIRCUNVALACION S/N</v>
          </cell>
          <cell r="E121">
            <v>9388</v>
          </cell>
          <cell r="F121">
            <v>14527</v>
          </cell>
          <cell r="G121">
            <v>57</v>
          </cell>
          <cell r="H121">
            <v>3098.04</v>
          </cell>
          <cell r="I121">
            <v>3595.84</v>
          </cell>
          <cell r="J121">
            <v>4404.57</v>
          </cell>
          <cell r="K121">
            <v>404.29</v>
          </cell>
          <cell r="L121">
            <v>0</v>
          </cell>
          <cell r="M121">
            <v>0</v>
          </cell>
          <cell r="N121">
            <v>1442.8</v>
          </cell>
          <cell r="O121">
            <v>4</v>
          </cell>
          <cell r="P121">
            <v>2010</v>
          </cell>
          <cell r="Q121">
            <v>119</v>
          </cell>
          <cell r="R121">
            <v>64263</v>
          </cell>
          <cell r="S121" t="str">
            <v>POI</v>
          </cell>
          <cell r="T121">
            <v>55</v>
          </cell>
          <cell r="U121">
            <v>0</v>
          </cell>
          <cell r="V121">
            <v>500400287104</v>
          </cell>
          <cell r="W121" t="str">
            <v>FA-94-93-F4-BD</v>
          </cell>
        </row>
        <row r="122">
          <cell r="A122" t="str">
            <v>120895</v>
          </cell>
          <cell r="B122" t="str">
            <v>I2</v>
          </cell>
          <cell r="C122" t="str">
            <v>VERA CRUZ . .</v>
          </cell>
          <cell r="D122" t="str">
            <v>PAMPA INGENIO S/N</v>
          </cell>
          <cell r="E122">
            <v>60900</v>
          </cell>
          <cell r="F122">
            <v>13977</v>
          </cell>
          <cell r="G122">
            <v>110</v>
          </cell>
          <cell r="H122">
            <v>20097</v>
          </cell>
          <cell r="I122">
            <v>6939.35</v>
          </cell>
          <cell r="J122">
            <v>0</v>
          </cell>
          <cell r="K122">
            <v>2622.66</v>
          </cell>
          <cell r="L122">
            <v>960</v>
          </cell>
          <cell r="M122">
            <v>0</v>
          </cell>
          <cell r="N122">
            <v>3514.73</v>
          </cell>
          <cell r="O122">
            <v>4</v>
          </cell>
          <cell r="P122">
            <v>2010</v>
          </cell>
          <cell r="Q122">
            <v>119</v>
          </cell>
          <cell r="R122">
            <v>64192</v>
          </cell>
          <cell r="S122" t="str">
            <v>POI</v>
          </cell>
          <cell r="T122">
            <v>55</v>
          </cell>
          <cell r="U122">
            <v>0</v>
          </cell>
          <cell r="V122">
            <v>500400287104</v>
          </cell>
          <cell r="W122" t="str">
            <v>CF-8C-10-9F-6A</v>
          </cell>
        </row>
        <row r="123">
          <cell r="A123" t="str">
            <v>120900</v>
          </cell>
          <cell r="B123" t="str">
            <v>I2</v>
          </cell>
          <cell r="C123" t="str">
            <v>COOP. MIN. UNIFICADA POTOSI LTDA.</v>
          </cell>
          <cell r="D123" t="str">
            <v>P. INGENIO S/N</v>
          </cell>
          <cell r="E123">
            <v>177</v>
          </cell>
          <cell r="F123">
            <v>0</v>
          </cell>
          <cell r="G123">
            <v>3</v>
          </cell>
          <cell r="H123">
            <v>58.41</v>
          </cell>
          <cell r="I123">
            <v>189.26</v>
          </cell>
          <cell r="J123">
            <v>0</v>
          </cell>
          <cell r="K123">
            <v>7.62</v>
          </cell>
          <cell r="L123">
            <v>0</v>
          </cell>
          <cell r="M123">
            <v>0</v>
          </cell>
          <cell r="N123">
            <v>32.200000000000003</v>
          </cell>
          <cell r="O123">
            <v>4</v>
          </cell>
          <cell r="P123">
            <v>2010</v>
          </cell>
          <cell r="Q123">
            <v>119</v>
          </cell>
          <cell r="R123">
            <v>64183</v>
          </cell>
          <cell r="S123" t="str">
            <v>POI</v>
          </cell>
          <cell r="T123">
            <v>55</v>
          </cell>
          <cell r="U123">
            <v>0</v>
          </cell>
          <cell r="V123">
            <v>500400287104</v>
          </cell>
          <cell r="W123" t="str">
            <v>01-EA-9A-7C</v>
          </cell>
        </row>
        <row r="124">
          <cell r="A124" t="str">
            <v>120901</v>
          </cell>
          <cell r="B124" t="str">
            <v>I2</v>
          </cell>
          <cell r="C124" t="str">
            <v>EMP. MINERA SAN SILVESTRE</v>
          </cell>
          <cell r="D124" t="str">
            <v>PAMPA INGENIO S/N</v>
          </cell>
          <cell r="E124">
            <v>79739</v>
          </cell>
          <cell r="F124">
            <v>5</v>
          </cell>
          <cell r="G124">
            <v>166</v>
          </cell>
          <cell r="H124">
            <v>26313.87</v>
          </cell>
          <cell r="I124">
            <v>10472.11</v>
          </cell>
          <cell r="J124">
            <v>0</v>
          </cell>
          <cell r="K124">
            <v>3433.96</v>
          </cell>
          <cell r="L124">
            <v>960</v>
          </cell>
          <cell r="M124">
            <v>0</v>
          </cell>
          <cell r="N124">
            <v>4782.18</v>
          </cell>
          <cell r="O124">
            <v>4</v>
          </cell>
          <cell r="P124">
            <v>2010</v>
          </cell>
          <cell r="Q124">
            <v>119</v>
          </cell>
          <cell r="R124">
            <v>64187</v>
          </cell>
          <cell r="S124" t="str">
            <v>POI</v>
          </cell>
          <cell r="T124">
            <v>55</v>
          </cell>
          <cell r="U124">
            <v>0</v>
          </cell>
          <cell r="V124">
            <v>500400287104</v>
          </cell>
          <cell r="W124" t="str">
            <v>7D-44-D1-35-52</v>
          </cell>
        </row>
        <row r="125">
          <cell r="A125" t="str">
            <v>120907</v>
          </cell>
          <cell r="B125" t="str">
            <v>I1</v>
          </cell>
          <cell r="C125" t="str">
            <v>FUNDACION  ACLO</v>
          </cell>
          <cell r="D125" t="str">
            <v>CONDORIRI S/N</v>
          </cell>
          <cell r="E125">
            <v>3176</v>
          </cell>
          <cell r="F125">
            <v>0</v>
          </cell>
          <cell r="G125">
            <v>20</v>
          </cell>
          <cell r="H125">
            <v>1048.08</v>
          </cell>
          <cell r="I125">
            <v>1261.7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300.27</v>
          </cell>
          <cell r="O125">
            <v>4</v>
          </cell>
          <cell r="P125">
            <v>2010</v>
          </cell>
          <cell r="Q125">
            <v>119</v>
          </cell>
          <cell r="R125">
            <v>64260</v>
          </cell>
          <cell r="S125" t="str">
            <v>POI</v>
          </cell>
          <cell r="T125">
            <v>55</v>
          </cell>
          <cell r="U125">
            <v>0</v>
          </cell>
          <cell r="V125">
            <v>500400287104</v>
          </cell>
          <cell r="W125" t="str">
            <v>AA-48-57-FA-B9</v>
          </cell>
        </row>
        <row r="126">
          <cell r="A126" t="str">
            <v>120912</v>
          </cell>
          <cell r="B126" t="str">
            <v>I2</v>
          </cell>
          <cell r="C126" t="str">
            <v>EMPRESA MINERA EMLEC</v>
          </cell>
          <cell r="D126" t="str">
            <v>CHUQUISACA FINAL S/N</v>
          </cell>
          <cell r="E126">
            <v>65311</v>
          </cell>
          <cell r="F126">
            <v>14061</v>
          </cell>
          <cell r="G126">
            <v>125</v>
          </cell>
          <cell r="H126">
            <v>21552.63</v>
          </cell>
          <cell r="I126">
            <v>7885.62</v>
          </cell>
          <cell r="J126">
            <v>0</v>
          </cell>
          <cell r="K126">
            <v>2812.62</v>
          </cell>
          <cell r="L126">
            <v>960</v>
          </cell>
          <cell r="M126">
            <v>0</v>
          </cell>
          <cell r="N126">
            <v>3826.97</v>
          </cell>
          <cell r="O126">
            <v>4</v>
          </cell>
          <cell r="P126">
            <v>2010</v>
          </cell>
          <cell r="Q126">
            <v>119</v>
          </cell>
          <cell r="R126">
            <v>64195</v>
          </cell>
          <cell r="S126" t="str">
            <v>POI</v>
          </cell>
          <cell r="T126">
            <v>55</v>
          </cell>
          <cell r="U126">
            <v>0</v>
          </cell>
          <cell r="V126">
            <v>500400287104</v>
          </cell>
          <cell r="W126" t="str">
            <v>7B-F5-AB-0E-58</v>
          </cell>
        </row>
        <row r="127">
          <cell r="A127" t="str">
            <v>120912.50</v>
          </cell>
          <cell r="B127" t="str">
            <v>I2</v>
          </cell>
          <cell r="C127" t="str">
            <v>EM&amp;CONS BOMBORI SRL</v>
          </cell>
          <cell r="D127" t="str">
            <v>CHUQUISACA F S/N</v>
          </cell>
          <cell r="E127">
            <v>61573</v>
          </cell>
          <cell r="F127">
            <v>0</v>
          </cell>
          <cell r="G127">
            <v>128</v>
          </cell>
          <cell r="H127">
            <v>20319.09</v>
          </cell>
          <cell r="I127">
            <v>8074.88</v>
          </cell>
          <cell r="J127">
            <v>0</v>
          </cell>
          <cell r="K127">
            <v>2651.64</v>
          </cell>
          <cell r="L127">
            <v>0</v>
          </cell>
          <cell r="M127">
            <v>0</v>
          </cell>
          <cell r="N127">
            <v>3691.22</v>
          </cell>
          <cell r="O127">
            <v>4</v>
          </cell>
          <cell r="P127">
            <v>2010</v>
          </cell>
          <cell r="Q127">
            <v>119</v>
          </cell>
          <cell r="R127">
            <v>64256</v>
          </cell>
          <cell r="S127" t="str">
            <v>POI</v>
          </cell>
          <cell r="T127">
            <v>55</v>
          </cell>
          <cell r="U127">
            <v>0</v>
          </cell>
          <cell r="V127">
            <v>500400287104</v>
          </cell>
          <cell r="W127" t="str">
            <v>9B-9C-E6-C8-37</v>
          </cell>
        </row>
        <row r="128">
          <cell r="A128" t="str">
            <v>120915</v>
          </cell>
          <cell r="B128" t="str">
            <v>I2</v>
          </cell>
          <cell r="C128" t="str">
            <v>PETRA MINERALS &amp; TRADING</v>
          </cell>
          <cell r="D128" t="str">
            <v>CHUQUISACA S/N S/N</v>
          </cell>
          <cell r="E128">
            <v>61943</v>
          </cell>
          <cell r="F128">
            <v>9665</v>
          </cell>
          <cell r="G128">
            <v>159</v>
          </cell>
          <cell r="H128">
            <v>20441.189999999999</v>
          </cell>
          <cell r="I128">
            <v>10030.52</v>
          </cell>
          <cell r="J128">
            <v>0</v>
          </cell>
          <cell r="K128">
            <v>2667.58</v>
          </cell>
          <cell r="L128">
            <v>960</v>
          </cell>
          <cell r="M128">
            <v>0</v>
          </cell>
          <cell r="N128">
            <v>3961.32</v>
          </cell>
          <cell r="O128">
            <v>4</v>
          </cell>
          <cell r="P128">
            <v>2010</v>
          </cell>
          <cell r="Q128">
            <v>119</v>
          </cell>
          <cell r="R128">
            <v>64188</v>
          </cell>
          <cell r="S128" t="str">
            <v>POI</v>
          </cell>
          <cell r="T128">
            <v>55</v>
          </cell>
          <cell r="U128">
            <v>0</v>
          </cell>
          <cell r="V128">
            <v>500400287104</v>
          </cell>
          <cell r="W128" t="str">
            <v>5B-EC-F2-16-F0</v>
          </cell>
        </row>
        <row r="129">
          <cell r="A129" t="str">
            <v>120917</v>
          </cell>
          <cell r="B129" t="str">
            <v>I2</v>
          </cell>
          <cell r="C129" t="str">
            <v>CONSORCIO MINERO S.A.</v>
          </cell>
          <cell r="D129" t="str">
            <v>CIRCUNVALACION S/N</v>
          </cell>
          <cell r="E129">
            <v>104487</v>
          </cell>
          <cell r="F129">
            <v>38136</v>
          </cell>
          <cell r="G129">
            <v>257</v>
          </cell>
          <cell r="H129">
            <v>34480.71</v>
          </cell>
          <cell r="I129">
            <v>16212.84</v>
          </cell>
          <cell r="J129">
            <v>0</v>
          </cell>
          <cell r="K129">
            <v>4499.7299999999996</v>
          </cell>
          <cell r="L129">
            <v>960</v>
          </cell>
          <cell r="M129">
            <v>0</v>
          </cell>
          <cell r="N129">
            <v>6590.16</v>
          </cell>
          <cell r="O129">
            <v>4</v>
          </cell>
          <cell r="P129">
            <v>2010</v>
          </cell>
          <cell r="Q129">
            <v>119</v>
          </cell>
          <cell r="R129">
            <v>64198</v>
          </cell>
          <cell r="S129" t="str">
            <v>POI</v>
          </cell>
          <cell r="T129">
            <v>55</v>
          </cell>
          <cell r="U129">
            <v>0</v>
          </cell>
          <cell r="V129">
            <v>500400287104</v>
          </cell>
          <cell r="W129" t="str">
            <v>09-4B-34-82-70</v>
          </cell>
        </row>
        <row r="130">
          <cell r="A130" t="str">
            <v>120918</v>
          </cell>
          <cell r="B130" t="str">
            <v>I1</v>
          </cell>
          <cell r="C130" t="str">
            <v>AAPOS  POTOSI</v>
          </cell>
          <cell r="D130" t="str">
            <v>PUITUCANI S/N</v>
          </cell>
          <cell r="E130">
            <v>313</v>
          </cell>
          <cell r="F130">
            <v>86</v>
          </cell>
          <cell r="G130">
            <v>11</v>
          </cell>
          <cell r="H130">
            <v>103.29</v>
          </cell>
          <cell r="I130">
            <v>693.94</v>
          </cell>
          <cell r="J130">
            <v>0</v>
          </cell>
          <cell r="K130">
            <v>13.48</v>
          </cell>
          <cell r="L130">
            <v>0</v>
          </cell>
          <cell r="M130">
            <v>0</v>
          </cell>
          <cell r="N130">
            <v>103.64</v>
          </cell>
          <cell r="O130">
            <v>4</v>
          </cell>
          <cell r="P130">
            <v>2010</v>
          </cell>
          <cell r="Q130">
            <v>119</v>
          </cell>
          <cell r="R130">
            <v>64217</v>
          </cell>
          <cell r="S130" t="str">
            <v>POI</v>
          </cell>
          <cell r="T130">
            <v>55</v>
          </cell>
          <cell r="U130">
            <v>0</v>
          </cell>
          <cell r="V130">
            <v>500400287104</v>
          </cell>
          <cell r="W130" t="str">
            <v>EA-B8-F4-5A-7F</v>
          </cell>
        </row>
        <row r="131">
          <cell r="A131" t="str">
            <v>120919</v>
          </cell>
          <cell r="B131" t="str">
            <v>I2</v>
          </cell>
          <cell r="C131" t="str">
            <v>COOP. MINERA UNIFICADA POTOSI LTDA.</v>
          </cell>
          <cell r="D131" t="str">
            <v>M. COLQUECHACA S/N</v>
          </cell>
          <cell r="E131">
            <v>5558</v>
          </cell>
          <cell r="F131">
            <v>0</v>
          </cell>
          <cell r="G131">
            <v>60</v>
          </cell>
          <cell r="H131">
            <v>1834.14</v>
          </cell>
          <cell r="I131">
            <v>3785.1</v>
          </cell>
          <cell r="J131">
            <v>0</v>
          </cell>
          <cell r="K131">
            <v>239.36</v>
          </cell>
          <cell r="L131">
            <v>0</v>
          </cell>
          <cell r="M131">
            <v>0</v>
          </cell>
          <cell r="N131">
            <v>730.5</v>
          </cell>
          <cell r="O131">
            <v>4</v>
          </cell>
          <cell r="P131">
            <v>2010</v>
          </cell>
          <cell r="Q131">
            <v>119</v>
          </cell>
          <cell r="R131">
            <v>64219</v>
          </cell>
          <cell r="S131" t="str">
            <v>POI</v>
          </cell>
          <cell r="T131">
            <v>55</v>
          </cell>
          <cell r="U131">
            <v>0</v>
          </cell>
          <cell r="V131">
            <v>500400287104</v>
          </cell>
          <cell r="W131" t="str">
            <v>14-72-92-A2</v>
          </cell>
        </row>
        <row r="132">
          <cell r="A132" t="str">
            <v>120920</v>
          </cell>
          <cell r="B132" t="str">
            <v>I2</v>
          </cell>
          <cell r="C132" t="str">
            <v>SERGEOMIN . .</v>
          </cell>
          <cell r="D132" t="str">
            <v>CHUQUISACA S/N</v>
          </cell>
          <cell r="E132">
            <v>120</v>
          </cell>
          <cell r="F132">
            <v>0</v>
          </cell>
          <cell r="G132">
            <v>3</v>
          </cell>
          <cell r="H132">
            <v>39.6</v>
          </cell>
          <cell r="I132">
            <v>189.26</v>
          </cell>
          <cell r="J132">
            <v>0</v>
          </cell>
          <cell r="K132">
            <v>5.17</v>
          </cell>
          <cell r="L132">
            <v>0</v>
          </cell>
          <cell r="M132">
            <v>0</v>
          </cell>
          <cell r="N132">
            <v>29.75</v>
          </cell>
          <cell r="O132">
            <v>4</v>
          </cell>
          <cell r="P132">
            <v>2010</v>
          </cell>
          <cell r="Q132">
            <v>119</v>
          </cell>
          <cell r="R132">
            <v>64196</v>
          </cell>
          <cell r="S132" t="str">
            <v>POI</v>
          </cell>
          <cell r="T132">
            <v>55</v>
          </cell>
          <cell r="U132">
            <v>0</v>
          </cell>
          <cell r="V132">
            <v>500400287104</v>
          </cell>
          <cell r="W132" t="str">
            <v>88-15-5E-7C</v>
          </cell>
        </row>
        <row r="133">
          <cell r="A133" t="str">
            <v>120921.50</v>
          </cell>
          <cell r="B133" t="str">
            <v>I2</v>
          </cell>
          <cell r="C133" t="str">
            <v>CRUZ TORRES JUAN</v>
          </cell>
          <cell r="D133" t="str">
            <v>MINA PORVENIR S/N</v>
          </cell>
          <cell r="E133">
            <v>38</v>
          </cell>
          <cell r="F133">
            <v>0</v>
          </cell>
          <cell r="G133">
            <v>3</v>
          </cell>
          <cell r="H133">
            <v>12.54</v>
          </cell>
          <cell r="I133">
            <v>189.26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26.23</v>
          </cell>
          <cell r="O133">
            <v>4</v>
          </cell>
          <cell r="P133">
            <v>2010</v>
          </cell>
          <cell r="Q133">
            <v>119</v>
          </cell>
          <cell r="R133">
            <v>64213</v>
          </cell>
          <cell r="S133" t="str">
            <v>POI</v>
          </cell>
          <cell r="T133">
            <v>55</v>
          </cell>
          <cell r="U133">
            <v>0</v>
          </cell>
          <cell r="V133">
            <v>500400287104</v>
          </cell>
          <cell r="W133" t="str">
            <v>2E-66-63-70-CB</v>
          </cell>
        </row>
        <row r="134">
          <cell r="A134" t="str">
            <v>120922</v>
          </cell>
          <cell r="B134" t="str">
            <v>I1</v>
          </cell>
          <cell r="C134" t="str">
            <v>GARNICA FERNANDEZ CARMELO</v>
          </cell>
          <cell r="D134" t="str">
            <v>M. PORVENIR S/N</v>
          </cell>
          <cell r="E134">
            <v>334</v>
          </cell>
          <cell r="F134">
            <v>0</v>
          </cell>
          <cell r="G134">
            <v>3</v>
          </cell>
          <cell r="H134">
            <v>110.22</v>
          </cell>
          <cell r="I134">
            <v>189.26</v>
          </cell>
          <cell r="J134">
            <v>0</v>
          </cell>
          <cell r="K134">
            <v>14.38</v>
          </cell>
          <cell r="L134">
            <v>0</v>
          </cell>
          <cell r="M134">
            <v>0</v>
          </cell>
          <cell r="N134">
            <v>38.93</v>
          </cell>
          <cell r="O134">
            <v>4</v>
          </cell>
          <cell r="P134">
            <v>2010</v>
          </cell>
          <cell r="Q134">
            <v>119</v>
          </cell>
          <cell r="R134">
            <v>64262</v>
          </cell>
          <cell r="S134" t="str">
            <v>POI</v>
          </cell>
          <cell r="T134">
            <v>55</v>
          </cell>
          <cell r="U134">
            <v>0</v>
          </cell>
          <cell r="V134">
            <v>500400287104</v>
          </cell>
          <cell r="W134" t="str">
            <v>C0-52-10-E6-DA</v>
          </cell>
        </row>
        <row r="135">
          <cell r="A135" t="str">
            <v>120924</v>
          </cell>
          <cell r="B135" t="str">
            <v>I2</v>
          </cell>
          <cell r="C135" t="str">
            <v>EMPRESA MINERA EL MOLINO LTDA.</v>
          </cell>
          <cell r="D135" t="str">
            <v>CHUQUISACA S/N S/N</v>
          </cell>
          <cell r="E135">
            <v>728</v>
          </cell>
          <cell r="F135">
            <v>0</v>
          </cell>
          <cell r="G135">
            <v>13</v>
          </cell>
          <cell r="H135">
            <v>240.24</v>
          </cell>
          <cell r="I135">
            <v>820.1</v>
          </cell>
          <cell r="J135">
            <v>0</v>
          </cell>
          <cell r="K135">
            <v>31.35</v>
          </cell>
          <cell r="L135">
            <v>0</v>
          </cell>
          <cell r="M135">
            <v>0</v>
          </cell>
          <cell r="N135">
            <v>137.84</v>
          </cell>
          <cell r="O135">
            <v>4</v>
          </cell>
          <cell r="P135">
            <v>2010</v>
          </cell>
          <cell r="Q135">
            <v>119</v>
          </cell>
          <cell r="R135">
            <v>64186</v>
          </cell>
          <cell r="S135" t="str">
            <v>POI</v>
          </cell>
          <cell r="T135">
            <v>55</v>
          </cell>
          <cell r="U135">
            <v>0</v>
          </cell>
          <cell r="V135">
            <v>500400287104</v>
          </cell>
          <cell r="W135" t="str">
            <v>0C-26-F0-9E-E1</v>
          </cell>
        </row>
        <row r="136">
          <cell r="A136" t="str">
            <v>120929</v>
          </cell>
          <cell r="B136" t="str">
            <v>I2</v>
          </cell>
          <cell r="C136" t="str">
            <v>CHOQUE UÑO FABIAN</v>
          </cell>
          <cell r="D136" t="str">
            <v>M. LA PLATA S/N</v>
          </cell>
          <cell r="E136">
            <v>214</v>
          </cell>
          <cell r="F136">
            <v>76</v>
          </cell>
          <cell r="G136">
            <v>5</v>
          </cell>
          <cell r="H136">
            <v>70.62</v>
          </cell>
          <cell r="I136">
            <v>315.42</v>
          </cell>
          <cell r="J136">
            <v>0</v>
          </cell>
          <cell r="K136">
            <v>9.2200000000000006</v>
          </cell>
          <cell r="L136">
            <v>0</v>
          </cell>
          <cell r="M136">
            <v>0</v>
          </cell>
          <cell r="N136">
            <v>50.19</v>
          </cell>
          <cell r="O136">
            <v>4</v>
          </cell>
          <cell r="P136">
            <v>2010</v>
          </cell>
          <cell r="Q136">
            <v>119</v>
          </cell>
          <cell r="R136">
            <v>64121</v>
          </cell>
          <cell r="S136" t="str">
            <v>POI</v>
          </cell>
          <cell r="T136">
            <v>90</v>
          </cell>
          <cell r="U136">
            <v>0</v>
          </cell>
          <cell r="V136">
            <v>500400287104</v>
          </cell>
          <cell r="W136" t="str">
            <v>FA-19-AF-85</v>
          </cell>
        </row>
        <row r="137">
          <cell r="A137" t="str">
            <v>120932</v>
          </cell>
          <cell r="B137" t="str">
            <v>I1</v>
          </cell>
          <cell r="C137" t="str">
            <v>ZAMBRANA LLANOS RUBEN</v>
          </cell>
          <cell r="D137" t="str">
            <v>M. CONSTANZA S/N</v>
          </cell>
          <cell r="E137">
            <v>300</v>
          </cell>
          <cell r="F137">
            <v>0</v>
          </cell>
          <cell r="G137">
            <v>2</v>
          </cell>
          <cell r="H137">
            <v>99</v>
          </cell>
          <cell r="I137">
            <v>126.17</v>
          </cell>
          <cell r="J137">
            <v>0</v>
          </cell>
          <cell r="K137">
            <v>12.92</v>
          </cell>
          <cell r="L137">
            <v>0</v>
          </cell>
          <cell r="M137">
            <v>0</v>
          </cell>
          <cell r="N137">
            <v>29.27</v>
          </cell>
          <cell r="O137">
            <v>4</v>
          </cell>
          <cell r="P137">
            <v>2010</v>
          </cell>
          <cell r="Q137">
            <v>119</v>
          </cell>
          <cell r="R137">
            <v>64233</v>
          </cell>
          <cell r="S137" t="str">
            <v>POI</v>
          </cell>
          <cell r="T137">
            <v>55</v>
          </cell>
          <cell r="U137">
            <v>0</v>
          </cell>
          <cell r="V137">
            <v>500400287104</v>
          </cell>
          <cell r="W137" t="str">
            <v>91-1C-DA-B8</v>
          </cell>
        </row>
        <row r="138">
          <cell r="A138" t="str">
            <v>120933</v>
          </cell>
          <cell r="B138" t="str">
            <v>I2</v>
          </cell>
          <cell r="C138" t="str">
            <v>BUSTAMANTE GARCIA RENE</v>
          </cell>
          <cell r="D138" t="str">
            <v>M. ACONCAGUA S/N</v>
          </cell>
          <cell r="E138">
            <v>966</v>
          </cell>
          <cell r="F138">
            <v>446</v>
          </cell>
          <cell r="G138">
            <v>40</v>
          </cell>
          <cell r="H138">
            <v>318.77999999999997</v>
          </cell>
          <cell r="I138">
            <v>2523.4</v>
          </cell>
          <cell r="J138">
            <v>0</v>
          </cell>
          <cell r="K138">
            <v>41.6</v>
          </cell>
          <cell r="L138">
            <v>0</v>
          </cell>
          <cell r="M138">
            <v>0</v>
          </cell>
          <cell r="N138">
            <v>369.48</v>
          </cell>
          <cell r="O138">
            <v>4</v>
          </cell>
          <cell r="P138">
            <v>2010</v>
          </cell>
          <cell r="Q138">
            <v>119</v>
          </cell>
          <cell r="R138">
            <v>64255</v>
          </cell>
          <cell r="S138" t="str">
            <v>POI</v>
          </cell>
          <cell r="T138">
            <v>55</v>
          </cell>
          <cell r="U138">
            <v>0</v>
          </cell>
          <cell r="V138">
            <v>500400287104</v>
          </cell>
          <cell r="W138" t="str">
            <v>BF-A6-33-34</v>
          </cell>
        </row>
        <row r="139">
          <cell r="A139" t="str">
            <v>120934</v>
          </cell>
          <cell r="B139" t="str">
            <v>I1</v>
          </cell>
          <cell r="C139" t="str">
            <v>MAMANI VILLANUEVA WILBER</v>
          </cell>
          <cell r="D139" t="str">
            <v>MINA CONSTANZA S/N</v>
          </cell>
          <cell r="E139">
            <v>223</v>
          </cell>
          <cell r="F139">
            <v>0</v>
          </cell>
          <cell r="G139">
            <v>2</v>
          </cell>
          <cell r="H139">
            <v>73.59</v>
          </cell>
          <cell r="I139">
            <v>126.17</v>
          </cell>
          <cell r="J139">
            <v>0</v>
          </cell>
          <cell r="K139">
            <v>9.6</v>
          </cell>
          <cell r="L139">
            <v>0</v>
          </cell>
          <cell r="M139">
            <v>0</v>
          </cell>
          <cell r="N139">
            <v>25.97</v>
          </cell>
          <cell r="O139">
            <v>4</v>
          </cell>
          <cell r="P139">
            <v>2010</v>
          </cell>
          <cell r="Q139">
            <v>119</v>
          </cell>
          <cell r="R139">
            <v>64154</v>
          </cell>
          <cell r="S139" t="str">
            <v>POI</v>
          </cell>
          <cell r="T139">
            <v>55</v>
          </cell>
          <cell r="U139">
            <v>0</v>
          </cell>
          <cell r="V139">
            <v>500400287104</v>
          </cell>
          <cell r="W139" t="str">
            <v>BA-19-2B-AC-58</v>
          </cell>
        </row>
        <row r="140">
          <cell r="A140" t="str">
            <v>120935</v>
          </cell>
          <cell r="B140" t="str">
            <v>I2</v>
          </cell>
          <cell r="C140" t="str">
            <v>COOPERATIVA VILLA IMPERIAL</v>
          </cell>
          <cell r="D140" t="str">
            <v>MINA CONSTANZA S/N</v>
          </cell>
          <cell r="E140">
            <v>7928</v>
          </cell>
          <cell r="F140">
            <v>2030</v>
          </cell>
          <cell r="G140">
            <v>64</v>
          </cell>
          <cell r="H140">
            <v>2616.2399999999998</v>
          </cell>
          <cell r="I140">
            <v>4037.44</v>
          </cell>
          <cell r="J140">
            <v>0</v>
          </cell>
          <cell r="K140">
            <v>341.42</v>
          </cell>
          <cell r="L140">
            <v>0</v>
          </cell>
          <cell r="M140">
            <v>0</v>
          </cell>
          <cell r="N140">
            <v>864.98</v>
          </cell>
          <cell r="O140">
            <v>4</v>
          </cell>
          <cell r="P140">
            <v>2010</v>
          </cell>
          <cell r="Q140">
            <v>119</v>
          </cell>
          <cell r="R140">
            <v>64207</v>
          </cell>
          <cell r="S140" t="str">
            <v>POI</v>
          </cell>
          <cell r="T140">
            <v>55</v>
          </cell>
          <cell r="U140">
            <v>0</v>
          </cell>
          <cell r="V140">
            <v>500400287104</v>
          </cell>
          <cell r="W140" t="str">
            <v>CA-56-81-D6-AA</v>
          </cell>
        </row>
        <row r="141">
          <cell r="A141" t="str">
            <v>120939</v>
          </cell>
          <cell r="B141" t="str">
            <v>I2</v>
          </cell>
          <cell r="C141" t="str">
            <v>EMPRESA  MINERA SANTA LUCIA</v>
          </cell>
          <cell r="D141" t="str">
            <v>MINA CONCEBIDA S/N</v>
          </cell>
          <cell r="E141">
            <v>14950</v>
          </cell>
          <cell r="F141">
            <v>5785</v>
          </cell>
          <cell r="G141">
            <v>96</v>
          </cell>
          <cell r="H141">
            <v>4933.5</v>
          </cell>
          <cell r="I141">
            <v>6056.16</v>
          </cell>
          <cell r="J141">
            <v>0</v>
          </cell>
          <cell r="K141">
            <v>643.82000000000005</v>
          </cell>
          <cell r="L141">
            <v>0</v>
          </cell>
          <cell r="M141">
            <v>0</v>
          </cell>
          <cell r="N141">
            <v>1428.66</v>
          </cell>
          <cell r="O141">
            <v>4</v>
          </cell>
          <cell r="P141">
            <v>2010</v>
          </cell>
          <cell r="Q141">
            <v>119</v>
          </cell>
          <cell r="R141">
            <v>64125</v>
          </cell>
          <cell r="S141" t="str">
            <v>POI</v>
          </cell>
          <cell r="T141">
            <v>90</v>
          </cell>
          <cell r="U141">
            <v>0</v>
          </cell>
          <cell r="V141">
            <v>500400287104</v>
          </cell>
          <cell r="W141" t="str">
            <v>2F-C7-CA-61-C0</v>
          </cell>
        </row>
        <row r="142">
          <cell r="A142" t="str">
            <v>120940</v>
          </cell>
          <cell r="B142" t="str">
            <v>I2</v>
          </cell>
          <cell r="C142" t="str">
            <v>EMPRESA MIN. SANTA CATALINA LTDA.</v>
          </cell>
          <cell r="D142" t="str">
            <v>BETANZOS FINAL S/N</v>
          </cell>
          <cell r="E142">
            <v>99826</v>
          </cell>
          <cell r="F142">
            <v>58</v>
          </cell>
          <cell r="G142">
            <v>237</v>
          </cell>
          <cell r="H142">
            <v>32942.58</v>
          </cell>
          <cell r="I142">
            <v>14951.14</v>
          </cell>
          <cell r="J142">
            <v>0</v>
          </cell>
          <cell r="K142">
            <v>4299.01</v>
          </cell>
          <cell r="L142">
            <v>960</v>
          </cell>
          <cell r="M142">
            <v>0</v>
          </cell>
          <cell r="N142">
            <v>6226.18</v>
          </cell>
          <cell r="O142">
            <v>4</v>
          </cell>
          <cell r="P142">
            <v>2010</v>
          </cell>
          <cell r="Q142">
            <v>119</v>
          </cell>
          <cell r="R142">
            <v>64162</v>
          </cell>
          <cell r="S142" t="str">
            <v>POI</v>
          </cell>
          <cell r="T142">
            <v>55</v>
          </cell>
          <cell r="U142">
            <v>0</v>
          </cell>
          <cell r="V142">
            <v>500400287104</v>
          </cell>
          <cell r="W142" t="str">
            <v>7D-DF-FF-8B</v>
          </cell>
        </row>
        <row r="143">
          <cell r="A143" t="str">
            <v>120941</v>
          </cell>
          <cell r="B143" t="str">
            <v>I2</v>
          </cell>
          <cell r="C143" t="str">
            <v>COOPERATIVA MINERA UNIFICADA POTOSI</v>
          </cell>
          <cell r="D143" t="str">
            <v>CERRO RICO - MINA SA S/N</v>
          </cell>
          <cell r="E143">
            <v>4787</v>
          </cell>
          <cell r="F143">
            <v>132</v>
          </cell>
          <cell r="G143">
            <v>61</v>
          </cell>
          <cell r="H143">
            <v>1579.71</v>
          </cell>
          <cell r="I143">
            <v>3848.18</v>
          </cell>
          <cell r="J143">
            <v>0</v>
          </cell>
          <cell r="K143">
            <v>206.15</v>
          </cell>
          <cell r="L143">
            <v>0</v>
          </cell>
          <cell r="M143">
            <v>0</v>
          </cell>
          <cell r="N143">
            <v>705.63</v>
          </cell>
          <cell r="O143">
            <v>4</v>
          </cell>
          <cell r="P143">
            <v>2010</v>
          </cell>
          <cell r="Q143">
            <v>119</v>
          </cell>
          <cell r="R143">
            <v>64257</v>
          </cell>
          <cell r="S143" t="str">
            <v>POI</v>
          </cell>
          <cell r="T143">
            <v>55</v>
          </cell>
          <cell r="U143">
            <v>0</v>
          </cell>
          <cell r="V143">
            <v>500400287104</v>
          </cell>
          <cell r="W143" t="str">
            <v>5D-26-DC-1E</v>
          </cell>
        </row>
        <row r="144">
          <cell r="A144" t="str">
            <v>120944</v>
          </cell>
          <cell r="B144" t="str">
            <v>I2</v>
          </cell>
          <cell r="C144" t="str">
            <v>COOPERATIVA  27 DE MARZO</v>
          </cell>
          <cell r="D144" t="str">
            <v>MINA LA NEGRA S/N</v>
          </cell>
          <cell r="E144">
            <v>8177</v>
          </cell>
          <cell r="F144">
            <v>4390</v>
          </cell>
          <cell r="G144">
            <v>82</v>
          </cell>
          <cell r="H144">
            <v>2698.41</v>
          </cell>
          <cell r="I144">
            <v>5172.97</v>
          </cell>
          <cell r="J144">
            <v>165.3</v>
          </cell>
          <cell r="K144">
            <v>352.14</v>
          </cell>
          <cell r="L144">
            <v>0</v>
          </cell>
          <cell r="M144">
            <v>0</v>
          </cell>
          <cell r="N144">
            <v>1044.77</v>
          </cell>
          <cell r="O144">
            <v>4</v>
          </cell>
          <cell r="P144">
            <v>2010</v>
          </cell>
          <cell r="Q144">
            <v>119</v>
          </cell>
          <cell r="R144">
            <v>64119</v>
          </cell>
          <cell r="S144" t="str">
            <v>POI</v>
          </cell>
          <cell r="T144">
            <v>90</v>
          </cell>
          <cell r="U144">
            <v>0</v>
          </cell>
          <cell r="V144">
            <v>500400287104</v>
          </cell>
          <cell r="W144" t="str">
            <v>66-12-0A-76-1A</v>
          </cell>
        </row>
        <row r="145">
          <cell r="A145" t="str">
            <v>120944.50</v>
          </cell>
          <cell r="B145" t="str">
            <v>I1</v>
          </cell>
          <cell r="C145" t="str">
            <v>EMPRESA MINERA SANTA LUCIA LTDA</v>
          </cell>
          <cell r="D145" t="str">
            <v>MINA REAL SOCABON S/N</v>
          </cell>
          <cell r="E145">
            <v>135</v>
          </cell>
          <cell r="F145">
            <v>103</v>
          </cell>
          <cell r="G145">
            <v>3</v>
          </cell>
          <cell r="H145">
            <v>44.55</v>
          </cell>
          <cell r="I145">
            <v>189.26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30.4</v>
          </cell>
          <cell r="O145">
            <v>4</v>
          </cell>
          <cell r="P145">
            <v>2010</v>
          </cell>
          <cell r="Q145">
            <v>119</v>
          </cell>
          <cell r="R145">
            <v>64130</v>
          </cell>
          <cell r="S145" t="str">
            <v>POI</v>
          </cell>
          <cell r="T145">
            <v>90</v>
          </cell>
          <cell r="U145">
            <v>0</v>
          </cell>
          <cell r="V145">
            <v>500400287104</v>
          </cell>
          <cell r="W145" t="str">
            <v>C6-9C-5F-DE-3E</v>
          </cell>
        </row>
        <row r="146">
          <cell r="A146" t="str">
            <v>120946.10</v>
          </cell>
          <cell r="B146" t="str">
            <v>I2</v>
          </cell>
          <cell r="C146" t="str">
            <v>CRUZ MAMANI CELESTINO</v>
          </cell>
          <cell r="D146" t="str">
            <v>M. FORZADOS I S/N</v>
          </cell>
          <cell r="E146">
            <v>4456</v>
          </cell>
          <cell r="F146">
            <v>0</v>
          </cell>
          <cell r="G146">
            <v>79</v>
          </cell>
          <cell r="H146">
            <v>1470.48</v>
          </cell>
          <cell r="I146">
            <v>4983.72</v>
          </cell>
          <cell r="J146">
            <v>0</v>
          </cell>
          <cell r="K146">
            <v>191.9</v>
          </cell>
          <cell r="L146">
            <v>0</v>
          </cell>
          <cell r="M146">
            <v>0</v>
          </cell>
          <cell r="N146">
            <v>839.05</v>
          </cell>
          <cell r="O146">
            <v>4</v>
          </cell>
          <cell r="P146">
            <v>2010</v>
          </cell>
          <cell r="Q146">
            <v>119</v>
          </cell>
          <cell r="R146">
            <v>64212</v>
          </cell>
          <cell r="S146" t="str">
            <v>POI</v>
          </cell>
          <cell r="T146">
            <v>55</v>
          </cell>
          <cell r="U146">
            <v>0</v>
          </cell>
          <cell r="V146">
            <v>500400287104</v>
          </cell>
          <cell r="W146" t="str">
            <v>21-2B-4F-E8-14</v>
          </cell>
        </row>
        <row r="147">
          <cell r="A147" t="str">
            <v>120947</v>
          </cell>
          <cell r="B147" t="str">
            <v>I2</v>
          </cell>
          <cell r="C147" t="str">
            <v>NOGALES . JUAN CARLOS</v>
          </cell>
          <cell r="D147" t="str">
            <v>FORZADOS I S/N</v>
          </cell>
          <cell r="E147">
            <v>20552</v>
          </cell>
          <cell r="F147">
            <v>9308</v>
          </cell>
          <cell r="G147">
            <v>111</v>
          </cell>
          <cell r="H147">
            <v>6782.16</v>
          </cell>
          <cell r="I147">
            <v>7002.44</v>
          </cell>
          <cell r="J147">
            <v>0</v>
          </cell>
          <cell r="K147">
            <v>885.07</v>
          </cell>
          <cell r="L147">
            <v>0</v>
          </cell>
          <cell r="M147">
            <v>0</v>
          </cell>
          <cell r="N147">
            <v>1792</v>
          </cell>
          <cell r="O147">
            <v>4</v>
          </cell>
          <cell r="P147">
            <v>2010</v>
          </cell>
          <cell r="Q147">
            <v>119</v>
          </cell>
          <cell r="R147">
            <v>64242</v>
          </cell>
          <cell r="S147" t="str">
            <v>POI</v>
          </cell>
          <cell r="T147">
            <v>55</v>
          </cell>
          <cell r="U147">
            <v>0</v>
          </cell>
          <cell r="V147">
            <v>500400287104</v>
          </cell>
          <cell r="W147" t="str">
            <v>F5-20-4D-79-6F</v>
          </cell>
        </row>
        <row r="148">
          <cell r="A148" t="str">
            <v>120949</v>
          </cell>
          <cell r="B148" t="str">
            <v>I2</v>
          </cell>
          <cell r="C148" t="str">
            <v>IMBOL  S.A.</v>
          </cell>
          <cell r="D148" t="str">
            <v>CIRCUNVALACION S/N</v>
          </cell>
          <cell r="E148">
            <v>181384</v>
          </cell>
          <cell r="F148">
            <v>65387</v>
          </cell>
          <cell r="G148">
            <v>482</v>
          </cell>
          <cell r="H148">
            <v>59856.72</v>
          </cell>
          <cell r="I148">
            <v>30406.97</v>
          </cell>
          <cell r="J148">
            <v>0</v>
          </cell>
          <cell r="K148">
            <v>7811.3</v>
          </cell>
          <cell r="L148">
            <v>960</v>
          </cell>
          <cell r="M148">
            <v>0</v>
          </cell>
          <cell r="N148">
            <v>11734.28</v>
          </cell>
          <cell r="O148">
            <v>4</v>
          </cell>
          <cell r="P148">
            <v>2010</v>
          </cell>
          <cell r="Q148">
            <v>119</v>
          </cell>
          <cell r="R148">
            <v>64210</v>
          </cell>
          <cell r="S148" t="str">
            <v>POI</v>
          </cell>
          <cell r="T148">
            <v>55</v>
          </cell>
          <cell r="U148">
            <v>0</v>
          </cell>
          <cell r="V148">
            <v>500400287104</v>
          </cell>
          <cell r="W148" t="str">
            <v>FA-46-CB-5D</v>
          </cell>
        </row>
        <row r="149">
          <cell r="A149" t="str">
            <v>120950</v>
          </cell>
          <cell r="B149" t="str">
            <v>I2</v>
          </cell>
          <cell r="C149" t="str">
            <v>EMP. MIN. CAREAGA ALURRALDE</v>
          </cell>
          <cell r="D149" t="str">
            <v>STA. ROSA S/N</v>
          </cell>
          <cell r="E149">
            <v>130554</v>
          </cell>
          <cell r="F149">
            <v>73950</v>
          </cell>
          <cell r="G149">
            <v>323</v>
          </cell>
          <cell r="H149">
            <v>43082.82</v>
          </cell>
          <cell r="I149">
            <v>20376.46</v>
          </cell>
          <cell r="J149">
            <v>2157.62</v>
          </cell>
          <cell r="K149">
            <v>5622.31</v>
          </cell>
          <cell r="L149">
            <v>960</v>
          </cell>
          <cell r="M149">
            <v>0</v>
          </cell>
          <cell r="N149">
            <v>8530.2000000000007</v>
          </cell>
          <cell r="O149">
            <v>4</v>
          </cell>
          <cell r="P149">
            <v>2010</v>
          </cell>
          <cell r="Q149">
            <v>119</v>
          </cell>
          <cell r="R149">
            <v>64201</v>
          </cell>
          <cell r="S149" t="str">
            <v>POI</v>
          </cell>
          <cell r="T149">
            <v>55</v>
          </cell>
          <cell r="U149">
            <v>0</v>
          </cell>
          <cell r="V149">
            <v>500400287104</v>
          </cell>
          <cell r="W149" t="str">
            <v>33-B4-6A-61-C8</v>
          </cell>
        </row>
        <row r="150">
          <cell r="A150" t="str">
            <v>120951</v>
          </cell>
          <cell r="B150" t="str">
            <v>I2</v>
          </cell>
          <cell r="C150" t="str">
            <v>EMP. MIN. CANALMIN EXPORT SRL.</v>
          </cell>
          <cell r="D150" t="str">
            <v>CIRCUNVALACION 8540 8540</v>
          </cell>
          <cell r="E150">
            <v>16000</v>
          </cell>
          <cell r="F150">
            <v>3813</v>
          </cell>
          <cell r="G150">
            <v>324</v>
          </cell>
          <cell r="H150">
            <v>5280</v>
          </cell>
          <cell r="I150">
            <v>20439.54</v>
          </cell>
          <cell r="J150">
            <v>0</v>
          </cell>
          <cell r="K150">
            <v>689.04</v>
          </cell>
          <cell r="L150">
            <v>960</v>
          </cell>
          <cell r="M150">
            <v>0</v>
          </cell>
          <cell r="N150">
            <v>3343.54</v>
          </cell>
          <cell r="O150">
            <v>4</v>
          </cell>
          <cell r="P150">
            <v>2010</v>
          </cell>
          <cell r="Q150">
            <v>119</v>
          </cell>
          <cell r="R150">
            <v>64209</v>
          </cell>
          <cell r="S150" t="str">
            <v>POI</v>
          </cell>
          <cell r="T150">
            <v>55</v>
          </cell>
          <cell r="U150">
            <v>0</v>
          </cell>
          <cell r="V150">
            <v>500400287104</v>
          </cell>
          <cell r="W150" t="str">
            <v>CF-56-87-8B-12</v>
          </cell>
        </row>
        <row r="151">
          <cell r="A151" t="str">
            <v>120952</v>
          </cell>
          <cell r="B151" t="str">
            <v>I2</v>
          </cell>
          <cell r="C151" t="str">
            <v>NOGALES GARRON JUAN CARLOS</v>
          </cell>
          <cell r="D151" t="str">
            <v>CIRCUNVALACION S/N</v>
          </cell>
          <cell r="E151">
            <v>202482</v>
          </cell>
          <cell r="F151">
            <v>78477</v>
          </cell>
          <cell r="G151">
            <v>407</v>
          </cell>
          <cell r="H151">
            <v>66819.06</v>
          </cell>
          <cell r="I151">
            <v>25675.599999999999</v>
          </cell>
          <cell r="J151">
            <v>0</v>
          </cell>
          <cell r="K151">
            <v>8719.89</v>
          </cell>
          <cell r="L151">
            <v>960</v>
          </cell>
          <cell r="M151">
            <v>0</v>
          </cell>
          <cell r="N151">
            <v>12024.31</v>
          </cell>
          <cell r="O151">
            <v>4</v>
          </cell>
          <cell r="P151">
            <v>2010</v>
          </cell>
          <cell r="Q151">
            <v>119</v>
          </cell>
          <cell r="R151">
            <v>64199</v>
          </cell>
          <cell r="S151" t="str">
            <v>POI</v>
          </cell>
          <cell r="T151">
            <v>55</v>
          </cell>
          <cell r="U151">
            <v>0</v>
          </cell>
          <cell r="V151">
            <v>500400287104</v>
          </cell>
          <cell r="W151" t="str">
            <v>55-51-70-F4-05</v>
          </cell>
        </row>
        <row r="152">
          <cell r="A152" t="str">
            <v>120952.20</v>
          </cell>
          <cell r="B152" t="str">
            <v>I1</v>
          </cell>
          <cell r="C152" t="str">
            <v>EMPRESA MINERA SANTA LUCIA</v>
          </cell>
          <cell r="D152" t="str">
            <v>CIRCUNVALACION S/N</v>
          </cell>
          <cell r="E152">
            <v>1982</v>
          </cell>
          <cell r="F152">
            <v>1041</v>
          </cell>
          <cell r="G152">
            <v>32</v>
          </cell>
          <cell r="H152">
            <v>654.05999999999995</v>
          </cell>
          <cell r="I152">
            <v>2018.72</v>
          </cell>
          <cell r="J152">
            <v>45.44</v>
          </cell>
          <cell r="K152">
            <v>85.36</v>
          </cell>
          <cell r="L152">
            <v>0</v>
          </cell>
          <cell r="M152">
            <v>0</v>
          </cell>
          <cell r="N152">
            <v>353.37</v>
          </cell>
          <cell r="O152">
            <v>4</v>
          </cell>
          <cell r="P152">
            <v>2010</v>
          </cell>
          <cell r="Q152">
            <v>119</v>
          </cell>
          <cell r="R152">
            <v>64193</v>
          </cell>
          <cell r="S152" t="str">
            <v>POI</v>
          </cell>
          <cell r="T152">
            <v>55</v>
          </cell>
          <cell r="U152">
            <v>0</v>
          </cell>
          <cell r="V152">
            <v>500400287104</v>
          </cell>
          <cell r="W152" t="str">
            <v>13-4B-43-FD-8F</v>
          </cell>
        </row>
        <row r="153">
          <cell r="A153" t="str">
            <v>120952.50</v>
          </cell>
          <cell r="B153" t="str">
            <v>I1</v>
          </cell>
          <cell r="C153" t="str">
            <v>LAMBOL  S.A.</v>
          </cell>
          <cell r="D153" t="str">
            <v>CIRCUNVALACION S/N</v>
          </cell>
          <cell r="E153">
            <v>1054</v>
          </cell>
          <cell r="F153">
            <v>0</v>
          </cell>
          <cell r="G153">
            <v>7</v>
          </cell>
          <cell r="H153">
            <v>347.82</v>
          </cell>
          <cell r="I153">
            <v>441.6</v>
          </cell>
          <cell r="J153">
            <v>0</v>
          </cell>
          <cell r="K153">
            <v>45.39</v>
          </cell>
          <cell r="L153">
            <v>0</v>
          </cell>
          <cell r="M153">
            <v>0</v>
          </cell>
          <cell r="N153">
            <v>102.62</v>
          </cell>
          <cell r="O153">
            <v>4</v>
          </cell>
          <cell r="P153">
            <v>2010</v>
          </cell>
          <cell r="Q153">
            <v>119</v>
          </cell>
          <cell r="R153">
            <v>64204</v>
          </cell>
          <cell r="S153" t="str">
            <v>POI</v>
          </cell>
          <cell r="T153">
            <v>55</v>
          </cell>
          <cell r="U153">
            <v>0</v>
          </cell>
          <cell r="V153">
            <v>500400287104</v>
          </cell>
          <cell r="W153" t="str">
            <v>39-2A-F5-C8</v>
          </cell>
        </row>
        <row r="154">
          <cell r="A154" t="str">
            <v>120954</v>
          </cell>
          <cell r="B154" t="str">
            <v>I2</v>
          </cell>
          <cell r="C154" t="str">
            <v>EMPRESA MINERA CANALMIN EXPORT S.R.L.</v>
          </cell>
          <cell r="D154" t="str">
            <v>MINA SAN MARTIN S/N</v>
          </cell>
          <cell r="E154">
            <v>640</v>
          </cell>
          <cell r="F154">
            <v>19</v>
          </cell>
          <cell r="G154">
            <v>51</v>
          </cell>
          <cell r="H154">
            <v>211.2</v>
          </cell>
          <cell r="I154">
            <v>3217.34</v>
          </cell>
          <cell r="J154">
            <v>0</v>
          </cell>
          <cell r="K154">
            <v>27.56</v>
          </cell>
          <cell r="L154">
            <v>0</v>
          </cell>
          <cell r="M154">
            <v>0</v>
          </cell>
          <cell r="N154">
            <v>445.71</v>
          </cell>
          <cell r="O154">
            <v>4</v>
          </cell>
          <cell r="P154">
            <v>2010</v>
          </cell>
          <cell r="Q154">
            <v>119</v>
          </cell>
          <cell r="R154">
            <v>64143</v>
          </cell>
          <cell r="S154" t="str">
            <v>POI</v>
          </cell>
          <cell r="T154">
            <v>90</v>
          </cell>
          <cell r="U154">
            <v>0</v>
          </cell>
          <cell r="V154">
            <v>500400287104</v>
          </cell>
          <cell r="W154" t="str">
            <v>05-80-17-EA-7C</v>
          </cell>
        </row>
        <row r="155">
          <cell r="A155" t="str">
            <v>120956</v>
          </cell>
          <cell r="B155" t="str">
            <v>I1</v>
          </cell>
          <cell r="C155" t="str">
            <v>MARCA MARIN DONATO</v>
          </cell>
          <cell r="D155" t="str">
            <v>R. DE LUNA 171 S/N</v>
          </cell>
          <cell r="E155">
            <v>132</v>
          </cell>
          <cell r="F155">
            <v>0</v>
          </cell>
          <cell r="G155">
            <v>5</v>
          </cell>
          <cell r="H155">
            <v>43.56</v>
          </cell>
          <cell r="I155">
            <v>315.42</v>
          </cell>
          <cell r="J155">
            <v>0</v>
          </cell>
          <cell r="K155">
            <v>5.68</v>
          </cell>
          <cell r="L155">
            <v>0</v>
          </cell>
          <cell r="M155">
            <v>0</v>
          </cell>
          <cell r="N155">
            <v>46.67</v>
          </cell>
          <cell r="O155">
            <v>4</v>
          </cell>
          <cell r="P155">
            <v>2010</v>
          </cell>
          <cell r="Q155">
            <v>119</v>
          </cell>
          <cell r="R155">
            <v>64146</v>
          </cell>
          <cell r="S155" t="str">
            <v>POI</v>
          </cell>
          <cell r="T155">
            <v>90</v>
          </cell>
          <cell r="U155">
            <v>0</v>
          </cell>
          <cell r="V155">
            <v>500400287104</v>
          </cell>
          <cell r="W155" t="str">
            <v>B1-85-91-62</v>
          </cell>
        </row>
        <row r="156">
          <cell r="A156" t="str">
            <v>120957.500</v>
          </cell>
          <cell r="B156" t="str">
            <v>I2</v>
          </cell>
          <cell r="C156" t="str">
            <v>COOPERATIVA . COMIMAN</v>
          </cell>
          <cell r="D156" t="str">
            <v>MINA ENCINAS S/N</v>
          </cell>
          <cell r="E156">
            <v>12223</v>
          </cell>
          <cell r="F156">
            <v>68</v>
          </cell>
          <cell r="G156">
            <v>82</v>
          </cell>
          <cell r="H156">
            <v>4033.59</v>
          </cell>
          <cell r="I156">
            <v>5172.97</v>
          </cell>
          <cell r="J156">
            <v>0</v>
          </cell>
          <cell r="K156">
            <v>526.38</v>
          </cell>
          <cell r="L156">
            <v>0</v>
          </cell>
          <cell r="M156">
            <v>0</v>
          </cell>
          <cell r="N156">
            <v>1196.8499999999999</v>
          </cell>
          <cell r="O156">
            <v>4</v>
          </cell>
          <cell r="P156">
            <v>2010</v>
          </cell>
          <cell r="Q156">
            <v>119</v>
          </cell>
          <cell r="R156">
            <v>64112</v>
          </cell>
          <cell r="S156" t="str">
            <v>POI</v>
          </cell>
          <cell r="T156">
            <v>90</v>
          </cell>
          <cell r="U156">
            <v>0</v>
          </cell>
          <cell r="V156">
            <v>500400287104</v>
          </cell>
          <cell r="W156" t="str">
            <v>B6-D4-F7-1E</v>
          </cell>
        </row>
        <row r="157">
          <cell r="A157" t="str">
            <v>120958</v>
          </cell>
          <cell r="B157" t="str">
            <v>I2</v>
          </cell>
          <cell r="C157" t="str">
            <v>EMPRESA ANACLETO ALAVE SRL</v>
          </cell>
          <cell r="D157" t="str">
            <v>MINA ENCINAS S/N</v>
          </cell>
          <cell r="E157">
            <v>68969</v>
          </cell>
          <cell r="F157">
            <v>24429</v>
          </cell>
          <cell r="G157">
            <v>111</v>
          </cell>
          <cell r="H157">
            <v>22759.77</v>
          </cell>
          <cell r="I157">
            <v>7002.44</v>
          </cell>
          <cell r="J157">
            <v>0</v>
          </cell>
          <cell r="K157">
            <v>2970.15</v>
          </cell>
          <cell r="L157">
            <v>0</v>
          </cell>
          <cell r="M157">
            <v>0</v>
          </cell>
          <cell r="N157">
            <v>3869.09</v>
          </cell>
          <cell r="O157">
            <v>4</v>
          </cell>
          <cell r="P157">
            <v>2010</v>
          </cell>
          <cell r="Q157">
            <v>119</v>
          </cell>
          <cell r="R157">
            <v>64147</v>
          </cell>
          <cell r="S157" t="str">
            <v>POI</v>
          </cell>
          <cell r="T157">
            <v>90</v>
          </cell>
          <cell r="U157">
            <v>0</v>
          </cell>
          <cell r="V157">
            <v>500400287104</v>
          </cell>
          <cell r="W157" t="str">
            <v>13-8F-96-B7-7A</v>
          </cell>
        </row>
        <row r="158">
          <cell r="A158" t="str">
            <v>120958.50</v>
          </cell>
          <cell r="B158" t="str">
            <v>I2</v>
          </cell>
          <cell r="C158" t="str">
            <v>MINA ARGENTA  .</v>
          </cell>
          <cell r="D158" t="str">
            <v>MINA ENCINAS S/N</v>
          </cell>
          <cell r="E158">
            <v>556</v>
          </cell>
          <cell r="F158">
            <v>101</v>
          </cell>
          <cell r="G158">
            <v>40</v>
          </cell>
          <cell r="H158">
            <v>183.48</v>
          </cell>
          <cell r="I158">
            <v>2523.4</v>
          </cell>
          <cell r="J158">
            <v>0</v>
          </cell>
          <cell r="K158">
            <v>23.94</v>
          </cell>
          <cell r="L158">
            <v>0</v>
          </cell>
          <cell r="M158">
            <v>0</v>
          </cell>
          <cell r="N158">
            <v>351.89</v>
          </cell>
          <cell r="O158">
            <v>4</v>
          </cell>
          <cell r="P158">
            <v>2010</v>
          </cell>
          <cell r="Q158">
            <v>119</v>
          </cell>
          <cell r="R158">
            <v>64144</v>
          </cell>
          <cell r="S158" t="str">
            <v>POI</v>
          </cell>
          <cell r="T158">
            <v>90</v>
          </cell>
          <cell r="U158">
            <v>0</v>
          </cell>
          <cell r="V158">
            <v>500400287104</v>
          </cell>
          <cell r="W158" t="str">
            <v>74-CE-E2-6F-B8</v>
          </cell>
        </row>
        <row r="159">
          <cell r="A159" t="str">
            <v>120963</v>
          </cell>
          <cell r="B159" t="str">
            <v>I2</v>
          </cell>
          <cell r="C159" t="str">
            <v>QUISPE PABLO SANCHEZ CIRILO -</v>
          </cell>
          <cell r="D159" t="str">
            <v>M. KORIMAYU S/N</v>
          </cell>
          <cell r="E159">
            <v>3747</v>
          </cell>
          <cell r="F159">
            <v>2479</v>
          </cell>
          <cell r="G159">
            <v>67</v>
          </cell>
          <cell r="H159">
            <v>1236.51</v>
          </cell>
          <cell r="I159">
            <v>4226.7</v>
          </cell>
          <cell r="J159">
            <v>431.59</v>
          </cell>
          <cell r="K159">
            <v>161.36000000000001</v>
          </cell>
          <cell r="L159">
            <v>0</v>
          </cell>
          <cell r="M159">
            <v>0</v>
          </cell>
          <cell r="N159">
            <v>766.32</v>
          </cell>
          <cell r="O159">
            <v>4</v>
          </cell>
          <cell r="P159">
            <v>2010</v>
          </cell>
          <cell r="Q159">
            <v>119</v>
          </cell>
          <cell r="R159">
            <v>64114</v>
          </cell>
          <cell r="S159" t="str">
            <v>POI</v>
          </cell>
          <cell r="T159">
            <v>90</v>
          </cell>
          <cell r="U159">
            <v>0</v>
          </cell>
          <cell r="V159">
            <v>500400287104</v>
          </cell>
          <cell r="W159" t="str">
            <v>69-D4-DB-42</v>
          </cell>
        </row>
        <row r="160">
          <cell r="A160" t="str">
            <v>120963.50</v>
          </cell>
          <cell r="B160" t="str">
            <v>I2</v>
          </cell>
          <cell r="C160" t="str">
            <v>ARANDO   ROLANDO</v>
          </cell>
          <cell r="D160" t="str">
            <v>M. KORIMAYU S/N</v>
          </cell>
          <cell r="E160">
            <v>11060</v>
          </cell>
          <cell r="F160">
            <v>1914</v>
          </cell>
          <cell r="G160">
            <v>92</v>
          </cell>
          <cell r="H160">
            <v>3649.8</v>
          </cell>
          <cell r="I160">
            <v>5803.82</v>
          </cell>
          <cell r="J160">
            <v>0</v>
          </cell>
          <cell r="K160">
            <v>476.3</v>
          </cell>
          <cell r="L160">
            <v>0</v>
          </cell>
          <cell r="M160">
            <v>0</v>
          </cell>
          <cell r="N160">
            <v>1228.97</v>
          </cell>
          <cell r="O160">
            <v>4</v>
          </cell>
          <cell r="P160">
            <v>2010</v>
          </cell>
          <cell r="Q160">
            <v>119</v>
          </cell>
          <cell r="R160">
            <v>64122</v>
          </cell>
          <cell r="S160" t="str">
            <v>POI</v>
          </cell>
          <cell r="T160">
            <v>90</v>
          </cell>
          <cell r="U160">
            <v>0</v>
          </cell>
          <cell r="V160">
            <v>500400287104</v>
          </cell>
          <cell r="W160" t="str">
            <v>86-BE-5A-B3</v>
          </cell>
        </row>
        <row r="161">
          <cell r="A161" t="str">
            <v>120964</v>
          </cell>
          <cell r="B161" t="str">
            <v>I2</v>
          </cell>
          <cell r="C161" t="str">
            <v>EMPRESA MINERA BOLIVAR</v>
          </cell>
          <cell r="D161" t="str">
            <v>MINA PAILAVIRI S/N</v>
          </cell>
          <cell r="E161">
            <v>8167</v>
          </cell>
          <cell r="F161">
            <v>5407</v>
          </cell>
          <cell r="G161">
            <v>86</v>
          </cell>
          <cell r="H161">
            <v>2695.11</v>
          </cell>
          <cell r="I161">
            <v>5425.31</v>
          </cell>
          <cell r="J161">
            <v>641.51</v>
          </cell>
          <cell r="K161">
            <v>351.71</v>
          </cell>
          <cell r="L161">
            <v>0</v>
          </cell>
          <cell r="M161">
            <v>0</v>
          </cell>
          <cell r="N161">
            <v>1139.05</v>
          </cell>
          <cell r="O161">
            <v>4</v>
          </cell>
          <cell r="P161">
            <v>2010</v>
          </cell>
          <cell r="Q161">
            <v>119</v>
          </cell>
          <cell r="R161">
            <v>64113</v>
          </cell>
          <cell r="S161" t="str">
            <v>POI</v>
          </cell>
          <cell r="T161">
            <v>90</v>
          </cell>
          <cell r="U161">
            <v>0</v>
          </cell>
          <cell r="V161">
            <v>500400287104</v>
          </cell>
          <cell r="W161" t="str">
            <v>CB-BC-CE-C7-FD</v>
          </cell>
        </row>
        <row r="162">
          <cell r="A162" t="str">
            <v>120964.50</v>
          </cell>
          <cell r="B162" t="str">
            <v>I2</v>
          </cell>
          <cell r="C162" t="str">
            <v>ZAMBRANA ARACA MARIO</v>
          </cell>
          <cell r="D162" t="str">
            <v>PAILAVIRI (M. S. MIGUEL) S/N</v>
          </cell>
          <cell r="E162">
            <v>59</v>
          </cell>
          <cell r="F162">
            <v>0</v>
          </cell>
          <cell r="G162">
            <v>3</v>
          </cell>
          <cell r="H162">
            <v>19.47</v>
          </cell>
          <cell r="I162">
            <v>189.26</v>
          </cell>
          <cell r="J162">
            <v>0</v>
          </cell>
          <cell r="K162">
            <v>2.54</v>
          </cell>
          <cell r="L162">
            <v>0</v>
          </cell>
          <cell r="M162">
            <v>0</v>
          </cell>
          <cell r="N162">
            <v>27.13</v>
          </cell>
          <cell r="O162">
            <v>4</v>
          </cell>
          <cell r="P162">
            <v>2010</v>
          </cell>
          <cell r="Q162">
            <v>119</v>
          </cell>
          <cell r="R162">
            <v>64128</v>
          </cell>
          <cell r="S162" t="str">
            <v>POI</v>
          </cell>
          <cell r="T162">
            <v>90</v>
          </cell>
          <cell r="U162">
            <v>0</v>
          </cell>
          <cell r="V162">
            <v>500400287104</v>
          </cell>
          <cell r="W162" t="str">
            <v>64-06-88-B1-DC</v>
          </cell>
        </row>
        <row r="163">
          <cell r="A163" t="str">
            <v>120964.60</v>
          </cell>
          <cell r="B163" t="str">
            <v>I2</v>
          </cell>
          <cell r="C163" t="str">
            <v>JANKO VILLANUEVA NESTOR</v>
          </cell>
          <cell r="D163" t="str">
            <v>PAILAVIRI (M. ACONCAGUA) S/N</v>
          </cell>
          <cell r="E163">
            <v>134</v>
          </cell>
          <cell r="F163">
            <v>0</v>
          </cell>
          <cell r="G163">
            <v>3</v>
          </cell>
          <cell r="H163">
            <v>44.22</v>
          </cell>
          <cell r="I163">
            <v>189.26</v>
          </cell>
          <cell r="J163">
            <v>0</v>
          </cell>
          <cell r="K163">
            <v>5.77</v>
          </cell>
          <cell r="L163">
            <v>0</v>
          </cell>
          <cell r="M163">
            <v>0</v>
          </cell>
          <cell r="N163">
            <v>30.35</v>
          </cell>
          <cell r="O163">
            <v>4</v>
          </cell>
          <cell r="P163">
            <v>2010</v>
          </cell>
          <cell r="Q163">
            <v>119</v>
          </cell>
          <cell r="R163">
            <v>64129</v>
          </cell>
          <cell r="S163" t="str">
            <v>POI</v>
          </cell>
          <cell r="T163">
            <v>90</v>
          </cell>
          <cell r="U163">
            <v>0</v>
          </cell>
          <cell r="V163">
            <v>500400287104</v>
          </cell>
          <cell r="W163" t="str">
            <v>33-CD-CD-02</v>
          </cell>
        </row>
        <row r="164">
          <cell r="A164" t="str">
            <v>120965</v>
          </cell>
          <cell r="B164" t="str">
            <v>I2</v>
          </cell>
          <cell r="C164" t="str">
            <v>COOPERATIVA MINERA  27 DE MARZO</v>
          </cell>
          <cell r="D164" t="str">
            <v>CERRO CHICO S/N</v>
          </cell>
          <cell r="E164">
            <v>103</v>
          </cell>
          <cell r="F164">
            <v>0</v>
          </cell>
          <cell r="G164">
            <v>5</v>
          </cell>
          <cell r="H164">
            <v>33.99</v>
          </cell>
          <cell r="I164">
            <v>315.42</v>
          </cell>
          <cell r="J164">
            <v>0</v>
          </cell>
          <cell r="K164">
            <v>4.4400000000000004</v>
          </cell>
          <cell r="L164">
            <v>0</v>
          </cell>
          <cell r="M164">
            <v>0</v>
          </cell>
          <cell r="N164">
            <v>45.42</v>
          </cell>
          <cell r="O164">
            <v>4</v>
          </cell>
          <cell r="P164">
            <v>2010</v>
          </cell>
          <cell r="Q164">
            <v>119</v>
          </cell>
          <cell r="R164">
            <v>64138</v>
          </cell>
          <cell r="S164" t="str">
            <v>POI</v>
          </cell>
          <cell r="T164">
            <v>90</v>
          </cell>
          <cell r="U164">
            <v>0</v>
          </cell>
          <cell r="V164">
            <v>500400287104</v>
          </cell>
          <cell r="W164" t="str">
            <v>C6-AF-9C-24</v>
          </cell>
        </row>
        <row r="165">
          <cell r="A165" t="str">
            <v>120966</v>
          </cell>
          <cell r="B165" t="str">
            <v>I2</v>
          </cell>
          <cell r="C165" t="str">
            <v>EMPRESA MINERA BOLIVAR</v>
          </cell>
          <cell r="D165" t="str">
            <v>MINA ROBERTO S/N</v>
          </cell>
          <cell r="E165">
            <v>5172</v>
          </cell>
          <cell r="F165">
            <v>0</v>
          </cell>
          <cell r="G165">
            <v>87</v>
          </cell>
          <cell r="H165">
            <v>1706.76</v>
          </cell>
          <cell r="I165">
            <v>5488.4</v>
          </cell>
          <cell r="J165">
            <v>0</v>
          </cell>
          <cell r="K165">
            <v>222.73</v>
          </cell>
          <cell r="L165">
            <v>0</v>
          </cell>
          <cell r="M165">
            <v>0</v>
          </cell>
          <cell r="N165">
            <v>935.37</v>
          </cell>
          <cell r="O165">
            <v>4</v>
          </cell>
          <cell r="P165">
            <v>2010</v>
          </cell>
          <cell r="Q165">
            <v>119</v>
          </cell>
          <cell r="R165">
            <v>64229</v>
          </cell>
          <cell r="S165" t="str">
            <v>POI</v>
          </cell>
          <cell r="T165">
            <v>55</v>
          </cell>
          <cell r="U165">
            <v>0</v>
          </cell>
          <cell r="V165">
            <v>500400287104</v>
          </cell>
          <cell r="W165" t="str">
            <v>D0-BE-7B-E4-16</v>
          </cell>
        </row>
        <row r="166">
          <cell r="A166" t="str">
            <v>120967.500</v>
          </cell>
          <cell r="B166" t="str">
            <v>I2</v>
          </cell>
          <cell r="C166" t="str">
            <v>COOP. MINERA RESERVA FISCAL LTDA.</v>
          </cell>
          <cell r="D166" t="str">
            <v>MINA SAN NICOLAS S/N</v>
          </cell>
          <cell r="E166">
            <v>2555</v>
          </cell>
          <cell r="F166">
            <v>2410</v>
          </cell>
          <cell r="G166">
            <v>25</v>
          </cell>
          <cell r="H166">
            <v>843.15</v>
          </cell>
          <cell r="I166">
            <v>1577.12</v>
          </cell>
          <cell r="J166">
            <v>0</v>
          </cell>
          <cell r="K166">
            <v>110.03</v>
          </cell>
          <cell r="L166">
            <v>0</v>
          </cell>
          <cell r="M166">
            <v>0</v>
          </cell>
          <cell r="N166">
            <v>314.64</v>
          </cell>
          <cell r="O166">
            <v>4</v>
          </cell>
          <cell r="P166">
            <v>2010</v>
          </cell>
          <cell r="Q166">
            <v>119</v>
          </cell>
          <cell r="R166">
            <v>64228</v>
          </cell>
          <cell r="S166" t="str">
            <v>POI</v>
          </cell>
          <cell r="T166">
            <v>55</v>
          </cell>
          <cell r="U166">
            <v>0</v>
          </cell>
          <cell r="V166">
            <v>500400287104</v>
          </cell>
          <cell r="W166" t="str">
            <v>60-17-B9-8E</v>
          </cell>
        </row>
        <row r="167">
          <cell r="A167" t="str">
            <v>120967.700</v>
          </cell>
          <cell r="B167" t="str">
            <v>I1</v>
          </cell>
          <cell r="C167" t="str">
            <v>EMP. COMER. SAN PEDRO POTOSI</v>
          </cell>
          <cell r="D167" t="str">
            <v>MINA SAN PEDRO S/N</v>
          </cell>
          <cell r="E167">
            <v>1050</v>
          </cell>
          <cell r="F167">
            <v>0</v>
          </cell>
          <cell r="G167">
            <v>32</v>
          </cell>
          <cell r="H167">
            <v>346.5</v>
          </cell>
          <cell r="I167">
            <v>2018.72</v>
          </cell>
          <cell r="J167">
            <v>0</v>
          </cell>
          <cell r="K167">
            <v>45.22</v>
          </cell>
          <cell r="L167">
            <v>0</v>
          </cell>
          <cell r="M167">
            <v>0</v>
          </cell>
          <cell r="N167">
            <v>307.48</v>
          </cell>
          <cell r="O167">
            <v>4</v>
          </cell>
          <cell r="P167">
            <v>2010</v>
          </cell>
          <cell r="Q167">
            <v>119</v>
          </cell>
          <cell r="R167">
            <v>64266</v>
          </cell>
          <cell r="S167" t="str">
            <v>POI</v>
          </cell>
          <cell r="T167">
            <v>55</v>
          </cell>
          <cell r="U167">
            <v>0</v>
          </cell>
          <cell r="V167">
            <v>500400287104</v>
          </cell>
          <cell r="W167" t="str">
            <v>3D-6B-4F-C1</v>
          </cell>
        </row>
        <row r="168">
          <cell r="A168" t="str">
            <v>120969</v>
          </cell>
          <cell r="B168" t="str">
            <v>I2</v>
          </cell>
          <cell r="C168" t="str">
            <v>COOP. MIN. UNIFICADA POTOSÍ LTDA.</v>
          </cell>
          <cell r="D168" t="str">
            <v>CERRO RICO STA.RITA S/N</v>
          </cell>
          <cell r="E168">
            <v>16835</v>
          </cell>
          <cell r="F168">
            <v>13010</v>
          </cell>
          <cell r="G168">
            <v>61</v>
          </cell>
          <cell r="H168">
            <v>5555.55</v>
          </cell>
          <cell r="I168">
            <v>3848.18</v>
          </cell>
          <cell r="J168">
            <v>1288.31</v>
          </cell>
          <cell r="K168">
            <v>725</v>
          </cell>
          <cell r="L168">
            <v>0</v>
          </cell>
          <cell r="M168">
            <v>0</v>
          </cell>
          <cell r="N168">
            <v>1389.97</v>
          </cell>
          <cell r="O168">
            <v>4</v>
          </cell>
          <cell r="P168">
            <v>2010</v>
          </cell>
          <cell r="Q168">
            <v>119</v>
          </cell>
          <cell r="R168">
            <v>64117</v>
          </cell>
          <cell r="S168" t="str">
            <v>POI</v>
          </cell>
          <cell r="T168">
            <v>90</v>
          </cell>
          <cell r="U168">
            <v>0</v>
          </cell>
          <cell r="V168">
            <v>500400287104</v>
          </cell>
          <cell r="W168" t="str">
            <v>7D-1B-BD-1B-88</v>
          </cell>
        </row>
        <row r="169">
          <cell r="A169" t="str">
            <v>120970</v>
          </cell>
          <cell r="B169" t="str">
            <v>I2</v>
          </cell>
          <cell r="C169" t="str">
            <v>COOPERATIVA  KUNTI .</v>
          </cell>
          <cell r="D169" t="str">
            <v>CERRO CHICO S/N</v>
          </cell>
          <cell r="E169">
            <v>8905</v>
          </cell>
          <cell r="F169">
            <v>4172</v>
          </cell>
          <cell r="G169">
            <v>59</v>
          </cell>
          <cell r="H169">
            <v>2938.65</v>
          </cell>
          <cell r="I169">
            <v>3722.02</v>
          </cell>
          <cell r="J169">
            <v>0</v>
          </cell>
          <cell r="K169">
            <v>383.49</v>
          </cell>
          <cell r="L169">
            <v>0</v>
          </cell>
          <cell r="M169">
            <v>0</v>
          </cell>
          <cell r="N169">
            <v>865.89</v>
          </cell>
          <cell r="O169">
            <v>4</v>
          </cell>
          <cell r="P169">
            <v>2010</v>
          </cell>
          <cell r="Q169">
            <v>119</v>
          </cell>
          <cell r="R169">
            <v>64145</v>
          </cell>
          <cell r="S169" t="str">
            <v>POI</v>
          </cell>
          <cell r="T169">
            <v>90</v>
          </cell>
          <cell r="U169">
            <v>0</v>
          </cell>
          <cell r="V169">
            <v>500400287104</v>
          </cell>
          <cell r="W169" t="str">
            <v>17-15-3F-F1-12</v>
          </cell>
        </row>
        <row r="170">
          <cell r="A170" t="str">
            <v>120970.50</v>
          </cell>
          <cell r="B170" t="str">
            <v>I2</v>
          </cell>
          <cell r="C170" t="str">
            <v>VINCENTI YEVARA TOMAS</v>
          </cell>
          <cell r="D170" t="str">
            <v>CERRO RICO S/N</v>
          </cell>
          <cell r="E170">
            <v>116</v>
          </cell>
          <cell r="F170">
            <v>0</v>
          </cell>
          <cell r="G170">
            <v>5</v>
          </cell>
          <cell r="H170">
            <v>38.28</v>
          </cell>
          <cell r="I170">
            <v>315.42</v>
          </cell>
          <cell r="J170">
            <v>0</v>
          </cell>
          <cell r="K170">
            <v>5</v>
          </cell>
          <cell r="L170">
            <v>0</v>
          </cell>
          <cell r="M170">
            <v>0</v>
          </cell>
          <cell r="N170">
            <v>45.98</v>
          </cell>
          <cell r="O170">
            <v>4</v>
          </cell>
          <cell r="P170">
            <v>2010</v>
          </cell>
          <cell r="Q170">
            <v>119</v>
          </cell>
          <cell r="R170">
            <v>64139</v>
          </cell>
          <cell r="S170" t="str">
            <v>POI</v>
          </cell>
          <cell r="T170">
            <v>90</v>
          </cell>
          <cell r="U170">
            <v>0</v>
          </cell>
          <cell r="V170">
            <v>500400287104</v>
          </cell>
          <cell r="W170" t="str">
            <v>02-23-FF-BD</v>
          </cell>
        </row>
        <row r="171">
          <cell r="A171" t="str">
            <v>120975.50</v>
          </cell>
          <cell r="B171" t="str">
            <v>I1</v>
          </cell>
          <cell r="C171" t="str">
            <v>COOP. MIN. UNIFICADA POTOSI LTDA.</v>
          </cell>
          <cell r="D171" t="str">
            <v>M. SAN GERMAN S/N</v>
          </cell>
          <cell r="E171">
            <v>100</v>
          </cell>
          <cell r="F171">
            <v>0</v>
          </cell>
          <cell r="G171">
            <v>2</v>
          </cell>
          <cell r="H171">
            <v>33</v>
          </cell>
          <cell r="I171">
            <v>126.17</v>
          </cell>
          <cell r="J171">
            <v>0</v>
          </cell>
          <cell r="K171">
            <v>4.3099999999999996</v>
          </cell>
          <cell r="L171">
            <v>0</v>
          </cell>
          <cell r="M171">
            <v>0</v>
          </cell>
          <cell r="N171">
            <v>20.69</v>
          </cell>
          <cell r="O171">
            <v>4</v>
          </cell>
          <cell r="P171">
            <v>2010</v>
          </cell>
          <cell r="Q171">
            <v>119</v>
          </cell>
          <cell r="R171">
            <v>64115</v>
          </cell>
          <cell r="S171" t="str">
            <v>POI</v>
          </cell>
          <cell r="T171">
            <v>90</v>
          </cell>
          <cell r="U171">
            <v>0</v>
          </cell>
          <cell r="V171">
            <v>500400287104</v>
          </cell>
          <cell r="W171" t="str">
            <v>13-00-D4-FE-1A</v>
          </cell>
        </row>
        <row r="172">
          <cell r="A172" t="str">
            <v>120979</v>
          </cell>
          <cell r="B172" t="str">
            <v>I2</v>
          </cell>
          <cell r="C172" t="str">
            <v>COOP. MIN. UNIFICADA POTOSI LTDA.</v>
          </cell>
          <cell r="D172" t="str">
            <v>MINA ROSARIO BAJO S/N</v>
          </cell>
          <cell r="E172">
            <v>17025</v>
          </cell>
          <cell r="F172">
            <v>11323</v>
          </cell>
          <cell r="G172">
            <v>99</v>
          </cell>
          <cell r="H172">
            <v>5618.25</v>
          </cell>
          <cell r="I172">
            <v>6245.42</v>
          </cell>
          <cell r="J172">
            <v>960.96</v>
          </cell>
          <cell r="K172">
            <v>733.18</v>
          </cell>
          <cell r="L172">
            <v>0</v>
          </cell>
          <cell r="M172">
            <v>0</v>
          </cell>
          <cell r="N172">
            <v>1667.2</v>
          </cell>
          <cell r="O172">
            <v>4</v>
          </cell>
          <cell r="P172">
            <v>2010</v>
          </cell>
          <cell r="Q172">
            <v>119</v>
          </cell>
          <cell r="R172">
            <v>64116</v>
          </cell>
          <cell r="S172" t="str">
            <v>POI</v>
          </cell>
          <cell r="T172">
            <v>90</v>
          </cell>
          <cell r="U172">
            <v>0</v>
          </cell>
          <cell r="V172">
            <v>500400287104</v>
          </cell>
          <cell r="W172" t="str">
            <v>1D-FE-E4-A5</v>
          </cell>
        </row>
        <row r="173">
          <cell r="A173" t="str">
            <v>120987</v>
          </cell>
          <cell r="B173" t="str">
            <v>I2</v>
          </cell>
          <cell r="C173" t="str">
            <v>EMP.  MINERA SANTA LUCIA</v>
          </cell>
          <cell r="D173" t="str">
            <v>CERRO RICO S/N</v>
          </cell>
          <cell r="E173">
            <v>18564</v>
          </cell>
          <cell r="F173">
            <v>13</v>
          </cell>
          <cell r="G173">
            <v>112</v>
          </cell>
          <cell r="H173">
            <v>6126.12</v>
          </cell>
          <cell r="I173">
            <v>7065.52</v>
          </cell>
          <cell r="J173">
            <v>0</v>
          </cell>
          <cell r="K173">
            <v>799.46</v>
          </cell>
          <cell r="L173">
            <v>0</v>
          </cell>
          <cell r="M173">
            <v>0</v>
          </cell>
          <cell r="N173">
            <v>1714.91</v>
          </cell>
          <cell r="O173">
            <v>4</v>
          </cell>
          <cell r="P173">
            <v>2010</v>
          </cell>
          <cell r="Q173">
            <v>119</v>
          </cell>
          <cell r="R173">
            <v>64142</v>
          </cell>
          <cell r="S173" t="str">
            <v>POI</v>
          </cell>
          <cell r="T173">
            <v>90</v>
          </cell>
          <cell r="U173">
            <v>0</v>
          </cell>
          <cell r="V173">
            <v>500400287104</v>
          </cell>
          <cell r="W173" t="str">
            <v>B7-83-4D-3F-D0</v>
          </cell>
        </row>
        <row r="174">
          <cell r="A174" t="str">
            <v>120988</v>
          </cell>
          <cell r="B174" t="str">
            <v>I1</v>
          </cell>
          <cell r="C174" t="str">
            <v>COOP. MIN. UNIF. (ROSARIO BAJO)</v>
          </cell>
          <cell r="D174" t="str">
            <v>CERRO RICO S/N</v>
          </cell>
          <cell r="E174">
            <v>2</v>
          </cell>
          <cell r="F174">
            <v>0</v>
          </cell>
          <cell r="G174">
            <v>2</v>
          </cell>
          <cell r="H174">
            <v>0.66</v>
          </cell>
          <cell r="I174">
            <v>126.17</v>
          </cell>
          <cell r="J174">
            <v>0</v>
          </cell>
          <cell r="K174">
            <v>0.09</v>
          </cell>
          <cell r="L174">
            <v>0</v>
          </cell>
          <cell r="M174">
            <v>0</v>
          </cell>
          <cell r="N174">
            <v>16.489999999999998</v>
          </cell>
          <cell r="O174">
            <v>4</v>
          </cell>
          <cell r="P174">
            <v>2010</v>
          </cell>
          <cell r="Q174">
            <v>119</v>
          </cell>
          <cell r="R174">
            <v>64141</v>
          </cell>
          <cell r="S174" t="str">
            <v>POI</v>
          </cell>
          <cell r="T174">
            <v>90</v>
          </cell>
          <cell r="U174">
            <v>0</v>
          </cell>
          <cell r="V174">
            <v>500400287104</v>
          </cell>
          <cell r="W174" t="str">
            <v>17-1C-B2-91-6B</v>
          </cell>
        </row>
        <row r="175">
          <cell r="A175" t="str">
            <v>120991</v>
          </cell>
          <cell r="B175" t="str">
            <v>I2</v>
          </cell>
          <cell r="C175" t="str">
            <v>MAMANI  SEVERINO</v>
          </cell>
          <cell r="D175" t="str">
            <v>MINA SANTA RITA S/N</v>
          </cell>
          <cell r="E175">
            <v>1169</v>
          </cell>
          <cell r="F175">
            <v>0</v>
          </cell>
          <cell r="G175">
            <v>5</v>
          </cell>
          <cell r="H175">
            <v>385.77</v>
          </cell>
          <cell r="I175">
            <v>315.42</v>
          </cell>
          <cell r="J175">
            <v>0</v>
          </cell>
          <cell r="K175">
            <v>50.34</v>
          </cell>
          <cell r="L175">
            <v>0</v>
          </cell>
          <cell r="M175">
            <v>0</v>
          </cell>
          <cell r="N175">
            <v>91.15</v>
          </cell>
          <cell r="O175">
            <v>4</v>
          </cell>
          <cell r="P175">
            <v>2010</v>
          </cell>
          <cell r="Q175">
            <v>119</v>
          </cell>
          <cell r="R175">
            <v>64123</v>
          </cell>
          <cell r="S175" t="str">
            <v>POI</v>
          </cell>
          <cell r="T175">
            <v>90</v>
          </cell>
          <cell r="U175">
            <v>0</v>
          </cell>
          <cell r="V175">
            <v>500400287104</v>
          </cell>
          <cell r="W175" t="str">
            <v>1E-8C-D7-5E</v>
          </cell>
        </row>
        <row r="176">
          <cell r="A176" t="str">
            <v>121000</v>
          </cell>
          <cell r="B176" t="str">
            <v>I2</v>
          </cell>
          <cell r="C176" t="str">
            <v>CALVIMONTE P. HUMBERTO</v>
          </cell>
          <cell r="D176" t="str">
            <v>MEJILLONES 167 167</v>
          </cell>
          <cell r="E176">
            <v>56830</v>
          </cell>
          <cell r="F176">
            <v>24611</v>
          </cell>
          <cell r="G176">
            <v>100</v>
          </cell>
          <cell r="H176">
            <v>18753.900000000001</v>
          </cell>
          <cell r="I176">
            <v>6308.5</v>
          </cell>
          <cell r="J176">
            <v>0</v>
          </cell>
          <cell r="K176">
            <v>2447.38</v>
          </cell>
          <cell r="L176">
            <v>960</v>
          </cell>
          <cell r="M176">
            <v>0</v>
          </cell>
          <cell r="N176">
            <v>3258.11</v>
          </cell>
          <cell r="O176">
            <v>4</v>
          </cell>
          <cell r="P176">
            <v>2010</v>
          </cell>
          <cell r="Q176">
            <v>119</v>
          </cell>
          <cell r="R176">
            <v>64182</v>
          </cell>
          <cell r="S176" t="str">
            <v>POI</v>
          </cell>
          <cell r="T176">
            <v>55</v>
          </cell>
          <cell r="U176">
            <v>0</v>
          </cell>
          <cell r="V176">
            <v>500400287104</v>
          </cell>
          <cell r="W176" t="str">
            <v>DD-A3-D3-F9</v>
          </cell>
        </row>
        <row r="177">
          <cell r="A177" t="str">
            <v>121020</v>
          </cell>
          <cell r="B177" t="str">
            <v>I1</v>
          </cell>
          <cell r="C177" t="str">
            <v>EMPRESA MINERA CHOQUE S.R.L.</v>
          </cell>
          <cell r="D177" t="str">
            <v>MEJILLONES S/N 134</v>
          </cell>
          <cell r="E177">
            <v>455</v>
          </cell>
          <cell r="F177">
            <v>0</v>
          </cell>
          <cell r="G177">
            <v>5</v>
          </cell>
          <cell r="H177">
            <v>150.15</v>
          </cell>
          <cell r="I177">
            <v>315.42</v>
          </cell>
          <cell r="J177">
            <v>0</v>
          </cell>
          <cell r="K177">
            <v>19.600000000000001</v>
          </cell>
          <cell r="L177">
            <v>0</v>
          </cell>
          <cell r="M177">
            <v>0</v>
          </cell>
          <cell r="N177">
            <v>60.52</v>
          </cell>
          <cell r="O177">
            <v>4</v>
          </cell>
          <cell r="P177">
            <v>2010</v>
          </cell>
          <cell r="Q177">
            <v>119</v>
          </cell>
          <cell r="R177">
            <v>64169</v>
          </cell>
          <cell r="S177" t="str">
            <v>POI</v>
          </cell>
          <cell r="T177">
            <v>55</v>
          </cell>
          <cell r="U177">
            <v>0</v>
          </cell>
          <cell r="V177">
            <v>500400287104</v>
          </cell>
          <cell r="W177" t="str">
            <v>F8-28-A8-43-AB</v>
          </cell>
        </row>
        <row r="178">
          <cell r="A178" t="str">
            <v>121030</v>
          </cell>
          <cell r="B178" t="str">
            <v>I2</v>
          </cell>
          <cell r="C178" t="str">
            <v>CERVECERIA NACIONAL POTOSI</v>
          </cell>
          <cell r="D178" t="str">
            <v>LA PAZ  S/N S/N</v>
          </cell>
          <cell r="E178">
            <v>99348</v>
          </cell>
          <cell r="F178">
            <v>6886</v>
          </cell>
          <cell r="G178">
            <v>392</v>
          </cell>
          <cell r="H178">
            <v>32784.839999999997</v>
          </cell>
          <cell r="I178">
            <v>24729.32</v>
          </cell>
          <cell r="J178">
            <v>0</v>
          </cell>
          <cell r="K178">
            <v>4278.42</v>
          </cell>
          <cell r="L178">
            <v>960</v>
          </cell>
          <cell r="M178">
            <v>0</v>
          </cell>
          <cell r="N178">
            <v>7476.84</v>
          </cell>
          <cell r="O178">
            <v>4</v>
          </cell>
          <cell r="P178">
            <v>2010</v>
          </cell>
          <cell r="Q178">
            <v>119</v>
          </cell>
          <cell r="R178">
            <v>64205</v>
          </cell>
          <cell r="S178" t="str">
            <v>POI</v>
          </cell>
          <cell r="T178">
            <v>55</v>
          </cell>
          <cell r="U178">
            <v>0</v>
          </cell>
          <cell r="V178">
            <v>500400287104</v>
          </cell>
          <cell r="W178" t="str">
            <v>1B-14-7F-EA</v>
          </cell>
        </row>
        <row r="179">
          <cell r="A179" t="str">
            <v>121040</v>
          </cell>
          <cell r="B179" t="str">
            <v>I2</v>
          </cell>
          <cell r="C179" t="str">
            <v>INDUSTRIAS POTOSI LTDA.</v>
          </cell>
          <cell r="D179" t="str">
            <v>G. SAN ROQUE S/N</v>
          </cell>
          <cell r="E179">
            <v>57281</v>
          </cell>
          <cell r="F179">
            <v>4842</v>
          </cell>
          <cell r="G179">
            <v>300</v>
          </cell>
          <cell r="H179">
            <v>18902.73</v>
          </cell>
          <cell r="I179">
            <v>18925.5</v>
          </cell>
          <cell r="J179">
            <v>0</v>
          </cell>
          <cell r="K179">
            <v>2466.81</v>
          </cell>
          <cell r="L179">
            <v>960</v>
          </cell>
          <cell r="M179">
            <v>0</v>
          </cell>
          <cell r="N179">
            <v>4917.67</v>
          </cell>
          <cell r="O179">
            <v>4</v>
          </cell>
          <cell r="P179">
            <v>2010</v>
          </cell>
          <cell r="Q179">
            <v>119</v>
          </cell>
          <cell r="R179">
            <v>64397</v>
          </cell>
          <cell r="S179" t="str">
            <v>POI</v>
          </cell>
          <cell r="T179">
            <v>89</v>
          </cell>
          <cell r="U179">
            <v>0</v>
          </cell>
          <cell r="V179">
            <v>500400287104</v>
          </cell>
          <cell r="W179" t="str">
            <v>DC-4B-D8-63-92</v>
          </cell>
        </row>
        <row r="180">
          <cell r="A180" t="str">
            <v>121041</v>
          </cell>
          <cell r="B180" t="str">
            <v>I2</v>
          </cell>
          <cell r="C180" t="str">
            <v>Y.P.F.B. . (P. ENGARRAFADORA)</v>
          </cell>
          <cell r="D180" t="str">
            <v>H.PLAYERS S/N</v>
          </cell>
          <cell r="E180">
            <v>8391</v>
          </cell>
          <cell r="F180">
            <v>0</v>
          </cell>
          <cell r="G180">
            <v>63</v>
          </cell>
          <cell r="H180">
            <v>2769.03</v>
          </cell>
          <cell r="I180">
            <v>3974.36</v>
          </cell>
          <cell r="J180">
            <v>0</v>
          </cell>
          <cell r="K180">
            <v>361.36</v>
          </cell>
          <cell r="L180">
            <v>960</v>
          </cell>
          <cell r="M180">
            <v>0</v>
          </cell>
          <cell r="N180">
            <v>876.64</v>
          </cell>
          <cell r="O180">
            <v>4</v>
          </cell>
          <cell r="P180">
            <v>2010</v>
          </cell>
          <cell r="Q180">
            <v>119</v>
          </cell>
          <cell r="R180">
            <v>64203</v>
          </cell>
          <cell r="S180" t="str">
            <v>POI</v>
          </cell>
          <cell r="T180">
            <v>55</v>
          </cell>
          <cell r="U180">
            <v>0</v>
          </cell>
          <cell r="V180">
            <v>500400287104</v>
          </cell>
          <cell r="W180" t="str">
            <v>45-AC-CE-9B-B6</v>
          </cell>
        </row>
        <row r="181">
          <cell r="A181" t="str">
            <v>121045</v>
          </cell>
          <cell r="B181" t="str">
            <v>I2</v>
          </cell>
          <cell r="C181" t="str">
            <v>C.L.H.B. S. A. .</v>
          </cell>
          <cell r="D181" t="str">
            <v>H.PLAYERS S/N</v>
          </cell>
          <cell r="E181">
            <v>9402</v>
          </cell>
          <cell r="F181">
            <v>6590</v>
          </cell>
          <cell r="G181">
            <v>75</v>
          </cell>
          <cell r="H181">
            <v>3102.66</v>
          </cell>
          <cell r="I181">
            <v>4731.38</v>
          </cell>
          <cell r="J181">
            <v>775.57</v>
          </cell>
          <cell r="K181">
            <v>404.9</v>
          </cell>
          <cell r="L181">
            <v>960</v>
          </cell>
          <cell r="M181">
            <v>0</v>
          </cell>
          <cell r="N181">
            <v>1119.25</v>
          </cell>
          <cell r="O181">
            <v>4</v>
          </cell>
          <cell r="P181">
            <v>2010</v>
          </cell>
          <cell r="Q181">
            <v>119</v>
          </cell>
          <cell r="R181">
            <v>64159</v>
          </cell>
          <cell r="S181" t="str">
            <v>POI</v>
          </cell>
          <cell r="T181">
            <v>55</v>
          </cell>
          <cell r="U181">
            <v>0</v>
          </cell>
          <cell r="V181">
            <v>500400287104</v>
          </cell>
          <cell r="W181" t="str">
            <v>85-60-A1-97</v>
          </cell>
        </row>
        <row r="182">
          <cell r="A182" t="str">
            <v>121058</v>
          </cell>
          <cell r="B182" t="str">
            <v>I2</v>
          </cell>
          <cell r="C182" t="str">
            <v>JESUS  VILLEGAS FELIX</v>
          </cell>
          <cell r="D182" t="str">
            <v>KARACHIPAMAPA S/N</v>
          </cell>
          <cell r="E182">
            <v>11559</v>
          </cell>
          <cell r="F182">
            <v>7699</v>
          </cell>
          <cell r="G182">
            <v>82</v>
          </cell>
          <cell r="H182">
            <v>3814.47</v>
          </cell>
          <cell r="I182">
            <v>5172.97</v>
          </cell>
          <cell r="J182">
            <v>727.98</v>
          </cell>
          <cell r="K182">
            <v>497.79</v>
          </cell>
          <cell r="L182">
            <v>0</v>
          </cell>
          <cell r="M182">
            <v>0</v>
          </cell>
          <cell r="N182">
            <v>1263</v>
          </cell>
          <cell r="O182">
            <v>4</v>
          </cell>
          <cell r="P182">
            <v>2010</v>
          </cell>
          <cell r="Q182">
            <v>119</v>
          </cell>
          <cell r="R182">
            <v>64185</v>
          </cell>
          <cell r="S182" t="str">
            <v>POI</v>
          </cell>
          <cell r="T182">
            <v>55</v>
          </cell>
          <cell r="U182">
            <v>0</v>
          </cell>
          <cell r="V182">
            <v>500400287104</v>
          </cell>
          <cell r="W182" t="str">
            <v>95-E7-F0-5B-82</v>
          </cell>
        </row>
        <row r="183">
          <cell r="A183" t="str">
            <v>121062</v>
          </cell>
          <cell r="B183" t="str">
            <v>I2</v>
          </cell>
          <cell r="C183" t="str">
            <v>CERAMICA COMPOTOSI .</v>
          </cell>
          <cell r="D183" t="str">
            <v xml:space="preserve"> S/N</v>
          </cell>
          <cell r="E183">
            <v>4903</v>
          </cell>
          <cell r="F183">
            <v>1196</v>
          </cell>
          <cell r="G183">
            <v>59</v>
          </cell>
          <cell r="H183">
            <v>1617.99</v>
          </cell>
          <cell r="I183">
            <v>3722.02</v>
          </cell>
          <cell r="J183">
            <v>0</v>
          </cell>
          <cell r="K183">
            <v>211.15</v>
          </cell>
          <cell r="L183">
            <v>0</v>
          </cell>
          <cell r="M183">
            <v>0</v>
          </cell>
          <cell r="N183">
            <v>694.2</v>
          </cell>
          <cell r="O183">
            <v>4</v>
          </cell>
          <cell r="P183">
            <v>2010</v>
          </cell>
          <cell r="Q183">
            <v>119</v>
          </cell>
          <cell r="R183">
            <v>64189</v>
          </cell>
          <cell r="S183" t="str">
            <v>POI</v>
          </cell>
          <cell r="T183">
            <v>55</v>
          </cell>
          <cell r="U183">
            <v>0</v>
          </cell>
          <cell r="V183">
            <v>500400287104</v>
          </cell>
          <cell r="W183" t="str">
            <v>99-09-5A-3C</v>
          </cell>
        </row>
        <row r="184">
          <cell r="A184" t="str">
            <v>121164</v>
          </cell>
          <cell r="B184" t="str">
            <v>I2</v>
          </cell>
          <cell r="C184" t="str">
            <v>SERVICIO DEPARTAMENTAL DE CAMINOS</v>
          </cell>
          <cell r="D184" t="str">
            <v>CHAQUI S/N</v>
          </cell>
          <cell r="E184">
            <v>6267</v>
          </cell>
          <cell r="F184">
            <v>6724</v>
          </cell>
          <cell r="G184">
            <v>61</v>
          </cell>
          <cell r="H184">
            <v>2068.11</v>
          </cell>
          <cell r="I184">
            <v>3848.18</v>
          </cell>
          <cell r="J184">
            <v>1893.21</v>
          </cell>
          <cell r="K184">
            <v>269.89</v>
          </cell>
          <cell r="L184">
            <v>0</v>
          </cell>
          <cell r="M184">
            <v>0</v>
          </cell>
          <cell r="N184">
            <v>1015.24</v>
          </cell>
          <cell r="O184">
            <v>4</v>
          </cell>
          <cell r="P184">
            <v>2010</v>
          </cell>
          <cell r="Q184">
            <v>119</v>
          </cell>
          <cell r="R184">
            <v>64172</v>
          </cell>
          <cell r="S184" t="str">
            <v>POI</v>
          </cell>
          <cell r="T184">
            <v>55</v>
          </cell>
          <cell r="U184">
            <v>0</v>
          </cell>
          <cell r="V184">
            <v>500400287104</v>
          </cell>
          <cell r="W184" t="str">
            <v>36-E6-7A-5B-4B</v>
          </cell>
        </row>
        <row r="185">
          <cell r="A185" t="str">
            <v>121166</v>
          </cell>
          <cell r="B185" t="str">
            <v>I2</v>
          </cell>
          <cell r="C185" t="str">
            <v>SUDAMERICANA DE CONSTRUCCION S.R.L.</v>
          </cell>
          <cell r="D185" t="str">
            <v>BETANZOS S/N</v>
          </cell>
          <cell r="E185">
            <v>7447</v>
          </cell>
          <cell r="F185">
            <v>9611</v>
          </cell>
          <cell r="G185">
            <v>77</v>
          </cell>
          <cell r="H185">
            <v>2457.5100000000002</v>
          </cell>
          <cell r="I185">
            <v>4857.54</v>
          </cell>
          <cell r="J185">
            <v>3430.76</v>
          </cell>
          <cell r="K185">
            <v>0</v>
          </cell>
          <cell r="L185">
            <v>0</v>
          </cell>
          <cell r="M185">
            <v>0</v>
          </cell>
          <cell r="N185">
            <v>1396.96</v>
          </cell>
          <cell r="O185">
            <v>4</v>
          </cell>
          <cell r="P185">
            <v>2010</v>
          </cell>
          <cell r="Q185">
            <v>119</v>
          </cell>
          <cell r="R185">
            <v>64274</v>
          </cell>
          <cell r="S185" t="str">
            <v>POI</v>
          </cell>
          <cell r="T185">
            <v>55</v>
          </cell>
          <cell r="U185">
            <v>0</v>
          </cell>
          <cell r="V185">
            <v>500400287104</v>
          </cell>
          <cell r="W185" t="str">
            <v>FF-8A-6D-14</v>
          </cell>
        </row>
        <row r="186">
          <cell r="A186" t="str">
            <v>121171</v>
          </cell>
          <cell r="B186" t="str">
            <v>I1</v>
          </cell>
          <cell r="C186" t="str">
            <v>CUBA  JORGE</v>
          </cell>
          <cell r="D186" t="str">
            <v>COLAVI S/N</v>
          </cell>
          <cell r="E186">
            <v>6893</v>
          </cell>
          <cell r="F186">
            <v>6074</v>
          </cell>
          <cell r="G186">
            <v>40</v>
          </cell>
          <cell r="H186">
            <v>2274.69</v>
          </cell>
          <cell r="I186">
            <v>2523.4</v>
          </cell>
          <cell r="J186">
            <v>959.62</v>
          </cell>
          <cell r="K186">
            <v>0</v>
          </cell>
          <cell r="L186">
            <v>0</v>
          </cell>
          <cell r="M186">
            <v>0</v>
          </cell>
          <cell r="N186">
            <v>748.5</v>
          </cell>
          <cell r="O186">
            <v>4</v>
          </cell>
          <cell r="P186">
            <v>2010</v>
          </cell>
          <cell r="Q186">
            <v>119</v>
          </cell>
          <cell r="R186">
            <v>64220</v>
          </cell>
          <cell r="S186" t="str">
            <v>POI</v>
          </cell>
          <cell r="T186">
            <v>55</v>
          </cell>
          <cell r="U186">
            <v>0</v>
          </cell>
          <cell r="V186">
            <v>500400287104</v>
          </cell>
          <cell r="W186" t="str">
            <v>2B-D4-D4-1E</v>
          </cell>
        </row>
        <row r="187">
          <cell r="A187" t="str">
            <v>121175</v>
          </cell>
          <cell r="B187" t="str">
            <v>I2</v>
          </cell>
          <cell r="C187" t="str">
            <v>EMPRESA SILVER  &amp; TIN .</v>
          </cell>
          <cell r="D187" t="str">
            <v>CANUTILLOS S/N</v>
          </cell>
          <cell r="E187">
            <v>29992</v>
          </cell>
          <cell r="F187">
            <v>16062</v>
          </cell>
          <cell r="G187">
            <v>99</v>
          </cell>
          <cell r="H187">
            <v>9897.36</v>
          </cell>
          <cell r="I187">
            <v>6245.42</v>
          </cell>
          <cell r="J187">
            <v>339</v>
          </cell>
          <cell r="K187">
            <v>0</v>
          </cell>
          <cell r="L187">
            <v>0</v>
          </cell>
          <cell r="M187">
            <v>0</v>
          </cell>
          <cell r="N187">
            <v>2142.63</v>
          </cell>
          <cell r="O187">
            <v>4</v>
          </cell>
          <cell r="P187">
            <v>2010</v>
          </cell>
          <cell r="Q187">
            <v>119</v>
          </cell>
          <cell r="R187">
            <v>64177</v>
          </cell>
          <cell r="S187" t="str">
            <v>POI</v>
          </cell>
          <cell r="T187">
            <v>55</v>
          </cell>
          <cell r="U187">
            <v>0</v>
          </cell>
          <cell r="V187">
            <v>500400287104</v>
          </cell>
          <cell r="W187" t="str">
            <v>EE-2A-F2-D0-16</v>
          </cell>
        </row>
        <row r="188">
          <cell r="A188" t="str">
            <v>121175.50</v>
          </cell>
          <cell r="B188" t="str">
            <v>I1</v>
          </cell>
          <cell r="C188" t="str">
            <v>MINERA TIREX LIMITADA</v>
          </cell>
          <cell r="D188" t="str">
            <v>CANUTILLOS S/N</v>
          </cell>
          <cell r="E188">
            <v>387</v>
          </cell>
          <cell r="F188">
            <v>0</v>
          </cell>
          <cell r="G188">
            <v>6</v>
          </cell>
          <cell r="H188">
            <v>127.71</v>
          </cell>
          <cell r="I188">
            <v>378.51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65.81</v>
          </cell>
          <cell r="O188">
            <v>4</v>
          </cell>
          <cell r="P188">
            <v>2010</v>
          </cell>
          <cell r="Q188">
            <v>119</v>
          </cell>
          <cell r="R188">
            <v>64277</v>
          </cell>
          <cell r="S188" t="str">
            <v>POI</v>
          </cell>
          <cell r="T188">
            <v>55</v>
          </cell>
          <cell r="U188">
            <v>0</v>
          </cell>
          <cell r="V188">
            <v>500400287104</v>
          </cell>
          <cell r="W188" t="str">
            <v>AC-1F-72-BB</v>
          </cell>
        </row>
        <row r="189">
          <cell r="A189" t="str">
            <v>121180</v>
          </cell>
          <cell r="B189" t="str">
            <v>I1</v>
          </cell>
          <cell r="C189" t="str">
            <v>INDUSTRIAS MINERALS TREATMENT</v>
          </cell>
          <cell r="D189" t="str">
            <v>CANUTILLOS S/N</v>
          </cell>
          <cell r="E189">
            <v>9766</v>
          </cell>
          <cell r="F189">
            <v>3045</v>
          </cell>
          <cell r="G189">
            <v>135</v>
          </cell>
          <cell r="H189">
            <v>3222.78</v>
          </cell>
          <cell r="I189">
            <v>8516.48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1526.1</v>
          </cell>
          <cell r="O189">
            <v>4</v>
          </cell>
          <cell r="P189">
            <v>2010</v>
          </cell>
          <cell r="Q189">
            <v>119</v>
          </cell>
          <cell r="R189">
            <v>64191</v>
          </cell>
          <cell r="S189" t="str">
            <v>POI</v>
          </cell>
          <cell r="T189">
            <v>55</v>
          </cell>
          <cell r="U189">
            <v>0</v>
          </cell>
          <cell r="V189">
            <v>500400287104</v>
          </cell>
          <cell r="W189" t="str">
            <v>46-C1-5F-3A</v>
          </cell>
        </row>
        <row r="190">
          <cell r="A190" t="str">
            <v>121190</v>
          </cell>
          <cell r="B190" t="str">
            <v>IA</v>
          </cell>
          <cell r="C190" t="str">
            <v>SINCHI  WAYRA S. A.</v>
          </cell>
          <cell r="D190" t="str">
            <v>LANDARA S/N</v>
          </cell>
          <cell r="E190">
            <v>1608981</v>
          </cell>
          <cell r="F190">
            <v>0</v>
          </cell>
          <cell r="G190">
            <v>4200</v>
          </cell>
          <cell r="H190">
            <v>297661.48</v>
          </cell>
          <cell r="I190">
            <v>416900.4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92893.04</v>
          </cell>
          <cell r="O190">
            <v>4</v>
          </cell>
          <cell r="P190">
            <v>2010</v>
          </cell>
          <cell r="Q190">
            <v>119</v>
          </cell>
          <cell r="R190">
            <v>63956</v>
          </cell>
          <cell r="S190" t="str">
            <v>POI</v>
          </cell>
          <cell r="T190">
            <v>92</v>
          </cell>
          <cell r="U190">
            <v>0</v>
          </cell>
          <cell r="V190">
            <v>500400287104</v>
          </cell>
          <cell r="W190" t="str">
            <v>D8-10-F0-2A-1A</v>
          </cell>
        </row>
        <row r="191">
          <cell r="A191" t="str">
            <v>121193</v>
          </cell>
          <cell r="B191" t="str">
            <v>RU</v>
          </cell>
          <cell r="C191" t="str">
            <v>COOP. DE SERVICIOS ELECTRICOS UYUNI</v>
          </cell>
          <cell r="D191" t="str">
            <v>PUNUTUMA S/N</v>
          </cell>
          <cell r="E191">
            <v>627269</v>
          </cell>
          <cell r="F191">
            <v>4</v>
          </cell>
          <cell r="G191">
            <v>1824</v>
          </cell>
          <cell r="H191">
            <v>67117.78</v>
          </cell>
          <cell r="I191">
            <v>174947.14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31468.44</v>
          </cell>
          <cell r="O191">
            <v>4</v>
          </cell>
          <cell r="P191">
            <v>2010</v>
          </cell>
          <cell r="Q191">
            <v>119</v>
          </cell>
          <cell r="R191">
            <v>63957</v>
          </cell>
          <cell r="S191" t="str">
            <v>POI</v>
          </cell>
          <cell r="T191">
            <v>92</v>
          </cell>
          <cell r="U191">
            <v>0</v>
          </cell>
          <cell r="V191">
            <v>500400287104</v>
          </cell>
          <cell r="W191" t="str">
            <v>82-C4-BE-4F</v>
          </cell>
        </row>
        <row r="192">
          <cell r="A192" t="str">
            <v>121195</v>
          </cell>
          <cell r="B192" t="str">
            <v>RA</v>
          </cell>
          <cell r="C192" t="str">
            <v>COOP. DE SERVICIOS  ELECTRICOS ATOCHA</v>
          </cell>
          <cell r="D192" t="str">
            <v>TELAMAYU S/N</v>
          </cell>
          <cell r="E192">
            <v>600750</v>
          </cell>
          <cell r="F192">
            <v>0</v>
          </cell>
          <cell r="G192">
            <v>2810</v>
          </cell>
          <cell r="H192">
            <v>64881</v>
          </cell>
          <cell r="I192">
            <v>318016.13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49776.63</v>
          </cell>
          <cell r="O192">
            <v>4</v>
          </cell>
          <cell r="P192">
            <v>2010</v>
          </cell>
          <cell r="Q192">
            <v>119</v>
          </cell>
          <cell r="R192">
            <v>63960</v>
          </cell>
          <cell r="S192" t="str">
            <v>POI</v>
          </cell>
          <cell r="T192">
            <v>92</v>
          </cell>
          <cell r="U192">
            <v>0</v>
          </cell>
          <cell r="V192">
            <v>500400287104</v>
          </cell>
          <cell r="W192" t="str">
            <v>8E-23-77-60-0D</v>
          </cell>
        </row>
        <row r="193">
          <cell r="A193" t="str">
            <v>121197</v>
          </cell>
          <cell r="B193" t="str">
            <v>RT</v>
          </cell>
          <cell r="C193" t="str">
            <v>COOP. DE SERVICIOS ELECT RICOS TUPIZA LTDA.</v>
          </cell>
          <cell r="D193" t="str">
            <v>TUPIZA S/N</v>
          </cell>
          <cell r="E193">
            <v>851432</v>
          </cell>
          <cell r="F193">
            <v>0</v>
          </cell>
          <cell r="G193">
            <v>1987</v>
          </cell>
          <cell r="H193">
            <v>92806.09</v>
          </cell>
          <cell r="I193">
            <v>226881.62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41559.4</v>
          </cell>
          <cell r="O193">
            <v>4</v>
          </cell>
          <cell r="P193">
            <v>2010</v>
          </cell>
          <cell r="Q193">
            <v>119</v>
          </cell>
          <cell r="R193">
            <v>63959</v>
          </cell>
          <cell r="S193" t="str">
            <v>POI</v>
          </cell>
          <cell r="T193">
            <v>92</v>
          </cell>
          <cell r="U193">
            <v>0</v>
          </cell>
          <cell r="V193">
            <v>500400287104</v>
          </cell>
          <cell r="W193" t="str">
            <v>59-65-90-F7-1E</v>
          </cell>
        </row>
        <row r="194">
          <cell r="A194" t="str">
            <v>121199</v>
          </cell>
          <cell r="B194" t="str">
            <v>IA</v>
          </cell>
          <cell r="C194" t="str">
            <v>EMPRESA MINERA UNIFICADA S. A.</v>
          </cell>
          <cell r="D194" t="str">
            <v>CHILCOBIJA S/N</v>
          </cell>
          <cell r="E194">
            <v>498577</v>
          </cell>
          <cell r="F194">
            <v>0</v>
          </cell>
          <cell r="G194">
            <v>1144</v>
          </cell>
          <cell r="H194">
            <v>92236.74</v>
          </cell>
          <cell r="I194">
            <v>113555.73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26753.02</v>
          </cell>
          <cell r="O194">
            <v>4</v>
          </cell>
          <cell r="P194">
            <v>2010</v>
          </cell>
          <cell r="Q194">
            <v>119</v>
          </cell>
          <cell r="R194">
            <v>63958</v>
          </cell>
          <cell r="S194" t="str">
            <v>POI</v>
          </cell>
          <cell r="T194">
            <v>92</v>
          </cell>
          <cell r="U194">
            <v>0</v>
          </cell>
          <cell r="V194">
            <v>500400287104</v>
          </cell>
          <cell r="W194" t="str">
            <v>88-D9-45-D8</v>
          </cell>
        </row>
        <row r="195">
          <cell r="A195" t="str">
            <v>121200</v>
          </cell>
          <cell r="B195" t="str">
            <v>I2</v>
          </cell>
          <cell r="C195" t="str">
            <v>EMPRESA MINERA MANQUIRI S. A.</v>
          </cell>
          <cell r="D195" t="str">
            <v>EX-PLAHIPO S/N</v>
          </cell>
          <cell r="E195">
            <v>5663779</v>
          </cell>
          <cell r="F195">
            <v>0</v>
          </cell>
          <cell r="G195">
            <v>10500</v>
          </cell>
          <cell r="H195">
            <v>2021239.54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262761.14</v>
          </cell>
          <cell r="O195">
            <v>4</v>
          </cell>
          <cell r="P195">
            <v>2010</v>
          </cell>
          <cell r="Q195">
            <v>119</v>
          </cell>
          <cell r="R195">
            <v>64780</v>
          </cell>
          <cell r="S195" t="str">
            <v>POI</v>
          </cell>
          <cell r="T195">
            <v>87</v>
          </cell>
          <cell r="U195">
            <v>0</v>
          </cell>
          <cell r="V195">
            <v>500400287104</v>
          </cell>
          <cell r="W195" t="str">
            <v>9E-4A-B6-D7-05</v>
          </cell>
        </row>
        <row r="196">
          <cell r="A196" t="str">
            <v>121201</v>
          </cell>
          <cell r="B196" t="str">
            <v>IA</v>
          </cell>
          <cell r="C196" t="str">
            <v>PANAMERICAN SILVER BOLIVIAN S.A.</v>
          </cell>
          <cell r="D196" t="str">
            <v>SAN VICENTE S/N</v>
          </cell>
          <cell r="E196">
            <v>1446160</v>
          </cell>
          <cell r="F196">
            <v>0</v>
          </cell>
          <cell r="G196">
            <v>3000</v>
          </cell>
          <cell r="H196">
            <v>267539.59999999998</v>
          </cell>
          <cell r="I196">
            <v>297786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73492.33</v>
          </cell>
          <cell r="O196">
            <v>4</v>
          </cell>
          <cell r="P196">
            <v>2010</v>
          </cell>
          <cell r="Q196">
            <v>119</v>
          </cell>
          <cell r="R196">
            <v>63961</v>
          </cell>
          <cell r="S196" t="str">
            <v>POI</v>
          </cell>
          <cell r="T196">
            <v>92</v>
          </cell>
          <cell r="U196">
            <v>0</v>
          </cell>
          <cell r="V196">
            <v>500400287104</v>
          </cell>
          <cell r="W196" t="str">
            <v>26-8E-BA-3C-E7</v>
          </cell>
        </row>
        <row r="197">
          <cell r="A197" t="str">
            <v>605000</v>
          </cell>
          <cell r="B197" t="str">
            <v>I2</v>
          </cell>
          <cell r="C197" t="str">
            <v>G. MIN. STA BAR CANDELARIA E. CORS</v>
          </cell>
          <cell r="D197" t="str">
            <v>COLQUECHACA S/N</v>
          </cell>
          <cell r="E197">
            <v>56033</v>
          </cell>
          <cell r="F197">
            <v>13783</v>
          </cell>
          <cell r="G197">
            <v>157</v>
          </cell>
          <cell r="H197">
            <v>18490.89</v>
          </cell>
          <cell r="I197">
            <v>9904.34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3691.38</v>
          </cell>
          <cell r="O197">
            <v>4</v>
          </cell>
          <cell r="P197">
            <v>2010</v>
          </cell>
          <cell r="Q197">
            <v>119</v>
          </cell>
          <cell r="R197">
            <v>64395</v>
          </cell>
          <cell r="S197" t="str">
            <v>POI</v>
          </cell>
          <cell r="T197">
            <v>89</v>
          </cell>
          <cell r="U197">
            <v>0</v>
          </cell>
          <cell r="V197">
            <v>500400287104</v>
          </cell>
          <cell r="W197" t="str">
            <v>E3-20-87-5B-39</v>
          </cell>
        </row>
      </sheetData>
      <sheetData sheetId="6">
        <row r="5">
          <cell r="C5">
            <v>65751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ESCLI_FAC_09_2010"/>
      <sheetName val="ESCLIFAC_IND09_2010"/>
      <sheetName val="AP_FACTURADO"/>
      <sheetName val="ResPorCatSis"/>
      <sheetName val="RUTAS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8">
          <cell r="A218" t="str">
            <v>DDI</v>
          </cell>
        </row>
        <row r="238">
          <cell r="A238" t="str">
            <v>121200</v>
          </cell>
          <cell r="B238">
            <v>1</v>
          </cell>
          <cell r="C238">
            <v>5934493</v>
          </cell>
          <cell r="D238">
            <v>1815107.58</v>
          </cell>
          <cell r="E238">
            <v>0</v>
          </cell>
          <cell r="F238">
            <v>271222.96999999997</v>
          </cell>
          <cell r="G238">
            <v>10500</v>
          </cell>
          <cell r="H238">
            <v>0</v>
          </cell>
          <cell r="I238">
            <v>0</v>
          </cell>
          <cell r="J238">
            <v>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esclifac_11_2010"/>
      <sheetName val="escli_ind_11_10"/>
      <sheetName val="Resumen"/>
      <sheetName val="RUTAS"/>
      <sheetName val="AP_FACTURADO"/>
      <sheetName val="ResPorCatyS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26">
          <cell r="A226" t="str">
            <v>DDI</v>
          </cell>
        </row>
        <row r="247">
          <cell r="A247" t="str">
            <v>121200</v>
          </cell>
          <cell r="B247">
            <v>1</v>
          </cell>
          <cell r="C247">
            <v>5441836</v>
          </cell>
          <cell r="D247">
            <v>1836436.92</v>
          </cell>
          <cell r="E247">
            <v>0</v>
          </cell>
          <cell r="F247">
            <v>274410.11</v>
          </cell>
          <cell r="G247">
            <v>10500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UEBA"/>
      <sheetName val="MAYO_1"/>
      <sheetName val="MAYO"/>
      <sheetName val="Hoja2"/>
      <sheetName val="Hoja3"/>
      <sheetName val="Compras NODO"/>
      <sheetName val="Compras SPOT"/>
      <sheetName val="Compras COBEE"/>
      <sheetName val="FACTURACIÓN POT"/>
      <sheetName val="ISE_ ENE"/>
      <sheetName val="ISE_FEB"/>
      <sheetName val="ENE_ABR"/>
      <sheetName val="ISE_2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UEBA"/>
      <sheetName val="MAYO_1"/>
      <sheetName val="MAYO"/>
      <sheetName val="Hoja2"/>
      <sheetName val="Hoja3"/>
      <sheetName val="Compras NODO"/>
      <sheetName val="Compras SPOT"/>
      <sheetName val="Compras COBEE"/>
      <sheetName val="FACTURACIÓN POT"/>
      <sheetName val="ISE_ ENE"/>
      <sheetName val="ISE_FEB"/>
      <sheetName val="ENE_ABR"/>
      <sheetName val="ISE_2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CODIGOS"/>
      <sheetName val="ISE 210 a"/>
      <sheetName val="ISE 210 b"/>
    </sheetNames>
    <sheetDataSet>
      <sheetData sheetId="0">
        <row r="12">
          <cell r="B12">
            <v>1620</v>
          </cell>
        </row>
      </sheetData>
      <sheetData sheetId="1" refreshError="1"/>
      <sheetData sheetId="2">
        <row r="2">
          <cell r="A2" t="str">
            <v>APA AGUA POTABLE Y ALCANTARILLADO</v>
          </cell>
          <cell r="B2" t="str">
            <v>eOtros</v>
          </cell>
        </row>
        <row r="3">
          <cell r="A3" t="str">
            <v>DOM DOMICILIARIA</v>
          </cell>
          <cell r="B3" t="str">
            <v>aResidencial</v>
          </cell>
        </row>
        <row r="4">
          <cell r="A4" t="str">
            <v>G01 GENERAL 1</v>
          </cell>
          <cell r="B4" t="str">
            <v>bGeneral</v>
          </cell>
        </row>
        <row r="5">
          <cell r="A5" t="str">
            <v>P01 ALUMBRADO PUBLICO</v>
          </cell>
          <cell r="B5" t="str">
            <v>dAlumbrado Publico</v>
          </cell>
        </row>
        <row r="6">
          <cell r="A6" t="str">
            <v>SCI SEGURIDAD CIUDADANA</v>
          </cell>
          <cell r="B6" t="str">
            <v>eOtros</v>
          </cell>
        </row>
        <row r="7">
          <cell r="A7" t="str">
            <v>DOMICILIARIA</v>
          </cell>
          <cell r="B7" t="str">
            <v>aResidencial</v>
          </cell>
        </row>
        <row r="8">
          <cell r="A8" t="str">
            <v>GENERAL 1</v>
          </cell>
          <cell r="B8" t="str">
            <v>bGeneral</v>
          </cell>
        </row>
        <row r="9">
          <cell r="A9" t="str">
            <v>SEGURIDAD CIUDADANA</v>
          </cell>
          <cell r="B9" t="str">
            <v>eOtros</v>
          </cell>
        </row>
        <row r="10">
          <cell r="A10" t="str">
            <v>AGUA POTABLE Y ALC.</v>
          </cell>
          <cell r="B10" t="str">
            <v>eOtros</v>
          </cell>
        </row>
        <row r="11">
          <cell r="A11" t="str">
            <v>ALUMBRADO PÚBLICO</v>
          </cell>
          <cell r="B11" t="str">
            <v>dAlumbrado Publico</v>
          </cell>
        </row>
        <row r="12">
          <cell r="A12" t="str">
            <v>INDUSTRIAL 2</v>
          </cell>
          <cell r="B12" t="str">
            <v>cIndustrial</v>
          </cell>
        </row>
        <row r="13">
          <cell r="A13" t="str">
            <v>GENERAL 2</v>
          </cell>
          <cell r="B13" t="str">
            <v>bGeneral</v>
          </cell>
        </row>
        <row r="14">
          <cell r="A14" t="str">
            <v>INDUSTRIAL 1</v>
          </cell>
          <cell r="B14" t="str">
            <v>cIndustrial</v>
          </cell>
        </row>
        <row r="15">
          <cell r="A15" t="str">
            <v>REVENTA</v>
          </cell>
          <cell r="B15" t="str">
            <v>eOtros</v>
          </cell>
        </row>
      </sheetData>
      <sheetData sheetId="3" refreshError="1"/>
      <sheetData sheetId="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NSOLIDADO COMPRAS"/>
      <sheetName val="ISE 210 a"/>
      <sheetName val="ISE 210 b"/>
      <sheetName val="CODIGOS"/>
    </sheetNames>
    <sheetDataSet>
      <sheetData sheetId="0">
        <row r="11">
          <cell r="B11">
            <v>2995</v>
          </cell>
        </row>
      </sheetData>
      <sheetData sheetId="1" refreshError="1"/>
      <sheetData sheetId="2" refreshError="1"/>
      <sheetData sheetId="3" refreshError="1"/>
      <sheetData sheetId="4">
        <row r="2">
          <cell r="A2" t="str">
            <v>P01 ALUMBRADO PUBLICO</v>
          </cell>
          <cell r="B2" t="str">
            <v>dAlumbrado Publico</v>
          </cell>
        </row>
        <row r="3">
          <cell r="A3" t="str">
            <v>J02 INDUSTRIAL 2</v>
          </cell>
          <cell r="B3" t="str">
            <v>cIndustrial</v>
          </cell>
        </row>
        <row r="4">
          <cell r="A4" t="str">
            <v>G01 GENERAL 1</v>
          </cell>
          <cell r="B4" t="str">
            <v>bGeneral</v>
          </cell>
        </row>
        <row r="5">
          <cell r="A5" t="str">
            <v>DOM DOMICILIARIA</v>
          </cell>
          <cell r="B5" t="str">
            <v>aResidencial</v>
          </cell>
        </row>
        <row r="6">
          <cell r="A6" t="str">
            <v>I01 INDUSTRIAL 1</v>
          </cell>
          <cell r="B6" t="str">
            <v>cIndustrial</v>
          </cell>
        </row>
        <row r="7">
          <cell r="A7" t="str">
            <v>VBL REVENTA</v>
          </cell>
          <cell r="B7" t="str">
            <v>eOtros</v>
          </cell>
        </row>
        <row r="8">
          <cell r="A8" t="str">
            <v>APA AGUA POTABLE Y ALCANTARILLADO</v>
          </cell>
          <cell r="B8" t="str">
            <v>eOtros</v>
          </cell>
        </row>
        <row r="9">
          <cell r="A9" t="str">
            <v>DOMICILIARIA</v>
          </cell>
          <cell r="B9" t="str">
            <v>aResidencial</v>
          </cell>
        </row>
        <row r="10">
          <cell r="A10" t="str">
            <v>GENERAL 1</v>
          </cell>
          <cell r="B10" t="str">
            <v>bGeneral</v>
          </cell>
        </row>
        <row r="11">
          <cell r="A11" t="str">
            <v>INDUSTRIAL 1</v>
          </cell>
          <cell r="B11" t="str">
            <v>cIndustrial</v>
          </cell>
        </row>
        <row r="12">
          <cell r="A12" t="str">
            <v>INDUSTRIAL 2</v>
          </cell>
          <cell r="B12" t="str">
            <v>cIndustrial</v>
          </cell>
        </row>
        <row r="13">
          <cell r="A13" t="str">
            <v>AGUA POTABLE Y ALC.</v>
          </cell>
          <cell r="B13" t="str">
            <v>eOtros</v>
          </cell>
        </row>
        <row r="14">
          <cell r="A14" t="str">
            <v>ALUMBRADO PÚBLICO</v>
          </cell>
          <cell r="B14" t="str">
            <v>dAlumbrado Publico</v>
          </cell>
        </row>
        <row r="15">
          <cell r="A15" t="str">
            <v>REVENTA</v>
          </cell>
          <cell r="B15" t="str">
            <v>eOtros</v>
          </cell>
        </row>
        <row r="16">
          <cell r="A16" t="str">
            <v>SEGURIDAD CIUDADANA</v>
          </cell>
          <cell r="B16" t="str">
            <v>eOtros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07_2010"/>
      <sheetName val="FC_ESCLI_IND_07_2010"/>
      <sheetName val="AP_Total"/>
      <sheetName val="RUTAS"/>
    </sheetNames>
    <sheetDataSet>
      <sheetData sheetId="0">
        <row r="7">
          <cell r="B7">
            <v>5</v>
          </cell>
        </row>
      </sheetData>
      <sheetData sheetId="1">
        <row r="22">
          <cell r="B22">
            <v>20</v>
          </cell>
        </row>
      </sheetData>
      <sheetData sheetId="2"/>
      <sheetData sheetId="3">
        <row r="1">
          <cell r="A1" t="str">
            <v>RUTA</v>
          </cell>
          <cell r="B1" t="str">
            <v>SISTEMA</v>
          </cell>
        </row>
        <row r="2">
          <cell r="A2" t="str">
            <v>55</v>
          </cell>
          <cell r="B2" t="str">
            <v>URB</v>
          </cell>
        </row>
        <row r="3">
          <cell r="A3" t="str">
            <v>81</v>
          </cell>
          <cell r="B3" t="str">
            <v>URB</v>
          </cell>
        </row>
        <row r="4">
          <cell r="A4" t="str">
            <v>87</v>
          </cell>
          <cell r="B4" t="str">
            <v>URB</v>
          </cell>
        </row>
        <row r="5">
          <cell r="A5" t="str">
            <v>89</v>
          </cell>
          <cell r="B5" t="str">
            <v>OCU</v>
          </cell>
        </row>
        <row r="6">
          <cell r="A6" t="str">
            <v>90</v>
          </cell>
          <cell r="B6" t="str">
            <v>DDI</v>
          </cell>
        </row>
        <row r="7">
          <cell r="A7" t="str">
            <v>92</v>
          </cell>
          <cell r="B7" t="str">
            <v>SSU</v>
          </cell>
        </row>
        <row r="8">
          <cell r="A8" t="str">
            <v>93</v>
          </cell>
          <cell r="B8" t="str">
            <v>SSU</v>
          </cell>
        </row>
        <row r="9">
          <cell r="A9" t="str">
            <v>94</v>
          </cell>
          <cell r="B9" t="str">
            <v>KAR</v>
          </cell>
        </row>
        <row r="10">
          <cell r="A10" t="str">
            <v>95</v>
          </cell>
          <cell r="B10" t="str">
            <v>PUN</v>
          </cell>
        </row>
        <row r="11">
          <cell r="A11" t="str">
            <v>96</v>
          </cell>
          <cell r="B11" t="str">
            <v>SAC</v>
          </cell>
        </row>
        <row r="12">
          <cell r="A12" t="str">
            <v>97</v>
          </cell>
          <cell r="B12" t="str">
            <v>TUP</v>
          </cell>
        </row>
        <row r="13">
          <cell r="A13" t="str">
            <v>98</v>
          </cell>
          <cell r="B13" t="str">
            <v>KIL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08_10"/>
      <sheetName val="ESCLI_IND_08_10"/>
      <sheetName val="AP_Total"/>
      <sheetName val="RUTAS"/>
    </sheetNames>
    <sheetDataSet>
      <sheetData sheetId="0"/>
      <sheetData sheetId="1"/>
      <sheetData sheetId="2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09_2010"/>
      <sheetName val="FC_ESCLI_IND_09_2010"/>
      <sheetName val="AP_Total"/>
      <sheetName val="RUTAS"/>
    </sheetNames>
    <sheetDataSet>
      <sheetData sheetId="0"/>
      <sheetData sheetId="1"/>
      <sheetData sheetId="2" refreshError="1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5_12"/>
      <sheetName val="EscliInd_5_12"/>
      <sheetName val="ap_facturado_5_12"/>
      <sheetName val="RUTAS"/>
      <sheetName val="ise_210_POTOSI"/>
      <sheetName val="ise_210_SUR"/>
      <sheetName val="ise_210_VILLAZON"/>
      <sheetName val="ise_210_SANBARTO"/>
      <sheetName val="ResCatySistemas"/>
      <sheetName val="ResumenGeneral"/>
    </sheetNames>
    <sheetDataSet>
      <sheetData sheetId="0"/>
      <sheetData sheetId="1">
        <row r="271">
          <cell r="A271" t="str">
            <v>DDI</v>
          </cell>
          <cell r="B271">
            <v>24</v>
          </cell>
          <cell r="C271">
            <v>1112304</v>
          </cell>
          <cell r="D271">
            <v>328051.82</v>
          </cell>
          <cell r="E271">
            <v>456.15999999999997</v>
          </cell>
          <cell r="F271">
            <v>49019.229999999996</v>
          </cell>
          <cell r="G271">
            <v>3477</v>
          </cell>
          <cell r="H271">
            <v>196031.45</v>
          </cell>
          <cell r="I271">
            <v>29292.049999999988</v>
          </cell>
          <cell r="J271">
            <v>22244.97</v>
          </cell>
          <cell r="K271">
            <v>3323.97</v>
          </cell>
        </row>
        <row r="272">
          <cell r="A272" t="str">
            <v>KAR</v>
          </cell>
          <cell r="B272">
            <v>1</v>
          </cell>
          <cell r="C272">
            <v>39984</v>
          </cell>
          <cell r="D272">
            <v>11792.48</v>
          </cell>
          <cell r="E272">
            <v>0</v>
          </cell>
          <cell r="F272">
            <v>1762.1</v>
          </cell>
          <cell r="G272">
            <v>213</v>
          </cell>
          <cell r="H272">
            <v>12008.83</v>
          </cell>
          <cell r="I272">
            <v>1794.42</v>
          </cell>
          <cell r="J272">
            <v>0</v>
          </cell>
          <cell r="K272">
            <v>0</v>
          </cell>
        </row>
        <row r="273">
          <cell r="A273" t="str">
            <v>KIL</v>
          </cell>
          <cell r="B273">
            <v>1</v>
          </cell>
          <cell r="C273">
            <v>2948</v>
          </cell>
          <cell r="D273">
            <v>869.45</v>
          </cell>
          <cell r="E273">
            <v>0</v>
          </cell>
          <cell r="F273">
            <v>129.91999999999999</v>
          </cell>
          <cell r="G273">
            <v>18</v>
          </cell>
          <cell r="H273">
            <v>1014.83</v>
          </cell>
          <cell r="I273">
            <v>151.63999999999999</v>
          </cell>
          <cell r="J273">
            <v>0</v>
          </cell>
          <cell r="K273">
            <v>0</v>
          </cell>
        </row>
        <row r="274">
          <cell r="A274" t="str">
            <v>OCU</v>
          </cell>
          <cell r="B274">
            <v>8</v>
          </cell>
          <cell r="C274">
            <v>24494</v>
          </cell>
          <cell r="D274">
            <v>7224.0299999999988</v>
          </cell>
          <cell r="E274">
            <v>0</v>
          </cell>
          <cell r="F274">
            <v>1079.4400000000003</v>
          </cell>
          <cell r="G274">
            <v>527</v>
          </cell>
          <cell r="H274">
            <v>29711.97</v>
          </cell>
          <cell r="I274">
            <v>4439.74</v>
          </cell>
          <cell r="J274">
            <v>4972.6499999999996</v>
          </cell>
          <cell r="K274">
            <v>743.04000000000008</v>
          </cell>
        </row>
        <row r="275">
          <cell r="A275" t="str">
            <v>PUN</v>
          </cell>
          <cell r="B275">
            <v>4</v>
          </cell>
          <cell r="C275">
            <v>301202</v>
          </cell>
          <cell r="D275">
            <v>88833.5</v>
          </cell>
          <cell r="E275">
            <v>0</v>
          </cell>
          <cell r="F275">
            <v>13273.98</v>
          </cell>
          <cell r="G275">
            <v>799</v>
          </cell>
          <cell r="H275">
            <v>45047.189999999995</v>
          </cell>
          <cell r="I275">
            <v>6731.2</v>
          </cell>
          <cell r="J275">
            <v>4417.3</v>
          </cell>
          <cell r="K275">
            <v>660.06</v>
          </cell>
        </row>
        <row r="276">
          <cell r="A276" t="str">
            <v>SAC</v>
          </cell>
          <cell r="B276">
            <v>1</v>
          </cell>
          <cell r="C276">
            <v>2120</v>
          </cell>
          <cell r="D276">
            <v>625.25</v>
          </cell>
          <cell r="E276">
            <v>0</v>
          </cell>
          <cell r="F276">
            <v>93.43</v>
          </cell>
          <cell r="G276">
            <v>75</v>
          </cell>
          <cell r="H276">
            <v>4228.46</v>
          </cell>
          <cell r="I276">
            <v>631.84</v>
          </cell>
          <cell r="J276">
            <v>77.66</v>
          </cell>
          <cell r="K276">
            <v>11.6</v>
          </cell>
        </row>
        <row r="277">
          <cell r="A277" t="str">
            <v>TUP</v>
          </cell>
          <cell r="B277">
            <v>8</v>
          </cell>
          <cell r="C277">
            <v>355198</v>
          </cell>
          <cell r="D277">
            <v>103988.85</v>
          </cell>
          <cell r="E277">
            <v>0</v>
          </cell>
          <cell r="F277">
            <v>15538.570000000002</v>
          </cell>
          <cell r="G277">
            <v>1335</v>
          </cell>
          <cell r="H277">
            <v>76446.009999999995</v>
          </cell>
          <cell r="I277">
            <v>11422.970000000001</v>
          </cell>
          <cell r="J277">
            <v>7698.21</v>
          </cell>
          <cell r="K277">
            <v>1150.32</v>
          </cell>
        </row>
        <row r="278">
          <cell r="A278" t="str">
            <v>URB</v>
          </cell>
          <cell r="B278">
            <v>205</v>
          </cell>
          <cell r="C278">
            <v>9057894</v>
          </cell>
          <cell r="D278">
            <v>2671444.7200000002</v>
          </cell>
          <cell r="E278">
            <v>287198.2699999999</v>
          </cell>
          <cell r="F278">
            <v>399181.34999999992</v>
          </cell>
          <cell r="G278">
            <v>26572</v>
          </cell>
          <cell r="H278">
            <v>1498115.5899999992</v>
          </cell>
          <cell r="I278">
            <v>223856.24999999985</v>
          </cell>
          <cell r="J278">
            <v>154513.81</v>
          </cell>
          <cell r="K278">
            <v>23088.260000000002</v>
          </cell>
        </row>
      </sheetData>
      <sheetData sheetId="2">
        <row r="2">
          <cell r="A2" t="str">
            <v>LP1</v>
          </cell>
          <cell r="B2">
            <v>1</v>
          </cell>
          <cell r="C2" t="str">
            <v>400130</v>
          </cell>
          <cell r="D2" t="str">
            <v>SISTEMA . LIPEZ I</v>
          </cell>
          <cell r="E2" t="str">
            <v>LIPEZ I - SV S/N</v>
          </cell>
          <cell r="F2">
            <v>6998</v>
          </cell>
          <cell r="G2">
            <v>0</v>
          </cell>
          <cell r="H2">
            <v>6795.06</v>
          </cell>
          <cell r="I2">
            <v>5911.7000000000007</v>
          </cell>
          <cell r="J2">
            <v>883.36</v>
          </cell>
        </row>
        <row r="3">
          <cell r="A3" t="str">
            <v>SAQ</v>
          </cell>
          <cell r="B3">
            <v>1</v>
          </cell>
          <cell r="C3" t="str">
            <v>400120</v>
          </cell>
          <cell r="D3" t="str">
            <v>SISTEMA . QUETENA</v>
          </cell>
          <cell r="E3" t="str">
            <v>QUETENA S/N</v>
          </cell>
          <cell r="F3">
            <v>260</v>
          </cell>
          <cell r="G3">
            <v>0</v>
          </cell>
          <cell r="H3">
            <v>252.46</v>
          </cell>
          <cell r="I3">
            <v>219.64000000000001</v>
          </cell>
          <cell r="J3">
            <v>32.82</v>
          </cell>
        </row>
        <row r="4">
          <cell r="A4" t="str">
            <v>URB</v>
          </cell>
          <cell r="B4">
            <v>1</v>
          </cell>
          <cell r="C4" t="str">
            <v>400000</v>
          </cell>
          <cell r="D4" t="str">
            <v>HONORABLE GOBIERNO  MUNICIPAL POTOSI</v>
          </cell>
          <cell r="E4" t="str">
            <v>POTOSI S/N</v>
          </cell>
          <cell r="F4">
            <v>574414</v>
          </cell>
          <cell r="G4">
            <v>0</v>
          </cell>
          <cell r="H4">
            <v>557755.99</v>
          </cell>
          <cell r="I4">
            <v>485247.70999999996</v>
          </cell>
          <cell r="J4">
            <v>72508.28</v>
          </cell>
        </row>
        <row r="5">
          <cell r="A5" t="str">
            <v>POR</v>
          </cell>
          <cell r="B5">
            <v>1</v>
          </cell>
          <cell r="C5" t="str">
            <v>400020</v>
          </cell>
          <cell r="D5" t="str">
            <v>SISTEMA PORCO AGUA DE CASTILLA</v>
          </cell>
          <cell r="E5" t="str">
            <v>AGUA DE CASTILLA S/N</v>
          </cell>
          <cell r="F5">
            <v>16302</v>
          </cell>
          <cell r="G5">
            <v>0</v>
          </cell>
          <cell r="H5">
            <v>15829.24</v>
          </cell>
          <cell r="I5">
            <v>13771.439999999999</v>
          </cell>
          <cell r="J5">
            <v>2057.8000000000002</v>
          </cell>
        </row>
        <row r="6">
          <cell r="A6" t="str">
            <v>OCU</v>
          </cell>
          <cell r="B6">
            <v>1</v>
          </cell>
          <cell r="C6" t="str">
            <v>400050</v>
          </cell>
          <cell r="D6" t="str">
            <v>SISTEMA . OCURI</v>
          </cell>
          <cell r="E6" t="str">
            <v>OCURI S/N</v>
          </cell>
          <cell r="F6">
            <v>29750</v>
          </cell>
          <cell r="G6">
            <v>0</v>
          </cell>
          <cell r="H6">
            <v>28887.25</v>
          </cell>
          <cell r="I6">
            <v>25131.91</v>
          </cell>
          <cell r="J6">
            <v>3755.34</v>
          </cell>
        </row>
        <row r="7">
          <cell r="A7" t="str">
            <v>PUN</v>
          </cell>
          <cell r="B7">
            <v>1</v>
          </cell>
          <cell r="C7" t="str">
            <v>400060</v>
          </cell>
          <cell r="D7" t="str">
            <v>SISTEMA . PUNUTUMA</v>
          </cell>
          <cell r="E7" t="str">
            <v>PUNUTUMA S/N</v>
          </cell>
          <cell r="F7">
            <v>5027</v>
          </cell>
          <cell r="G7">
            <v>0</v>
          </cell>
          <cell r="H7">
            <v>4881.22</v>
          </cell>
          <cell r="I7">
            <v>4246.66</v>
          </cell>
          <cell r="J7">
            <v>634.55999999999995</v>
          </cell>
        </row>
        <row r="8">
          <cell r="A8" t="str">
            <v>SAE</v>
          </cell>
          <cell r="B8">
            <v>1</v>
          </cell>
          <cell r="C8" t="str">
            <v>400080</v>
          </cell>
          <cell r="D8" t="str">
            <v>SISTEMA TORO TORO</v>
          </cell>
          <cell r="E8" t="str">
            <v>TORO TORO S/N</v>
          </cell>
          <cell r="F8">
            <v>3583</v>
          </cell>
          <cell r="G8">
            <v>0</v>
          </cell>
          <cell r="H8">
            <v>3479.09</v>
          </cell>
          <cell r="I8">
            <v>3026.8100000000004</v>
          </cell>
          <cell r="J8">
            <v>452.28</v>
          </cell>
        </row>
        <row r="9">
          <cell r="A9" t="str">
            <v>QIR</v>
          </cell>
          <cell r="B9">
            <v>1</v>
          </cell>
          <cell r="C9" t="str">
            <v>400110</v>
          </cell>
          <cell r="D9" t="str">
            <v>SISTEMA  LLICA</v>
          </cell>
          <cell r="E9" t="str">
            <v>KARACHIPAMPA S/N</v>
          </cell>
          <cell r="F9">
            <v>4691</v>
          </cell>
          <cell r="G9">
            <v>0</v>
          </cell>
          <cell r="H9">
            <v>4554.96</v>
          </cell>
          <cell r="I9">
            <v>3962.82</v>
          </cell>
          <cell r="J9">
            <v>592.14</v>
          </cell>
        </row>
        <row r="10">
          <cell r="A10" t="str">
            <v>KIL</v>
          </cell>
          <cell r="B10">
            <v>1</v>
          </cell>
          <cell r="C10" t="str">
            <v>400070</v>
          </cell>
          <cell r="D10" t="str">
            <v>SISTEMA . KILPANI</v>
          </cell>
          <cell r="E10" t="str">
            <v>KILPANI S/N</v>
          </cell>
          <cell r="F10">
            <v>5916</v>
          </cell>
          <cell r="G10">
            <v>0</v>
          </cell>
          <cell r="H10">
            <v>5744.44</v>
          </cell>
          <cell r="I10">
            <v>4997.66</v>
          </cell>
          <cell r="J10">
            <v>746.78</v>
          </cell>
        </row>
        <row r="11">
          <cell r="A11" t="str">
            <v>CHA</v>
          </cell>
          <cell r="B11">
            <v>1</v>
          </cell>
          <cell r="C11" t="str">
            <v>400140</v>
          </cell>
          <cell r="D11" t="str">
            <v>SISTEMA . CHAYANTA</v>
          </cell>
          <cell r="E11" t="str">
            <v>CHAYANTA S/N</v>
          </cell>
          <cell r="F11">
            <v>2362</v>
          </cell>
          <cell r="G11">
            <v>0</v>
          </cell>
          <cell r="H11">
            <v>2293.5</v>
          </cell>
          <cell r="I11">
            <v>1995.34</v>
          </cell>
          <cell r="J11">
            <v>298.16000000000003</v>
          </cell>
        </row>
        <row r="12">
          <cell r="A12" t="str">
            <v>TUP</v>
          </cell>
          <cell r="B12">
            <v>1</v>
          </cell>
          <cell r="C12" t="str">
            <v>400090</v>
          </cell>
          <cell r="D12" t="str">
            <v>SISTEMA . TUPIZA</v>
          </cell>
          <cell r="E12" t="str">
            <v>TUPIZA S/N</v>
          </cell>
          <cell r="F12">
            <v>12671</v>
          </cell>
          <cell r="G12">
            <v>0</v>
          </cell>
          <cell r="H12">
            <v>12303.54</v>
          </cell>
          <cell r="I12">
            <v>10704.080000000002</v>
          </cell>
          <cell r="J12">
            <v>1599.46</v>
          </cell>
        </row>
        <row r="13">
          <cell r="A13" t="str">
            <v>YOC</v>
          </cell>
          <cell r="B13">
            <v>1</v>
          </cell>
          <cell r="C13" t="str">
            <v>400040</v>
          </cell>
          <cell r="D13" t="str">
            <v>SISTEMA . YOCALLA</v>
          </cell>
          <cell r="E13" t="str">
            <v>YOCALLA S/N</v>
          </cell>
          <cell r="F13">
            <v>10247</v>
          </cell>
          <cell r="G13">
            <v>0</v>
          </cell>
          <cell r="H13">
            <v>9949.84</v>
          </cell>
          <cell r="I13">
            <v>8656.36</v>
          </cell>
          <cell r="J13">
            <v>1293.48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14281</v>
          </cell>
          <cell r="G14">
            <v>0</v>
          </cell>
          <cell r="H14">
            <v>13866.85</v>
          </cell>
          <cell r="I14">
            <v>12064.16</v>
          </cell>
          <cell r="J14">
            <v>1802.69</v>
          </cell>
        </row>
        <row r="15">
          <cell r="A15" t="str">
            <v>SAC</v>
          </cell>
          <cell r="B15">
            <v>1</v>
          </cell>
          <cell r="C15" t="str">
            <v>400030</v>
          </cell>
          <cell r="D15" t="str">
            <v>SISTEMA . SACACA</v>
          </cell>
          <cell r="E15" t="str">
            <v>SACACA S/N</v>
          </cell>
          <cell r="F15">
            <v>18404</v>
          </cell>
          <cell r="G15">
            <v>0</v>
          </cell>
          <cell r="H15">
            <v>17870.28</v>
          </cell>
          <cell r="I15">
            <v>15547.14</v>
          </cell>
          <cell r="J15">
            <v>2323.14</v>
          </cell>
        </row>
        <row r="16">
          <cell r="A16" t="str">
            <v>LP2</v>
          </cell>
          <cell r="B16">
            <v>1</v>
          </cell>
          <cell r="C16" t="str">
            <v>400150</v>
          </cell>
          <cell r="D16" t="str">
            <v>SISTEMA . LIPEZ II</v>
          </cell>
          <cell r="E16" t="str">
            <v>LIPEZ II S/N</v>
          </cell>
          <cell r="F16">
            <v>1613</v>
          </cell>
          <cell r="G16">
            <v>0</v>
          </cell>
          <cell r="H16">
            <v>1566.22</v>
          </cell>
          <cell r="I16">
            <v>1362.6100000000001</v>
          </cell>
          <cell r="J16">
            <v>203.61</v>
          </cell>
        </row>
        <row r="17">
          <cell r="A17" t="str">
            <v>DDI</v>
          </cell>
          <cell r="B17">
            <v>1</v>
          </cell>
          <cell r="C17" t="str">
            <v>400010</v>
          </cell>
          <cell r="D17" t="str">
            <v>SISTEMA DON DIEGO</v>
          </cell>
          <cell r="E17" t="str">
            <v>DON DIEGO S/N</v>
          </cell>
          <cell r="F17">
            <v>80280</v>
          </cell>
          <cell r="G17">
            <v>0</v>
          </cell>
          <cell r="H17">
            <v>77951.88</v>
          </cell>
          <cell r="I17">
            <v>67818.14</v>
          </cell>
          <cell r="J17">
            <v>10133.74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84399</v>
          </cell>
          <cell r="G18">
            <v>0</v>
          </cell>
          <cell r="H18">
            <v>85749.38</v>
          </cell>
          <cell r="I18">
            <v>74601.960000000006</v>
          </cell>
          <cell r="J18">
            <v>11147.42</v>
          </cell>
        </row>
      </sheetData>
      <sheetData sheetId="3">
        <row r="2">
          <cell r="A2" t="str">
            <v>055</v>
          </cell>
        </row>
      </sheetData>
      <sheetData sheetId="4"/>
      <sheetData sheetId="5"/>
      <sheetData sheetId="6"/>
      <sheetData sheetId="7"/>
      <sheetData sheetId="8"/>
      <sheetData sheetId="9">
        <row r="4">
          <cell r="A4" t="str">
            <v>VIL</v>
          </cell>
        </row>
        <row r="8">
          <cell r="A8" t="str">
            <v>CHA</v>
          </cell>
          <cell r="B8">
            <v>28</v>
          </cell>
          <cell r="C8">
            <v>873</v>
          </cell>
          <cell r="D8">
            <v>512.12000000000023</v>
          </cell>
          <cell r="E8">
            <v>615.83000000000004</v>
          </cell>
          <cell r="F8">
            <v>981.26000000000022</v>
          </cell>
          <cell r="G8">
            <v>0</v>
          </cell>
          <cell r="H8">
            <v>0</v>
          </cell>
          <cell r="I8">
            <v>147.26999999999998</v>
          </cell>
          <cell r="J8">
            <v>0</v>
          </cell>
          <cell r="K8">
            <v>146.69</v>
          </cell>
          <cell r="L8">
            <v>0</v>
          </cell>
          <cell r="M8">
            <v>0</v>
          </cell>
        </row>
        <row r="9">
          <cell r="A9" t="str">
            <v>DDI</v>
          </cell>
          <cell r="B9">
            <v>1299</v>
          </cell>
          <cell r="C9">
            <v>126751</v>
          </cell>
          <cell r="D9">
            <v>23758.710000000727</v>
          </cell>
          <cell r="E9">
            <v>106837.39999999989</v>
          </cell>
          <cell r="F9">
            <v>113616.79000000076</v>
          </cell>
          <cell r="G9">
            <v>0</v>
          </cell>
          <cell r="H9">
            <v>0</v>
          </cell>
          <cell r="I9">
            <v>17044.999999999862</v>
          </cell>
          <cell r="J9">
            <v>0</v>
          </cell>
          <cell r="K9">
            <v>16979.319999999869</v>
          </cell>
          <cell r="L9">
            <v>0</v>
          </cell>
          <cell r="M9">
            <v>0</v>
          </cell>
        </row>
        <row r="10">
          <cell r="A10" t="str">
            <v>KIL</v>
          </cell>
          <cell r="B10">
            <v>113</v>
          </cell>
          <cell r="C10">
            <v>7001</v>
          </cell>
          <cell r="D10">
            <v>2066.7699999999973</v>
          </cell>
          <cell r="E10">
            <v>5193.8600000000006</v>
          </cell>
          <cell r="F10">
            <v>6316.5699999999979</v>
          </cell>
          <cell r="G10">
            <v>0</v>
          </cell>
          <cell r="H10">
            <v>0</v>
          </cell>
          <cell r="I10">
            <v>947.73999999999933</v>
          </cell>
          <cell r="J10">
            <v>0</v>
          </cell>
          <cell r="K10">
            <v>944.05999999999949</v>
          </cell>
          <cell r="L10">
            <v>0</v>
          </cell>
          <cell r="M10">
            <v>0</v>
          </cell>
        </row>
        <row r="11">
          <cell r="A11" t="str">
            <v>LP1</v>
          </cell>
          <cell r="B11">
            <v>55</v>
          </cell>
          <cell r="C11">
            <v>17593</v>
          </cell>
          <cell r="D11">
            <v>1005.9499999999992</v>
          </cell>
          <cell r="E11">
            <v>17223.949999999997</v>
          </cell>
          <cell r="F11">
            <v>15859.949999999997</v>
          </cell>
          <cell r="G11">
            <v>0</v>
          </cell>
          <cell r="H11">
            <v>0</v>
          </cell>
          <cell r="I11">
            <v>2379.0700000000002</v>
          </cell>
          <cell r="J11">
            <v>0</v>
          </cell>
          <cell r="K11">
            <v>2369.9500000000007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18</v>
          </cell>
          <cell r="C12">
            <v>987</v>
          </cell>
          <cell r="D12">
            <v>329.22</v>
          </cell>
          <cell r="E12">
            <v>712.55000000000018</v>
          </cell>
          <cell r="F12">
            <v>906.32000000000016</v>
          </cell>
          <cell r="G12">
            <v>0</v>
          </cell>
          <cell r="H12">
            <v>0</v>
          </cell>
          <cell r="I12">
            <v>135.96999999999997</v>
          </cell>
          <cell r="J12">
            <v>0</v>
          </cell>
          <cell r="K12">
            <v>135.44999999999999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402</v>
          </cell>
          <cell r="C13">
            <v>54147</v>
          </cell>
          <cell r="D13">
            <v>7352.5799999999872</v>
          </cell>
          <cell r="E13">
            <v>46724.489999999991</v>
          </cell>
          <cell r="F13">
            <v>47046.549999999952</v>
          </cell>
          <cell r="G13">
            <v>0</v>
          </cell>
          <cell r="H13">
            <v>0</v>
          </cell>
          <cell r="I13">
            <v>6701.6100000000342</v>
          </cell>
          <cell r="J13">
            <v>0</v>
          </cell>
          <cell r="K13">
            <v>7030.520000000025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81</v>
          </cell>
          <cell r="C14">
            <v>22650</v>
          </cell>
          <cell r="D14">
            <v>1481.4899999999984</v>
          </cell>
          <cell r="E14">
            <v>21920.029999999995</v>
          </cell>
          <cell r="F14">
            <v>20359.21999999999</v>
          </cell>
          <cell r="G14">
            <v>0</v>
          </cell>
          <cell r="H14">
            <v>0</v>
          </cell>
          <cell r="I14">
            <v>3053.9999999999995</v>
          </cell>
          <cell r="J14">
            <v>0</v>
          </cell>
          <cell r="K14">
            <v>3042.3000000000034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64</v>
          </cell>
          <cell r="C15">
            <v>12056</v>
          </cell>
          <cell r="D15">
            <v>1170.559999999999</v>
          </cell>
          <cell r="E15">
            <v>11451.4</v>
          </cell>
          <cell r="F15">
            <v>10981</v>
          </cell>
          <cell r="G15">
            <v>0</v>
          </cell>
          <cell r="H15">
            <v>0</v>
          </cell>
          <cell r="I15">
            <v>1647.26</v>
          </cell>
          <cell r="J15">
            <v>0</v>
          </cell>
          <cell r="K15">
            <v>1640.96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72</v>
          </cell>
          <cell r="C16">
            <v>8956</v>
          </cell>
          <cell r="D16">
            <v>1316.8799999999987</v>
          </cell>
          <cell r="E16">
            <v>7829.99</v>
          </cell>
          <cell r="F16">
            <v>7957.6799999999985</v>
          </cell>
          <cell r="G16">
            <v>0</v>
          </cell>
          <cell r="H16">
            <v>0</v>
          </cell>
          <cell r="I16">
            <v>1193.7600000000004</v>
          </cell>
          <cell r="J16">
            <v>0</v>
          </cell>
          <cell r="K16">
            <v>1189.1900000000005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371</v>
          </cell>
          <cell r="C17">
            <v>28665</v>
          </cell>
          <cell r="D17">
            <v>6785.5899999999883</v>
          </cell>
          <cell r="E17">
            <v>22804.889999999989</v>
          </cell>
          <cell r="F17">
            <v>25743.159999999963</v>
          </cell>
          <cell r="G17">
            <v>0</v>
          </cell>
          <cell r="H17">
            <v>0</v>
          </cell>
          <cell r="I17">
            <v>3770.6999999999871</v>
          </cell>
          <cell r="J17">
            <v>0</v>
          </cell>
          <cell r="K17">
            <v>3847.3200000000134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76</v>
          </cell>
          <cell r="C18">
            <v>9278</v>
          </cell>
          <cell r="D18">
            <v>1390.0399999999986</v>
          </cell>
          <cell r="E18">
            <v>7882.090000000002</v>
          </cell>
          <cell r="F18">
            <v>8066.65</v>
          </cell>
          <cell r="G18">
            <v>0</v>
          </cell>
          <cell r="H18">
            <v>0</v>
          </cell>
          <cell r="I18">
            <v>1210.0900000000015</v>
          </cell>
          <cell r="J18">
            <v>0</v>
          </cell>
          <cell r="K18">
            <v>1205.4800000000016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13</v>
          </cell>
          <cell r="C19">
            <v>328</v>
          </cell>
          <cell r="D19">
            <v>237.76999999999992</v>
          </cell>
          <cell r="E19">
            <v>88.11</v>
          </cell>
          <cell r="F19">
            <v>283.48999999999995</v>
          </cell>
          <cell r="G19">
            <v>0</v>
          </cell>
          <cell r="H19">
            <v>0</v>
          </cell>
          <cell r="I19">
            <v>42.56</v>
          </cell>
          <cell r="J19">
            <v>0</v>
          </cell>
          <cell r="K19">
            <v>42.39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260</v>
          </cell>
          <cell r="C20">
            <v>22980</v>
          </cell>
          <cell r="D20">
            <v>4755.3999999999924</v>
          </cell>
          <cell r="E20">
            <v>19378.239999999998</v>
          </cell>
          <cell r="F20">
            <v>20995.879999999976</v>
          </cell>
          <cell r="G20">
            <v>0</v>
          </cell>
          <cell r="H20">
            <v>0</v>
          </cell>
          <cell r="I20">
            <v>3149.9099999999894</v>
          </cell>
          <cell r="J20">
            <v>0</v>
          </cell>
          <cell r="K20">
            <v>3137.7600000000148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223</v>
          </cell>
          <cell r="C21">
            <v>7450</v>
          </cell>
          <cell r="D21">
            <v>4078.6699999999933</v>
          </cell>
          <cell r="E21">
            <v>4718.2199999999993</v>
          </cell>
          <cell r="F21">
            <v>7652.8599999999915</v>
          </cell>
          <cell r="G21">
            <v>0</v>
          </cell>
          <cell r="H21">
            <v>0</v>
          </cell>
          <cell r="I21">
            <v>1148.4599999999996</v>
          </cell>
          <cell r="J21">
            <v>0</v>
          </cell>
          <cell r="K21">
            <v>1144.0300000000007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5484</v>
          </cell>
          <cell r="C22">
            <v>743458</v>
          </cell>
          <cell r="D22">
            <v>100298.81999999055</v>
          </cell>
          <cell r="E22">
            <v>636249.3499999987</v>
          </cell>
          <cell r="F22">
            <v>640791.86999998754</v>
          </cell>
          <cell r="G22">
            <v>0</v>
          </cell>
          <cell r="H22">
            <v>108086.3</v>
          </cell>
          <cell r="I22">
            <v>96140.719999998881</v>
          </cell>
          <cell r="J22">
            <v>0</v>
          </cell>
          <cell r="K22">
            <v>95756.30000000172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200</v>
          </cell>
          <cell r="C23">
            <v>16015</v>
          </cell>
          <cell r="D23">
            <v>3657.9999999999941</v>
          </cell>
          <cell r="E23">
            <v>13157.539999999999</v>
          </cell>
          <cell r="F23">
            <v>14629.169999999991</v>
          </cell>
          <cell r="G23">
            <v>0</v>
          </cell>
          <cell r="H23">
            <v>0</v>
          </cell>
          <cell r="I23">
            <v>2194.760000000002</v>
          </cell>
          <cell r="J23">
            <v>0</v>
          </cell>
          <cell r="K23">
            <v>2186.3700000000026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13</v>
          </cell>
          <cell r="C25">
            <v>18756</v>
          </cell>
          <cell r="D25">
            <v>489.71000000000015</v>
          </cell>
          <cell r="E25">
            <v>19882.62</v>
          </cell>
          <cell r="F25">
            <v>17723.919999999998</v>
          </cell>
          <cell r="G25">
            <v>0</v>
          </cell>
          <cell r="H25">
            <v>0</v>
          </cell>
          <cell r="I25">
            <v>2658.58</v>
          </cell>
          <cell r="J25">
            <v>0</v>
          </cell>
          <cell r="K25">
            <v>2648.41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1176</v>
          </cell>
          <cell r="D26">
            <v>37.67</v>
          </cell>
          <cell r="E26">
            <v>1239.43</v>
          </cell>
          <cell r="F26">
            <v>1111.0800000000002</v>
          </cell>
          <cell r="G26">
            <v>0</v>
          </cell>
          <cell r="H26">
            <v>0</v>
          </cell>
          <cell r="I26">
            <v>166.66</v>
          </cell>
          <cell r="J26">
            <v>0</v>
          </cell>
          <cell r="K26">
            <v>166.02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3</v>
          </cell>
          <cell r="C27">
            <v>1726</v>
          </cell>
          <cell r="D27">
            <v>113.01</v>
          </cell>
          <cell r="E27">
            <v>1761.3</v>
          </cell>
          <cell r="F27">
            <v>1630.6499999999999</v>
          </cell>
          <cell r="G27">
            <v>0</v>
          </cell>
          <cell r="H27">
            <v>0</v>
          </cell>
          <cell r="I27">
            <v>244.6</v>
          </cell>
          <cell r="J27">
            <v>0</v>
          </cell>
          <cell r="K27">
            <v>243.66000000000003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2283</v>
          </cell>
          <cell r="D28">
            <v>113.01</v>
          </cell>
          <cell r="E28">
            <v>2366.21</v>
          </cell>
          <cell r="F28">
            <v>2156.92</v>
          </cell>
          <cell r="G28">
            <v>0</v>
          </cell>
          <cell r="H28">
            <v>0</v>
          </cell>
          <cell r="I28">
            <v>323.54999999999995</v>
          </cell>
          <cell r="J28">
            <v>0</v>
          </cell>
          <cell r="K28">
            <v>322.3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2</v>
          </cell>
          <cell r="C29">
            <v>1865</v>
          </cell>
          <cell r="D29">
            <v>75.34</v>
          </cell>
          <cell r="E29">
            <v>1949.9699999999998</v>
          </cell>
          <cell r="F29">
            <v>1762.0199999999998</v>
          </cell>
          <cell r="G29">
            <v>0</v>
          </cell>
          <cell r="H29">
            <v>0</v>
          </cell>
          <cell r="I29">
            <v>264.31</v>
          </cell>
          <cell r="J29">
            <v>0</v>
          </cell>
          <cell r="K29">
            <v>263.28999999999996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3</v>
          </cell>
          <cell r="C30">
            <v>2617</v>
          </cell>
          <cell r="D30">
            <v>113.01</v>
          </cell>
          <cell r="E30">
            <v>2728.9300000000003</v>
          </cell>
          <cell r="F30">
            <v>2472.4800000000005</v>
          </cell>
          <cell r="G30">
            <v>0</v>
          </cell>
          <cell r="H30">
            <v>0</v>
          </cell>
          <cell r="I30">
            <v>370.87</v>
          </cell>
          <cell r="J30">
            <v>0</v>
          </cell>
          <cell r="K30">
            <v>369.46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527</v>
          </cell>
          <cell r="D31">
            <v>37.67</v>
          </cell>
          <cell r="E31">
            <v>534.61</v>
          </cell>
          <cell r="F31">
            <v>497.88</v>
          </cell>
          <cell r="G31">
            <v>0</v>
          </cell>
          <cell r="H31">
            <v>0</v>
          </cell>
          <cell r="I31">
            <v>74.680000000000007</v>
          </cell>
          <cell r="J31">
            <v>0</v>
          </cell>
          <cell r="K31">
            <v>74.400000000000006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45</v>
          </cell>
          <cell r="D32">
            <v>37.67</v>
          </cell>
          <cell r="E32">
            <v>15.44</v>
          </cell>
          <cell r="F32">
            <v>46.21</v>
          </cell>
          <cell r="G32">
            <v>0</v>
          </cell>
          <cell r="H32">
            <v>0</v>
          </cell>
          <cell r="I32">
            <v>6.93</v>
          </cell>
          <cell r="J32">
            <v>0</v>
          </cell>
          <cell r="K32">
            <v>6.9</v>
          </cell>
          <cell r="L32">
            <v>0</v>
          </cell>
          <cell r="M32">
            <v>0</v>
          </cell>
        </row>
        <row r="33">
          <cell r="A33" t="str">
            <v>TUP</v>
          </cell>
          <cell r="B33">
            <v>2</v>
          </cell>
          <cell r="C33">
            <v>310</v>
          </cell>
          <cell r="D33">
            <v>75.34</v>
          </cell>
          <cell r="E33">
            <v>288.08999999999997</v>
          </cell>
          <cell r="F33">
            <v>316.17999999999995</v>
          </cell>
          <cell r="G33">
            <v>0</v>
          </cell>
          <cell r="H33">
            <v>0</v>
          </cell>
          <cell r="I33">
            <v>47.43</v>
          </cell>
          <cell r="J33">
            <v>0</v>
          </cell>
          <cell r="K33">
            <v>47.25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348</v>
          </cell>
          <cell r="C34">
            <v>613871</v>
          </cell>
          <cell r="D34">
            <v>13109.160000000022</v>
          </cell>
          <cell r="E34">
            <v>655292.48000000021</v>
          </cell>
          <cell r="F34">
            <v>581509.16000000038</v>
          </cell>
          <cell r="G34">
            <v>0</v>
          </cell>
          <cell r="H34">
            <v>46408.499999999985</v>
          </cell>
          <cell r="I34">
            <v>87230.739999999903</v>
          </cell>
          <cell r="J34">
            <v>0</v>
          </cell>
          <cell r="K34">
            <v>86892.479999999923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856</v>
          </cell>
          <cell r="C40">
            <v>19241</v>
          </cell>
          <cell r="D40">
            <v>14141.120000000261</v>
          </cell>
          <cell r="E40">
            <v>6420.4800000000032</v>
          </cell>
          <cell r="F40">
            <v>18400.400000000271</v>
          </cell>
          <cell r="G40">
            <v>0</v>
          </cell>
          <cell r="H40">
            <v>0</v>
          </cell>
          <cell r="I40">
            <v>2146.5900000000138</v>
          </cell>
          <cell r="J40">
            <v>0</v>
          </cell>
          <cell r="K40">
            <v>2161.1999999999948</v>
          </cell>
          <cell r="L40">
            <v>0</v>
          </cell>
          <cell r="M40">
            <v>3935.0800000000468</v>
          </cell>
        </row>
        <row r="41">
          <cell r="A41" t="str">
            <v>DDI</v>
          </cell>
          <cell r="B41">
            <v>20482</v>
          </cell>
          <cell r="C41">
            <v>415196</v>
          </cell>
          <cell r="D41">
            <v>338362.64000001334</v>
          </cell>
          <cell r="E41">
            <v>104467.06999999932</v>
          </cell>
          <cell r="F41">
            <v>397588.26000000624</v>
          </cell>
          <cell r="G41">
            <v>0</v>
          </cell>
          <cell r="H41">
            <v>0</v>
          </cell>
          <cell r="I41">
            <v>57792.530000018829</v>
          </cell>
          <cell r="J41">
            <v>158.47000000000003</v>
          </cell>
          <cell r="K41">
            <v>45241.450000006393</v>
          </cell>
          <cell r="L41">
            <v>0</v>
          </cell>
          <cell r="M41">
            <v>94610.580000009082</v>
          </cell>
        </row>
        <row r="42">
          <cell r="A42" t="str">
            <v>KIL</v>
          </cell>
          <cell r="B42">
            <v>1614</v>
          </cell>
          <cell r="C42">
            <v>34197</v>
          </cell>
          <cell r="D42">
            <v>26663.280000000592</v>
          </cell>
          <cell r="E42">
            <v>8781.7699999999968</v>
          </cell>
          <cell r="F42">
            <v>31843.060000000558</v>
          </cell>
          <cell r="G42">
            <v>0</v>
          </cell>
          <cell r="H42">
            <v>0</v>
          </cell>
          <cell r="I42">
            <v>4630.3799999999255</v>
          </cell>
          <cell r="J42">
            <v>25.009999999999998</v>
          </cell>
          <cell r="K42">
            <v>3601.9900000000284</v>
          </cell>
          <cell r="L42">
            <v>0</v>
          </cell>
          <cell r="M42">
            <v>7708.7700000000987</v>
          </cell>
        </row>
        <row r="43">
          <cell r="A43" t="str">
            <v>LP1</v>
          </cell>
          <cell r="B43">
            <v>1010</v>
          </cell>
          <cell r="C43">
            <v>44775</v>
          </cell>
          <cell r="D43">
            <v>16685.200000000328</v>
          </cell>
          <cell r="E43">
            <v>17137.320000000011</v>
          </cell>
          <cell r="F43">
            <v>29992.710000000327</v>
          </cell>
          <cell r="G43">
            <v>0</v>
          </cell>
          <cell r="H43">
            <v>0</v>
          </cell>
          <cell r="I43">
            <v>4415.7499999999718</v>
          </cell>
          <cell r="J43">
            <v>0</v>
          </cell>
          <cell r="K43">
            <v>3829.810000000014</v>
          </cell>
          <cell r="L43">
            <v>0</v>
          </cell>
          <cell r="M43">
            <v>4361.9700000000339</v>
          </cell>
        </row>
        <row r="44">
          <cell r="A44" t="str">
            <v>LP2</v>
          </cell>
          <cell r="B44">
            <v>540</v>
          </cell>
          <cell r="C44">
            <v>8575</v>
          </cell>
          <cell r="D44">
            <v>8920.800000000123</v>
          </cell>
          <cell r="E44">
            <v>2027.4700000000003</v>
          </cell>
          <cell r="F44">
            <v>9836.7600000001257</v>
          </cell>
          <cell r="G44">
            <v>0</v>
          </cell>
          <cell r="H44">
            <v>0</v>
          </cell>
          <cell r="I44">
            <v>1430.4500000000073</v>
          </cell>
          <cell r="J44">
            <v>0</v>
          </cell>
          <cell r="K44">
            <v>1111.5099999999993</v>
          </cell>
          <cell r="L44">
            <v>0</v>
          </cell>
          <cell r="M44">
            <v>2396.1700000000233</v>
          </cell>
        </row>
        <row r="45">
          <cell r="A45" t="str">
            <v>OCU</v>
          </cell>
          <cell r="B45">
            <v>8694</v>
          </cell>
          <cell r="C45">
            <v>170819</v>
          </cell>
          <cell r="D45">
            <v>143624.88000000259</v>
          </cell>
          <cell r="E45">
            <v>34566.760000000198</v>
          </cell>
          <cell r="F45">
            <v>160199.47000000067</v>
          </cell>
          <cell r="G45">
            <v>0</v>
          </cell>
          <cell r="H45">
            <v>0</v>
          </cell>
          <cell r="I45">
            <v>21941.19999999892</v>
          </cell>
          <cell r="J45">
            <v>116.41000000000003</v>
          </cell>
          <cell r="K45">
            <v>17992.170000002134</v>
          </cell>
          <cell r="L45">
            <v>0</v>
          </cell>
          <cell r="M45">
            <v>39651.839999998716</v>
          </cell>
        </row>
        <row r="46">
          <cell r="A46" t="str">
            <v>POR</v>
          </cell>
          <cell r="B46">
            <v>1441</v>
          </cell>
          <cell r="C46">
            <v>152240</v>
          </cell>
          <cell r="D46">
            <v>23805.320000000516</v>
          </cell>
          <cell r="E46">
            <v>71600.720000000147</v>
          </cell>
          <cell r="F46">
            <v>83541.05000000057</v>
          </cell>
          <cell r="G46">
            <v>0</v>
          </cell>
          <cell r="H46">
            <v>0</v>
          </cell>
          <cell r="I46">
            <v>12451.849999999962</v>
          </cell>
          <cell r="J46">
            <v>0</v>
          </cell>
          <cell r="K46">
            <v>11864.990000000094</v>
          </cell>
          <cell r="L46">
            <v>0</v>
          </cell>
          <cell r="M46">
            <v>4136.7900000000218</v>
          </cell>
        </row>
        <row r="47">
          <cell r="A47" t="str">
            <v>PUN</v>
          </cell>
          <cell r="B47">
            <v>931</v>
          </cell>
          <cell r="C47">
            <v>23727</v>
          </cell>
          <cell r="D47">
            <v>15380.120000000294</v>
          </cell>
          <cell r="E47">
            <v>7349.8299999999981</v>
          </cell>
          <cell r="F47">
            <v>20279.520000000299</v>
          </cell>
          <cell r="G47">
            <v>0</v>
          </cell>
          <cell r="H47">
            <v>0</v>
          </cell>
          <cell r="I47">
            <v>2969.4299999999889</v>
          </cell>
          <cell r="J47">
            <v>16.55</v>
          </cell>
          <cell r="K47">
            <v>2450.4299999999939</v>
          </cell>
          <cell r="L47">
            <v>0</v>
          </cell>
          <cell r="M47">
            <v>3860.9600000000582</v>
          </cell>
        </row>
        <row r="48">
          <cell r="A48" t="str">
            <v>QIR</v>
          </cell>
          <cell r="B48">
            <v>1150</v>
          </cell>
          <cell r="C48">
            <v>23662</v>
          </cell>
          <cell r="D48">
            <v>18998.000000000389</v>
          </cell>
          <cell r="E48">
            <v>6735.9599999999937</v>
          </cell>
          <cell r="F48">
            <v>23065.580000000387</v>
          </cell>
          <cell r="G48">
            <v>0</v>
          </cell>
          <cell r="H48">
            <v>0</v>
          </cell>
          <cell r="I48">
            <v>3361.4199999999787</v>
          </cell>
          <cell r="J48">
            <v>0</v>
          </cell>
          <cell r="K48">
            <v>2668.3799999999974</v>
          </cell>
          <cell r="L48">
            <v>0</v>
          </cell>
          <cell r="M48">
            <v>5205.5300000000625</v>
          </cell>
        </row>
        <row r="49">
          <cell r="A49" t="str">
            <v>SAC</v>
          </cell>
          <cell r="B49">
            <v>5769</v>
          </cell>
          <cell r="C49">
            <v>94161</v>
          </cell>
          <cell r="D49">
            <v>95303.880000001736</v>
          </cell>
          <cell r="E49">
            <v>15794.77000000002</v>
          </cell>
          <cell r="F49">
            <v>100044.55000000185</v>
          </cell>
          <cell r="G49">
            <v>0</v>
          </cell>
          <cell r="H49">
            <v>0</v>
          </cell>
          <cell r="I49">
            <v>13728.299999999519</v>
          </cell>
          <cell r="J49">
            <v>87.220000000000013</v>
          </cell>
          <cell r="K49">
            <v>11054.099999999899</v>
          </cell>
          <cell r="L49">
            <v>0</v>
          </cell>
          <cell r="M49">
            <v>25973.920000000409</v>
          </cell>
        </row>
        <row r="50">
          <cell r="A50" t="str">
            <v>SAE</v>
          </cell>
          <cell r="B50">
            <v>680</v>
          </cell>
          <cell r="C50">
            <v>17395</v>
          </cell>
          <cell r="D50">
            <v>11233.600000000184</v>
          </cell>
          <cell r="E50">
            <v>5565.3199999999924</v>
          </cell>
          <cell r="F50">
            <v>15050.440000000192</v>
          </cell>
          <cell r="G50">
            <v>0</v>
          </cell>
          <cell r="H50">
            <v>0</v>
          </cell>
          <cell r="I50">
            <v>2194.0900000000083</v>
          </cell>
          <cell r="J50">
            <v>19.79</v>
          </cell>
          <cell r="K50">
            <v>1748.4799999999852</v>
          </cell>
          <cell r="L50">
            <v>0</v>
          </cell>
          <cell r="M50">
            <v>3329.4400000000301</v>
          </cell>
        </row>
        <row r="51">
          <cell r="A51" t="str">
            <v>SAQ</v>
          </cell>
          <cell r="B51">
            <v>97</v>
          </cell>
          <cell r="C51">
            <v>1841</v>
          </cell>
          <cell r="D51">
            <v>1602.4399999999987</v>
          </cell>
          <cell r="E51">
            <v>0</v>
          </cell>
          <cell r="F51">
            <v>1446.2699999999984</v>
          </cell>
          <cell r="G51">
            <v>0</v>
          </cell>
          <cell r="H51">
            <v>0</v>
          </cell>
          <cell r="I51">
            <v>209.51999999999973</v>
          </cell>
          <cell r="J51">
            <v>0</v>
          </cell>
          <cell r="K51">
            <v>156.17000000000021</v>
          </cell>
          <cell r="L51">
            <v>0</v>
          </cell>
          <cell r="M51">
            <v>400.60999999999967</v>
          </cell>
        </row>
        <row r="52">
          <cell r="A52" t="str">
            <v>TEL</v>
          </cell>
          <cell r="B52">
            <v>3395</v>
          </cell>
          <cell r="C52">
            <v>80006</v>
          </cell>
          <cell r="D52">
            <v>56085.399999996233</v>
          </cell>
          <cell r="E52">
            <v>25912.240000000034</v>
          </cell>
          <cell r="F52">
            <v>73353.049999996627</v>
          </cell>
          <cell r="G52">
            <v>0</v>
          </cell>
          <cell r="H52">
            <v>0</v>
          </cell>
          <cell r="I52">
            <v>10710.199999999708</v>
          </cell>
          <cell r="J52">
            <v>100.5</v>
          </cell>
          <cell r="K52">
            <v>8644.5899999996327</v>
          </cell>
          <cell r="L52">
            <v>0</v>
          </cell>
          <cell r="M52">
            <v>15391.709999998997</v>
          </cell>
        </row>
        <row r="53">
          <cell r="A53" t="str">
            <v>TUP</v>
          </cell>
          <cell r="B53">
            <v>3724</v>
          </cell>
          <cell r="C53">
            <v>80031</v>
          </cell>
          <cell r="D53">
            <v>61520.479999995179</v>
          </cell>
          <cell r="E53">
            <v>23927.310000000027</v>
          </cell>
          <cell r="F53">
            <v>76617.629999995479</v>
          </cell>
          <cell r="G53">
            <v>0</v>
          </cell>
          <cell r="H53">
            <v>0</v>
          </cell>
          <cell r="I53">
            <v>11107.60999999969</v>
          </cell>
          <cell r="J53">
            <v>282.99000000000007</v>
          </cell>
          <cell r="K53">
            <v>8830.1599999997288</v>
          </cell>
          <cell r="L53">
            <v>0</v>
          </cell>
          <cell r="M53">
            <v>17231.26999999916</v>
          </cell>
        </row>
        <row r="54">
          <cell r="A54" t="str">
            <v>URB</v>
          </cell>
          <cell r="B54">
            <v>32313</v>
          </cell>
          <cell r="C54">
            <v>3073386</v>
          </cell>
          <cell r="D54">
            <v>533816.07000023359</v>
          </cell>
          <cell r="E54">
            <v>1384217.9600000009</v>
          </cell>
          <cell r="F54">
            <v>1682693.0200002643</v>
          </cell>
          <cell r="G54">
            <v>0</v>
          </cell>
          <cell r="H54">
            <v>168499.69999999023</v>
          </cell>
          <cell r="I54">
            <v>250511.39000002149</v>
          </cell>
          <cell r="J54">
            <v>5163.1199999999817</v>
          </cell>
          <cell r="K54">
            <v>235341.00999997018</v>
          </cell>
          <cell r="L54">
            <v>0</v>
          </cell>
          <cell r="M54">
            <v>102569.83000000464</v>
          </cell>
        </row>
        <row r="55">
          <cell r="A55" t="str">
            <v>YOC</v>
          </cell>
          <cell r="B55">
            <v>2946</v>
          </cell>
          <cell r="C55">
            <v>45162</v>
          </cell>
          <cell r="D55">
            <v>48667.91999999767</v>
          </cell>
          <cell r="E55">
            <v>10680.029999999997</v>
          </cell>
          <cell r="F55">
            <v>53330.759999997732</v>
          </cell>
          <cell r="G55">
            <v>0</v>
          </cell>
          <cell r="H55">
            <v>0</v>
          </cell>
          <cell r="I55">
            <v>7754.8699999997825</v>
          </cell>
          <cell r="J55">
            <v>29.099999999999998</v>
          </cell>
          <cell r="K55">
            <v>6017.1899999999359</v>
          </cell>
          <cell r="L55">
            <v>0</v>
          </cell>
          <cell r="M55">
            <v>13022.819999999541</v>
          </cell>
        </row>
      </sheetData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1_2011"/>
      <sheetName val="Escli_ind_1_2011"/>
      <sheetName val="AP_Total"/>
      <sheetName val="RUTAS"/>
    </sheetNames>
    <sheetDataSet>
      <sheetData sheetId="0"/>
      <sheetData sheetId="1"/>
      <sheetData sheetId="2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10_10"/>
      <sheetName val="FC_ESCL_IND_10_10"/>
      <sheetName val="AP_Total"/>
      <sheetName val="RUTAS"/>
    </sheetNames>
    <sheetDataSet>
      <sheetData sheetId="0"/>
      <sheetData sheetId="1"/>
      <sheetData sheetId="2" refreshError="1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11_10"/>
      <sheetName val="escli_ind_11_10"/>
      <sheetName val="AP_Total"/>
      <sheetName val="RUTAS"/>
    </sheetNames>
    <sheetDataSet>
      <sheetData sheetId="0"/>
      <sheetData sheetId="1"/>
      <sheetData sheetId="2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>
        <row r="12">
          <cell r="B12">
            <v>4374</v>
          </cell>
        </row>
      </sheetData>
      <sheetData sheetId="1" refreshError="1"/>
      <sheetData sheetId="2" refreshError="1"/>
      <sheetData sheetId="3">
        <row r="2">
          <cell r="A2" t="str">
            <v>DOMICILIARIO</v>
          </cell>
          <cell r="B2" t="str">
            <v>aResidencial</v>
          </cell>
        </row>
        <row r="3">
          <cell r="A3" t="str">
            <v>GENERAL 1</v>
          </cell>
          <cell r="B3" t="str">
            <v>bGeneral</v>
          </cell>
        </row>
        <row r="4">
          <cell r="A4" t="str">
            <v>GENERAL 2</v>
          </cell>
          <cell r="B4" t="str">
            <v>bGeneral</v>
          </cell>
        </row>
        <row r="5">
          <cell r="A5" t="str">
            <v>INDUSTRIAL1</v>
          </cell>
          <cell r="B5" t="str">
            <v>cIndustrial</v>
          </cell>
        </row>
        <row r="6">
          <cell r="A6" t="str">
            <v>AGUA POTABLE Y ALCANTARILLADO</v>
          </cell>
          <cell r="B6" t="str">
            <v>eOtros</v>
          </cell>
        </row>
        <row r="7">
          <cell r="A7" t="str">
            <v>ALUMBRADO PUBLICO</v>
          </cell>
          <cell r="B7" t="str">
            <v>dAlumbrado Publico</v>
          </cell>
        </row>
        <row r="8">
          <cell r="A8" t="str">
            <v>SEGURIDAD CIUDADANA</v>
          </cell>
          <cell r="B8" t="str">
            <v>eOtros</v>
          </cell>
        </row>
        <row r="9">
          <cell r="A9" t="str">
            <v>INDUSTRIAL2</v>
          </cell>
          <cell r="B9" t="str">
            <v>cIndustrial</v>
          </cell>
        </row>
      </sheetData>
      <sheetData sheetId="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NSOLIDADO COMPRAS"/>
      <sheetName val="ISE 210 a"/>
      <sheetName val="ISE 210 b"/>
      <sheetName val="CODIGOS"/>
    </sheetNames>
    <sheetDataSet>
      <sheetData sheetId="0">
        <row r="11">
          <cell r="B11">
            <v>1247</v>
          </cell>
        </row>
      </sheetData>
      <sheetData sheetId="1" refreshError="1"/>
      <sheetData sheetId="2" refreshError="1"/>
      <sheetData sheetId="3" refreshError="1"/>
      <sheetData sheetId="4">
        <row r="2">
          <cell r="A2" t="str">
            <v>APA AGUA POTABLE Y ALCANTARILLADO</v>
          </cell>
          <cell r="B2" t="str">
            <v>eOtros</v>
          </cell>
        </row>
        <row r="3">
          <cell r="A3" t="str">
            <v>DOM DOMICILIARIA</v>
          </cell>
          <cell r="B3" t="str">
            <v>aResidencial</v>
          </cell>
        </row>
        <row r="4">
          <cell r="A4" t="str">
            <v>G01 GENERAL 1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P01 ALUMBRADO PUBLICO</v>
          </cell>
          <cell r="B6" t="str">
            <v>dAlumbrado Publico</v>
          </cell>
        </row>
        <row r="7">
          <cell r="A7" t="str">
            <v>SCI SEGURIDAD CIUDADANA</v>
          </cell>
          <cell r="B7" t="str">
            <v>eOtros</v>
          </cell>
        </row>
        <row r="8">
          <cell r="A8" t="str">
            <v>DOMICILIARIA</v>
          </cell>
          <cell r="B8" t="str">
            <v>aResidencial</v>
          </cell>
        </row>
        <row r="9">
          <cell r="A9" t="str">
            <v>GENERAL 1</v>
          </cell>
          <cell r="B9" t="str">
            <v>bGeneral</v>
          </cell>
        </row>
        <row r="10">
          <cell r="A10" t="str">
            <v>SEGURIDAD CIUDADANA</v>
          </cell>
          <cell r="B10" t="str">
            <v>eOtros</v>
          </cell>
        </row>
        <row r="11">
          <cell r="A11" t="str">
            <v>INDUSTRIAL 1</v>
          </cell>
          <cell r="B11" t="str">
            <v>cIndustrial</v>
          </cell>
        </row>
        <row r="12">
          <cell r="A12" t="str">
            <v>AGUA POTABLE Y ALC.</v>
          </cell>
          <cell r="B12" t="str">
            <v>eOtros</v>
          </cell>
        </row>
        <row r="13">
          <cell r="A13" t="str">
            <v>ALUMBRADO PÚBLICO</v>
          </cell>
          <cell r="B13" t="str">
            <v>dAlumbrado Publico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STEMA SUR"/>
      <sheetName val="CONSOLIDADO COMPRAS"/>
      <sheetName val="BDD"/>
      <sheetName val="CODIGOS"/>
      <sheetName val="BDD_COMPRAS"/>
      <sheetName val="SISTEMA SUR (2)"/>
      <sheetName val="BDD_SEP-DIC"/>
    </sheetNames>
    <sheetDataSet>
      <sheetData sheetId="0"/>
      <sheetData sheetId="1"/>
      <sheetData sheetId="2"/>
      <sheetData sheetId="3">
        <row r="33">
          <cell r="C33" t="str">
            <v xml:space="preserve">PORCO INDUSTRIAL ALTA TENSION </v>
          </cell>
          <cell r="D33" t="str">
            <v>SINCHI  WAYRA S. A.</v>
          </cell>
        </row>
        <row r="34">
          <cell r="C34" t="str">
            <v xml:space="preserve">ATOCHA INDUSTRIAL ALTA TENSION </v>
          </cell>
          <cell r="D34" t="str">
            <v>PAN AMERICAN SILVER BOLIVIA S.A.</v>
          </cell>
        </row>
        <row r="35">
          <cell r="C35" t="str">
            <v xml:space="preserve">ATOCHA REVENTA SUR </v>
          </cell>
          <cell r="D35" t="str">
            <v>COOP. DE SERVICIOS  ELECTRICOS ATOC</v>
          </cell>
        </row>
        <row r="36">
          <cell r="C36" t="str">
            <v xml:space="preserve">TUPIZA INDUSTRIAL ALTA TENSION </v>
          </cell>
          <cell r="D36" t="str">
            <v>EMPRESA MINERA UNIFICADA S. A.</v>
          </cell>
        </row>
        <row r="37">
          <cell r="C37" t="str">
            <v xml:space="preserve">TUPIZA REVENTA SUR </v>
          </cell>
          <cell r="D37" t="str">
            <v>COOP. DE SERVICIOS ELECT RICOS TUPIZA LT</v>
          </cell>
        </row>
      </sheetData>
      <sheetData sheetId="4"/>
      <sheetData sheetId="5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RESUMEN AREA"/>
      <sheetName val="TASA DE REGULACION"/>
      <sheetName val="RESUMEN CATEGORIAS"/>
      <sheetName val="VENTAS ELECTRICIDAD"/>
      <sheetName val="OTROS ING"/>
      <sheetName val="Alumbrado Público"/>
      <sheetName val="ALQUILERES"/>
      <sheetName val="VILLAZON"/>
      <sheetName val="DBF - Industriales"/>
      <sheetName val="Industriales"/>
      <sheetName val="INE"/>
      <sheetName val="DBF Sacaca"/>
      <sheetName val="DBF cotagaita"/>
      <sheetName val="DBF San Lucas"/>
      <sheetName val="DBF Betanzos"/>
      <sheetName val="DBF ocuri"/>
      <sheetName val="DBF Rural"/>
      <sheetName val="DBF colquechaca"/>
      <sheetName val="DBF Puna"/>
      <sheetName val="DBF tupiza"/>
      <sheetName val="DBF RurVillazon"/>
      <sheetName val="DBF-AP-Municipios"/>
      <sheetName val="DBF Urbano"/>
      <sheetName val="Residencial"/>
      <sheetName val="General 1"/>
      <sheetName val="General 2"/>
      <sheetName val="DBF Ajustes"/>
      <sheetName val="AJUSTES"/>
    </sheetNames>
    <sheetDataSet>
      <sheetData sheetId="0">
        <row r="6">
          <cell r="G6">
            <v>2010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6">
          <cell r="V6">
            <v>7.5</v>
          </cell>
        </row>
      </sheetData>
      <sheetData sheetId="8"/>
      <sheetData sheetId="9"/>
      <sheetData sheetId="10">
        <row r="339">
          <cell r="H339">
            <v>193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120"/>
      <sheetName val="ISE120_POTOSI"/>
      <sheetName val="ISE120_VILLAZON"/>
      <sheetName val="ISE120_SUR"/>
      <sheetName val="Consolidado"/>
      <sheetName val="ise_210"/>
      <sheetName val="ise_210_VILLAZON"/>
      <sheetName val="ise_210_POTOSI"/>
      <sheetName val="ise_210_SUR"/>
      <sheetName val="Compras_CONTABILIDAD"/>
      <sheetName val="ise_210_dcarga"/>
      <sheetName val="Gráfico1"/>
      <sheetName val="Gráfico2"/>
      <sheetName val="inf_compras"/>
      <sheetName val="graf_perd"/>
      <sheetName val="perdidas"/>
      <sheetName val="Res_Perdidas"/>
      <sheetName val="SISTEMAS"/>
      <sheetName val="Carátula compras"/>
      <sheetName val="Carátula ventas"/>
      <sheetName val="cd"/>
      <sheetName val="Carátula"/>
      <sheetName val="RESUMEN AREA"/>
      <sheetName val="TASA DE REGULACION"/>
      <sheetName val="presupuesto"/>
      <sheetName val="RESUMEN CATEGORIAS"/>
      <sheetName val="VENTAS ELECTRICIDAD"/>
      <sheetName val="OTROS ING"/>
      <sheetName val="ALQUILERES"/>
      <sheetName val="Alumbrado Público"/>
      <sheetName val="VILLAZON"/>
      <sheetName val="Industriales"/>
      <sheetName val="DBF cotagaita"/>
      <sheetName val="DBF - Industriales"/>
      <sheetName val="DBF colquechaca"/>
      <sheetName val="DBF Betanzos"/>
      <sheetName val="DBF Urbano"/>
      <sheetName val="DBF-AP-Municipios"/>
      <sheetName val="DBF Rural"/>
      <sheetName val="Residencial"/>
      <sheetName val="General 1"/>
      <sheetName val="General 2"/>
      <sheetName val="DBF Puna"/>
      <sheetName val="DBF San Lucas"/>
      <sheetName val="DBF Ajustes"/>
      <sheetName val="AJUSTES"/>
      <sheetName val="OrgRur"/>
      <sheetName val="REGIONALES"/>
      <sheetName val="RESUMEN AREA_mod"/>
      <sheetName val="Resumen Municipios"/>
      <sheetName val="municipios"/>
      <sheetName val="CONTROL DE FACTURACION"/>
      <sheetName val="RES_OrgRur"/>
      <sheetName val="CUENTAS DE CLIENTES"/>
      <sheetName val="INE"/>
      <sheetName val="resumen_o_i"/>
      <sheetName val="TARIFAS PROMEDIO"/>
      <sheetName val="utilidad"/>
      <sheetName val="VIEJI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6">
          <cell r="V6">
            <v>7.5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MPRAS"/>
      <sheetName val="BDD_VENTAS"/>
      <sheetName val="CODIGOS"/>
      <sheetName val="BDD_COMPRAS"/>
    </sheetNames>
    <sheetDataSet>
      <sheetData sheetId="0"/>
      <sheetData sheetId="1"/>
      <sheetData sheetId="2"/>
      <sheetData sheetId="3">
        <row r="2">
          <cell r="A2" t="str">
            <v>APA AGUA POT Y ALC</v>
          </cell>
          <cell r="B2" t="str">
            <v>eOTROS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G02 GENERAL 2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J02 INDUSTRIAL 2</v>
          </cell>
          <cell r="B6" t="str">
            <v>cINDUSTRIAL</v>
          </cell>
        </row>
        <row r="7">
          <cell r="A7" t="str">
            <v>P01 ALUMBRADO PUBLICO</v>
          </cell>
          <cell r="B7" t="str">
            <v>dALUMBRADO PUBLICO</v>
          </cell>
        </row>
        <row r="8">
          <cell r="A8" t="str">
            <v>R01 RESIDENCIAL</v>
          </cell>
          <cell r="B8" t="str">
            <v>aRESIDENCIAL</v>
          </cell>
        </row>
        <row r="9">
          <cell r="A9" t="str">
            <v>DOM DOMICILIARIA</v>
          </cell>
          <cell r="B9" t="str">
            <v>aRESIDENCIAL</v>
          </cell>
        </row>
        <row r="10">
          <cell r="A10" t="str">
            <v>SCI SEGURIDAD CIUDADANA</v>
          </cell>
          <cell r="B10" t="str">
            <v>eOTROS</v>
          </cell>
        </row>
        <row r="11">
          <cell r="A11" t="str">
            <v>OTROS</v>
          </cell>
          <cell r="B11" t="str">
            <v>eOTROS</v>
          </cell>
        </row>
        <row r="12">
          <cell r="A12" t="str">
            <v>OTROS (RESTITUCION)</v>
          </cell>
          <cell r="B12" t="str">
            <v>eOTROS</v>
          </cell>
        </row>
      </sheetData>
      <sheetData sheetId="4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MPRAS"/>
      <sheetName val="BDD_VENTAS"/>
      <sheetName val="CODIGOS"/>
      <sheetName val="BDD_COMPRAS"/>
    </sheetNames>
    <sheetDataSet>
      <sheetData sheetId="0"/>
      <sheetData sheetId="1"/>
      <sheetData sheetId="2"/>
      <sheetData sheetId="3">
        <row r="2">
          <cell r="A2" t="str">
            <v>APA AGUA POT Y ALC</v>
          </cell>
          <cell r="B2" t="str">
            <v>eOTROS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G02 GENERAL 2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J02 INDUSTRIAL 2</v>
          </cell>
          <cell r="B6" t="str">
            <v>cINDUSTRIAL</v>
          </cell>
        </row>
        <row r="7">
          <cell r="A7" t="str">
            <v>P01 ALUMBRADO PUBLICO</v>
          </cell>
          <cell r="B7" t="str">
            <v>dALUMBRADO PUBLICO</v>
          </cell>
        </row>
        <row r="8">
          <cell r="A8" t="str">
            <v>R01 RESIDENCIAL</v>
          </cell>
          <cell r="B8" t="str">
            <v>aRESIDENCIAL</v>
          </cell>
        </row>
        <row r="9">
          <cell r="A9" t="str">
            <v>DOM DOMICILIARIA</v>
          </cell>
          <cell r="B9" t="str">
            <v>aRESIDENCIAL</v>
          </cell>
        </row>
        <row r="10">
          <cell r="A10" t="str">
            <v>SCI SEGURIDAD CIUDADANA</v>
          </cell>
          <cell r="B10" t="str">
            <v>eOTROS</v>
          </cell>
        </row>
        <row r="11">
          <cell r="A11" t="str">
            <v>OTROS</v>
          </cell>
          <cell r="B11" t="str">
            <v>eOTROS</v>
          </cell>
        </row>
        <row r="12">
          <cell r="A12" t="str">
            <v>OTROS (RESTITUCION)</v>
          </cell>
          <cell r="B12" t="str">
            <v>eOTROS</v>
          </cell>
        </row>
        <row r="13">
          <cell r="A13" t="str">
            <v>REDUCCIONES</v>
          </cell>
          <cell r="B13" t="str">
            <v>eOTROS</v>
          </cell>
        </row>
        <row r="14">
          <cell r="A14" t="str">
            <v xml:space="preserve">VENTA ACCIDENTAL </v>
          </cell>
          <cell r="B14" t="str">
            <v>eOTROS</v>
          </cell>
        </row>
        <row r="15">
          <cell r="A15" t="str">
            <v>VENTA ACCIDENTAL</v>
          </cell>
          <cell r="B15" t="str">
            <v>eOTROS</v>
          </cell>
        </row>
      </sheetData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esclifac_6_2010"/>
      <sheetName val="ESCLI_IND_6_2010"/>
      <sheetName val="AP_facturado"/>
      <sheetName val="RUTAS"/>
      <sheetName val="ResumenPoCatSistr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15">
          <cell r="A215" t="str">
            <v>DDI</v>
          </cell>
          <cell r="B215">
            <v>21</v>
          </cell>
          <cell r="C215">
            <v>1233781</v>
          </cell>
          <cell r="D215">
            <v>354218.52</v>
          </cell>
          <cell r="E215">
            <v>1128.81</v>
          </cell>
          <cell r="F215">
            <v>52929.21</v>
          </cell>
          <cell r="G215">
            <v>3202</v>
          </cell>
          <cell r="H215">
            <v>175735.65</v>
          </cell>
          <cell r="I215">
            <v>26259.340000000004</v>
          </cell>
          <cell r="J215">
            <v>12672.720000000001</v>
          </cell>
          <cell r="K215">
            <v>1893.6399999999999</v>
          </cell>
        </row>
        <row r="216">
          <cell r="A216" t="str">
            <v>KAR</v>
          </cell>
          <cell r="B216">
            <v>1</v>
          </cell>
          <cell r="C216">
            <v>22200</v>
          </cell>
          <cell r="D216">
            <v>6373.62</v>
          </cell>
          <cell r="E216">
            <v>0</v>
          </cell>
          <cell r="F216">
            <v>952.38</v>
          </cell>
          <cell r="G216">
            <v>154</v>
          </cell>
          <cell r="H216">
            <v>8452</v>
          </cell>
          <cell r="I216">
            <v>1262.94</v>
          </cell>
          <cell r="J216">
            <v>0</v>
          </cell>
          <cell r="K216">
            <v>0</v>
          </cell>
        </row>
        <row r="217">
          <cell r="A217" t="str">
            <v>KIL</v>
          </cell>
          <cell r="B217">
            <v>1</v>
          </cell>
          <cell r="C217">
            <v>1017</v>
          </cell>
          <cell r="D217">
            <v>291.98</v>
          </cell>
          <cell r="E217">
            <v>0</v>
          </cell>
          <cell r="F217">
            <v>43.63</v>
          </cell>
          <cell r="G217">
            <v>16</v>
          </cell>
          <cell r="H217">
            <v>878.13</v>
          </cell>
          <cell r="I217">
            <v>131.21</v>
          </cell>
          <cell r="J217">
            <v>0</v>
          </cell>
          <cell r="K217">
            <v>0</v>
          </cell>
        </row>
        <row r="218">
          <cell r="A218" t="str">
            <v>OCU</v>
          </cell>
          <cell r="B218">
            <v>5</v>
          </cell>
          <cell r="C218">
            <v>98090</v>
          </cell>
          <cell r="D218">
            <v>28161.64</v>
          </cell>
          <cell r="E218">
            <v>0</v>
          </cell>
          <cell r="F218">
            <v>4208.0600000000004</v>
          </cell>
          <cell r="G218">
            <v>325</v>
          </cell>
          <cell r="H218">
            <v>17836.990000000002</v>
          </cell>
          <cell r="I218">
            <v>2665.3</v>
          </cell>
          <cell r="J218">
            <v>3492.67</v>
          </cell>
          <cell r="K218">
            <v>521.89</v>
          </cell>
        </row>
        <row r="219">
          <cell r="A219" t="str">
            <v>PUN</v>
          </cell>
          <cell r="B219">
            <v>3</v>
          </cell>
          <cell r="C219">
            <v>257126</v>
          </cell>
          <cell r="D219">
            <v>73820.88</v>
          </cell>
          <cell r="E219">
            <v>0</v>
          </cell>
          <cell r="F219">
            <v>11030.7</v>
          </cell>
          <cell r="G219">
            <v>666</v>
          </cell>
          <cell r="H219">
            <v>36551.9</v>
          </cell>
          <cell r="I219">
            <v>5461.7800000000007</v>
          </cell>
          <cell r="J219">
            <v>0</v>
          </cell>
          <cell r="K219">
            <v>0</v>
          </cell>
        </row>
        <row r="220">
          <cell r="A220" t="str">
            <v>SAC</v>
          </cell>
          <cell r="B220">
            <v>1</v>
          </cell>
          <cell r="C220">
            <v>1720</v>
          </cell>
          <cell r="D220">
            <v>493.81</v>
          </cell>
          <cell r="E220">
            <v>0</v>
          </cell>
          <cell r="F220">
            <v>73.790000000000006</v>
          </cell>
          <cell r="G220">
            <v>39</v>
          </cell>
          <cell r="H220">
            <v>2140.44</v>
          </cell>
          <cell r="I220">
            <v>319.83999999999997</v>
          </cell>
          <cell r="J220">
            <v>0</v>
          </cell>
          <cell r="K220">
            <v>0</v>
          </cell>
        </row>
        <row r="221">
          <cell r="A221" t="str">
            <v>TUP</v>
          </cell>
          <cell r="B221">
            <v>3</v>
          </cell>
          <cell r="C221">
            <v>286430</v>
          </cell>
          <cell r="D221">
            <v>82234.049999999988</v>
          </cell>
          <cell r="E221">
            <v>0</v>
          </cell>
          <cell r="F221">
            <v>12287.849999999999</v>
          </cell>
          <cell r="G221">
            <v>1076</v>
          </cell>
          <cell r="H221">
            <v>59054.189999999995</v>
          </cell>
          <cell r="I221">
            <v>8824.19</v>
          </cell>
          <cell r="J221">
            <v>2560.4899999999998</v>
          </cell>
          <cell r="K221">
            <v>382.6</v>
          </cell>
        </row>
        <row r="222">
          <cell r="A222" t="str">
            <v>URB</v>
          </cell>
          <cell r="B222">
            <v>166</v>
          </cell>
          <cell r="C222">
            <v>7884864</v>
          </cell>
          <cell r="D222">
            <v>2263744.4600000004</v>
          </cell>
          <cell r="E222">
            <v>255410.14999999991</v>
          </cell>
          <cell r="F222">
            <v>338260.67999999993</v>
          </cell>
          <cell r="G222">
            <v>20071</v>
          </cell>
          <cell r="H222">
            <v>1101558.4100000004</v>
          </cell>
          <cell r="I222">
            <v>164600.58000000005</v>
          </cell>
          <cell r="J222">
            <v>100895.58999999998</v>
          </cell>
          <cell r="K222">
            <v>15076.35</v>
          </cell>
        </row>
        <row r="226">
          <cell r="A226" t="str">
            <v>121201</v>
          </cell>
          <cell r="B226">
            <v>1</v>
          </cell>
          <cell r="C226">
            <v>1521350</v>
          </cell>
          <cell r="D226">
            <v>252802.73</v>
          </cell>
          <cell r="E226">
            <v>0</v>
          </cell>
          <cell r="F226">
            <v>37775.120000000003</v>
          </cell>
          <cell r="G226">
            <v>3000</v>
          </cell>
          <cell r="H226">
            <v>266956.02</v>
          </cell>
          <cell r="I226">
            <v>39889.980000000003</v>
          </cell>
          <cell r="J226">
            <v>0</v>
          </cell>
          <cell r="K226">
            <v>0</v>
          </cell>
        </row>
        <row r="227">
          <cell r="A227" t="str">
            <v>121190</v>
          </cell>
          <cell r="B227">
            <v>1</v>
          </cell>
          <cell r="C227">
            <v>1744875</v>
          </cell>
          <cell r="D227">
            <v>289945.87</v>
          </cell>
          <cell r="E227">
            <v>0</v>
          </cell>
          <cell r="F227">
            <v>43325.25</v>
          </cell>
          <cell r="G227">
            <v>4200</v>
          </cell>
          <cell r="H227">
            <v>373738.43</v>
          </cell>
          <cell r="I227">
            <v>55845.97</v>
          </cell>
          <cell r="J227">
            <v>0</v>
          </cell>
          <cell r="K227">
            <v>0</v>
          </cell>
        </row>
        <row r="228">
          <cell r="A228" t="str">
            <v>121193</v>
          </cell>
          <cell r="B228">
            <v>1</v>
          </cell>
          <cell r="C228">
            <v>811195</v>
          </cell>
          <cell r="D228">
            <v>76219.88</v>
          </cell>
          <cell r="E228">
            <v>0</v>
          </cell>
          <cell r="F228">
            <v>11389.18</v>
          </cell>
          <cell r="G228">
            <v>1824</v>
          </cell>
          <cell r="H228">
            <v>153709.96</v>
          </cell>
          <cell r="I228">
            <v>22968.15</v>
          </cell>
          <cell r="J228">
            <v>0</v>
          </cell>
          <cell r="K228">
            <v>0</v>
          </cell>
        </row>
        <row r="229">
          <cell r="A229" t="str">
            <v>121199</v>
          </cell>
          <cell r="B229">
            <v>1</v>
          </cell>
          <cell r="C229">
            <v>598082</v>
          </cell>
          <cell r="D229">
            <v>99383.28</v>
          </cell>
          <cell r="E229">
            <v>0</v>
          </cell>
          <cell r="F229">
            <v>14850.38</v>
          </cell>
          <cell r="G229">
            <v>1144</v>
          </cell>
          <cell r="H229">
            <v>101799.23</v>
          </cell>
          <cell r="I229">
            <v>15211.38</v>
          </cell>
          <cell r="J229">
            <v>0</v>
          </cell>
          <cell r="K229">
            <v>0</v>
          </cell>
        </row>
        <row r="230">
          <cell r="A230" t="str">
            <v>121197</v>
          </cell>
          <cell r="B230">
            <v>1</v>
          </cell>
          <cell r="C230">
            <v>886327</v>
          </cell>
          <cell r="D230">
            <v>84821.49</v>
          </cell>
          <cell r="E230">
            <v>0</v>
          </cell>
          <cell r="F230">
            <v>12674.48</v>
          </cell>
          <cell r="G230">
            <v>1987</v>
          </cell>
          <cell r="H230">
            <v>199338.7</v>
          </cell>
          <cell r="I230">
            <v>29786.240000000002</v>
          </cell>
          <cell r="J230">
            <v>0</v>
          </cell>
          <cell r="K230">
            <v>0</v>
          </cell>
        </row>
        <row r="231">
          <cell r="A231" t="str">
            <v>121195</v>
          </cell>
          <cell r="B231">
            <v>1</v>
          </cell>
          <cell r="C231">
            <v>591403</v>
          </cell>
          <cell r="D231">
            <v>56082.75</v>
          </cell>
          <cell r="E231">
            <v>0</v>
          </cell>
          <cell r="F231">
            <v>8380.18</v>
          </cell>
          <cell r="G231">
            <v>2810</v>
          </cell>
          <cell r="H231">
            <v>279409.65000000002</v>
          </cell>
          <cell r="I231">
            <v>41750.870000000003</v>
          </cell>
          <cell r="J231">
            <v>0</v>
          </cell>
          <cell r="K231">
            <v>0</v>
          </cell>
        </row>
      </sheetData>
      <sheetData sheetId="5">
        <row r="2">
          <cell r="A2" t="str">
            <v>DDI</v>
          </cell>
          <cell r="B2">
            <v>1</v>
          </cell>
          <cell r="C2" t="str">
            <v>AP</v>
          </cell>
          <cell r="D2">
            <v>400010</v>
          </cell>
          <cell r="E2" t="str">
            <v>SISTEMA DON DIEGO</v>
          </cell>
          <cell r="F2" t="str">
            <v>69307</v>
          </cell>
          <cell r="G2">
            <v>0</v>
          </cell>
          <cell r="H2">
            <v>65564.42</v>
          </cell>
          <cell r="I2">
            <v>57041.049999999996</v>
          </cell>
          <cell r="J2">
            <v>8523.3700000000008</v>
          </cell>
        </row>
        <row r="3">
          <cell r="A3" t="str">
            <v>KIL</v>
          </cell>
          <cell r="B3">
            <v>1</v>
          </cell>
          <cell r="C3" t="str">
            <v>AP</v>
          </cell>
          <cell r="D3">
            <v>400070</v>
          </cell>
          <cell r="E3" t="str">
            <v>SISTEMA . KILPANI</v>
          </cell>
          <cell r="F3" t="str">
            <v>6332</v>
          </cell>
          <cell r="G3">
            <v>0</v>
          </cell>
          <cell r="H3">
            <v>5990.07</v>
          </cell>
          <cell r="I3">
            <v>5211.3599999999997</v>
          </cell>
          <cell r="J3">
            <v>778.71</v>
          </cell>
        </row>
        <row r="4">
          <cell r="A4" t="str">
            <v>OCU</v>
          </cell>
          <cell r="B4">
            <v>1</v>
          </cell>
          <cell r="C4" t="str">
            <v>AP</v>
          </cell>
          <cell r="D4">
            <v>400050</v>
          </cell>
          <cell r="E4" t="str">
            <v>SISTEMA . OCURI</v>
          </cell>
          <cell r="F4" t="str">
            <v>22443</v>
          </cell>
          <cell r="G4">
            <v>0</v>
          </cell>
          <cell r="H4">
            <v>21231.08</v>
          </cell>
          <cell r="I4">
            <v>18471.04</v>
          </cell>
          <cell r="J4">
            <v>2760.04</v>
          </cell>
        </row>
        <row r="5">
          <cell r="A5" t="str">
            <v>POR</v>
          </cell>
          <cell r="B5">
            <v>1</v>
          </cell>
          <cell r="C5" t="str">
            <v>AP</v>
          </cell>
          <cell r="D5">
            <v>400020</v>
          </cell>
          <cell r="E5" t="str">
            <v>SISTEMA PORCO AGUA DE CASTILLA</v>
          </cell>
          <cell r="F5" t="str">
            <v>10135</v>
          </cell>
          <cell r="G5">
            <v>0</v>
          </cell>
          <cell r="H5">
            <v>9587.7099999999991</v>
          </cell>
          <cell r="I5">
            <v>8341.31</v>
          </cell>
          <cell r="J5">
            <v>1246.4000000000001</v>
          </cell>
        </row>
        <row r="6">
          <cell r="A6" t="str">
            <v>PUN</v>
          </cell>
          <cell r="B6">
            <v>1</v>
          </cell>
          <cell r="C6" t="str">
            <v>AP</v>
          </cell>
          <cell r="D6">
            <v>400060</v>
          </cell>
          <cell r="E6" t="str">
            <v>SISTEMA . PUNUTUMA</v>
          </cell>
          <cell r="F6" t="str">
            <v>2228</v>
          </cell>
          <cell r="G6">
            <v>0</v>
          </cell>
          <cell r="H6">
            <v>2107.69</v>
          </cell>
          <cell r="I6">
            <v>1833.69</v>
          </cell>
          <cell r="J6">
            <v>274</v>
          </cell>
        </row>
        <row r="7">
          <cell r="A7" t="str">
            <v>QIR</v>
          </cell>
          <cell r="B7">
            <v>1</v>
          </cell>
          <cell r="C7" t="str">
            <v>AP</v>
          </cell>
          <cell r="D7">
            <v>400110</v>
          </cell>
          <cell r="E7" t="str">
            <v>SISTEMA  LLICA</v>
          </cell>
          <cell r="F7" t="str">
            <v>5351</v>
          </cell>
          <cell r="G7">
            <v>0</v>
          </cell>
          <cell r="H7">
            <v>5062.05</v>
          </cell>
          <cell r="I7">
            <v>4403.9800000000005</v>
          </cell>
          <cell r="J7">
            <v>658.07</v>
          </cell>
        </row>
        <row r="8">
          <cell r="A8" t="str">
            <v>SAC</v>
          </cell>
          <cell r="B8">
            <v>1</v>
          </cell>
          <cell r="C8" t="str">
            <v>AP</v>
          </cell>
          <cell r="D8">
            <v>400030</v>
          </cell>
          <cell r="E8" t="str">
            <v>SISTEMA . SACACA</v>
          </cell>
          <cell r="F8" t="str">
            <v>12876</v>
          </cell>
          <cell r="G8">
            <v>0</v>
          </cell>
          <cell r="H8">
            <v>12180.7</v>
          </cell>
          <cell r="I8">
            <v>10597.210000000001</v>
          </cell>
          <cell r="J8">
            <v>1583.49</v>
          </cell>
        </row>
        <row r="9">
          <cell r="A9" t="str">
            <v>SAE</v>
          </cell>
          <cell r="B9">
            <v>1</v>
          </cell>
          <cell r="C9" t="str">
            <v>AP</v>
          </cell>
          <cell r="D9">
            <v>400080</v>
          </cell>
          <cell r="E9" t="str">
            <v>SISTEMA TORO TORO</v>
          </cell>
          <cell r="F9" t="str">
            <v>3070</v>
          </cell>
          <cell r="G9">
            <v>0</v>
          </cell>
          <cell r="H9">
            <v>2904.22</v>
          </cell>
          <cell r="I9">
            <v>2526.6699999999996</v>
          </cell>
          <cell r="J9">
            <v>377.55</v>
          </cell>
        </row>
        <row r="10">
          <cell r="A10" t="str">
            <v>SAQ</v>
          </cell>
          <cell r="B10">
            <v>1</v>
          </cell>
          <cell r="C10" t="str">
            <v>AP</v>
          </cell>
          <cell r="D10">
            <v>400120</v>
          </cell>
          <cell r="E10" t="str">
            <v>SISTEMA . QUETENA</v>
          </cell>
          <cell r="F10" t="str">
            <v>445</v>
          </cell>
          <cell r="G10">
            <v>0</v>
          </cell>
          <cell r="H10">
            <v>420.97</v>
          </cell>
          <cell r="I10">
            <v>366.24</v>
          </cell>
          <cell r="J10">
            <v>54.73</v>
          </cell>
        </row>
        <row r="11">
          <cell r="A11" t="str">
            <v>TEL</v>
          </cell>
          <cell r="B11">
            <v>1</v>
          </cell>
          <cell r="C11" t="str">
            <v>AP</v>
          </cell>
          <cell r="D11">
            <v>400100</v>
          </cell>
          <cell r="E11" t="str">
            <v>SISTEMA . TELAMAYU</v>
          </cell>
          <cell r="F11" t="str">
            <v>10546</v>
          </cell>
          <cell r="G11">
            <v>0</v>
          </cell>
          <cell r="H11">
            <v>9976.52</v>
          </cell>
          <cell r="I11">
            <v>8679.57</v>
          </cell>
          <cell r="J11">
            <v>1296.95</v>
          </cell>
        </row>
        <row r="12">
          <cell r="A12" t="str">
            <v>TUP</v>
          </cell>
          <cell r="B12">
            <v>1</v>
          </cell>
          <cell r="C12" t="str">
            <v>AP</v>
          </cell>
          <cell r="D12">
            <v>400090</v>
          </cell>
          <cell r="E12" t="str">
            <v>SISTEMA . TUPIZA</v>
          </cell>
          <cell r="F12" t="str">
            <v>9938</v>
          </cell>
          <cell r="G12">
            <v>0</v>
          </cell>
          <cell r="H12">
            <v>9401.35</v>
          </cell>
          <cell r="I12">
            <v>8179.17</v>
          </cell>
          <cell r="J12">
            <v>1222.18</v>
          </cell>
        </row>
        <row r="13">
          <cell r="A13" t="str">
            <v>URB</v>
          </cell>
          <cell r="B13">
            <v>1</v>
          </cell>
          <cell r="C13" t="str">
            <v>AP</v>
          </cell>
          <cell r="D13">
            <v>400000</v>
          </cell>
          <cell r="E13" t="str">
            <v>HONORABLE GOBIERNO  MUNICIPAL POTOSI</v>
          </cell>
          <cell r="F13" t="str">
            <v>494862</v>
          </cell>
          <cell r="G13">
            <v>0</v>
          </cell>
          <cell r="H13">
            <v>468139.45</v>
          </cell>
          <cell r="I13">
            <v>407281.32</v>
          </cell>
          <cell r="J13">
            <v>60858.13</v>
          </cell>
        </row>
        <row r="14">
          <cell r="A14" t="str">
            <v>YOC</v>
          </cell>
          <cell r="B14">
            <v>1</v>
          </cell>
          <cell r="C14" t="str">
            <v>AP</v>
          </cell>
          <cell r="D14">
            <v>400040</v>
          </cell>
          <cell r="E14" t="str">
            <v>SISTEMA . YOCALLA</v>
          </cell>
          <cell r="F14" t="str">
            <v>9529</v>
          </cell>
          <cell r="G14">
            <v>0</v>
          </cell>
          <cell r="H14">
            <v>9014.43</v>
          </cell>
          <cell r="I14">
            <v>7842.55</v>
          </cell>
          <cell r="J14">
            <v>1171.8800000000001</v>
          </cell>
        </row>
      </sheetData>
      <sheetData sheetId="6"/>
      <sheetData sheetId="7" refreshError="1"/>
      <sheetData sheetId="8">
        <row r="6">
          <cell r="B6">
            <v>1</v>
          </cell>
        </row>
        <row r="14">
          <cell r="A14" t="str">
            <v>DDI</v>
          </cell>
          <cell r="B14">
            <v>1188</v>
          </cell>
          <cell r="C14">
            <v>109381</v>
          </cell>
          <cell r="D14">
            <v>21146.399999999532</v>
          </cell>
          <cell r="E14">
            <v>87030.639999999898</v>
          </cell>
          <cell r="F14">
            <v>94116.379999999524</v>
          </cell>
          <cell r="G14">
            <v>0</v>
          </cell>
          <cell r="H14">
            <v>0</v>
          </cell>
          <cell r="I14">
            <v>14115.769999999844</v>
          </cell>
          <cell r="J14">
            <v>0</v>
          </cell>
          <cell r="K14">
            <v>14060.659999999905</v>
          </cell>
          <cell r="L14">
            <v>0</v>
          </cell>
          <cell r="M14">
            <v>0</v>
          </cell>
        </row>
        <row r="15">
          <cell r="A15" t="str">
            <v>KIL</v>
          </cell>
          <cell r="B15">
            <v>120</v>
          </cell>
          <cell r="C15">
            <v>12298</v>
          </cell>
          <cell r="D15">
            <v>2135.9999999999973</v>
          </cell>
          <cell r="E15">
            <v>10012.340000000002</v>
          </cell>
          <cell r="F15">
            <v>10569.330000000002</v>
          </cell>
          <cell r="G15">
            <v>0</v>
          </cell>
          <cell r="H15">
            <v>0</v>
          </cell>
          <cell r="I15">
            <v>1585.1799999999996</v>
          </cell>
          <cell r="J15">
            <v>0</v>
          </cell>
          <cell r="K15">
            <v>1579.0099999999991</v>
          </cell>
          <cell r="L15">
            <v>0</v>
          </cell>
          <cell r="M15">
            <v>0</v>
          </cell>
        </row>
        <row r="16">
          <cell r="A16" t="str">
            <v>OCU</v>
          </cell>
          <cell r="B16">
            <v>317</v>
          </cell>
          <cell r="C16">
            <v>45685</v>
          </cell>
          <cell r="D16">
            <v>5642.6000000000331</v>
          </cell>
          <cell r="E16">
            <v>38691.21</v>
          </cell>
          <cell r="F16">
            <v>38570.930000000022</v>
          </cell>
          <cell r="G16">
            <v>0</v>
          </cell>
          <cell r="H16">
            <v>0</v>
          </cell>
          <cell r="I16">
            <v>5653.1299999999983</v>
          </cell>
          <cell r="J16">
            <v>0</v>
          </cell>
          <cell r="K16">
            <v>5762.8800000000092</v>
          </cell>
          <cell r="L16">
            <v>0</v>
          </cell>
          <cell r="M16">
            <v>0</v>
          </cell>
        </row>
        <row r="17">
          <cell r="A17" t="str">
            <v>POR</v>
          </cell>
          <cell r="B17">
            <v>63</v>
          </cell>
          <cell r="C17">
            <v>15920</v>
          </cell>
          <cell r="D17">
            <v>1121.3999999999987</v>
          </cell>
          <cell r="E17">
            <v>14777.820000000002</v>
          </cell>
          <cell r="F17">
            <v>13832.390000000001</v>
          </cell>
          <cell r="G17">
            <v>0</v>
          </cell>
          <cell r="H17">
            <v>0</v>
          </cell>
          <cell r="I17">
            <v>2074.79</v>
          </cell>
          <cell r="J17">
            <v>0</v>
          </cell>
          <cell r="K17">
            <v>2066.8299999999995</v>
          </cell>
          <cell r="L17">
            <v>0</v>
          </cell>
          <cell r="M17">
            <v>0</v>
          </cell>
        </row>
        <row r="18">
          <cell r="A18" t="str">
            <v>PUN</v>
          </cell>
          <cell r="B18">
            <v>41</v>
          </cell>
          <cell r="C18">
            <v>2798</v>
          </cell>
          <cell r="D18">
            <v>729.79999999999961</v>
          </cell>
          <cell r="E18">
            <v>2102.3799999999997</v>
          </cell>
          <cell r="F18">
            <v>2464.0999999999995</v>
          </cell>
          <cell r="G18">
            <v>0</v>
          </cell>
          <cell r="H18">
            <v>0</v>
          </cell>
          <cell r="I18">
            <v>369.52</v>
          </cell>
          <cell r="J18">
            <v>0</v>
          </cell>
          <cell r="K18">
            <v>368.08000000000004</v>
          </cell>
          <cell r="L18">
            <v>0</v>
          </cell>
          <cell r="M18">
            <v>0</v>
          </cell>
        </row>
        <row r="19">
          <cell r="A19" t="str">
            <v>QIR</v>
          </cell>
          <cell r="B19">
            <v>68</v>
          </cell>
          <cell r="C19">
            <v>9363</v>
          </cell>
          <cell r="D19">
            <v>1210.3999999999985</v>
          </cell>
          <cell r="E19">
            <v>8036.880000000001</v>
          </cell>
          <cell r="F19">
            <v>8045.28</v>
          </cell>
          <cell r="G19">
            <v>0</v>
          </cell>
          <cell r="H19">
            <v>0</v>
          </cell>
          <cell r="I19">
            <v>1206.7200000000005</v>
          </cell>
          <cell r="J19">
            <v>0</v>
          </cell>
          <cell r="K19">
            <v>1201.9999999999993</v>
          </cell>
          <cell r="L19">
            <v>0</v>
          </cell>
          <cell r="M19">
            <v>0</v>
          </cell>
        </row>
        <row r="20">
          <cell r="A20" t="str">
            <v>SAC</v>
          </cell>
          <cell r="B20">
            <v>285</v>
          </cell>
          <cell r="C20">
            <v>25454</v>
          </cell>
          <cell r="D20">
            <v>5073.0000000000273</v>
          </cell>
          <cell r="E20">
            <v>19335.779999999995</v>
          </cell>
          <cell r="F20">
            <v>21236.150000000027</v>
          </cell>
          <cell r="G20">
            <v>0</v>
          </cell>
          <cell r="H20">
            <v>0</v>
          </cell>
          <cell r="I20">
            <v>3130.770000000005</v>
          </cell>
          <cell r="J20">
            <v>0</v>
          </cell>
          <cell r="K20">
            <v>3172.6299999999937</v>
          </cell>
          <cell r="L20">
            <v>0</v>
          </cell>
          <cell r="M20">
            <v>0</v>
          </cell>
        </row>
        <row r="21">
          <cell r="A21" t="str">
            <v>SAE</v>
          </cell>
          <cell r="B21">
            <v>70</v>
          </cell>
          <cell r="C21">
            <v>8594</v>
          </cell>
          <cell r="D21">
            <v>1245.9999999999984</v>
          </cell>
          <cell r="E21">
            <v>7063.63</v>
          </cell>
          <cell r="F21">
            <v>7229.4800000000005</v>
          </cell>
          <cell r="G21">
            <v>0</v>
          </cell>
          <cell r="H21">
            <v>0</v>
          </cell>
          <cell r="I21">
            <v>1084.3400000000004</v>
          </cell>
          <cell r="J21">
            <v>0</v>
          </cell>
          <cell r="K21">
            <v>1080.149999999999</v>
          </cell>
          <cell r="L21">
            <v>0</v>
          </cell>
          <cell r="M21">
            <v>0</v>
          </cell>
        </row>
        <row r="22">
          <cell r="A22" t="str">
            <v>SAQ</v>
          </cell>
          <cell r="B22">
            <v>6</v>
          </cell>
          <cell r="C22">
            <v>270</v>
          </cell>
          <cell r="D22">
            <v>106.8</v>
          </cell>
          <cell r="E22">
            <v>203.81</v>
          </cell>
          <cell r="F22">
            <v>270.25</v>
          </cell>
          <cell r="G22">
            <v>0</v>
          </cell>
          <cell r="H22">
            <v>0</v>
          </cell>
          <cell r="I22">
            <v>40.53</v>
          </cell>
          <cell r="J22">
            <v>0</v>
          </cell>
          <cell r="K22">
            <v>40.36</v>
          </cell>
          <cell r="L22">
            <v>0</v>
          </cell>
          <cell r="M22">
            <v>0</v>
          </cell>
        </row>
        <row r="23">
          <cell r="A23" t="str">
            <v>TEL</v>
          </cell>
          <cell r="B23">
            <v>161</v>
          </cell>
          <cell r="C23">
            <v>15911</v>
          </cell>
          <cell r="D23">
            <v>2865.8000000000047</v>
          </cell>
          <cell r="E23">
            <v>13148.309999999996</v>
          </cell>
          <cell r="F23">
            <v>13932.650000000003</v>
          </cell>
          <cell r="G23">
            <v>0</v>
          </cell>
          <cell r="H23">
            <v>0</v>
          </cell>
          <cell r="I23">
            <v>2089.6299999999978</v>
          </cell>
          <cell r="J23">
            <v>0</v>
          </cell>
          <cell r="K23">
            <v>2081.4599999999973</v>
          </cell>
          <cell r="L23">
            <v>0</v>
          </cell>
          <cell r="M23">
            <v>0</v>
          </cell>
        </row>
        <row r="24">
          <cell r="A24" t="str">
            <v>TUP</v>
          </cell>
          <cell r="B24">
            <v>182</v>
          </cell>
          <cell r="C24">
            <v>16205</v>
          </cell>
          <cell r="D24">
            <v>3239.6000000000085</v>
          </cell>
          <cell r="E24">
            <v>13551.660000000002</v>
          </cell>
          <cell r="F24">
            <v>14608.900000000012</v>
          </cell>
          <cell r="G24">
            <v>0</v>
          </cell>
          <cell r="H24">
            <v>0</v>
          </cell>
          <cell r="I24">
            <v>2174.1100000000019</v>
          </cell>
          <cell r="J24">
            <v>0</v>
          </cell>
          <cell r="K24">
            <v>2182.359999999996</v>
          </cell>
          <cell r="L24">
            <v>0</v>
          </cell>
          <cell r="M24">
            <v>0</v>
          </cell>
        </row>
        <row r="25">
          <cell r="A25" t="str">
            <v>URB</v>
          </cell>
          <cell r="B25">
            <v>5212</v>
          </cell>
          <cell r="C25">
            <v>675398</v>
          </cell>
          <cell r="D25">
            <v>92773.600000008868</v>
          </cell>
          <cell r="E25">
            <v>554274.24000000197</v>
          </cell>
          <cell r="F25">
            <v>562939.21000001277</v>
          </cell>
          <cell r="G25">
            <v>0</v>
          </cell>
          <cell r="H25">
            <v>99153.5</v>
          </cell>
          <cell r="I25">
            <v>84436.780000002225</v>
          </cell>
          <cell r="J25">
            <v>0</v>
          </cell>
          <cell r="K25">
            <v>84108.629999998026</v>
          </cell>
          <cell r="L25">
            <v>0</v>
          </cell>
          <cell r="M25">
            <v>0</v>
          </cell>
        </row>
        <row r="26">
          <cell r="A26" t="str">
            <v>YOC</v>
          </cell>
          <cell r="B26">
            <v>169</v>
          </cell>
          <cell r="C26">
            <v>14281</v>
          </cell>
          <cell r="D26">
            <v>3008.2000000000062</v>
          </cell>
          <cell r="E26">
            <v>11627.359999999999</v>
          </cell>
          <cell r="F26">
            <v>12733.310000000009</v>
          </cell>
          <cell r="G26">
            <v>0</v>
          </cell>
          <cell r="H26">
            <v>0</v>
          </cell>
          <cell r="I26">
            <v>1909.7399999999986</v>
          </cell>
          <cell r="J26">
            <v>0</v>
          </cell>
          <cell r="K26">
            <v>1902.2499999999955</v>
          </cell>
          <cell r="L26">
            <v>0</v>
          </cell>
          <cell r="M26">
            <v>0</v>
          </cell>
        </row>
        <row r="28">
          <cell r="A28" t="str">
            <v>DDI</v>
          </cell>
          <cell r="B28">
            <v>6</v>
          </cell>
          <cell r="C28">
            <v>8649</v>
          </cell>
          <cell r="D28">
            <v>220.02000000000004</v>
          </cell>
          <cell r="E28">
            <v>8957.64</v>
          </cell>
          <cell r="F28">
            <v>7984.57</v>
          </cell>
          <cell r="G28">
            <v>0</v>
          </cell>
          <cell r="H28">
            <v>0</v>
          </cell>
          <cell r="I28">
            <v>1197.69</v>
          </cell>
          <cell r="J28">
            <v>0</v>
          </cell>
          <cell r="K28">
            <v>1193.0900000000001</v>
          </cell>
          <cell r="L28">
            <v>0</v>
          </cell>
          <cell r="M28">
            <v>0</v>
          </cell>
        </row>
        <row r="29">
          <cell r="A29" t="str">
            <v>KIL</v>
          </cell>
          <cell r="B29">
            <v>1</v>
          </cell>
          <cell r="C29">
            <v>1209</v>
          </cell>
          <cell r="D29">
            <v>36.67</v>
          </cell>
          <cell r="E29">
            <v>1241.25</v>
          </cell>
          <cell r="F29">
            <v>1111.79</v>
          </cell>
          <cell r="G29">
            <v>0</v>
          </cell>
          <cell r="H29">
            <v>0</v>
          </cell>
          <cell r="I29">
            <v>166.77</v>
          </cell>
          <cell r="J29">
            <v>0</v>
          </cell>
          <cell r="K29">
            <v>166.13</v>
          </cell>
          <cell r="L29">
            <v>0</v>
          </cell>
          <cell r="M29">
            <v>0</v>
          </cell>
        </row>
        <row r="30">
          <cell r="A30" t="str">
            <v>OCU</v>
          </cell>
          <cell r="B30">
            <v>1</v>
          </cell>
          <cell r="C30">
            <v>200</v>
          </cell>
          <cell r="D30">
            <v>36.67</v>
          </cell>
          <cell r="E30">
            <v>174.74</v>
          </cell>
          <cell r="F30">
            <v>183.93000000000004</v>
          </cell>
          <cell r="G30">
            <v>0</v>
          </cell>
          <cell r="H30">
            <v>0</v>
          </cell>
          <cell r="I30">
            <v>27.59</v>
          </cell>
          <cell r="J30">
            <v>0</v>
          </cell>
          <cell r="K30">
            <v>27.48</v>
          </cell>
          <cell r="L30">
            <v>0</v>
          </cell>
          <cell r="M30">
            <v>0</v>
          </cell>
        </row>
        <row r="31">
          <cell r="A31" t="str">
            <v>POR</v>
          </cell>
          <cell r="B31">
            <v>3</v>
          </cell>
          <cell r="C31">
            <v>677</v>
          </cell>
          <cell r="D31">
            <v>110.01</v>
          </cell>
          <cell r="E31">
            <v>635.93000000000006</v>
          </cell>
          <cell r="F31">
            <v>648.96</v>
          </cell>
          <cell r="G31">
            <v>0</v>
          </cell>
          <cell r="H31">
            <v>0</v>
          </cell>
          <cell r="I31">
            <v>97.36</v>
          </cell>
          <cell r="J31">
            <v>0</v>
          </cell>
          <cell r="K31">
            <v>96.98</v>
          </cell>
          <cell r="L31">
            <v>0</v>
          </cell>
          <cell r="M31">
            <v>0</v>
          </cell>
        </row>
        <row r="32">
          <cell r="A32" t="str">
            <v>PUN</v>
          </cell>
          <cell r="B32">
            <v>1</v>
          </cell>
          <cell r="C32">
            <v>1064</v>
          </cell>
          <cell r="D32">
            <v>36.67</v>
          </cell>
          <cell r="E32">
            <v>1087.99</v>
          </cell>
          <cell r="F32">
            <v>978.45</v>
          </cell>
          <cell r="G32">
            <v>0</v>
          </cell>
          <cell r="H32">
            <v>0</v>
          </cell>
          <cell r="I32">
            <v>146.77000000000001</v>
          </cell>
          <cell r="J32">
            <v>0</v>
          </cell>
          <cell r="K32">
            <v>146.21</v>
          </cell>
          <cell r="L32">
            <v>0</v>
          </cell>
          <cell r="M32">
            <v>0</v>
          </cell>
        </row>
        <row r="33">
          <cell r="A33" t="str">
            <v>SAC</v>
          </cell>
          <cell r="B33">
            <v>2</v>
          </cell>
          <cell r="C33">
            <v>1237</v>
          </cell>
          <cell r="D33">
            <v>73.34</v>
          </cell>
          <cell r="E33">
            <v>1234.1899999999998</v>
          </cell>
          <cell r="F33">
            <v>1137.5499999999997</v>
          </cell>
          <cell r="G33">
            <v>0</v>
          </cell>
          <cell r="H33">
            <v>0</v>
          </cell>
          <cell r="I33">
            <v>170.63</v>
          </cell>
          <cell r="J33">
            <v>0</v>
          </cell>
          <cell r="K33">
            <v>169.98000000000002</v>
          </cell>
          <cell r="L33">
            <v>0</v>
          </cell>
          <cell r="M33">
            <v>0</v>
          </cell>
        </row>
        <row r="34">
          <cell r="A34" t="str">
            <v>SAE</v>
          </cell>
          <cell r="B34">
            <v>1</v>
          </cell>
          <cell r="C34">
            <v>1</v>
          </cell>
          <cell r="D34">
            <v>36.67</v>
          </cell>
          <cell r="E34">
            <v>0</v>
          </cell>
          <cell r="F34">
            <v>31.900000000000002</v>
          </cell>
          <cell r="G34">
            <v>0</v>
          </cell>
          <cell r="H34">
            <v>0</v>
          </cell>
          <cell r="I34">
            <v>4.79</v>
          </cell>
          <cell r="J34">
            <v>0</v>
          </cell>
          <cell r="K34">
            <v>4.7699999999999996</v>
          </cell>
          <cell r="L34">
            <v>0</v>
          </cell>
          <cell r="M34">
            <v>0</v>
          </cell>
        </row>
        <row r="35">
          <cell r="A35" t="str">
            <v>TEL</v>
          </cell>
          <cell r="B35">
            <v>1</v>
          </cell>
          <cell r="C35">
            <v>39</v>
          </cell>
          <cell r="D35">
            <v>36.67</v>
          </cell>
          <cell r="E35">
            <v>9.02</v>
          </cell>
          <cell r="F35">
            <v>39.75</v>
          </cell>
          <cell r="G35">
            <v>0</v>
          </cell>
          <cell r="H35">
            <v>0</v>
          </cell>
          <cell r="I35">
            <v>5.96</v>
          </cell>
          <cell r="J35">
            <v>0</v>
          </cell>
          <cell r="K35">
            <v>5.94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324</v>
          </cell>
          <cell r="C36">
            <v>550352</v>
          </cell>
          <cell r="D36">
            <v>11881.08000000002</v>
          </cell>
          <cell r="E36">
            <v>571272.71000000031</v>
          </cell>
          <cell r="F36">
            <v>507343.63000000047</v>
          </cell>
          <cell r="G36">
            <v>0</v>
          </cell>
          <cell r="H36">
            <v>42734.800000000068</v>
          </cell>
          <cell r="I36">
            <v>76102.010000000009</v>
          </cell>
          <cell r="J36">
            <v>0</v>
          </cell>
          <cell r="K36">
            <v>75810.159999999887</v>
          </cell>
          <cell r="L36">
            <v>0</v>
          </cell>
          <cell r="M36">
            <v>0</v>
          </cell>
        </row>
        <row r="42">
          <cell r="A42" t="str">
            <v>CHA</v>
          </cell>
          <cell r="B42">
            <v>5</v>
          </cell>
          <cell r="C42">
            <v>10604</v>
          </cell>
          <cell r="D42">
            <v>80.399999999999991</v>
          </cell>
          <cell r="E42">
            <v>6098.74</v>
          </cell>
          <cell r="F42">
            <v>5375.8499999999995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803.29</v>
          </cell>
          <cell r="L42">
            <v>0</v>
          </cell>
          <cell r="M42">
            <v>0</v>
          </cell>
        </row>
        <row r="43">
          <cell r="A43" t="str">
            <v>DDI</v>
          </cell>
          <cell r="B43">
            <v>17644</v>
          </cell>
          <cell r="C43">
            <v>375752</v>
          </cell>
          <cell r="D43">
            <v>283715.51999992988</v>
          </cell>
          <cell r="E43">
            <v>92867.29999999945</v>
          </cell>
          <cell r="F43">
            <v>337887.13999993261</v>
          </cell>
          <cell r="G43">
            <v>0</v>
          </cell>
          <cell r="H43">
            <v>0</v>
          </cell>
          <cell r="I43">
            <v>49122.239999988335</v>
          </cell>
          <cell r="J43">
            <v>101.21999999999998</v>
          </cell>
          <cell r="K43">
            <v>38695.679999996762</v>
          </cell>
          <cell r="L43">
            <v>0</v>
          </cell>
          <cell r="M43">
            <v>79019.059999991572</v>
          </cell>
        </row>
        <row r="44">
          <cell r="A44" t="str">
            <v>KIL</v>
          </cell>
          <cell r="B44">
            <v>1560</v>
          </cell>
          <cell r="C44">
            <v>31207</v>
          </cell>
          <cell r="D44">
            <v>25084.800000000876</v>
          </cell>
          <cell r="E44">
            <v>7377.8500000000049</v>
          </cell>
          <cell r="F44">
            <v>29153.360000000826</v>
          </cell>
          <cell r="G44">
            <v>0</v>
          </cell>
          <cell r="H44">
            <v>0</v>
          </cell>
          <cell r="I44">
            <v>4238.3599999999533</v>
          </cell>
          <cell r="J44">
            <v>29.540000000000003</v>
          </cell>
          <cell r="K44">
            <v>3309.2900000000559</v>
          </cell>
          <cell r="L44">
            <v>0</v>
          </cell>
          <cell r="M44">
            <v>6994.340000000172</v>
          </cell>
        </row>
        <row r="45">
          <cell r="A45" t="str">
            <v>OCU</v>
          </cell>
          <cell r="B45">
            <v>6398</v>
          </cell>
          <cell r="C45">
            <v>124536</v>
          </cell>
          <cell r="D45">
            <v>102879.84000000932</v>
          </cell>
          <cell r="E45">
            <v>25978.089999999949</v>
          </cell>
          <cell r="F45">
            <v>115816.90000001001</v>
          </cell>
          <cell r="G45">
            <v>0</v>
          </cell>
          <cell r="H45">
            <v>0</v>
          </cell>
          <cell r="I45">
            <v>15549.940000000895</v>
          </cell>
          <cell r="J45">
            <v>0</v>
          </cell>
          <cell r="K45">
            <v>13041.029999999271</v>
          </cell>
          <cell r="L45">
            <v>0</v>
          </cell>
          <cell r="M45">
            <v>28617.000000001721</v>
          </cell>
        </row>
        <row r="46">
          <cell r="A46" t="str">
            <v>POR</v>
          </cell>
          <cell r="B46">
            <v>1172</v>
          </cell>
          <cell r="C46">
            <v>91384</v>
          </cell>
          <cell r="D46">
            <v>18845.760000000198</v>
          </cell>
          <cell r="E46">
            <v>37975.340000000011</v>
          </cell>
          <cell r="F46">
            <v>50079.690000000228</v>
          </cell>
          <cell r="G46">
            <v>0</v>
          </cell>
          <cell r="H46">
            <v>0</v>
          </cell>
          <cell r="I46">
            <v>7415.840000000022</v>
          </cell>
          <cell r="J46">
            <v>0</v>
          </cell>
          <cell r="K46">
            <v>6741.4099999999844</v>
          </cell>
          <cell r="L46">
            <v>0</v>
          </cell>
          <cell r="M46">
            <v>4968.4900000000107</v>
          </cell>
        </row>
        <row r="47">
          <cell r="A47" t="str">
            <v>PUN</v>
          </cell>
          <cell r="B47">
            <v>670</v>
          </cell>
          <cell r="C47">
            <v>9140</v>
          </cell>
          <cell r="D47">
            <v>10773.599999999957</v>
          </cell>
          <cell r="E47">
            <v>1414.53</v>
          </cell>
          <cell r="F47">
            <v>10964.219999999952</v>
          </cell>
          <cell r="G47">
            <v>0</v>
          </cell>
          <cell r="H47">
            <v>0</v>
          </cell>
          <cell r="I47">
            <v>1591.5599999999883</v>
          </cell>
          <cell r="J47">
            <v>3.21</v>
          </cell>
          <cell r="K47">
            <v>1223.9100000000053</v>
          </cell>
          <cell r="L47">
            <v>0</v>
          </cell>
          <cell r="M47">
            <v>2779.6799999999903</v>
          </cell>
        </row>
        <row r="48">
          <cell r="A48" t="str">
            <v>QIR</v>
          </cell>
          <cell r="B48">
            <v>1128</v>
          </cell>
          <cell r="C48">
            <v>33700</v>
          </cell>
          <cell r="D48">
            <v>18138.240000000122</v>
          </cell>
          <cell r="E48">
            <v>11395.460000000014</v>
          </cell>
          <cell r="F48">
            <v>26326.850000000097</v>
          </cell>
          <cell r="G48">
            <v>0</v>
          </cell>
          <cell r="H48">
            <v>0</v>
          </cell>
          <cell r="I48">
            <v>3855.4099999999617</v>
          </cell>
          <cell r="J48">
            <v>0</v>
          </cell>
          <cell r="K48">
            <v>3206.8500000000381</v>
          </cell>
          <cell r="L48">
            <v>0</v>
          </cell>
          <cell r="M48">
            <v>4876.4500000000335</v>
          </cell>
        </row>
        <row r="49">
          <cell r="A49" t="str">
            <v>SAC</v>
          </cell>
          <cell r="B49">
            <v>3607</v>
          </cell>
          <cell r="C49">
            <v>74921</v>
          </cell>
          <cell r="D49">
            <v>58000.560000004451</v>
          </cell>
          <cell r="E49">
            <v>15230.710000000086</v>
          </cell>
          <cell r="F49">
            <v>65744.550000004747</v>
          </cell>
          <cell r="G49">
            <v>0</v>
          </cell>
          <cell r="H49">
            <v>0</v>
          </cell>
          <cell r="I49">
            <v>8879.3900000004232</v>
          </cell>
          <cell r="J49">
            <v>0</v>
          </cell>
          <cell r="K49">
            <v>7486.7199999997774</v>
          </cell>
          <cell r="L49">
            <v>0</v>
          </cell>
          <cell r="M49">
            <v>15681.780000000814</v>
          </cell>
        </row>
        <row r="50">
          <cell r="A50" t="str">
            <v>SAE</v>
          </cell>
          <cell r="B50">
            <v>587</v>
          </cell>
          <cell r="C50">
            <v>15400</v>
          </cell>
          <cell r="D50">
            <v>9438.9599999999627</v>
          </cell>
          <cell r="E50">
            <v>4466.97</v>
          </cell>
          <cell r="F50">
            <v>12445.159999999963</v>
          </cell>
          <cell r="G50">
            <v>0</v>
          </cell>
          <cell r="H50">
            <v>0</v>
          </cell>
          <cell r="I50">
            <v>1815.3199999999899</v>
          </cell>
          <cell r="J50">
            <v>8.67</v>
          </cell>
          <cell r="K50">
            <v>1460.7700000000007</v>
          </cell>
          <cell r="L50">
            <v>0</v>
          </cell>
          <cell r="M50">
            <v>2665.669999999996</v>
          </cell>
        </row>
        <row r="51">
          <cell r="A51" t="str">
            <v>SAQ</v>
          </cell>
          <cell r="B51">
            <v>90</v>
          </cell>
          <cell r="C51">
            <v>4003</v>
          </cell>
          <cell r="D51">
            <v>1447.1999999999989</v>
          </cell>
          <cell r="E51">
            <v>1466.1299999999997</v>
          </cell>
          <cell r="F51">
            <v>2587.7499999999986</v>
          </cell>
          <cell r="G51">
            <v>0</v>
          </cell>
          <cell r="H51">
            <v>0</v>
          </cell>
          <cell r="I51">
            <v>380.27000000000015</v>
          </cell>
          <cell r="J51">
            <v>0</v>
          </cell>
          <cell r="K51">
            <v>325.57999999999993</v>
          </cell>
          <cell r="L51">
            <v>0</v>
          </cell>
          <cell r="M51">
            <v>409.65999999999985</v>
          </cell>
        </row>
        <row r="52">
          <cell r="A52" t="str">
            <v>TEL</v>
          </cell>
          <cell r="B52">
            <v>2671</v>
          </cell>
          <cell r="C52">
            <v>62988</v>
          </cell>
          <cell r="D52">
            <v>42949.680000002816</v>
          </cell>
          <cell r="E52">
            <v>17411.210000000025</v>
          </cell>
          <cell r="F52">
            <v>54039.940000002964</v>
          </cell>
          <cell r="G52">
            <v>0</v>
          </cell>
          <cell r="H52">
            <v>0</v>
          </cell>
          <cell r="I52">
            <v>7880.5300000002417</v>
          </cell>
          <cell r="J52">
            <v>90.779999999999987</v>
          </cell>
          <cell r="K52">
            <v>6320.9499999998752</v>
          </cell>
          <cell r="L52">
            <v>0</v>
          </cell>
          <cell r="M52">
            <v>11678.750000000489</v>
          </cell>
        </row>
        <row r="53">
          <cell r="A53" t="str">
            <v>TUP</v>
          </cell>
          <cell r="B53">
            <v>2600</v>
          </cell>
          <cell r="C53">
            <v>55075</v>
          </cell>
          <cell r="D53">
            <v>41808.000000002692</v>
          </cell>
          <cell r="E53">
            <v>14313.850000000035</v>
          </cell>
          <cell r="F53">
            <v>50327.460000002822</v>
          </cell>
          <cell r="G53">
            <v>0</v>
          </cell>
          <cell r="H53">
            <v>0</v>
          </cell>
          <cell r="I53">
            <v>7227.6300000002548</v>
          </cell>
          <cell r="J53">
            <v>37.58</v>
          </cell>
          <cell r="K53">
            <v>5794.3899999999066</v>
          </cell>
          <cell r="L53">
            <v>0</v>
          </cell>
          <cell r="M53">
            <v>11541.930000000482</v>
          </cell>
        </row>
        <row r="54">
          <cell r="A54" t="str">
            <v>URB</v>
          </cell>
          <cell r="B54">
            <v>29453</v>
          </cell>
          <cell r="C54">
            <v>2581644</v>
          </cell>
          <cell r="D54">
            <v>473604.24000012234</v>
          </cell>
          <cell r="E54">
            <v>1105230.7500000005</v>
          </cell>
          <cell r="F54">
            <v>1387154.6500001014</v>
          </cell>
          <cell r="G54">
            <v>0</v>
          </cell>
          <cell r="H54">
            <v>140982.00000001024</v>
          </cell>
          <cell r="I54">
            <v>206053.78000001443</v>
          </cell>
          <cell r="J54">
            <v>4579.3800000000056</v>
          </cell>
          <cell r="K54">
            <v>191680.34000002133</v>
          </cell>
          <cell r="L54">
            <v>0</v>
          </cell>
          <cell r="M54">
            <v>99871.550000001458</v>
          </cell>
        </row>
        <row r="55">
          <cell r="A55" t="str">
            <v>YOC</v>
          </cell>
          <cell r="B55">
            <v>2530</v>
          </cell>
          <cell r="C55">
            <v>49082</v>
          </cell>
          <cell r="D55">
            <v>40682.40000000257</v>
          </cell>
          <cell r="E55">
            <v>13735.050000000034</v>
          </cell>
          <cell r="F55">
            <v>48822.070000002626</v>
          </cell>
          <cell r="G55">
            <v>0</v>
          </cell>
          <cell r="H55">
            <v>0</v>
          </cell>
          <cell r="I55">
            <v>7104.6200000002154</v>
          </cell>
          <cell r="J55">
            <v>58.34</v>
          </cell>
          <cell r="K55">
            <v>5595.3799999999756</v>
          </cell>
          <cell r="L55">
            <v>0</v>
          </cell>
          <cell r="M55">
            <v>11349.820000000582</v>
          </cell>
        </row>
      </sheetData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MPRAS"/>
      <sheetName val="BDD_VENTAS"/>
      <sheetName val="CODIGOS"/>
      <sheetName val="BDD_COMPRAS"/>
    </sheetNames>
    <sheetDataSet>
      <sheetData sheetId="0">
        <row r="11">
          <cell r="B11">
            <v>26752</v>
          </cell>
        </row>
      </sheetData>
      <sheetData sheetId="1" refreshError="1"/>
      <sheetData sheetId="2" refreshError="1"/>
      <sheetData sheetId="3">
        <row r="2">
          <cell r="A2" t="str">
            <v>APA AGUA POT Y ALC</v>
          </cell>
          <cell r="B2" t="str">
            <v>eOTROS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G02 GENERAL 2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J02 INDUSTRIAL 2</v>
          </cell>
          <cell r="B6" t="str">
            <v>cINDUSTRIAL</v>
          </cell>
        </row>
        <row r="7">
          <cell r="A7" t="str">
            <v>P01 ALUMBRADO PUBLICO</v>
          </cell>
          <cell r="B7" t="str">
            <v>dALUMBRADO PUBLICO</v>
          </cell>
        </row>
        <row r="8">
          <cell r="A8" t="str">
            <v>R01 RESIDENCIAL</v>
          </cell>
          <cell r="B8" t="str">
            <v>aRESIDENCIAL</v>
          </cell>
        </row>
        <row r="9">
          <cell r="A9" t="str">
            <v>DOM DOMICILIARIA</v>
          </cell>
          <cell r="B9" t="str">
            <v>aRESIDENCIAL</v>
          </cell>
        </row>
        <row r="10">
          <cell r="A10" t="str">
            <v>SCI SEGURIDAD CIUDADANA</v>
          </cell>
          <cell r="B10" t="str">
            <v>eOTROS</v>
          </cell>
        </row>
        <row r="11">
          <cell r="A11" t="str">
            <v>OTROS</v>
          </cell>
          <cell r="B11" t="str">
            <v>eOTROS</v>
          </cell>
        </row>
        <row r="12">
          <cell r="A12" t="str">
            <v>OTROS (RESTITUCION)</v>
          </cell>
          <cell r="B12" t="str">
            <v>eOTROS</v>
          </cell>
        </row>
        <row r="13">
          <cell r="A13" t="str">
            <v>REDUCCIONES</v>
          </cell>
          <cell r="B13" t="str">
            <v>eOTROS</v>
          </cell>
        </row>
        <row r="14">
          <cell r="A14" t="str">
            <v xml:space="preserve">VENTA ACCIDENTAL </v>
          </cell>
          <cell r="B14" t="str">
            <v>eOTROS</v>
          </cell>
        </row>
        <row r="15">
          <cell r="A15" t="str">
            <v>VENTA ACCIDENTAL</v>
          </cell>
          <cell r="B15" t="str">
            <v>eOTROS</v>
          </cell>
        </row>
      </sheetData>
      <sheetData sheetId="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_COMPRAS"/>
      <sheetName val="COD"/>
      <sheetName val="CONSOLIDADO (2)"/>
    </sheetNames>
    <sheetDataSet>
      <sheetData sheetId="0"/>
      <sheetData sheetId="1"/>
      <sheetData sheetId="2"/>
      <sheetData sheetId="3"/>
      <sheetData sheetId="4">
        <row r="2">
          <cell r="A2" t="str">
            <v>RESIDENCIAL UYUNI</v>
          </cell>
          <cell r="B2" t="str">
            <v>aResidencial</v>
          </cell>
        </row>
        <row r="3">
          <cell r="A3" t="str">
            <v>GENERAL</v>
          </cell>
          <cell r="B3" t="str">
            <v>bGeneral</v>
          </cell>
        </row>
        <row r="4">
          <cell r="A4" t="str">
            <v>INDUSTRIAL MENOR</v>
          </cell>
          <cell r="B4" t="str">
            <v>cIndustrial Menor</v>
          </cell>
        </row>
        <row r="5">
          <cell r="A5" t="str">
            <v>RESIDENCIALTASNA</v>
          </cell>
          <cell r="B5" t="str">
            <v>aResidencial</v>
          </cell>
        </row>
        <row r="6">
          <cell r="A6" t="str">
            <v>RESIDENCIAL</v>
          </cell>
          <cell r="B6" t="str">
            <v>aResidencial</v>
          </cell>
        </row>
        <row r="7">
          <cell r="A7" t="str">
            <v>INDUSTRIAL MAYOR</v>
          </cell>
          <cell r="B7" t="str">
            <v>dIndustrial Mayor</v>
          </cell>
        </row>
        <row r="8">
          <cell r="A8" t="str">
            <v>GENERAL COLCHANI</v>
          </cell>
          <cell r="B8" t="str">
            <v>bGeneral</v>
          </cell>
        </row>
        <row r="9">
          <cell r="A9" t="str">
            <v>ALUMBRADO PUBLICO</v>
          </cell>
          <cell r="B9" t="str">
            <v>eAlumbrado Publico</v>
          </cell>
        </row>
        <row r="10">
          <cell r="A10" t="str">
            <v>RESIDENCIAL</v>
          </cell>
          <cell r="B10" t="str">
            <v>aResidencial</v>
          </cell>
        </row>
        <row r="11">
          <cell r="A11" t="str">
            <v>RESIDENCIAL  CHITA</v>
          </cell>
          <cell r="B11" t="str">
            <v>aResidencial</v>
          </cell>
        </row>
        <row r="12">
          <cell r="A12" t="str">
            <v>SUMINISTRO ESPECIAL</v>
          </cell>
          <cell r="B12" t="str">
            <v>aResidencial</v>
          </cell>
        </row>
        <row r="13">
          <cell r="A13" t="str">
            <v>RES</v>
          </cell>
          <cell r="B13" t="str">
            <v>aResidencial</v>
          </cell>
        </row>
        <row r="14">
          <cell r="A14" t="str">
            <v>REP</v>
          </cell>
          <cell r="B14" t="str">
            <v>aResidencial</v>
          </cell>
        </row>
        <row r="15">
          <cell r="A15" t="str">
            <v xml:space="preserve">GEN </v>
          </cell>
          <cell r="B15" t="str">
            <v>bGeneral</v>
          </cell>
        </row>
        <row r="16">
          <cell r="A16" t="str">
            <v>I01</v>
          </cell>
          <cell r="B16" t="str">
            <v>cIndustrial Menor</v>
          </cell>
        </row>
        <row r="17">
          <cell r="A17" t="str">
            <v xml:space="preserve">IND </v>
          </cell>
          <cell r="B17" t="str">
            <v>dIndustrial Mayor</v>
          </cell>
        </row>
        <row r="18">
          <cell r="A18" t="str">
            <v>APA</v>
          </cell>
          <cell r="B18" t="str">
            <v>eAlumbrado Publico</v>
          </cell>
        </row>
        <row r="19">
          <cell r="A19" t="str">
            <v>RET</v>
          </cell>
          <cell r="B19" t="str">
            <v>aResidencial</v>
          </cell>
        </row>
        <row r="20">
          <cell r="A20" t="str">
            <v>REC</v>
          </cell>
          <cell r="B20" t="str">
            <v>aResidencial</v>
          </cell>
        </row>
        <row r="21">
          <cell r="A21" t="str">
            <v>REO</v>
          </cell>
          <cell r="B21" t="str">
            <v>aResidencial</v>
          </cell>
        </row>
        <row r="22">
          <cell r="A22" t="str">
            <v>INE</v>
          </cell>
          <cell r="B22" t="str">
            <v>dIndustrial Mayor</v>
          </cell>
        </row>
      </sheetData>
      <sheetData sheetId="5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_COMPRAS"/>
      <sheetName val="COD"/>
      <sheetName val="CONSOLIDADO (2)"/>
    </sheetNames>
    <sheetDataSet>
      <sheetData sheetId="0"/>
      <sheetData sheetId="1"/>
      <sheetData sheetId="2"/>
      <sheetData sheetId="3"/>
      <sheetData sheetId="4">
        <row r="2">
          <cell r="A2" t="str">
            <v>RESIDENCIAL UYUNI</v>
          </cell>
          <cell r="B2" t="str">
            <v>aResidencial</v>
          </cell>
        </row>
        <row r="3">
          <cell r="A3" t="str">
            <v>GENERAL</v>
          </cell>
          <cell r="B3" t="str">
            <v>bGeneral</v>
          </cell>
        </row>
        <row r="4">
          <cell r="A4" t="str">
            <v>INDUSTRIAL MENOR</v>
          </cell>
          <cell r="B4" t="str">
            <v>cIndustrial Menor</v>
          </cell>
        </row>
        <row r="5">
          <cell r="A5" t="str">
            <v>RESIDENCIALTASNA</v>
          </cell>
          <cell r="B5" t="str">
            <v>aResidencial</v>
          </cell>
        </row>
        <row r="6">
          <cell r="A6" t="str">
            <v>RESIDENCIAL</v>
          </cell>
          <cell r="B6" t="str">
            <v>aResidencial</v>
          </cell>
        </row>
        <row r="7">
          <cell r="A7" t="str">
            <v>INDUSTRIAL MAYOR</v>
          </cell>
          <cell r="B7" t="str">
            <v>dIndustrial Mayor</v>
          </cell>
        </row>
        <row r="8">
          <cell r="A8" t="str">
            <v>GENERAL COLCHANI</v>
          </cell>
          <cell r="B8" t="str">
            <v>bGeneral</v>
          </cell>
        </row>
        <row r="9">
          <cell r="A9" t="str">
            <v>ALUMBRADO PUBLICO</v>
          </cell>
          <cell r="B9" t="str">
            <v>eAlumbrado Publico</v>
          </cell>
        </row>
        <row r="10">
          <cell r="A10" t="str">
            <v>RESIDENCIAL</v>
          </cell>
          <cell r="B10" t="str">
            <v>aResidencial</v>
          </cell>
        </row>
        <row r="11">
          <cell r="A11" t="str">
            <v>RESIDENCIAL  CHITA</v>
          </cell>
          <cell r="B11" t="str">
            <v>aResidencial</v>
          </cell>
        </row>
        <row r="12">
          <cell r="A12" t="str">
            <v>SUMINISTRO ESPECIAL</v>
          </cell>
          <cell r="B12" t="str">
            <v>aResidencial</v>
          </cell>
        </row>
        <row r="13">
          <cell r="A13" t="str">
            <v>RES</v>
          </cell>
          <cell r="B13" t="str">
            <v>aResidencial</v>
          </cell>
        </row>
        <row r="14">
          <cell r="A14" t="str">
            <v>REP</v>
          </cell>
          <cell r="B14" t="str">
            <v>aResidencial</v>
          </cell>
        </row>
        <row r="15">
          <cell r="A15" t="str">
            <v xml:space="preserve">GEN </v>
          </cell>
          <cell r="B15" t="str">
            <v>bGeneral</v>
          </cell>
        </row>
        <row r="16">
          <cell r="A16" t="str">
            <v>I01</v>
          </cell>
          <cell r="B16" t="str">
            <v>cIndustrial Menor</v>
          </cell>
        </row>
        <row r="17">
          <cell r="A17" t="str">
            <v xml:space="preserve">IND </v>
          </cell>
          <cell r="B17" t="str">
            <v>dIndustrial Mayor</v>
          </cell>
        </row>
        <row r="18">
          <cell r="A18" t="str">
            <v>APA</v>
          </cell>
          <cell r="B18" t="str">
            <v>eAlumbrado Publico</v>
          </cell>
        </row>
        <row r="19">
          <cell r="A19" t="str">
            <v>RET</v>
          </cell>
          <cell r="B19" t="str">
            <v>aResidencial</v>
          </cell>
        </row>
        <row r="20">
          <cell r="A20" t="str">
            <v>REC</v>
          </cell>
          <cell r="B20" t="str">
            <v>aResidencial</v>
          </cell>
        </row>
        <row r="21">
          <cell r="A21" t="str">
            <v>REO</v>
          </cell>
          <cell r="B21" t="str">
            <v>aResidencial</v>
          </cell>
        </row>
        <row r="22">
          <cell r="A22" t="str">
            <v>INE</v>
          </cell>
          <cell r="B22" t="str">
            <v>dIndustrial Mayor</v>
          </cell>
        </row>
        <row r="23">
          <cell r="A23" t="str">
            <v>DOM</v>
          </cell>
          <cell r="B23" t="str">
            <v>aResidencial</v>
          </cell>
        </row>
        <row r="24">
          <cell r="A24" t="str">
            <v>GE1</v>
          </cell>
          <cell r="B24" t="str">
            <v>bGeneral</v>
          </cell>
        </row>
        <row r="25">
          <cell r="A25" t="str">
            <v>GE2</v>
          </cell>
          <cell r="B25" t="str">
            <v>bGeneral</v>
          </cell>
        </row>
        <row r="26">
          <cell r="A26" t="str">
            <v>IN1</v>
          </cell>
          <cell r="B26" t="str">
            <v>cIndustrial Menor</v>
          </cell>
        </row>
        <row r="27">
          <cell r="A27" t="str">
            <v>IN2</v>
          </cell>
          <cell r="B27" t="str">
            <v>dIndustrial Mayor</v>
          </cell>
        </row>
        <row r="28">
          <cell r="A28" t="str">
            <v>APA</v>
          </cell>
          <cell r="B28" t="str">
            <v>eAlumbrado Publico</v>
          </cell>
        </row>
        <row r="29">
          <cell r="A29" t="str">
            <v>SEC</v>
          </cell>
          <cell r="B29" t="str">
            <v>fOtros</v>
          </cell>
        </row>
        <row r="30">
          <cell r="A30" t="str">
            <v>BAP</v>
          </cell>
          <cell r="B30" t="str">
            <v>fOtros</v>
          </cell>
        </row>
        <row r="31">
          <cell r="A31" t="str">
            <v>INE</v>
          </cell>
          <cell r="B31" t="str">
            <v>dIndustrial Mayor</v>
          </cell>
        </row>
        <row r="32">
          <cell r="A32" t="str">
            <v>IN2</v>
          </cell>
          <cell r="B32" t="str">
            <v>dIndustrial Mayor</v>
          </cell>
        </row>
        <row r="33">
          <cell r="A33" t="str">
            <v>APA</v>
          </cell>
          <cell r="B33" t="str">
            <v>eAlumbrado Publico</v>
          </cell>
        </row>
        <row r="34">
          <cell r="A34" t="str">
            <v>IN1</v>
          </cell>
          <cell r="B34" t="str">
            <v>cIndustrial Menor</v>
          </cell>
        </row>
        <row r="35">
          <cell r="A35" t="str">
            <v>DOM</v>
          </cell>
          <cell r="B35" t="str">
            <v>aResidencial</v>
          </cell>
        </row>
        <row r="36">
          <cell r="A36" t="str">
            <v>GE1</v>
          </cell>
          <cell r="B36" t="str">
            <v>bGeneral</v>
          </cell>
        </row>
        <row r="37">
          <cell r="A37" t="str">
            <v>GE2</v>
          </cell>
          <cell r="B37" t="str">
            <v>bGeneral</v>
          </cell>
        </row>
        <row r="38">
          <cell r="A38" t="str">
            <v>SEC</v>
          </cell>
          <cell r="B38" t="str">
            <v>fOtros</v>
          </cell>
        </row>
        <row r="39">
          <cell r="A39" t="str">
            <v>BAP</v>
          </cell>
          <cell r="B39" t="str">
            <v>fOtros</v>
          </cell>
        </row>
      </sheetData>
      <sheetData sheetId="5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COD"/>
      <sheetName val="BDD"/>
      <sheetName val="BDD_COMPRAS"/>
    </sheetNames>
    <sheetDataSet>
      <sheetData sheetId="0"/>
      <sheetData sheetId="1"/>
      <sheetData sheetId="2">
        <row r="2">
          <cell r="A2" t="str">
            <v>apu</v>
          </cell>
          <cell r="B2" t="str">
            <v>dAlumbrado Publico</v>
          </cell>
        </row>
        <row r="3">
          <cell r="A3" t="str">
            <v>bom</v>
          </cell>
          <cell r="B3" t="str">
            <v>eOtros</v>
          </cell>
        </row>
        <row r="4">
          <cell r="A4" t="str">
            <v>dom</v>
          </cell>
          <cell r="B4" t="str">
            <v>aResidencial</v>
          </cell>
        </row>
        <row r="5">
          <cell r="A5" t="str">
            <v>g1</v>
          </cell>
          <cell r="B5" t="str">
            <v>bGeneral</v>
          </cell>
        </row>
        <row r="6">
          <cell r="A6" t="str">
            <v>g2</v>
          </cell>
          <cell r="B6" t="str">
            <v>bGeneral</v>
          </cell>
        </row>
        <row r="7">
          <cell r="A7" t="str">
            <v>ing</v>
          </cell>
          <cell r="B7" t="str">
            <v>cIndustrial</v>
          </cell>
        </row>
        <row r="8">
          <cell r="A8" t="str">
            <v>inp</v>
          </cell>
          <cell r="B8" t="str">
            <v>cIndustrial</v>
          </cell>
        </row>
        <row r="9">
          <cell r="A9" t="str">
            <v>seg</v>
          </cell>
          <cell r="B9" t="str">
            <v>fSeguridad Ciudadana</v>
          </cell>
        </row>
      </sheetData>
      <sheetData sheetId="3">
        <row r="39">
          <cell r="Z39">
            <v>11637</v>
          </cell>
        </row>
      </sheetData>
      <sheetData sheetId="4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>
        <row r="12">
          <cell r="B12">
            <v>2355</v>
          </cell>
        </row>
      </sheetData>
      <sheetData sheetId="1" refreshError="1"/>
      <sheetData sheetId="2" refreshError="1"/>
      <sheetData sheetId="3">
        <row r="2">
          <cell r="A2" t="str">
            <v>DOM DOMICILIARIA</v>
          </cell>
          <cell r="B2" t="str">
            <v>aResidencial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I01 INDUSTRIAL 1</v>
          </cell>
          <cell r="B4" t="str">
            <v>cIndustrial</v>
          </cell>
        </row>
        <row r="5">
          <cell r="A5" t="str">
            <v>P01 ALUMBRADO PUBLICO</v>
          </cell>
          <cell r="B5" t="str">
            <v>dAlumbrado Publico</v>
          </cell>
        </row>
        <row r="6">
          <cell r="A6" t="str">
            <v>APA AGUA POT Y ALC</v>
          </cell>
          <cell r="B6" t="str">
            <v>eOtros</v>
          </cell>
        </row>
      </sheetData>
      <sheetData sheetId="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BDD"/>
      <sheetName val="CODIGOS"/>
      <sheetName val="COMPRAS"/>
      <sheetName val="BDD_COMPRAS"/>
      <sheetName val="MWh"/>
      <sheetName val="CONSOLIDADO (2)"/>
      <sheetName val="DELAPAZ M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9">
          <cell r="B9">
            <v>669456</v>
          </cell>
          <cell r="C9">
            <v>671081</v>
          </cell>
          <cell r="D9">
            <v>672301</v>
          </cell>
          <cell r="E9">
            <v>673125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68927</v>
          </cell>
          <cell r="C10">
            <v>69047</v>
          </cell>
          <cell r="D10">
            <v>69151</v>
          </cell>
          <cell r="E10">
            <v>69285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4711</v>
          </cell>
          <cell r="C11">
            <v>4707</v>
          </cell>
          <cell r="D11">
            <v>4711</v>
          </cell>
          <cell r="E11">
            <v>4730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2</v>
          </cell>
          <cell r="C12">
            <v>2</v>
          </cell>
          <cell r="D12">
            <v>2</v>
          </cell>
          <cell r="E12">
            <v>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36</v>
          </cell>
          <cell r="C13">
            <v>36</v>
          </cell>
          <cell r="D13">
            <v>35</v>
          </cell>
          <cell r="E13">
            <v>35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2019</v>
          </cell>
          <cell r="C14">
            <v>2048</v>
          </cell>
          <cell r="D14">
            <v>2048</v>
          </cell>
          <cell r="E14">
            <v>2048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20">
          <cell r="B20">
            <v>63012.368060006069</v>
          </cell>
          <cell r="C20">
            <v>65232.754220006413</v>
          </cell>
          <cell r="D20">
            <v>63250.71198000697</v>
          </cell>
          <cell r="E20">
            <v>60012.394300006446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28812.314730000231</v>
          </cell>
          <cell r="C21">
            <v>30127.492120000301</v>
          </cell>
          <cell r="D21">
            <v>29436.858840000346</v>
          </cell>
          <cell r="E21">
            <v>29169.872070000329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30726.745999999996</v>
          </cell>
          <cell r="C22">
            <v>32471.565999999995</v>
          </cell>
          <cell r="D22">
            <v>28817.347000000012</v>
          </cell>
          <cell r="E22">
            <v>33348.983999999997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30.503999999999998</v>
          </cell>
          <cell r="C23">
            <v>34.972999999999999</v>
          </cell>
          <cell r="D23">
            <v>22.466000000000001</v>
          </cell>
          <cell r="E23">
            <v>22.709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10852.075999999999</v>
          </cell>
          <cell r="C24">
            <v>9882.0149999999994</v>
          </cell>
          <cell r="D24">
            <v>9913.1629999999986</v>
          </cell>
          <cell r="E24">
            <v>12742.013999999999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3463.9829999999993</v>
          </cell>
          <cell r="C25">
            <v>3397.4250000000002</v>
          </cell>
          <cell r="D25">
            <v>3410.3649999999998</v>
          </cell>
          <cell r="E25">
            <v>3674.0949999999993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31">
          <cell r="B31">
            <v>56871.720830078448</v>
          </cell>
          <cell r="C31">
            <v>58863.020980014764</v>
          </cell>
          <cell r="D31">
            <v>57974.524760038446</v>
          </cell>
          <cell r="E31">
            <v>55849.372369907265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>
            <v>38453.504210000669</v>
          </cell>
          <cell r="C32">
            <v>40295.890680000448</v>
          </cell>
          <cell r="D32">
            <v>39914.794179999677</v>
          </cell>
          <cell r="E32">
            <v>39901.563030000121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23969.410749999995</v>
          </cell>
          <cell r="C33">
            <v>25234.431650000002</v>
          </cell>
          <cell r="D33">
            <v>23617.181679999994</v>
          </cell>
          <cell r="E33">
            <v>26298.525779999996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35.36656</v>
          </cell>
          <cell r="C34">
            <v>38.462990000000005</v>
          </cell>
          <cell r="D34">
            <v>30.551260000000006</v>
          </cell>
          <cell r="E34">
            <v>31.075129999999994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11032.606470000002</v>
          </cell>
          <cell r="C35">
            <v>10105.054329999999</v>
          </cell>
          <cell r="D35">
            <v>10226.044230000001</v>
          </cell>
          <cell r="E35">
            <v>13231.702330000002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3294.6237999999994</v>
          </cell>
          <cell r="C36">
            <v>3266.2466000000009</v>
          </cell>
          <cell r="D36">
            <v>3304.6061599999989</v>
          </cell>
          <cell r="E36">
            <v>3551.8752800000002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</sheetData>
      <sheetData sheetId="8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BDD"/>
      <sheetName val="CODIGOS"/>
      <sheetName val="COMPRAS"/>
      <sheetName val="MWh"/>
      <sheetName val="BDD_COMPRAS"/>
      <sheetName val="CONSOLIDADO (2)"/>
      <sheetName val="DELAPAZ SN 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9">
          <cell r="B9">
            <v>137465</v>
          </cell>
          <cell r="C9">
            <v>137754</v>
          </cell>
          <cell r="D9">
            <v>137952</v>
          </cell>
          <cell r="E9">
            <v>138185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5952</v>
          </cell>
          <cell r="C10">
            <v>5962</v>
          </cell>
          <cell r="D10">
            <v>5984</v>
          </cell>
          <cell r="E10">
            <v>5993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52</v>
          </cell>
          <cell r="C11">
            <v>53</v>
          </cell>
          <cell r="D11">
            <v>53</v>
          </cell>
          <cell r="E11">
            <v>53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62</v>
          </cell>
          <cell r="C12">
            <v>64</v>
          </cell>
          <cell r="D12">
            <v>64</v>
          </cell>
          <cell r="E12">
            <v>84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1</v>
          </cell>
          <cell r="C13">
            <v>1</v>
          </cell>
          <cell r="D13">
            <v>1</v>
          </cell>
          <cell r="E13">
            <v>1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139</v>
          </cell>
          <cell r="C14">
            <v>144</v>
          </cell>
          <cell r="D14">
            <v>146</v>
          </cell>
          <cell r="E14">
            <v>147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20">
          <cell r="B20">
            <v>3608.0019999999972</v>
          </cell>
          <cell r="C20">
            <v>3445.348589999996</v>
          </cell>
          <cell r="D20">
            <v>3385.5159999999983</v>
          </cell>
          <cell r="E20">
            <v>3262.0649999999982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1840.9990000000012</v>
          </cell>
          <cell r="C21">
            <v>1796.8789999999997</v>
          </cell>
          <cell r="D21">
            <v>1798.6020000000001</v>
          </cell>
          <cell r="E21">
            <v>1817.9539999999993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953.94400000000007</v>
          </cell>
          <cell r="C22">
            <v>1347.8140000000003</v>
          </cell>
          <cell r="D22">
            <v>1132.623</v>
          </cell>
          <cell r="E22">
            <v>1297.548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1491.0930000000003</v>
          </cell>
          <cell r="C23">
            <v>2569.1830000000004</v>
          </cell>
          <cell r="D23">
            <v>1895.93</v>
          </cell>
          <cell r="E23">
            <v>2574.0040000000004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528.59500000000003</v>
          </cell>
          <cell r="C24">
            <v>477.46099999999984</v>
          </cell>
          <cell r="D24">
            <v>528.55500000000006</v>
          </cell>
          <cell r="E24">
            <v>609.28600000000006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46.088000000000008</v>
          </cell>
          <cell r="C25">
            <v>42.56600000000001</v>
          </cell>
          <cell r="D25">
            <v>43.704000000000001</v>
          </cell>
          <cell r="E25">
            <v>41.806000000000004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31">
          <cell r="B31">
            <v>5230.3367399999643</v>
          </cell>
          <cell r="C31">
            <v>5175.3984699998136</v>
          </cell>
          <cell r="D31">
            <v>5174.9560200000087</v>
          </cell>
          <cell r="E31">
            <v>5143.6328000001367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>
            <v>2342.4041299999994</v>
          </cell>
          <cell r="C32">
            <v>2308.0253900000002</v>
          </cell>
          <cell r="D32">
            <v>2329.0261799999994</v>
          </cell>
          <cell r="E32">
            <v>2366.4591100000021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894.61259999999993</v>
          </cell>
          <cell r="C33">
            <v>1131.1290400000003</v>
          </cell>
          <cell r="D33">
            <v>1041.67922</v>
          </cell>
          <cell r="E33">
            <v>1140.0721099999998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1964.8040199999998</v>
          </cell>
          <cell r="C34">
            <v>2767.3526899999997</v>
          </cell>
          <cell r="D34">
            <v>2350.1911400000004</v>
          </cell>
          <cell r="E34">
            <v>2901.6584499999999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436.39636000000013</v>
          </cell>
          <cell r="C35">
            <v>396.06221000000005</v>
          </cell>
          <cell r="D35">
            <v>442.71618999999998</v>
          </cell>
          <cell r="E35">
            <v>514.19379999999978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44.996420000000001</v>
          </cell>
          <cell r="C36">
            <v>42.747709999999998</v>
          </cell>
          <cell r="D36">
            <v>43.948390000000003</v>
          </cell>
          <cell r="E36">
            <v>42.720500000000001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</sheetData>
      <sheetData sheetId="8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DIGOS"/>
      <sheetName val="BDD"/>
      <sheetName val="COMPRAS"/>
      <sheetName val="MWh"/>
      <sheetName val="BDD_COMPRAS"/>
      <sheetName val="CONSOLIDADO (2)"/>
      <sheetName val="DELAPAZ L M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>
            <v>75303</v>
          </cell>
          <cell r="C9">
            <v>75464</v>
          </cell>
          <cell r="D9">
            <v>75645</v>
          </cell>
          <cell r="E9">
            <v>75730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8021</v>
          </cell>
          <cell r="C10">
            <v>8035</v>
          </cell>
          <cell r="D10">
            <v>8042</v>
          </cell>
          <cell r="E10">
            <v>8059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149</v>
          </cell>
          <cell r="C11">
            <v>153</v>
          </cell>
          <cell r="D11">
            <v>152</v>
          </cell>
          <cell r="E11">
            <v>151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59</v>
          </cell>
          <cell r="C12">
            <v>60</v>
          </cell>
          <cell r="D12">
            <v>58</v>
          </cell>
          <cell r="E12">
            <v>58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18</v>
          </cell>
          <cell r="C13">
            <v>18</v>
          </cell>
          <cell r="D13">
            <v>18</v>
          </cell>
          <cell r="E13">
            <v>17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18</v>
          </cell>
          <cell r="C14">
            <v>18</v>
          </cell>
          <cell r="D14">
            <v>18</v>
          </cell>
          <cell r="E14">
            <v>18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20">
          <cell r="B20">
            <v>5835.7589999999709</v>
          </cell>
          <cell r="C20">
            <v>5516.1999999999671</v>
          </cell>
          <cell r="D20">
            <v>5310.8569999999754</v>
          </cell>
          <cell r="E20">
            <v>5228.8029999999744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2218.2410000000013</v>
          </cell>
          <cell r="C21">
            <v>2127.165</v>
          </cell>
          <cell r="D21">
            <v>2085.9260000000004</v>
          </cell>
          <cell r="E21">
            <v>2128.1879999999987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155.98799999999997</v>
          </cell>
          <cell r="C22">
            <v>206.88799999999995</v>
          </cell>
          <cell r="D22">
            <v>216.87699999999995</v>
          </cell>
          <cell r="E22">
            <v>227.86199999999999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591.45100000000002</v>
          </cell>
          <cell r="C23">
            <v>606.32599999999991</v>
          </cell>
          <cell r="D23">
            <v>608.24300000000005</v>
          </cell>
          <cell r="E23">
            <v>616.19100000000014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360.69000000000005</v>
          </cell>
          <cell r="C24">
            <v>354.59800000000007</v>
          </cell>
          <cell r="D24">
            <v>365.94100000000003</v>
          </cell>
          <cell r="E24">
            <v>407.48099999999988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128.55799999999999</v>
          </cell>
          <cell r="C25">
            <v>1096.7839999999999</v>
          </cell>
          <cell r="D25">
            <v>35.670999999999999</v>
          </cell>
          <cell r="E25">
            <v>38.876000000000005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31">
          <cell r="B31">
            <v>5289.6102300000657</v>
          </cell>
          <cell r="C31">
            <v>5065.7833199999068</v>
          </cell>
          <cell r="D31">
            <v>4960.9668600000823</v>
          </cell>
          <cell r="E31">
            <v>4935.2224300000225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>
            <v>2744.8644699999959</v>
          </cell>
          <cell r="C32">
            <v>2648.530139999998</v>
          </cell>
          <cell r="D32">
            <v>2623.6023600000008</v>
          </cell>
          <cell r="E32">
            <v>2689.2925699999964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190.78443000000001</v>
          </cell>
          <cell r="C33">
            <v>219.46019999999996</v>
          </cell>
          <cell r="D33">
            <v>219.8947299999999</v>
          </cell>
          <cell r="E33">
            <v>228.92550000000006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704.49495000000002</v>
          </cell>
          <cell r="C34">
            <v>732.69602000000009</v>
          </cell>
          <cell r="D34">
            <v>731.63648999999998</v>
          </cell>
          <cell r="E34">
            <v>769.83409000000006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296.3142400000001</v>
          </cell>
          <cell r="C35">
            <v>292.80054000000001</v>
          </cell>
          <cell r="D35">
            <v>304.81961999999993</v>
          </cell>
          <cell r="E35">
            <v>341.49660000000006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144.91208999999998</v>
          </cell>
          <cell r="C36">
            <v>873.43448999999998</v>
          </cell>
          <cell r="D36">
            <v>78.694360000000003</v>
          </cell>
          <cell r="E36">
            <v>80.723390000000009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</sheetData>
      <sheetData sheetId="7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BDD"/>
      <sheetName val="CODIGOS"/>
      <sheetName val="COMPRAS"/>
      <sheetName val="MWh"/>
      <sheetName val="BDD_COMPRAS"/>
      <sheetName val="CONSOLIDADO (2)"/>
      <sheetName val="DELAPAZ A M 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C10">
            <v>30602</v>
          </cell>
          <cell r="D10">
            <v>30671</v>
          </cell>
          <cell r="E10">
            <v>30763</v>
          </cell>
          <cell r="F10">
            <v>30791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>
            <v>1252</v>
          </cell>
          <cell r="D11">
            <v>1259</v>
          </cell>
          <cell r="E11">
            <v>1272</v>
          </cell>
          <cell r="F11">
            <v>1275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>
            <v>16</v>
          </cell>
          <cell r="D12">
            <v>16</v>
          </cell>
          <cell r="E12">
            <v>16</v>
          </cell>
          <cell r="F12">
            <v>16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>
            <v>2</v>
          </cell>
          <cell r="D13">
            <v>2</v>
          </cell>
          <cell r="E13">
            <v>2</v>
          </cell>
          <cell r="F13">
            <v>2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>
            <v>19</v>
          </cell>
          <cell r="D14">
            <v>19</v>
          </cell>
          <cell r="E14">
            <v>19</v>
          </cell>
          <cell r="F14">
            <v>19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>
            <v>443</v>
          </cell>
          <cell r="D15">
            <v>444</v>
          </cell>
          <cell r="E15">
            <v>443</v>
          </cell>
          <cell r="F15">
            <v>574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22">
          <cell r="C22">
            <v>710.10999999999979</v>
          </cell>
          <cell r="D22">
            <v>726.20899999999961</v>
          </cell>
          <cell r="E22">
            <v>684.28800000000024</v>
          </cell>
          <cell r="F22">
            <v>675.91200000000049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>
            <v>581.74399999999991</v>
          </cell>
          <cell r="D23">
            <v>693.55599999999993</v>
          </cell>
          <cell r="E23">
            <v>680.16600000000028</v>
          </cell>
          <cell r="F23">
            <v>705.88900000000012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C24">
            <v>39.343999999999987</v>
          </cell>
          <cell r="D24">
            <v>42.338000000000001</v>
          </cell>
          <cell r="E24">
            <v>33.803000000000004</v>
          </cell>
          <cell r="F24">
            <v>42.265999999999991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>
            <v>27.567999999999998</v>
          </cell>
          <cell r="D25">
            <v>21.603000000000002</v>
          </cell>
          <cell r="E25">
            <v>31.61</v>
          </cell>
          <cell r="F25">
            <v>24.756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C26">
            <v>262.68</v>
          </cell>
          <cell r="D26">
            <v>237.13899999999998</v>
          </cell>
          <cell r="E26">
            <v>262.548</v>
          </cell>
          <cell r="F26">
            <v>298.28399999999999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4.2760000000000007</v>
          </cell>
          <cell r="D27">
            <v>4.1900000000000013</v>
          </cell>
          <cell r="E27">
            <v>5.3740000000000023</v>
          </cell>
          <cell r="F27">
            <v>35.933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34">
          <cell r="C34">
            <v>1117.662859999992</v>
          </cell>
          <cell r="D34">
            <v>1137.3623199999495</v>
          </cell>
          <cell r="E34">
            <v>1124.7502600000198</v>
          </cell>
          <cell r="F34">
            <v>1125.1366600000449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>
            <v>834.32243000000017</v>
          </cell>
          <cell r="D35">
            <v>985.68976000000009</v>
          </cell>
          <cell r="E35">
            <v>976.85962999999981</v>
          </cell>
          <cell r="F35">
            <v>1013.8288799999999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>
            <v>38.553899999999999</v>
          </cell>
          <cell r="D36">
            <v>40.491979999999998</v>
          </cell>
          <cell r="E36">
            <v>36.200199999999995</v>
          </cell>
          <cell r="F36">
            <v>40.643069999999994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C37">
            <v>43.884380000000007</v>
          </cell>
          <cell r="D37">
            <v>39.975570000000005</v>
          </cell>
          <cell r="E37">
            <v>47.432760000000002</v>
          </cell>
          <cell r="F37">
            <v>42.876209999999993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C38">
            <v>215.13494000000003</v>
          </cell>
          <cell r="D38">
            <v>195.16541000000001</v>
          </cell>
          <cell r="E38">
            <v>218.17740999999998</v>
          </cell>
          <cell r="F38">
            <v>249.66370000000001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C39">
            <v>12.769450000000003</v>
          </cell>
          <cell r="D39">
            <v>12.961350000000012</v>
          </cell>
          <cell r="E39">
            <v>13.925129999999994</v>
          </cell>
          <cell r="F39">
            <v>13.286380000000014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</sheetData>
      <sheetData sheetId="7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digos"/>
      <sheetName val="BDD"/>
      <sheetName val="COMPRAS"/>
      <sheetName val="MWh"/>
      <sheetName val="BDD_COMPRAS"/>
      <sheetName val="CONSOLIDADO (2)"/>
      <sheetName val="SEPSA SR M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B10">
            <v>59773</v>
          </cell>
          <cell r="C10">
            <v>59919</v>
          </cell>
          <cell r="D10">
            <v>60142</v>
          </cell>
          <cell r="E10">
            <v>60314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8677</v>
          </cell>
          <cell r="C11">
            <v>8687</v>
          </cell>
          <cell r="D11">
            <v>8724</v>
          </cell>
          <cell r="E11">
            <v>8739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37</v>
          </cell>
          <cell r="C12">
            <v>37</v>
          </cell>
          <cell r="D12">
            <v>37</v>
          </cell>
          <cell r="E12">
            <v>37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266</v>
          </cell>
          <cell r="C13">
            <v>266</v>
          </cell>
          <cell r="D13">
            <v>269</v>
          </cell>
          <cell r="E13">
            <v>274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4</v>
          </cell>
          <cell r="C14">
            <v>4</v>
          </cell>
          <cell r="D14">
            <v>4</v>
          </cell>
          <cell r="E14">
            <v>4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>
            <v>13</v>
          </cell>
          <cell r="C15">
            <v>13</v>
          </cell>
          <cell r="D15">
            <v>12</v>
          </cell>
          <cell r="E15">
            <v>12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22">
          <cell r="B22">
            <v>4667.792000000084</v>
          </cell>
          <cell r="C22">
            <v>4799.6170000000338</v>
          </cell>
          <cell r="D22">
            <v>4664.133000000129</v>
          </cell>
          <cell r="E22">
            <v>4713.972000000098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2330.2819999999933</v>
          </cell>
          <cell r="C23">
            <v>2422.5579999999959</v>
          </cell>
          <cell r="D23">
            <v>2410.0909999999976</v>
          </cell>
          <cell r="E23">
            <v>2462.4889999999923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6340.2090000000007</v>
          </cell>
          <cell r="C24">
            <v>6613.2369999999992</v>
          </cell>
          <cell r="D24">
            <v>5963.335</v>
          </cell>
          <cell r="E24">
            <v>6831.1229999999996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26568.260999999991</v>
          </cell>
          <cell r="C25">
            <v>25630.07</v>
          </cell>
          <cell r="D25">
            <v>22468.212999999985</v>
          </cell>
          <cell r="E25">
            <v>27207.29700000001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B26">
            <v>1360.047</v>
          </cell>
          <cell r="C26">
            <v>1239.1410000000001</v>
          </cell>
          <cell r="D26">
            <v>1369.258</v>
          </cell>
          <cell r="E26">
            <v>1327.6470000000002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>
            <v>9.1890000000000001</v>
          </cell>
          <cell r="C27">
            <v>8.5890000000000004</v>
          </cell>
          <cell r="D27">
            <v>9.3330000000000002</v>
          </cell>
          <cell r="E27">
            <v>9.3410000000000011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5">
          <cell r="B35">
            <v>3728.3479602304933</v>
          </cell>
          <cell r="C35">
            <v>3838.6509942518596</v>
          </cell>
          <cell r="D35">
            <v>3778.4632282753555</v>
          </cell>
          <cell r="E35">
            <v>3838.253581608702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3064.5218329885088</v>
          </cell>
          <cell r="C36">
            <v>3191.103301954025</v>
          </cell>
          <cell r="D36">
            <v>3222.6696578161063</v>
          </cell>
          <cell r="E36">
            <v>3310.4906888505734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3877.1617586206894</v>
          </cell>
          <cell r="C37">
            <v>3978.3269425287358</v>
          </cell>
          <cell r="D37">
            <v>3804.548632183908</v>
          </cell>
          <cell r="E37">
            <v>4133.4208850574705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>
            <v>18545.172494252874</v>
          </cell>
          <cell r="C38">
            <v>18106.479908045985</v>
          </cell>
          <cell r="D38">
            <v>16707.86810344828</v>
          </cell>
          <cell r="E38">
            <v>19430.365632183912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>
            <v>1630.6963678160919</v>
          </cell>
          <cell r="C39">
            <v>1493.1649195402299</v>
          </cell>
          <cell r="D39">
            <v>1663.6484827586207</v>
          </cell>
          <cell r="E39">
            <v>1622.3846206896553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>
            <v>2.1278735632183907</v>
          </cell>
          <cell r="C40">
            <v>0.96151724137931027</v>
          </cell>
          <cell r="D40">
            <v>3.1668045977011499</v>
          </cell>
          <cell r="E40">
            <v>2.1082758620689654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</sheetData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U110"/>
  <sheetViews>
    <sheetView showGridLines="0" topLeftCell="B7" zoomScale="70" zoomScaleNormal="70" workbookViewId="0">
      <pane xSplit="1" topLeftCell="C1" activePane="topRight" state="frozen"/>
      <selection activeCell="B1" sqref="B1"/>
      <selection pane="topRight" activeCell="G42" sqref="G42"/>
    </sheetView>
  </sheetViews>
  <sheetFormatPr baseColWidth="10" defaultColWidth="11.42578125" defaultRowHeight="15.75" x14ac:dyDescent="0.25"/>
  <cols>
    <col min="1" max="1" width="2.5703125" style="1" hidden="1" customWidth="1"/>
    <col min="2" max="2" width="25.5703125" style="1" customWidth="1"/>
    <col min="3" max="13" width="15.42578125" style="1" customWidth="1"/>
    <col min="14" max="14" width="16.28515625" style="1" bestFit="1" customWidth="1"/>
    <col min="15" max="15" width="15.42578125" style="1" customWidth="1"/>
    <col min="16" max="16" width="3.85546875" style="1" customWidth="1"/>
    <col min="17" max="17" width="4.140625" style="1" customWidth="1"/>
    <col min="18" max="18" width="22.5703125" style="1" customWidth="1"/>
    <col min="19" max="19" width="14.28515625" style="1" bestFit="1" customWidth="1"/>
    <col min="20" max="20" width="13.42578125" style="1" bestFit="1" customWidth="1"/>
    <col min="21" max="21" width="15.28515625" style="1" customWidth="1"/>
    <col min="22" max="24" width="13.42578125" style="1" bestFit="1" customWidth="1"/>
    <col min="25" max="25" width="13.28515625" style="1" bestFit="1" customWidth="1"/>
    <col min="26" max="26" width="13.7109375" style="1" bestFit="1" customWidth="1"/>
    <col min="27" max="27" width="13.7109375" style="1" customWidth="1"/>
    <col min="28" max="28" width="13.5703125" style="1" bestFit="1" customWidth="1"/>
    <col min="29" max="29" width="16.28515625" style="1" bestFit="1" customWidth="1"/>
    <col min="30" max="30" width="13.7109375" style="1" customWidth="1"/>
    <col min="31" max="31" width="15.42578125" style="1" bestFit="1" customWidth="1"/>
    <col min="32" max="32" width="11.7109375" style="1" bestFit="1" customWidth="1"/>
    <col min="33" max="16384" width="11.42578125" style="1"/>
  </cols>
  <sheetData>
    <row r="1" spans="2:31" x14ac:dyDescent="0.25">
      <c r="B1" s="2" t="s">
        <v>93</v>
      </c>
      <c r="R1" s="2" t="s">
        <v>117</v>
      </c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</row>
    <row r="2" spans="2:31" x14ac:dyDescent="0.25">
      <c r="B2" s="344" t="s">
        <v>142</v>
      </c>
      <c r="C2" s="345"/>
      <c r="D2" s="345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R2" s="20" t="str">
        <f>+B2</f>
        <v>DELAPAZ - (Concesión La Paz)</v>
      </c>
      <c r="S2" s="321"/>
      <c r="T2" s="3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3" spans="2:31" x14ac:dyDescent="0.25">
      <c r="B3" s="346" t="str">
        <f>+'TOTAL SIN'!B3:D3</f>
        <v>CONSOLIDADO - con IVA</v>
      </c>
      <c r="C3" s="345"/>
      <c r="D3" s="345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R3" s="346" t="str">
        <f>+'TOTAL SIN'!R3:T3</f>
        <v>CONSOLIDADO - sin IVA</v>
      </c>
      <c r="S3" s="345"/>
      <c r="T3" s="345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</row>
    <row r="4" spans="2:31" x14ac:dyDescent="0.25">
      <c r="B4" s="346" t="str">
        <f>+'TOTAL SIN'!B4:D4</f>
        <v>ESTADÍSTICAS GESTIÓN 2025</v>
      </c>
      <c r="C4" s="345"/>
      <c r="D4" s="345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R4" s="20" t="str">
        <f>+B4</f>
        <v>ESTADÍSTICAS GESTIÓN 2025</v>
      </c>
      <c r="S4" s="321"/>
      <c r="T4" s="3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</row>
    <row r="5" spans="2:31" x14ac:dyDescent="0.25">
      <c r="M5" s="22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</row>
    <row r="6" spans="2:31" x14ac:dyDescent="0.25">
      <c r="B6" s="2" t="s">
        <v>157</v>
      </c>
      <c r="K6" s="23"/>
      <c r="R6" s="18" t="str">
        <f>+B6</f>
        <v>NÚMERO DE CONSUMIDORES</v>
      </c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</row>
    <row r="7" spans="2:31" x14ac:dyDescent="0.25"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</row>
    <row r="8" spans="2:31" x14ac:dyDescent="0.25">
      <c r="B8" s="3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4" t="s">
        <v>8</v>
      </c>
      <c r="J8" s="4" t="s">
        <v>9</v>
      </c>
      <c r="K8" s="4" t="s">
        <v>10</v>
      </c>
      <c r="L8" s="4" t="s">
        <v>11</v>
      </c>
      <c r="M8" s="4" t="s">
        <v>12</v>
      </c>
      <c r="N8" s="4" t="s">
        <v>13</v>
      </c>
      <c r="O8" s="3" t="s">
        <v>14</v>
      </c>
      <c r="R8" s="3" t="s">
        <v>1</v>
      </c>
      <c r="S8" s="4" t="s">
        <v>2</v>
      </c>
      <c r="T8" s="4" t="s">
        <v>3</v>
      </c>
      <c r="U8" s="4" t="s">
        <v>4</v>
      </c>
      <c r="V8" s="4" t="s">
        <v>5</v>
      </c>
      <c r="W8" s="4" t="s">
        <v>6</v>
      </c>
      <c r="X8" s="4" t="s">
        <v>7</v>
      </c>
      <c r="Y8" s="4" t="s">
        <v>8</v>
      </c>
      <c r="Z8" s="4" t="s">
        <v>9</v>
      </c>
      <c r="AA8" s="4" t="s">
        <v>10</v>
      </c>
      <c r="AB8" s="4" t="s">
        <v>11</v>
      </c>
      <c r="AC8" s="4" t="s">
        <v>12</v>
      </c>
      <c r="AD8" s="24" t="s">
        <v>13</v>
      </c>
      <c r="AE8" s="3" t="s">
        <v>15</v>
      </c>
    </row>
    <row r="9" spans="2:31" x14ac:dyDescent="0.25">
      <c r="B9" s="16" t="s">
        <v>17</v>
      </c>
      <c r="C9" s="25">
        <f>+'[95]CONSOLIDADO (2)'!B9</f>
        <v>669456</v>
      </c>
      <c r="D9" s="25">
        <f>+'[95]CONSOLIDADO (2)'!C9</f>
        <v>671081</v>
      </c>
      <c r="E9" s="25">
        <f>+'[95]CONSOLIDADO (2)'!D9</f>
        <v>672301</v>
      </c>
      <c r="F9" s="25">
        <f>+'[95]CONSOLIDADO (2)'!E9</f>
        <v>673125</v>
      </c>
      <c r="G9" s="25">
        <f>+'[95]CONSOLIDADO (2)'!F9</f>
        <v>0</v>
      </c>
      <c r="H9" s="25">
        <f>+'[95]CONSOLIDADO (2)'!G9</f>
        <v>0</v>
      </c>
      <c r="I9" s="25">
        <f>+'[95]CONSOLIDADO (2)'!H9</f>
        <v>0</v>
      </c>
      <c r="J9" s="25">
        <f>+'[95]CONSOLIDADO (2)'!I9</f>
        <v>0</v>
      </c>
      <c r="K9" s="25">
        <f>+'[95]CONSOLIDADO (2)'!J9</f>
        <v>0</v>
      </c>
      <c r="L9" s="25">
        <f>+'[95]CONSOLIDADO (2)'!K9</f>
        <v>0</v>
      </c>
      <c r="M9" s="25">
        <f>+'[95]CONSOLIDADO (2)'!L9</f>
        <v>0</v>
      </c>
      <c r="N9" s="25">
        <f>+'[95]CONSOLIDADO (2)'!M9</f>
        <v>0</v>
      </c>
      <c r="O9" s="26">
        <f>+N9</f>
        <v>0</v>
      </c>
      <c r="R9" s="27" t="str">
        <f>+B9</f>
        <v>Residencial</v>
      </c>
      <c r="S9" s="28">
        <f>+C9</f>
        <v>669456</v>
      </c>
      <c r="T9" s="28">
        <f t="shared" ref="T9:AD13" si="0">+D9</f>
        <v>671081</v>
      </c>
      <c r="U9" s="28">
        <f t="shared" si="0"/>
        <v>672301</v>
      </c>
      <c r="V9" s="28">
        <f t="shared" si="0"/>
        <v>673125</v>
      </c>
      <c r="W9" s="28">
        <f t="shared" si="0"/>
        <v>0</v>
      </c>
      <c r="X9" s="28">
        <f t="shared" si="0"/>
        <v>0</v>
      </c>
      <c r="Y9" s="28">
        <f t="shared" si="0"/>
        <v>0</v>
      </c>
      <c r="Z9" s="28">
        <f t="shared" si="0"/>
        <v>0</v>
      </c>
      <c r="AA9" s="28">
        <f t="shared" si="0"/>
        <v>0</v>
      </c>
      <c r="AB9" s="28">
        <f t="shared" si="0"/>
        <v>0</v>
      </c>
      <c r="AC9" s="28">
        <f t="shared" si="0"/>
        <v>0</v>
      </c>
      <c r="AD9" s="28">
        <f t="shared" si="0"/>
        <v>0</v>
      </c>
      <c r="AE9" s="29">
        <f>+AD9</f>
        <v>0</v>
      </c>
    </row>
    <row r="10" spans="2:31" x14ac:dyDescent="0.25">
      <c r="B10" s="16" t="s">
        <v>18</v>
      </c>
      <c r="C10" s="25">
        <f>+'[95]CONSOLIDADO (2)'!B10</f>
        <v>68927</v>
      </c>
      <c r="D10" s="25">
        <f>+'[95]CONSOLIDADO (2)'!C10</f>
        <v>69047</v>
      </c>
      <c r="E10" s="25">
        <f>+'[95]CONSOLIDADO (2)'!D10</f>
        <v>69151</v>
      </c>
      <c r="F10" s="25">
        <f>+'[95]CONSOLIDADO (2)'!E10</f>
        <v>69285</v>
      </c>
      <c r="G10" s="25">
        <f>+'[95]CONSOLIDADO (2)'!F10</f>
        <v>0</v>
      </c>
      <c r="H10" s="25">
        <f>+'[95]CONSOLIDADO (2)'!G10</f>
        <v>0</v>
      </c>
      <c r="I10" s="25">
        <f>+'[95]CONSOLIDADO (2)'!H10</f>
        <v>0</v>
      </c>
      <c r="J10" s="25">
        <f>+'[95]CONSOLIDADO (2)'!I10</f>
        <v>0</v>
      </c>
      <c r="K10" s="25">
        <f>+'[95]CONSOLIDADO (2)'!J10</f>
        <v>0</v>
      </c>
      <c r="L10" s="25">
        <f>+'[95]CONSOLIDADO (2)'!K10</f>
        <v>0</v>
      </c>
      <c r="M10" s="25">
        <f>+'[95]CONSOLIDADO (2)'!L10</f>
        <v>0</v>
      </c>
      <c r="N10" s="25">
        <f>+'[95]CONSOLIDADO (2)'!M10</f>
        <v>0</v>
      </c>
      <c r="O10" s="26">
        <f t="shared" ref="O10:O14" si="1">+N10</f>
        <v>0</v>
      </c>
      <c r="R10" s="27" t="str">
        <f t="shared" ref="R10:S13" si="2">+B10</f>
        <v>General</v>
      </c>
      <c r="S10" s="28">
        <f t="shared" si="2"/>
        <v>68927</v>
      </c>
      <c r="T10" s="28">
        <f t="shared" si="0"/>
        <v>69047</v>
      </c>
      <c r="U10" s="28">
        <f t="shared" si="0"/>
        <v>69151</v>
      </c>
      <c r="V10" s="28">
        <f t="shared" si="0"/>
        <v>69285</v>
      </c>
      <c r="W10" s="28">
        <f t="shared" si="0"/>
        <v>0</v>
      </c>
      <c r="X10" s="28">
        <f t="shared" si="0"/>
        <v>0</v>
      </c>
      <c r="Y10" s="28">
        <f t="shared" si="0"/>
        <v>0</v>
      </c>
      <c r="Z10" s="28">
        <f t="shared" si="0"/>
        <v>0</v>
      </c>
      <c r="AA10" s="28">
        <f t="shared" si="0"/>
        <v>0</v>
      </c>
      <c r="AB10" s="28">
        <f t="shared" si="0"/>
        <v>0</v>
      </c>
      <c r="AC10" s="28">
        <f t="shared" si="0"/>
        <v>0</v>
      </c>
      <c r="AD10" s="28">
        <f t="shared" si="0"/>
        <v>0</v>
      </c>
      <c r="AE10" s="29">
        <f t="shared" ref="AE10:AE14" si="3">+AD10</f>
        <v>0</v>
      </c>
    </row>
    <row r="11" spans="2:31" x14ac:dyDescent="0.25">
      <c r="B11" s="16" t="s">
        <v>19</v>
      </c>
      <c r="C11" s="25">
        <f>+'[95]CONSOLIDADO (2)'!B11</f>
        <v>4711</v>
      </c>
      <c r="D11" s="25">
        <f>+'[95]CONSOLIDADO (2)'!C11</f>
        <v>4707</v>
      </c>
      <c r="E11" s="25">
        <f>+'[95]CONSOLIDADO (2)'!D11</f>
        <v>4711</v>
      </c>
      <c r="F11" s="25">
        <f>+'[95]CONSOLIDADO (2)'!E11</f>
        <v>4730</v>
      </c>
      <c r="G11" s="25">
        <f>+'[95]CONSOLIDADO (2)'!F11</f>
        <v>0</v>
      </c>
      <c r="H11" s="25">
        <f>+'[95]CONSOLIDADO (2)'!G11</f>
        <v>0</v>
      </c>
      <c r="I11" s="25">
        <f>+'[95]CONSOLIDADO (2)'!H11</f>
        <v>0</v>
      </c>
      <c r="J11" s="25">
        <f>+'[95]CONSOLIDADO (2)'!I11</f>
        <v>0</v>
      </c>
      <c r="K11" s="25">
        <f>+'[95]CONSOLIDADO (2)'!J11</f>
        <v>0</v>
      </c>
      <c r="L11" s="25">
        <f>+'[95]CONSOLIDADO (2)'!K11</f>
        <v>0</v>
      </c>
      <c r="M11" s="25">
        <f>+'[95]CONSOLIDADO (2)'!L11</f>
        <v>0</v>
      </c>
      <c r="N11" s="25">
        <f>+'[95]CONSOLIDADO (2)'!M11</f>
        <v>0</v>
      </c>
      <c r="O11" s="26">
        <f t="shared" si="1"/>
        <v>0</v>
      </c>
      <c r="R11" s="27" t="str">
        <f t="shared" si="2"/>
        <v>Industrial</v>
      </c>
      <c r="S11" s="28">
        <f t="shared" si="2"/>
        <v>4711</v>
      </c>
      <c r="T11" s="28">
        <f t="shared" si="0"/>
        <v>4707</v>
      </c>
      <c r="U11" s="28">
        <f t="shared" si="0"/>
        <v>4711</v>
      </c>
      <c r="V11" s="28">
        <f t="shared" si="0"/>
        <v>4730</v>
      </c>
      <c r="W11" s="28">
        <f t="shared" si="0"/>
        <v>0</v>
      </c>
      <c r="X11" s="28">
        <f t="shared" si="0"/>
        <v>0</v>
      </c>
      <c r="Y11" s="28">
        <f t="shared" si="0"/>
        <v>0</v>
      </c>
      <c r="Z11" s="28">
        <f t="shared" si="0"/>
        <v>0</v>
      </c>
      <c r="AA11" s="28">
        <f t="shared" si="0"/>
        <v>0</v>
      </c>
      <c r="AB11" s="28">
        <f t="shared" si="0"/>
        <v>0</v>
      </c>
      <c r="AC11" s="28">
        <f t="shared" si="0"/>
        <v>0</v>
      </c>
      <c r="AD11" s="28">
        <f t="shared" si="0"/>
        <v>0</v>
      </c>
      <c r="AE11" s="29">
        <f t="shared" si="3"/>
        <v>0</v>
      </c>
    </row>
    <row r="12" spans="2:31" x14ac:dyDescent="0.25">
      <c r="B12" s="16" t="s">
        <v>20</v>
      </c>
      <c r="C12" s="25">
        <f>+'[95]CONSOLIDADO (2)'!B12</f>
        <v>2</v>
      </c>
      <c r="D12" s="25">
        <f>+'[95]CONSOLIDADO (2)'!C12</f>
        <v>2</v>
      </c>
      <c r="E12" s="25">
        <f>+'[95]CONSOLIDADO (2)'!D12</f>
        <v>2</v>
      </c>
      <c r="F12" s="25">
        <f>+'[95]CONSOLIDADO (2)'!E12</f>
        <v>2</v>
      </c>
      <c r="G12" s="25">
        <f>+'[95]CONSOLIDADO (2)'!F12</f>
        <v>0</v>
      </c>
      <c r="H12" s="25">
        <f>+'[95]CONSOLIDADO (2)'!G12</f>
        <v>0</v>
      </c>
      <c r="I12" s="25">
        <f>+'[95]CONSOLIDADO (2)'!H12</f>
        <v>0</v>
      </c>
      <c r="J12" s="25">
        <f>+'[95]CONSOLIDADO (2)'!I12</f>
        <v>0</v>
      </c>
      <c r="K12" s="25">
        <f>+'[95]CONSOLIDADO (2)'!J12</f>
        <v>0</v>
      </c>
      <c r="L12" s="25">
        <f>+'[95]CONSOLIDADO (2)'!K12</f>
        <v>0</v>
      </c>
      <c r="M12" s="25">
        <f>+'[95]CONSOLIDADO (2)'!L12</f>
        <v>0</v>
      </c>
      <c r="N12" s="25">
        <f>+'[95]CONSOLIDADO (2)'!M12</f>
        <v>0</v>
      </c>
      <c r="O12" s="26">
        <f t="shared" si="1"/>
        <v>0</v>
      </c>
      <c r="R12" s="27" t="str">
        <f t="shared" si="2"/>
        <v>Mineria</v>
      </c>
      <c r="S12" s="28">
        <f t="shared" si="2"/>
        <v>2</v>
      </c>
      <c r="T12" s="28">
        <f t="shared" si="0"/>
        <v>2</v>
      </c>
      <c r="U12" s="28">
        <f t="shared" si="0"/>
        <v>2</v>
      </c>
      <c r="V12" s="28">
        <f t="shared" si="0"/>
        <v>2</v>
      </c>
      <c r="W12" s="28">
        <f t="shared" si="0"/>
        <v>0</v>
      </c>
      <c r="X12" s="28">
        <f t="shared" si="0"/>
        <v>0</v>
      </c>
      <c r="Y12" s="28">
        <f t="shared" si="0"/>
        <v>0</v>
      </c>
      <c r="Z12" s="28">
        <f t="shared" si="0"/>
        <v>0</v>
      </c>
      <c r="AA12" s="28">
        <f t="shared" si="0"/>
        <v>0</v>
      </c>
      <c r="AB12" s="28">
        <f t="shared" si="0"/>
        <v>0</v>
      </c>
      <c r="AC12" s="28">
        <f t="shared" si="0"/>
        <v>0</v>
      </c>
      <c r="AD12" s="28">
        <f t="shared" si="0"/>
        <v>0</v>
      </c>
      <c r="AE12" s="29">
        <f t="shared" si="3"/>
        <v>0</v>
      </c>
    </row>
    <row r="13" spans="2:31" x14ac:dyDescent="0.25">
      <c r="B13" s="16" t="s">
        <v>121</v>
      </c>
      <c r="C13" s="25">
        <f>+'[95]CONSOLIDADO (2)'!B13</f>
        <v>36</v>
      </c>
      <c r="D13" s="25">
        <f>+'[95]CONSOLIDADO (2)'!C13</f>
        <v>36</v>
      </c>
      <c r="E13" s="25">
        <f>+'[95]CONSOLIDADO (2)'!D13</f>
        <v>35</v>
      </c>
      <c r="F13" s="25">
        <f>+'[95]CONSOLIDADO (2)'!E13</f>
        <v>35</v>
      </c>
      <c r="G13" s="25">
        <f>+'[95]CONSOLIDADO (2)'!F13</f>
        <v>0</v>
      </c>
      <c r="H13" s="25">
        <f>+'[95]CONSOLIDADO (2)'!G13</f>
        <v>0</v>
      </c>
      <c r="I13" s="25">
        <f>+'[95]CONSOLIDADO (2)'!H13</f>
        <v>0</v>
      </c>
      <c r="J13" s="25">
        <f>+'[95]CONSOLIDADO (2)'!I13</f>
        <v>0</v>
      </c>
      <c r="K13" s="25">
        <f>+'[95]CONSOLIDADO (2)'!J13</f>
        <v>0</v>
      </c>
      <c r="L13" s="25">
        <f>+'[95]CONSOLIDADO (2)'!K13</f>
        <v>0</v>
      </c>
      <c r="M13" s="25">
        <f>+'[95]CONSOLIDADO (2)'!L13</f>
        <v>0</v>
      </c>
      <c r="N13" s="25">
        <f>+'[95]CONSOLIDADO (2)'!M13</f>
        <v>0</v>
      </c>
      <c r="O13" s="26">
        <f t="shared" si="1"/>
        <v>0</v>
      </c>
      <c r="R13" s="27" t="str">
        <f t="shared" si="2"/>
        <v>A.Público</v>
      </c>
      <c r="S13" s="28">
        <f t="shared" si="2"/>
        <v>36</v>
      </c>
      <c r="T13" s="28">
        <f t="shared" si="0"/>
        <v>36</v>
      </c>
      <c r="U13" s="28">
        <f t="shared" si="0"/>
        <v>35</v>
      </c>
      <c r="V13" s="28">
        <f t="shared" si="0"/>
        <v>35</v>
      </c>
      <c r="W13" s="28">
        <f t="shared" si="0"/>
        <v>0</v>
      </c>
      <c r="X13" s="28">
        <f t="shared" si="0"/>
        <v>0</v>
      </c>
      <c r="Y13" s="28">
        <f t="shared" si="0"/>
        <v>0</v>
      </c>
      <c r="Z13" s="28">
        <f t="shared" si="0"/>
        <v>0</v>
      </c>
      <c r="AA13" s="28">
        <f t="shared" si="0"/>
        <v>0</v>
      </c>
      <c r="AB13" s="28">
        <f t="shared" si="0"/>
        <v>0</v>
      </c>
      <c r="AC13" s="28">
        <f t="shared" si="0"/>
        <v>0</v>
      </c>
      <c r="AD13" s="28">
        <f t="shared" si="0"/>
        <v>0</v>
      </c>
      <c r="AE13" s="29">
        <f t="shared" si="3"/>
        <v>0</v>
      </c>
    </row>
    <row r="14" spans="2:31" x14ac:dyDescent="0.25">
      <c r="B14" s="16" t="s">
        <v>22</v>
      </c>
      <c r="C14" s="25">
        <f>+'[95]CONSOLIDADO (2)'!B14</f>
        <v>2019</v>
      </c>
      <c r="D14" s="25">
        <f>+'[95]CONSOLIDADO (2)'!C14</f>
        <v>2048</v>
      </c>
      <c r="E14" s="25">
        <f>+'[95]CONSOLIDADO (2)'!D14</f>
        <v>2048</v>
      </c>
      <c r="F14" s="25">
        <f>+'[95]CONSOLIDADO (2)'!E14</f>
        <v>2048</v>
      </c>
      <c r="G14" s="25">
        <f>+'[95]CONSOLIDADO (2)'!F14</f>
        <v>0</v>
      </c>
      <c r="H14" s="25">
        <f>+'[95]CONSOLIDADO (2)'!G14</f>
        <v>0</v>
      </c>
      <c r="I14" s="25">
        <f>+'[95]CONSOLIDADO (2)'!H14</f>
        <v>0</v>
      </c>
      <c r="J14" s="25">
        <f>+'[95]CONSOLIDADO (2)'!I14</f>
        <v>0</v>
      </c>
      <c r="K14" s="25">
        <f>+'[95]CONSOLIDADO (2)'!J14</f>
        <v>0</v>
      </c>
      <c r="L14" s="25">
        <f>+'[95]CONSOLIDADO (2)'!K14</f>
        <v>0</v>
      </c>
      <c r="M14" s="25">
        <f>+'[95]CONSOLIDADO (2)'!L14</f>
        <v>0</v>
      </c>
      <c r="N14" s="25">
        <f>+'[95]CONSOLIDADO (2)'!M14</f>
        <v>0</v>
      </c>
      <c r="O14" s="26">
        <f t="shared" si="1"/>
        <v>0</v>
      </c>
      <c r="R14" s="27" t="s">
        <v>22</v>
      </c>
      <c r="S14" s="28">
        <f t="shared" ref="S14" si="4">+C14</f>
        <v>2019</v>
      </c>
      <c r="T14" s="28">
        <f t="shared" ref="T14" si="5">+D14</f>
        <v>2048</v>
      </c>
      <c r="U14" s="28">
        <f t="shared" ref="U14" si="6">+E14</f>
        <v>2048</v>
      </c>
      <c r="V14" s="28">
        <f t="shared" ref="V14" si="7">+F14</f>
        <v>2048</v>
      </c>
      <c r="W14" s="28">
        <f t="shared" ref="W14" si="8">+G14</f>
        <v>0</v>
      </c>
      <c r="X14" s="28">
        <f t="shared" ref="X14" si="9">+H14</f>
        <v>0</v>
      </c>
      <c r="Y14" s="28">
        <f t="shared" ref="Y14" si="10">+I14</f>
        <v>0</v>
      </c>
      <c r="Z14" s="28">
        <f t="shared" ref="Z14" si="11">+J14</f>
        <v>0</v>
      </c>
      <c r="AA14" s="28">
        <f t="shared" ref="AA14" si="12">+K14</f>
        <v>0</v>
      </c>
      <c r="AB14" s="28">
        <f t="shared" ref="AB14" si="13">+L14</f>
        <v>0</v>
      </c>
      <c r="AC14" s="28">
        <f t="shared" ref="AC14" si="14">+M14</f>
        <v>0</v>
      </c>
      <c r="AD14" s="28">
        <f t="shared" ref="AD14" si="15">+N14</f>
        <v>0</v>
      </c>
      <c r="AE14" s="29">
        <f t="shared" si="3"/>
        <v>0</v>
      </c>
    </row>
    <row r="15" spans="2:31" x14ac:dyDescent="0.25">
      <c r="B15" s="7" t="s">
        <v>14</v>
      </c>
      <c r="C15" s="30">
        <f t="shared" ref="C15:O15" si="16">SUM(C9:C14)</f>
        <v>745151</v>
      </c>
      <c r="D15" s="30">
        <f t="shared" ref="D15:E15" si="17">SUM(D9:D14)</f>
        <v>746921</v>
      </c>
      <c r="E15" s="30">
        <f t="shared" si="17"/>
        <v>748248</v>
      </c>
      <c r="F15" s="30">
        <f t="shared" ref="F15:N15" si="18">SUM(F9:F14)</f>
        <v>749225</v>
      </c>
      <c r="G15" s="30">
        <f t="shared" si="18"/>
        <v>0</v>
      </c>
      <c r="H15" s="30">
        <f t="shared" si="18"/>
        <v>0</v>
      </c>
      <c r="I15" s="30">
        <f t="shared" si="18"/>
        <v>0</v>
      </c>
      <c r="J15" s="30">
        <f t="shared" si="18"/>
        <v>0</v>
      </c>
      <c r="K15" s="30">
        <f t="shared" si="18"/>
        <v>0</v>
      </c>
      <c r="L15" s="30">
        <f t="shared" si="18"/>
        <v>0</v>
      </c>
      <c r="M15" s="30">
        <f t="shared" si="18"/>
        <v>0</v>
      </c>
      <c r="N15" s="30">
        <f t="shared" si="18"/>
        <v>0</v>
      </c>
      <c r="O15" s="31">
        <f t="shared" si="16"/>
        <v>0</v>
      </c>
      <c r="R15" s="7" t="s">
        <v>14</v>
      </c>
      <c r="S15" s="30">
        <f t="shared" ref="S15:AD15" si="19">SUM(S9:S14)</f>
        <v>745151</v>
      </c>
      <c r="T15" s="30">
        <f t="shared" si="19"/>
        <v>746921</v>
      </c>
      <c r="U15" s="30">
        <f t="shared" si="19"/>
        <v>748248</v>
      </c>
      <c r="V15" s="30">
        <f t="shared" si="19"/>
        <v>749225</v>
      </c>
      <c r="W15" s="30">
        <f t="shared" si="19"/>
        <v>0</v>
      </c>
      <c r="X15" s="30">
        <f t="shared" si="19"/>
        <v>0</v>
      </c>
      <c r="Y15" s="30">
        <f t="shared" si="19"/>
        <v>0</v>
      </c>
      <c r="Z15" s="30">
        <f t="shared" si="19"/>
        <v>0</v>
      </c>
      <c r="AA15" s="30">
        <f t="shared" si="19"/>
        <v>0</v>
      </c>
      <c r="AB15" s="30">
        <f t="shared" si="19"/>
        <v>0</v>
      </c>
      <c r="AC15" s="30">
        <f t="shared" si="19"/>
        <v>0</v>
      </c>
      <c r="AD15" s="30">
        <f t="shared" si="19"/>
        <v>0</v>
      </c>
      <c r="AE15" s="31">
        <f>+SUM(AE9:AE13)</f>
        <v>0</v>
      </c>
    </row>
    <row r="16" spans="2:31" x14ac:dyDescent="0.25"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R16" s="10"/>
      <c r="S16" s="10"/>
      <c r="T16" s="25"/>
      <c r="U16" s="25"/>
      <c r="V16" s="25"/>
      <c r="W16" s="25"/>
      <c r="X16" s="25"/>
      <c r="Y16" s="25"/>
      <c r="Z16" s="25"/>
      <c r="AA16" s="25"/>
      <c r="AB16" s="10"/>
      <c r="AC16" s="10"/>
      <c r="AD16" s="10"/>
      <c r="AE16" s="10"/>
    </row>
    <row r="17" spans="2:31" x14ac:dyDescent="0.25">
      <c r="B17" s="2" t="s">
        <v>23</v>
      </c>
      <c r="H17" s="22"/>
      <c r="R17" s="18" t="s">
        <v>23</v>
      </c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</row>
    <row r="18" spans="2:31" x14ac:dyDescent="0.25">
      <c r="D18" s="32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</row>
    <row r="19" spans="2:31" x14ac:dyDescent="0.25">
      <c r="B19" s="3" t="s">
        <v>1</v>
      </c>
      <c r="C19" s="4" t="s">
        <v>2</v>
      </c>
      <c r="D19" s="4" t="s">
        <v>3</v>
      </c>
      <c r="E19" s="4" t="s">
        <v>4</v>
      </c>
      <c r="F19" s="4" t="s">
        <v>5</v>
      </c>
      <c r="G19" s="4" t="s">
        <v>6</v>
      </c>
      <c r="H19" s="4" t="s">
        <v>7</v>
      </c>
      <c r="I19" s="4" t="s">
        <v>8</v>
      </c>
      <c r="J19" s="4" t="s">
        <v>9</v>
      </c>
      <c r="K19" s="4" t="s">
        <v>10</v>
      </c>
      <c r="L19" s="4" t="s">
        <v>11</v>
      </c>
      <c r="M19" s="4" t="s">
        <v>12</v>
      </c>
      <c r="N19" s="4" t="s">
        <v>13</v>
      </c>
      <c r="O19" s="3" t="s">
        <v>24</v>
      </c>
      <c r="R19" s="3" t="s">
        <v>1</v>
      </c>
      <c r="S19" s="4" t="s">
        <v>2</v>
      </c>
      <c r="T19" s="4" t="s">
        <v>3</v>
      </c>
      <c r="U19" s="4" t="s">
        <v>4</v>
      </c>
      <c r="V19" s="4" t="s">
        <v>5</v>
      </c>
      <c r="W19" s="4" t="s">
        <v>6</v>
      </c>
      <c r="X19" s="4" t="s">
        <v>7</v>
      </c>
      <c r="Y19" s="4" t="s">
        <v>8</v>
      </c>
      <c r="Z19" s="4" t="s">
        <v>9</v>
      </c>
      <c r="AA19" s="4" t="s">
        <v>10</v>
      </c>
      <c r="AB19" s="4" t="s">
        <v>11</v>
      </c>
      <c r="AC19" s="4" t="s">
        <v>12</v>
      </c>
      <c r="AD19" s="24" t="s">
        <v>13</v>
      </c>
      <c r="AE19" s="3" t="s">
        <v>24</v>
      </c>
    </row>
    <row r="20" spans="2:31" x14ac:dyDescent="0.25">
      <c r="B20" s="16" t="s">
        <v>17</v>
      </c>
      <c r="C20" s="33">
        <f>+'[95]CONSOLIDADO (2)'!B20</f>
        <v>63012.368060006069</v>
      </c>
      <c r="D20" s="33">
        <f>+'[95]CONSOLIDADO (2)'!C20</f>
        <v>65232.754220006413</v>
      </c>
      <c r="E20" s="33">
        <f>+'[95]CONSOLIDADO (2)'!D20</f>
        <v>63250.71198000697</v>
      </c>
      <c r="F20" s="33">
        <f>+'[95]CONSOLIDADO (2)'!E20</f>
        <v>60012.394300006446</v>
      </c>
      <c r="G20" s="33">
        <f>+'[95]CONSOLIDADO (2)'!F20</f>
        <v>0</v>
      </c>
      <c r="H20" s="33">
        <f>+'[95]CONSOLIDADO (2)'!G20</f>
        <v>0</v>
      </c>
      <c r="I20" s="33">
        <f>+'[95]CONSOLIDADO (2)'!H20</f>
        <v>0</v>
      </c>
      <c r="J20" s="33">
        <f>+'[95]CONSOLIDADO (2)'!I20</f>
        <v>0</v>
      </c>
      <c r="K20" s="33">
        <f>+'[95]CONSOLIDADO (2)'!J20</f>
        <v>0</v>
      </c>
      <c r="L20" s="33">
        <f>+'[95]CONSOLIDADO (2)'!K20</f>
        <v>0</v>
      </c>
      <c r="M20" s="33">
        <f>+'[95]CONSOLIDADO (2)'!L20</f>
        <v>0</v>
      </c>
      <c r="N20" s="33">
        <f>+'[95]CONSOLIDADO (2)'!M20</f>
        <v>0</v>
      </c>
      <c r="O20" s="34">
        <f>SUM(C20:N20)</f>
        <v>251508.22856002589</v>
      </c>
      <c r="P20" s="35"/>
      <c r="Q20" s="35"/>
      <c r="R20" s="27" t="str">
        <f>+B20</f>
        <v>Residencial</v>
      </c>
      <c r="S20" s="36">
        <f>+C20</f>
        <v>63012.368060006069</v>
      </c>
      <c r="T20" s="36">
        <f>+D20</f>
        <v>65232.754220006413</v>
      </c>
      <c r="U20" s="36">
        <f t="shared" ref="U20:AD24" si="20">+E20</f>
        <v>63250.71198000697</v>
      </c>
      <c r="V20" s="36">
        <f t="shared" si="20"/>
        <v>60012.394300006446</v>
      </c>
      <c r="W20" s="36">
        <f t="shared" si="20"/>
        <v>0</v>
      </c>
      <c r="X20" s="36">
        <f t="shared" si="20"/>
        <v>0</v>
      </c>
      <c r="Y20" s="36">
        <f t="shared" si="20"/>
        <v>0</v>
      </c>
      <c r="Z20" s="36">
        <f t="shared" si="20"/>
        <v>0</v>
      </c>
      <c r="AA20" s="36">
        <f t="shared" si="20"/>
        <v>0</v>
      </c>
      <c r="AB20" s="36">
        <f t="shared" si="20"/>
        <v>0</v>
      </c>
      <c r="AC20" s="36">
        <f t="shared" si="20"/>
        <v>0</v>
      </c>
      <c r="AD20" s="36">
        <f t="shared" si="20"/>
        <v>0</v>
      </c>
      <c r="AE20" s="34">
        <f>SUM(S20:AD20)</f>
        <v>251508.22856002589</v>
      </c>
    </row>
    <row r="21" spans="2:31" x14ac:dyDescent="0.25">
      <c r="B21" s="16" t="s">
        <v>18</v>
      </c>
      <c r="C21" s="33">
        <f>+'[95]CONSOLIDADO (2)'!B21</f>
        <v>28812.314730000231</v>
      </c>
      <c r="D21" s="33">
        <f>+'[95]CONSOLIDADO (2)'!C21</f>
        <v>30127.492120000301</v>
      </c>
      <c r="E21" s="33">
        <f>+'[95]CONSOLIDADO (2)'!D21</f>
        <v>29436.858840000346</v>
      </c>
      <c r="F21" s="33">
        <f>+'[95]CONSOLIDADO (2)'!E21</f>
        <v>29169.872070000329</v>
      </c>
      <c r="G21" s="33">
        <f>+'[95]CONSOLIDADO (2)'!F21</f>
        <v>0</v>
      </c>
      <c r="H21" s="33">
        <f>+'[95]CONSOLIDADO (2)'!G21</f>
        <v>0</v>
      </c>
      <c r="I21" s="33">
        <f>+'[95]CONSOLIDADO (2)'!H21</f>
        <v>0</v>
      </c>
      <c r="J21" s="33">
        <f>+'[95]CONSOLIDADO (2)'!I21</f>
        <v>0</v>
      </c>
      <c r="K21" s="33">
        <f>+'[95]CONSOLIDADO (2)'!J21</f>
        <v>0</v>
      </c>
      <c r="L21" s="33">
        <f>+'[95]CONSOLIDADO (2)'!K21</f>
        <v>0</v>
      </c>
      <c r="M21" s="33">
        <f>+'[95]CONSOLIDADO (2)'!L21</f>
        <v>0</v>
      </c>
      <c r="N21" s="33">
        <f>+'[95]CONSOLIDADO (2)'!M21</f>
        <v>0</v>
      </c>
      <c r="O21" s="34">
        <f>SUM(C21:N21)</f>
        <v>117546.53776000121</v>
      </c>
      <c r="P21" s="35"/>
      <c r="Q21" s="35"/>
      <c r="R21" s="27" t="str">
        <f t="shared" ref="R21:T25" si="21">+B21</f>
        <v>General</v>
      </c>
      <c r="S21" s="36">
        <f t="shared" si="21"/>
        <v>28812.314730000231</v>
      </c>
      <c r="T21" s="36">
        <f t="shared" si="21"/>
        <v>30127.492120000301</v>
      </c>
      <c r="U21" s="36">
        <f t="shared" si="20"/>
        <v>29436.858840000346</v>
      </c>
      <c r="V21" s="36">
        <f t="shared" si="20"/>
        <v>29169.872070000329</v>
      </c>
      <c r="W21" s="36">
        <f t="shared" si="20"/>
        <v>0</v>
      </c>
      <c r="X21" s="36">
        <f t="shared" si="20"/>
        <v>0</v>
      </c>
      <c r="Y21" s="36">
        <f t="shared" si="20"/>
        <v>0</v>
      </c>
      <c r="Z21" s="36">
        <f t="shared" si="20"/>
        <v>0</v>
      </c>
      <c r="AA21" s="36">
        <f t="shared" si="20"/>
        <v>0</v>
      </c>
      <c r="AB21" s="36">
        <f t="shared" si="20"/>
        <v>0</v>
      </c>
      <c r="AC21" s="36">
        <f t="shared" si="20"/>
        <v>0</v>
      </c>
      <c r="AD21" s="36">
        <f t="shared" si="20"/>
        <v>0</v>
      </c>
      <c r="AE21" s="34">
        <f t="shared" ref="AE21:AE25" si="22">SUM(S21:AD21)</f>
        <v>117546.53776000121</v>
      </c>
    </row>
    <row r="22" spans="2:31" x14ac:dyDescent="0.25">
      <c r="B22" s="16" t="s">
        <v>19</v>
      </c>
      <c r="C22" s="33">
        <f>+'[95]CONSOLIDADO (2)'!B22</f>
        <v>30726.745999999996</v>
      </c>
      <c r="D22" s="33">
        <f>+'[95]CONSOLIDADO (2)'!C22</f>
        <v>32471.565999999995</v>
      </c>
      <c r="E22" s="33">
        <f>+'[95]CONSOLIDADO (2)'!D22</f>
        <v>28817.347000000012</v>
      </c>
      <c r="F22" s="33">
        <f>+'[95]CONSOLIDADO (2)'!E22</f>
        <v>33348.983999999997</v>
      </c>
      <c r="G22" s="33">
        <f>+'[95]CONSOLIDADO (2)'!F22</f>
        <v>0</v>
      </c>
      <c r="H22" s="33">
        <f>+'[95]CONSOLIDADO (2)'!G22</f>
        <v>0</v>
      </c>
      <c r="I22" s="33">
        <f>+'[95]CONSOLIDADO (2)'!H22</f>
        <v>0</v>
      </c>
      <c r="J22" s="33">
        <f>+'[95]CONSOLIDADO (2)'!I22</f>
        <v>0</v>
      </c>
      <c r="K22" s="33">
        <f>+'[95]CONSOLIDADO (2)'!J22</f>
        <v>0</v>
      </c>
      <c r="L22" s="33">
        <f>+'[95]CONSOLIDADO (2)'!K22</f>
        <v>0</v>
      </c>
      <c r="M22" s="33">
        <f>+'[95]CONSOLIDADO (2)'!L22</f>
        <v>0</v>
      </c>
      <c r="N22" s="33">
        <f>+'[95]CONSOLIDADO (2)'!M22</f>
        <v>0</v>
      </c>
      <c r="O22" s="34">
        <f t="shared" ref="O22:O25" si="23">SUM(C22:N22)</f>
        <v>125364.643</v>
      </c>
      <c r="P22" s="35"/>
      <c r="Q22" s="35"/>
      <c r="R22" s="27" t="str">
        <f t="shared" si="21"/>
        <v>Industrial</v>
      </c>
      <c r="S22" s="36">
        <f t="shared" si="21"/>
        <v>30726.745999999996</v>
      </c>
      <c r="T22" s="36">
        <f t="shared" si="21"/>
        <v>32471.565999999995</v>
      </c>
      <c r="U22" s="36">
        <f t="shared" si="20"/>
        <v>28817.347000000012</v>
      </c>
      <c r="V22" s="36">
        <f t="shared" si="20"/>
        <v>33348.983999999997</v>
      </c>
      <c r="W22" s="36">
        <f t="shared" si="20"/>
        <v>0</v>
      </c>
      <c r="X22" s="36">
        <f t="shared" si="20"/>
        <v>0</v>
      </c>
      <c r="Y22" s="36">
        <f t="shared" si="20"/>
        <v>0</v>
      </c>
      <c r="Z22" s="36">
        <f t="shared" si="20"/>
        <v>0</v>
      </c>
      <c r="AA22" s="36">
        <f t="shared" si="20"/>
        <v>0</v>
      </c>
      <c r="AB22" s="36">
        <f t="shared" si="20"/>
        <v>0</v>
      </c>
      <c r="AC22" s="36">
        <f t="shared" si="20"/>
        <v>0</v>
      </c>
      <c r="AD22" s="36">
        <f t="shared" si="20"/>
        <v>0</v>
      </c>
      <c r="AE22" s="34">
        <f t="shared" si="22"/>
        <v>125364.643</v>
      </c>
    </row>
    <row r="23" spans="2:31" x14ac:dyDescent="0.25">
      <c r="B23" s="16" t="s">
        <v>20</v>
      </c>
      <c r="C23" s="33">
        <f>+'[95]CONSOLIDADO (2)'!B23</f>
        <v>30.503999999999998</v>
      </c>
      <c r="D23" s="33">
        <f>+'[95]CONSOLIDADO (2)'!C23</f>
        <v>34.972999999999999</v>
      </c>
      <c r="E23" s="33">
        <f>+'[95]CONSOLIDADO (2)'!D23</f>
        <v>22.466000000000001</v>
      </c>
      <c r="F23" s="33">
        <f>+'[95]CONSOLIDADO (2)'!E23</f>
        <v>22.709</v>
      </c>
      <c r="G23" s="33">
        <f>+'[95]CONSOLIDADO (2)'!F23</f>
        <v>0</v>
      </c>
      <c r="H23" s="33">
        <f>+'[95]CONSOLIDADO (2)'!G23</f>
        <v>0</v>
      </c>
      <c r="I23" s="33">
        <f>+'[95]CONSOLIDADO (2)'!H23</f>
        <v>0</v>
      </c>
      <c r="J23" s="33">
        <f>+'[95]CONSOLIDADO (2)'!I23</f>
        <v>0</v>
      </c>
      <c r="K23" s="33">
        <f>+'[95]CONSOLIDADO (2)'!J23</f>
        <v>0</v>
      </c>
      <c r="L23" s="33">
        <f>+'[95]CONSOLIDADO (2)'!K23</f>
        <v>0</v>
      </c>
      <c r="M23" s="33">
        <f>+'[95]CONSOLIDADO (2)'!L23</f>
        <v>0</v>
      </c>
      <c r="N23" s="33">
        <f>+'[95]CONSOLIDADO (2)'!M23</f>
        <v>0</v>
      </c>
      <c r="O23" s="34">
        <f t="shared" si="23"/>
        <v>110.65200000000002</v>
      </c>
      <c r="P23" s="35"/>
      <c r="Q23" s="35"/>
      <c r="R23" s="27" t="str">
        <f t="shared" si="21"/>
        <v>Mineria</v>
      </c>
      <c r="S23" s="36">
        <f t="shared" si="21"/>
        <v>30.503999999999998</v>
      </c>
      <c r="T23" s="36">
        <f t="shared" si="21"/>
        <v>34.972999999999999</v>
      </c>
      <c r="U23" s="36">
        <f t="shared" si="20"/>
        <v>22.466000000000001</v>
      </c>
      <c r="V23" s="36">
        <f t="shared" si="20"/>
        <v>22.709</v>
      </c>
      <c r="W23" s="36">
        <f t="shared" si="20"/>
        <v>0</v>
      </c>
      <c r="X23" s="36">
        <f t="shared" si="20"/>
        <v>0</v>
      </c>
      <c r="Y23" s="36">
        <f t="shared" si="20"/>
        <v>0</v>
      </c>
      <c r="Z23" s="36">
        <f t="shared" si="20"/>
        <v>0</v>
      </c>
      <c r="AA23" s="36">
        <f t="shared" si="20"/>
        <v>0</v>
      </c>
      <c r="AB23" s="36">
        <f t="shared" si="20"/>
        <v>0</v>
      </c>
      <c r="AC23" s="36">
        <f t="shared" si="20"/>
        <v>0</v>
      </c>
      <c r="AD23" s="36">
        <f t="shared" si="20"/>
        <v>0</v>
      </c>
      <c r="AE23" s="34">
        <f t="shared" si="22"/>
        <v>110.65200000000002</v>
      </c>
    </row>
    <row r="24" spans="2:31" x14ac:dyDescent="0.25">
      <c r="B24" s="16" t="s">
        <v>121</v>
      </c>
      <c r="C24" s="33">
        <f>+'[95]CONSOLIDADO (2)'!B24</f>
        <v>10852.075999999999</v>
      </c>
      <c r="D24" s="33">
        <f>+'[95]CONSOLIDADO (2)'!C24</f>
        <v>9882.0149999999994</v>
      </c>
      <c r="E24" s="33">
        <f>+'[95]CONSOLIDADO (2)'!D24</f>
        <v>9913.1629999999986</v>
      </c>
      <c r="F24" s="33">
        <f>+'[95]CONSOLIDADO (2)'!E24</f>
        <v>12742.013999999999</v>
      </c>
      <c r="G24" s="33">
        <f>+'[95]CONSOLIDADO (2)'!F24</f>
        <v>0</v>
      </c>
      <c r="H24" s="33">
        <f>+'[95]CONSOLIDADO (2)'!G24</f>
        <v>0</v>
      </c>
      <c r="I24" s="33">
        <f>+'[95]CONSOLIDADO (2)'!H24</f>
        <v>0</v>
      </c>
      <c r="J24" s="33">
        <f>+'[95]CONSOLIDADO (2)'!I24</f>
        <v>0</v>
      </c>
      <c r="K24" s="33">
        <f>+'[95]CONSOLIDADO (2)'!J24</f>
        <v>0</v>
      </c>
      <c r="L24" s="33">
        <f>+'[95]CONSOLIDADO (2)'!K24</f>
        <v>0</v>
      </c>
      <c r="M24" s="33">
        <f>+'[95]CONSOLIDADO (2)'!L24</f>
        <v>0</v>
      </c>
      <c r="N24" s="33">
        <f>+'[95]CONSOLIDADO (2)'!M24</f>
        <v>0</v>
      </c>
      <c r="O24" s="34">
        <f t="shared" si="23"/>
        <v>43389.267999999996</v>
      </c>
      <c r="P24" s="35"/>
      <c r="Q24" s="35"/>
      <c r="R24" s="27" t="str">
        <f t="shared" si="21"/>
        <v>A.Público</v>
      </c>
      <c r="S24" s="36">
        <f t="shared" si="21"/>
        <v>10852.075999999999</v>
      </c>
      <c r="T24" s="36">
        <f t="shared" si="21"/>
        <v>9882.0149999999994</v>
      </c>
      <c r="U24" s="36">
        <f t="shared" si="20"/>
        <v>9913.1629999999986</v>
      </c>
      <c r="V24" s="36">
        <f t="shared" si="20"/>
        <v>12742.013999999999</v>
      </c>
      <c r="W24" s="36">
        <f t="shared" si="20"/>
        <v>0</v>
      </c>
      <c r="X24" s="36">
        <f t="shared" si="20"/>
        <v>0</v>
      </c>
      <c r="Y24" s="36">
        <f t="shared" si="20"/>
        <v>0</v>
      </c>
      <c r="Z24" s="36">
        <f t="shared" si="20"/>
        <v>0</v>
      </c>
      <c r="AA24" s="36">
        <f t="shared" si="20"/>
        <v>0</v>
      </c>
      <c r="AB24" s="36">
        <f t="shared" si="20"/>
        <v>0</v>
      </c>
      <c r="AC24" s="36">
        <f t="shared" si="20"/>
        <v>0</v>
      </c>
      <c r="AD24" s="36">
        <f t="shared" si="20"/>
        <v>0</v>
      </c>
      <c r="AE24" s="34">
        <f t="shared" si="22"/>
        <v>43389.267999999996</v>
      </c>
    </row>
    <row r="25" spans="2:31" x14ac:dyDescent="0.25">
      <c r="B25" s="16" t="s">
        <v>22</v>
      </c>
      <c r="C25" s="33">
        <f>+'[95]CONSOLIDADO (2)'!B25</f>
        <v>3463.9829999999993</v>
      </c>
      <c r="D25" s="33">
        <f>+'[95]CONSOLIDADO (2)'!C25</f>
        <v>3397.4250000000002</v>
      </c>
      <c r="E25" s="33">
        <f>+'[95]CONSOLIDADO (2)'!D25</f>
        <v>3410.3649999999998</v>
      </c>
      <c r="F25" s="33">
        <f>+'[95]CONSOLIDADO (2)'!E25</f>
        <v>3674.0949999999993</v>
      </c>
      <c r="G25" s="33">
        <f>+'[95]CONSOLIDADO (2)'!F25</f>
        <v>0</v>
      </c>
      <c r="H25" s="33">
        <f>+'[95]CONSOLIDADO (2)'!G25</f>
        <v>0</v>
      </c>
      <c r="I25" s="33">
        <f>+'[95]CONSOLIDADO (2)'!H25</f>
        <v>0</v>
      </c>
      <c r="J25" s="33">
        <f>+'[95]CONSOLIDADO (2)'!I25</f>
        <v>0</v>
      </c>
      <c r="K25" s="33">
        <f>+'[95]CONSOLIDADO (2)'!J25</f>
        <v>0</v>
      </c>
      <c r="L25" s="33">
        <f>+'[95]CONSOLIDADO (2)'!K25</f>
        <v>0</v>
      </c>
      <c r="M25" s="33">
        <f>+'[95]CONSOLIDADO (2)'!L25</f>
        <v>0</v>
      </c>
      <c r="N25" s="33">
        <f>+'[95]CONSOLIDADO (2)'!M25</f>
        <v>0</v>
      </c>
      <c r="O25" s="34">
        <f t="shared" si="23"/>
        <v>13945.867999999999</v>
      </c>
      <c r="P25" s="35"/>
      <c r="Q25" s="35"/>
      <c r="R25" s="27" t="str">
        <f t="shared" si="21"/>
        <v>Otros</v>
      </c>
      <c r="S25" s="36">
        <f t="shared" ref="S25" si="24">+C25</f>
        <v>3463.9829999999993</v>
      </c>
      <c r="T25" s="36">
        <f t="shared" ref="T25" si="25">+D25</f>
        <v>3397.4250000000002</v>
      </c>
      <c r="U25" s="36">
        <f t="shared" ref="U25" si="26">+E25</f>
        <v>3410.3649999999998</v>
      </c>
      <c r="V25" s="36">
        <f t="shared" ref="V25" si="27">+F25</f>
        <v>3674.0949999999993</v>
      </c>
      <c r="W25" s="36">
        <f t="shared" ref="W25" si="28">+G25</f>
        <v>0</v>
      </c>
      <c r="X25" s="36">
        <f t="shared" ref="X25" si="29">+H25</f>
        <v>0</v>
      </c>
      <c r="Y25" s="36">
        <f t="shared" ref="Y25" si="30">+I25</f>
        <v>0</v>
      </c>
      <c r="Z25" s="36">
        <f t="shared" ref="Z25" si="31">+J25</f>
        <v>0</v>
      </c>
      <c r="AA25" s="36">
        <f t="shared" ref="AA25" si="32">+K25</f>
        <v>0</v>
      </c>
      <c r="AB25" s="36">
        <f t="shared" ref="AB25" si="33">+L25</f>
        <v>0</v>
      </c>
      <c r="AC25" s="36">
        <f t="shared" ref="AC25" si="34">+M25</f>
        <v>0</v>
      </c>
      <c r="AD25" s="36">
        <f t="shared" ref="AD25" si="35">+N25</f>
        <v>0</v>
      </c>
      <c r="AE25" s="34">
        <f t="shared" si="22"/>
        <v>13945.867999999999</v>
      </c>
    </row>
    <row r="26" spans="2:31" x14ac:dyDescent="0.25">
      <c r="B26" s="7" t="s">
        <v>14</v>
      </c>
      <c r="C26" s="37">
        <f t="shared" ref="C26:E26" si="36">SUM(C20:C25)</f>
        <v>136897.99179000632</v>
      </c>
      <c r="D26" s="37">
        <f t="shared" si="36"/>
        <v>141146.2253400067</v>
      </c>
      <c r="E26" s="37">
        <f t="shared" si="36"/>
        <v>134850.91182000731</v>
      </c>
      <c r="F26" s="37">
        <f t="shared" ref="F26:N26" si="37">SUM(F20:F25)</f>
        <v>138970.06837000677</v>
      </c>
      <c r="G26" s="37">
        <f t="shared" si="37"/>
        <v>0</v>
      </c>
      <c r="H26" s="37">
        <f t="shared" si="37"/>
        <v>0</v>
      </c>
      <c r="I26" s="37">
        <f t="shared" si="37"/>
        <v>0</v>
      </c>
      <c r="J26" s="37">
        <f t="shared" si="37"/>
        <v>0</v>
      </c>
      <c r="K26" s="37">
        <f t="shared" si="37"/>
        <v>0</v>
      </c>
      <c r="L26" s="37">
        <f t="shared" si="37"/>
        <v>0</v>
      </c>
      <c r="M26" s="37">
        <f t="shared" si="37"/>
        <v>0</v>
      </c>
      <c r="N26" s="37">
        <f t="shared" si="37"/>
        <v>0</v>
      </c>
      <c r="O26" s="38">
        <f>SUM(C26:N26)</f>
        <v>551865.19732002716</v>
      </c>
      <c r="P26" s="35"/>
      <c r="Q26" s="35"/>
      <c r="R26" s="7" t="s">
        <v>14</v>
      </c>
      <c r="S26" s="37">
        <f t="shared" ref="S26:AD26" si="38">SUM(S20:S25)</f>
        <v>136897.99179000632</v>
      </c>
      <c r="T26" s="37">
        <f t="shared" si="38"/>
        <v>141146.2253400067</v>
      </c>
      <c r="U26" s="37">
        <f t="shared" si="38"/>
        <v>134850.91182000731</v>
      </c>
      <c r="V26" s="37">
        <f t="shared" si="38"/>
        <v>138970.06837000677</v>
      </c>
      <c r="W26" s="37">
        <f t="shared" si="38"/>
        <v>0</v>
      </c>
      <c r="X26" s="37">
        <f t="shared" si="38"/>
        <v>0</v>
      </c>
      <c r="Y26" s="37">
        <f t="shared" si="38"/>
        <v>0</v>
      </c>
      <c r="Z26" s="37">
        <f t="shared" si="38"/>
        <v>0</v>
      </c>
      <c r="AA26" s="37">
        <f t="shared" si="38"/>
        <v>0</v>
      </c>
      <c r="AB26" s="37">
        <f t="shared" si="38"/>
        <v>0</v>
      </c>
      <c r="AC26" s="37">
        <f t="shared" si="38"/>
        <v>0</v>
      </c>
      <c r="AD26" s="37">
        <f t="shared" si="38"/>
        <v>0</v>
      </c>
      <c r="AE26" s="38">
        <f>SUM(S26:AD26)</f>
        <v>551865.19732002716</v>
      </c>
    </row>
    <row r="27" spans="2:31" x14ac:dyDescent="0.25"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5"/>
      <c r="Q27" s="35"/>
      <c r="R27" s="10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2:31" x14ac:dyDescent="0.25">
      <c r="B28" s="2" t="s">
        <v>25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Q28" s="35"/>
      <c r="R28" s="18" t="s">
        <v>25</v>
      </c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2:31" x14ac:dyDescent="0.25">
      <c r="C29" s="35"/>
      <c r="D29" s="32"/>
      <c r="E29" s="35"/>
      <c r="F29" s="35"/>
      <c r="G29" s="35"/>
      <c r="H29" s="28"/>
      <c r="I29" s="35"/>
      <c r="J29" s="35"/>
      <c r="K29" s="35"/>
      <c r="L29" s="35"/>
      <c r="M29" s="35"/>
      <c r="N29" s="35"/>
      <c r="O29" s="35"/>
      <c r="Q29" s="35"/>
      <c r="R29" s="1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2:31" x14ac:dyDescent="0.25">
      <c r="B30" s="3" t="s">
        <v>26</v>
      </c>
      <c r="C30" s="4" t="s">
        <v>2</v>
      </c>
      <c r="D30" s="4" t="s">
        <v>3</v>
      </c>
      <c r="E30" s="4" t="s">
        <v>4</v>
      </c>
      <c r="F30" s="4" t="s">
        <v>5</v>
      </c>
      <c r="G30" s="41" t="s">
        <v>6</v>
      </c>
      <c r="H30" s="41" t="s">
        <v>7</v>
      </c>
      <c r="I30" s="41" t="s">
        <v>8</v>
      </c>
      <c r="J30" s="41" t="s">
        <v>9</v>
      </c>
      <c r="K30" s="41" t="s">
        <v>10</v>
      </c>
      <c r="L30" s="41" t="s">
        <v>11</v>
      </c>
      <c r="M30" s="41" t="s">
        <v>12</v>
      </c>
      <c r="N30" s="41" t="s">
        <v>13</v>
      </c>
      <c r="O30" s="42" t="s">
        <v>14</v>
      </c>
      <c r="Q30" s="35"/>
      <c r="R30" s="3" t="s">
        <v>26</v>
      </c>
      <c r="S30" s="4" t="s">
        <v>2</v>
      </c>
      <c r="T30" s="4" t="s">
        <v>3</v>
      </c>
      <c r="U30" s="4" t="s">
        <v>4</v>
      </c>
      <c r="V30" s="4" t="s">
        <v>5</v>
      </c>
      <c r="W30" s="4" t="s">
        <v>6</v>
      </c>
      <c r="X30" s="4" t="s">
        <v>7</v>
      </c>
      <c r="Y30" s="4" t="s">
        <v>8</v>
      </c>
      <c r="Z30" s="4" t="s">
        <v>9</v>
      </c>
      <c r="AA30" s="4" t="s">
        <v>10</v>
      </c>
      <c r="AB30" s="41" t="s">
        <v>11</v>
      </c>
      <c r="AC30" s="41" t="s">
        <v>12</v>
      </c>
      <c r="AD30" s="43" t="s">
        <v>13</v>
      </c>
      <c r="AE30" s="3" t="s">
        <v>24</v>
      </c>
    </row>
    <row r="31" spans="2:31" x14ac:dyDescent="0.25">
      <c r="B31" s="16" t="s">
        <v>17</v>
      </c>
      <c r="C31" s="33">
        <f>+'[95]CONSOLIDADO (2)'!B31</f>
        <v>56871.720830078448</v>
      </c>
      <c r="D31" s="33">
        <f>+'[95]CONSOLIDADO (2)'!C31</f>
        <v>58863.020980014764</v>
      </c>
      <c r="E31" s="33">
        <f>+'[95]CONSOLIDADO (2)'!D31</f>
        <v>57974.524760038446</v>
      </c>
      <c r="F31" s="33">
        <f>+'[95]CONSOLIDADO (2)'!E31</f>
        <v>55849.372369907265</v>
      </c>
      <c r="G31" s="33">
        <f>+'[95]CONSOLIDADO (2)'!F31</f>
        <v>0</v>
      </c>
      <c r="H31" s="33">
        <f>+'[95]CONSOLIDADO (2)'!G31</f>
        <v>0</v>
      </c>
      <c r="I31" s="33">
        <f>+'[95]CONSOLIDADO (2)'!H31</f>
        <v>0</v>
      </c>
      <c r="J31" s="33">
        <f>+'[95]CONSOLIDADO (2)'!I31</f>
        <v>0</v>
      </c>
      <c r="K31" s="33">
        <f>+'[95]CONSOLIDADO (2)'!J31</f>
        <v>0</v>
      </c>
      <c r="L31" s="33">
        <f>+'[95]CONSOLIDADO (2)'!K31</f>
        <v>0</v>
      </c>
      <c r="M31" s="33">
        <f>+'[95]CONSOLIDADO (2)'!L31</f>
        <v>0</v>
      </c>
      <c r="N31" s="33">
        <f>+'[95]CONSOLIDADO (2)'!M31</f>
        <v>0</v>
      </c>
      <c r="O31" s="34">
        <f>SUM(C31:N31)</f>
        <v>229558.63894003892</v>
      </c>
      <c r="P31" s="39"/>
      <c r="Q31" s="35"/>
      <c r="R31" s="27" t="str">
        <f>+B31</f>
        <v>Residencial</v>
      </c>
      <c r="S31" s="36">
        <f>+C31*0.87</f>
        <v>49478.397122168251</v>
      </c>
      <c r="T31" s="36">
        <f t="shared" ref="T31:AD35" si="39">+D31*0.87</f>
        <v>51210.828252612846</v>
      </c>
      <c r="U31" s="36">
        <f t="shared" si="39"/>
        <v>50437.836541233446</v>
      </c>
      <c r="V31" s="36">
        <f t="shared" si="39"/>
        <v>48588.953961819323</v>
      </c>
      <c r="W31" s="36">
        <f t="shared" si="39"/>
        <v>0</v>
      </c>
      <c r="X31" s="36">
        <f t="shared" si="39"/>
        <v>0</v>
      </c>
      <c r="Y31" s="36">
        <f t="shared" si="39"/>
        <v>0</v>
      </c>
      <c r="Z31" s="36">
        <f t="shared" si="39"/>
        <v>0</v>
      </c>
      <c r="AA31" s="36">
        <f t="shared" si="39"/>
        <v>0</v>
      </c>
      <c r="AB31" s="36">
        <f t="shared" si="39"/>
        <v>0</v>
      </c>
      <c r="AC31" s="36">
        <f t="shared" si="39"/>
        <v>0</v>
      </c>
      <c r="AD31" s="36">
        <f t="shared" si="39"/>
        <v>0</v>
      </c>
      <c r="AE31" s="34">
        <f t="shared" ref="AE31:AE36" si="40">SUM(S31:AD31)</f>
        <v>199716.01587783385</v>
      </c>
    </row>
    <row r="32" spans="2:31" x14ac:dyDescent="0.25">
      <c r="B32" s="16" t="s">
        <v>18</v>
      </c>
      <c r="C32" s="33">
        <f>+'[95]CONSOLIDADO (2)'!B32</f>
        <v>38453.504210000669</v>
      </c>
      <c r="D32" s="33">
        <f>+'[95]CONSOLIDADO (2)'!C32</f>
        <v>40295.890680000448</v>
      </c>
      <c r="E32" s="33">
        <f>+'[95]CONSOLIDADO (2)'!D32</f>
        <v>39914.794179999677</v>
      </c>
      <c r="F32" s="33">
        <f>+'[95]CONSOLIDADO (2)'!E32</f>
        <v>39901.563030000121</v>
      </c>
      <c r="G32" s="33">
        <f>+'[95]CONSOLIDADO (2)'!F32</f>
        <v>0</v>
      </c>
      <c r="H32" s="33">
        <f>+'[95]CONSOLIDADO (2)'!G32</f>
        <v>0</v>
      </c>
      <c r="I32" s="33">
        <f>+'[95]CONSOLIDADO (2)'!H32</f>
        <v>0</v>
      </c>
      <c r="J32" s="33">
        <f>+'[95]CONSOLIDADO (2)'!I32</f>
        <v>0</v>
      </c>
      <c r="K32" s="33">
        <f>+'[95]CONSOLIDADO (2)'!J32</f>
        <v>0</v>
      </c>
      <c r="L32" s="33">
        <f>+'[95]CONSOLIDADO (2)'!K32</f>
        <v>0</v>
      </c>
      <c r="M32" s="33">
        <f>+'[95]CONSOLIDADO (2)'!L32</f>
        <v>0</v>
      </c>
      <c r="N32" s="33">
        <f>+'[95]CONSOLIDADO (2)'!M32</f>
        <v>0</v>
      </c>
      <c r="O32" s="34">
        <f t="shared" ref="O32:O35" si="41">SUM(C32:N32)</f>
        <v>158565.75210000091</v>
      </c>
      <c r="P32" s="39"/>
      <c r="Q32" s="35"/>
      <c r="R32" s="27" t="str">
        <f t="shared" ref="R32:R36" si="42">+B32</f>
        <v>General</v>
      </c>
      <c r="S32" s="36">
        <f t="shared" ref="S32:S35" si="43">+C32*0.87</f>
        <v>33454.548662700581</v>
      </c>
      <c r="T32" s="36">
        <f t="shared" si="39"/>
        <v>35057.424891600393</v>
      </c>
      <c r="U32" s="36">
        <f t="shared" si="39"/>
        <v>34725.87093659972</v>
      </c>
      <c r="V32" s="36">
        <f t="shared" si="39"/>
        <v>34714.359836100106</v>
      </c>
      <c r="W32" s="36">
        <f t="shared" si="39"/>
        <v>0</v>
      </c>
      <c r="X32" s="36">
        <f t="shared" si="39"/>
        <v>0</v>
      </c>
      <c r="Y32" s="36">
        <f t="shared" si="39"/>
        <v>0</v>
      </c>
      <c r="Z32" s="36">
        <f t="shared" si="39"/>
        <v>0</v>
      </c>
      <c r="AA32" s="36">
        <f t="shared" si="39"/>
        <v>0</v>
      </c>
      <c r="AB32" s="36">
        <f t="shared" si="39"/>
        <v>0</v>
      </c>
      <c r="AC32" s="36">
        <f t="shared" si="39"/>
        <v>0</v>
      </c>
      <c r="AD32" s="36">
        <f t="shared" si="39"/>
        <v>0</v>
      </c>
      <c r="AE32" s="34">
        <f t="shared" si="40"/>
        <v>137952.2043270008</v>
      </c>
    </row>
    <row r="33" spans="2:33" x14ac:dyDescent="0.25">
      <c r="B33" s="16" t="s">
        <v>19</v>
      </c>
      <c r="C33" s="33">
        <f>+'[95]CONSOLIDADO (2)'!B33</f>
        <v>23969.410749999995</v>
      </c>
      <c r="D33" s="33">
        <f>+'[95]CONSOLIDADO (2)'!C33</f>
        <v>25234.431650000002</v>
      </c>
      <c r="E33" s="33">
        <f>+'[95]CONSOLIDADO (2)'!D33</f>
        <v>23617.181679999994</v>
      </c>
      <c r="F33" s="33">
        <f>+'[95]CONSOLIDADO (2)'!E33</f>
        <v>26298.525779999996</v>
      </c>
      <c r="G33" s="33">
        <f>+'[95]CONSOLIDADO (2)'!F33</f>
        <v>0</v>
      </c>
      <c r="H33" s="33">
        <f>+'[95]CONSOLIDADO (2)'!G33</f>
        <v>0</v>
      </c>
      <c r="I33" s="33">
        <f>+'[95]CONSOLIDADO (2)'!H33</f>
        <v>0</v>
      </c>
      <c r="J33" s="33">
        <f>+'[95]CONSOLIDADO (2)'!I33</f>
        <v>0</v>
      </c>
      <c r="K33" s="33">
        <f>+'[95]CONSOLIDADO (2)'!J33</f>
        <v>0</v>
      </c>
      <c r="L33" s="33">
        <f>+'[95]CONSOLIDADO (2)'!K33</f>
        <v>0</v>
      </c>
      <c r="M33" s="33">
        <f>+'[95]CONSOLIDADO (2)'!L33</f>
        <v>0</v>
      </c>
      <c r="N33" s="33">
        <f>+'[95]CONSOLIDADO (2)'!M33</f>
        <v>0</v>
      </c>
      <c r="O33" s="34">
        <f t="shared" si="41"/>
        <v>99119.549859999985</v>
      </c>
      <c r="P33" s="39"/>
      <c r="Q33" s="35"/>
      <c r="R33" s="27" t="str">
        <f t="shared" si="42"/>
        <v>Industrial</v>
      </c>
      <c r="S33" s="36">
        <f t="shared" si="43"/>
        <v>20853.387352499994</v>
      </c>
      <c r="T33" s="36">
        <f t="shared" si="39"/>
        <v>21953.955535500001</v>
      </c>
      <c r="U33" s="36">
        <f t="shared" si="39"/>
        <v>20546.948061599996</v>
      </c>
      <c r="V33" s="36">
        <f t="shared" si="39"/>
        <v>22879.717428599997</v>
      </c>
      <c r="W33" s="36">
        <f t="shared" si="39"/>
        <v>0</v>
      </c>
      <c r="X33" s="36">
        <f t="shared" si="39"/>
        <v>0</v>
      </c>
      <c r="Y33" s="36">
        <f t="shared" si="39"/>
        <v>0</v>
      </c>
      <c r="Z33" s="36">
        <f t="shared" si="39"/>
        <v>0</v>
      </c>
      <c r="AA33" s="36">
        <f t="shared" si="39"/>
        <v>0</v>
      </c>
      <c r="AB33" s="36">
        <f t="shared" si="39"/>
        <v>0</v>
      </c>
      <c r="AC33" s="36">
        <f t="shared" si="39"/>
        <v>0</v>
      </c>
      <c r="AD33" s="36">
        <f t="shared" si="39"/>
        <v>0</v>
      </c>
      <c r="AE33" s="34">
        <f t="shared" si="40"/>
        <v>86234.008378199986</v>
      </c>
    </row>
    <row r="34" spans="2:33" x14ac:dyDescent="0.25">
      <c r="B34" s="16" t="s">
        <v>20</v>
      </c>
      <c r="C34" s="33">
        <f>+'[95]CONSOLIDADO (2)'!B34</f>
        <v>35.36656</v>
      </c>
      <c r="D34" s="33">
        <f>+'[95]CONSOLIDADO (2)'!C34</f>
        <v>38.462990000000005</v>
      </c>
      <c r="E34" s="33">
        <f>+'[95]CONSOLIDADO (2)'!D34</f>
        <v>30.551260000000006</v>
      </c>
      <c r="F34" s="33">
        <f>+'[95]CONSOLIDADO (2)'!E34</f>
        <v>31.075129999999994</v>
      </c>
      <c r="G34" s="33">
        <f>+'[95]CONSOLIDADO (2)'!F34</f>
        <v>0</v>
      </c>
      <c r="H34" s="33">
        <f>+'[95]CONSOLIDADO (2)'!G34</f>
        <v>0</v>
      </c>
      <c r="I34" s="33">
        <f>+'[95]CONSOLIDADO (2)'!H34</f>
        <v>0</v>
      </c>
      <c r="J34" s="33">
        <f>+'[95]CONSOLIDADO (2)'!I34</f>
        <v>0</v>
      </c>
      <c r="K34" s="33">
        <f>+'[95]CONSOLIDADO (2)'!J34</f>
        <v>0</v>
      </c>
      <c r="L34" s="33">
        <f>+'[95]CONSOLIDADO (2)'!K34</f>
        <v>0</v>
      </c>
      <c r="M34" s="33">
        <f>+'[95]CONSOLIDADO (2)'!L34</f>
        <v>0</v>
      </c>
      <c r="N34" s="33">
        <f>+'[95]CONSOLIDADO (2)'!M34</f>
        <v>0</v>
      </c>
      <c r="O34" s="34">
        <f t="shared" si="41"/>
        <v>135.45594000000003</v>
      </c>
      <c r="P34" s="39"/>
      <c r="Q34" s="35"/>
      <c r="R34" s="27" t="str">
        <f t="shared" si="42"/>
        <v>Mineria</v>
      </c>
      <c r="S34" s="36">
        <f t="shared" si="43"/>
        <v>30.768907200000001</v>
      </c>
      <c r="T34" s="36">
        <f t="shared" si="39"/>
        <v>33.462801300000002</v>
      </c>
      <c r="U34" s="36">
        <f t="shared" si="39"/>
        <v>26.579596200000005</v>
      </c>
      <c r="V34" s="36">
        <f t="shared" si="39"/>
        <v>27.035363099999994</v>
      </c>
      <c r="W34" s="36">
        <f t="shared" si="39"/>
        <v>0</v>
      </c>
      <c r="X34" s="36">
        <f t="shared" si="39"/>
        <v>0</v>
      </c>
      <c r="Y34" s="36">
        <f t="shared" si="39"/>
        <v>0</v>
      </c>
      <c r="Z34" s="36">
        <f t="shared" si="39"/>
        <v>0</v>
      </c>
      <c r="AA34" s="36">
        <f t="shared" si="39"/>
        <v>0</v>
      </c>
      <c r="AB34" s="36">
        <f t="shared" si="39"/>
        <v>0</v>
      </c>
      <c r="AC34" s="36">
        <f t="shared" si="39"/>
        <v>0</v>
      </c>
      <c r="AD34" s="36">
        <f t="shared" si="39"/>
        <v>0</v>
      </c>
      <c r="AE34" s="34">
        <f t="shared" si="40"/>
        <v>117.84666779999999</v>
      </c>
    </row>
    <row r="35" spans="2:33" x14ac:dyDescent="0.25">
      <c r="B35" s="16" t="s">
        <v>121</v>
      </c>
      <c r="C35" s="33">
        <f>+'[95]CONSOLIDADO (2)'!B35</f>
        <v>11032.606470000002</v>
      </c>
      <c r="D35" s="33">
        <f>+'[95]CONSOLIDADO (2)'!C35</f>
        <v>10105.054329999999</v>
      </c>
      <c r="E35" s="33">
        <f>+'[95]CONSOLIDADO (2)'!D35</f>
        <v>10226.044230000001</v>
      </c>
      <c r="F35" s="33">
        <f>+'[95]CONSOLIDADO (2)'!E35</f>
        <v>13231.702330000002</v>
      </c>
      <c r="G35" s="33">
        <f>+'[95]CONSOLIDADO (2)'!F35</f>
        <v>0</v>
      </c>
      <c r="H35" s="33">
        <f>+'[95]CONSOLIDADO (2)'!G35</f>
        <v>0</v>
      </c>
      <c r="I35" s="33">
        <f>+'[95]CONSOLIDADO (2)'!H35</f>
        <v>0</v>
      </c>
      <c r="J35" s="33">
        <f>+'[95]CONSOLIDADO (2)'!I35</f>
        <v>0</v>
      </c>
      <c r="K35" s="33">
        <f>+'[95]CONSOLIDADO (2)'!J35</f>
        <v>0</v>
      </c>
      <c r="L35" s="33">
        <f>+'[95]CONSOLIDADO (2)'!K35</f>
        <v>0</v>
      </c>
      <c r="M35" s="33">
        <f>+'[95]CONSOLIDADO (2)'!L35</f>
        <v>0</v>
      </c>
      <c r="N35" s="33">
        <f>+'[95]CONSOLIDADO (2)'!M35</f>
        <v>0</v>
      </c>
      <c r="O35" s="34">
        <f t="shared" si="41"/>
        <v>44595.407360000005</v>
      </c>
      <c r="P35" s="39"/>
      <c r="Q35" s="35"/>
      <c r="R35" s="27" t="str">
        <f t="shared" si="42"/>
        <v>A.Público</v>
      </c>
      <c r="S35" s="36">
        <f t="shared" si="43"/>
        <v>9598.3676289000014</v>
      </c>
      <c r="T35" s="36">
        <f t="shared" si="39"/>
        <v>8791.3972670999992</v>
      </c>
      <c r="U35" s="36">
        <f t="shared" si="39"/>
        <v>8896.6584801000008</v>
      </c>
      <c r="V35" s="36">
        <f t="shared" si="39"/>
        <v>11511.581027100001</v>
      </c>
      <c r="W35" s="36">
        <f t="shared" si="39"/>
        <v>0</v>
      </c>
      <c r="X35" s="36">
        <f t="shared" si="39"/>
        <v>0</v>
      </c>
      <c r="Y35" s="36">
        <f t="shared" si="39"/>
        <v>0</v>
      </c>
      <c r="Z35" s="36">
        <f t="shared" si="39"/>
        <v>0</v>
      </c>
      <c r="AA35" s="36">
        <f t="shared" si="39"/>
        <v>0</v>
      </c>
      <c r="AB35" s="36">
        <f t="shared" si="39"/>
        <v>0</v>
      </c>
      <c r="AC35" s="36">
        <f t="shared" si="39"/>
        <v>0</v>
      </c>
      <c r="AD35" s="36">
        <f t="shared" si="39"/>
        <v>0</v>
      </c>
      <c r="AE35" s="34">
        <f t="shared" si="40"/>
        <v>38798.004403200001</v>
      </c>
    </row>
    <row r="36" spans="2:33" x14ac:dyDescent="0.25">
      <c r="B36" s="16" t="s">
        <v>22</v>
      </c>
      <c r="C36" s="33">
        <f>+'[95]CONSOLIDADO (2)'!B36</f>
        <v>3294.6237999999994</v>
      </c>
      <c r="D36" s="33">
        <f>+'[95]CONSOLIDADO (2)'!C36</f>
        <v>3266.2466000000009</v>
      </c>
      <c r="E36" s="33">
        <f>+'[95]CONSOLIDADO (2)'!D36</f>
        <v>3304.6061599999989</v>
      </c>
      <c r="F36" s="33">
        <f>+'[95]CONSOLIDADO (2)'!E36</f>
        <v>3551.8752800000002</v>
      </c>
      <c r="G36" s="33">
        <f>+'[95]CONSOLIDADO (2)'!F36</f>
        <v>0</v>
      </c>
      <c r="H36" s="33">
        <f>+'[95]CONSOLIDADO (2)'!G36</f>
        <v>0</v>
      </c>
      <c r="I36" s="33">
        <f>+'[95]CONSOLIDADO (2)'!H36</f>
        <v>0</v>
      </c>
      <c r="J36" s="33">
        <f>+'[95]CONSOLIDADO (2)'!I36</f>
        <v>0</v>
      </c>
      <c r="K36" s="33">
        <f>+'[95]CONSOLIDADO (2)'!J36</f>
        <v>0</v>
      </c>
      <c r="L36" s="33">
        <f>+'[95]CONSOLIDADO (2)'!K36</f>
        <v>0</v>
      </c>
      <c r="M36" s="33">
        <f>+'[95]CONSOLIDADO (2)'!L36</f>
        <v>0</v>
      </c>
      <c r="N36" s="33">
        <f>+'[95]CONSOLIDADO (2)'!M36</f>
        <v>0</v>
      </c>
      <c r="O36" s="34">
        <f t="shared" ref="O36" si="44">SUM(C36:N36)</f>
        <v>13417.351839999999</v>
      </c>
      <c r="P36" s="39"/>
      <c r="Q36" s="35"/>
      <c r="R36" s="27" t="str">
        <f t="shared" si="42"/>
        <v>Otros</v>
      </c>
      <c r="S36" s="36">
        <f t="shared" ref="S36" si="45">+C36*0.87</f>
        <v>2866.3227059999995</v>
      </c>
      <c r="T36" s="36">
        <f t="shared" ref="T36" si="46">+D36*0.87</f>
        <v>2841.6345420000007</v>
      </c>
      <c r="U36" s="36">
        <f t="shared" ref="U36" si="47">+E36*0.87</f>
        <v>2875.007359199999</v>
      </c>
      <c r="V36" s="36">
        <f t="shared" ref="V36" si="48">+F36*0.87</f>
        <v>3090.1314936000003</v>
      </c>
      <c r="W36" s="36">
        <f t="shared" ref="W36" si="49">+G36*0.87</f>
        <v>0</v>
      </c>
      <c r="X36" s="36">
        <f t="shared" ref="X36" si="50">+H36*0.87</f>
        <v>0</v>
      </c>
      <c r="Y36" s="36">
        <f t="shared" ref="Y36" si="51">+I36*0.87</f>
        <v>0</v>
      </c>
      <c r="Z36" s="36">
        <f t="shared" ref="Z36" si="52">+J36*0.87</f>
        <v>0</v>
      </c>
      <c r="AA36" s="36">
        <f t="shared" ref="AA36" si="53">+K36*0.87</f>
        <v>0</v>
      </c>
      <c r="AB36" s="36">
        <f t="shared" ref="AB36" si="54">+L36*0.87</f>
        <v>0</v>
      </c>
      <c r="AC36" s="36">
        <f t="shared" ref="AC36" si="55">+M36*0.87</f>
        <v>0</v>
      </c>
      <c r="AD36" s="36">
        <f t="shared" ref="AD36" si="56">+N36*0.87</f>
        <v>0</v>
      </c>
      <c r="AE36" s="34">
        <f t="shared" si="40"/>
        <v>11673.096100799999</v>
      </c>
    </row>
    <row r="37" spans="2:33" x14ac:dyDescent="0.25">
      <c r="B37" s="7" t="s">
        <v>14</v>
      </c>
      <c r="C37" s="37">
        <f t="shared" ref="C37:E37" si="57">SUM(C31:C36)</f>
        <v>133657.2326200791</v>
      </c>
      <c r="D37" s="37">
        <f t="shared" si="57"/>
        <v>137803.10723001522</v>
      </c>
      <c r="E37" s="37">
        <f t="shared" si="57"/>
        <v>135067.70227003811</v>
      </c>
      <c r="F37" s="37">
        <f t="shared" ref="F37:N37" si="58">SUM(F31:F36)</f>
        <v>138864.1139199074</v>
      </c>
      <c r="G37" s="37">
        <f t="shared" si="58"/>
        <v>0</v>
      </c>
      <c r="H37" s="37">
        <f t="shared" si="58"/>
        <v>0</v>
      </c>
      <c r="I37" s="37">
        <f t="shared" si="58"/>
        <v>0</v>
      </c>
      <c r="J37" s="37">
        <f t="shared" si="58"/>
        <v>0</v>
      </c>
      <c r="K37" s="37">
        <f t="shared" si="58"/>
        <v>0</v>
      </c>
      <c r="L37" s="37">
        <f t="shared" si="58"/>
        <v>0</v>
      </c>
      <c r="M37" s="37">
        <f t="shared" si="58"/>
        <v>0</v>
      </c>
      <c r="N37" s="37">
        <f t="shared" si="58"/>
        <v>0</v>
      </c>
      <c r="O37" s="38">
        <f>SUM(C37:N37)</f>
        <v>545392.15604003973</v>
      </c>
      <c r="P37" s="39"/>
      <c r="Q37" s="35"/>
      <c r="R37" s="7" t="s">
        <v>14</v>
      </c>
      <c r="S37" s="37">
        <f t="shared" ref="S37:AD37" si="59">SUM(S31:S36)</f>
        <v>116281.79237946884</v>
      </c>
      <c r="T37" s="37">
        <f t="shared" si="59"/>
        <v>119888.70329011323</v>
      </c>
      <c r="U37" s="37">
        <f t="shared" si="59"/>
        <v>117508.90097493316</v>
      </c>
      <c r="V37" s="37">
        <f t="shared" si="59"/>
        <v>120811.77911031942</v>
      </c>
      <c r="W37" s="37">
        <f t="shared" si="59"/>
        <v>0</v>
      </c>
      <c r="X37" s="37">
        <f t="shared" si="59"/>
        <v>0</v>
      </c>
      <c r="Y37" s="37">
        <f t="shared" si="59"/>
        <v>0</v>
      </c>
      <c r="Z37" s="37">
        <f t="shared" si="59"/>
        <v>0</v>
      </c>
      <c r="AA37" s="37">
        <f t="shared" si="59"/>
        <v>0</v>
      </c>
      <c r="AB37" s="37">
        <f t="shared" si="59"/>
        <v>0</v>
      </c>
      <c r="AC37" s="37">
        <f t="shared" si="59"/>
        <v>0</v>
      </c>
      <c r="AD37" s="37">
        <f t="shared" si="59"/>
        <v>0</v>
      </c>
      <c r="AE37" s="44">
        <f>SUM(S37:AD37)</f>
        <v>474491.17575483466</v>
      </c>
    </row>
    <row r="38" spans="2:33" x14ac:dyDescent="0.25"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9"/>
      <c r="Q38" s="35"/>
      <c r="R38" s="10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6">
        <f>+AE37/0.87</f>
        <v>545392.15604003984</v>
      </c>
      <c r="AF38" s="47">
        <f>+AE38-O37</f>
        <v>0</v>
      </c>
      <c r="AG38" s="2" t="s">
        <v>122</v>
      </c>
    </row>
    <row r="39" spans="2:33" x14ac:dyDescent="0.25">
      <c r="B39" s="2" t="s">
        <v>27</v>
      </c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9"/>
      <c r="N39" s="35"/>
      <c r="O39" s="35"/>
      <c r="Q39" s="35"/>
      <c r="R39" s="2" t="s">
        <v>27</v>
      </c>
      <c r="S39" s="35"/>
      <c r="T39" s="35"/>
      <c r="U39" s="35"/>
      <c r="V39" s="39"/>
      <c r="W39" s="35"/>
      <c r="X39" s="36"/>
      <c r="Y39" s="35"/>
      <c r="Z39" s="35"/>
      <c r="AA39" s="35"/>
      <c r="AB39" s="35"/>
      <c r="AC39" s="39"/>
      <c r="AD39" s="35"/>
      <c r="AE39" s="35"/>
    </row>
    <row r="40" spans="2:33" x14ac:dyDescent="0.25">
      <c r="C40" s="35"/>
      <c r="D40" s="35"/>
      <c r="E40" s="35"/>
      <c r="F40" s="35"/>
      <c r="G40" s="35"/>
      <c r="H40" s="28"/>
      <c r="I40" s="35"/>
      <c r="J40" s="35"/>
      <c r="K40" s="35"/>
      <c r="L40" s="35"/>
      <c r="M40" s="35"/>
      <c r="N40" s="35"/>
      <c r="O40" s="35"/>
      <c r="Q40" s="35"/>
      <c r="S40" s="35"/>
      <c r="T40" s="35"/>
      <c r="U40" s="35"/>
      <c r="V40" s="35"/>
      <c r="W40" s="35"/>
      <c r="X40" s="28"/>
      <c r="Y40" s="35"/>
      <c r="Z40" s="35"/>
      <c r="AA40" s="35"/>
      <c r="AB40" s="35"/>
      <c r="AC40" s="35"/>
      <c r="AD40" s="35"/>
      <c r="AE40" s="35"/>
    </row>
    <row r="41" spans="2:33" x14ac:dyDescent="0.25">
      <c r="B41" s="3" t="s">
        <v>26</v>
      </c>
      <c r="C41" s="4" t="s">
        <v>2</v>
      </c>
      <c r="D41" s="4" t="s">
        <v>3</v>
      </c>
      <c r="E41" s="4" t="s">
        <v>4</v>
      </c>
      <c r="F41" s="41" t="s">
        <v>5</v>
      </c>
      <c r="G41" s="41" t="s">
        <v>6</v>
      </c>
      <c r="H41" s="41" t="s">
        <v>7</v>
      </c>
      <c r="I41" s="41" t="s">
        <v>8</v>
      </c>
      <c r="J41" s="41" t="s">
        <v>9</v>
      </c>
      <c r="K41" s="41" t="s">
        <v>10</v>
      </c>
      <c r="L41" s="41" t="s">
        <v>11</v>
      </c>
      <c r="M41" s="41" t="s">
        <v>12</v>
      </c>
      <c r="N41" s="41" t="s">
        <v>13</v>
      </c>
      <c r="O41" s="42" t="s">
        <v>14</v>
      </c>
      <c r="Q41" s="35"/>
      <c r="R41" s="3" t="s">
        <v>26</v>
      </c>
      <c r="S41" s="4" t="s">
        <v>2</v>
      </c>
      <c r="T41" s="4" t="s">
        <v>3</v>
      </c>
      <c r="U41" s="4" t="s">
        <v>4</v>
      </c>
      <c r="V41" s="41" t="s">
        <v>5</v>
      </c>
      <c r="W41" s="41" t="s">
        <v>6</v>
      </c>
      <c r="X41" s="41" t="s">
        <v>7</v>
      </c>
      <c r="Y41" s="41" t="s">
        <v>8</v>
      </c>
      <c r="Z41" s="41" t="s">
        <v>9</v>
      </c>
      <c r="AA41" s="41" t="s">
        <v>10</v>
      </c>
      <c r="AB41" s="41" t="s">
        <v>11</v>
      </c>
      <c r="AC41" s="41" t="s">
        <v>12</v>
      </c>
      <c r="AD41" s="41" t="s">
        <v>13</v>
      </c>
      <c r="AE41" s="43" t="s">
        <v>14</v>
      </c>
    </row>
    <row r="42" spans="2:33" x14ac:dyDescent="0.25">
      <c r="B42" s="16" t="s">
        <v>17</v>
      </c>
      <c r="C42" s="33">
        <f t="shared" ref="C42:N42" si="60">+C31/C$101</f>
        <v>8171.2242571951792</v>
      </c>
      <c r="D42" s="33">
        <f t="shared" si="60"/>
        <v>8457.3306005768336</v>
      </c>
      <c r="E42" s="33">
        <f t="shared" si="60"/>
        <v>8329.6730977066727</v>
      </c>
      <c r="F42" s="33">
        <f t="shared" si="60"/>
        <v>8024.3351106188602</v>
      </c>
      <c r="G42" s="33">
        <f t="shared" si="60"/>
        <v>0</v>
      </c>
      <c r="H42" s="33">
        <f t="shared" si="60"/>
        <v>0</v>
      </c>
      <c r="I42" s="33">
        <f t="shared" si="60"/>
        <v>0</v>
      </c>
      <c r="J42" s="33">
        <f t="shared" si="60"/>
        <v>0</v>
      </c>
      <c r="K42" s="33">
        <f t="shared" si="60"/>
        <v>0</v>
      </c>
      <c r="L42" s="33">
        <f t="shared" si="60"/>
        <v>0</v>
      </c>
      <c r="M42" s="33">
        <f t="shared" si="60"/>
        <v>0</v>
      </c>
      <c r="N42" s="33">
        <f t="shared" si="60"/>
        <v>0</v>
      </c>
      <c r="O42" s="34">
        <f t="shared" ref="O42:O47" si="61">SUM(C42:N42)</f>
        <v>32982.563066097544</v>
      </c>
      <c r="Q42" s="35"/>
      <c r="R42" s="27" t="str">
        <f>+B42</f>
        <v>Residencial</v>
      </c>
      <c r="S42" s="33">
        <f>+C42*0.87</f>
        <v>7108.965103759806</v>
      </c>
      <c r="T42" s="33">
        <f t="shared" ref="T42:AD46" si="62">+D42*0.87</f>
        <v>7357.8776225018455</v>
      </c>
      <c r="U42" s="33">
        <f t="shared" si="62"/>
        <v>7246.8155950048049</v>
      </c>
      <c r="V42" s="33">
        <f t="shared" si="62"/>
        <v>6981.1715462384082</v>
      </c>
      <c r="W42" s="33">
        <f t="shared" si="62"/>
        <v>0</v>
      </c>
      <c r="X42" s="33">
        <f t="shared" si="62"/>
        <v>0</v>
      </c>
      <c r="Y42" s="33">
        <f t="shared" si="62"/>
        <v>0</v>
      </c>
      <c r="Z42" s="33">
        <f t="shared" si="62"/>
        <v>0</v>
      </c>
      <c r="AA42" s="33">
        <f t="shared" si="62"/>
        <v>0</v>
      </c>
      <c r="AB42" s="33">
        <f t="shared" si="62"/>
        <v>0</v>
      </c>
      <c r="AC42" s="33">
        <f t="shared" si="62"/>
        <v>0</v>
      </c>
      <c r="AD42" s="33">
        <f t="shared" si="62"/>
        <v>0</v>
      </c>
      <c r="AE42" s="34">
        <f t="shared" ref="AE42:AE47" si="63">SUM(S42:AD42)</f>
        <v>28694.829867504865</v>
      </c>
    </row>
    <row r="43" spans="2:33" x14ac:dyDescent="0.25">
      <c r="B43" s="16" t="s">
        <v>18</v>
      </c>
      <c r="C43" s="33">
        <f t="shared" ref="C43:N43" si="64">+C32/C$101</f>
        <v>5524.9287658046942</v>
      </c>
      <c r="D43" s="33">
        <f t="shared" si="64"/>
        <v>5789.6394655173053</v>
      </c>
      <c r="E43" s="33">
        <f t="shared" si="64"/>
        <v>5734.8842212643212</v>
      </c>
      <c r="F43" s="33">
        <f t="shared" si="64"/>
        <v>5732.9831939655351</v>
      </c>
      <c r="G43" s="33">
        <f t="shared" si="64"/>
        <v>0</v>
      </c>
      <c r="H43" s="33">
        <f t="shared" si="64"/>
        <v>0</v>
      </c>
      <c r="I43" s="33">
        <f t="shared" si="64"/>
        <v>0</v>
      </c>
      <c r="J43" s="33">
        <f t="shared" si="64"/>
        <v>0</v>
      </c>
      <c r="K43" s="33">
        <f t="shared" si="64"/>
        <v>0</v>
      </c>
      <c r="L43" s="33">
        <f t="shared" si="64"/>
        <v>0</v>
      </c>
      <c r="M43" s="33">
        <f t="shared" si="64"/>
        <v>0</v>
      </c>
      <c r="N43" s="33">
        <f t="shared" si="64"/>
        <v>0</v>
      </c>
      <c r="O43" s="34">
        <f t="shared" si="61"/>
        <v>22782.435646551854</v>
      </c>
      <c r="Q43" s="35"/>
      <c r="R43" s="27" t="str">
        <f t="shared" ref="R43:R47" si="65">+B43</f>
        <v>General</v>
      </c>
      <c r="S43" s="33">
        <f t="shared" ref="S43:S46" si="66">+C43*0.87</f>
        <v>4806.6880262500836</v>
      </c>
      <c r="T43" s="33">
        <f t="shared" si="62"/>
        <v>5036.986335000056</v>
      </c>
      <c r="U43" s="33">
        <f t="shared" si="62"/>
        <v>4989.3492724999596</v>
      </c>
      <c r="V43" s="33">
        <f t="shared" si="62"/>
        <v>4987.6953787500152</v>
      </c>
      <c r="W43" s="33">
        <f t="shared" si="62"/>
        <v>0</v>
      </c>
      <c r="X43" s="33">
        <f t="shared" si="62"/>
        <v>0</v>
      </c>
      <c r="Y43" s="33">
        <f t="shared" si="62"/>
        <v>0</v>
      </c>
      <c r="Z43" s="33">
        <f t="shared" si="62"/>
        <v>0</v>
      </c>
      <c r="AA43" s="33">
        <f t="shared" si="62"/>
        <v>0</v>
      </c>
      <c r="AB43" s="33">
        <f t="shared" si="62"/>
        <v>0</v>
      </c>
      <c r="AC43" s="33">
        <f t="shared" si="62"/>
        <v>0</v>
      </c>
      <c r="AD43" s="33">
        <f t="shared" si="62"/>
        <v>0</v>
      </c>
      <c r="AE43" s="34">
        <f t="shared" si="63"/>
        <v>19820.719012500114</v>
      </c>
    </row>
    <row r="44" spans="2:33" x14ac:dyDescent="0.25">
      <c r="B44" s="16" t="s">
        <v>19</v>
      </c>
      <c r="C44" s="33">
        <f t="shared" ref="C44:N44" si="67">+C33/C$101</f>
        <v>3443.880854885057</v>
      </c>
      <c r="D44" s="33">
        <f t="shared" si="67"/>
        <v>3625.6367313218393</v>
      </c>
      <c r="E44" s="33">
        <f t="shared" si="67"/>
        <v>3393.2732298850565</v>
      </c>
      <c r="F44" s="33">
        <f t="shared" si="67"/>
        <v>3778.5238189655165</v>
      </c>
      <c r="G44" s="33">
        <f t="shared" si="67"/>
        <v>0</v>
      </c>
      <c r="H44" s="33">
        <f t="shared" si="67"/>
        <v>0</v>
      </c>
      <c r="I44" s="33">
        <f t="shared" si="67"/>
        <v>0</v>
      </c>
      <c r="J44" s="33">
        <f t="shared" si="67"/>
        <v>0</v>
      </c>
      <c r="K44" s="33">
        <f t="shared" si="67"/>
        <v>0</v>
      </c>
      <c r="L44" s="33">
        <f t="shared" si="67"/>
        <v>0</v>
      </c>
      <c r="M44" s="33">
        <f t="shared" si="67"/>
        <v>0</v>
      </c>
      <c r="N44" s="33">
        <f t="shared" si="67"/>
        <v>0</v>
      </c>
      <c r="O44" s="34">
        <f t="shared" si="61"/>
        <v>14241.314635057468</v>
      </c>
      <c r="Q44" s="35"/>
      <c r="R44" s="27" t="str">
        <f t="shared" si="65"/>
        <v>Industrial</v>
      </c>
      <c r="S44" s="33">
        <f t="shared" si="66"/>
        <v>2996.1763437499994</v>
      </c>
      <c r="T44" s="33">
        <f t="shared" si="62"/>
        <v>3154.3039562500003</v>
      </c>
      <c r="U44" s="33">
        <f t="shared" si="62"/>
        <v>2952.1477099999993</v>
      </c>
      <c r="V44" s="33">
        <f t="shared" si="62"/>
        <v>3287.3157224999995</v>
      </c>
      <c r="W44" s="33">
        <f t="shared" si="62"/>
        <v>0</v>
      </c>
      <c r="X44" s="33">
        <f t="shared" si="62"/>
        <v>0</v>
      </c>
      <c r="Y44" s="33">
        <f t="shared" si="62"/>
        <v>0</v>
      </c>
      <c r="Z44" s="33">
        <f t="shared" si="62"/>
        <v>0</v>
      </c>
      <c r="AA44" s="33">
        <f t="shared" si="62"/>
        <v>0</v>
      </c>
      <c r="AB44" s="33">
        <f t="shared" si="62"/>
        <v>0</v>
      </c>
      <c r="AC44" s="33">
        <f t="shared" si="62"/>
        <v>0</v>
      </c>
      <c r="AD44" s="33">
        <f t="shared" si="62"/>
        <v>0</v>
      </c>
      <c r="AE44" s="34">
        <f t="shared" si="63"/>
        <v>12389.943732499998</v>
      </c>
    </row>
    <row r="45" spans="2:33" x14ac:dyDescent="0.25">
      <c r="B45" s="16" t="s">
        <v>20</v>
      </c>
      <c r="C45" s="33">
        <f t="shared" ref="C45:N45" si="68">+C34/C$101</f>
        <v>5.0814022988505751</v>
      </c>
      <c r="D45" s="33">
        <f t="shared" si="68"/>
        <v>5.5262916666666673</v>
      </c>
      <c r="E45" s="33">
        <f t="shared" si="68"/>
        <v>4.3895488505747133</v>
      </c>
      <c r="F45" s="33">
        <f t="shared" si="68"/>
        <v>4.4648175287356313</v>
      </c>
      <c r="G45" s="33">
        <f t="shared" si="68"/>
        <v>0</v>
      </c>
      <c r="H45" s="33">
        <f t="shared" si="68"/>
        <v>0</v>
      </c>
      <c r="I45" s="33">
        <f t="shared" si="68"/>
        <v>0</v>
      </c>
      <c r="J45" s="33">
        <f t="shared" si="68"/>
        <v>0</v>
      </c>
      <c r="K45" s="33">
        <f t="shared" si="68"/>
        <v>0</v>
      </c>
      <c r="L45" s="33">
        <f t="shared" si="68"/>
        <v>0</v>
      </c>
      <c r="M45" s="33">
        <f t="shared" si="68"/>
        <v>0</v>
      </c>
      <c r="N45" s="33">
        <f t="shared" si="68"/>
        <v>0</v>
      </c>
      <c r="O45" s="34">
        <f t="shared" si="61"/>
        <v>19.462060344827584</v>
      </c>
      <c r="Q45" s="35"/>
      <c r="R45" s="27" t="str">
        <f t="shared" si="65"/>
        <v>Mineria</v>
      </c>
      <c r="S45" s="33">
        <f t="shared" si="66"/>
        <v>4.42082</v>
      </c>
      <c r="T45" s="33">
        <f t="shared" si="62"/>
        <v>4.8078737500000006</v>
      </c>
      <c r="U45" s="33">
        <f t="shared" si="62"/>
        <v>3.8189075000000008</v>
      </c>
      <c r="V45" s="33">
        <f t="shared" si="62"/>
        <v>3.8843912499999993</v>
      </c>
      <c r="W45" s="33">
        <f t="shared" si="62"/>
        <v>0</v>
      </c>
      <c r="X45" s="33">
        <f t="shared" si="62"/>
        <v>0</v>
      </c>
      <c r="Y45" s="33">
        <f t="shared" si="62"/>
        <v>0</v>
      </c>
      <c r="Z45" s="33">
        <f t="shared" si="62"/>
        <v>0</v>
      </c>
      <c r="AA45" s="33">
        <f t="shared" si="62"/>
        <v>0</v>
      </c>
      <c r="AB45" s="33">
        <f t="shared" si="62"/>
        <v>0</v>
      </c>
      <c r="AC45" s="33">
        <f t="shared" si="62"/>
        <v>0</v>
      </c>
      <c r="AD45" s="33">
        <f t="shared" si="62"/>
        <v>0</v>
      </c>
      <c r="AE45" s="34">
        <f t="shared" si="63"/>
        <v>16.931992500000003</v>
      </c>
    </row>
    <row r="46" spans="2:33" x14ac:dyDescent="0.25">
      <c r="B46" s="16" t="s">
        <v>121</v>
      </c>
      <c r="C46" s="33">
        <f t="shared" ref="C46:N46" si="69">+C35/C$101</f>
        <v>1585.1446077586211</v>
      </c>
      <c r="D46" s="33">
        <f t="shared" si="69"/>
        <v>1451.8756221264366</v>
      </c>
      <c r="E46" s="33">
        <f t="shared" si="69"/>
        <v>1469.259228448276</v>
      </c>
      <c r="F46" s="33">
        <f t="shared" si="69"/>
        <v>1901.1066566091956</v>
      </c>
      <c r="G46" s="33">
        <f t="shared" si="69"/>
        <v>0</v>
      </c>
      <c r="H46" s="33">
        <f t="shared" si="69"/>
        <v>0</v>
      </c>
      <c r="I46" s="33">
        <f t="shared" si="69"/>
        <v>0</v>
      </c>
      <c r="J46" s="33">
        <f t="shared" si="69"/>
        <v>0</v>
      </c>
      <c r="K46" s="33">
        <f t="shared" si="69"/>
        <v>0</v>
      </c>
      <c r="L46" s="33">
        <f t="shared" si="69"/>
        <v>0</v>
      </c>
      <c r="M46" s="33">
        <f t="shared" si="69"/>
        <v>0</v>
      </c>
      <c r="N46" s="33">
        <f t="shared" si="69"/>
        <v>0</v>
      </c>
      <c r="O46" s="34">
        <f t="shared" si="61"/>
        <v>6407.3861149425293</v>
      </c>
      <c r="Q46" s="35"/>
      <c r="R46" s="27" t="str">
        <f t="shared" si="65"/>
        <v>A.Público</v>
      </c>
      <c r="S46" s="33">
        <f t="shared" si="66"/>
        <v>1379.0758087500003</v>
      </c>
      <c r="T46" s="33">
        <f t="shared" si="62"/>
        <v>1263.1317912499999</v>
      </c>
      <c r="U46" s="33">
        <f t="shared" si="62"/>
        <v>1278.2555287500002</v>
      </c>
      <c r="V46" s="33">
        <f t="shared" si="62"/>
        <v>1653.9627912500002</v>
      </c>
      <c r="W46" s="33">
        <f t="shared" si="62"/>
        <v>0</v>
      </c>
      <c r="X46" s="33">
        <f t="shared" si="62"/>
        <v>0</v>
      </c>
      <c r="Y46" s="33">
        <f t="shared" si="62"/>
        <v>0</v>
      </c>
      <c r="Z46" s="33">
        <f t="shared" si="62"/>
        <v>0</v>
      </c>
      <c r="AA46" s="33">
        <f t="shared" si="62"/>
        <v>0</v>
      </c>
      <c r="AB46" s="33">
        <f t="shared" si="62"/>
        <v>0</v>
      </c>
      <c r="AC46" s="33">
        <f t="shared" si="62"/>
        <v>0</v>
      </c>
      <c r="AD46" s="33">
        <f t="shared" si="62"/>
        <v>0</v>
      </c>
      <c r="AE46" s="34">
        <f t="shared" si="63"/>
        <v>5574.4259200000006</v>
      </c>
    </row>
    <row r="47" spans="2:33" x14ac:dyDescent="0.25">
      <c r="B47" s="16" t="s">
        <v>22</v>
      </c>
      <c r="C47" s="33">
        <f t="shared" ref="C47:N47" si="70">+C36/C$101</f>
        <v>473.36548850574707</v>
      </c>
      <c r="D47" s="33">
        <f t="shared" si="70"/>
        <v>469.28830459770126</v>
      </c>
      <c r="E47" s="33">
        <f t="shared" si="70"/>
        <v>474.79973563218374</v>
      </c>
      <c r="F47" s="33">
        <f t="shared" si="70"/>
        <v>510.32690804597706</v>
      </c>
      <c r="G47" s="33">
        <f t="shared" si="70"/>
        <v>0</v>
      </c>
      <c r="H47" s="33">
        <f t="shared" si="70"/>
        <v>0</v>
      </c>
      <c r="I47" s="33">
        <f t="shared" si="70"/>
        <v>0</v>
      </c>
      <c r="J47" s="33">
        <f t="shared" si="70"/>
        <v>0</v>
      </c>
      <c r="K47" s="33">
        <f t="shared" si="70"/>
        <v>0</v>
      </c>
      <c r="L47" s="33">
        <f t="shared" si="70"/>
        <v>0</v>
      </c>
      <c r="M47" s="33">
        <f t="shared" si="70"/>
        <v>0</v>
      </c>
      <c r="N47" s="33">
        <f t="shared" si="70"/>
        <v>0</v>
      </c>
      <c r="O47" s="34">
        <f t="shared" si="61"/>
        <v>1927.7804367816091</v>
      </c>
      <c r="Q47" s="35"/>
      <c r="R47" s="27" t="str">
        <f t="shared" si="65"/>
        <v>Otros</v>
      </c>
      <c r="S47" s="33">
        <f t="shared" ref="S47" si="71">+C47*0.87</f>
        <v>411.82797499999992</v>
      </c>
      <c r="T47" s="33">
        <f t="shared" ref="T47" si="72">+D47*0.87</f>
        <v>408.28082500000011</v>
      </c>
      <c r="U47" s="33">
        <f t="shared" ref="U47" si="73">+E47*0.87</f>
        <v>413.07576999999986</v>
      </c>
      <c r="V47" s="33">
        <f t="shared" ref="V47" si="74">+F47*0.87</f>
        <v>443.98441000000003</v>
      </c>
      <c r="W47" s="33">
        <f t="shared" ref="W47" si="75">+G47*0.87</f>
        <v>0</v>
      </c>
      <c r="X47" s="33">
        <f t="shared" ref="X47" si="76">+H47*0.87</f>
        <v>0</v>
      </c>
      <c r="Y47" s="33">
        <f t="shared" ref="Y47" si="77">+I47*0.87</f>
        <v>0</v>
      </c>
      <c r="Z47" s="33">
        <f t="shared" ref="Z47" si="78">+J47*0.87</f>
        <v>0</v>
      </c>
      <c r="AA47" s="33">
        <f t="shared" ref="AA47" si="79">+K47*0.87</f>
        <v>0</v>
      </c>
      <c r="AB47" s="33">
        <f t="shared" ref="AB47" si="80">+L47*0.87</f>
        <v>0</v>
      </c>
      <c r="AC47" s="33">
        <f t="shared" ref="AC47" si="81">+M47*0.87</f>
        <v>0</v>
      </c>
      <c r="AD47" s="33">
        <f t="shared" ref="AD47" si="82">+N47*0.87</f>
        <v>0</v>
      </c>
      <c r="AE47" s="34">
        <f t="shared" si="63"/>
        <v>1677.1689799999999</v>
      </c>
    </row>
    <row r="48" spans="2:33" x14ac:dyDescent="0.25">
      <c r="B48" s="7" t="s">
        <v>14</v>
      </c>
      <c r="C48" s="37">
        <f t="shared" ref="C48:N48" si="83">SUM(C42:C47)</f>
        <v>19203.625376448148</v>
      </c>
      <c r="D48" s="37">
        <f t="shared" si="83"/>
        <v>19799.29701580678</v>
      </c>
      <c r="E48" s="37">
        <f t="shared" si="83"/>
        <v>19406.279061787081</v>
      </c>
      <c r="F48" s="37">
        <f t="shared" si="83"/>
        <v>19951.740505733818</v>
      </c>
      <c r="G48" s="37">
        <f t="shared" si="83"/>
        <v>0</v>
      </c>
      <c r="H48" s="37">
        <f t="shared" si="83"/>
        <v>0</v>
      </c>
      <c r="I48" s="37">
        <f t="shared" si="83"/>
        <v>0</v>
      </c>
      <c r="J48" s="37">
        <f t="shared" si="83"/>
        <v>0</v>
      </c>
      <c r="K48" s="37">
        <f t="shared" si="83"/>
        <v>0</v>
      </c>
      <c r="L48" s="37">
        <f t="shared" si="83"/>
        <v>0</v>
      </c>
      <c r="M48" s="37">
        <f t="shared" si="83"/>
        <v>0</v>
      </c>
      <c r="N48" s="37">
        <f t="shared" si="83"/>
        <v>0</v>
      </c>
      <c r="O48" s="38">
        <f>SUM(C48:N48)</f>
        <v>78360.941959775824</v>
      </c>
      <c r="Q48" s="35"/>
      <c r="R48" s="7" t="s">
        <v>14</v>
      </c>
      <c r="S48" s="37">
        <f t="shared" ref="S48:AD48" si="84">SUM(S42:S47)</f>
        <v>16707.154077509887</v>
      </c>
      <c r="T48" s="37">
        <f t="shared" si="84"/>
        <v>17225.388403751902</v>
      </c>
      <c r="U48" s="37">
        <f t="shared" si="84"/>
        <v>16883.462783754763</v>
      </c>
      <c r="V48" s="37">
        <f t="shared" si="84"/>
        <v>17358.014239988424</v>
      </c>
      <c r="W48" s="37">
        <f t="shared" si="84"/>
        <v>0</v>
      </c>
      <c r="X48" s="37">
        <f t="shared" si="84"/>
        <v>0</v>
      </c>
      <c r="Y48" s="37">
        <f t="shared" si="84"/>
        <v>0</v>
      </c>
      <c r="Z48" s="37">
        <f t="shared" si="84"/>
        <v>0</v>
      </c>
      <c r="AA48" s="37">
        <f t="shared" si="84"/>
        <v>0</v>
      </c>
      <c r="AB48" s="37">
        <f t="shared" si="84"/>
        <v>0</v>
      </c>
      <c r="AC48" s="37">
        <f t="shared" si="84"/>
        <v>0</v>
      </c>
      <c r="AD48" s="37">
        <f t="shared" si="84"/>
        <v>0</v>
      </c>
      <c r="AE48" s="38">
        <f>SUM(S48:AD48)</f>
        <v>68174.019505004966</v>
      </c>
    </row>
    <row r="49" spans="2:31" x14ac:dyDescent="0.25">
      <c r="B49" s="2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Q49" s="35"/>
      <c r="R49" s="18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</row>
    <row r="50" spans="2:31" x14ac:dyDescent="0.25">
      <c r="B50" s="2" t="s">
        <v>28</v>
      </c>
      <c r="C50" s="35"/>
      <c r="D50" s="35"/>
      <c r="E50" s="35"/>
      <c r="F50" s="39"/>
      <c r="G50" s="35"/>
      <c r="H50" s="36"/>
      <c r="I50" s="35"/>
      <c r="J50" s="35"/>
      <c r="K50" s="35"/>
      <c r="L50" s="35"/>
      <c r="M50" s="39"/>
      <c r="N50" s="35"/>
      <c r="O50" s="35"/>
      <c r="Q50" s="35"/>
      <c r="R50" s="2" t="s">
        <v>29</v>
      </c>
      <c r="S50" s="35"/>
      <c r="T50" s="35"/>
      <c r="U50" s="35"/>
      <c r="V50" s="39"/>
      <c r="W50" s="35"/>
      <c r="X50" s="36"/>
      <c r="Y50" s="35"/>
      <c r="Z50" s="35"/>
      <c r="AA50" s="35"/>
      <c r="AB50" s="35"/>
      <c r="AC50" s="39"/>
      <c r="AD50" s="35"/>
      <c r="AE50" s="35"/>
    </row>
    <row r="51" spans="2:31" x14ac:dyDescent="0.25">
      <c r="B51" s="18"/>
      <c r="C51" s="35"/>
      <c r="D51" s="35"/>
      <c r="E51" s="35"/>
      <c r="F51" s="35"/>
      <c r="G51" s="35"/>
      <c r="H51" s="28"/>
      <c r="I51" s="35"/>
      <c r="J51" s="35"/>
      <c r="K51" s="35"/>
      <c r="L51" s="35"/>
      <c r="M51" s="35"/>
      <c r="N51" s="35"/>
      <c r="O51" s="35"/>
      <c r="Q51" s="35"/>
      <c r="R51" s="18"/>
      <c r="S51" s="35"/>
      <c r="T51" s="35"/>
      <c r="U51" s="35"/>
      <c r="V51" s="35"/>
      <c r="W51" s="35"/>
      <c r="X51" s="28"/>
      <c r="Y51" s="35"/>
      <c r="Z51" s="35"/>
      <c r="AA51" s="35"/>
      <c r="AB51" s="35"/>
      <c r="AC51" s="35"/>
      <c r="AD51" s="35"/>
      <c r="AE51" s="35"/>
    </row>
    <row r="52" spans="2:31" x14ac:dyDescent="0.25">
      <c r="B52" s="3" t="s">
        <v>26</v>
      </c>
      <c r="C52" s="4" t="s">
        <v>2</v>
      </c>
      <c r="D52" s="4" t="s">
        <v>3</v>
      </c>
      <c r="E52" s="4" t="s">
        <v>4</v>
      </c>
      <c r="F52" s="41" t="s">
        <v>5</v>
      </c>
      <c r="G52" s="41" t="s">
        <v>6</v>
      </c>
      <c r="H52" s="41" t="s">
        <v>7</v>
      </c>
      <c r="I52" s="41" t="s">
        <v>8</v>
      </c>
      <c r="J52" s="41" t="s">
        <v>9</v>
      </c>
      <c r="K52" s="41" t="s">
        <v>10</v>
      </c>
      <c r="L52" s="41" t="s">
        <v>11</v>
      </c>
      <c r="M52" s="41" t="s">
        <v>12</v>
      </c>
      <c r="N52" s="41" t="s">
        <v>13</v>
      </c>
      <c r="O52" s="42" t="s">
        <v>14</v>
      </c>
      <c r="Q52" s="35"/>
      <c r="R52" s="3" t="s">
        <v>26</v>
      </c>
      <c r="S52" s="4" t="s">
        <v>2</v>
      </c>
      <c r="T52" s="4" t="s">
        <v>3</v>
      </c>
      <c r="U52" s="4" t="s">
        <v>4</v>
      </c>
      <c r="V52" s="41" t="s">
        <v>5</v>
      </c>
      <c r="W52" s="41" t="s">
        <v>6</v>
      </c>
      <c r="X52" s="41" t="s">
        <v>7</v>
      </c>
      <c r="Y52" s="41" t="s">
        <v>8</v>
      </c>
      <c r="Z52" s="41" t="s">
        <v>9</v>
      </c>
      <c r="AA52" s="41" t="s">
        <v>10</v>
      </c>
      <c r="AB52" s="41" t="s">
        <v>11</v>
      </c>
      <c r="AC52" s="41" t="s">
        <v>12</v>
      </c>
      <c r="AD52" s="41" t="s">
        <v>13</v>
      </c>
      <c r="AE52" s="42" t="s">
        <v>14</v>
      </c>
    </row>
    <row r="53" spans="2:31" x14ac:dyDescent="0.25">
      <c r="B53" s="16" t="s">
        <v>17</v>
      </c>
      <c r="C53" s="33">
        <f t="shared" ref="C53:O53" si="85">+C31/C20*100</f>
        <v>90.254854056460871</v>
      </c>
      <c r="D53" s="33">
        <f t="shared" si="85"/>
        <v>90.235375899492382</v>
      </c>
      <c r="E53" s="33">
        <f t="shared" si="85"/>
        <v>91.658295922998818</v>
      </c>
      <c r="F53" s="33">
        <f t="shared" si="85"/>
        <v>93.063063091120938</v>
      </c>
      <c r="G53" s="33" t="e">
        <f t="shared" si="85"/>
        <v>#DIV/0!</v>
      </c>
      <c r="H53" s="33" t="e">
        <f t="shared" si="85"/>
        <v>#DIV/0!</v>
      </c>
      <c r="I53" s="33" t="e">
        <f t="shared" si="85"/>
        <v>#DIV/0!</v>
      </c>
      <c r="J53" s="33" t="e">
        <f t="shared" si="85"/>
        <v>#DIV/0!</v>
      </c>
      <c r="K53" s="33" t="e">
        <f t="shared" si="85"/>
        <v>#DIV/0!</v>
      </c>
      <c r="L53" s="33" t="e">
        <f t="shared" si="85"/>
        <v>#DIV/0!</v>
      </c>
      <c r="M53" s="33" t="e">
        <f t="shared" si="85"/>
        <v>#DIV/0!</v>
      </c>
      <c r="N53" s="33" t="e">
        <f t="shared" si="85"/>
        <v>#DIV/0!</v>
      </c>
      <c r="O53" s="48">
        <f t="shared" si="85"/>
        <v>91.272814513602128</v>
      </c>
      <c r="Q53" s="35"/>
      <c r="R53" s="27" t="str">
        <f>+B53</f>
        <v>Residencial</v>
      </c>
      <c r="S53" s="33">
        <f t="shared" ref="S53:AE53" si="86">+S31/S20*100</f>
        <v>78.521723029120977</v>
      </c>
      <c r="T53" s="33">
        <f t="shared" si="86"/>
        <v>78.504777032558366</v>
      </c>
      <c r="U53" s="33">
        <f t="shared" si="86"/>
        <v>79.742717453008964</v>
      </c>
      <c r="V53" s="33">
        <f t="shared" si="86"/>
        <v>80.964864889275219</v>
      </c>
      <c r="W53" s="33" t="e">
        <f t="shared" si="86"/>
        <v>#DIV/0!</v>
      </c>
      <c r="X53" s="33" t="e">
        <f t="shared" si="86"/>
        <v>#DIV/0!</v>
      </c>
      <c r="Y53" s="33" t="e">
        <f t="shared" si="86"/>
        <v>#DIV/0!</v>
      </c>
      <c r="Z53" s="33" t="e">
        <f t="shared" si="86"/>
        <v>#DIV/0!</v>
      </c>
      <c r="AA53" s="33" t="e">
        <f t="shared" si="86"/>
        <v>#DIV/0!</v>
      </c>
      <c r="AB53" s="33" t="e">
        <f t="shared" si="86"/>
        <v>#DIV/0!</v>
      </c>
      <c r="AC53" s="33" t="e">
        <f t="shared" si="86"/>
        <v>#DIV/0!</v>
      </c>
      <c r="AD53" s="33" t="e">
        <f t="shared" si="86"/>
        <v>#DIV/0!</v>
      </c>
      <c r="AE53" s="48">
        <f t="shared" si="86"/>
        <v>79.407348626833851</v>
      </c>
    </row>
    <row r="54" spans="2:31" x14ac:dyDescent="0.25">
      <c r="B54" s="16" t="s">
        <v>18</v>
      </c>
      <c r="C54" s="33">
        <f t="shared" ref="C54:O54" si="87">+C32/C21*100</f>
        <v>133.46204416530875</v>
      </c>
      <c r="D54" s="33">
        <f t="shared" si="87"/>
        <v>133.7512280129344</v>
      </c>
      <c r="E54" s="33">
        <f t="shared" si="87"/>
        <v>135.59461081411771</v>
      </c>
      <c r="F54" s="33">
        <f t="shared" si="87"/>
        <v>136.79032576572993</v>
      </c>
      <c r="G54" s="33" t="e">
        <f t="shared" si="87"/>
        <v>#DIV/0!</v>
      </c>
      <c r="H54" s="33" t="e">
        <f t="shared" si="87"/>
        <v>#DIV/0!</v>
      </c>
      <c r="I54" s="33" t="e">
        <f t="shared" si="87"/>
        <v>#DIV/0!</v>
      </c>
      <c r="J54" s="33" t="e">
        <f t="shared" si="87"/>
        <v>#DIV/0!</v>
      </c>
      <c r="K54" s="33" t="e">
        <f t="shared" si="87"/>
        <v>#DIV/0!</v>
      </c>
      <c r="L54" s="33" t="e">
        <f t="shared" si="87"/>
        <v>#DIV/0!</v>
      </c>
      <c r="M54" s="33" t="e">
        <f t="shared" si="87"/>
        <v>#DIV/0!</v>
      </c>
      <c r="N54" s="33" t="e">
        <f t="shared" si="87"/>
        <v>#DIV/0!</v>
      </c>
      <c r="O54" s="48">
        <f t="shared" si="87"/>
        <v>134.8961484716377</v>
      </c>
      <c r="Q54" s="35"/>
      <c r="R54" s="27" t="str">
        <f t="shared" ref="R54:R58" si="88">+B54</f>
        <v>General</v>
      </c>
      <c r="S54" s="33">
        <f t="shared" ref="S54:AE54" si="89">+S32/S21*100</f>
        <v>116.11197842381861</v>
      </c>
      <c r="T54" s="33">
        <f t="shared" si="89"/>
        <v>116.36356837125294</v>
      </c>
      <c r="U54" s="33">
        <f t="shared" si="89"/>
        <v>117.96731140828243</v>
      </c>
      <c r="V54" s="33">
        <f t="shared" si="89"/>
        <v>119.00758341618504</v>
      </c>
      <c r="W54" s="33" t="e">
        <f t="shared" si="89"/>
        <v>#DIV/0!</v>
      </c>
      <c r="X54" s="33" t="e">
        <f t="shared" si="89"/>
        <v>#DIV/0!</v>
      </c>
      <c r="Y54" s="33" t="e">
        <f t="shared" si="89"/>
        <v>#DIV/0!</v>
      </c>
      <c r="Z54" s="33" t="e">
        <f t="shared" si="89"/>
        <v>#DIV/0!</v>
      </c>
      <c r="AA54" s="33" t="e">
        <f t="shared" si="89"/>
        <v>#DIV/0!</v>
      </c>
      <c r="AB54" s="33" t="e">
        <f t="shared" si="89"/>
        <v>#DIV/0!</v>
      </c>
      <c r="AC54" s="33" t="e">
        <f t="shared" si="89"/>
        <v>#DIV/0!</v>
      </c>
      <c r="AD54" s="33" t="e">
        <f t="shared" si="89"/>
        <v>#DIV/0!</v>
      </c>
      <c r="AE54" s="48">
        <f t="shared" si="89"/>
        <v>117.3596491703248</v>
      </c>
    </row>
    <row r="55" spans="2:31" x14ac:dyDescent="0.25">
      <c r="B55" s="16" t="s">
        <v>19</v>
      </c>
      <c r="C55" s="33">
        <f t="shared" ref="C55:O55" si="90">+C33/C22*100</f>
        <v>78.008295281251065</v>
      </c>
      <c r="D55" s="33">
        <f t="shared" si="90"/>
        <v>77.712395053567803</v>
      </c>
      <c r="E55" s="33">
        <f t="shared" si="90"/>
        <v>81.95473955322808</v>
      </c>
      <c r="F55" s="33">
        <f t="shared" si="90"/>
        <v>78.858551672818578</v>
      </c>
      <c r="G55" s="33" t="e">
        <f t="shared" si="90"/>
        <v>#DIV/0!</v>
      </c>
      <c r="H55" s="33" t="e">
        <f t="shared" si="90"/>
        <v>#DIV/0!</v>
      </c>
      <c r="I55" s="33" t="e">
        <f t="shared" si="90"/>
        <v>#DIV/0!</v>
      </c>
      <c r="J55" s="33" t="e">
        <f t="shared" si="90"/>
        <v>#DIV/0!</v>
      </c>
      <c r="K55" s="33" t="e">
        <f t="shared" si="90"/>
        <v>#DIV/0!</v>
      </c>
      <c r="L55" s="33" t="e">
        <f t="shared" si="90"/>
        <v>#DIV/0!</v>
      </c>
      <c r="M55" s="33" t="e">
        <f t="shared" si="90"/>
        <v>#DIV/0!</v>
      </c>
      <c r="N55" s="33" t="e">
        <f t="shared" si="90"/>
        <v>#DIV/0!</v>
      </c>
      <c r="O55" s="48">
        <f t="shared" si="90"/>
        <v>79.06499590957236</v>
      </c>
      <c r="Q55" s="35"/>
      <c r="R55" s="27" t="str">
        <f t="shared" si="88"/>
        <v>Industrial</v>
      </c>
      <c r="S55" s="33">
        <f t="shared" ref="S55:AE55" si="91">+S33/S22*100</f>
        <v>67.867216894688426</v>
      </c>
      <c r="T55" s="33">
        <f t="shared" si="91"/>
        <v>67.609783696603984</v>
      </c>
      <c r="U55" s="33">
        <f t="shared" si="91"/>
        <v>71.300623411308422</v>
      </c>
      <c r="V55" s="33">
        <f t="shared" si="91"/>
        <v>68.606939955352161</v>
      </c>
      <c r="W55" s="33" t="e">
        <f t="shared" si="91"/>
        <v>#DIV/0!</v>
      </c>
      <c r="X55" s="33" t="e">
        <f t="shared" si="91"/>
        <v>#DIV/0!</v>
      </c>
      <c r="Y55" s="33" t="e">
        <f t="shared" si="91"/>
        <v>#DIV/0!</v>
      </c>
      <c r="Z55" s="33" t="e">
        <f t="shared" si="91"/>
        <v>#DIV/0!</v>
      </c>
      <c r="AA55" s="33" t="e">
        <f t="shared" si="91"/>
        <v>#DIV/0!</v>
      </c>
      <c r="AB55" s="33" t="e">
        <f t="shared" si="91"/>
        <v>#DIV/0!</v>
      </c>
      <c r="AC55" s="33" t="e">
        <f t="shared" si="91"/>
        <v>#DIV/0!</v>
      </c>
      <c r="AD55" s="33" t="e">
        <f t="shared" si="91"/>
        <v>#DIV/0!</v>
      </c>
      <c r="AE55" s="48">
        <f t="shared" si="91"/>
        <v>68.786546441327943</v>
      </c>
    </row>
    <row r="56" spans="2:31" x14ac:dyDescent="0.25">
      <c r="B56" s="16" t="s">
        <v>20</v>
      </c>
      <c r="C56" s="33">
        <f t="shared" ref="C56:O56" si="92">+C34/C23*100</f>
        <v>115.9407290847102</v>
      </c>
      <c r="D56" s="33">
        <f t="shared" si="92"/>
        <v>109.97909816143886</v>
      </c>
      <c r="E56" s="33">
        <f t="shared" si="92"/>
        <v>135.98887207335531</v>
      </c>
      <c r="F56" s="33">
        <f t="shared" si="92"/>
        <v>136.84059183583599</v>
      </c>
      <c r="G56" s="33" t="e">
        <f t="shared" si="92"/>
        <v>#DIV/0!</v>
      </c>
      <c r="H56" s="33" t="e">
        <f t="shared" si="92"/>
        <v>#DIV/0!</v>
      </c>
      <c r="I56" s="33" t="e">
        <f t="shared" si="92"/>
        <v>#DIV/0!</v>
      </c>
      <c r="J56" s="33" t="e">
        <f t="shared" si="92"/>
        <v>#DIV/0!</v>
      </c>
      <c r="K56" s="33" t="e">
        <f t="shared" si="92"/>
        <v>#DIV/0!</v>
      </c>
      <c r="L56" s="33" t="e">
        <f t="shared" si="92"/>
        <v>#DIV/0!</v>
      </c>
      <c r="M56" s="33" t="e">
        <f t="shared" si="92"/>
        <v>#DIV/0!</v>
      </c>
      <c r="N56" s="33" t="e">
        <f t="shared" si="92"/>
        <v>#DIV/0!</v>
      </c>
      <c r="O56" s="48">
        <f t="shared" si="92"/>
        <v>122.41616961284025</v>
      </c>
      <c r="Q56" s="35"/>
      <c r="R56" s="27" t="str">
        <f t="shared" si="88"/>
        <v>Mineria</v>
      </c>
      <c r="S56" s="33">
        <f t="shared" ref="S56:AE56" si="93">+S34/S23*100</f>
        <v>100.8684343036979</v>
      </c>
      <c r="T56" s="33">
        <f t="shared" si="93"/>
        <v>95.681815400451782</v>
      </c>
      <c r="U56" s="33">
        <f t="shared" si="93"/>
        <v>118.31031870381912</v>
      </c>
      <c r="V56" s="33">
        <f t="shared" si="93"/>
        <v>119.05131489717731</v>
      </c>
      <c r="W56" s="33" t="e">
        <f t="shared" si="93"/>
        <v>#DIV/0!</v>
      </c>
      <c r="X56" s="33" t="e">
        <f t="shared" si="93"/>
        <v>#DIV/0!</v>
      </c>
      <c r="Y56" s="33" t="e">
        <f t="shared" si="93"/>
        <v>#DIV/0!</v>
      </c>
      <c r="Z56" s="33" t="e">
        <f t="shared" si="93"/>
        <v>#DIV/0!</v>
      </c>
      <c r="AA56" s="33" t="e">
        <f t="shared" si="93"/>
        <v>#DIV/0!</v>
      </c>
      <c r="AB56" s="33" t="e">
        <f t="shared" si="93"/>
        <v>#DIV/0!</v>
      </c>
      <c r="AC56" s="33" t="e">
        <f t="shared" si="93"/>
        <v>#DIV/0!</v>
      </c>
      <c r="AD56" s="33" t="e">
        <f t="shared" si="93"/>
        <v>#DIV/0!</v>
      </c>
      <c r="AE56" s="48">
        <f t="shared" si="93"/>
        <v>106.502067563171</v>
      </c>
    </row>
    <row r="57" spans="2:31" x14ac:dyDescent="0.25">
      <c r="B57" s="16" t="s">
        <v>121</v>
      </c>
      <c r="C57" s="33">
        <f t="shared" ref="C57:O57" si="94">+C35/C24*100</f>
        <v>101.66355700052232</v>
      </c>
      <c r="D57" s="33">
        <f t="shared" si="94"/>
        <v>102.25702278330886</v>
      </c>
      <c r="E57" s="33">
        <f t="shared" si="94"/>
        <v>103.15621996733033</v>
      </c>
      <c r="F57" s="33">
        <f t="shared" si="94"/>
        <v>103.84309992125267</v>
      </c>
      <c r="G57" s="33" t="e">
        <f t="shared" si="94"/>
        <v>#DIV/0!</v>
      </c>
      <c r="H57" s="33" t="e">
        <f t="shared" si="94"/>
        <v>#DIV/0!</v>
      </c>
      <c r="I57" s="33" t="e">
        <f t="shared" si="94"/>
        <v>#DIV/0!</v>
      </c>
      <c r="J57" s="33" t="e">
        <f t="shared" si="94"/>
        <v>#DIV/0!</v>
      </c>
      <c r="K57" s="33" t="e">
        <f t="shared" si="94"/>
        <v>#DIV/0!</v>
      </c>
      <c r="L57" s="33" t="e">
        <f t="shared" si="94"/>
        <v>#DIV/0!</v>
      </c>
      <c r="M57" s="33" t="e">
        <f t="shared" si="94"/>
        <v>#DIV/0!</v>
      </c>
      <c r="N57" s="33" t="e">
        <f t="shared" si="94"/>
        <v>#DIV/0!</v>
      </c>
      <c r="O57" s="48">
        <f t="shared" si="94"/>
        <v>102.77981034388506</v>
      </c>
      <c r="Q57" s="35"/>
      <c r="R57" s="27" t="str">
        <f t="shared" si="88"/>
        <v>A.Público</v>
      </c>
      <c r="S57" s="33">
        <f t="shared" ref="S57:AE57" si="95">+S35/S24*100</f>
        <v>88.447294590454419</v>
      </c>
      <c r="T57" s="33">
        <f t="shared" si="95"/>
        <v>88.963609821478713</v>
      </c>
      <c r="U57" s="33">
        <f t="shared" si="95"/>
        <v>89.745911371577392</v>
      </c>
      <c r="V57" s="33">
        <f t="shared" si="95"/>
        <v>90.34349693148981</v>
      </c>
      <c r="W57" s="33" t="e">
        <f t="shared" si="95"/>
        <v>#DIV/0!</v>
      </c>
      <c r="X57" s="33" t="e">
        <f t="shared" si="95"/>
        <v>#DIV/0!</v>
      </c>
      <c r="Y57" s="33" t="e">
        <f t="shared" si="95"/>
        <v>#DIV/0!</v>
      </c>
      <c r="Z57" s="33" t="e">
        <f t="shared" si="95"/>
        <v>#DIV/0!</v>
      </c>
      <c r="AA57" s="33" t="e">
        <f t="shared" si="95"/>
        <v>#DIV/0!</v>
      </c>
      <c r="AB57" s="33" t="e">
        <f t="shared" si="95"/>
        <v>#DIV/0!</v>
      </c>
      <c r="AC57" s="33" t="e">
        <f t="shared" si="95"/>
        <v>#DIV/0!</v>
      </c>
      <c r="AD57" s="33" t="e">
        <f t="shared" si="95"/>
        <v>#DIV/0!</v>
      </c>
      <c r="AE57" s="48">
        <f t="shared" si="95"/>
        <v>89.418434999179979</v>
      </c>
    </row>
    <row r="58" spans="2:31" x14ac:dyDescent="0.25">
      <c r="B58" s="16" t="s">
        <v>22</v>
      </c>
      <c r="C58" s="33">
        <f t="shared" ref="C58:O58" si="96">+C36/C25*100</f>
        <v>95.110853604073696</v>
      </c>
      <c r="D58" s="33">
        <f t="shared" si="96"/>
        <v>96.138887539827977</v>
      </c>
      <c r="E58" s="33">
        <f t="shared" si="96"/>
        <v>96.898899677893695</v>
      </c>
      <c r="F58" s="33">
        <f t="shared" si="96"/>
        <v>96.673474148055533</v>
      </c>
      <c r="G58" s="33" t="e">
        <f t="shared" si="96"/>
        <v>#DIV/0!</v>
      </c>
      <c r="H58" s="33" t="e">
        <f t="shared" si="96"/>
        <v>#DIV/0!</v>
      </c>
      <c r="I58" s="33" t="e">
        <f t="shared" si="96"/>
        <v>#DIV/0!</v>
      </c>
      <c r="J58" s="33" t="e">
        <f t="shared" si="96"/>
        <v>#DIV/0!</v>
      </c>
      <c r="K58" s="33" t="e">
        <f t="shared" si="96"/>
        <v>#DIV/0!</v>
      </c>
      <c r="L58" s="33" t="e">
        <f t="shared" si="96"/>
        <v>#DIV/0!</v>
      </c>
      <c r="M58" s="33" t="e">
        <f t="shared" si="96"/>
        <v>#DIV/0!</v>
      </c>
      <c r="N58" s="33" t="e">
        <f t="shared" si="96"/>
        <v>#DIV/0!</v>
      </c>
      <c r="O58" s="48">
        <f t="shared" si="96"/>
        <v>96.210231159509036</v>
      </c>
      <c r="Q58" s="35"/>
      <c r="R58" s="27" t="str">
        <f t="shared" si="88"/>
        <v>Otros</v>
      </c>
      <c r="S58" s="33">
        <f t="shared" ref="S58:AE58" si="97">+S36/S25*100</f>
        <v>82.746442635544113</v>
      </c>
      <c r="T58" s="33">
        <f t="shared" si="97"/>
        <v>83.64083215965033</v>
      </c>
      <c r="U58" s="33">
        <f t="shared" si="97"/>
        <v>84.302042719767513</v>
      </c>
      <c r="V58" s="33">
        <f t="shared" si="97"/>
        <v>84.10592250880832</v>
      </c>
      <c r="W58" s="33" t="e">
        <f t="shared" si="97"/>
        <v>#DIV/0!</v>
      </c>
      <c r="X58" s="33" t="e">
        <f t="shared" si="97"/>
        <v>#DIV/0!</v>
      </c>
      <c r="Y58" s="33" t="e">
        <f t="shared" si="97"/>
        <v>#DIV/0!</v>
      </c>
      <c r="Z58" s="33" t="e">
        <f t="shared" si="97"/>
        <v>#DIV/0!</v>
      </c>
      <c r="AA58" s="33" t="e">
        <f t="shared" si="97"/>
        <v>#DIV/0!</v>
      </c>
      <c r="AB58" s="33" t="e">
        <f t="shared" si="97"/>
        <v>#DIV/0!</v>
      </c>
      <c r="AC58" s="33" t="e">
        <f t="shared" si="97"/>
        <v>#DIV/0!</v>
      </c>
      <c r="AD58" s="33" t="e">
        <f t="shared" si="97"/>
        <v>#DIV/0!</v>
      </c>
      <c r="AE58" s="48">
        <f t="shared" si="97"/>
        <v>83.702901108772863</v>
      </c>
    </row>
    <row r="59" spans="2:31" x14ac:dyDescent="0.25">
      <c r="B59" s="7" t="s">
        <v>14</v>
      </c>
      <c r="C59" s="49">
        <f t="shared" ref="C59:O59" si="98">+C37/C26*100</f>
        <v>97.63271971520345</v>
      </c>
      <c r="D59" s="50">
        <f t="shared" si="98"/>
        <v>97.631450574084951</v>
      </c>
      <c r="E59" s="50">
        <f t="shared" si="98"/>
        <v>100.16076305833226</v>
      </c>
      <c r="F59" s="50">
        <f t="shared" si="98"/>
        <v>99.923757359162195</v>
      </c>
      <c r="G59" s="50" t="e">
        <f t="shared" si="98"/>
        <v>#DIV/0!</v>
      </c>
      <c r="H59" s="50" t="e">
        <f t="shared" si="98"/>
        <v>#DIV/0!</v>
      </c>
      <c r="I59" s="50" t="e">
        <f t="shared" si="98"/>
        <v>#DIV/0!</v>
      </c>
      <c r="J59" s="50" t="e">
        <f t="shared" si="98"/>
        <v>#DIV/0!</v>
      </c>
      <c r="K59" s="50" t="e">
        <f t="shared" si="98"/>
        <v>#DIV/0!</v>
      </c>
      <c r="L59" s="50" t="e">
        <f t="shared" si="98"/>
        <v>#DIV/0!</v>
      </c>
      <c r="M59" s="50" t="e">
        <f t="shared" si="98"/>
        <v>#DIV/0!</v>
      </c>
      <c r="N59" s="50" t="e">
        <f t="shared" si="98"/>
        <v>#DIV/0!</v>
      </c>
      <c r="O59" s="47">
        <f t="shared" si="98"/>
        <v>98.827061153444376</v>
      </c>
      <c r="Q59" s="35"/>
      <c r="R59" s="7" t="s">
        <v>14</v>
      </c>
      <c r="S59" s="49">
        <f t="shared" ref="S59:AE59" si="99">+S37/S26*100</f>
        <v>84.940466152227017</v>
      </c>
      <c r="T59" s="49">
        <f t="shared" si="99"/>
        <v>84.939361999453908</v>
      </c>
      <c r="U59" s="49">
        <f t="shared" si="99"/>
        <v>87.139863860749074</v>
      </c>
      <c r="V59" s="49">
        <f t="shared" si="99"/>
        <v>86.933668902471112</v>
      </c>
      <c r="W59" s="49" t="e">
        <f t="shared" si="99"/>
        <v>#DIV/0!</v>
      </c>
      <c r="X59" s="49" t="e">
        <f t="shared" si="99"/>
        <v>#DIV/0!</v>
      </c>
      <c r="Y59" s="49" t="e">
        <f t="shared" si="99"/>
        <v>#DIV/0!</v>
      </c>
      <c r="Z59" s="49" t="e">
        <f t="shared" si="99"/>
        <v>#DIV/0!</v>
      </c>
      <c r="AA59" s="49" t="e">
        <f t="shared" si="99"/>
        <v>#DIV/0!</v>
      </c>
      <c r="AB59" s="49" t="e">
        <f t="shared" si="99"/>
        <v>#DIV/0!</v>
      </c>
      <c r="AC59" s="49" t="e">
        <f t="shared" si="99"/>
        <v>#DIV/0!</v>
      </c>
      <c r="AD59" s="49" t="e">
        <f t="shared" si="99"/>
        <v>#DIV/0!</v>
      </c>
      <c r="AE59" s="51">
        <f t="shared" si="99"/>
        <v>85.979543203496618</v>
      </c>
    </row>
    <row r="60" spans="2:31" x14ac:dyDescent="0.25">
      <c r="B60" s="2"/>
      <c r="C60" s="39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Q60" s="35"/>
      <c r="R60" s="18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</row>
    <row r="61" spans="2:31" x14ac:dyDescent="0.25">
      <c r="B61" s="2" t="s">
        <v>30</v>
      </c>
      <c r="C61" s="35"/>
      <c r="D61" s="35"/>
      <c r="E61" s="35"/>
      <c r="F61" s="32"/>
      <c r="G61" s="35"/>
      <c r="H61" s="36"/>
      <c r="I61" s="35"/>
      <c r="J61" s="35"/>
      <c r="K61" s="35"/>
      <c r="L61" s="35"/>
      <c r="M61" s="39"/>
      <c r="N61" s="35"/>
      <c r="O61" s="35"/>
      <c r="Q61" s="35"/>
      <c r="R61" s="2" t="s">
        <v>118</v>
      </c>
      <c r="S61" s="35"/>
      <c r="T61" s="35"/>
      <c r="U61" s="35"/>
      <c r="V61" s="39"/>
      <c r="W61" s="35"/>
      <c r="X61" s="36"/>
      <c r="Y61" s="35"/>
      <c r="Z61" s="35"/>
      <c r="AA61" s="35"/>
      <c r="AB61" s="35"/>
      <c r="AC61" s="39"/>
      <c r="AD61" s="35"/>
      <c r="AE61" s="35"/>
    </row>
    <row r="62" spans="2:31" x14ac:dyDescent="0.25">
      <c r="B62" s="18"/>
      <c r="C62" s="35"/>
      <c r="D62" s="35"/>
      <c r="E62" s="35"/>
      <c r="F62" s="35"/>
      <c r="G62" s="35"/>
      <c r="H62" s="28"/>
      <c r="I62" s="35"/>
      <c r="J62" s="35"/>
      <c r="K62" s="35"/>
      <c r="L62" s="35"/>
      <c r="M62" s="35"/>
      <c r="N62" s="35"/>
      <c r="O62" s="35"/>
      <c r="Q62" s="35"/>
      <c r="R62" s="18"/>
      <c r="S62" s="35"/>
      <c r="T62" s="35"/>
      <c r="U62" s="35"/>
      <c r="V62" s="35"/>
      <c r="W62" s="35"/>
      <c r="X62" s="28"/>
      <c r="Y62" s="35"/>
      <c r="Z62" s="35"/>
      <c r="AA62" s="35"/>
      <c r="AB62" s="35"/>
      <c r="AC62" s="35"/>
      <c r="AD62" s="35"/>
      <c r="AE62" s="35"/>
    </row>
    <row r="63" spans="2:31" x14ac:dyDescent="0.25">
      <c r="B63" s="3" t="s">
        <v>26</v>
      </c>
      <c r="C63" s="4" t="s">
        <v>2</v>
      </c>
      <c r="D63" s="4" t="s">
        <v>3</v>
      </c>
      <c r="E63" s="4" t="s">
        <v>4</v>
      </c>
      <c r="F63" s="41" t="s">
        <v>5</v>
      </c>
      <c r="G63" s="41" t="s">
        <v>6</v>
      </c>
      <c r="H63" s="41" t="s">
        <v>7</v>
      </c>
      <c r="I63" s="41" t="s">
        <v>8</v>
      </c>
      <c r="J63" s="41" t="s">
        <v>9</v>
      </c>
      <c r="K63" s="41" t="s">
        <v>10</v>
      </c>
      <c r="L63" s="41" t="s">
        <v>11</v>
      </c>
      <c r="M63" s="41" t="s">
        <v>12</v>
      </c>
      <c r="N63" s="41" t="s">
        <v>13</v>
      </c>
      <c r="O63" s="42" t="s">
        <v>14</v>
      </c>
      <c r="Q63" s="35"/>
      <c r="R63" s="3" t="s">
        <v>26</v>
      </c>
      <c r="S63" s="4" t="s">
        <v>2</v>
      </c>
      <c r="T63" s="4" t="s">
        <v>3</v>
      </c>
      <c r="U63" s="4" t="s">
        <v>4</v>
      </c>
      <c r="V63" s="41" t="s">
        <v>5</v>
      </c>
      <c r="W63" s="41" t="s">
        <v>6</v>
      </c>
      <c r="X63" s="41" t="s">
        <v>7</v>
      </c>
      <c r="Y63" s="41" t="s">
        <v>8</v>
      </c>
      <c r="Z63" s="41" t="s">
        <v>9</v>
      </c>
      <c r="AA63" s="41" t="s">
        <v>10</v>
      </c>
      <c r="AB63" s="41" t="s">
        <v>11</v>
      </c>
      <c r="AC63" s="41" t="s">
        <v>12</v>
      </c>
      <c r="AD63" s="41" t="s">
        <v>13</v>
      </c>
      <c r="AE63" s="42" t="s">
        <v>14</v>
      </c>
    </row>
    <row r="64" spans="2:31" x14ac:dyDescent="0.25">
      <c r="B64" s="16" t="s">
        <v>17</v>
      </c>
      <c r="C64" s="33">
        <f t="shared" ref="C64:O64" si="100">+C42/C20*100</f>
        <v>12.967651444893805</v>
      </c>
      <c r="D64" s="33">
        <f t="shared" si="100"/>
        <v>12.964852859122466</v>
      </c>
      <c r="E64" s="33">
        <f t="shared" si="100"/>
        <v>13.169295391235462</v>
      </c>
      <c r="F64" s="33">
        <f t="shared" si="100"/>
        <v>13.371129754471401</v>
      </c>
      <c r="G64" s="33" t="e">
        <f t="shared" si="100"/>
        <v>#DIV/0!</v>
      </c>
      <c r="H64" s="33" t="e">
        <f t="shared" si="100"/>
        <v>#DIV/0!</v>
      </c>
      <c r="I64" s="33" t="e">
        <f t="shared" si="100"/>
        <v>#DIV/0!</v>
      </c>
      <c r="J64" s="33" t="e">
        <f t="shared" si="100"/>
        <v>#DIV/0!</v>
      </c>
      <c r="K64" s="33" t="e">
        <f t="shared" si="100"/>
        <v>#DIV/0!</v>
      </c>
      <c r="L64" s="33" t="e">
        <f t="shared" si="100"/>
        <v>#DIV/0!</v>
      </c>
      <c r="M64" s="33" t="e">
        <f t="shared" si="100"/>
        <v>#DIV/0!</v>
      </c>
      <c r="N64" s="33" t="e">
        <f t="shared" si="100"/>
        <v>#DIV/0!</v>
      </c>
      <c r="O64" s="48">
        <f t="shared" si="100"/>
        <v>13.113910131264673</v>
      </c>
      <c r="Q64" s="35"/>
      <c r="R64" s="27" t="str">
        <f>+B64</f>
        <v>Residencial</v>
      </c>
      <c r="S64" s="33">
        <f t="shared" ref="S64:AE64" si="101">+S42/S20*100</f>
        <v>11.281856757057609</v>
      </c>
      <c r="T64" s="33">
        <f t="shared" si="101"/>
        <v>11.279421987436548</v>
      </c>
      <c r="U64" s="33">
        <f t="shared" si="101"/>
        <v>11.457286990374849</v>
      </c>
      <c r="V64" s="33">
        <f t="shared" si="101"/>
        <v>11.632882886390117</v>
      </c>
      <c r="W64" s="33" t="e">
        <f t="shared" si="101"/>
        <v>#DIV/0!</v>
      </c>
      <c r="X64" s="33" t="e">
        <f t="shared" si="101"/>
        <v>#DIV/0!</v>
      </c>
      <c r="Y64" s="33" t="e">
        <f t="shared" si="101"/>
        <v>#DIV/0!</v>
      </c>
      <c r="Z64" s="33" t="e">
        <f t="shared" si="101"/>
        <v>#DIV/0!</v>
      </c>
      <c r="AA64" s="33" t="e">
        <f t="shared" si="101"/>
        <v>#DIV/0!</v>
      </c>
      <c r="AB64" s="33" t="e">
        <f t="shared" si="101"/>
        <v>#DIV/0!</v>
      </c>
      <c r="AC64" s="33" t="e">
        <f t="shared" si="101"/>
        <v>#DIV/0!</v>
      </c>
      <c r="AD64" s="33" t="e">
        <f t="shared" si="101"/>
        <v>#DIV/0!</v>
      </c>
      <c r="AE64" s="48">
        <f t="shared" si="101"/>
        <v>11.409101814200266</v>
      </c>
    </row>
    <row r="65" spans="2:31" x14ac:dyDescent="0.25">
      <c r="B65" s="16" t="s">
        <v>18</v>
      </c>
      <c r="C65" s="33">
        <f t="shared" ref="C65:O65" si="102">+C43/C21*100</f>
        <v>19.175581058234016</v>
      </c>
      <c r="D65" s="33">
        <f t="shared" si="102"/>
        <v>19.217130461628503</v>
      </c>
      <c r="E65" s="33">
        <f t="shared" si="102"/>
        <v>19.481984312373235</v>
      </c>
      <c r="F65" s="33">
        <f t="shared" si="102"/>
        <v>19.653782437604878</v>
      </c>
      <c r="G65" s="33" t="e">
        <f t="shared" si="102"/>
        <v>#DIV/0!</v>
      </c>
      <c r="H65" s="33" t="e">
        <f t="shared" si="102"/>
        <v>#DIV/0!</v>
      </c>
      <c r="I65" s="33" t="e">
        <f t="shared" si="102"/>
        <v>#DIV/0!</v>
      </c>
      <c r="J65" s="33" t="e">
        <f t="shared" si="102"/>
        <v>#DIV/0!</v>
      </c>
      <c r="K65" s="33" t="e">
        <f t="shared" si="102"/>
        <v>#DIV/0!</v>
      </c>
      <c r="L65" s="33" t="e">
        <f t="shared" si="102"/>
        <v>#DIV/0!</v>
      </c>
      <c r="M65" s="33" t="e">
        <f t="shared" si="102"/>
        <v>#DIV/0!</v>
      </c>
      <c r="N65" s="33" t="e">
        <f t="shared" si="102"/>
        <v>#DIV/0!</v>
      </c>
      <c r="O65" s="48">
        <f t="shared" si="102"/>
        <v>19.381630527534153</v>
      </c>
      <c r="Q65" s="35"/>
      <c r="R65" s="27" t="str">
        <f t="shared" ref="R65:R69" si="103">+B65</f>
        <v>General</v>
      </c>
      <c r="S65" s="33">
        <f t="shared" ref="S65:AE65" si="104">+S43/S21*100</f>
        <v>16.682755520663594</v>
      </c>
      <c r="T65" s="33">
        <f t="shared" si="104"/>
        <v>16.718903501616801</v>
      </c>
      <c r="U65" s="33">
        <f t="shared" si="104"/>
        <v>16.949326351764714</v>
      </c>
      <c r="V65" s="33">
        <f t="shared" si="104"/>
        <v>17.098790720716242</v>
      </c>
      <c r="W65" s="33" t="e">
        <f t="shared" si="104"/>
        <v>#DIV/0!</v>
      </c>
      <c r="X65" s="33" t="e">
        <f t="shared" si="104"/>
        <v>#DIV/0!</v>
      </c>
      <c r="Y65" s="33" t="e">
        <f t="shared" si="104"/>
        <v>#DIV/0!</v>
      </c>
      <c r="Z65" s="33" t="e">
        <f t="shared" si="104"/>
        <v>#DIV/0!</v>
      </c>
      <c r="AA65" s="33" t="e">
        <f t="shared" si="104"/>
        <v>#DIV/0!</v>
      </c>
      <c r="AB65" s="33" t="e">
        <f t="shared" si="104"/>
        <v>#DIV/0!</v>
      </c>
      <c r="AC65" s="33" t="e">
        <f t="shared" si="104"/>
        <v>#DIV/0!</v>
      </c>
      <c r="AD65" s="33" t="e">
        <f t="shared" si="104"/>
        <v>#DIV/0!</v>
      </c>
      <c r="AE65" s="48">
        <f t="shared" si="104"/>
        <v>16.862018558954713</v>
      </c>
    </row>
    <row r="66" spans="2:31" x14ac:dyDescent="0.25">
      <c r="B66" s="16" t="s">
        <v>19</v>
      </c>
      <c r="C66" s="33">
        <f t="shared" ref="C66:O66" si="105">+C44/C22*100</f>
        <v>11.208088402478602</v>
      </c>
      <c r="D66" s="33">
        <f t="shared" si="105"/>
        <v>11.165574001949398</v>
      </c>
      <c r="E66" s="33">
        <f t="shared" si="105"/>
        <v>11.775106257647712</v>
      </c>
      <c r="F66" s="33">
        <f t="shared" si="105"/>
        <v>11.330251677129105</v>
      </c>
      <c r="G66" s="33" t="e">
        <f t="shared" si="105"/>
        <v>#DIV/0!</v>
      </c>
      <c r="H66" s="33" t="e">
        <f t="shared" si="105"/>
        <v>#DIV/0!</v>
      </c>
      <c r="I66" s="33" t="e">
        <f t="shared" si="105"/>
        <v>#DIV/0!</v>
      </c>
      <c r="J66" s="33" t="e">
        <f t="shared" si="105"/>
        <v>#DIV/0!</v>
      </c>
      <c r="K66" s="33" t="e">
        <f t="shared" si="105"/>
        <v>#DIV/0!</v>
      </c>
      <c r="L66" s="33" t="e">
        <f t="shared" si="105"/>
        <v>#DIV/0!</v>
      </c>
      <c r="M66" s="33" t="e">
        <f t="shared" si="105"/>
        <v>#DIV/0!</v>
      </c>
      <c r="N66" s="33" t="e">
        <f t="shared" si="105"/>
        <v>#DIV/0!</v>
      </c>
      <c r="O66" s="48">
        <f t="shared" si="105"/>
        <v>11.359913205398326</v>
      </c>
      <c r="Q66" s="35"/>
      <c r="R66" s="27" t="str">
        <f t="shared" si="103"/>
        <v>Industrial</v>
      </c>
      <c r="S66" s="33">
        <f t="shared" ref="S66:AE66" si="106">+S44/S22*100</f>
        <v>9.7510369101563832</v>
      </c>
      <c r="T66" s="33">
        <f t="shared" si="106"/>
        <v>9.7140493816959754</v>
      </c>
      <c r="U66" s="33">
        <f t="shared" si="106"/>
        <v>10.24434244415351</v>
      </c>
      <c r="V66" s="33">
        <f t="shared" si="106"/>
        <v>9.8573189591023223</v>
      </c>
      <c r="W66" s="33" t="e">
        <f t="shared" si="106"/>
        <v>#DIV/0!</v>
      </c>
      <c r="X66" s="33" t="e">
        <f t="shared" si="106"/>
        <v>#DIV/0!</v>
      </c>
      <c r="Y66" s="33" t="e">
        <f t="shared" si="106"/>
        <v>#DIV/0!</v>
      </c>
      <c r="Z66" s="33" t="e">
        <f t="shared" si="106"/>
        <v>#DIV/0!</v>
      </c>
      <c r="AA66" s="33" t="e">
        <f t="shared" si="106"/>
        <v>#DIV/0!</v>
      </c>
      <c r="AB66" s="33" t="e">
        <f t="shared" si="106"/>
        <v>#DIV/0!</v>
      </c>
      <c r="AC66" s="33" t="e">
        <f t="shared" si="106"/>
        <v>#DIV/0!</v>
      </c>
      <c r="AD66" s="33" t="e">
        <f t="shared" si="106"/>
        <v>#DIV/0!</v>
      </c>
      <c r="AE66" s="48">
        <f t="shared" si="106"/>
        <v>9.883124488696545</v>
      </c>
    </row>
    <row r="67" spans="2:31" x14ac:dyDescent="0.25">
      <c r="B67" s="16" t="s">
        <v>20</v>
      </c>
      <c r="C67" s="33">
        <f t="shared" ref="C67:O67" si="107">+C45/C23*100</f>
        <v>16.658150730561815</v>
      </c>
      <c r="D67" s="33">
        <f t="shared" si="107"/>
        <v>15.80159456342512</v>
      </c>
      <c r="E67" s="33">
        <f t="shared" si="107"/>
        <v>19.538631045022314</v>
      </c>
      <c r="F67" s="33">
        <f t="shared" si="107"/>
        <v>19.661004574114365</v>
      </c>
      <c r="G67" s="33" t="e">
        <f t="shared" si="107"/>
        <v>#DIV/0!</v>
      </c>
      <c r="H67" s="33" t="e">
        <f t="shared" si="107"/>
        <v>#DIV/0!</v>
      </c>
      <c r="I67" s="33" t="e">
        <f t="shared" si="107"/>
        <v>#DIV/0!</v>
      </c>
      <c r="J67" s="33" t="e">
        <f t="shared" si="107"/>
        <v>#DIV/0!</v>
      </c>
      <c r="K67" s="33" t="e">
        <f t="shared" si="107"/>
        <v>#DIV/0!</v>
      </c>
      <c r="L67" s="33" t="e">
        <f t="shared" si="107"/>
        <v>#DIV/0!</v>
      </c>
      <c r="M67" s="33" t="e">
        <f t="shared" si="107"/>
        <v>#DIV/0!</v>
      </c>
      <c r="N67" s="33" t="e">
        <f t="shared" si="107"/>
        <v>#DIV/0!</v>
      </c>
      <c r="O67" s="48">
        <f t="shared" si="107"/>
        <v>17.588530116787389</v>
      </c>
      <c r="Q67" s="35"/>
      <c r="R67" s="27" t="str">
        <f t="shared" si="103"/>
        <v>Mineria</v>
      </c>
      <c r="S67" s="33">
        <f t="shared" ref="S67:AE67" si="108">+S45/S23*100</f>
        <v>14.492591135588775</v>
      </c>
      <c r="T67" s="33">
        <f t="shared" si="108"/>
        <v>13.747387270179857</v>
      </c>
      <c r="U67" s="33">
        <f t="shared" si="108"/>
        <v>16.998609009169414</v>
      </c>
      <c r="V67" s="33">
        <f t="shared" si="108"/>
        <v>17.105073979479499</v>
      </c>
      <c r="W67" s="33" t="e">
        <f t="shared" si="108"/>
        <v>#DIV/0!</v>
      </c>
      <c r="X67" s="33" t="e">
        <f t="shared" si="108"/>
        <v>#DIV/0!</v>
      </c>
      <c r="Y67" s="33" t="e">
        <f t="shared" si="108"/>
        <v>#DIV/0!</v>
      </c>
      <c r="Z67" s="33" t="e">
        <f t="shared" si="108"/>
        <v>#DIV/0!</v>
      </c>
      <c r="AA67" s="33" t="e">
        <f t="shared" si="108"/>
        <v>#DIV/0!</v>
      </c>
      <c r="AB67" s="33" t="e">
        <f t="shared" si="108"/>
        <v>#DIV/0!</v>
      </c>
      <c r="AC67" s="33" t="e">
        <f t="shared" si="108"/>
        <v>#DIV/0!</v>
      </c>
      <c r="AD67" s="33" t="e">
        <f t="shared" si="108"/>
        <v>#DIV/0!</v>
      </c>
      <c r="AE67" s="48">
        <f t="shared" si="108"/>
        <v>15.302021201605031</v>
      </c>
    </row>
    <row r="68" spans="2:31" x14ac:dyDescent="0.25">
      <c r="B68" s="16" t="s">
        <v>121</v>
      </c>
      <c r="C68" s="33">
        <f t="shared" ref="C68:O68" si="109">+C46/C24*100</f>
        <v>14.606832902373897</v>
      </c>
      <c r="D68" s="33">
        <f t="shared" si="109"/>
        <v>14.692100974613343</v>
      </c>
      <c r="E68" s="33">
        <f t="shared" si="109"/>
        <v>14.821295972317575</v>
      </c>
      <c r="F68" s="33">
        <f t="shared" si="109"/>
        <v>14.919985620869635</v>
      </c>
      <c r="G68" s="33" t="e">
        <f t="shared" si="109"/>
        <v>#DIV/0!</v>
      </c>
      <c r="H68" s="33" t="e">
        <f t="shared" si="109"/>
        <v>#DIV/0!</v>
      </c>
      <c r="I68" s="33" t="e">
        <f t="shared" si="109"/>
        <v>#DIV/0!</v>
      </c>
      <c r="J68" s="33" t="e">
        <f t="shared" si="109"/>
        <v>#DIV/0!</v>
      </c>
      <c r="K68" s="33" t="e">
        <f t="shared" si="109"/>
        <v>#DIV/0!</v>
      </c>
      <c r="L68" s="33" t="e">
        <f t="shared" si="109"/>
        <v>#DIV/0!</v>
      </c>
      <c r="M68" s="33" t="e">
        <f t="shared" si="109"/>
        <v>#DIV/0!</v>
      </c>
      <c r="N68" s="33" t="e">
        <f t="shared" si="109"/>
        <v>#DIV/0!</v>
      </c>
      <c r="O68" s="48">
        <f t="shared" si="109"/>
        <v>14.767214129868542</v>
      </c>
      <c r="Q68" s="35"/>
      <c r="R68" s="27" t="str">
        <f t="shared" si="103"/>
        <v>A.Público</v>
      </c>
      <c r="S68" s="33">
        <f t="shared" ref="S68:AE68" si="110">+S46/S24*100</f>
        <v>12.70794462506529</v>
      </c>
      <c r="T68" s="33">
        <f t="shared" si="110"/>
        <v>12.782127847913607</v>
      </c>
      <c r="U68" s="33">
        <f t="shared" si="110"/>
        <v>12.894527495916291</v>
      </c>
      <c r="V68" s="33">
        <f t="shared" si="110"/>
        <v>12.980387490156584</v>
      </c>
      <c r="W68" s="33" t="e">
        <f t="shared" si="110"/>
        <v>#DIV/0!</v>
      </c>
      <c r="X68" s="33" t="e">
        <f t="shared" si="110"/>
        <v>#DIV/0!</v>
      </c>
      <c r="Y68" s="33" t="e">
        <f t="shared" si="110"/>
        <v>#DIV/0!</v>
      </c>
      <c r="Z68" s="33" t="e">
        <f t="shared" si="110"/>
        <v>#DIV/0!</v>
      </c>
      <c r="AA68" s="33" t="e">
        <f t="shared" si="110"/>
        <v>#DIV/0!</v>
      </c>
      <c r="AB68" s="33" t="e">
        <f t="shared" si="110"/>
        <v>#DIV/0!</v>
      </c>
      <c r="AC68" s="33" t="e">
        <f t="shared" si="110"/>
        <v>#DIV/0!</v>
      </c>
      <c r="AD68" s="33" t="e">
        <f t="shared" si="110"/>
        <v>#DIV/0!</v>
      </c>
      <c r="AE68" s="48">
        <f t="shared" si="110"/>
        <v>12.847476292985633</v>
      </c>
    </row>
    <row r="69" spans="2:31" x14ac:dyDescent="0.25">
      <c r="B69" s="16" t="s">
        <v>22</v>
      </c>
      <c r="C69" s="33">
        <f t="shared" ref="C69:O69" si="111">+C47/C25*100</f>
        <v>13.665352529320934</v>
      </c>
      <c r="D69" s="33">
        <f t="shared" si="111"/>
        <v>13.813058554572985</v>
      </c>
      <c r="E69" s="33">
        <f t="shared" si="111"/>
        <v>13.922255700846794</v>
      </c>
      <c r="F69" s="33">
        <f t="shared" si="111"/>
        <v>13.889866975295334</v>
      </c>
      <c r="G69" s="33" t="e">
        <f t="shared" si="111"/>
        <v>#DIV/0!</v>
      </c>
      <c r="H69" s="33" t="e">
        <f t="shared" si="111"/>
        <v>#DIV/0!</v>
      </c>
      <c r="I69" s="33" t="e">
        <f t="shared" si="111"/>
        <v>#DIV/0!</v>
      </c>
      <c r="J69" s="33" t="e">
        <f t="shared" si="111"/>
        <v>#DIV/0!</v>
      </c>
      <c r="K69" s="33" t="e">
        <f t="shared" si="111"/>
        <v>#DIV/0!</v>
      </c>
      <c r="L69" s="33" t="e">
        <f t="shared" si="111"/>
        <v>#DIV/0!</v>
      </c>
      <c r="M69" s="33" t="e">
        <f t="shared" si="111"/>
        <v>#DIV/0!</v>
      </c>
      <c r="N69" s="33" t="e">
        <f t="shared" si="111"/>
        <v>#DIV/0!</v>
      </c>
      <c r="O69" s="48">
        <f t="shared" si="111"/>
        <v>13.823309074642104</v>
      </c>
      <c r="Q69" s="35"/>
      <c r="R69" s="27" t="str">
        <f t="shared" si="103"/>
        <v>Otros</v>
      </c>
      <c r="S69" s="33">
        <f t="shared" ref="S69:AE69" si="112">+S47/S25*100</f>
        <v>11.888856700509212</v>
      </c>
      <c r="T69" s="33">
        <f t="shared" si="112"/>
        <v>12.017360942478497</v>
      </c>
      <c r="U69" s="33">
        <f t="shared" si="112"/>
        <v>12.112362459736712</v>
      </c>
      <c r="V69" s="33">
        <f t="shared" si="112"/>
        <v>12.084184268506942</v>
      </c>
      <c r="W69" s="33" t="e">
        <f t="shared" si="112"/>
        <v>#DIV/0!</v>
      </c>
      <c r="X69" s="33" t="e">
        <f t="shared" si="112"/>
        <v>#DIV/0!</v>
      </c>
      <c r="Y69" s="33" t="e">
        <f t="shared" si="112"/>
        <v>#DIV/0!</v>
      </c>
      <c r="Z69" s="33" t="e">
        <f t="shared" si="112"/>
        <v>#DIV/0!</v>
      </c>
      <c r="AA69" s="33" t="e">
        <f t="shared" si="112"/>
        <v>#DIV/0!</v>
      </c>
      <c r="AB69" s="33" t="e">
        <f t="shared" si="112"/>
        <v>#DIV/0!</v>
      </c>
      <c r="AC69" s="33" t="e">
        <f t="shared" si="112"/>
        <v>#DIV/0!</v>
      </c>
      <c r="AD69" s="33" t="e">
        <f t="shared" si="112"/>
        <v>#DIV/0!</v>
      </c>
      <c r="AE69" s="48">
        <f t="shared" si="112"/>
        <v>12.026278894938629</v>
      </c>
    </row>
    <row r="70" spans="2:31" x14ac:dyDescent="0.25">
      <c r="B70" s="7" t="s">
        <v>14</v>
      </c>
      <c r="C70" s="49">
        <f t="shared" ref="C70:O70" si="113">+C48/C26*100</f>
        <v>14.027689614253372</v>
      </c>
      <c r="D70" s="50">
        <f t="shared" si="113"/>
        <v>14.027507266391515</v>
      </c>
      <c r="E70" s="50">
        <f t="shared" si="113"/>
        <v>14.390914232519004</v>
      </c>
      <c r="F70" s="50">
        <f t="shared" si="113"/>
        <v>14.356861689534798</v>
      </c>
      <c r="G70" s="50" t="e">
        <f t="shared" si="113"/>
        <v>#DIV/0!</v>
      </c>
      <c r="H70" s="50" t="e">
        <f t="shared" si="113"/>
        <v>#DIV/0!</v>
      </c>
      <c r="I70" s="50" t="e">
        <f t="shared" si="113"/>
        <v>#DIV/0!</v>
      </c>
      <c r="J70" s="50" t="e">
        <f t="shared" si="113"/>
        <v>#DIV/0!</v>
      </c>
      <c r="K70" s="50" t="e">
        <f t="shared" si="113"/>
        <v>#DIV/0!</v>
      </c>
      <c r="L70" s="50" t="e">
        <f t="shared" si="113"/>
        <v>#DIV/0!</v>
      </c>
      <c r="M70" s="50" t="e">
        <f t="shared" si="113"/>
        <v>#DIV/0!</v>
      </c>
      <c r="N70" s="50" t="e">
        <f t="shared" si="113"/>
        <v>#DIV/0!</v>
      </c>
      <c r="O70" s="47">
        <f t="shared" si="113"/>
        <v>14.199290395609825</v>
      </c>
      <c r="Q70" s="35"/>
      <c r="R70" s="7" t="s">
        <v>14</v>
      </c>
      <c r="S70" s="49">
        <f t="shared" ref="S70:AE70" si="114">+S48/S26*100</f>
        <v>12.204089964400431</v>
      </c>
      <c r="T70" s="49">
        <f t="shared" si="114"/>
        <v>12.203931321760619</v>
      </c>
      <c r="U70" s="49">
        <f t="shared" si="114"/>
        <v>12.520095382291533</v>
      </c>
      <c r="V70" s="49">
        <f t="shared" si="114"/>
        <v>12.490469669895274</v>
      </c>
      <c r="W70" s="49" t="e">
        <f t="shared" si="114"/>
        <v>#DIV/0!</v>
      </c>
      <c r="X70" s="49" t="e">
        <f t="shared" si="114"/>
        <v>#DIV/0!</v>
      </c>
      <c r="Y70" s="49" t="e">
        <f>+Y48/Y26*100</f>
        <v>#DIV/0!</v>
      </c>
      <c r="Z70" s="49" t="e">
        <f t="shared" si="114"/>
        <v>#DIV/0!</v>
      </c>
      <c r="AA70" s="49" t="e">
        <f t="shared" si="114"/>
        <v>#DIV/0!</v>
      </c>
      <c r="AB70" s="49" t="e">
        <f t="shared" si="114"/>
        <v>#DIV/0!</v>
      </c>
      <c r="AC70" s="49" t="e">
        <f t="shared" si="114"/>
        <v>#DIV/0!</v>
      </c>
      <c r="AD70" s="49" t="e">
        <f t="shared" si="114"/>
        <v>#DIV/0!</v>
      </c>
      <c r="AE70" s="51">
        <f t="shared" si="114"/>
        <v>12.353382644180547</v>
      </c>
    </row>
    <row r="71" spans="2:31" x14ac:dyDescent="0.25">
      <c r="B71" s="2"/>
      <c r="C71" s="35"/>
      <c r="D71" s="52"/>
      <c r="E71" s="52"/>
      <c r="F71" s="52"/>
      <c r="G71" s="52"/>
      <c r="H71" s="52"/>
      <c r="I71" s="35"/>
      <c r="J71" s="35"/>
      <c r="K71" s="35"/>
      <c r="L71" s="35"/>
      <c r="M71" s="35"/>
      <c r="N71" s="35"/>
      <c r="O71" s="35"/>
      <c r="Q71" s="35"/>
      <c r="R71" s="18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</row>
    <row r="72" spans="2:31" x14ac:dyDescent="0.25">
      <c r="B72" s="2"/>
      <c r="C72" s="35"/>
      <c r="D72" s="52"/>
      <c r="E72" s="52"/>
      <c r="F72" s="52"/>
      <c r="G72" s="52"/>
      <c r="H72" s="52"/>
      <c r="I72" s="35"/>
      <c r="J72" s="35"/>
      <c r="K72" s="35"/>
      <c r="L72" s="35"/>
      <c r="M72" s="35"/>
      <c r="N72" s="35"/>
      <c r="O72" s="35"/>
      <c r="Q72" s="35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</row>
    <row r="73" spans="2:31" x14ac:dyDescent="0.25">
      <c r="B73" s="2"/>
      <c r="C73" s="35"/>
      <c r="D73" s="52"/>
      <c r="E73" s="52"/>
      <c r="F73" s="52"/>
      <c r="G73" s="52"/>
      <c r="H73" s="52"/>
      <c r="I73" s="35"/>
      <c r="J73" s="35"/>
      <c r="K73" s="35"/>
      <c r="L73" s="35"/>
      <c r="M73" s="35"/>
      <c r="N73" s="35"/>
      <c r="O73" s="35"/>
      <c r="Q73" s="35"/>
      <c r="R73" s="18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31" x14ac:dyDescent="0.25">
      <c r="B74" s="2"/>
      <c r="C74" s="35"/>
      <c r="D74" s="52"/>
      <c r="E74" s="52"/>
      <c r="F74" s="52"/>
      <c r="G74" s="52"/>
      <c r="H74" s="52"/>
      <c r="I74" s="35"/>
      <c r="J74" s="35"/>
      <c r="K74" s="35"/>
      <c r="L74" s="35"/>
      <c r="M74" s="35"/>
      <c r="N74" s="35"/>
      <c r="O74" s="35"/>
      <c r="Q74" s="35"/>
      <c r="R74" s="18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31" x14ac:dyDescent="0.25">
      <c r="B75" s="2"/>
      <c r="C75" s="35"/>
      <c r="D75" s="52"/>
      <c r="E75" s="52"/>
      <c r="F75" s="52"/>
      <c r="G75" s="52"/>
      <c r="H75" s="52"/>
      <c r="I75" s="35"/>
      <c r="J75" s="35"/>
      <c r="K75" s="35"/>
      <c r="L75" s="35"/>
      <c r="M75" s="35"/>
      <c r="N75" s="35"/>
      <c r="O75" s="35"/>
      <c r="Q75" s="35"/>
      <c r="R75" s="18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31" x14ac:dyDescent="0.25">
      <c r="B76" s="2" t="s">
        <v>31</v>
      </c>
      <c r="C76" s="35"/>
      <c r="D76" s="52"/>
      <c r="E76" s="52"/>
      <c r="F76" s="52"/>
      <c r="G76" s="52"/>
      <c r="H76" s="52"/>
      <c r="I76" s="35"/>
      <c r="J76" s="35"/>
      <c r="K76" s="35"/>
      <c r="L76" s="35"/>
      <c r="M76" s="35"/>
      <c r="N76" s="35"/>
      <c r="O76" s="35"/>
      <c r="Q76" s="35"/>
      <c r="R76" s="2" t="s">
        <v>160</v>
      </c>
      <c r="S76" s="35"/>
      <c r="T76" s="35"/>
      <c r="U76" s="35"/>
      <c r="V76" s="39"/>
      <c r="W76" s="35"/>
      <c r="X76" s="36"/>
      <c r="Y76" s="35"/>
      <c r="Z76" s="35"/>
      <c r="AA76" s="35"/>
      <c r="AB76" s="35"/>
      <c r="AC76" s="39"/>
      <c r="AD76" s="35"/>
      <c r="AE76" s="35"/>
    </row>
    <row r="77" spans="2:31" x14ac:dyDescent="0.25">
      <c r="B77" s="53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10"/>
      <c r="R77" s="18"/>
      <c r="S77" s="35"/>
      <c r="T77" s="35"/>
      <c r="U77" s="35"/>
      <c r="V77" s="35"/>
      <c r="W77" s="35"/>
      <c r="X77" s="28"/>
      <c r="Y77" s="35"/>
      <c r="Z77" s="35"/>
      <c r="AA77" s="35"/>
      <c r="AB77" s="35"/>
      <c r="AC77" s="35"/>
      <c r="AD77" s="35"/>
      <c r="AE77" s="35"/>
    </row>
    <row r="78" spans="2:31" x14ac:dyDescent="0.25">
      <c r="B78" s="3" t="s">
        <v>26</v>
      </c>
      <c r="C78" s="41" t="str">
        <f>+C63</f>
        <v>ENERO</v>
      </c>
      <c r="D78" s="41" t="str">
        <f>+D63</f>
        <v>FEBRERO</v>
      </c>
      <c r="E78" s="41" t="str">
        <f>+E63</f>
        <v>MARZO</v>
      </c>
      <c r="F78" s="41" t="s">
        <v>5</v>
      </c>
      <c r="G78" s="41" t="s">
        <v>6</v>
      </c>
      <c r="H78" s="41" t="s">
        <v>7</v>
      </c>
      <c r="I78" s="41" t="s">
        <v>8</v>
      </c>
      <c r="J78" s="41" t="s">
        <v>9</v>
      </c>
      <c r="K78" s="41" t="s">
        <v>10</v>
      </c>
      <c r="L78" s="41" t="s">
        <v>11</v>
      </c>
      <c r="M78" s="41" t="s">
        <v>12</v>
      </c>
      <c r="N78" s="41" t="s">
        <v>13</v>
      </c>
      <c r="O78" s="42" t="s">
        <v>14</v>
      </c>
      <c r="R78" s="3" t="s">
        <v>26</v>
      </c>
      <c r="S78" s="4" t="s">
        <v>2</v>
      </c>
      <c r="T78" s="4" t="s">
        <v>3</v>
      </c>
      <c r="U78" s="4" t="s">
        <v>4</v>
      </c>
      <c r="V78" s="41" t="s">
        <v>5</v>
      </c>
      <c r="W78" s="41" t="s">
        <v>6</v>
      </c>
      <c r="X78" s="41" t="s">
        <v>7</v>
      </c>
      <c r="Y78" s="41" t="s">
        <v>8</v>
      </c>
      <c r="Z78" s="41" t="s">
        <v>9</v>
      </c>
      <c r="AA78" s="41" t="s">
        <v>10</v>
      </c>
      <c r="AB78" s="41" t="s">
        <v>11</v>
      </c>
      <c r="AC78" s="41" t="s">
        <v>12</v>
      </c>
      <c r="AD78" s="41" t="s">
        <v>13</v>
      </c>
      <c r="AE78" s="42" t="s">
        <v>14</v>
      </c>
    </row>
    <row r="79" spans="2:31" x14ac:dyDescent="0.25">
      <c r="B79" s="16" t="s">
        <v>17</v>
      </c>
      <c r="C79" s="33"/>
      <c r="D79" s="11">
        <f t="shared" ref="D79:N79" si="115">((D20/C20)-1)</f>
        <v>3.5237307029722942E-2</v>
      </c>
      <c r="E79" s="11">
        <f t="shared" si="115"/>
        <v>-3.0384156911644866E-2</v>
      </c>
      <c r="F79" s="11">
        <f t="shared" si="115"/>
        <v>-5.1198122181203787E-2</v>
      </c>
      <c r="G79" s="11">
        <f t="shared" si="115"/>
        <v>-1</v>
      </c>
      <c r="H79" s="11" t="e">
        <f t="shared" si="115"/>
        <v>#DIV/0!</v>
      </c>
      <c r="I79" s="11" t="e">
        <f t="shared" si="115"/>
        <v>#DIV/0!</v>
      </c>
      <c r="J79" s="11" t="e">
        <f t="shared" si="115"/>
        <v>#DIV/0!</v>
      </c>
      <c r="K79" s="11" t="e">
        <f t="shared" si="115"/>
        <v>#DIV/0!</v>
      </c>
      <c r="L79" s="11" t="e">
        <f t="shared" si="115"/>
        <v>#DIV/0!</v>
      </c>
      <c r="M79" s="11" t="e">
        <f t="shared" si="115"/>
        <v>#DIV/0!</v>
      </c>
      <c r="N79" s="11" t="e">
        <f t="shared" si="115"/>
        <v>#DIV/0!</v>
      </c>
      <c r="O79" s="34"/>
      <c r="R79" s="27" t="str">
        <f>+B79</f>
        <v>Residencial</v>
      </c>
      <c r="S79" s="54"/>
      <c r="T79" s="11">
        <f t="shared" ref="T79:AD79" si="116">(T64/S64)-1</f>
        <v>-2.1581284654570432E-4</v>
      </c>
      <c r="U79" s="11">
        <f t="shared" si="116"/>
        <v>1.5768982057450698E-2</v>
      </c>
      <c r="V79" s="11">
        <f t="shared" si="116"/>
        <v>1.5326132282693639E-2</v>
      </c>
      <c r="W79" s="11" t="e">
        <f t="shared" si="116"/>
        <v>#DIV/0!</v>
      </c>
      <c r="X79" s="11" t="e">
        <f t="shared" si="116"/>
        <v>#DIV/0!</v>
      </c>
      <c r="Y79" s="11" t="e">
        <f t="shared" si="116"/>
        <v>#DIV/0!</v>
      </c>
      <c r="Z79" s="11" t="e">
        <f t="shared" si="116"/>
        <v>#DIV/0!</v>
      </c>
      <c r="AA79" s="11" t="e">
        <f t="shared" si="116"/>
        <v>#DIV/0!</v>
      </c>
      <c r="AB79" s="11" t="e">
        <f t="shared" si="116"/>
        <v>#DIV/0!</v>
      </c>
      <c r="AC79" s="11" t="e">
        <f t="shared" si="116"/>
        <v>#DIV/0!</v>
      </c>
      <c r="AD79" s="11" t="e">
        <f t="shared" si="116"/>
        <v>#DIV/0!</v>
      </c>
      <c r="AE79" s="12"/>
    </row>
    <row r="80" spans="2:31" x14ac:dyDescent="0.25">
      <c r="B80" s="16" t="s">
        <v>18</v>
      </c>
      <c r="C80" s="33"/>
      <c r="D80" s="11">
        <f t="shared" ref="D80:N80" si="117">((D21/C21)-1)</f>
        <v>4.5646363449954652E-2</v>
      </c>
      <c r="E80" s="11">
        <f t="shared" si="117"/>
        <v>-2.292368967350833E-2</v>
      </c>
      <c r="F80" s="11">
        <f t="shared" si="117"/>
        <v>-9.0698118114838078E-3</v>
      </c>
      <c r="G80" s="11">
        <f t="shared" si="117"/>
        <v>-1</v>
      </c>
      <c r="H80" s="11" t="e">
        <f t="shared" si="117"/>
        <v>#DIV/0!</v>
      </c>
      <c r="I80" s="11" t="e">
        <f t="shared" si="117"/>
        <v>#DIV/0!</v>
      </c>
      <c r="J80" s="11" t="e">
        <f t="shared" si="117"/>
        <v>#DIV/0!</v>
      </c>
      <c r="K80" s="11" t="e">
        <f t="shared" si="117"/>
        <v>#DIV/0!</v>
      </c>
      <c r="L80" s="11" t="e">
        <f t="shared" si="117"/>
        <v>#DIV/0!</v>
      </c>
      <c r="M80" s="11" t="e">
        <f t="shared" si="117"/>
        <v>#DIV/0!</v>
      </c>
      <c r="N80" s="11" t="e">
        <f t="shared" si="117"/>
        <v>#DIV/0!</v>
      </c>
      <c r="O80" s="34"/>
      <c r="R80" s="27" t="str">
        <f t="shared" ref="R80:R84" si="118">+B80</f>
        <v>General</v>
      </c>
      <c r="S80" s="54"/>
      <c r="T80" s="11">
        <f t="shared" ref="T80:AD80" si="119">(T65/S65)-1</f>
        <v>2.166787189828101E-3</v>
      </c>
      <c r="U80" s="11">
        <f t="shared" si="119"/>
        <v>1.3782174777528411E-2</v>
      </c>
      <c r="V80" s="11">
        <f t="shared" si="119"/>
        <v>8.8183073385665889E-3</v>
      </c>
      <c r="W80" s="11" t="e">
        <f t="shared" si="119"/>
        <v>#DIV/0!</v>
      </c>
      <c r="X80" s="11" t="e">
        <f t="shared" si="119"/>
        <v>#DIV/0!</v>
      </c>
      <c r="Y80" s="11" t="e">
        <f t="shared" si="119"/>
        <v>#DIV/0!</v>
      </c>
      <c r="Z80" s="11" t="e">
        <f t="shared" si="119"/>
        <v>#DIV/0!</v>
      </c>
      <c r="AA80" s="11" t="e">
        <f t="shared" si="119"/>
        <v>#DIV/0!</v>
      </c>
      <c r="AB80" s="11" t="e">
        <f t="shared" si="119"/>
        <v>#DIV/0!</v>
      </c>
      <c r="AC80" s="11" t="e">
        <f t="shared" si="119"/>
        <v>#DIV/0!</v>
      </c>
      <c r="AD80" s="11" t="e">
        <f t="shared" si="119"/>
        <v>#DIV/0!</v>
      </c>
      <c r="AE80" s="12"/>
    </row>
    <row r="81" spans="2:47" x14ac:dyDescent="0.25">
      <c r="B81" s="16" t="s">
        <v>19</v>
      </c>
      <c r="C81" s="33"/>
      <c r="D81" s="11">
        <f t="shared" ref="D81:N81" si="120">((D22/C22)-1)</f>
        <v>5.6785056250342913E-2</v>
      </c>
      <c r="E81" s="11">
        <f t="shared" si="120"/>
        <v>-0.11253596454202375</v>
      </c>
      <c r="F81" s="11">
        <f t="shared" si="120"/>
        <v>0.15725378883767416</v>
      </c>
      <c r="G81" s="11">
        <f t="shared" si="120"/>
        <v>-1</v>
      </c>
      <c r="H81" s="11" t="e">
        <f t="shared" si="120"/>
        <v>#DIV/0!</v>
      </c>
      <c r="I81" s="11" t="e">
        <f t="shared" si="120"/>
        <v>#DIV/0!</v>
      </c>
      <c r="J81" s="11" t="e">
        <f t="shared" si="120"/>
        <v>#DIV/0!</v>
      </c>
      <c r="K81" s="11" t="e">
        <f t="shared" si="120"/>
        <v>#DIV/0!</v>
      </c>
      <c r="L81" s="11" t="e">
        <f t="shared" si="120"/>
        <v>#DIV/0!</v>
      </c>
      <c r="M81" s="11" t="e">
        <f t="shared" si="120"/>
        <v>#DIV/0!</v>
      </c>
      <c r="N81" s="11" t="e">
        <f t="shared" si="120"/>
        <v>#DIV/0!</v>
      </c>
      <c r="O81" s="34"/>
      <c r="R81" s="27" t="str">
        <f t="shared" si="118"/>
        <v>Industrial</v>
      </c>
      <c r="S81" s="54"/>
      <c r="T81" s="11">
        <f t="shared" ref="T81:AD81" si="121">(T66/S66)-1</f>
        <v>-3.7931892578401127E-3</v>
      </c>
      <c r="U81" s="11">
        <f t="shared" si="121"/>
        <v>5.4590319816240296E-2</v>
      </c>
      <c r="V81" s="11">
        <f t="shared" si="121"/>
        <v>-3.7779241289621623E-2</v>
      </c>
      <c r="W81" s="11" t="e">
        <f t="shared" si="121"/>
        <v>#DIV/0!</v>
      </c>
      <c r="X81" s="11" t="e">
        <f t="shared" si="121"/>
        <v>#DIV/0!</v>
      </c>
      <c r="Y81" s="11" t="e">
        <f t="shared" si="121"/>
        <v>#DIV/0!</v>
      </c>
      <c r="Z81" s="11" t="e">
        <f t="shared" si="121"/>
        <v>#DIV/0!</v>
      </c>
      <c r="AA81" s="11" t="e">
        <f t="shared" si="121"/>
        <v>#DIV/0!</v>
      </c>
      <c r="AB81" s="11" t="e">
        <f t="shared" si="121"/>
        <v>#DIV/0!</v>
      </c>
      <c r="AC81" s="11" t="e">
        <f t="shared" si="121"/>
        <v>#DIV/0!</v>
      </c>
      <c r="AD81" s="11" t="e">
        <f t="shared" si="121"/>
        <v>#DIV/0!</v>
      </c>
      <c r="AE81" s="12"/>
    </row>
    <row r="82" spans="2:47" x14ac:dyDescent="0.25">
      <c r="B82" s="16" t="s">
        <v>20</v>
      </c>
      <c r="C82" s="33"/>
      <c r="D82" s="11">
        <f t="shared" ref="D82:N82" si="122">((D23/C23)-1)</f>
        <v>0.146505376344086</v>
      </c>
      <c r="E82" s="11">
        <f t="shared" si="122"/>
        <v>-0.35761873445229175</v>
      </c>
      <c r="F82" s="11">
        <f t="shared" si="122"/>
        <v>1.0816344698655778E-2</v>
      </c>
      <c r="G82" s="11">
        <f t="shared" si="122"/>
        <v>-1</v>
      </c>
      <c r="H82" s="11" t="e">
        <f t="shared" si="122"/>
        <v>#DIV/0!</v>
      </c>
      <c r="I82" s="11" t="e">
        <f t="shared" si="122"/>
        <v>#DIV/0!</v>
      </c>
      <c r="J82" s="11" t="e">
        <f t="shared" si="122"/>
        <v>#DIV/0!</v>
      </c>
      <c r="K82" s="11" t="e">
        <f t="shared" si="122"/>
        <v>#DIV/0!</v>
      </c>
      <c r="L82" s="11" t="e">
        <f t="shared" si="122"/>
        <v>#DIV/0!</v>
      </c>
      <c r="M82" s="11" t="e">
        <f t="shared" si="122"/>
        <v>#DIV/0!</v>
      </c>
      <c r="N82" s="11" t="e">
        <f t="shared" si="122"/>
        <v>#DIV/0!</v>
      </c>
      <c r="O82" s="34"/>
      <c r="R82" s="27" t="str">
        <f t="shared" si="118"/>
        <v>Mineria</v>
      </c>
      <c r="S82" s="54"/>
      <c r="T82" s="11">
        <f t="shared" ref="T82:AD82" si="123">(T67/S67)-1</f>
        <v>-5.1419643211968902E-2</v>
      </c>
      <c r="U82" s="11">
        <f t="shared" si="123"/>
        <v>0.23649742857262379</v>
      </c>
      <c r="V82" s="11">
        <f t="shared" si="123"/>
        <v>6.263157782654849E-3</v>
      </c>
      <c r="W82" s="11" t="e">
        <f t="shared" si="123"/>
        <v>#DIV/0!</v>
      </c>
      <c r="X82" s="11" t="e">
        <f t="shared" si="123"/>
        <v>#DIV/0!</v>
      </c>
      <c r="Y82" s="11" t="e">
        <f t="shared" si="123"/>
        <v>#DIV/0!</v>
      </c>
      <c r="Z82" s="11" t="e">
        <f t="shared" si="123"/>
        <v>#DIV/0!</v>
      </c>
      <c r="AA82" s="11" t="e">
        <f t="shared" si="123"/>
        <v>#DIV/0!</v>
      </c>
      <c r="AB82" s="11" t="e">
        <f t="shared" si="123"/>
        <v>#DIV/0!</v>
      </c>
      <c r="AC82" s="11" t="e">
        <f t="shared" si="123"/>
        <v>#DIV/0!</v>
      </c>
      <c r="AD82" s="11" t="e">
        <f t="shared" si="123"/>
        <v>#DIV/0!</v>
      </c>
      <c r="AE82" s="12"/>
    </row>
    <row r="83" spans="2:47" x14ac:dyDescent="0.25">
      <c r="B83" s="16" t="s">
        <v>121</v>
      </c>
      <c r="C83" s="33"/>
      <c r="D83" s="11">
        <f t="shared" ref="D83:N83" si="124">((D24/C24)-1)</f>
        <v>-8.9389440324597724E-2</v>
      </c>
      <c r="E83" s="11">
        <f t="shared" si="124"/>
        <v>3.1519887391386892E-3</v>
      </c>
      <c r="F83" s="11">
        <f t="shared" si="124"/>
        <v>0.28536310761761929</v>
      </c>
      <c r="G83" s="11">
        <f t="shared" si="124"/>
        <v>-1</v>
      </c>
      <c r="H83" s="11" t="e">
        <f t="shared" si="124"/>
        <v>#DIV/0!</v>
      </c>
      <c r="I83" s="11" t="e">
        <f t="shared" si="124"/>
        <v>#DIV/0!</v>
      </c>
      <c r="J83" s="11" t="e">
        <f t="shared" si="124"/>
        <v>#DIV/0!</v>
      </c>
      <c r="K83" s="11" t="e">
        <f t="shared" si="124"/>
        <v>#DIV/0!</v>
      </c>
      <c r="L83" s="11" t="e">
        <f t="shared" si="124"/>
        <v>#DIV/0!</v>
      </c>
      <c r="M83" s="11" t="e">
        <f t="shared" si="124"/>
        <v>#DIV/0!</v>
      </c>
      <c r="N83" s="11" t="e">
        <f t="shared" si="124"/>
        <v>#DIV/0!</v>
      </c>
      <c r="O83" s="34"/>
      <c r="R83" s="27" t="str">
        <f t="shared" si="118"/>
        <v>A.Público</v>
      </c>
      <c r="S83" s="54"/>
      <c r="T83" s="11">
        <f t="shared" ref="T83:AD83" si="125">(T68/S68)-1</f>
        <v>5.8375469076248354E-3</v>
      </c>
      <c r="U83" s="11">
        <f t="shared" si="125"/>
        <v>8.7935005298065416E-3</v>
      </c>
      <c r="V83" s="11">
        <f t="shared" si="125"/>
        <v>6.6586382686364409E-3</v>
      </c>
      <c r="W83" s="11" t="e">
        <f t="shared" si="125"/>
        <v>#DIV/0!</v>
      </c>
      <c r="X83" s="11" t="e">
        <f t="shared" si="125"/>
        <v>#DIV/0!</v>
      </c>
      <c r="Y83" s="11" t="e">
        <f t="shared" si="125"/>
        <v>#DIV/0!</v>
      </c>
      <c r="Z83" s="11" t="e">
        <f t="shared" si="125"/>
        <v>#DIV/0!</v>
      </c>
      <c r="AA83" s="11" t="e">
        <f t="shared" si="125"/>
        <v>#DIV/0!</v>
      </c>
      <c r="AB83" s="11" t="e">
        <f t="shared" si="125"/>
        <v>#DIV/0!</v>
      </c>
      <c r="AC83" s="11" t="e">
        <f t="shared" si="125"/>
        <v>#DIV/0!</v>
      </c>
      <c r="AD83" s="11" t="e">
        <f t="shared" si="125"/>
        <v>#DIV/0!</v>
      </c>
      <c r="AE83" s="12"/>
    </row>
    <row r="84" spans="2:47" x14ac:dyDescent="0.25">
      <c r="B84" s="16" t="s">
        <v>22</v>
      </c>
      <c r="C84" s="33"/>
      <c r="D84" s="11">
        <f t="shared" ref="D84:N84" si="126">((D25/C25)-1)</f>
        <v>-1.9214297529750901E-2</v>
      </c>
      <c r="E84" s="11">
        <f t="shared" si="126"/>
        <v>3.8087669337805163E-3</v>
      </c>
      <c r="F84" s="11">
        <f t="shared" si="126"/>
        <v>7.7331898491803441E-2</v>
      </c>
      <c r="G84" s="11">
        <f t="shared" si="126"/>
        <v>-1</v>
      </c>
      <c r="H84" s="11" t="e">
        <f t="shared" si="126"/>
        <v>#DIV/0!</v>
      </c>
      <c r="I84" s="11" t="e">
        <f t="shared" si="126"/>
        <v>#DIV/0!</v>
      </c>
      <c r="J84" s="11" t="e">
        <f t="shared" si="126"/>
        <v>#DIV/0!</v>
      </c>
      <c r="K84" s="11" t="e">
        <f t="shared" si="126"/>
        <v>#DIV/0!</v>
      </c>
      <c r="L84" s="11" t="e">
        <f t="shared" si="126"/>
        <v>#DIV/0!</v>
      </c>
      <c r="M84" s="11" t="e">
        <f t="shared" si="126"/>
        <v>#DIV/0!</v>
      </c>
      <c r="N84" s="11" t="e">
        <f t="shared" si="126"/>
        <v>#DIV/0!</v>
      </c>
      <c r="O84" s="34"/>
      <c r="R84" s="27" t="str">
        <f t="shared" si="118"/>
        <v>Otros</v>
      </c>
      <c r="S84" s="54"/>
      <c r="T84" s="11">
        <f t="shared" ref="T84:AD84" si="127">(T69/S69)-1</f>
        <v>1.0808797280211335E-2</v>
      </c>
      <c r="U84" s="11">
        <f t="shared" si="127"/>
        <v>7.9053560688526758E-3</v>
      </c>
      <c r="V84" s="11">
        <f t="shared" si="127"/>
        <v>-2.3263992737534434E-3</v>
      </c>
      <c r="W84" s="11" t="e">
        <f t="shared" si="127"/>
        <v>#DIV/0!</v>
      </c>
      <c r="X84" s="11" t="e">
        <f t="shared" si="127"/>
        <v>#DIV/0!</v>
      </c>
      <c r="Y84" s="11" t="e">
        <f t="shared" si="127"/>
        <v>#DIV/0!</v>
      </c>
      <c r="Z84" s="11" t="e">
        <f t="shared" si="127"/>
        <v>#DIV/0!</v>
      </c>
      <c r="AA84" s="11" t="e">
        <f t="shared" si="127"/>
        <v>#DIV/0!</v>
      </c>
      <c r="AB84" s="11" t="e">
        <f t="shared" si="127"/>
        <v>#DIV/0!</v>
      </c>
      <c r="AC84" s="11" t="e">
        <f t="shared" si="127"/>
        <v>#DIV/0!</v>
      </c>
      <c r="AD84" s="11" t="e">
        <f t="shared" si="127"/>
        <v>#DIV/0!</v>
      </c>
      <c r="AE84" s="12"/>
    </row>
    <row r="85" spans="2:47" x14ac:dyDescent="0.25">
      <c r="B85" s="7" t="s">
        <v>14</v>
      </c>
      <c r="C85" s="55"/>
      <c r="D85" s="13">
        <f t="shared" ref="D85:N85" si="128">((D26/C26)-1)</f>
        <v>3.1032110073001773E-2</v>
      </c>
      <c r="E85" s="13">
        <f t="shared" si="128"/>
        <v>-4.4601359369225935E-2</v>
      </c>
      <c r="F85" s="13">
        <f t="shared" si="128"/>
        <v>3.0546004431156737E-2</v>
      </c>
      <c r="G85" s="13">
        <f t="shared" si="128"/>
        <v>-1</v>
      </c>
      <c r="H85" s="13" t="e">
        <f t="shared" si="128"/>
        <v>#DIV/0!</v>
      </c>
      <c r="I85" s="13" t="e">
        <f t="shared" si="128"/>
        <v>#DIV/0!</v>
      </c>
      <c r="J85" s="13" t="e">
        <f t="shared" si="128"/>
        <v>#DIV/0!</v>
      </c>
      <c r="K85" s="13" t="e">
        <f t="shared" si="128"/>
        <v>#DIV/0!</v>
      </c>
      <c r="L85" s="13" t="e">
        <f t="shared" si="128"/>
        <v>#DIV/0!</v>
      </c>
      <c r="M85" s="13" t="e">
        <f t="shared" si="128"/>
        <v>#DIV/0!</v>
      </c>
      <c r="N85" s="15" t="e">
        <f t="shared" si="128"/>
        <v>#DIV/0!</v>
      </c>
      <c r="O85" s="38"/>
      <c r="R85" s="7" t="s">
        <v>14</v>
      </c>
      <c r="S85" s="56"/>
      <c r="T85" s="57">
        <f t="shared" ref="T85:AD85" si="129">(T70/S70)-1</f>
        <v>-1.2999137197100552E-5</v>
      </c>
      <c r="U85" s="57">
        <f t="shared" si="129"/>
        <v>2.5906738754516656E-2</v>
      </c>
      <c r="V85" s="57">
        <f t="shared" si="129"/>
        <v>-2.3662529311206937E-3</v>
      </c>
      <c r="W85" s="57" t="e">
        <f t="shared" si="129"/>
        <v>#DIV/0!</v>
      </c>
      <c r="X85" s="57" t="e">
        <f t="shared" si="129"/>
        <v>#DIV/0!</v>
      </c>
      <c r="Y85" s="57" t="e">
        <f t="shared" si="129"/>
        <v>#DIV/0!</v>
      </c>
      <c r="Z85" s="57" t="e">
        <f t="shared" si="129"/>
        <v>#DIV/0!</v>
      </c>
      <c r="AA85" s="57" t="e">
        <f t="shared" si="129"/>
        <v>#DIV/0!</v>
      </c>
      <c r="AB85" s="57" t="e">
        <f t="shared" si="129"/>
        <v>#DIV/0!</v>
      </c>
      <c r="AC85" s="57" t="e">
        <f t="shared" si="129"/>
        <v>#DIV/0!</v>
      </c>
      <c r="AD85" s="57" t="e">
        <f t="shared" si="129"/>
        <v>#DIV/0!</v>
      </c>
      <c r="AE85" s="14"/>
    </row>
    <row r="86" spans="2:47" x14ac:dyDescent="0.25">
      <c r="B86" s="1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</row>
    <row r="87" spans="2:47" x14ac:dyDescent="0.25">
      <c r="B87" s="2" t="s">
        <v>35</v>
      </c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</row>
    <row r="88" spans="2:47" x14ac:dyDescent="0.25">
      <c r="B88" s="53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</row>
    <row r="89" spans="2:47" x14ac:dyDescent="0.25">
      <c r="B89" s="3" t="s">
        <v>26</v>
      </c>
      <c r="C89" s="41" t="str">
        <f>+C78</f>
        <v>ENERO</v>
      </c>
      <c r="D89" s="41" t="str">
        <f t="shared" ref="D89:E89" si="130">+D78</f>
        <v>FEBRERO</v>
      </c>
      <c r="E89" s="41" t="str">
        <f t="shared" si="130"/>
        <v>MARZO</v>
      </c>
      <c r="F89" s="41" t="s">
        <v>5</v>
      </c>
      <c r="G89" s="41" t="s">
        <v>6</v>
      </c>
      <c r="H89" s="41" t="s">
        <v>7</v>
      </c>
      <c r="I89" s="41" t="s">
        <v>8</v>
      </c>
      <c r="J89" s="41" t="s">
        <v>9</v>
      </c>
      <c r="K89" s="41" t="s">
        <v>10</v>
      </c>
      <c r="L89" s="41" t="s">
        <v>11</v>
      </c>
      <c r="M89" s="41" t="s">
        <v>12</v>
      </c>
      <c r="N89" s="41" t="s">
        <v>13</v>
      </c>
      <c r="O89" s="42" t="s">
        <v>14</v>
      </c>
      <c r="R89" s="53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</row>
    <row r="90" spans="2:47" x14ac:dyDescent="0.25">
      <c r="B90" s="16" t="s">
        <v>17</v>
      </c>
      <c r="C90" s="33"/>
      <c r="D90" s="11">
        <f t="shared" ref="D90:N90" si="131">(D31/C31)-1</f>
        <v>3.5013889519642571E-2</v>
      </c>
      <c r="E90" s="11">
        <f t="shared" si="131"/>
        <v>-1.5094302079364574E-2</v>
      </c>
      <c r="F90" s="11">
        <f t="shared" si="131"/>
        <v>-3.6656659091685029E-2</v>
      </c>
      <c r="G90" s="11">
        <f t="shared" si="131"/>
        <v>-1</v>
      </c>
      <c r="H90" s="11" t="e">
        <f t="shared" si="131"/>
        <v>#DIV/0!</v>
      </c>
      <c r="I90" s="11" t="e">
        <f t="shared" si="131"/>
        <v>#DIV/0!</v>
      </c>
      <c r="J90" s="11" t="e">
        <f t="shared" si="131"/>
        <v>#DIV/0!</v>
      </c>
      <c r="K90" s="11" t="e">
        <f t="shared" si="131"/>
        <v>#DIV/0!</v>
      </c>
      <c r="L90" s="11" t="e">
        <f t="shared" si="131"/>
        <v>#DIV/0!</v>
      </c>
      <c r="M90" s="11" t="e">
        <f t="shared" si="131"/>
        <v>#DIV/0!</v>
      </c>
      <c r="N90" s="11" t="e">
        <f t="shared" si="131"/>
        <v>#DIV/0!</v>
      </c>
      <c r="O90" s="34"/>
      <c r="R90" s="53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</row>
    <row r="91" spans="2:47" x14ac:dyDescent="0.25">
      <c r="B91" s="16" t="s">
        <v>18</v>
      </c>
      <c r="C91" s="33"/>
      <c r="D91" s="11">
        <f t="shared" ref="D91:N91" si="132">(D32/C32)-1</f>
        <v>4.7912056595368124E-2</v>
      </c>
      <c r="E91" s="11">
        <f t="shared" si="132"/>
        <v>-9.4574531936060247E-3</v>
      </c>
      <c r="F91" s="11">
        <f t="shared" si="132"/>
        <v>-3.3148486097378527E-4</v>
      </c>
      <c r="G91" s="11">
        <f t="shared" si="132"/>
        <v>-1</v>
      </c>
      <c r="H91" s="11" t="e">
        <f t="shared" si="132"/>
        <v>#DIV/0!</v>
      </c>
      <c r="I91" s="11" t="e">
        <f t="shared" si="132"/>
        <v>#DIV/0!</v>
      </c>
      <c r="J91" s="11" t="e">
        <f t="shared" si="132"/>
        <v>#DIV/0!</v>
      </c>
      <c r="K91" s="11" t="e">
        <f t="shared" si="132"/>
        <v>#DIV/0!</v>
      </c>
      <c r="L91" s="11" t="e">
        <f t="shared" si="132"/>
        <v>#DIV/0!</v>
      </c>
      <c r="M91" s="11" t="e">
        <f t="shared" si="132"/>
        <v>#DIV/0!</v>
      </c>
      <c r="N91" s="11" t="e">
        <f t="shared" si="132"/>
        <v>#DIV/0!</v>
      </c>
      <c r="O91" s="34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</row>
    <row r="92" spans="2:47" x14ac:dyDescent="0.25">
      <c r="B92" s="16" t="s">
        <v>19</v>
      </c>
      <c r="C92" s="33"/>
      <c r="D92" s="11">
        <f t="shared" ref="D92:N92" si="133">(D33/C33)-1</f>
        <v>5.2776470527128305E-2</v>
      </c>
      <c r="E92" s="11">
        <f t="shared" si="133"/>
        <v>-6.4089019020961646E-2</v>
      </c>
      <c r="F92" s="11">
        <f t="shared" si="133"/>
        <v>0.11353361871584688</v>
      </c>
      <c r="G92" s="11">
        <f t="shared" si="133"/>
        <v>-1</v>
      </c>
      <c r="H92" s="11" t="e">
        <f t="shared" si="133"/>
        <v>#DIV/0!</v>
      </c>
      <c r="I92" s="11" t="e">
        <f t="shared" si="133"/>
        <v>#DIV/0!</v>
      </c>
      <c r="J92" s="11" t="e">
        <f t="shared" si="133"/>
        <v>#DIV/0!</v>
      </c>
      <c r="K92" s="11" t="e">
        <f t="shared" si="133"/>
        <v>#DIV/0!</v>
      </c>
      <c r="L92" s="11" t="e">
        <f t="shared" si="133"/>
        <v>#DIV/0!</v>
      </c>
      <c r="M92" s="11" t="e">
        <f t="shared" si="133"/>
        <v>#DIV/0!</v>
      </c>
      <c r="N92" s="11" t="e">
        <f t="shared" si="133"/>
        <v>#DIV/0!</v>
      </c>
      <c r="O92" s="34"/>
      <c r="R92" s="60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</row>
    <row r="93" spans="2:47" x14ac:dyDescent="0.25">
      <c r="B93" s="16" t="s">
        <v>20</v>
      </c>
      <c r="C93" s="33"/>
      <c r="D93" s="11">
        <f t="shared" ref="D93:N93" si="134">(D34/C34)-1</f>
        <v>8.7552478951868906E-2</v>
      </c>
      <c r="E93" s="11">
        <f t="shared" si="134"/>
        <v>-0.20569721698703081</v>
      </c>
      <c r="F93" s="11">
        <f t="shared" si="134"/>
        <v>1.7147246954789752E-2</v>
      </c>
      <c r="G93" s="11">
        <f t="shared" si="134"/>
        <v>-1</v>
      </c>
      <c r="H93" s="11" t="e">
        <f t="shared" si="134"/>
        <v>#DIV/0!</v>
      </c>
      <c r="I93" s="11" t="e">
        <f t="shared" si="134"/>
        <v>#DIV/0!</v>
      </c>
      <c r="J93" s="11" t="e">
        <f t="shared" si="134"/>
        <v>#DIV/0!</v>
      </c>
      <c r="K93" s="11" t="e">
        <f t="shared" si="134"/>
        <v>#DIV/0!</v>
      </c>
      <c r="L93" s="11" t="e">
        <f t="shared" si="134"/>
        <v>#DIV/0!</v>
      </c>
      <c r="M93" s="11" t="e">
        <f t="shared" si="134"/>
        <v>#DIV/0!</v>
      </c>
      <c r="N93" s="11" t="e">
        <f t="shared" si="134"/>
        <v>#DIV/0!</v>
      </c>
      <c r="O93" s="34"/>
      <c r="R93" s="60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</row>
    <row r="94" spans="2:47" x14ac:dyDescent="0.25">
      <c r="B94" s="16" t="s">
        <v>121</v>
      </c>
      <c r="C94" s="33"/>
      <c r="D94" s="11">
        <f t="shared" ref="D94:N94" si="135">(D35/C35)-1</f>
        <v>-8.4073708467914177E-2</v>
      </c>
      <c r="E94" s="11">
        <f t="shared" si="135"/>
        <v>1.1973206283592663E-2</v>
      </c>
      <c r="F94" s="11">
        <f t="shared" si="135"/>
        <v>0.29392187559509519</v>
      </c>
      <c r="G94" s="11">
        <f t="shared" si="135"/>
        <v>-1</v>
      </c>
      <c r="H94" s="11" t="e">
        <f t="shared" si="135"/>
        <v>#DIV/0!</v>
      </c>
      <c r="I94" s="11" t="e">
        <f t="shared" si="135"/>
        <v>#DIV/0!</v>
      </c>
      <c r="J94" s="11" t="e">
        <f t="shared" si="135"/>
        <v>#DIV/0!</v>
      </c>
      <c r="K94" s="11" t="e">
        <f t="shared" si="135"/>
        <v>#DIV/0!</v>
      </c>
      <c r="L94" s="11" t="e">
        <f t="shared" si="135"/>
        <v>#DIV/0!</v>
      </c>
      <c r="M94" s="11" t="e">
        <f t="shared" si="135"/>
        <v>#DIV/0!</v>
      </c>
      <c r="N94" s="11" t="e">
        <f t="shared" si="135"/>
        <v>#DIV/0!</v>
      </c>
      <c r="O94" s="34"/>
      <c r="R94" s="60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</row>
    <row r="95" spans="2:47" ht="16.5" customHeight="1" x14ac:dyDescent="0.25">
      <c r="B95" s="16" t="s">
        <v>22</v>
      </c>
      <c r="C95" s="33"/>
      <c r="D95" s="11">
        <f t="shared" ref="D95:N95" si="136">(D36/C36)-1</f>
        <v>-8.6131836964203901E-3</v>
      </c>
      <c r="E95" s="11">
        <f t="shared" si="136"/>
        <v>1.1744232661427878E-2</v>
      </c>
      <c r="F95" s="11">
        <f t="shared" si="136"/>
        <v>7.4825594345560686E-2</v>
      </c>
      <c r="G95" s="11">
        <f t="shared" si="136"/>
        <v>-1</v>
      </c>
      <c r="H95" s="11" t="e">
        <f t="shared" si="136"/>
        <v>#DIV/0!</v>
      </c>
      <c r="I95" s="11" t="e">
        <f t="shared" si="136"/>
        <v>#DIV/0!</v>
      </c>
      <c r="J95" s="11" t="e">
        <f t="shared" si="136"/>
        <v>#DIV/0!</v>
      </c>
      <c r="K95" s="11" t="e">
        <f t="shared" si="136"/>
        <v>#DIV/0!</v>
      </c>
      <c r="L95" s="11" t="e">
        <f t="shared" si="136"/>
        <v>#DIV/0!</v>
      </c>
      <c r="M95" s="11" t="e">
        <f t="shared" si="136"/>
        <v>#DIV/0!</v>
      </c>
      <c r="N95" s="11" t="e">
        <f t="shared" si="136"/>
        <v>#DIV/0!</v>
      </c>
      <c r="O95" s="34"/>
      <c r="R95" s="60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</row>
    <row r="96" spans="2:47" x14ac:dyDescent="0.25">
      <c r="B96" s="7" t="s">
        <v>14</v>
      </c>
      <c r="C96" s="61"/>
      <c r="D96" s="57">
        <f>(D37/C37)-1</f>
        <v>3.1018707545148461E-2</v>
      </c>
      <c r="E96" s="57">
        <f t="shared" ref="E96:N96" si="137">(E37/D37)-1</f>
        <v>-1.985009637998425E-2</v>
      </c>
      <c r="F96" s="57">
        <f t="shared" si="137"/>
        <v>2.8107471927516725E-2</v>
      </c>
      <c r="G96" s="57">
        <f t="shared" si="137"/>
        <v>-1</v>
      </c>
      <c r="H96" s="57" t="e">
        <f t="shared" si="137"/>
        <v>#DIV/0!</v>
      </c>
      <c r="I96" s="57" t="e">
        <f t="shared" si="137"/>
        <v>#DIV/0!</v>
      </c>
      <c r="J96" s="57" t="e">
        <f t="shared" si="137"/>
        <v>#DIV/0!</v>
      </c>
      <c r="K96" s="57" t="e">
        <f t="shared" si="137"/>
        <v>#DIV/0!</v>
      </c>
      <c r="L96" s="57" t="e">
        <f t="shared" si="137"/>
        <v>#DIV/0!</v>
      </c>
      <c r="M96" s="57" t="e">
        <f t="shared" si="137"/>
        <v>#DIV/0!</v>
      </c>
      <c r="N96" s="57" t="e">
        <f t="shared" si="137"/>
        <v>#DIV/0!</v>
      </c>
      <c r="O96" s="62"/>
      <c r="R96" s="60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</row>
    <row r="97" spans="2:47" x14ac:dyDescent="0.25">
      <c r="B97" s="10"/>
      <c r="C97" s="33"/>
      <c r="D97" s="33"/>
      <c r="E97" s="33"/>
      <c r="F97" s="33"/>
      <c r="G97" s="63"/>
      <c r="H97" s="63"/>
      <c r="I97" s="63"/>
      <c r="J97" s="63"/>
      <c r="K97" s="63"/>
      <c r="L97" s="63"/>
      <c r="M97" s="63"/>
      <c r="N97" s="63"/>
      <c r="O97" s="63"/>
      <c r="R97" s="10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</row>
    <row r="98" spans="2:47" x14ac:dyDescent="0.25">
      <c r="R98" s="10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</row>
    <row r="99" spans="2:47" x14ac:dyDescent="0.25">
      <c r="R99" s="10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</row>
    <row r="100" spans="2:47" x14ac:dyDescent="0.25">
      <c r="B100" s="8" t="s">
        <v>36</v>
      </c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5"/>
      <c r="O100" s="66"/>
      <c r="R100" s="10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</row>
    <row r="101" spans="2:47" x14ac:dyDescent="0.25">
      <c r="B101" s="8" t="s">
        <v>37</v>
      </c>
      <c r="C101" s="64">
        <v>6.96</v>
      </c>
      <c r="D101" s="64">
        <v>6.96</v>
      </c>
      <c r="E101" s="64">
        <v>6.96</v>
      </c>
      <c r="F101" s="64">
        <v>6.96</v>
      </c>
      <c r="G101" s="64">
        <v>6.96</v>
      </c>
      <c r="H101" s="64">
        <v>6.96</v>
      </c>
      <c r="I101" s="64">
        <v>6.96</v>
      </c>
      <c r="J101" s="64">
        <v>6.96</v>
      </c>
      <c r="K101" s="64">
        <v>6.96</v>
      </c>
      <c r="L101" s="64">
        <v>6.96</v>
      </c>
      <c r="M101" s="64">
        <v>6.96</v>
      </c>
      <c r="N101" s="65">
        <v>6.96</v>
      </c>
      <c r="O101" s="66"/>
      <c r="R101" s="10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</row>
    <row r="102" spans="2:47" x14ac:dyDescent="0.25">
      <c r="B102" s="1" t="s">
        <v>38</v>
      </c>
      <c r="R102" s="10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</row>
    <row r="103" spans="2:47" x14ac:dyDescent="0.25">
      <c r="B103" s="1" t="s">
        <v>39</v>
      </c>
      <c r="R103" s="10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</row>
    <row r="104" spans="2:47" x14ac:dyDescent="0.25">
      <c r="R104" s="10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10"/>
    </row>
    <row r="105" spans="2:47" x14ac:dyDescent="0.25">
      <c r="R105" s="10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</row>
    <row r="106" spans="2:47" x14ac:dyDescent="0.25">
      <c r="R106" s="10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</row>
    <row r="107" spans="2:47" x14ac:dyDescent="0.25">
      <c r="R107" s="10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</row>
    <row r="108" spans="2:47" x14ac:dyDescent="0.25">
      <c r="R108" s="10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</row>
    <row r="109" spans="2:47" x14ac:dyDescent="0.25">
      <c r="R109" s="10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</row>
    <row r="110" spans="2:47" x14ac:dyDescent="0.25">
      <c r="R110" s="10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</row>
  </sheetData>
  <mergeCells count="4">
    <mergeCell ref="B2:D2"/>
    <mergeCell ref="B3:D3"/>
    <mergeCell ref="B4:D4"/>
    <mergeCell ref="R3:T3"/>
  </mergeCells>
  <conditionalFormatting sqref="I17:I19 J16:N19 I28:N30 I38:N41 I49:N52 I60:N63 C38:J39 I71:N1048576 I1:N8">
    <cfRule type="containsText" dxfId="410" priority="75" stopIfTrue="1" operator="containsText" text="*">
      <formula>NOT(ISERROR(SEARCH("*",C1)))</formula>
    </cfRule>
  </conditionalFormatting>
  <conditionalFormatting sqref="Y1:AD26 Y28:AD71 Y73:AD85 Y87:AD1048576">
    <cfRule type="containsText" dxfId="409" priority="73" stopIfTrue="1" operator="containsText" text="*">
      <formula>NOT(ISERROR(SEARCH("*",Y1)))</formula>
    </cfRule>
    <cfRule type="containsText" priority="74" stopIfTrue="1" operator="containsText" text="*">
      <formula>NOT(ISERROR(SEARCH("*",Y1)))</formula>
    </cfRule>
  </conditionalFormatting>
  <conditionalFormatting sqref="C5:G5 I5:N5 C6:D6 G6:N6 C59:E59 C60:N69 C1:N4 C71:N1048576 C7:N26 C28:N58">
    <cfRule type="containsText" dxfId="408" priority="70" operator="containsText" text="*">
      <formula>NOT(ISERROR(SEARCH("*",C1)))</formula>
    </cfRule>
    <cfRule type="containsText" dxfId="407" priority="71" operator="containsText" text="*">
      <formula>NOT(ISERROR(SEARCH("*",C1)))</formula>
    </cfRule>
    <cfRule type="containsText" priority="72" operator="containsText" text="*">
      <formula>NOT(ISERROR(SEARCH("*",C1)))</formula>
    </cfRule>
  </conditionalFormatting>
  <conditionalFormatting sqref="V8:AD8 V19:AD19 V30:AD30 V41:AD41 V52:AD52 V63:AD63 V78:AD78 S28:AD29 AE49 S1:AD2 S73:AD77 S4:AD7 U3:AD3 S9:AD18 S20:AD26 S31:AD40 S42:AD51 S53:AD62 S64:AD71 S79:AD85 S87:AD1048576">
    <cfRule type="containsText" dxfId="406" priority="69" operator="containsText" text="*">
      <formula>NOT(ISERROR(SEARCH("*",S1)))</formula>
    </cfRule>
  </conditionalFormatting>
  <conditionalFormatting sqref="S8:U8">
    <cfRule type="containsText" dxfId="405" priority="66" operator="containsText" text="*">
      <formula>NOT(ISERROR(SEARCH("*",S8)))</formula>
    </cfRule>
    <cfRule type="containsText" dxfId="404" priority="67" operator="containsText" text="*">
      <formula>NOT(ISERROR(SEARCH("*",S8)))</formula>
    </cfRule>
    <cfRule type="containsText" priority="68" operator="containsText" text="*">
      <formula>NOT(ISERROR(SEARCH("*",S8)))</formula>
    </cfRule>
  </conditionalFormatting>
  <conditionalFormatting sqref="S19:U19">
    <cfRule type="containsText" dxfId="403" priority="63" operator="containsText" text="*">
      <formula>NOT(ISERROR(SEARCH("*",S19)))</formula>
    </cfRule>
    <cfRule type="containsText" dxfId="402" priority="64" operator="containsText" text="*">
      <formula>NOT(ISERROR(SEARCH("*",S19)))</formula>
    </cfRule>
    <cfRule type="containsText" priority="65" operator="containsText" text="*">
      <formula>NOT(ISERROR(SEARCH("*",S19)))</formula>
    </cfRule>
  </conditionalFormatting>
  <conditionalFormatting sqref="S30:U30">
    <cfRule type="containsText" dxfId="401" priority="60" operator="containsText" text="*">
      <formula>NOT(ISERROR(SEARCH("*",S30)))</formula>
    </cfRule>
    <cfRule type="containsText" dxfId="400" priority="61" operator="containsText" text="*">
      <formula>NOT(ISERROR(SEARCH("*",S30)))</formula>
    </cfRule>
    <cfRule type="containsText" priority="62" operator="containsText" text="*">
      <formula>NOT(ISERROR(SEARCH("*",S30)))</formula>
    </cfRule>
  </conditionalFormatting>
  <conditionalFormatting sqref="S41:U41">
    <cfRule type="containsText" dxfId="399" priority="57" operator="containsText" text="*">
      <formula>NOT(ISERROR(SEARCH("*",S41)))</formula>
    </cfRule>
    <cfRule type="containsText" dxfId="398" priority="58" operator="containsText" text="*">
      <formula>NOT(ISERROR(SEARCH("*",S41)))</formula>
    </cfRule>
    <cfRule type="containsText" priority="59" operator="containsText" text="*">
      <formula>NOT(ISERROR(SEARCH("*",S41)))</formula>
    </cfRule>
  </conditionalFormatting>
  <conditionalFormatting sqref="S52:U52">
    <cfRule type="containsText" dxfId="397" priority="54" operator="containsText" text="*">
      <formula>NOT(ISERROR(SEARCH("*",S52)))</formula>
    </cfRule>
    <cfRule type="containsText" dxfId="396" priority="55" operator="containsText" text="*">
      <formula>NOT(ISERROR(SEARCH("*",S52)))</formula>
    </cfRule>
    <cfRule type="containsText" priority="56" operator="containsText" text="*">
      <formula>NOT(ISERROR(SEARCH("*",S52)))</formula>
    </cfRule>
  </conditionalFormatting>
  <conditionalFormatting sqref="S63:U63">
    <cfRule type="containsText" dxfId="395" priority="51" operator="containsText" text="*">
      <formula>NOT(ISERROR(SEARCH("*",S63)))</formula>
    </cfRule>
    <cfRule type="containsText" dxfId="394" priority="52" operator="containsText" text="*">
      <formula>NOT(ISERROR(SEARCH("*",S63)))</formula>
    </cfRule>
    <cfRule type="containsText" priority="53" operator="containsText" text="*">
      <formula>NOT(ISERROR(SEARCH("*",S63)))</formula>
    </cfRule>
  </conditionalFormatting>
  <conditionalFormatting sqref="S78:U78">
    <cfRule type="containsText" dxfId="393" priority="48" operator="containsText" text="*">
      <formula>NOT(ISERROR(SEARCH("*",S78)))</formula>
    </cfRule>
    <cfRule type="containsText" dxfId="392" priority="49" operator="containsText" text="*">
      <formula>NOT(ISERROR(SEARCH("*",S78)))</formula>
    </cfRule>
    <cfRule type="containsText" priority="50" operator="containsText" text="*">
      <formula>NOT(ISERROR(SEARCH("*",S78)))</formula>
    </cfRule>
  </conditionalFormatting>
  <conditionalFormatting sqref="F59:N59">
    <cfRule type="containsText" dxfId="391" priority="42" operator="containsText" text="*">
      <formula>NOT(ISERROR(SEARCH("*",F59)))</formula>
    </cfRule>
    <cfRule type="containsText" dxfId="390" priority="43" operator="containsText" text="*">
      <formula>NOT(ISERROR(SEARCH("*",F59)))</formula>
    </cfRule>
    <cfRule type="containsText" priority="44" operator="containsText" text="*">
      <formula>NOT(ISERROR(SEARCH("*",F59)))</formula>
    </cfRule>
  </conditionalFormatting>
  <conditionalFormatting sqref="C70:E70">
    <cfRule type="containsText" dxfId="389" priority="7" operator="containsText" text="*">
      <formula>NOT(ISERROR(SEARCH("*",C70)))</formula>
    </cfRule>
    <cfRule type="containsText" dxfId="388" priority="8" operator="containsText" text="*">
      <formula>NOT(ISERROR(SEARCH("*",C70)))</formula>
    </cfRule>
    <cfRule type="containsText" priority="9" operator="containsText" text="*">
      <formula>NOT(ISERROR(SEARCH("*",C70)))</formula>
    </cfRule>
  </conditionalFormatting>
  <conditionalFormatting sqref="F70:N70">
    <cfRule type="containsText" dxfId="387" priority="4" operator="containsText" text="*">
      <formula>NOT(ISERROR(SEARCH("*",F70)))</formula>
    </cfRule>
    <cfRule type="containsText" dxfId="386" priority="5" operator="containsText" text="*">
      <formula>NOT(ISERROR(SEARCH("*",F70)))</formula>
    </cfRule>
    <cfRule type="containsText" priority="6" operator="containsText" text="*">
      <formula>NOT(ISERROR(SEARCH("*",F70)))</formula>
    </cfRule>
  </conditionalFormatting>
  <conditionalFormatting sqref="S3:T3">
    <cfRule type="containsText" dxfId="385" priority="1" operator="containsText" text="*">
      <formula>NOT(ISERROR(SEARCH("*",S3)))</formula>
    </cfRule>
    <cfRule type="containsText" dxfId="384" priority="2" operator="containsText" text="*">
      <formula>NOT(ISERROR(SEARCH("*",S3)))</formula>
    </cfRule>
    <cfRule type="containsText" priority="3" operator="containsText" text="*">
      <formula>NOT(ISERROR(SEARCH("*",S3)))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AF78"/>
  <sheetViews>
    <sheetView showGridLines="0" topLeftCell="A6" zoomScale="70" zoomScaleNormal="70" workbookViewId="0">
      <selection activeCell="J30" sqref="J30"/>
    </sheetView>
  </sheetViews>
  <sheetFormatPr baseColWidth="10" defaultColWidth="11.42578125" defaultRowHeight="15.75" x14ac:dyDescent="0.25"/>
  <cols>
    <col min="1" max="1" width="2.7109375" style="95" customWidth="1"/>
    <col min="2" max="2" width="30.42578125" style="95" customWidth="1"/>
    <col min="3" max="15" width="12.7109375" style="95" customWidth="1"/>
    <col min="16" max="16" width="5.28515625" style="95" customWidth="1"/>
    <col min="17" max="17" width="24.140625" style="95" customWidth="1"/>
    <col min="18" max="29" width="11.42578125" style="95"/>
    <col min="30" max="30" width="13.7109375" style="95" customWidth="1"/>
    <col min="31" max="16384" width="11.42578125" style="95"/>
  </cols>
  <sheetData>
    <row r="1" spans="2:30" x14ac:dyDescent="0.25">
      <c r="B1" s="108" t="s">
        <v>96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Q1" s="108" t="str">
        <f>+B1</f>
        <v>AUTORIDAD DE FISCALIZACION DE ELECTRICIDAD Y TECNOLOGÍA NUCLEAR (AETN)</v>
      </c>
    </row>
    <row r="2" spans="2:30" x14ac:dyDescent="0.25">
      <c r="B2" s="108" t="s">
        <v>149</v>
      </c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Q2" s="108" t="str">
        <f>+B2</f>
        <v xml:space="preserve">ENDE DELBENI S.A.M. - (San Ignacio de Moxos) </v>
      </c>
    </row>
    <row r="3" spans="2:30" x14ac:dyDescent="0.25">
      <c r="B3" s="108" t="str">
        <f>+'ENDE DELBENI - Rurrenabaque'!B3</f>
        <v>CONSOLIDADO - con IVA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Q3" s="108" t="str">
        <f>+'ENDE DELBENI - Rurrenabaque'!R3</f>
        <v>CONSOLIDADO - sin IVA</v>
      </c>
    </row>
    <row r="4" spans="2:30" x14ac:dyDescent="0.25">
      <c r="B4" s="108" t="str">
        <f>+'ENDE DELBENI - Rurrenabaque'!B4</f>
        <v>ESTADÍSTICAS GESTIÓN 2025</v>
      </c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Q4" s="108" t="str">
        <f>+'ENDE DELBENI - Rurrenabaque'!R4</f>
        <v>ESTADÍSTICAS GESTIÓN 2025</v>
      </c>
    </row>
    <row r="5" spans="2:30" x14ac:dyDescent="0.25">
      <c r="B5" s="209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Q5" s="108"/>
    </row>
    <row r="6" spans="2:30" x14ac:dyDescent="0.25">
      <c r="B6" s="145" t="s">
        <v>157</v>
      </c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Q6" s="108" t="str">
        <f>+B6</f>
        <v>NÚMERO DE CONSUMIDORES</v>
      </c>
      <c r="R6" s="106" t="s">
        <v>16</v>
      </c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</row>
    <row r="7" spans="2:30" x14ac:dyDescent="0.25">
      <c r="B7" s="108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Q7" s="108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</row>
    <row r="8" spans="2:30" x14ac:dyDescent="0.25">
      <c r="B8" s="104" t="s">
        <v>44</v>
      </c>
      <c r="C8" s="203" t="s">
        <v>2</v>
      </c>
      <c r="D8" s="203" t="s">
        <v>3</v>
      </c>
      <c r="E8" s="203" t="s">
        <v>4</v>
      </c>
      <c r="F8" s="203" t="s">
        <v>5</v>
      </c>
      <c r="G8" s="203" t="s">
        <v>6</v>
      </c>
      <c r="H8" s="203" t="s">
        <v>7</v>
      </c>
      <c r="I8" s="203" t="s">
        <v>8</v>
      </c>
      <c r="J8" s="203" t="s">
        <v>9</v>
      </c>
      <c r="K8" s="203" t="s">
        <v>10</v>
      </c>
      <c r="L8" s="203" t="s">
        <v>11</v>
      </c>
      <c r="M8" s="203" t="s">
        <v>12</v>
      </c>
      <c r="N8" s="203" t="s">
        <v>13</v>
      </c>
      <c r="O8" s="216" t="s">
        <v>14</v>
      </c>
      <c r="Q8" s="104" t="s">
        <v>44</v>
      </c>
      <c r="R8" s="216" t="str">
        <f>+C8</f>
        <v>ENERO</v>
      </c>
      <c r="S8" s="216" t="str">
        <f t="shared" ref="S8:AC8" si="0">+D8</f>
        <v>FEBRERO</v>
      </c>
      <c r="T8" s="216" t="str">
        <f t="shared" si="0"/>
        <v>MARZO</v>
      </c>
      <c r="U8" s="216" t="str">
        <f t="shared" si="0"/>
        <v>ABRIL</v>
      </c>
      <c r="V8" s="216" t="str">
        <f t="shared" si="0"/>
        <v>MAYO</v>
      </c>
      <c r="W8" s="216" t="str">
        <f t="shared" si="0"/>
        <v>JUNIO</v>
      </c>
      <c r="X8" s="216" t="str">
        <f t="shared" si="0"/>
        <v>JULIO</v>
      </c>
      <c r="Y8" s="216" t="str">
        <f t="shared" si="0"/>
        <v>AGOSTO</v>
      </c>
      <c r="Z8" s="216" t="str">
        <f t="shared" si="0"/>
        <v>SEPTIEMBRE</v>
      </c>
      <c r="AA8" s="216" t="str">
        <f t="shared" si="0"/>
        <v>OCTUBRE</v>
      </c>
      <c r="AB8" s="216" t="str">
        <f t="shared" si="0"/>
        <v>NOVIEMBRE</v>
      </c>
      <c r="AC8" s="216" t="str">
        <f t="shared" si="0"/>
        <v>DICIEMBRE</v>
      </c>
      <c r="AD8" s="216" t="s">
        <v>14</v>
      </c>
    </row>
    <row r="9" spans="2:30" x14ac:dyDescent="0.25">
      <c r="B9" s="95" t="s">
        <v>102</v>
      </c>
      <c r="C9" s="330">
        <f>+'[104]CONSOLIDADO (2)'!B9</f>
        <v>6540</v>
      </c>
      <c r="D9" s="330">
        <f>+'[104]CONSOLIDADO (2)'!C9</f>
        <v>6530</v>
      </c>
      <c r="E9" s="330">
        <f>+'[104]CONSOLIDADO (2)'!D9</f>
        <v>6504</v>
      </c>
      <c r="F9" s="330">
        <f>+'[104]CONSOLIDADO (2)'!E9</f>
        <v>6499</v>
      </c>
      <c r="G9" s="330">
        <f>+'[104]CONSOLIDADO (2)'!F9</f>
        <v>0</v>
      </c>
      <c r="H9" s="330">
        <f>+'[104]CONSOLIDADO (2)'!G9</f>
        <v>0</v>
      </c>
      <c r="I9" s="330">
        <f>+'[104]CONSOLIDADO (2)'!H9</f>
        <v>0</v>
      </c>
      <c r="J9" s="330">
        <f>+'[104]CONSOLIDADO (2)'!I9</f>
        <v>0</v>
      </c>
      <c r="K9" s="330">
        <f>+'[104]CONSOLIDADO (2)'!J9</f>
        <v>0</v>
      </c>
      <c r="L9" s="330">
        <f>+'[104]CONSOLIDADO (2)'!K9</f>
        <v>0</v>
      </c>
      <c r="M9" s="330">
        <f>+'[104]CONSOLIDADO (2)'!L9</f>
        <v>0</v>
      </c>
      <c r="N9" s="330">
        <f>+'[104]CONSOLIDADO (2)'!M9</f>
        <v>0</v>
      </c>
      <c r="O9" s="217">
        <f>+N9</f>
        <v>0</v>
      </c>
      <c r="Q9" s="159" t="str">
        <f>+B9</f>
        <v>Domiciliario</v>
      </c>
      <c r="R9" s="219">
        <f>+C9</f>
        <v>6540</v>
      </c>
      <c r="S9" s="219">
        <f t="shared" ref="S9:AC14" si="1">+D9</f>
        <v>6530</v>
      </c>
      <c r="T9" s="219">
        <f t="shared" si="1"/>
        <v>6504</v>
      </c>
      <c r="U9" s="219">
        <f t="shared" si="1"/>
        <v>6499</v>
      </c>
      <c r="V9" s="219">
        <f t="shared" si="1"/>
        <v>0</v>
      </c>
      <c r="W9" s="219">
        <f t="shared" si="1"/>
        <v>0</v>
      </c>
      <c r="X9" s="219">
        <f t="shared" si="1"/>
        <v>0</v>
      </c>
      <c r="Y9" s="219">
        <f t="shared" si="1"/>
        <v>0</v>
      </c>
      <c r="Z9" s="219">
        <f t="shared" si="1"/>
        <v>0</v>
      </c>
      <c r="AA9" s="219">
        <f t="shared" si="1"/>
        <v>0</v>
      </c>
      <c r="AB9" s="219">
        <f t="shared" si="1"/>
        <v>0</v>
      </c>
      <c r="AC9" s="219">
        <f t="shared" si="1"/>
        <v>0</v>
      </c>
      <c r="AD9" s="220">
        <f>AC9</f>
        <v>0</v>
      </c>
    </row>
    <row r="10" spans="2:30" x14ac:dyDescent="0.25">
      <c r="B10" s="95" t="s">
        <v>18</v>
      </c>
      <c r="C10" s="330">
        <f>+'[104]CONSOLIDADO (2)'!B10</f>
        <v>714</v>
      </c>
      <c r="D10" s="330">
        <f>+'[104]CONSOLIDADO (2)'!C10</f>
        <v>712</v>
      </c>
      <c r="E10" s="330">
        <f>+'[104]CONSOLIDADO (2)'!D10</f>
        <v>712</v>
      </c>
      <c r="F10" s="330">
        <f>+'[104]CONSOLIDADO (2)'!E10</f>
        <v>710</v>
      </c>
      <c r="G10" s="330">
        <f>+'[104]CONSOLIDADO (2)'!F10</f>
        <v>0</v>
      </c>
      <c r="H10" s="330">
        <f>+'[104]CONSOLIDADO (2)'!G10</f>
        <v>0</v>
      </c>
      <c r="I10" s="330">
        <f>+'[104]CONSOLIDADO (2)'!H10</f>
        <v>0</v>
      </c>
      <c r="J10" s="330">
        <f>+'[104]CONSOLIDADO (2)'!I10</f>
        <v>0</v>
      </c>
      <c r="K10" s="330">
        <f>+'[104]CONSOLIDADO (2)'!J10</f>
        <v>0</v>
      </c>
      <c r="L10" s="330">
        <f>+'[104]CONSOLIDADO (2)'!K10</f>
        <v>0</v>
      </c>
      <c r="M10" s="330">
        <f>+'[104]CONSOLIDADO (2)'!L10</f>
        <v>0</v>
      </c>
      <c r="N10" s="330">
        <f>+'[104]CONSOLIDADO (2)'!M10</f>
        <v>0</v>
      </c>
      <c r="O10" s="217">
        <f t="shared" ref="O10:O14" si="2">+N10</f>
        <v>0</v>
      </c>
      <c r="Q10" s="148" t="str">
        <f t="shared" ref="Q10:R14" si="3">+B10</f>
        <v>General</v>
      </c>
      <c r="R10" s="219">
        <f t="shared" si="3"/>
        <v>714</v>
      </c>
      <c r="S10" s="219">
        <f t="shared" si="1"/>
        <v>712</v>
      </c>
      <c r="T10" s="219">
        <f t="shared" si="1"/>
        <v>712</v>
      </c>
      <c r="U10" s="219">
        <f t="shared" si="1"/>
        <v>710</v>
      </c>
      <c r="V10" s="219">
        <f t="shared" si="1"/>
        <v>0</v>
      </c>
      <c r="W10" s="219">
        <f t="shared" si="1"/>
        <v>0</v>
      </c>
      <c r="X10" s="219">
        <f t="shared" si="1"/>
        <v>0</v>
      </c>
      <c r="Y10" s="219">
        <f t="shared" si="1"/>
        <v>0</v>
      </c>
      <c r="Z10" s="219">
        <f t="shared" si="1"/>
        <v>0</v>
      </c>
      <c r="AA10" s="219">
        <f t="shared" si="1"/>
        <v>0</v>
      </c>
      <c r="AB10" s="219">
        <f t="shared" si="1"/>
        <v>0</v>
      </c>
      <c r="AC10" s="219">
        <f t="shared" si="1"/>
        <v>0</v>
      </c>
      <c r="AD10" s="220">
        <f t="shared" ref="AD10:AD14" si="4">AC10</f>
        <v>0</v>
      </c>
    </row>
    <row r="11" spans="2:30" x14ac:dyDescent="0.25">
      <c r="B11" s="95" t="s">
        <v>19</v>
      </c>
      <c r="C11" s="330">
        <f>+'[104]CONSOLIDADO (2)'!B11</f>
        <v>48</v>
      </c>
      <c r="D11" s="330">
        <f>+'[104]CONSOLIDADO (2)'!C11</f>
        <v>48</v>
      </c>
      <c r="E11" s="330">
        <f>+'[104]CONSOLIDADO (2)'!D11</f>
        <v>48</v>
      </c>
      <c r="F11" s="330">
        <f>+'[104]CONSOLIDADO (2)'!E11</f>
        <v>49</v>
      </c>
      <c r="G11" s="330">
        <f>+'[104]CONSOLIDADO (2)'!F11</f>
        <v>0</v>
      </c>
      <c r="H11" s="330">
        <f>+'[104]CONSOLIDADO (2)'!G11</f>
        <v>0</v>
      </c>
      <c r="I11" s="330">
        <f>+'[104]CONSOLIDADO (2)'!H11</f>
        <v>0</v>
      </c>
      <c r="J11" s="330">
        <f>+'[104]CONSOLIDADO (2)'!I11</f>
        <v>0</v>
      </c>
      <c r="K11" s="330">
        <f>+'[104]CONSOLIDADO (2)'!J11</f>
        <v>0</v>
      </c>
      <c r="L11" s="330">
        <f>+'[104]CONSOLIDADO (2)'!K11</f>
        <v>0</v>
      </c>
      <c r="M11" s="330">
        <f>+'[104]CONSOLIDADO (2)'!L11</f>
        <v>0</v>
      </c>
      <c r="N11" s="330">
        <f>+'[104]CONSOLIDADO (2)'!M11</f>
        <v>0</v>
      </c>
      <c r="O11" s="217">
        <f t="shared" si="2"/>
        <v>0</v>
      </c>
      <c r="Q11" s="148" t="str">
        <f t="shared" si="3"/>
        <v>Industrial</v>
      </c>
      <c r="R11" s="219">
        <f t="shared" si="3"/>
        <v>48</v>
      </c>
      <c r="S11" s="219">
        <f t="shared" si="1"/>
        <v>48</v>
      </c>
      <c r="T11" s="219">
        <f t="shared" si="1"/>
        <v>48</v>
      </c>
      <c r="U11" s="219">
        <f t="shared" si="1"/>
        <v>49</v>
      </c>
      <c r="V11" s="219">
        <f t="shared" si="1"/>
        <v>0</v>
      </c>
      <c r="W11" s="219">
        <f t="shared" si="1"/>
        <v>0</v>
      </c>
      <c r="X11" s="219">
        <f t="shared" si="1"/>
        <v>0</v>
      </c>
      <c r="Y11" s="219">
        <f t="shared" si="1"/>
        <v>0</v>
      </c>
      <c r="Z11" s="219">
        <f t="shared" si="1"/>
        <v>0</v>
      </c>
      <c r="AA11" s="219">
        <f t="shared" si="1"/>
        <v>0</v>
      </c>
      <c r="AB11" s="219">
        <f t="shared" si="1"/>
        <v>0</v>
      </c>
      <c r="AC11" s="219">
        <f t="shared" si="1"/>
        <v>0</v>
      </c>
      <c r="AD11" s="220">
        <f t="shared" si="4"/>
        <v>0</v>
      </c>
    </row>
    <row r="12" spans="2:30" x14ac:dyDescent="0.25">
      <c r="B12" s="95" t="s">
        <v>91</v>
      </c>
      <c r="C12" s="330">
        <f>+'[104]CONSOLIDADO (2)'!B12</f>
        <v>0</v>
      </c>
      <c r="D12" s="330">
        <f>+'[104]CONSOLIDADO (2)'!C12</f>
        <v>0</v>
      </c>
      <c r="E12" s="330">
        <f>+'[104]CONSOLIDADO (2)'!D12</f>
        <v>0</v>
      </c>
      <c r="F12" s="330">
        <f>+'[104]CONSOLIDADO (2)'!E12</f>
        <v>0</v>
      </c>
      <c r="G12" s="330">
        <f>+'[104]CONSOLIDADO (2)'!F12</f>
        <v>0</v>
      </c>
      <c r="H12" s="330">
        <f>+'[104]CONSOLIDADO (2)'!G12</f>
        <v>0</v>
      </c>
      <c r="I12" s="330">
        <f>+'[104]CONSOLIDADO (2)'!H12</f>
        <v>0</v>
      </c>
      <c r="J12" s="330">
        <f>+'[104]CONSOLIDADO (2)'!I12</f>
        <v>0</v>
      </c>
      <c r="K12" s="330">
        <f>+'[104]CONSOLIDADO (2)'!J12</f>
        <v>0</v>
      </c>
      <c r="L12" s="330">
        <f>+'[104]CONSOLIDADO (2)'!K12</f>
        <v>0</v>
      </c>
      <c r="M12" s="330">
        <f>+'[104]CONSOLIDADO (2)'!L12</f>
        <v>0</v>
      </c>
      <c r="N12" s="330">
        <f>+'[104]CONSOLIDADO (2)'!M12</f>
        <v>0</v>
      </c>
      <c r="O12" s="217">
        <f t="shared" si="2"/>
        <v>0</v>
      </c>
      <c r="Q12" s="148" t="str">
        <f t="shared" si="3"/>
        <v>Minería</v>
      </c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20"/>
    </row>
    <row r="13" spans="2:30" x14ac:dyDescent="0.25">
      <c r="B13" s="95" t="s">
        <v>21</v>
      </c>
      <c r="C13" s="330">
        <f>+'[104]CONSOLIDADO (2)'!B13</f>
        <v>40</v>
      </c>
      <c r="D13" s="330">
        <f>+'[104]CONSOLIDADO (2)'!C13</f>
        <v>41</v>
      </c>
      <c r="E13" s="330">
        <f>+'[104]CONSOLIDADO (2)'!D13</f>
        <v>41</v>
      </c>
      <c r="F13" s="330">
        <f>+'[104]CONSOLIDADO (2)'!E13</f>
        <v>41</v>
      </c>
      <c r="G13" s="330">
        <f>+'[104]CONSOLIDADO (2)'!F13</f>
        <v>0</v>
      </c>
      <c r="H13" s="330">
        <f>+'[104]CONSOLIDADO (2)'!G13</f>
        <v>0</v>
      </c>
      <c r="I13" s="330">
        <f>+'[104]CONSOLIDADO (2)'!H13</f>
        <v>0</v>
      </c>
      <c r="J13" s="330">
        <f>+'[104]CONSOLIDADO (2)'!I13</f>
        <v>0</v>
      </c>
      <c r="K13" s="330">
        <f>+'[104]CONSOLIDADO (2)'!J13</f>
        <v>0</v>
      </c>
      <c r="L13" s="330">
        <f>+'[104]CONSOLIDADO (2)'!K13</f>
        <v>0</v>
      </c>
      <c r="M13" s="330">
        <f>+'[104]CONSOLIDADO (2)'!L13</f>
        <v>0</v>
      </c>
      <c r="N13" s="330">
        <f>+'[104]CONSOLIDADO (2)'!M13</f>
        <v>0</v>
      </c>
      <c r="O13" s="217">
        <f t="shared" si="2"/>
        <v>0</v>
      </c>
      <c r="Q13" s="148" t="str">
        <f t="shared" si="3"/>
        <v>Alumbrado Público</v>
      </c>
      <c r="R13" s="219">
        <f t="shared" si="3"/>
        <v>40</v>
      </c>
      <c r="S13" s="219">
        <f t="shared" si="1"/>
        <v>41</v>
      </c>
      <c r="T13" s="219">
        <f t="shared" si="1"/>
        <v>41</v>
      </c>
      <c r="U13" s="219">
        <f t="shared" si="1"/>
        <v>41</v>
      </c>
      <c r="V13" s="219">
        <f t="shared" si="1"/>
        <v>0</v>
      </c>
      <c r="W13" s="219">
        <f t="shared" si="1"/>
        <v>0</v>
      </c>
      <c r="X13" s="219">
        <f t="shared" si="1"/>
        <v>0</v>
      </c>
      <c r="Y13" s="219">
        <f t="shared" si="1"/>
        <v>0</v>
      </c>
      <c r="Z13" s="219">
        <f t="shared" si="1"/>
        <v>0</v>
      </c>
      <c r="AA13" s="219">
        <f t="shared" si="1"/>
        <v>0</v>
      </c>
      <c r="AB13" s="219">
        <f t="shared" si="1"/>
        <v>0</v>
      </c>
      <c r="AC13" s="219">
        <f t="shared" si="1"/>
        <v>0</v>
      </c>
      <c r="AD13" s="220">
        <f t="shared" si="4"/>
        <v>0</v>
      </c>
    </row>
    <row r="14" spans="2:30" x14ac:dyDescent="0.25">
      <c r="B14" s="95" t="s">
        <v>22</v>
      </c>
      <c r="C14" s="330">
        <f>+'[104]CONSOLIDADO (2)'!B14</f>
        <v>24</v>
      </c>
      <c r="D14" s="330">
        <f>+'[104]CONSOLIDADO (2)'!C14</f>
        <v>25</v>
      </c>
      <c r="E14" s="330">
        <f>+'[104]CONSOLIDADO (2)'!D14</f>
        <v>25</v>
      </c>
      <c r="F14" s="330">
        <f>+'[104]CONSOLIDADO (2)'!E14</f>
        <v>25</v>
      </c>
      <c r="G14" s="330">
        <f>+'[104]CONSOLIDADO (2)'!F14</f>
        <v>0</v>
      </c>
      <c r="H14" s="330">
        <f>+'[104]CONSOLIDADO (2)'!G14</f>
        <v>0</v>
      </c>
      <c r="I14" s="330">
        <f>+'[104]CONSOLIDADO (2)'!H14</f>
        <v>0</v>
      </c>
      <c r="J14" s="330">
        <f>+'[104]CONSOLIDADO (2)'!I14</f>
        <v>0</v>
      </c>
      <c r="K14" s="330">
        <f>+'[104]CONSOLIDADO (2)'!J14</f>
        <v>0</v>
      </c>
      <c r="L14" s="330">
        <f>+'[104]CONSOLIDADO (2)'!K14</f>
        <v>0</v>
      </c>
      <c r="M14" s="330">
        <f>+'[104]CONSOLIDADO (2)'!L14</f>
        <v>0</v>
      </c>
      <c r="N14" s="330">
        <f>+'[104]CONSOLIDADO (2)'!M14</f>
        <v>0</v>
      </c>
      <c r="O14" s="217">
        <f t="shared" si="2"/>
        <v>0</v>
      </c>
      <c r="Q14" s="164" t="str">
        <f t="shared" si="3"/>
        <v>Otros</v>
      </c>
      <c r="R14" s="219">
        <f t="shared" si="3"/>
        <v>24</v>
      </c>
      <c r="S14" s="219">
        <f t="shared" si="1"/>
        <v>25</v>
      </c>
      <c r="T14" s="219">
        <f t="shared" si="1"/>
        <v>25</v>
      </c>
      <c r="U14" s="219">
        <f t="shared" si="1"/>
        <v>25</v>
      </c>
      <c r="V14" s="219">
        <f t="shared" si="1"/>
        <v>0</v>
      </c>
      <c r="W14" s="219">
        <f t="shared" si="1"/>
        <v>0</v>
      </c>
      <c r="X14" s="219">
        <f t="shared" si="1"/>
        <v>0</v>
      </c>
      <c r="Y14" s="219">
        <f t="shared" si="1"/>
        <v>0</v>
      </c>
      <c r="Z14" s="219">
        <f t="shared" si="1"/>
        <v>0</v>
      </c>
      <c r="AA14" s="219">
        <f t="shared" si="1"/>
        <v>0</v>
      </c>
      <c r="AB14" s="219">
        <f t="shared" si="1"/>
        <v>0</v>
      </c>
      <c r="AC14" s="219">
        <f t="shared" si="1"/>
        <v>0</v>
      </c>
      <c r="AD14" s="220">
        <f t="shared" si="4"/>
        <v>0</v>
      </c>
    </row>
    <row r="15" spans="2:30" x14ac:dyDescent="0.25">
      <c r="B15" s="109" t="s">
        <v>14</v>
      </c>
      <c r="C15" s="268">
        <f t="shared" ref="C15:N15" si="5">+SUM(C9:C14)</f>
        <v>7366</v>
      </c>
      <c r="D15" s="268">
        <f t="shared" si="5"/>
        <v>7356</v>
      </c>
      <c r="E15" s="268">
        <f t="shared" si="5"/>
        <v>7330</v>
      </c>
      <c r="F15" s="268">
        <f t="shared" ref="F15:N15" si="6">+SUM(F9:F14)</f>
        <v>7324</v>
      </c>
      <c r="G15" s="268">
        <f t="shared" si="6"/>
        <v>0</v>
      </c>
      <c r="H15" s="268">
        <f t="shared" si="6"/>
        <v>0</v>
      </c>
      <c r="I15" s="268">
        <f t="shared" si="6"/>
        <v>0</v>
      </c>
      <c r="J15" s="268">
        <f t="shared" si="6"/>
        <v>0</v>
      </c>
      <c r="K15" s="268">
        <f t="shared" si="6"/>
        <v>0</v>
      </c>
      <c r="L15" s="268">
        <f t="shared" si="6"/>
        <v>0</v>
      </c>
      <c r="M15" s="268">
        <f t="shared" si="6"/>
        <v>0</v>
      </c>
      <c r="N15" s="268">
        <f t="shared" si="6"/>
        <v>0</v>
      </c>
      <c r="O15" s="218">
        <f>+N15</f>
        <v>0</v>
      </c>
      <c r="Q15" s="109" t="s">
        <v>14</v>
      </c>
      <c r="R15" s="218">
        <f t="shared" ref="R15:AD15" si="7">+SUM(R9:R14)</f>
        <v>7366</v>
      </c>
      <c r="S15" s="218">
        <f t="shared" si="7"/>
        <v>7356</v>
      </c>
      <c r="T15" s="218">
        <f t="shared" si="7"/>
        <v>7330</v>
      </c>
      <c r="U15" s="218">
        <f t="shared" si="7"/>
        <v>7324</v>
      </c>
      <c r="V15" s="218">
        <f t="shared" si="7"/>
        <v>0</v>
      </c>
      <c r="W15" s="218">
        <f t="shared" si="7"/>
        <v>0</v>
      </c>
      <c r="X15" s="218">
        <f t="shared" si="7"/>
        <v>0</v>
      </c>
      <c r="Y15" s="218">
        <f t="shared" si="7"/>
        <v>0</v>
      </c>
      <c r="Z15" s="218">
        <f t="shared" si="7"/>
        <v>0</v>
      </c>
      <c r="AA15" s="218">
        <f t="shared" si="7"/>
        <v>0</v>
      </c>
      <c r="AB15" s="218">
        <f t="shared" si="7"/>
        <v>0</v>
      </c>
      <c r="AC15" s="218">
        <f t="shared" si="7"/>
        <v>0</v>
      </c>
      <c r="AD15" s="218">
        <f t="shared" si="7"/>
        <v>0</v>
      </c>
    </row>
    <row r="16" spans="2:30" x14ac:dyDescent="0.25">
      <c r="C16" s="106"/>
      <c r="D16" s="106"/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</row>
    <row r="17" spans="2:32" x14ac:dyDescent="0.25">
      <c r="B17" s="108" t="s">
        <v>57</v>
      </c>
      <c r="O17" s="106"/>
      <c r="Q17" s="108" t="s">
        <v>57</v>
      </c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</row>
    <row r="18" spans="2:32" x14ac:dyDescent="0.25">
      <c r="O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</row>
    <row r="19" spans="2:32" x14ac:dyDescent="0.25">
      <c r="B19" s="104" t="s">
        <v>44</v>
      </c>
      <c r="C19" s="184" t="s">
        <v>2</v>
      </c>
      <c r="D19" s="184" t="s">
        <v>3</v>
      </c>
      <c r="E19" s="184" t="s">
        <v>4</v>
      </c>
      <c r="F19" s="184" t="s">
        <v>5</v>
      </c>
      <c r="G19" s="184" t="s">
        <v>6</v>
      </c>
      <c r="H19" s="184" t="s">
        <v>7</v>
      </c>
      <c r="I19" s="184" t="s">
        <v>8</v>
      </c>
      <c r="J19" s="184" t="s">
        <v>9</v>
      </c>
      <c r="K19" s="184" t="s">
        <v>10</v>
      </c>
      <c r="L19" s="184" t="s">
        <v>11</v>
      </c>
      <c r="M19" s="184" t="s">
        <v>12</v>
      </c>
      <c r="N19" s="184" t="s">
        <v>13</v>
      </c>
      <c r="O19" s="107" t="s">
        <v>14</v>
      </c>
      <c r="Q19" s="104" t="s">
        <v>44</v>
      </c>
      <c r="R19" s="107" t="str">
        <f>+C19</f>
        <v>ENERO</v>
      </c>
      <c r="S19" s="107" t="str">
        <f t="shared" ref="S19" si="8">+D19</f>
        <v>FEBRERO</v>
      </c>
      <c r="T19" s="107" t="str">
        <f t="shared" ref="T19" si="9">+E19</f>
        <v>MARZO</v>
      </c>
      <c r="U19" s="107" t="str">
        <f t="shared" ref="U19" si="10">+F19</f>
        <v>ABRIL</v>
      </c>
      <c r="V19" s="107" t="str">
        <f t="shared" ref="V19" si="11">+G19</f>
        <v>MAYO</v>
      </c>
      <c r="W19" s="107" t="str">
        <f t="shared" ref="W19" si="12">+H19</f>
        <v>JUNIO</v>
      </c>
      <c r="X19" s="107" t="str">
        <f t="shared" ref="X19" si="13">+I19</f>
        <v>JULIO</v>
      </c>
      <c r="Y19" s="107" t="str">
        <f t="shared" ref="Y19" si="14">+J19</f>
        <v>AGOSTO</v>
      </c>
      <c r="Z19" s="107" t="str">
        <f t="shared" ref="Z19" si="15">+K19</f>
        <v>SEPTIEMBRE</v>
      </c>
      <c r="AA19" s="107" t="str">
        <f t="shared" ref="AA19" si="16">+L19</f>
        <v>OCTUBRE</v>
      </c>
      <c r="AB19" s="107" t="str">
        <f t="shared" ref="AB19" si="17">+M19</f>
        <v>NOVIEMBRE</v>
      </c>
      <c r="AC19" s="107" t="str">
        <f t="shared" ref="AC19" si="18">+N19</f>
        <v>DICIEMBRE</v>
      </c>
      <c r="AD19" s="107" t="s">
        <v>14</v>
      </c>
    </row>
    <row r="20" spans="2:32" x14ac:dyDescent="0.25">
      <c r="B20" s="95" t="s">
        <v>102</v>
      </c>
      <c r="C20" s="331">
        <f>+'[104]CONSOLIDADO (2)'!B20</f>
        <v>920.33300000000008</v>
      </c>
      <c r="D20" s="331">
        <f>+'[104]CONSOLIDADO (2)'!C20</f>
        <v>884.94200000000001</v>
      </c>
      <c r="E20" s="331">
        <f>+'[104]CONSOLIDADO (2)'!D20</f>
        <v>808.88299999999992</v>
      </c>
      <c r="F20" s="331">
        <f>+'[104]CONSOLIDADO (2)'!E20</f>
        <v>729.62700000000007</v>
      </c>
      <c r="G20" s="331">
        <f>+'[104]CONSOLIDADO (2)'!F20</f>
        <v>0</v>
      </c>
      <c r="H20" s="331">
        <f>+'[104]CONSOLIDADO (2)'!G20</f>
        <v>0</v>
      </c>
      <c r="I20" s="331">
        <f>+'[104]CONSOLIDADO (2)'!H20</f>
        <v>0</v>
      </c>
      <c r="J20" s="331">
        <f>+'[104]CONSOLIDADO (2)'!I20</f>
        <v>0</v>
      </c>
      <c r="K20" s="331">
        <f>+'[104]CONSOLIDADO (2)'!J20</f>
        <v>0</v>
      </c>
      <c r="L20" s="331">
        <f>+'[104]CONSOLIDADO (2)'!K20</f>
        <v>0</v>
      </c>
      <c r="M20" s="331">
        <f>+'[104]CONSOLIDADO (2)'!L20</f>
        <v>0</v>
      </c>
      <c r="N20" s="331">
        <f>+'[104]CONSOLIDADO (2)'!M20</f>
        <v>0</v>
      </c>
      <c r="O20" s="112">
        <f>SUM(C20:N20)</f>
        <v>3343.7849999999999</v>
      </c>
      <c r="Q20" s="159" t="str">
        <f>+B20</f>
        <v>Domiciliario</v>
      </c>
      <c r="R20" s="211">
        <f>+C20</f>
        <v>920.33300000000008</v>
      </c>
      <c r="S20" s="211">
        <f t="shared" ref="S20:AC25" si="19">+D20</f>
        <v>884.94200000000001</v>
      </c>
      <c r="T20" s="211">
        <f t="shared" si="19"/>
        <v>808.88299999999992</v>
      </c>
      <c r="U20" s="211">
        <f t="shared" si="19"/>
        <v>729.62700000000007</v>
      </c>
      <c r="V20" s="211">
        <f t="shared" si="19"/>
        <v>0</v>
      </c>
      <c r="W20" s="211">
        <f t="shared" si="19"/>
        <v>0</v>
      </c>
      <c r="X20" s="211">
        <f t="shared" si="19"/>
        <v>0</v>
      </c>
      <c r="Y20" s="211">
        <f t="shared" si="19"/>
        <v>0</v>
      </c>
      <c r="Z20" s="211">
        <f t="shared" si="19"/>
        <v>0</v>
      </c>
      <c r="AA20" s="211">
        <f t="shared" si="19"/>
        <v>0</v>
      </c>
      <c r="AB20" s="211">
        <f t="shared" si="19"/>
        <v>0</v>
      </c>
      <c r="AC20" s="211">
        <f t="shared" si="19"/>
        <v>0</v>
      </c>
      <c r="AD20" s="212">
        <f>+SUM(R20:AC20)</f>
        <v>3343.7849999999999</v>
      </c>
    </row>
    <row r="21" spans="2:32" x14ac:dyDescent="0.25">
      <c r="B21" s="95" t="s">
        <v>18</v>
      </c>
      <c r="C21" s="331">
        <f>+'[104]CONSOLIDADO (2)'!B21</f>
        <v>289.37299999999999</v>
      </c>
      <c r="D21" s="331">
        <f>+'[104]CONSOLIDADO (2)'!C21</f>
        <v>287.83</v>
      </c>
      <c r="E21" s="331">
        <f>+'[104]CONSOLIDADO (2)'!D21</f>
        <v>268.86400000000003</v>
      </c>
      <c r="F21" s="331">
        <f>+'[104]CONSOLIDADO (2)'!E21</f>
        <v>245.721</v>
      </c>
      <c r="G21" s="331">
        <f>+'[104]CONSOLIDADO (2)'!F21</f>
        <v>0</v>
      </c>
      <c r="H21" s="331">
        <f>+'[104]CONSOLIDADO (2)'!G21</f>
        <v>0</v>
      </c>
      <c r="I21" s="331">
        <f>+'[104]CONSOLIDADO (2)'!H21</f>
        <v>0</v>
      </c>
      <c r="J21" s="331">
        <f>+'[104]CONSOLIDADO (2)'!I21</f>
        <v>0</v>
      </c>
      <c r="K21" s="331">
        <f>+'[104]CONSOLIDADO (2)'!J21</f>
        <v>0</v>
      </c>
      <c r="L21" s="331">
        <f>+'[104]CONSOLIDADO (2)'!K21</f>
        <v>0</v>
      </c>
      <c r="M21" s="331">
        <f>+'[104]CONSOLIDADO (2)'!L21</f>
        <v>0</v>
      </c>
      <c r="N21" s="331">
        <f>+'[104]CONSOLIDADO (2)'!M21</f>
        <v>0</v>
      </c>
      <c r="O21" s="112">
        <f t="shared" ref="O21:O25" si="20">SUM(C21:N21)</f>
        <v>1091.788</v>
      </c>
      <c r="Q21" s="148" t="str">
        <f t="shared" ref="Q21:R25" si="21">+B21</f>
        <v>General</v>
      </c>
      <c r="R21" s="211">
        <f t="shared" si="21"/>
        <v>289.37299999999999</v>
      </c>
      <c r="S21" s="211">
        <f t="shared" si="19"/>
        <v>287.83</v>
      </c>
      <c r="T21" s="211">
        <f t="shared" si="19"/>
        <v>268.86400000000003</v>
      </c>
      <c r="U21" s="211">
        <f t="shared" si="19"/>
        <v>245.721</v>
      </c>
      <c r="V21" s="211">
        <f t="shared" si="19"/>
        <v>0</v>
      </c>
      <c r="W21" s="211">
        <f t="shared" si="19"/>
        <v>0</v>
      </c>
      <c r="X21" s="211">
        <f t="shared" si="19"/>
        <v>0</v>
      </c>
      <c r="Y21" s="211">
        <f t="shared" si="19"/>
        <v>0</v>
      </c>
      <c r="Z21" s="211">
        <f t="shared" si="19"/>
        <v>0</v>
      </c>
      <c r="AA21" s="211">
        <f t="shared" si="19"/>
        <v>0</v>
      </c>
      <c r="AB21" s="211">
        <f t="shared" si="19"/>
        <v>0</v>
      </c>
      <c r="AC21" s="211">
        <f t="shared" si="19"/>
        <v>0</v>
      </c>
      <c r="AD21" s="212">
        <f t="shared" ref="AD21:AD25" si="22">+SUM(R21:AC21)</f>
        <v>1091.788</v>
      </c>
    </row>
    <row r="22" spans="2:32" x14ac:dyDescent="0.25">
      <c r="B22" s="95" t="s">
        <v>19</v>
      </c>
      <c r="C22" s="331">
        <f>+'[104]CONSOLIDADO (2)'!B22</f>
        <v>42.648000000000003</v>
      </c>
      <c r="D22" s="331">
        <f>+'[104]CONSOLIDADO (2)'!C22</f>
        <v>32.667999999999999</v>
      </c>
      <c r="E22" s="331">
        <f>+'[104]CONSOLIDADO (2)'!D22</f>
        <v>30.907</v>
      </c>
      <c r="F22" s="331">
        <f>+'[104]CONSOLIDADO (2)'!E22</f>
        <v>28.283000000000001</v>
      </c>
      <c r="G22" s="331">
        <f>+'[104]CONSOLIDADO (2)'!F22</f>
        <v>0</v>
      </c>
      <c r="H22" s="331">
        <f>+'[104]CONSOLIDADO (2)'!G22</f>
        <v>0</v>
      </c>
      <c r="I22" s="331">
        <f>+'[104]CONSOLIDADO (2)'!H22</f>
        <v>0</v>
      </c>
      <c r="J22" s="331">
        <f>+'[104]CONSOLIDADO (2)'!I22</f>
        <v>0</v>
      </c>
      <c r="K22" s="331">
        <f>+'[104]CONSOLIDADO (2)'!J22</f>
        <v>0</v>
      </c>
      <c r="L22" s="331">
        <f>+'[104]CONSOLIDADO (2)'!K22</f>
        <v>0</v>
      </c>
      <c r="M22" s="331">
        <f>+'[104]CONSOLIDADO (2)'!L22</f>
        <v>0</v>
      </c>
      <c r="N22" s="331">
        <f>+'[104]CONSOLIDADO (2)'!M22</f>
        <v>0</v>
      </c>
      <c r="O22" s="112">
        <f t="shared" si="20"/>
        <v>134.506</v>
      </c>
      <c r="Q22" s="148" t="str">
        <f t="shared" si="21"/>
        <v>Industrial</v>
      </c>
      <c r="R22" s="211">
        <f t="shared" si="21"/>
        <v>42.648000000000003</v>
      </c>
      <c r="S22" s="211">
        <f t="shared" si="19"/>
        <v>32.667999999999999</v>
      </c>
      <c r="T22" s="211">
        <f t="shared" si="19"/>
        <v>30.907</v>
      </c>
      <c r="U22" s="211">
        <f t="shared" si="19"/>
        <v>28.283000000000001</v>
      </c>
      <c r="V22" s="211">
        <f t="shared" si="19"/>
        <v>0</v>
      </c>
      <c r="W22" s="211">
        <f t="shared" si="19"/>
        <v>0</v>
      </c>
      <c r="X22" s="211">
        <f t="shared" si="19"/>
        <v>0</v>
      </c>
      <c r="Y22" s="211">
        <f t="shared" si="19"/>
        <v>0</v>
      </c>
      <c r="Z22" s="211">
        <f t="shared" si="19"/>
        <v>0</v>
      </c>
      <c r="AA22" s="211">
        <f t="shared" si="19"/>
        <v>0</v>
      </c>
      <c r="AB22" s="211">
        <f t="shared" si="19"/>
        <v>0</v>
      </c>
      <c r="AC22" s="211">
        <f t="shared" si="19"/>
        <v>0</v>
      </c>
      <c r="AD22" s="212">
        <f t="shared" si="22"/>
        <v>134.506</v>
      </c>
    </row>
    <row r="23" spans="2:32" x14ac:dyDescent="0.25">
      <c r="B23" s="95" t="s">
        <v>91</v>
      </c>
      <c r="C23" s="331">
        <f>+'[104]CONSOLIDADO (2)'!B23</f>
        <v>0</v>
      </c>
      <c r="D23" s="331">
        <f>+'[104]CONSOLIDADO (2)'!C23</f>
        <v>0</v>
      </c>
      <c r="E23" s="331">
        <f>+'[104]CONSOLIDADO (2)'!D23</f>
        <v>0</v>
      </c>
      <c r="F23" s="331">
        <f>+'[104]CONSOLIDADO (2)'!E23</f>
        <v>0</v>
      </c>
      <c r="G23" s="331">
        <f>+'[104]CONSOLIDADO (2)'!F23</f>
        <v>0</v>
      </c>
      <c r="H23" s="331">
        <f>+'[104]CONSOLIDADO (2)'!G23</f>
        <v>0</v>
      </c>
      <c r="I23" s="331">
        <f>+'[104]CONSOLIDADO (2)'!H23</f>
        <v>0</v>
      </c>
      <c r="J23" s="331">
        <f>+'[104]CONSOLIDADO (2)'!I23</f>
        <v>0</v>
      </c>
      <c r="K23" s="331">
        <f>+'[104]CONSOLIDADO (2)'!J23</f>
        <v>0</v>
      </c>
      <c r="L23" s="331">
        <f>+'[104]CONSOLIDADO (2)'!K23</f>
        <v>0</v>
      </c>
      <c r="M23" s="331">
        <f>+'[104]CONSOLIDADO (2)'!L23</f>
        <v>0</v>
      </c>
      <c r="N23" s="331">
        <f>+'[104]CONSOLIDADO (2)'!M23</f>
        <v>0</v>
      </c>
      <c r="O23" s="112"/>
      <c r="Q23" s="148" t="str">
        <f t="shared" si="21"/>
        <v>Minería</v>
      </c>
      <c r="R23" s="211"/>
      <c r="S23" s="211"/>
      <c r="T23" s="211"/>
      <c r="U23" s="211"/>
      <c r="V23" s="211"/>
      <c r="W23" s="211"/>
      <c r="X23" s="211"/>
      <c r="Y23" s="211"/>
      <c r="Z23" s="211"/>
      <c r="AA23" s="211"/>
      <c r="AB23" s="211"/>
      <c r="AC23" s="211"/>
      <c r="AD23" s="212"/>
    </row>
    <row r="24" spans="2:32" x14ac:dyDescent="0.25">
      <c r="B24" s="95" t="s">
        <v>21</v>
      </c>
      <c r="C24" s="331">
        <f>+'[104]CONSOLIDADO (2)'!B24</f>
        <v>62.735999999999997</v>
      </c>
      <c r="D24" s="331">
        <f>+'[104]CONSOLIDADO (2)'!C24</f>
        <v>146.32599999999999</v>
      </c>
      <c r="E24" s="331">
        <f>+'[104]CONSOLIDADO (2)'!D24</f>
        <v>102.55099999999999</v>
      </c>
      <c r="F24" s="331">
        <f>+'[104]CONSOLIDADO (2)'!E24</f>
        <v>98.346000000000004</v>
      </c>
      <c r="G24" s="331">
        <f>+'[104]CONSOLIDADO (2)'!F24</f>
        <v>0</v>
      </c>
      <c r="H24" s="331">
        <f>+'[104]CONSOLIDADO (2)'!G24</f>
        <v>0</v>
      </c>
      <c r="I24" s="331">
        <f>+'[104]CONSOLIDADO (2)'!H24</f>
        <v>0</v>
      </c>
      <c r="J24" s="331">
        <f>+'[104]CONSOLIDADO (2)'!I24</f>
        <v>0</v>
      </c>
      <c r="K24" s="331">
        <f>+'[104]CONSOLIDADO (2)'!J24</f>
        <v>0</v>
      </c>
      <c r="L24" s="331">
        <f>+'[104]CONSOLIDADO (2)'!K24</f>
        <v>0</v>
      </c>
      <c r="M24" s="331">
        <f>+'[104]CONSOLIDADO (2)'!L24</f>
        <v>0</v>
      </c>
      <c r="N24" s="331">
        <f>+'[104]CONSOLIDADO (2)'!M24</f>
        <v>0</v>
      </c>
      <c r="O24" s="112">
        <f t="shared" si="20"/>
        <v>409.95899999999995</v>
      </c>
      <c r="Q24" s="148" t="str">
        <f t="shared" si="21"/>
        <v>Alumbrado Público</v>
      </c>
      <c r="R24" s="211">
        <f t="shared" si="21"/>
        <v>62.735999999999997</v>
      </c>
      <c r="S24" s="211">
        <f t="shared" si="19"/>
        <v>146.32599999999999</v>
      </c>
      <c r="T24" s="211">
        <f t="shared" si="19"/>
        <v>102.55099999999999</v>
      </c>
      <c r="U24" s="211">
        <f t="shared" si="19"/>
        <v>98.346000000000004</v>
      </c>
      <c r="V24" s="211">
        <f t="shared" si="19"/>
        <v>0</v>
      </c>
      <c r="W24" s="211">
        <f t="shared" si="19"/>
        <v>0</v>
      </c>
      <c r="X24" s="211">
        <f t="shared" si="19"/>
        <v>0</v>
      </c>
      <c r="Y24" s="211">
        <f t="shared" si="19"/>
        <v>0</v>
      </c>
      <c r="Z24" s="211">
        <f t="shared" si="19"/>
        <v>0</v>
      </c>
      <c r="AA24" s="211">
        <f t="shared" si="19"/>
        <v>0</v>
      </c>
      <c r="AB24" s="211">
        <f t="shared" si="19"/>
        <v>0</v>
      </c>
      <c r="AC24" s="211">
        <f t="shared" si="19"/>
        <v>0</v>
      </c>
      <c r="AD24" s="212">
        <f t="shared" si="22"/>
        <v>409.95899999999995</v>
      </c>
    </row>
    <row r="25" spans="2:32" x14ac:dyDescent="0.25">
      <c r="B25" s="95" t="s">
        <v>22</v>
      </c>
      <c r="C25" s="331">
        <f>+'[104]CONSOLIDADO (2)'!B25</f>
        <v>31.792000000000002</v>
      </c>
      <c r="D25" s="331">
        <f>+'[104]CONSOLIDADO (2)'!C25</f>
        <v>36.142000000000003</v>
      </c>
      <c r="E25" s="331">
        <f>+'[104]CONSOLIDADO (2)'!D25</f>
        <v>36.858000000000004</v>
      </c>
      <c r="F25" s="331">
        <f>+'[104]CONSOLIDADO (2)'!E25</f>
        <v>36.878999999999998</v>
      </c>
      <c r="G25" s="331">
        <f>+'[104]CONSOLIDADO (2)'!F25</f>
        <v>0</v>
      </c>
      <c r="H25" s="331">
        <f>+'[104]CONSOLIDADO (2)'!G25</f>
        <v>0</v>
      </c>
      <c r="I25" s="331">
        <f>+'[104]CONSOLIDADO (2)'!H25</f>
        <v>0</v>
      </c>
      <c r="J25" s="331">
        <f>+'[104]CONSOLIDADO (2)'!I25</f>
        <v>0</v>
      </c>
      <c r="K25" s="331">
        <f>+'[104]CONSOLIDADO (2)'!J25</f>
        <v>0</v>
      </c>
      <c r="L25" s="331">
        <f>+'[104]CONSOLIDADO (2)'!K25</f>
        <v>0</v>
      </c>
      <c r="M25" s="331">
        <f>+'[104]CONSOLIDADO (2)'!L25</f>
        <v>0</v>
      </c>
      <c r="N25" s="331">
        <f>+'[104]CONSOLIDADO (2)'!M25</f>
        <v>0</v>
      </c>
      <c r="O25" s="112">
        <f t="shared" si="20"/>
        <v>141.67099999999999</v>
      </c>
      <c r="Q25" s="164" t="str">
        <f t="shared" si="21"/>
        <v>Otros</v>
      </c>
      <c r="R25" s="211">
        <f t="shared" si="21"/>
        <v>31.792000000000002</v>
      </c>
      <c r="S25" s="211">
        <f t="shared" si="19"/>
        <v>36.142000000000003</v>
      </c>
      <c r="T25" s="211">
        <f t="shared" si="19"/>
        <v>36.858000000000004</v>
      </c>
      <c r="U25" s="211">
        <f t="shared" si="19"/>
        <v>36.878999999999998</v>
      </c>
      <c r="V25" s="211">
        <f t="shared" si="19"/>
        <v>0</v>
      </c>
      <c r="W25" s="211">
        <f t="shared" si="19"/>
        <v>0</v>
      </c>
      <c r="X25" s="211">
        <f t="shared" si="19"/>
        <v>0</v>
      </c>
      <c r="Y25" s="211">
        <f t="shared" si="19"/>
        <v>0</v>
      </c>
      <c r="Z25" s="211">
        <f t="shared" si="19"/>
        <v>0</v>
      </c>
      <c r="AA25" s="211">
        <f t="shared" si="19"/>
        <v>0</v>
      </c>
      <c r="AB25" s="211">
        <f t="shared" si="19"/>
        <v>0</v>
      </c>
      <c r="AC25" s="211">
        <f t="shared" si="19"/>
        <v>0</v>
      </c>
      <c r="AD25" s="212">
        <f t="shared" si="22"/>
        <v>141.67099999999999</v>
      </c>
    </row>
    <row r="26" spans="2:32" x14ac:dyDescent="0.25">
      <c r="B26" s="109" t="s">
        <v>14</v>
      </c>
      <c r="C26" s="113">
        <f t="shared" ref="C26:N26" si="23">+SUM(C20:C25)</f>
        <v>1346.8820000000001</v>
      </c>
      <c r="D26" s="113">
        <f t="shared" si="23"/>
        <v>1387.9079999999999</v>
      </c>
      <c r="E26" s="113">
        <f t="shared" si="23"/>
        <v>1248.0629999999996</v>
      </c>
      <c r="F26" s="113">
        <f t="shared" ref="F26:N26" si="24">+SUM(F20:F25)</f>
        <v>1138.856</v>
      </c>
      <c r="G26" s="113">
        <f t="shared" si="24"/>
        <v>0</v>
      </c>
      <c r="H26" s="113">
        <f t="shared" si="24"/>
        <v>0</v>
      </c>
      <c r="I26" s="113">
        <f t="shared" si="24"/>
        <v>0</v>
      </c>
      <c r="J26" s="113">
        <f t="shared" si="24"/>
        <v>0</v>
      </c>
      <c r="K26" s="113">
        <f t="shared" si="24"/>
        <v>0</v>
      </c>
      <c r="L26" s="113">
        <f t="shared" si="24"/>
        <v>0</v>
      </c>
      <c r="M26" s="113">
        <f t="shared" si="24"/>
        <v>0</v>
      </c>
      <c r="N26" s="113">
        <f t="shared" si="24"/>
        <v>0</v>
      </c>
      <c r="O26" s="104">
        <f>+SUM(O20:O25)</f>
        <v>5121.7090000000007</v>
      </c>
      <c r="Q26" s="109" t="s">
        <v>14</v>
      </c>
      <c r="R26" s="113">
        <f t="shared" ref="R26:AD26" si="25">+SUM(R20:R25)</f>
        <v>1346.8820000000001</v>
      </c>
      <c r="S26" s="113">
        <f t="shared" si="25"/>
        <v>1387.9079999999999</v>
      </c>
      <c r="T26" s="113">
        <f t="shared" si="25"/>
        <v>1248.0629999999996</v>
      </c>
      <c r="U26" s="113">
        <f t="shared" si="25"/>
        <v>1138.856</v>
      </c>
      <c r="V26" s="113">
        <f t="shared" si="25"/>
        <v>0</v>
      </c>
      <c r="W26" s="113">
        <f t="shared" si="25"/>
        <v>0</v>
      </c>
      <c r="X26" s="113">
        <f t="shared" si="25"/>
        <v>0</v>
      </c>
      <c r="Y26" s="113">
        <f t="shared" si="25"/>
        <v>0</v>
      </c>
      <c r="Z26" s="113">
        <f t="shared" si="25"/>
        <v>0</v>
      </c>
      <c r="AA26" s="113">
        <f t="shared" si="25"/>
        <v>0</v>
      </c>
      <c r="AB26" s="113">
        <f t="shared" si="25"/>
        <v>0</v>
      </c>
      <c r="AC26" s="113">
        <f t="shared" si="25"/>
        <v>0</v>
      </c>
      <c r="AD26" s="104">
        <f t="shared" si="25"/>
        <v>5121.7090000000007</v>
      </c>
    </row>
    <row r="27" spans="2:32" x14ac:dyDescent="0.25">
      <c r="B27" s="209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Q27" s="213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5"/>
      <c r="AD27" s="105"/>
    </row>
    <row r="28" spans="2:32" x14ac:dyDescent="0.25">
      <c r="B28" s="213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Q28" s="213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</row>
    <row r="29" spans="2:32" x14ac:dyDescent="0.25">
      <c r="B29" s="108" t="s">
        <v>85</v>
      </c>
      <c r="O29" s="106"/>
      <c r="Q29" s="108" t="s">
        <v>130</v>
      </c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</row>
    <row r="30" spans="2:32" x14ac:dyDescent="0.25">
      <c r="O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</row>
    <row r="31" spans="2:32" x14ac:dyDescent="0.25">
      <c r="B31" s="104" t="s">
        <v>44</v>
      </c>
      <c r="C31" s="184" t="s">
        <v>2</v>
      </c>
      <c r="D31" s="184" t="s">
        <v>3</v>
      </c>
      <c r="E31" s="184" t="s">
        <v>4</v>
      </c>
      <c r="F31" s="184" t="s">
        <v>5</v>
      </c>
      <c r="G31" s="184" t="s">
        <v>6</v>
      </c>
      <c r="H31" s="184" t="s">
        <v>7</v>
      </c>
      <c r="I31" s="184" t="s">
        <v>8</v>
      </c>
      <c r="J31" s="184" t="s">
        <v>9</v>
      </c>
      <c r="K31" s="184" t="s">
        <v>10</v>
      </c>
      <c r="L31" s="184" t="s">
        <v>11</v>
      </c>
      <c r="M31" s="184" t="s">
        <v>12</v>
      </c>
      <c r="N31" s="184" t="s">
        <v>13</v>
      </c>
      <c r="O31" s="107" t="s">
        <v>14</v>
      </c>
      <c r="Q31" s="104" t="s">
        <v>44</v>
      </c>
      <c r="R31" s="109" t="s">
        <v>2</v>
      </c>
      <c r="S31" s="110" t="s">
        <v>3</v>
      </c>
      <c r="T31" s="110" t="s">
        <v>4</v>
      </c>
      <c r="U31" s="110" t="s">
        <v>5</v>
      </c>
      <c r="V31" s="110" t="s">
        <v>6</v>
      </c>
      <c r="W31" s="110" t="s">
        <v>7</v>
      </c>
      <c r="X31" s="110" t="s">
        <v>8</v>
      </c>
      <c r="Y31" s="110" t="s">
        <v>9</v>
      </c>
      <c r="Z31" s="110" t="s">
        <v>10</v>
      </c>
      <c r="AA31" s="110" t="s">
        <v>11</v>
      </c>
      <c r="AB31" s="110" t="s">
        <v>12</v>
      </c>
      <c r="AC31" s="111" t="s">
        <v>13</v>
      </c>
      <c r="AD31" s="107" t="s">
        <v>14</v>
      </c>
      <c r="AF31" s="213"/>
    </row>
    <row r="32" spans="2:32" x14ac:dyDescent="0.25">
      <c r="B32" s="95" t="s">
        <v>102</v>
      </c>
      <c r="C32" s="331">
        <f>+'[104]CONSOLIDADO (2)'!B32</f>
        <v>744.81500000000005</v>
      </c>
      <c r="D32" s="331">
        <f>+'[104]CONSOLIDADO (2)'!C32</f>
        <v>715.56270114942549</v>
      </c>
      <c r="E32" s="331">
        <f>+'[104]CONSOLIDADO (2)'!D32</f>
        <v>654.30419540229877</v>
      </c>
      <c r="F32" s="331">
        <f>+'[104]CONSOLIDADO (2)'!E32</f>
        <v>591.41389655172406</v>
      </c>
      <c r="G32" s="331">
        <f>+'[104]CONSOLIDADO (2)'!F32</f>
        <v>0</v>
      </c>
      <c r="H32" s="331">
        <f>+'[104]CONSOLIDADO (2)'!G32</f>
        <v>0</v>
      </c>
      <c r="I32" s="331">
        <f>+'[104]CONSOLIDADO (2)'!H32</f>
        <v>0</v>
      </c>
      <c r="J32" s="331">
        <f>+'[104]CONSOLIDADO (2)'!I32</f>
        <v>0</v>
      </c>
      <c r="K32" s="331">
        <f>+'[104]CONSOLIDADO (2)'!J32</f>
        <v>0</v>
      </c>
      <c r="L32" s="331">
        <f>+'[104]CONSOLIDADO (2)'!K32</f>
        <v>0</v>
      </c>
      <c r="M32" s="331">
        <f>+'[104]CONSOLIDADO (2)'!L32</f>
        <v>0</v>
      </c>
      <c r="N32" s="331">
        <f>+'[104]CONSOLIDADO (2)'!M32</f>
        <v>0</v>
      </c>
      <c r="O32" s="112">
        <f t="shared" ref="O32:O37" si="26">SUM(C32:N32)</f>
        <v>2706.0957931034482</v>
      </c>
      <c r="Q32" s="159" t="str">
        <f>+B32</f>
        <v>Domiciliario</v>
      </c>
      <c r="R32" s="211">
        <f>+C32*0.87</f>
        <v>647.98905000000002</v>
      </c>
      <c r="S32" s="211">
        <f t="shared" ref="S32:AC37" si="27">+D32*0.87</f>
        <v>622.53955000000019</v>
      </c>
      <c r="T32" s="211">
        <f t="shared" si="27"/>
        <v>569.24464999999998</v>
      </c>
      <c r="U32" s="211">
        <f t="shared" si="27"/>
        <v>514.53008999999997</v>
      </c>
      <c r="V32" s="211">
        <f t="shared" si="27"/>
        <v>0</v>
      </c>
      <c r="W32" s="211">
        <f t="shared" si="27"/>
        <v>0</v>
      </c>
      <c r="X32" s="211">
        <f t="shared" si="27"/>
        <v>0</v>
      </c>
      <c r="Y32" s="211">
        <f t="shared" si="27"/>
        <v>0</v>
      </c>
      <c r="Z32" s="211">
        <f t="shared" si="27"/>
        <v>0</v>
      </c>
      <c r="AA32" s="211">
        <f t="shared" si="27"/>
        <v>0</v>
      </c>
      <c r="AB32" s="211">
        <f t="shared" si="27"/>
        <v>0</v>
      </c>
      <c r="AC32" s="211">
        <f t="shared" si="27"/>
        <v>0</v>
      </c>
      <c r="AD32" s="212">
        <f>+SUM(R32:AC32)</f>
        <v>2354.3033400000004</v>
      </c>
    </row>
    <row r="33" spans="2:30" x14ac:dyDescent="0.25">
      <c r="B33" s="95" t="s">
        <v>18</v>
      </c>
      <c r="C33" s="331">
        <f>+'[104]CONSOLIDADO (2)'!B33</f>
        <v>382.28551724137935</v>
      </c>
      <c r="D33" s="331">
        <f>+'[104]CONSOLIDADO (2)'!C33</f>
        <v>382.55490804597696</v>
      </c>
      <c r="E33" s="331">
        <f>+'[104]CONSOLIDADO (2)'!D33</f>
        <v>361.13871264367816</v>
      </c>
      <c r="F33" s="331">
        <f>+'[104]CONSOLIDADO (2)'!E33</f>
        <v>333.13299999999998</v>
      </c>
      <c r="G33" s="331">
        <f>+'[104]CONSOLIDADO (2)'!F33</f>
        <v>0</v>
      </c>
      <c r="H33" s="331">
        <f>+'[104]CONSOLIDADO (2)'!G33</f>
        <v>0</v>
      </c>
      <c r="I33" s="331">
        <f>+'[104]CONSOLIDADO (2)'!H33</f>
        <v>0</v>
      </c>
      <c r="J33" s="331">
        <f>+'[104]CONSOLIDADO (2)'!I33</f>
        <v>0</v>
      </c>
      <c r="K33" s="331">
        <f>+'[104]CONSOLIDADO (2)'!J33</f>
        <v>0</v>
      </c>
      <c r="L33" s="331">
        <f>+'[104]CONSOLIDADO (2)'!K33</f>
        <v>0</v>
      </c>
      <c r="M33" s="331">
        <f>+'[104]CONSOLIDADO (2)'!L33</f>
        <v>0</v>
      </c>
      <c r="N33" s="331">
        <f>+'[104]CONSOLIDADO (2)'!M33</f>
        <v>0</v>
      </c>
      <c r="O33" s="112">
        <f t="shared" si="26"/>
        <v>1459.1121379310346</v>
      </c>
      <c r="Q33" s="148" t="str">
        <f t="shared" ref="Q33:Q37" si="28">+B33</f>
        <v>General</v>
      </c>
      <c r="R33" s="211">
        <f t="shared" ref="R33:R37" si="29">+C33*0.87</f>
        <v>332.58840000000004</v>
      </c>
      <c r="S33" s="211">
        <f t="shared" si="27"/>
        <v>332.82276999999993</v>
      </c>
      <c r="T33" s="211">
        <f t="shared" si="27"/>
        <v>314.19067999999999</v>
      </c>
      <c r="U33" s="211">
        <f t="shared" si="27"/>
        <v>289.82570999999996</v>
      </c>
      <c r="V33" s="211">
        <f t="shared" si="27"/>
        <v>0</v>
      </c>
      <c r="W33" s="211">
        <f t="shared" si="27"/>
        <v>0</v>
      </c>
      <c r="X33" s="211">
        <f t="shared" si="27"/>
        <v>0</v>
      </c>
      <c r="Y33" s="211">
        <f t="shared" si="27"/>
        <v>0</v>
      </c>
      <c r="Z33" s="211">
        <f t="shared" si="27"/>
        <v>0</v>
      </c>
      <c r="AA33" s="211">
        <f t="shared" si="27"/>
        <v>0</v>
      </c>
      <c r="AB33" s="211">
        <f t="shared" si="27"/>
        <v>0</v>
      </c>
      <c r="AC33" s="211">
        <f t="shared" si="27"/>
        <v>0</v>
      </c>
      <c r="AD33" s="212">
        <f t="shared" ref="AD33:AD37" si="30">+SUM(R33:AC33)</f>
        <v>1269.4275600000001</v>
      </c>
    </row>
    <row r="34" spans="2:30" x14ac:dyDescent="0.25">
      <c r="B34" s="95" t="s">
        <v>19</v>
      </c>
      <c r="C34" s="331">
        <f>+'[104]CONSOLIDADO (2)'!B34</f>
        <v>34.724195402298854</v>
      </c>
      <c r="D34" s="331">
        <f>+'[104]CONSOLIDADO (2)'!C34</f>
        <v>26.808885057471269</v>
      </c>
      <c r="E34" s="331">
        <f>+'[104]CONSOLIDADO (2)'!D34</f>
        <v>25.761701149425289</v>
      </c>
      <c r="F34" s="331">
        <f>+'[104]CONSOLIDADO (2)'!E34</f>
        <v>23.893804597701152</v>
      </c>
      <c r="G34" s="331">
        <f>+'[104]CONSOLIDADO (2)'!F34</f>
        <v>0</v>
      </c>
      <c r="H34" s="331">
        <f>+'[104]CONSOLIDADO (2)'!G34</f>
        <v>0</v>
      </c>
      <c r="I34" s="331">
        <f>+'[104]CONSOLIDADO (2)'!H34</f>
        <v>0</v>
      </c>
      <c r="J34" s="331">
        <f>+'[104]CONSOLIDADO (2)'!I34</f>
        <v>0</v>
      </c>
      <c r="K34" s="331">
        <f>+'[104]CONSOLIDADO (2)'!J34</f>
        <v>0</v>
      </c>
      <c r="L34" s="331">
        <f>+'[104]CONSOLIDADO (2)'!K34</f>
        <v>0</v>
      </c>
      <c r="M34" s="331">
        <f>+'[104]CONSOLIDADO (2)'!L34</f>
        <v>0</v>
      </c>
      <c r="N34" s="331">
        <f>+'[104]CONSOLIDADO (2)'!M34</f>
        <v>0</v>
      </c>
      <c r="O34" s="112">
        <f t="shared" si="26"/>
        <v>111.18858620689656</v>
      </c>
      <c r="Q34" s="148" t="str">
        <f t="shared" si="28"/>
        <v>Industrial</v>
      </c>
      <c r="R34" s="211">
        <f t="shared" si="29"/>
        <v>30.210050000000003</v>
      </c>
      <c r="S34" s="211">
        <f t="shared" si="27"/>
        <v>23.323730000000005</v>
      </c>
      <c r="T34" s="211">
        <f t="shared" si="27"/>
        <v>22.412680000000002</v>
      </c>
      <c r="U34" s="211">
        <f t="shared" si="27"/>
        <v>20.787610000000001</v>
      </c>
      <c r="V34" s="211">
        <f t="shared" si="27"/>
        <v>0</v>
      </c>
      <c r="W34" s="211">
        <f t="shared" si="27"/>
        <v>0</v>
      </c>
      <c r="X34" s="211">
        <f t="shared" si="27"/>
        <v>0</v>
      </c>
      <c r="Y34" s="211">
        <f t="shared" si="27"/>
        <v>0</v>
      </c>
      <c r="Z34" s="211">
        <f t="shared" si="27"/>
        <v>0</v>
      </c>
      <c r="AA34" s="211">
        <f t="shared" si="27"/>
        <v>0</v>
      </c>
      <c r="AB34" s="211">
        <f t="shared" si="27"/>
        <v>0</v>
      </c>
      <c r="AC34" s="211">
        <f t="shared" si="27"/>
        <v>0</v>
      </c>
      <c r="AD34" s="212">
        <f t="shared" si="30"/>
        <v>96.734070000000003</v>
      </c>
    </row>
    <row r="35" spans="2:30" x14ac:dyDescent="0.25">
      <c r="B35" s="95" t="s">
        <v>91</v>
      </c>
      <c r="C35" s="331">
        <f>+'[104]CONSOLIDADO (2)'!B35</f>
        <v>0</v>
      </c>
      <c r="D35" s="331">
        <f>+'[104]CONSOLIDADO (2)'!C35</f>
        <v>0</v>
      </c>
      <c r="E35" s="331">
        <f>+'[104]CONSOLIDADO (2)'!D35</f>
        <v>0</v>
      </c>
      <c r="F35" s="331">
        <f>+'[104]CONSOLIDADO (2)'!E35</f>
        <v>0</v>
      </c>
      <c r="G35" s="331">
        <f>+'[104]CONSOLIDADO (2)'!F35</f>
        <v>0</v>
      </c>
      <c r="H35" s="331">
        <f>+'[104]CONSOLIDADO (2)'!G35</f>
        <v>0</v>
      </c>
      <c r="I35" s="331">
        <f>+'[104]CONSOLIDADO (2)'!H35</f>
        <v>0</v>
      </c>
      <c r="J35" s="331">
        <f>+'[104]CONSOLIDADO (2)'!I35</f>
        <v>0</v>
      </c>
      <c r="K35" s="331">
        <f>+'[104]CONSOLIDADO (2)'!J35</f>
        <v>0</v>
      </c>
      <c r="L35" s="331">
        <f>+'[104]CONSOLIDADO (2)'!K35</f>
        <v>0</v>
      </c>
      <c r="M35" s="331">
        <f>+'[104]CONSOLIDADO (2)'!L35</f>
        <v>0</v>
      </c>
      <c r="N35" s="331">
        <f>+'[104]CONSOLIDADO (2)'!M35</f>
        <v>0</v>
      </c>
      <c r="O35" s="112">
        <f t="shared" si="26"/>
        <v>0</v>
      </c>
      <c r="Q35" s="148" t="str">
        <f t="shared" si="28"/>
        <v>Minería</v>
      </c>
      <c r="R35" s="211"/>
      <c r="S35" s="211"/>
      <c r="T35" s="211"/>
      <c r="U35" s="211"/>
      <c r="V35" s="211"/>
      <c r="W35" s="211"/>
      <c r="X35" s="211"/>
      <c r="Y35" s="211"/>
      <c r="Z35" s="211"/>
      <c r="AA35" s="211"/>
      <c r="AB35" s="211"/>
      <c r="AC35" s="211"/>
      <c r="AD35" s="212"/>
    </row>
    <row r="36" spans="2:30" x14ac:dyDescent="0.25">
      <c r="B36" s="95" t="s">
        <v>21</v>
      </c>
      <c r="C36" s="331">
        <f>+'[104]CONSOLIDADO (2)'!B36</f>
        <v>82.874505747126435</v>
      </c>
      <c r="D36" s="331">
        <f>+'[104]CONSOLIDADO (2)'!C36</f>
        <v>194.61350574712642</v>
      </c>
      <c r="E36" s="331">
        <f>+'[104]CONSOLIDADO (2)'!D36</f>
        <v>138.34128735632183</v>
      </c>
      <c r="F36" s="331">
        <f>+'[104]CONSOLIDADO (2)'!E36</f>
        <v>133.84899999999999</v>
      </c>
      <c r="G36" s="331">
        <f>+'[104]CONSOLIDADO (2)'!F36</f>
        <v>0</v>
      </c>
      <c r="H36" s="331">
        <f>+'[104]CONSOLIDADO (2)'!G36</f>
        <v>0</v>
      </c>
      <c r="I36" s="331">
        <f>+'[104]CONSOLIDADO (2)'!H36</f>
        <v>0</v>
      </c>
      <c r="J36" s="331">
        <f>+'[104]CONSOLIDADO (2)'!I36</f>
        <v>0</v>
      </c>
      <c r="K36" s="331">
        <f>+'[104]CONSOLIDADO (2)'!J36</f>
        <v>0</v>
      </c>
      <c r="L36" s="331">
        <f>+'[104]CONSOLIDADO (2)'!K36</f>
        <v>0</v>
      </c>
      <c r="M36" s="331">
        <f>+'[104]CONSOLIDADO (2)'!L36</f>
        <v>0</v>
      </c>
      <c r="N36" s="331">
        <f>+'[104]CONSOLIDADO (2)'!M36</f>
        <v>0</v>
      </c>
      <c r="O36" s="112">
        <f t="shared" si="26"/>
        <v>549.67829885057472</v>
      </c>
      <c r="Q36" s="148" t="str">
        <f t="shared" si="28"/>
        <v>Alumbrado Público</v>
      </c>
      <c r="R36" s="211">
        <f t="shared" si="29"/>
        <v>72.100819999999999</v>
      </c>
      <c r="S36" s="211">
        <f t="shared" si="27"/>
        <v>169.31375</v>
      </c>
      <c r="T36" s="211">
        <f t="shared" si="27"/>
        <v>120.35691999999999</v>
      </c>
      <c r="U36" s="211">
        <f t="shared" si="27"/>
        <v>116.44862999999999</v>
      </c>
      <c r="V36" s="211">
        <f t="shared" si="27"/>
        <v>0</v>
      </c>
      <c r="W36" s="211">
        <f t="shared" si="27"/>
        <v>0</v>
      </c>
      <c r="X36" s="211">
        <f t="shared" si="27"/>
        <v>0</v>
      </c>
      <c r="Y36" s="211">
        <f t="shared" si="27"/>
        <v>0</v>
      </c>
      <c r="Z36" s="211">
        <f t="shared" si="27"/>
        <v>0</v>
      </c>
      <c r="AA36" s="211">
        <f t="shared" si="27"/>
        <v>0</v>
      </c>
      <c r="AB36" s="211">
        <f t="shared" si="27"/>
        <v>0</v>
      </c>
      <c r="AC36" s="211">
        <f t="shared" si="27"/>
        <v>0</v>
      </c>
      <c r="AD36" s="212">
        <f t="shared" si="30"/>
        <v>478.22011999999995</v>
      </c>
    </row>
    <row r="37" spans="2:30" x14ac:dyDescent="0.25">
      <c r="B37" s="95" t="s">
        <v>22</v>
      </c>
      <c r="C37" s="331">
        <f>+'[104]CONSOLIDADO (2)'!B37</f>
        <v>32.066298850574718</v>
      </c>
      <c r="D37" s="331">
        <f>+'[104]CONSOLIDADO (2)'!C37</f>
        <v>36.710114942528733</v>
      </c>
      <c r="E37" s="331">
        <f>+'[104]CONSOLIDADO (2)'!D37</f>
        <v>37.964011494252873</v>
      </c>
      <c r="F37" s="331">
        <f>+'[104]CONSOLIDADO (2)'!E37</f>
        <v>38.357103448275858</v>
      </c>
      <c r="G37" s="331">
        <f>+'[104]CONSOLIDADO (2)'!F37</f>
        <v>0</v>
      </c>
      <c r="H37" s="331">
        <f>+'[104]CONSOLIDADO (2)'!G37</f>
        <v>0</v>
      </c>
      <c r="I37" s="331">
        <f>+'[104]CONSOLIDADO (2)'!H37</f>
        <v>0</v>
      </c>
      <c r="J37" s="331">
        <f>+'[104]CONSOLIDADO (2)'!I37</f>
        <v>0</v>
      </c>
      <c r="K37" s="331">
        <f>+'[104]CONSOLIDADO (2)'!J37</f>
        <v>0</v>
      </c>
      <c r="L37" s="331">
        <f>+'[104]CONSOLIDADO (2)'!K37</f>
        <v>0</v>
      </c>
      <c r="M37" s="331">
        <f>+'[104]CONSOLIDADO (2)'!L37</f>
        <v>0</v>
      </c>
      <c r="N37" s="331">
        <f>+'[104]CONSOLIDADO (2)'!M37</f>
        <v>0</v>
      </c>
      <c r="O37" s="112">
        <f t="shared" si="26"/>
        <v>145.09752873563218</v>
      </c>
      <c r="Q37" s="164" t="str">
        <f t="shared" si="28"/>
        <v>Otros</v>
      </c>
      <c r="R37" s="211">
        <f t="shared" si="29"/>
        <v>27.897680000000005</v>
      </c>
      <c r="S37" s="211">
        <f t="shared" si="27"/>
        <v>31.937799999999999</v>
      </c>
      <c r="T37" s="211">
        <f t="shared" si="27"/>
        <v>33.028689999999997</v>
      </c>
      <c r="U37" s="211">
        <f t="shared" si="27"/>
        <v>33.370679999999993</v>
      </c>
      <c r="V37" s="211">
        <f t="shared" si="27"/>
        <v>0</v>
      </c>
      <c r="W37" s="211">
        <f t="shared" si="27"/>
        <v>0</v>
      </c>
      <c r="X37" s="211">
        <f t="shared" si="27"/>
        <v>0</v>
      </c>
      <c r="Y37" s="211">
        <f t="shared" si="27"/>
        <v>0</v>
      </c>
      <c r="Z37" s="211">
        <f t="shared" si="27"/>
        <v>0</v>
      </c>
      <c r="AA37" s="211">
        <f t="shared" si="27"/>
        <v>0</v>
      </c>
      <c r="AB37" s="211">
        <f t="shared" si="27"/>
        <v>0</v>
      </c>
      <c r="AC37" s="211">
        <f t="shared" si="27"/>
        <v>0</v>
      </c>
      <c r="AD37" s="212">
        <f t="shared" si="30"/>
        <v>126.23484999999999</v>
      </c>
    </row>
    <row r="38" spans="2:30" x14ac:dyDescent="0.25">
      <c r="B38" s="109" t="s">
        <v>14</v>
      </c>
      <c r="C38" s="113">
        <f t="shared" ref="C38:O38" si="31">+SUM(C32:C37)</f>
        <v>1276.7655172413793</v>
      </c>
      <c r="D38" s="113">
        <f t="shared" ref="D38:N38" si="32">+SUM(D32:D37)</f>
        <v>1356.2501149425291</v>
      </c>
      <c r="E38" s="113">
        <f t="shared" si="32"/>
        <v>1217.509908045977</v>
      </c>
      <c r="F38" s="113">
        <f t="shared" si="32"/>
        <v>1120.6468045977012</v>
      </c>
      <c r="G38" s="113">
        <f t="shared" si="32"/>
        <v>0</v>
      </c>
      <c r="H38" s="113">
        <f t="shared" si="32"/>
        <v>0</v>
      </c>
      <c r="I38" s="113">
        <f t="shared" si="32"/>
        <v>0</v>
      </c>
      <c r="J38" s="113">
        <f t="shared" si="32"/>
        <v>0</v>
      </c>
      <c r="K38" s="113">
        <f t="shared" si="32"/>
        <v>0</v>
      </c>
      <c r="L38" s="113">
        <f t="shared" si="32"/>
        <v>0</v>
      </c>
      <c r="M38" s="113">
        <f t="shared" si="32"/>
        <v>0</v>
      </c>
      <c r="N38" s="113">
        <f t="shared" si="32"/>
        <v>0</v>
      </c>
      <c r="O38" s="104">
        <f t="shared" si="31"/>
        <v>4971.1723448275861</v>
      </c>
      <c r="Q38" s="109" t="s">
        <v>14</v>
      </c>
      <c r="R38" s="113">
        <f t="shared" ref="R38:AD38" si="33">+SUM(R32:R37)</f>
        <v>1110.7860000000001</v>
      </c>
      <c r="S38" s="113">
        <f t="shared" si="33"/>
        <v>1179.9376</v>
      </c>
      <c r="T38" s="113">
        <f t="shared" si="33"/>
        <v>1059.2336200000002</v>
      </c>
      <c r="U38" s="113">
        <f t="shared" si="33"/>
        <v>974.96271999999988</v>
      </c>
      <c r="V38" s="113">
        <f t="shared" si="33"/>
        <v>0</v>
      </c>
      <c r="W38" s="113">
        <f t="shared" si="33"/>
        <v>0</v>
      </c>
      <c r="X38" s="113">
        <f t="shared" si="33"/>
        <v>0</v>
      </c>
      <c r="Y38" s="113">
        <f t="shared" si="33"/>
        <v>0</v>
      </c>
      <c r="Z38" s="113">
        <f t="shared" si="33"/>
        <v>0</v>
      </c>
      <c r="AA38" s="113">
        <f t="shared" si="33"/>
        <v>0</v>
      </c>
      <c r="AB38" s="113">
        <f t="shared" si="33"/>
        <v>0</v>
      </c>
      <c r="AC38" s="113">
        <f t="shared" si="33"/>
        <v>0</v>
      </c>
      <c r="AD38" s="113">
        <f t="shared" si="33"/>
        <v>4324.9199400000007</v>
      </c>
    </row>
    <row r="39" spans="2:30" x14ac:dyDescent="0.25">
      <c r="B39" s="213"/>
      <c r="C39" s="213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Q39" s="213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>
        <f>+AD38/0.87</f>
        <v>4971.172344827587</v>
      </c>
    </row>
    <row r="40" spans="2:30" x14ac:dyDescent="0.25">
      <c r="B40" s="322" t="s">
        <v>41</v>
      </c>
      <c r="Q40" s="322" t="s">
        <v>41</v>
      </c>
    </row>
    <row r="41" spans="2:30" x14ac:dyDescent="0.25">
      <c r="B41" s="162"/>
      <c r="Q41" s="162"/>
    </row>
    <row r="42" spans="2:30" x14ac:dyDescent="0.25">
      <c r="B42" s="170" t="s">
        <v>26</v>
      </c>
      <c r="C42" s="184" t="s">
        <v>2</v>
      </c>
      <c r="D42" s="184" t="s">
        <v>3</v>
      </c>
      <c r="E42" s="184" t="s">
        <v>4</v>
      </c>
      <c r="F42" s="184" t="s">
        <v>5</v>
      </c>
      <c r="G42" s="184" t="s">
        <v>6</v>
      </c>
      <c r="H42" s="184" t="s">
        <v>7</v>
      </c>
      <c r="I42" s="184" t="s">
        <v>8</v>
      </c>
      <c r="J42" s="184" t="s">
        <v>9</v>
      </c>
      <c r="K42" s="184" t="s">
        <v>10</v>
      </c>
      <c r="L42" s="184" t="s">
        <v>11</v>
      </c>
      <c r="M42" s="184" t="s">
        <v>12</v>
      </c>
      <c r="N42" s="184" t="s">
        <v>13</v>
      </c>
      <c r="O42" s="107" t="s">
        <v>14</v>
      </c>
      <c r="Q42" s="170" t="s">
        <v>26</v>
      </c>
      <c r="R42" s="109" t="s">
        <v>2</v>
      </c>
      <c r="S42" s="110" t="s">
        <v>3</v>
      </c>
      <c r="T42" s="110" t="s">
        <v>4</v>
      </c>
      <c r="U42" s="110" t="s">
        <v>5</v>
      </c>
      <c r="V42" s="110" t="s">
        <v>6</v>
      </c>
      <c r="W42" s="110" t="s">
        <v>7</v>
      </c>
      <c r="X42" s="110" t="s">
        <v>8</v>
      </c>
      <c r="Y42" s="110" t="s">
        <v>9</v>
      </c>
      <c r="Z42" s="110" t="s">
        <v>10</v>
      </c>
      <c r="AA42" s="110" t="s">
        <v>11</v>
      </c>
      <c r="AB42" s="110" t="s">
        <v>12</v>
      </c>
      <c r="AC42" s="111" t="s">
        <v>13</v>
      </c>
      <c r="AD42" s="107" t="s">
        <v>14</v>
      </c>
    </row>
    <row r="43" spans="2:30" x14ac:dyDescent="0.25">
      <c r="B43" s="95" t="s">
        <v>102</v>
      </c>
      <c r="C43" s="116">
        <f t="shared" ref="C43:N49" si="34">+C32/C$76</f>
        <v>107.01364942528737</v>
      </c>
      <c r="D43" s="116">
        <f t="shared" si="34"/>
        <v>102.81073292376803</v>
      </c>
      <c r="E43" s="116">
        <f t="shared" si="34"/>
        <v>94.009223477341777</v>
      </c>
      <c r="F43" s="116">
        <f t="shared" si="34"/>
        <v>84.973260998810929</v>
      </c>
      <c r="G43" s="116">
        <f t="shared" si="34"/>
        <v>0</v>
      </c>
      <c r="H43" s="116">
        <f t="shared" si="34"/>
        <v>0</v>
      </c>
      <c r="I43" s="116">
        <f t="shared" si="34"/>
        <v>0</v>
      </c>
      <c r="J43" s="116">
        <f t="shared" si="34"/>
        <v>0</v>
      </c>
      <c r="K43" s="116">
        <f t="shared" si="34"/>
        <v>0</v>
      </c>
      <c r="L43" s="116">
        <f t="shared" si="34"/>
        <v>0</v>
      </c>
      <c r="M43" s="116">
        <f t="shared" si="34"/>
        <v>0</v>
      </c>
      <c r="N43" s="116">
        <f t="shared" si="34"/>
        <v>0</v>
      </c>
      <c r="O43" s="112">
        <f>SUM(C43:N43)</f>
        <v>388.80686682520809</v>
      </c>
      <c r="Q43" s="159" t="str">
        <f>+B43</f>
        <v>Domiciliario</v>
      </c>
      <c r="R43" s="116">
        <f t="shared" ref="R43:AC49" si="35">+R32/R$76</f>
        <v>93.101875000000007</v>
      </c>
      <c r="S43" s="117">
        <f t="shared" si="35"/>
        <v>89.445337643678187</v>
      </c>
      <c r="T43" s="117">
        <f t="shared" si="35"/>
        <v>81.788024425287347</v>
      </c>
      <c r="U43" s="117">
        <f t="shared" si="35"/>
        <v>73.926737068965508</v>
      </c>
      <c r="V43" s="117">
        <f t="shared" si="35"/>
        <v>0</v>
      </c>
      <c r="W43" s="117">
        <f t="shared" si="35"/>
        <v>0</v>
      </c>
      <c r="X43" s="117">
        <f t="shared" si="35"/>
        <v>0</v>
      </c>
      <c r="Y43" s="117">
        <f t="shared" si="35"/>
        <v>0</v>
      </c>
      <c r="Z43" s="117">
        <f t="shared" si="35"/>
        <v>0</v>
      </c>
      <c r="AA43" s="117">
        <f t="shared" si="35"/>
        <v>0</v>
      </c>
      <c r="AB43" s="117">
        <f t="shared" si="35"/>
        <v>0</v>
      </c>
      <c r="AC43" s="117">
        <f t="shared" si="35"/>
        <v>0</v>
      </c>
      <c r="AD43" s="112">
        <f t="shared" ref="AD43:AD45" si="36">SUM(R43:AC43)</f>
        <v>338.26197413793102</v>
      </c>
    </row>
    <row r="44" spans="2:30" x14ac:dyDescent="0.25">
      <c r="B44" s="95" t="s">
        <v>18</v>
      </c>
      <c r="C44" s="116">
        <f t="shared" si="34"/>
        <v>54.92608006341657</v>
      </c>
      <c r="D44" s="116">
        <f t="shared" si="34"/>
        <v>54.964785638789792</v>
      </c>
      <c r="E44" s="116">
        <f t="shared" si="34"/>
        <v>51.887746069493986</v>
      </c>
      <c r="F44" s="116">
        <f t="shared" si="34"/>
        <v>47.863936781609191</v>
      </c>
      <c r="G44" s="116">
        <f t="shared" si="34"/>
        <v>0</v>
      </c>
      <c r="H44" s="116">
        <f t="shared" si="34"/>
        <v>0</v>
      </c>
      <c r="I44" s="116">
        <f t="shared" si="34"/>
        <v>0</v>
      </c>
      <c r="J44" s="116">
        <f t="shared" si="34"/>
        <v>0</v>
      </c>
      <c r="K44" s="116">
        <f t="shared" si="34"/>
        <v>0</v>
      </c>
      <c r="L44" s="116">
        <f t="shared" si="34"/>
        <v>0</v>
      </c>
      <c r="M44" s="116">
        <f t="shared" si="34"/>
        <v>0</v>
      </c>
      <c r="N44" s="116">
        <f t="shared" si="34"/>
        <v>0</v>
      </c>
      <c r="O44" s="112">
        <f t="shared" ref="O44:O46" si="37">SUM(C44:N44)</f>
        <v>209.64254855330955</v>
      </c>
      <c r="Q44" s="148" t="str">
        <f t="shared" ref="Q44:Q48" si="38">+B44</f>
        <v>General</v>
      </c>
      <c r="R44" s="116">
        <f t="shared" si="35"/>
        <v>47.785689655172419</v>
      </c>
      <c r="S44" s="117">
        <f t="shared" si="35"/>
        <v>47.81936350574712</v>
      </c>
      <c r="T44" s="117">
        <f t="shared" si="35"/>
        <v>45.14233908045977</v>
      </c>
      <c r="U44" s="117">
        <f t="shared" si="35"/>
        <v>41.641624999999998</v>
      </c>
      <c r="V44" s="117">
        <f t="shared" si="35"/>
        <v>0</v>
      </c>
      <c r="W44" s="117">
        <f t="shared" si="35"/>
        <v>0</v>
      </c>
      <c r="X44" s="117">
        <f t="shared" si="35"/>
        <v>0</v>
      </c>
      <c r="Y44" s="117">
        <f t="shared" si="35"/>
        <v>0</v>
      </c>
      <c r="Z44" s="117">
        <f t="shared" si="35"/>
        <v>0</v>
      </c>
      <c r="AA44" s="117">
        <f t="shared" si="35"/>
        <v>0</v>
      </c>
      <c r="AB44" s="117">
        <f t="shared" si="35"/>
        <v>0</v>
      </c>
      <c r="AC44" s="117">
        <f t="shared" si="35"/>
        <v>0</v>
      </c>
      <c r="AD44" s="112">
        <f t="shared" si="36"/>
        <v>182.38901724137932</v>
      </c>
    </row>
    <row r="45" spans="2:30" x14ac:dyDescent="0.25">
      <c r="B45" s="95" t="s">
        <v>19</v>
      </c>
      <c r="C45" s="116">
        <f t="shared" si="34"/>
        <v>4.9891085348130542</v>
      </c>
      <c r="D45" s="116">
        <f t="shared" si="34"/>
        <v>3.8518513013608144</v>
      </c>
      <c r="E45" s="116">
        <f t="shared" si="34"/>
        <v>3.7013938433082312</v>
      </c>
      <c r="F45" s="116">
        <f t="shared" si="34"/>
        <v>3.4330179019685563</v>
      </c>
      <c r="G45" s="116">
        <f t="shared" si="34"/>
        <v>0</v>
      </c>
      <c r="H45" s="116">
        <f t="shared" si="34"/>
        <v>0</v>
      </c>
      <c r="I45" s="116">
        <f t="shared" si="34"/>
        <v>0</v>
      </c>
      <c r="J45" s="116">
        <f t="shared" si="34"/>
        <v>0</v>
      </c>
      <c r="K45" s="116">
        <f t="shared" si="34"/>
        <v>0</v>
      </c>
      <c r="L45" s="116">
        <f t="shared" si="34"/>
        <v>0</v>
      </c>
      <c r="M45" s="116">
        <f t="shared" si="34"/>
        <v>0</v>
      </c>
      <c r="N45" s="116">
        <f t="shared" si="34"/>
        <v>0</v>
      </c>
      <c r="O45" s="112">
        <f t="shared" si="37"/>
        <v>15.975371581450657</v>
      </c>
      <c r="Q45" s="148" t="str">
        <f t="shared" si="38"/>
        <v>Industrial</v>
      </c>
      <c r="R45" s="116">
        <f t="shared" si="35"/>
        <v>4.3405244252873567</v>
      </c>
      <c r="S45" s="117">
        <f t="shared" si="35"/>
        <v>3.3511106321839086</v>
      </c>
      <c r="T45" s="117">
        <f t="shared" si="35"/>
        <v>3.2202126436781611</v>
      </c>
      <c r="U45" s="117">
        <f t="shared" si="35"/>
        <v>2.986725574712644</v>
      </c>
      <c r="V45" s="117">
        <f t="shared" si="35"/>
        <v>0</v>
      </c>
      <c r="W45" s="117">
        <f t="shared" si="35"/>
        <v>0</v>
      </c>
      <c r="X45" s="117">
        <f t="shared" si="35"/>
        <v>0</v>
      </c>
      <c r="Y45" s="117">
        <f t="shared" si="35"/>
        <v>0</v>
      </c>
      <c r="Z45" s="117">
        <f t="shared" si="35"/>
        <v>0</v>
      </c>
      <c r="AA45" s="117">
        <f t="shared" si="35"/>
        <v>0</v>
      </c>
      <c r="AB45" s="117">
        <f t="shared" si="35"/>
        <v>0</v>
      </c>
      <c r="AC45" s="117">
        <f t="shared" si="35"/>
        <v>0</v>
      </c>
      <c r="AD45" s="112">
        <f t="shared" si="36"/>
        <v>13.89857327586207</v>
      </c>
    </row>
    <row r="46" spans="2:30" x14ac:dyDescent="0.25">
      <c r="B46" s="95" t="s">
        <v>91</v>
      </c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2">
        <f t="shared" si="37"/>
        <v>0</v>
      </c>
      <c r="Q46" s="148" t="str">
        <f t="shared" si="38"/>
        <v>Minería</v>
      </c>
      <c r="R46" s="116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2"/>
    </row>
    <row r="47" spans="2:30" x14ac:dyDescent="0.25">
      <c r="B47" s="95" t="s">
        <v>21</v>
      </c>
      <c r="C47" s="116">
        <f t="shared" si="34"/>
        <v>11.907256572862993</v>
      </c>
      <c r="D47" s="116">
        <f t="shared" si="34"/>
        <v>27.961710595851496</v>
      </c>
      <c r="E47" s="116">
        <f t="shared" si="34"/>
        <v>19.876621746597962</v>
      </c>
      <c r="F47" s="116">
        <f t="shared" si="34"/>
        <v>19.231178160919537</v>
      </c>
      <c r="G47" s="116">
        <f t="shared" si="34"/>
        <v>0</v>
      </c>
      <c r="H47" s="116">
        <f t="shared" si="34"/>
        <v>0</v>
      </c>
      <c r="I47" s="116">
        <f t="shared" si="34"/>
        <v>0</v>
      </c>
      <c r="J47" s="116">
        <f t="shared" si="34"/>
        <v>0</v>
      </c>
      <c r="K47" s="116">
        <f t="shared" si="34"/>
        <v>0</v>
      </c>
      <c r="L47" s="116">
        <f t="shared" si="34"/>
        <v>0</v>
      </c>
      <c r="M47" s="116">
        <f t="shared" si="34"/>
        <v>0</v>
      </c>
      <c r="N47" s="116">
        <f t="shared" si="34"/>
        <v>0</v>
      </c>
      <c r="O47" s="112">
        <f>SUM(C47:N47)</f>
        <v>78.976767076231994</v>
      </c>
      <c r="Q47" s="148" t="str">
        <f t="shared" si="38"/>
        <v>Alumbrado Público</v>
      </c>
      <c r="R47" s="116">
        <f t="shared" si="35"/>
        <v>10.359313218390804</v>
      </c>
      <c r="S47" s="117">
        <f t="shared" si="35"/>
        <v>24.326688218390803</v>
      </c>
      <c r="T47" s="117">
        <f t="shared" si="35"/>
        <v>17.292660919540229</v>
      </c>
      <c r="U47" s="117">
        <f t="shared" si="35"/>
        <v>16.731124999999999</v>
      </c>
      <c r="V47" s="117">
        <f t="shared" si="35"/>
        <v>0</v>
      </c>
      <c r="W47" s="117">
        <f t="shared" si="35"/>
        <v>0</v>
      </c>
      <c r="X47" s="117">
        <f t="shared" si="35"/>
        <v>0</v>
      </c>
      <c r="Y47" s="117">
        <f t="shared" si="35"/>
        <v>0</v>
      </c>
      <c r="Z47" s="117">
        <f t="shared" si="35"/>
        <v>0</v>
      </c>
      <c r="AA47" s="117">
        <f t="shared" si="35"/>
        <v>0</v>
      </c>
      <c r="AB47" s="117">
        <f t="shared" si="35"/>
        <v>0</v>
      </c>
      <c r="AC47" s="117">
        <f t="shared" si="35"/>
        <v>0</v>
      </c>
      <c r="AD47" s="112">
        <f>SUM(R47:AC47)</f>
        <v>68.70978735632184</v>
      </c>
    </row>
    <row r="48" spans="2:30" x14ac:dyDescent="0.25">
      <c r="B48" s="95" t="s">
        <v>22</v>
      </c>
      <c r="C48" s="116">
        <f t="shared" si="34"/>
        <v>4.6072268463469426</v>
      </c>
      <c r="D48" s="116">
        <f t="shared" si="34"/>
        <v>5.2744418020874617</v>
      </c>
      <c r="E48" s="116">
        <f t="shared" si="34"/>
        <v>5.4545993526225391</v>
      </c>
      <c r="F48" s="116">
        <f t="shared" si="34"/>
        <v>5.5110780816488303</v>
      </c>
      <c r="G48" s="116">
        <f t="shared" si="34"/>
        <v>0</v>
      </c>
      <c r="H48" s="116">
        <f t="shared" si="34"/>
        <v>0</v>
      </c>
      <c r="I48" s="116">
        <f t="shared" si="34"/>
        <v>0</v>
      </c>
      <c r="J48" s="116">
        <f t="shared" si="34"/>
        <v>0</v>
      </c>
      <c r="K48" s="116">
        <f t="shared" si="34"/>
        <v>0</v>
      </c>
      <c r="L48" s="116">
        <f t="shared" si="34"/>
        <v>0</v>
      </c>
      <c r="M48" s="116">
        <f t="shared" si="34"/>
        <v>0</v>
      </c>
      <c r="N48" s="116">
        <f t="shared" si="34"/>
        <v>0</v>
      </c>
      <c r="O48" s="112">
        <f>SUM(C48:N48)</f>
        <v>20.847346082705773</v>
      </c>
      <c r="Q48" s="164" t="str">
        <f t="shared" si="38"/>
        <v>Otros</v>
      </c>
      <c r="R48" s="116">
        <f t="shared" si="35"/>
        <v>4.0082873563218397</v>
      </c>
      <c r="S48" s="117">
        <f t="shared" si="35"/>
        <v>4.5887643678160916</v>
      </c>
      <c r="T48" s="117">
        <f t="shared" si="35"/>
        <v>4.7455014367816091</v>
      </c>
      <c r="U48" s="117">
        <f t="shared" si="35"/>
        <v>4.7946379310344822</v>
      </c>
      <c r="V48" s="117">
        <f t="shared" si="35"/>
        <v>0</v>
      </c>
      <c r="W48" s="117">
        <f t="shared" si="35"/>
        <v>0</v>
      </c>
      <c r="X48" s="117">
        <f t="shared" si="35"/>
        <v>0</v>
      </c>
      <c r="Y48" s="117">
        <f t="shared" si="35"/>
        <v>0</v>
      </c>
      <c r="Z48" s="117">
        <f t="shared" si="35"/>
        <v>0</v>
      </c>
      <c r="AA48" s="117">
        <f t="shared" si="35"/>
        <v>0</v>
      </c>
      <c r="AB48" s="117">
        <f t="shared" si="35"/>
        <v>0</v>
      </c>
      <c r="AC48" s="117">
        <f t="shared" si="35"/>
        <v>0</v>
      </c>
      <c r="AD48" s="112">
        <f>SUM(R48:AC48)</f>
        <v>18.137191091954023</v>
      </c>
    </row>
    <row r="49" spans="2:30" x14ac:dyDescent="0.25">
      <c r="B49" s="149" t="s">
        <v>14</v>
      </c>
      <c r="C49" s="113">
        <f t="shared" si="34"/>
        <v>183.4433214427269</v>
      </c>
      <c r="D49" s="114">
        <f t="shared" si="34"/>
        <v>194.86352226185764</v>
      </c>
      <c r="E49" s="114">
        <f t="shared" si="34"/>
        <v>174.92958448936452</v>
      </c>
      <c r="F49" s="114">
        <f t="shared" si="34"/>
        <v>161.01247192495708</v>
      </c>
      <c r="G49" s="114">
        <f t="shared" si="34"/>
        <v>0</v>
      </c>
      <c r="H49" s="114">
        <f t="shared" si="34"/>
        <v>0</v>
      </c>
      <c r="I49" s="114">
        <f t="shared" si="34"/>
        <v>0</v>
      </c>
      <c r="J49" s="114">
        <f t="shared" si="34"/>
        <v>0</v>
      </c>
      <c r="K49" s="114">
        <f t="shared" si="34"/>
        <v>0</v>
      </c>
      <c r="L49" s="114">
        <f t="shared" si="34"/>
        <v>0</v>
      </c>
      <c r="M49" s="114">
        <f t="shared" si="34"/>
        <v>0</v>
      </c>
      <c r="N49" s="114">
        <f t="shared" si="34"/>
        <v>0</v>
      </c>
      <c r="O49" s="104">
        <f>+SUM(O43:O48)</f>
        <v>714.24890011890614</v>
      </c>
      <c r="P49" s="145"/>
      <c r="Q49" s="149" t="s">
        <v>14</v>
      </c>
      <c r="R49" s="113">
        <f t="shared" si="35"/>
        <v>159.59568965517244</v>
      </c>
      <c r="S49" s="114">
        <f t="shared" si="35"/>
        <v>169.53126436781608</v>
      </c>
      <c r="T49" s="114">
        <f t="shared" si="35"/>
        <v>152.18873850574715</v>
      </c>
      <c r="U49" s="114">
        <f t="shared" si="35"/>
        <v>140.08085057471263</v>
      </c>
      <c r="V49" s="114">
        <f t="shared" si="35"/>
        <v>0</v>
      </c>
      <c r="W49" s="114">
        <f t="shared" si="35"/>
        <v>0</v>
      </c>
      <c r="X49" s="114">
        <f t="shared" si="35"/>
        <v>0</v>
      </c>
      <c r="Y49" s="114">
        <f t="shared" si="35"/>
        <v>0</v>
      </c>
      <c r="Z49" s="114">
        <f t="shared" si="35"/>
        <v>0</v>
      </c>
      <c r="AA49" s="114">
        <f t="shared" si="35"/>
        <v>0</v>
      </c>
      <c r="AB49" s="114">
        <f t="shared" si="35"/>
        <v>0</v>
      </c>
      <c r="AC49" s="114">
        <f t="shared" si="35"/>
        <v>0</v>
      </c>
      <c r="AD49" s="104">
        <f>+SUM(AD43:AD48)</f>
        <v>621.39654310344827</v>
      </c>
    </row>
    <row r="50" spans="2:30" x14ac:dyDescent="0.25">
      <c r="B50" s="152"/>
      <c r="C50" s="105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45"/>
      <c r="Q50" s="152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</row>
    <row r="51" spans="2:30" x14ac:dyDescent="0.25">
      <c r="B51" s="322" t="s">
        <v>29</v>
      </c>
      <c r="Q51" s="322" t="s">
        <v>29</v>
      </c>
    </row>
    <row r="52" spans="2:30" x14ac:dyDescent="0.25">
      <c r="B52" s="162"/>
      <c r="Q52" s="162"/>
    </row>
    <row r="53" spans="2:30" x14ac:dyDescent="0.25">
      <c r="B53" s="170" t="s">
        <v>26</v>
      </c>
      <c r="C53" s="184" t="s">
        <v>2</v>
      </c>
      <c r="D53" s="184" t="s">
        <v>3</v>
      </c>
      <c r="E53" s="184" t="s">
        <v>4</v>
      </c>
      <c r="F53" s="184" t="s">
        <v>5</v>
      </c>
      <c r="G53" s="184" t="s">
        <v>6</v>
      </c>
      <c r="H53" s="184" t="s">
        <v>7</v>
      </c>
      <c r="I53" s="184" t="s">
        <v>8</v>
      </c>
      <c r="J53" s="184" t="s">
        <v>9</v>
      </c>
      <c r="K53" s="184" t="s">
        <v>10</v>
      </c>
      <c r="L53" s="184" t="s">
        <v>11</v>
      </c>
      <c r="M53" s="184" t="s">
        <v>12</v>
      </c>
      <c r="N53" s="184" t="s">
        <v>13</v>
      </c>
      <c r="O53" s="107" t="s">
        <v>15</v>
      </c>
      <c r="Q53" s="170" t="s">
        <v>26</v>
      </c>
      <c r="R53" s="109" t="s">
        <v>2</v>
      </c>
      <c r="S53" s="110" t="s">
        <v>3</v>
      </c>
      <c r="T53" s="110" t="s">
        <v>4</v>
      </c>
      <c r="U53" s="110" t="s">
        <v>5</v>
      </c>
      <c r="V53" s="110" t="s">
        <v>6</v>
      </c>
      <c r="W53" s="110" t="s">
        <v>7</v>
      </c>
      <c r="X53" s="110" t="s">
        <v>8</v>
      </c>
      <c r="Y53" s="110" t="s">
        <v>9</v>
      </c>
      <c r="Z53" s="110" t="s">
        <v>10</v>
      </c>
      <c r="AA53" s="110" t="s">
        <v>11</v>
      </c>
      <c r="AB53" s="110" t="s">
        <v>12</v>
      </c>
      <c r="AC53" s="111" t="s">
        <v>13</v>
      </c>
      <c r="AD53" s="107" t="s">
        <v>15</v>
      </c>
    </row>
    <row r="54" spans="2:30" x14ac:dyDescent="0.25">
      <c r="B54" s="95" t="s">
        <v>102</v>
      </c>
      <c r="C54" s="116">
        <f t="shared" ref="C54:O59" si="39">C32/C20*100</f>
        <v>80.928859445439855</v>
      </c>
      <c r="D54" s="116">
        <f t="shared" si="39"/>
        <v>80.859841791826526</v>
      </c>
      <c r="E54" s="116">
        <f t="shared" si="39"/>
        <v>80.889843821949384</v>
      </c>
      <c r="F54" s="116">
        <f t="shared" si="39"/>
        <v>81.057019072995388</v>
      </c>
      <c r="G54" s="116" t="e">
        <f t="shared" si="39"/>
        <v>#DIV/0!</v>
      </c>
      <c r="H54" s="116" t="e">
        <f t="shared" si="39"/>
        <v>#DIV/0!</v>
      </c>
      <c r="I54" s="116" t="e">
        <f t="shared" si="39"/>
        <v>#DIV/0!</v>
      </c>
      <c r="J54" s="116" t="e">
        <f t="shared" si="39"/>
        <v>#DIV/0!</v>
      </c>
      <c r="K54" s="116" t="e">
        <f t="shared" si="39"/>
        <v>#DIV/0!</v>
      </c>
      <c r="L54" s="116" t="e">
        <f t="shared" si="39"/>
        <v>#DIV/0!</v>
      </c>
      <c r="M54" s="116" t="e">
        <f t="shared" si="39"/>
        <v>#DIV/0!</v>
      </c>
      <c r="N54" s="116" t="e">
        <f t="shared" si="39"/>
        <v>#DIV/0!</v>
      </c>
      <c r="O54" s="214">
        <f t="shared" si="39"/>
        <v>80.929120535663884</v>
      </c>
      <c r="Q54" s="159" t="str">
        <f>+B54</f>
        <v>Domiciliario</v>
      </c>
      <c r="R54" s="116">
        <f t="shared" ref="R54:AD56" si="40">+R32/R20*100</f>
        <v>70.408107717532673</v>
      </c>
      <c r="S54" s="116">
        <f t="shared" si="40"/>
        <v>70.348062358889081</v>
      </c>
      <c r="T54" s="116">
        <f t="shared" si="40"/>
        <v>70.374164125095973</v>
      </c>
      <c r="U54" s="116">
        <f t="shared" si="40"/>
        <v>70.519606593505983</v>
      </c>
      <c r="V54" s="116" t="e">
        <f t="shared" si="40"/>
        <v>#DIV/0!</v>
      </c>
      <c r="W54" s="116" t="e">
        <f t="shared" si="40"/>
        <v>#DIV/0!</v>
      </c>
      <c r="X54" s="116" t="e">
        <f t="shared" si="40"/>
        <v>#DIV/0!</v>
      </c>
      <c r="Y54" s="116" t="e">
        <f t="shared" si="40"/>
        <v>#DIV/0!</v>
      </c>
      <c r="Z54" s="116" t="e">
        <f t="shared" si="40"/>
        <v>#DIV/0!</v>
      </c>
      <c r="AA54" s="116" t="e">
        <f t="shared" si="40"/>
        <v>#DIV/0!</v>
      </c>
      <c r="AB54" s="116" t="e">
        <f t="shared" si="40"/>
        <v>#DIV/0!</v>
      </c>
      <c r="AC54" s="116" t="e">
        <f t="shared" si="40"/>
        <v>#DIV/0!</v>
      </c>
      <c r="AD54" s="214">
        <f>+AD32/AD20*100</f>
        <v>70.408334866027587</v>
      </c>
    </row>
    <row r="55" spans="2:30" x14ac:dyDescent="0.25">
      <c r="B55" s="95" t="s">
        <v>18</v>
      </c>
      <c r="C55" s="116">
        <f t="shared" si="39"/>
        <v>132.10821923309339</v>
      </c>
      <c r="D55" s="116">
        <f t="shared" si="39"/>
        <v>132.91001912447518</v>
      </c>
      <c r="E55" s="116">
        <f t="shared" si="39"/>
        <v>134.32021863978744</v>
      </c>
      <c r="F55" s="116">
        <f t="shared" si="39"/>
        <v>135.57367909132714</v>
      </c>
      <c r="G55" s="116" t="e">
        <f t="shared" si="39"/>
        <v>#DIV/0!</v>
      </c>
      <c r="H55" s="116" t="e">
        <f t="shared" si="39"/>
        <v>#DIV/0!</v>
      </c>
      <c r="I55" s="116" t="e">
        <f t="shared" si="39"/>
        <v>#DIV/0!</v>
      </c>
      <c r="J55" s="116" t="e">
        <f t="shared" si="39"/>
        <v>#DIV/0!</v>
      </c>
      <c r="K55" s="116" t="e">
        <f t="shared" si="39"/>
        <v>#DIV/0!</v>
      </c>
      <c r="L55" s="116" t="e">
        <f t="shared" si="39"/>
        <v>#DIV/0!</v>
      </c>
      <c r="M55" s="116" t="e">
        <f t="shared" si="39"/>
        <v>#DIV/0!</v>
      </c>
      <c r="N55" s="116" t="e">
        <f t="shared" si="39"/>
        <v>#DIV/0!</v>
      </c>
      <c r="O55" s="115">
        <f t="shared" si="39"/>
        <v>133.64427324087046</v>
      </c>
      <c r="Q55" s="148" t="str">
        <f t="shared" ref="Q55:Q59" si="41">+B55</f>
        <v>General</v>
      </c>
      <c r="R55" s="116">
        <f t="shared" si="40"/>
        <v>114.93415073279125</v>
      </c>
      <c r="S55" s="116">
        <f t="shared" si="40"/>
        <v>115.63171663829341</v>
      </c>
      <c r="T55" s="116">
        <f t="shared" si="40"/>
        <v>116.85859021661507</v>
      </c>
      <c r="U55" s="116">
        <f t="shared" si="40"/>
        <v>117.94910080945459</v>
      </c>
      <c r="V55" s="116" t="e">
        <f t="shared" si="40"/>
        <v>#DIV/0!</v>
      </c>
      <c r="W55" s="116" t="e">
        <f t="shared" si="40"/>
        <v>#DIV/0!</v>
      </c>
      <c r="X55" s="116" t="e">
        <f t="shared" si="40"/>
        <v>#DIV/0!</v>
      </c>
      <c r="Y55" s="116" t="e">
        <f t="shared" si="40"/>
        <v>#DIV/0!</v>
      </c>
      <c r="Z55" s="116" t="e">
        <f t="shared" si="40"/>
        <v>#DIV/0!</v>
      </c>
      <c r="AA55" s="116" t="e">
        <f t="shared" si="40"/>
        <v>#DIV/0!</v>
      </c>
      <c r="AB55" s="116" t="e">
        <f t="shared" si="40"/>
        <v>#DIV/0!</v>
      </c>
      <c r="AC55" s="116" t="e">
        <f t="shared" si="40"/>
        <v>#DIV/0!</v>
      </c>
      <c r="AD55" s="115">
        <f t="shared" si="40"/>
        <v>116.27051771955728</v>
      </c>
    </row>
    <row r="56" spans="2:30" x14ac:dyDescent="0.25">
      <c r="B56" s="95" t="s">
        <v>19</v>
      </c>
      <c r="C56" s="116">
        <f t="shared" si="39"/>
        <v>81.420454422947969</v>
      </c>
      <c r="D56" s="116">
        <f t="shared" si="39"/>
        <v>82.064665903854745</v>
      </c>
      <c r="E56" s="116">
        <f t="shared" si="39"/>
        <v>83.352318728525219</v>
      </c>
      <c r="F56" s="116">
        <f t="shared" si="39"/>
        <v>84.481153334869546</v>
      </c>
      <c r="G56" s="116" t="e">
        <f t="shared" si="39"/>
        <v>#DIV/0!</v>
      </c>
      <c r="H56" s="116" t="e">
        <f t="shared" si="39"/>
        <v>#DIV/0!</v>
      </c>
      <c r="I56" s="116" t="e">
        <f t="shared" si="39"/>
        <v>#DIV/0!</v>
      </c>
      <c r="J56" s="116" t="e">
        <f t="shared" si="39"/>
        <v>#DIV/0!</v>
      </c>
      <c r="K56" s="116" t="e">
        <f t="shared" si="39"/>
        <v>#DIV/0!</v>
      </c>
      <c r="L56" s="116" t="e">
        <f t="shared" si="39"/>
        <v>#DIV/0!</v>
      </c>
      <c r="M56" s="116" t="e">
        <f t="shared" si="39"/>
        <v>#DIV/0!</v>
      </c>
      <c r="N56" s="116" t="e">
        <f t="shared" si="39"/>
        <v>#DIV/0!</v>
      </c>
      <c r="O56" s="115">
        <f t="shared" si="39"/>
        <v>82.664406202620384</v>
      </c>
      <c r="Q56" s="148" t="str">
        <f t="shared" si="41"/>
        <v>Industrial</v>
      </c>
      <c r="R56" s="116">
        <f t="shared" si="40"/>
        <v>70.835795347964734</v>
      </c>
      <c r="S56" s="116">
        <f t="shared" si="40"/>
        <v>71.396259336353623</v>
      </c>
      <c r="T56" s="116">
        <f t="shared" si="40"/>
        <v>72.516517293816946</v>
      </c>
      <c r="U56" s="116">
        <f t="shared" si="40"/>
        <v>73.498603401336496</v>
      </c>
      <c r="V56" s="116" t="e">
        <f t="shared" si="40"/>
        <v>#DIV/0!</v>
      </c>
      <c r="W56" s="116" t="e">
        <f t="shared" si="40"/>
        <v>#DIV/0!</v>
      </c>
      <c r="X56" s="116" t="e">
        <f t="shared" si="40"/>
        <v>#DIV/0!</v>
      </c>
      <c r="Y56" s="116" t="e">
        <f t="shared" si="40"/>
        <v>#DIV/0!</v>
      </c>
      <c r="Z56" s="116" t="e">
        <f t="shared" si="40"/>
        <v>#DIV/0!</v>
      </c>
      <c r="AA56" s="116" t="e">
        <f t="shared" si="40"/>
        <v>#DIV/0!</v>
      </c>
      <c r="AB56" s="116" t="e">
        <f t="shared" si="40"/>
        <v>#DIV/0!</v>
      </c>
      <c r="AC56" s="116" t="e">
        <f t="shared" si="40"/>
        <v>#DIV/0!</v>
      </c>
      <c r="AD56" s="115">
        <f t="shared" si="40"/>
        <v>71.918033396279725</v>
      </c>
    </row>
    <row r="57" spans="2:30" x14ac:dyDescent="0.25">
      <c r="B57" s="95" t="s">
        <v>91</v>
      </c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5">
        <f t="shared" ref="O57" si="42">O35/O22*100</f>
        <v>0</v>
      </c>
      <c r="Q57" s="148" t="str">
        <f t="shared" si="41"/>
        <v>Minería</v>
      </c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5"/>
    </row>
    <row r="58" spans="2:30" x14ac:dyDescent="0.25">
      <c r="B58" s="95" t="s">
        <v>21</v>
      </c>
      <c r="C58" s="116">
        <f t="shared" si="39"/>
        <v>132.10039809220612</v>
      </c>
      <c r="D58" s="116">
        <f t="shared" si="39"/>
        <v>132.99994925517436</v>
      </c>
      <c r="E58" s="116">
        <f t="shared" si="39"/>
        <v>134.89998864596333</v>
      </c>
      <c r="F58" s="116">
        <f t="shared" si="39"/>
        <v>136.1000955809082</v>
      </c>
      <c r="G58" s="116" t="e">
        <f t="shared" si="39"/>
        <v>#DIV/0!</v>
      </c>
      <c r="H58" s="116" t="e">
        <f t="shared" si="39"/>
        <v>#DIV/0!</v>
      </c>
      <c r="I58" s="116" t="e">
        <f t="shared" si="39"/>
        <v>#DIV/0!</v>
      </c>
      <c r="J58" s="116" t="e">
        <f t="shared" si="39"/>
        <v>#DIV/0!</v>
      </c>
      <c r="K58" s="116" t="e">
        <f t="shared" si="39"/>
        <v>#DIV/0!</v>
      </c>
      <c r="L58" s="116" t="e">
        <f t="shared" si="39"/>
        <v>#DIV/0!</v>
      </c>
      <c r="M58" s="116" t="e">
        <f t="shared" si="39"/>
        <v>#DIV/0!</v>
      </c>
      <c r="N58" s="116" t="e">
        <f t="shared" si="39"/>
        <v>#DIV/0!</v>
      </c>
      <c r="O58" s="115">
        <f t="shared" si="39"/>
        <v>134.08128589702258</v>
      </c>
      <c r="Q58" s="148" t="str">
        <f t="shared" si="41"/>
        <v>Alumbrado Público</v>
      </c>
      <c r="R58" s="116">
        <f t="shared" ref="R58:AD60" si="43">+R36/R24*100</f>
        <v>114.92734634021933</v>
      </c>
      <c r="S58" s="116">
        <f t="shared" si="43"/>
        <v>115.7099558520017</v>
      </c>
      <c r="T58" s="116">
        <f t="shared" si="43"/>
        <v>117.36299012198808</v>
      </c>
      <c r="U58" s="116">
        <f t="shared" si="43"/>
        <v>118.40708315539015</v>
      </c>
      <c r="V58" s="116" t="e">
        <f t="shared" si="43"/>
        <v>#DIV/0!</v>
      </c>
      <c r="W58" s="116" t="e">
        <f t="shared" si="43"/>
        <v>#DIV/0!</v>
      </c>
      <c r="X58" s="116" t="e">
        <f t="shared" si="43"/>
        <v>#DIV/0!</v>
      </c>
      <c r="Y58" s="116" t="e">
        <f t="shared" si="43"/>
        <v>#DIV/0!</v>
      </c>
      <c r="Z58" s="116" t="e">
        <f t="shared" si="43"/>
        <v>#DIV/0!</v>
      </c>
      <c r="AA58" s="116" t="e">
        <f t="shared" si="43"/>
        <v>#DIV/0!</v>
      </c>
      <c r="AB58" s="116" t="e">
        <f t="shared" si="43"/>
        <v>#DIV/0!</v>
      </c>
      <c r="AC58" s="116" t="e">
        <f t="shared" si="43"/>
        <v>#DIV/0!</v>
      </c>
      <c r="AD58" s="115">
        <f t="shared" si="43"/>
        <v>116.65071873040962</v>
      </c>
    </row>
    <row r="59" spans="2:30" x14ac:dyDescent="0.25">
      <c r="B59" s="95" t="s">
        <v>22</v>
      </c>
      <c r="C59" s="116">
        <f t="shared" si="39"/>
        <v>100.86279205641266</v>
      </c>
      <c r="D59" s="116">
        <f t="shared" si="39"/>
        <v>101.5718968029681</v>
      </c>
      <c r="E59" s="116">
        <f t="shared" si="39"/>
        <v>103.00073659518387</v>
      </c>
      <c r="F59" s="116">
        <f t="shared" si="39"/>
        <v>104.00798136683711</v>
      </c>
      <c r="G59" s="116" t="e">
        <f t="shared" si="39"/>
        <v>#DIV/0!</v>
      </c>
      <c r="H59" s="116" t="e">
        <f t="shared" si="39"/>
        <v>#DIV/0!</v>
      </c>
      <c r="I59" s="116" t="e">
        <f t="shared" si="39"/>
        <v>#DIV/0!</v>
      </c>
      <c r="J59" s="116" t="e">
        <f t="shared" si="39"/>
        <v>#DIV/0!</v>
      </c>
      <c r="K59" s="116" t="e">
        <f t="shared" si="39"/>
        <v>#DIV/0!</v>
      </c>
      <c r="L59" s="116" t="e">
        <f t="shared" si="39"/>
        <v>#DIV/0!</v>
      </c>
      <c r="M59" s="116" t="e">
        <f t="shared" si="39"/>
        <v>#DIV/0!</v>
      </c>
      <c r="N59" s="116" t="e">
        <f t="shared" si="39"/>
        <v>#DIV/0!</v>
      </c>
      <c r="O59" s="215">
        <f t="shared" si="39"/>
        <v>102.4186521840265</v>
      </c>
      <c r="Q59" s="164" t="str">
        <f t="shared" si="41"/>
        <v>Otros</v>
      </c>
      <c r="R59" s="116">
        <f t="shared" si="43"/>
        <v>87.750629089079027</v>
      </c>
      <c r="S59" s="116">
        <f t="shared" si="43"/>
        <v>88.367550218582252</v>
      </c>
      <c r="T59" s="116">
        <f t="shared" si="43"/>
        <v>89.610640837809953</v>
      </c>
      <c r="U59" s="116">
        <f t="shared" si="43"/>
        <v>90.486943789148285</v>
      </c>
      <c r="V59" s="116" t="e">
        <f t="shared" si="43"/>
        <v>#DIV/0!</v>
      </c>
      <c r="W59" s="116" t="e">
        <f t="shared" si="43"/>
        <v>#DIV/0!</v>
      </c>
      <c r="X59" s="116" t="e">
        <f t="shared" si="43"/>
        <v>#DIV/0!</v>
      </c>
      <c r="Y59" s="116" t="e">
        <f t="shared" si="43"/>
        <v>#DIV/0!</v>
      </c>
      <c r="Z59" s="116" t="e">
        <f t="shared" si="43"/>
        <v>#DIV/0!</v>
      </c>
      <c r="AA59" s="116" t="e">
        <f t="shared" si="43"/>
        <v>#DIV/0!</v>
      </c>
      <c r="AB59" s="116" t="e">
        <f t="shared" si="43"/>
        <v>#DIV/0!</v>
      </c>
      <c r="AC59" s="116" t="e">
        <f t="shared" si="43"/>
        <v>#DIV/0!</v>
      </c>
      <c r="AD59" s="115">
        <f t="shared" si="43"/>
        <v>89.104227400103056</v>
      </c>
    </row>
    <row r="60" spans="2:30" x14ac:dyDescent="0.25">
      <c r="B60" s="149" t="s">
        <v>14</v>
      </c>
      <c r="C60" s="113">
        <f t="shared" ref="C60:O60" si="44">+C38/C26*100</f>
        <v>94.794162906726726</v>
      </c>
      <c r="D60" s="114">
        <f t="shared" si="44"/>
        <v>97.719021357505625</v>
      </c>
      <c r="E60" s="114">
        <f t="shared" si="44"/>
        <v>97.551959159591888</v>
      </c>
      <c r="F60" s="114">
        <f t="shared" si="44"/>
        <v>98.40109764515455</v>
      </c>
      <c r="G60" s="114" t="e">
        <f t="shared" si="44"/>
        <v>#DIV/0!</v>
      </c>
      <c r="H60" s="114" t="e">
        <f t="shared" si="44"/>
        <v>#DIV/0!</v>
      </c>
      <c r="I60" s="114" t="e">
        <f t="shared" si="44"/>
        <v>#DIV/0!</v>
      </c>
      <c r="J60" s="114" t="e">
        <f t="shared" si="44"/>
        <v>#DIV/0!</v>
      </c>
      <c r="K60" s="114" t="e">
        <f t="shared" si="44"/>
        <v>#DIV/0!</v>
      </c>
      <c r="L60" s="114" t="e">
        <f t="shared" si="44"/>
        <v>#DIV/0!</v>
      </c>
      <c r="M60" s="114" t="e">
        <f t="shared" si="44"/>
        <v>#DIV/0!</v>
      </c>
      <c r="N60" s="114" t="e">
        <f t="shared" si="44"/>
        <v>#DIV/0!</v>
      </c>
      <c r="O60" s="104">
        <f t="shared" si="44"/>
        <v>97.06081202246331</v>
      </c>
      <c r="P60" s="145"/>
      <c r="Q60" s="149" t="s">
        <v>14</v>
      </c>
      <c r="R60" s="113">
        <f t="shared" si="43"/>
        <v>82.470921728852261</v>
      </c>
      <c r="S60" s="114">
        <f t="shared" si="43"/>
        <v>85.015548581029876</v>
      </c>
      <c r="T60" s="114">
        <f t="shared" si="43"/>
        <v>84.870204468844975</v>
      </c>
      <c r="U60" s="114">
        <f t="shared" si="43"/>
        <v>85.608954951284431</v>
      </c>
      <c r="V60" s="114" t="e">
        <f t="shared" si="43"/>
        <v>#DIV/0!</v>
      </c>
      <c r="W60" s="114" t="e">
        <f t="shared" si="43"/>
        <v>#DIV/0!</v>
      </c>
      <c r="X60" s="114" t="e">
        <f t="shared" si="43"/>
        <v>#DIV/0!</v>
      </c>
      <c r="Y60" s="114" t="e">
        <f t="shared" si="43"/>
        <v>#DIV/0!</v>
      </c>
      <c r="Z60" s="114" t="e">
        <f t="shared" si="43"/>
        <v>#DIV/0!</v>
      </c>
      <c r="AA60" s="114" t="e">
        <f t="shared" si="43"/>
        <v>#DIV/0!</v>
      </c>
      <c r="AB60" s="114" t="e">
        <f t="shared" si="43"/>
        <v>#DIV/0!</v>
      </c>
      <c r="AC60" s="114" t="e">
        <f t="shared" si="43"/>
        <v>#DIV/0!</v>
      </c>
      <c r="AD60" s="104">
        <f t="shared" si="43"/>
        <v>84.442906459543096</v>
      </c>
    </row>
    <row r="61" spans="2:30" x14ac:dyDescent="0.25">
      <c r="B61" s="152"/>
      <c r="C61" s="105"/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105"/>
      <c r="O61" s="105"/>
      <c r="P61" s="145"/>
      <c r="Q61" s="152"/>
      <c r="R61" s="105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5"/>
      <c r="AD61" s="105">
        <f>+AD60/0.87</f>
        <v>97.060812022463324</v>
      </c>
    </row>
    <row r="62" spans="2:30" x14ac:dyDescent="0.25">
      <c r="B62" s="322" t="s">
        <v>42</v>
      </c>
      <c r="Q62" s="322" t="s">
        <v>42</v>
      </c>
    </row>
    <row r="63" spans="2:30" x14ac:dyDescent="0.25">
      <c r="B63" s="162"/>
      <c r="Q63" s="162"/>
    </row>
    <row r="64" spans="2:30" x14ac:dyDescent="0.25">
      <c r="B64" s="170" t="s">
        <v>26</v>
      </c>
      <c r="C64" s="184" t="s">
        <v>2</v>
      </c>
      <c r="D64" s="184" t="s">
        <v>3</v>
      </c>
      <c r="E64" s="184" t="s">
        <v>4</v>
      </c>
      <c r="F64" s="184" t="s">
        <v>5</v>
      </c>
      <c r="G64" s="184" t="s">
        <v>6</v>
      </c>
      <c r="H64" s="184" t="s">
        <v>7</v>
      </c>
      <c r="I64" s="184" t="s">
        <v>8</v>
      </c>
      <c r="J64" s="184" t="s">
        <v>9</v>
      </c>
      <c r="K64" s="184" t="s">
        <v>10</v>
      </c>
      <c r="L64" s="184" t="s">
        <v>11</v>
      </c>
      <c r="M64" s="184" t="s">
        <v>12</v>
      </c>
      <c r="N64" s="184" t="s">
        <v>13</v>
      </c>
      <c r="O64" s="107" t="s">
        <v>15</v>
      </c>
      <c r="Q64" s="170" t="s">
        <v>26</v>
      </c>
      <c r="R64" s="109" t="s">
        <v>2</v>
      </c>
      <c r="S64" s="110" t="s">
        <v>3</v>
      </c>
      <c r="T64" s="110" t="s">
        <v>4</v>
      </c>
      <c r="U64" s="110" t="s">
        <v>5</v>
      </c>
      <c r="V64" s="110" t="s">
        <v>6</v>
      </c>
      <c r="W64" s="110" t="s">
        <v>7</v>
      </c>
      <c r="X64" s="110" t="s">
        <v>8</v>
      </c>
      <c r="Y64" s="110" t="s">
        <v>9</v>
      </c>
      <c r="Z64" s="110" t="s">
        <v>10</v>
      </c>
      <c r="AA64" s="110" t="s">
        <v>11</v>
      </c>
      <c r="AB64" s="110" t="s">
        <v>12</v>
      </c>
      <c r="AC64" s="111" t="s">
        <v>13</v>
      </c>
      <c r="AD64" s="107" t="s">
        <v>15</v>
      </c>
    </row>
    <row r="65" spans="2:30" x14ac:dyDescent="0.25">
      <c r="B65" s="95" t="s">
        <v>102</v>
      </c>
      <c r="C65" s="116">
        <f t="shared" ref="C65:O71" si="45">+C43/C20*100</f>
        <v>11.627709690436761</v>
      </c>
      <c r="D65" s="116">
        <f t="shared" si="45"/>
        <v>11.617793360894616</v>
      </c>
      <c r="E65" s="116">
        <f t="shared" si="45"/>
        <v>11.622103997406521</v>
      </c>
      <c r="F65" s="116">
        <f t="shared" si="45"/>
        <v>11.646123430028071</v>
      </c>
      <c r="G65" s="116" t="e">
        <f t="shared" si="45"/>
        <v>#DIV/0!</v>
      </c>
      <c r="H65" s="116" t="e">
        <f t="shared" si="45"/>
        <v>#DIV/0!</v>
      </c>
      <c r="I65" s="116" t="e">
        <f t="shared" si="45"/>
        <v>#DIV/0!</v>
      </c>
      <c r="J65" s="116" t="e">
        <f t="shared" si="45"/>
        <v>#DIV/0!</v>
      </c>
      <c r="K65" s="116" t="e">
        <f t="shared" si="45"/>
        <v>#DIV/0!</v>
      </c>
      <c r="L65" s="116" t="e">
        <f t="shared" si="45"/>
        <v>#DIV/0!</v>
      </c>
      <c r="M65" s="116" t="e">
        <f t="shared" si="45"/>
        <v>#DIV/0!</v>
      </c>
      <c r="N65" s="116" t="e">
        <f t="shared" si="45"/>
        <v>#DIV/0!</v>
      </c>
      <c r="O65" s="116">
        <f t="shared" si="45"/>
        <v>11.627747203399982</v>
      </c>
      <c r="Q65" s="159" t="str">
        <f>+B65</f>
        <v>Domiciliario</v>
      </c>
      <c r="R65" s="116">
        <f t="shared" ref="R65:AD67" si="46">+R43/R20*100</f>
        <v>10.116107430679982</v>
      </c>
      <c r="S65" s="116">
        <f t="shared" si="46"/>
        <v>10.107480223978316</v>
      </c>
      <c r="T65" s="116">
        <f t="shared" si="46"/>
        <v>10.111230477743673</v>
      </c>
      <c r="U65" s="116">
        <f t="shared" si="46"/>
        <v>10.132127384124423</v>
      </c>
      <c r="V65" s="116" t="e">
        <f t="shared" si="46"/>
        <v>#DIV/0!</v>
      </c>
      <c r="W65" s="116" t="e">
        <f t="shared" si="46"/>
        <v>#DIV/0!</v>
      </c>
      <c r="X65" s="116" t="e">
        <f t="shared" si="46"/>
        <v>#DIV/0!</v>
      </c>
      <c r="Y65" s="116" t="e">
        <f t="shared" si="46"/>
        <v>#DIV/0!</v>
      </c>
      <c r="Z65" s="116" t="e">
        <f t="shared" si="46"/>
        <v>#DIV/0!</v>
      </c>
      <c r="AA65" s="116" t="e">
        <f t="shared" si="46"/>
        <v>#DIV/0!</v>
      </c>
      <c r="AB65" s="116" t="e">
        <f t="shared" si="46"/>
        <v>#DIV/0!</v>
      </c>
      <c r="AC65" s="116" t="e">
        <f t="shared" si="46"/>
        <v>#DIV/0!</v>
      </c>
      <c r="AD65" s="214">
        <f t="shared" si="46"/>
        <v>10.116140066957986</v>
      </c>
    </row>
    <row r="66" spans="2:30" x14ac:dyDescent="0.25">
      <c r="B66" s="95" t="s">
        <v>18</v>
      </c>
      <c r="C66" s="116">
        <f t="shared" si="45"/>
        <v>18.981065981766292</v>
      </c>
      <c r="D66" s="116">
        <f t="shared" si="45"/>
        <v>19.096267115585515</v>
      </c>
      <c r="E66" s="116">
        <f t="shared" si="45"/>
        <v>19.298881988475205</v>
      </c>
      <c r="F66" s="116">
        <f t="shared" si="45"/>
        <v>19.478976880937807</v>
      </c>
      <c r="G66" s="116" t="e">
        <f t="shared" si="45"/>
        <v>#DIV/0!</v>
      </c>
      <c r="H66" s="116" t="e">
        <f t="shared" si="45"/>
        <v>#DIV/0!</v>
      </c>
      <c r="I66" s="116" t="e">
        <f t="shared" si="45"/>
        <v>#DIV/0!</v>
      </c>
      <c r="J66" s="116" t="e">
        <f t="shared" si="45"/>
        <v>#DIV/0!</v>
      </c>
      <c r="K66" s="116" t="e">
        <f t="shared" si="45"/>
        <v>#DIV/0!</v>
      </c>
      <c r="L66" s="116" t="e">
        <f t="shared" si="45"/>
        <v>#DIV/0!</v>
      </c>
      <c r="M66" s="116" t="e">
        <f t="shared" si="45"/>
        <v>#DIV/0!</v>
      </c>
      <c r="N66" s="116" t="e">
        <f t="shared" si="45"/>
        <v>#DIV/0!</v>
      </c>
      <c r="O66" s="116">
        <f t="shared" si="45"/>
        <v>19.201763396676785</v>
      </c>
      <c r="Q66" s="148" t="str">
        <f t="shared" ref="Q66:Q70" si="47">+B66</f>
        <v>General</v>
      </c>
      <c r="R66" s="116">
        <f t="shared" si="46"/>
        <v>16.513527404136674</v>
      </c>
      <c r="S66" s="116">
        <f t="shared" si="46"/>
        <v>16.613752390559398</v>
      </c>
      <c r="T66" s="116">
        <f t="shared" si="46"/>
        <v>16.79002732997343</v>
      </c>
      <c r="U66" s="116">
        <f t="shared" si="46"/>
        <v>16.946709886415892</v>
      </c>
      <c r="V66" s="116" t="e">
        <f t="shared" si="46"/>
        <v>#DIV/0!</v>
      </c>
      <c r="W66" s="116" t="e">
        <f t="shared" si="46"/>
        <v>#DIV/0!</v>
      </c>
      <c r="X66" s="116" t="e">
        <f t="shared" si="46"/>
        <v>#DIV/0!</v>
      </c>
      <c r="Y66" s="116" t="e">
        <f t="shared" si="46"/>
        <v>#DIV/0!</v>
      </c>
      <c r="Z66" s="116" t="e">
        <f t="shared" si="46"/>
        <v>#DIV/0!</v>
      </c>
      <c r="AA66" s="116" t="e">
        <f t="shared" si="46"/>
        <v>#DIV/0!</v>
      </c>
      <c r="AB66" s="116" t="e">
        <f t="shared" si="46"/>
        <v>#DIV/0!</v>
      </c>
      <c r="AC66" s="116" t="e">
        <f t="shared" si="46"/>
        <v>#DIV/0!</v>
      </c>
      <c r="AD66" s="115">
        <f t="shared" si="46"/>
        <v>16.705534155108808</v>
      </c>
    </row>
    <row r="67" spans="2:30" x14ac:dyDescent="0.25">
      <c r="B67" s="95" t="s">
        <v>19</v>
      </c>
      <c r="C67" s="116">
        <f t="shared" si="45"/>
        <v>11.69834115272241</v>
      </c>
      <c r="D67" s="116">
        <f t="shared" si="45"/>
        <v>11.790900273542348</v>
      </c>
      <c r="E67" s="116">
        <f t="shared" si="45"/>
        <v>11.975907863293852</v>
      </c>
      <c r="F67" s="116">
        <f t="shared" si="45"/>
        <v>12.138096743515737</v>
      </c>
      <c r="G67" s="116" t="e">
        <f t="shared" si="45"/>
        <v>#DIV/0!</v>
      </c>
      <c r="H67" s="116" t="e">
        <f t="shared" si="45"/>
        <v>#DIV/0!</v>
      </c>
      <c r="I67" s="116" t="e">
        <f t="shared" si="45"/>
        <v>#DIV/0!</v>
      </c>
      <c r="J67" s="116" t="e">
        <f t="shared" si="45"/>
        <v>#DIV/0!</v>
      </c>
      <c r="K67" s="116" t="e">
        <f t="shared" si="45"/>
        <v>#DIV/0!</v>
      </c>
      <c r="L67" s="116" t="e">
        <f t="shared" si="45"/>
        <v>#DIV/0!</v>
      </c>
      <c r="M67" s="116" t="e">
        <f t="shared" si="45"/>
        <v>#DIV/0!</v>
      </c>
      <c r="N67" s="116" t="e">
        <f t="shared" si="45"/>
        <v>#DIV/0!</v>
      </c>
      <c r="O67" s="116">
        <f t="shared" si="45"/>
        <v>11.877069856698332</v>
      </c>
      <c r="Q67" s="148" t="str">
        <f t="shared" si="47"/>
        <v>Industrial</v>
      </c>
      <c r="R67" s="116">
        <f t="shared" si="46"/>
        <v>10.177556802868496</v>
      </c>
      <c r="S67" s="116">
        <f t="shared" si="46"/>
        <v>10.258083237981843</v>
      </c>
      <c r="T67" s="116">
        <f t="shared" si="46"/>
        <v>10.419039841065652</v>
      </c>
      <c r="U67" s="116">
        <f t="shared" si="46"/>
        <v>10.560144166858693</v>
      </c>
      <c r="V67" s="116" t="e">
        <f t="shared" si="46"/>
        <v>#DIV/0!</v>
      </c>
      <c r="W67" s="116" t="e">
        <f t="shared" si="46"/>
        <v>#DIV/0!</v>
      </c>
      <c r="X67" s="116" t="e">
        <f t="shared" si="46"/>
        <v>#DIV/0!</v>
      </c>
      <c r="Y67" s="116" t="e">
        <f t="shared" si="46"/>
        <v>#DIV/0!</v>
      </c>
      <c r="Z67" s="116" t="e">
        <f t="shared" si="46"/>
        <v>#DIV/0!</v>
      </c>
      <c r="AA67" s="116" t="e">
        <f t="shared" si="46"/>
        <v>#DIV/0!</v>
      </c>
      <c r="AB67" s="116" t="e">
        <f t="shared" si="46"/>
        <v>#DIV/0!</v>
      </c>
      <c r="AC67" s="116" t="e">
        <f t="shared" si="46"/>
        <v>#DIV/0!</v>
      </c>
      <c r="AD67" s="115">
        <f t="shared" si="46"/>
        <v>10.333050775327548</v>
      </c>
    </row>
    <row r="68" spans="2:30" x14ac:dyDescent="0.25">
      <c r="B68" s="95" t="s">
        <v>91</v>
      </c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>
        <f t="shared" ref="O68" si="48">+O46/O22*100</f>
        <v>0</v>
      </c>
      <c r="Q68" s="148" t="str">
        <f t="shared" si="47"/>
        <v>Minería</v>
      </c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5"/>
    </row>
    <row r="69" spans="2:30" x14ac:dyDescent="0.25">
      <c r="B69" s="95" t="s">
        <v>21</v>
      </c>
      <c r="C69" s="116">
        <f t="shared" si="45"/>
        <v>18.979942254627318</v>
      </c>
      <c r="D69" s="116">
        <f t="shared" si="45"/>
        <v>19.109188111375623</v>
      </c>
      <c r="E69" s="116">
        <f t="shared" si="45"/>
        <v>19.382182276718865</v>
      </c>
      <c r="F69" s="116">
        <f t="shared" si="45"/>
        <v>19.554611434038531</v>
      </c>
      <c r="G69" s="116" t="e">
        <f t="shared" si="45"/>
        <v>#DIV/0!</v>
      </c>
      <c r="H69" s="116" t="e">
        <f t="shared" si="45"/>
        <v>#DIV/0!</v>
      </c>
      <c r="I69" s="116" t="e">
        <f t="shared" si="45"/>
        <v>#DIV/0!</v>
      </c>
      <c r="J69" s="116" t="e">
        <f t="shared" si="45"/>
        <v>#DIV/0!</v>
      </c>
      <c r="K69" s="116" t="e">
        <f t="shared" si="45"/>
        <v>#DIV/0!</v>
      </c>
      <c r="L69" s="116" t="e">
        <f t="shared" si="45"/>
        <v>#DIV/0!</v>
      </c>
      <c r="M69" s="116" t="e">
        <f t="shared" si="45"/>
        <v>#DIV/0!</v>
      </c>
      <c r="N69" s="116" t="e">
        <f t="shared" si="45"/>
        <v>#DIV/0!</v>
      </c>
      <c r="O69" s="116">
        <f t="shared" si="45"/>
        <v>19.26455257141129</v>
      </c>
      <c r="Q69" s="148" t="str">
        <f t="shared" si="47"/>
        <v>Alumbrado Público</v>
      </c>
      <c r="R69" s="116">
        <f t="shared" ref="R69:AD71" si="49">+R47/R24*100</f>
        <v>16.512549761525765</v>
      </c>
      <c r="S69" s="116">
        <f t="shared" si="49"/>
        <v>16.624993656896795</v>
      </c>
      <c r="T69" s="116">
        <f t="shared" si="49"/>
        <v>16.862498580745417</v>
      </c>
      <c r="U69" s="116">
        <f t="shared" si="49"/>
        <v>17.012511947613525</v>
      </c>
      <c r="V69" s="116" t="e">
        <f t="shared" si="49"/>
        <v>#DIV/0!</v>
      </c>
      <c r="W69" s="116" t="e">
        <f t="shared" si="49"/>
        <v>#DIV/0!</v>
      </c>
      <c r="X69" s="116" t="e">
        <f t="shared" si="49"/>
        <v>#DIV/0!</v>
      </c>
      <c r="Y69" s="116" t="e">
        <f t="shared" si="49"/>
        <v>#DIV/0!</v>
      </c>
      <c r="Z69" s="116" t="e">
        <f t="shared" si="49"/>
        <v>#DIV/0!</v>
      </c>
      <c r="AA69" s="116" t="e">
        <f t="shared" si="49"/>
        <v>#DIV/0!</v>
      </c>
      <c r="AB69" s="116" t="e">
        <f t="shared" si="49"/>
        <v>#DIV/0!</v>
      </c>
      <c r="AC69" s="116" t="e">
        <f t="shared" si="49"/>
        <v>#DIV/0!</v>
      </c>
      <c r="AD69" s="115">
        <f t="shared" si="49"/>
        <v>16.760160737127823</v>
      </c>
    </row>
    <row r="70" spans="2:30" x14ac:dyDescent="0.25">
      <c r="B70" s="95" t="s">
        <v>22</v>
      </c>
      <c r="C70" s="116">
        <f t="shared" si="45"/>
        <v>14.491780467875385</v>
      </c>
      <c r="D70" s="116">
        <f t="shared" si="45"/>
        <v>14.593663333759785</v>
      </c>
      <c r="E70" s="116">
        <f t="shared" si="45"/>
        <v>14.798956407354002</v>
      </c>
      <c r="F70" s="116">
        <f t="shared" si="45"/>
        <v>14.943675483740964</v>
      </c>
      <c r="G70" s="116" t="e">
        <f t="shared" si="45"/>
        <v>#DIV/0!</v>
      </c>
      <c r="H70" s="116" t="e">
        <f t="shared" si="45"/>
        <v>#DIV/0!</v>
      </c>
      <c r="I70" s="116" t="e">
        <f t="shared" si="45"/>
        <v>#DIV/0!</v>
      </c>
      <c r="J70" s="116" t="e">
        <f t="shared" si="45"/>
        <v>#DIV/0!</v>
      </c>
      <c r="K70" s="116" t="e">
        <f t="shared" si="45"/>
        <v>#DIV/0!</v>
      </c>
      <c r="L70" s="116" t="e">
        <f t="shared" si="45"/>
        <v>#DIV/0!</v>
      </c>
      <c r="M70" s="116" t="e">
        <f t="shared" si="45"/>
        <v>#DIV/0!</v>
      </c>
      <c r="N70" s="116" t="e">
        <f t="shared" si="45"/>
        <v>#DIV/0!</v>
      </c>
      <c r="O70" s="116">
        <f t="shared" si="45"/>
        <v>14.715323589658979</v>
      </c>
      <c r="Q70" s="164" t="str">
        <f t="shared" si="47"/>
        <v>Otros</v>
      </c>
      <c r="R70" s="116">
        <f t="shared" si="49"/>
        <v>12.607849007051582</v>
      </c>
      <c r="S70" s="116">
        <f t="shared" si="49"/>
        <v>12.696487100371012</v>
      </c>
      <c r="T70" s="116">
        <f t="shared" si="49"/>
        <v>12.875092074397983</v>
      </c>
      <c r="U70" s="116">
        <f t="shared" si="49"/>
        <v>13.000997670854639</v>
      </c>
      <c r="V70" s="116" t="e">
        <f t="shared" si="49"/>
        <v>#DIV/0!</v>
      </c>
      <c r="W70" s="116" t="e">
        <f t="shared" si="49"/>
        <v>#DIV/0!</v>
      </c>
      <c r="X70" s="116" t="e">
        <f t="shared" si="49"/>
        <v>#DIV/0!</v>
      </c>
      <c r="Y70" s="116" t="e">
        <f t="shared" si="49"/>
        <v>#DIV/0!</v>
      </c>
      <c r="Z70" s="116" t="e">
        <f t="shared" si="49"/>
        <v>#DIV/0!</v>
      </c>
      <c r="AA70" s="116" t="e">
        <f t="shared" si="49"/>
        <v>#DIV/0!</v>
      </c>
      <c r="AB70" s="116" t="e">
        <f t="shared" si="49"/>
        <v>#DIV/0!</v>
      </c>
      <c r="AC70" s="116" t="e">
        <f t="shared" si="49"/>
        <v>#DIV/0!</v>
      </c>
      <c r="AD70" s="115">
        <f t="shared" si="49"/>
        <v>12.802331523003312</v>
      </c>
    </row>
    <row r="71" spans="2:30" x14ac:dyDescent="0.25">
      <c r="B71" s="149" t="s">
        <v>14</v>
      </c>
      <c r="C71" s="113">
        <f t="shared" si="45"/>
        <v>13.619850992345794</v>
      </c>
      <c r="D71" s="114">
        <f t="shared" si="45"/>
        <v>14.040089275503684</v>
      </c>
      <c r="E71" s="114">
        <f t="shared" si="45"/>
        <v>14.01608608614826</v>
      </c>
      <c r="F71" s="114">
        <f t="shared" si="45"/>
        <v>14.138088742119907</v>
      </c>
      <c r="G71" s="114" t="e">
        <f t="shared" si="45"/>
        <v>#DIV/0!</v>
      </c>
      <c r="H71" s="114" t="e">
        <f t="shared" si="45"/>
        <v>#DIV/0!</v>
      </c>
      <c r="I71" s="114" t="e">
        <f t="shared" si="45"/>
        <v>#DIV/0!</v>
      </c>
      <c r="J71" s="114" t="e">
        <f t="shared" si="45"/>
        <v>#DIV/0!</v>
      </c>
      <c r="K71" s="114" t="e">
        <f t="shared" si="45"/>
        <v>#DIV/0!</v>
      </c>
      <c r="L71" s="114" t="e">
        <f t="shared" si="45"/>
        <v>#DIV/0!</v>
      </c>
      <c r="M71" s="114" t="e">
        <f t="shared" si="45"/>
        <v>#DIV/0!</v>
      </c>
      <c r="N71" s="114" t="e">
        <f t="shared" si="45"/>
        <v>#DIV/0!</v>
      </c>
      <c r="O71" s="104">
        <f t="shared" si="45"/>
        <v>13.945518968744731</v>
      </c>
      <c r="P71" s="145"/>
      <c r="Q71" s="149" t="s">
        <v>14</v>
      </c>
      <c r="R71" s="113">
        <f t="shared" si="49"/>
        <v>11.849270363340844</v>
      </c>
      <c r="S71" s="113">
        <f t="shared" si="49"/>
        <v>12.2148776696882</v>
      </c>
      <c r="T71" s="113">
        <f t="shared" si="49"/>
        <v>12.193994894948988</v>
      </c>
      <c r="U71" s="113">
        <f t="shared" si="49"/>
        <v>12.300137205644315</v>
      </c>
      <c r="V71" s="113" t="e">
        <f t="shared" si="49"/>
        <v>#DIV/0!</v>
      </c>
      <c r="W71" s="113" t="e">
        <f t="shared" si="49"/>
        <v>#DIV/0!</v>
      </c>
      <c r="X71" s="113" t="e">
        <f t="shared" si="49"/>
        <v>#DIV/0!</v>
      </c>
      <c r="Y71" s="113" t="e">
        <f t="shared" si="49"/>
        <v>#DIV/0!</v>
      </c>
      <c r="Z71" s="113" t="e">
        <f t="shared" si="49"/>
        <v>#DIV/0!</v>
      </c>
      <c r="AA71" s="113" t="e">
        <f t="shared" si="49"/>
        <v>#DIV/0!</v>
      </c>
      <c r="AB71" s="113" t="e">
        <f t="shared" si="49"/>
        <v>#DIV/0!</v>
      </c>
      <c r="AC71" s="113" t="e">
        <f t="shared" si="49"/>
        <v>#DIV/0!</v>
      </c>
      <c r="AD71" s="104">
        <f t="shared" si="49"/>
        <v>12.132601502807914</v>
      </c>
    </row>
    <row r="72" spans="2:30" x14ac:dyDescent="0.25">
      <c r="B72" s="152"/>
      <c r="C72" s="105"/>
      <c r="D72" s="105"/>
      <c r="E72" s="105"/>
      <c r="F72" s="105"/>
      <c r="G72" s="105"/>
      <c r="H72" s="105"/>
      <c r="I72" s="105"/>
      <c r="J72" s="105"/>
      <c r="K72" s="105"/>
      <c r="L72" s="105"/>
      <c r="M72" s="105"/>
      <c r="N72" s="105"/>
      <c r="O72" s="105"/>
      <c r="P72" s="145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</row>
    <row r="73" spans="2:30" x14ac:dyDescent="0.25">
      <c r="B73" s="152"/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P73" s="145"/>
      <c r="Q73" s="152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</row>
    <row r="75" spans="2:30" x14ac:dyDescent="0.25">
      <c r="B75" s="150" t="s">
        <v>36</v>
      </c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98"/>
      <c r="Q75" s="150" t="s">
        <v>36</v>
      </c>
      <c r="R75" s="171">
        <f>+C75</f>
        <v>0</v>
      </c>
      <c r="S75" s="171">
        <f t="shared" ref="S75:AC76" si="50">+D75</f>
        <v>0</v>
      </c>
      <c r="T75" s="171">
        <f t="shared" si="50"/>
        <v>0</v>
      </c>
      <c r="U75" s="171">
        <f t="shared" si="50"/>
        <v>0</v>
      </c>
      <c r="V75" s="171">
        <f t="shared" si="50"/>
        <v>0</v>
      </c>
      <c r="W75" s="171">
        <f t="shared" si="50"/>
        <v>0</v>
      </c>
      <c r="X75" s="171">
        <f t="shared" si="50"/>
        <v>0</v>
      </c>
      <c r="Y75" s="171">
        <f t="shared" si="50"/>
        <v>0</v>
      </c>
      <c r="Z75" s="171">
        <f t="shared" si="50"/>
        <v>0</v>
      </c>
      <c r="AA75" s="171">
        <f t="shared" si="50"/>
        <v>0</v>
      </c>
      <c r="AB75" s="171">
        <f t="shared" si="50"/>
        <v>0</v>
      </c>
      <c r="AC75" s="171">
        <f t="shared" si="50"/>
        <v>0</v>
      </c>
      <c r="AD75" s="98"/>
    </row>
    <row r="76" spans="2:30" x14ac:dyDescent="0.25">
      <c r="B76" s="150" t="s">
        <v>37</v>
      </c>
      <c r="C76" s="118">
        <v>6.96</v>
      </c>
      <c r="D76" s="118">
        <v>6.96</v>
      </c>
      <c r="E76" s="118">
        <v>6.96</v>
      </c>
      <c r="F76" s="118">
        <v>6.96</v>
      </c>
      <c r="G76" s="118">
        <v>6.96</v>
      </c>
      <c r="H76" s="118">
        <v>6.96</v>
      </c>
      <c r="I76" s="118">
        <v>6.96</v>
      </c>
      <c r="J76" s="118">
        <v>6.96</v>
      </c>
      <c r="K76" s="118">
        <v>6.96</v>
      </c>
      <c r="L76" s="118">
        <v>6.96</v>
      </c>
      <c r="M76" s="118">
        <v>6.96</v>
      </c>
      <c r="N76" s="118">
        <v>6.96</v>
      </c>
      <c r="O76" s="98"/>
      <c r="Q76" s="150" t="s">
        <v>37</v>
      </c>
      <c r="R76" s="118">
        <f>+C76</f>
        <v>6.96</v>
      </c>
      <c r="S76" s="118">
        <f t="shared" si="50"/>
        <v>6.96</v>
      </c>
      <c r="T76" s="118">
        <f t="shared" si="50"/>
        <v>6.96</v>
      </c>
      <c r="U76" s="118">
        <f t="shared" si="50"/>
        <v>6.96</v>
      </c>
      <c r="V76" s="118">
        <f t="shared" si="50"/>
        <v>6.96</v>
      </c>
      <c r="W76" s="118">
        <f t="shared" si="50"/>
        <v>6.96</v>
      </c>
      <c r="X76" s="118">
        <f t="shared" si="50"/>
        <v>6.96</v>
      </c>
      <c r="Y76" s="118">
        <f t="shared" si="50"/>
        <v>6.96</v>
      </c>
      <c r="Z76" s="118">
        <f t="shared" si="50"/>
        <v>6.96</v>
      </c>
      <c r="AA76" s="118">
        <f t="shared" si="50"/>
        <v>6.96</v>
      </c>
      <c r="AB76" s="118">
        <f t="shared" si="50"/>
        <v>6.96</v>
      </c>
      <c r="AC76" s="118">
        <f t="shared" si="50"/>
        <v>6.96</v>
      </c>
      <c r="AD76" s="98"/>
    </row>
    <row r="77" spans="2:30" x14ac:dyDescent="0.25">
      <c r="B77" s="95" t="s">
        <v>38</v>
      </c>
    </row>
    <row r="78" spans="2:30" x14ac:dyDescent="0.25">
      <c r="B78" s="95" t="s">
        <v>84</v>
      </c>
    </row>
  </sheetData>
  <conditionalFormatting sqref="C77:N1048576 C76:H76 C40:N41 D39:N39 C1:N7 C43:N52 C54:N63 C65:N75 C16:N18 C27:N30 C9:N14 C20:N25 C32:N37">
    <cfRule type="containsText" dxfId="266" priority="15" operator="containsText" text="*">
      <formula>NOT(ISERROR(SEARCH("*",C1)))</formula>
    </cfRule>
  </conditionalFormatting>
  <conditionalFormatting sqref="I114:N1048576 I39:N41 I50:N52 I61:N63 I72:N75 I77:N79 I1:N7">
    <cfRule type="containsText" dxfId="265" priority="14" operator="containsText" text="*">
      <formula>NOT(ISERROR(SEARCH("*",I1)))</formula>
    </cfRule>
  </conditionalFormatting>
  <conditionalFormatting sqref="B5">
    <cfRule type="containsText" dxfId="264" priority="13" operator="containsText" text="*">
      <formula>NOT(ISERROR(SEARCH("*",B5)))</formula>
    </cfRule>
  </conditionalFormatting>
  <conditionalFormatting sqref="B5">
    <cfRule type="containsText" dxfId="263" priority="12" operator="containsText" text="*">
      <formula>NOT(ISERROR(SEARCH("*",B5)))</formula>
    </cfRule>
  </conditionalFormatting>
  <conditionalFormatting sqref="B5">
    <cfRule type="containsText" dxfId="262" priority="11" operator="containsText" text="*">
      <formula>NOT(ISERROR(SEARCH("*",B5)))</formula>
    </cfRule>
  </conditionalFormatting>
  <conditionalFormatting sqref="B5">
    <cfRule type="containsText" dxfId="261" priority="10" operator="containsText" text="*">
      <formula>NOT(ISERROR(SEARCH("*",B5)))</formula>
    </cfRule>
  </conditionalFormatting>
  <conditionalFormatting sqref="B5">
    <cfRule type="containsText" dxfId="260" priority="9" operator="containsText" text="*">
      <formula>NOT(ISERROR(SEARCH("*",B5)))</formula>
    </cfRule>
  </conditionalFormatting>
  <conditionalFormatting sqref="B5">
    <cfRule type="containsText" dxfId="259" priority="8" operator="containsText" text="*">
      <formula>NOT(ISERROR(SEARCH("*",B5)))</formula>
    </cfRule>
  </conditionalFormatting>
  <conditionalFormatting sqref="B5">
    <cfRule type="containsText" dxfId="258" priority="7" operator="containsText" text="*">
      <formula>NOT(ISERROR(SEARCH("*",B5)))</formula>
    </cfRule>
  </conditionalFormatting>
  <conditionalFormatting sqref="B5">
    <cfRule type="containsText" dxfId="257" priority="6" operator="containsText" text="*">
      <formula>NOT(ISERROR(SEARCH("*",B5)))</formula>
    </cfRule>
  </conditionalFormatting>
  <conditionalFormatting sqref="I76:N76">
    <cfRule type="containsText" dxfId="256" priority="5" operator="containsText" text="*">
      <formula>NOT(ISERROR(SEARCH("*",I76)))</formula>
    </cfRule>
  </conditionalFormatting>
  <conditionalFormatting sqref="F8:N8">
    <cfRule type="containsText" dxfId="255" priority="4" stopIfTrue="1" operator="containsText" text="*">
      <formula>NOT(ISERROR(SEARCH("*",F8)))</formula>
    </cfRule>
  </conditionalFormatting>
  <conditionalFormatting sqref="C8:E8">
    <cfRule type="containsText" dxfId="254" priority="3" operator="containsText" text="*">
      <formula>NOT(ISERROR(SEARCH("*",C8)))</formula>
    </cfRule>
  </conditionalFormatting>
  <conditionalFormatting sqref="F64:N64 F53:N53 F42:N42">
    <cfRule type="containsText" dxfId="253" priority="2" stopIfTrue="1" operator="containsText" text="*">
      <formula>NOT(ISERROR(SEARCH("*",F42)))</formula>
    </cfRule>
  </conditionalFormatting>
  <conditionalFormatting sqref="C64:E64 C53:E53 C42:E42 C31:N31 C19:N19">
    <cfRule type="containsText" dxfId="252" priority="1" operator="containsText" text="*">
      <formula>NOT(ISERROR(SEARCH("*",C19)))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AD114"/>
  <sheetViews>
    <sheetView showGridLines="0" topLeftCell="A8" zoomScale="70" zoomScaleNormal="70" workbookViewId="0">
      <selection activeCell="H27" sqref="H27"/>
    </sheetView>
  </sheetViews>
  <sheetFormatPr baseColWidth="10" defaultColWidth="11.42578125" defaultRowHeight="15.75" x14ac:dyDescent="0.25"/>
  <cols>
    <col min="1" max="1" width="3" style="95" customWidth="1"/>
    <col min="2" max="2" width="31.28515625" style="95" customWidth="1"/>
    <col min="3" max="14" width="11.42578125" style="95"/>
    <col min="15" max="15" width="13.42578125" style="95" bestFit="1" customWidth="1"/>
    <col min="16" max="16" width="11.42578125" style="95"/>
    <col min="17" max="17" width="20.42578125" style="95" customWidth="1"/>
    <col min="18" max="16384" width="11.42578125" style="95"/>
  </cols>
  <sheetData>
    <row r="1" spans="2:30" x14ac:dyDescent="0.25">
      <c r="B1" s="108" t="s">
        <v>96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Q1" s="108" t="str">
        <f>+B1</f>
        <v>AUTORIDAD DE FISCALIZACION DE ELECTRICIDAD Y TECNOLOGÍA NUCLEAR (AETN)</v>
      </c>
    </row>
    <row r="2" spans="2:30" x14ac:dyDescent="0.25">
      <c r="B2" s="108" t="s">
        <v>150</v>
      </c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Q2" s="108" t="str">
        <f>+B2</f>
        <v>ENDE DELBENI S.A.M. - (Sistema San Borja)</v>
      </c>
    </row>
    <row r="3" spans="2:30" x14ac:dyDescent="0.25">
      <c r="B3" s="108" t="str">
        <f>+'ENDE DELBENI - S.I. Moxos'!B3</f>
        <v>CONSOLIDADO - con IVA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Q3" s="108" t="str">
        <f>+'ENDE DELBENI - S.I. Moxos'!Q3</f>
        <v>CONSOLIDADO - sin IVA</v>
      </c>
    </row>
    <row r="4" spans="2:30" x14ac:dyDescent="0.25">
      <c r="B4" s="108" t="str">
        <f>+'ENDE DELBENI - S.I. Moxos'!B4</f>
        <v>ESTADÍSTICAS GESTIÓN 2025</v>
      </c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Q4" s="108" t="str">
        <f>+B4</f>
        <v>ESTADÍSTICAS GESTIÓN 2025</v>
      </c>
    </row>
    <row r="5" spans="2:30" x14ac:dyDescent="0.25">
      <c r="B5" s="108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Q5" s="108"/>
    </row>
    <row r="6" spans="2:30" x14ac:dyDescent="0.25">
      <c r="B6" s="145" t="s">
        <v>157</v>
      </c>
      <c r="C6" s="106" t="s">
        <v>16</v>
      </c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Q6" s="108" t="str">
        <f>+B6</f>
        <v>NÚMERO DE CONSUMIDORES</v>
      </c>
      <c r="R6" s="106" t="s">
        <v>16</v>
      </c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</row>
    <row r="7" spans="2:30" x14ac:dyDescent="0.25">
      <c r="B7" s="108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Q7" s="108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</row>
    <row r="8" spans="2:30" x14ac:dyDescent="0.25">
      <c r="B8" s="104" t="s">
        <v>44</v>
      </c>
      <c r="C8" s="109" t="s">
        <v>2</v>
      </c>
      <c r="D8" s="110" t="s">
        <v>3</v>
      </c>
      <c r="E8" s="110" t="s">
        <v>4</v>
      </c>
      <c r="F8" s="110" t="s">
        <v>5</v>
      </c>
      <c r="G8" s="110" t="s">
        <v>6</v>
      </c>
      <c r="H8" s="110" t="s">
        <v>7</v>
      </c>
      <c r="I8" s="110" t="s">
        <v>8</v>
      </c>
      <c r="J8" s="110" t="s">
        <v>9</v>
      </c>
      <c r="K8" s="110" t="s">
        <v>10</v>
      </c>
      <c r="L8" s="110" t="s">
        <v>11</v>
      </c>
      <c r="M8" s="110" t="s">
        <v>12</v>
      </c>
      <c r="N8" s="111" t="s">
        <v>13</v>
      </c>
      <c r="O8" s="107" t="s">
        <v>14</v>
      </c>
      <c r="Q8" s="104" t="s">
        <v>44</v>
      </c>
      <c r="R8" s="109" t="s">
        <v>2</v>
      </c>
      <c r="S8" s="110" t="s">
        <v>3</v>
      </c>
      <c r="T8" s="110" t="s">
        <v>4</v>
      </c>
      <c r="U8" s="110" t="s">
        <v>5</v>
      </c>
      <c r="V8" s="110" t="s">
        <v>6</v>
      </c>
      <c r="W8" s="110" t="s">
        <v>7</v>
      </c>
      <c r="X8" s="110" t="s">
        <v>8</v>
      </c>
      <c r="Y8" s="110" t="s">
        <v>9</v>
      </c>
      <c r="Z8" s="110" t="s">
        <v>10</v>
      </c>
      <c r="AA8" s="110" t="s">
        <v>11</v>
      </c>
      <c r="AB8" s="110" t="s">
        <v>12</v>
      </c>
      <c r="AC8" s="111" t="s">
        <v>13</v>
      </c>
      <c r="AD8" s="107" t="s">
        <v>14</v>
      </c>
    </row>
    <row r="9" spans="2:30" x14ac:dyDescent="0.25">
      <c r="B9" s="221" t="s">
        <v>102</v>
      </c>
      <c r="C9" s="266">
        <f>+'[105]CONSOLIDADO (2)'!B11</f>
        <v>5693</v>
      </c>
      <c r="D9" s="266">
        <f>+'[105]CONSOLIDADO (2)'!C11</f>
        <v>5714</v>
      </c>
      <c r="E9" s="266">
        <f>+'[105]CONSOLIDADO (2)'!D11</f>
        <v>5728</v>
      </c>
      <c r="F9" s="266">
        <f>+'[105]CONSOLIDADO (2)'!E11</f>
        <v>5757</v>
      </c>
      <c r="G9" s="266">
        <f>+'[105]CONSOLIDADO (2)'!F11</f>
        <v>0</v>
      </c>
      <c r="H9" s="266">
        <f>+'[105]CONSOLIDADO (2)'!G11</f>
        <v>0</v>
      </c>
      <c r="I9" s="266">
        <f>+'[105]CONSOLIDADO (2)'!H11</f>
        <v>0</v>
      </c>
      <c r="J9" s="266">
        <f>+'[105]CONSOLIDADO (2)'!I11</f>
        <v>0</v>
      </c>
      <c r="K9" s="266">
        <f>+'[105]CONSOLIDADO (2)'!J11</f>
        <v>0</v>
      </c>
      <c r="L9" s="266">
        <f>+'[105]CONSOLIDADO (2)'!K11</f>
        <v>0</v>
      </c>
      <c r="M9" s="266">
        <f>+'[105]CONSOLIDADO (2)'!L11</f>
        <v>0</v>
      </c>
      <c r="N9" s="266">
        <f>+'[105]CONSOLIDADO (2)'!M11</f>
        <v>0</v>
      </c>
      <c r="O9" s="248">
        <f>+N9</f>
        <v>0</v>
      </c>
      <c r="Q9" s="222" t="str">
        <f>+B9</f>
        <v>Domiciliario</v>
      </c>
      <c r="R9" s="116">
        <f>+C9</f>
        <v>5693</v>
      </c>
      <c r="S9" s="116">
        <f t="shared" ref="S9:AC14" si="0">+D9</f>
        <v>5714</v>
      </c>
      <c r="T9" s="116">
        <f t="shared" si="0"/>
        <v>5728</v>
      </c>
      <c r="U9" s="116">
        <f t="shared" si="0"/>
        <v>5757</v>
      </c>
      <c r="V9" s="116">
        <f t="shared" si="0"/>
        <v>0</v>
      </c>
      <c r="W9" s="116">
        <f t="shared" si="0"/>
        <v>0</v>
      </c>
      <c r="X9" s="116">
        <f t="shared" si="0"/>
        <v>0</v>
      </c>
      <c r="Y9" s="116">
        <f t="shared" si="0"/>
        <v>0</v>
      </c>
      <c r="Z9" s="116">
        <f t="shared" si="0"/>
        <v>0</v>
      </c>
      <c r="AA9" s="116">
        <f t="shared" si="0"/>
        <v>0</v>
      </c>
      <c r="AB9" s="116">
        <f t="shared" si="0"/>
        <v>0</v>
      </c>
      <c r="AC9" s="116">
        <f t="shared" si="0"/>
        <v>0</v>
      </c>
      <c r="AD9" s="115">
        <f t="shared" ref="AD9:AD14" si="1">AC9</f>
        <v>0</v>
      </c>
    </row>
    <row r="10" spans="2:30" x14ac:dyDescent="0.25">
      <c r="B10" s="221" t="s">
        <v>18</v>
      </c>
      <c r="C10" s="266">
        <f>+'[105]CONSOLIDADO (2)'!B12</f>
        <v>555</v>
      </c>
      <c r="D10" s="266">
        <f>+'[105]CONSOLIDADO (2)'!C12</f>
        <v>570</v>
      </c>
      <c r="E10" s="266">
        <f>+'[105]CONSOLIDADO (2)'!D12</f>
        <v>566</v>
      </c>
      <c r="F10" s="266">
        <f>+'[105]CONSOLIDADO (2)'!E12</f>
        <v>574</v>
      </c>
      <c r="G10" s="266">
        <f>+'[105]CONSOLIDADO (2)'!F12</f>
        <v>0</v>
      </c>
      <c r="H10" s="266">
        <f>+'[105]CONSOLIDADO (2)'!G12</f>
        <v>0</v>
      </c>
      <c r="I10" s="266">
        <f>+'[105]CONSOLIDADO (2)'!H12</f>
        <v>0</v>
      </c>
      <c r="J10" s="266">
        <f>+'[105]CONSOLIDADO (2)'!I12</f>
        <v>0</v>
      </c>
      <c r="K10" s="266">
        <f>+'[105]CONSOLIDADO (2)'!J12</f>
        <v>0</v>
      </c>
      <c r="L10" s="266">
        <f>+'[105]CONSOLIDADO (2)'!K12</f>
        <v>0</v>
      </c>
      <c r="M10" s="266">
        <f>+'[105]CONSOLIDADO (2)'!L12</f>
        <v>0</v>
      </c>
      <c r="N10" s="266">
        <f>+'[105]CONSOLIDADO (2)'!M12</f>
        <v>0</v>
      </c>
      <c r="O10" s="248">
        <f t="shared" ref="O10:O14" si="2">+N10</f>
        <v>0</v>
      </c>
      <c r="Q10" s="222" t="str">
        <f t="shared" ref="Q10:R14" si="3">+B10</f>
        <v>General</v>
      </c>
      <c r="R10" s="116">
        <f t="shared" si="3"/>
        <v>555</v>
      </c>
      <c r="S10" s="116">
        <f t="shared" si="0"/>
        <v>570</v>
      </c>
      <c r="T10" s="116">
        <f t="shared" si="0"/>
        <v>566</v>
      </c>
      <c r="U10" s="116">
        <f t="shared" si="0"/>
        <v>574</v>
      </c>
      <c r="V10" s="116">
        <f t="shared" si="0"/>
        <v>0</v>
      </c>
      <c r="W10" s="116">
        <f t="shared" si="0"/>
        <v>0</v>
      </c>
      <c r="X10" s="116">
        <f t="shared" si="0"/>
        <v>0</v>
      </c>
      <c r="Y10" s="116">
        <f t="shared" si="0"/>
        <v>0</v>
      </c>
      <c r="Z10" s="116">
        <f t="shared" si="0"/>
        <v>0</v>
      </c>
      <c r="AA10" s="116">
        <f t="shared" si="0"/>
        <v>0</v>
      </c>
      <c r="AB10" s="116">
        <f t="shared" si="0"/>
        <v>0</v>
      </c>
      <c r="AC10" s="116">
        <f t="shared" si="0"/>
        <v>0</v>
      </c>
      <c r="AD10" s="115">
        <f t="shared" si="1"/>
        <v>0</v>
      </c>
    </row>
    <row r="11" spans="2:30" x14ac:dyDescent="0.25">
      <c r="B11" s="221" t="s">
        <v>19</v>
      </c>
      <c r="C11" s="266">
        <f>+'[105]CONSOLIDADO (2)'!B13</f>
        <v>74</v>
      </c>
      <c r="D11" s="266">
        <f>+'[105]CONSOLIDADO (2)'!C13</f>
        <v>75</v>
      </c>
      <c r="E11" s="266">
        <f>+'[105]CONSOLIDADO (2)'!D13</f>
        <v>74</v>
      </c>
      <c r="F11" s="266">
        <f>+'[105]CONSOLIDADO (2)'!E13</f>
        <v>75</v>
      </c>
      <c r="G11" s="266">
        <f>+'[105]CONSOLIDADO (2)'!F13</f>
        <v>0</v>
      </c>
      <c r="H11" s="266">
        <f>+'[105]CONSOLIDADO (2)'!G13</f>
        <v>0</v>
      </c>
      <c r="I11" s="266">
        <f>+'[105]CONSOLIDADO (2)'!H13</f>
        <v>0</v>
      </c>
      <c r="J11" s="266">
        <f>+'[105]CONSOLIDADO (2)'!I13</f>
        <v>0</v>
      </c>
      <c r="K11" s="266">
        <f>+'[105]CONSOLIDADO (2)'!J13</f>
        <v>0</v>
      </c>
      <c r="L11" s="266">
        <f>+'[105]CONSOLIDADO (2)'!K13</f>
        <v>0</v>
      </c>
      <c r="M11" s="266">
        <f>+'[105]CONSOLIDADO (2)'!L13</f>
        <v>0</v>
      </c>
      <c r="N11" s="266">
        <f>+'[105]CONSOLIDADO (2)'!M13</f>
        <v>0</v>
      </c>
      <c r="O11" s="248">
        <f t="shared" si="2"/>
        <v>0</v>
      </c>
      <c r="Q11" s="222" t="str">
        <f t="shared" si="3"/>
        <v>Industrial</v>
      </c>
      <c r="R11" s="116">
        <f t="shared" si="3"/>
        <v>74</v>
      </c>
      <c r="S11" s="116">
        <f t="shared" si="0"/>
        <v>75</v>
      </c>
      <c r="T11" s="116">
        <f t="shared" si="0"/>
        <v>74</v>
      </c>
      <c r="U11" s="116">
        <f t="shared" si="0"/>
        <v>75</v>
      </c>
      <c r="V11" s="116">
        <f t="shared" si="0"/>
        <v>0</v>
      </c>
      <c r="W11" s="116">
        <f t="shared" si="0"/>
        <v>0</v>
      </c>
      <c r="X11" s="116">
        <f t="shared" si="0"/>
        <v>0</v>
      </c>
      <c r="Y11" s="116">
        <f t="shared" si="0"/>
        <v>0</v>
      </c>
      <c r="Z11" s="116">
        <f t="shared" si="0"/>
        <v>0</v>
      </c>
      <c r="AA11" s="116">
        <f t="shared" si="0"/>
        <v>0</v>
      </c>
      <c r="AB11" s="116">
        <f t="shared" si="0"/>
        <v>0</v>
      </c>
      <c r="AC11" s="116">
        <f t="shared" si="0"/>
        <v>0</v>
      </c>
      <c r="AD11" s="115">
        <f t="shared" si="1"/>
        <v>0</v>
      </c>
    </row>
    <row r="12" spans="2:30" x14ac:dyDescent="0.25">
      <c r="B12" s="221" t="s">
        <v>91</v>
      </c>
      <c r="C12" s="266">
        <f>+'[105]CONSOLIDADO (2)'!B14</f>
        <v>0</v>
      </c>
      <c r="D12" s="266">
        <f>+'[105]CONSOLIDADO (2)'!C14</f>
        <v>0</v>
      </c>
      <c r="E12" s="266">
        <f>+'[105]CONSOLIDADO (2)'!D14</f>
        <v>0</v>
      </c>
      <c r="F12" s="266">
        <f>+'[105]CONSOLIDADO (2)'!E14</f>
        <v>0</v>
      </c>
      <c r="G12" s="266">
        <f>+'[105]CONSOLIDADO (2)'!F14</f>
        <v>0</v>
      </c>
      <c r="H12" s="266">
        <f>+'[105]CONSOLIDADO (2)'!G14</f>
        <v>0</v>
      </c>
      <c r="I12" s="266">
        <f>+'[105]CONSOLIDADO (2)'!H14</f>
        <v>0</v>
      </c>
      <c r="J12" s="266">
        <f>+'[105]CONSOLIDADO (2)'!I14</f>
        <v>0</v>
      </c>
      <c r="K12" s="266">
        <f>+'[105]CONSOLIDADO (2)'!J14</f>
        <v>0</v>
      </c>
      <c r="L12" s="266">
        <f>+'[105]CONSOLIDADO (2)'!K14</f>
        <v>0</v>
      </c>
      <c r="M12" s="266">
        <f>+'[105]CONSOLIDADO (2)'!L14</f>
        <v>0</v>
      </c>
      <c r="N12" s="266">
        <f>+'[105]CONSOLIDADO (2)'!M14</f>
        <v>0</v>
      </c>
      <c r="O12" s="248">
        <f t="shared" si="2"/>
        <v>0</v>
      </c>
      <c r="Q12" s="222" t="str">
        <f t="shared" si="3"/>
        <v>Minería</v>
      </c>
      <c r="R12" s="116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  <c r="AD12" s="115"/>
    </row>
    <row r="13" spans="2:30" x14ac:dyDescent="0.25">
      <c r="B13" s="221" t="s">
        <v>21</v>
      </c>
      <c r="C13" s="266">
        <f>+'[105]CONSOLIDADO (2)'!B15</f>
        <v>5</v>
      </c>
      <c r="D13" s="266">
        <f>+'[105]CONSOLIDADO (2)'!C15</f>
        <v>5</v>
      </c>
      <c r="E13" s="266">
        <f>+'[105]CONSOLIDADO (2)'!D15</f>
        <v>5</v>
      </c>
      <c r="F13" s="266">
        <f>+'[105]CONSOLIDADO (2)'!E15</f>
        <v>4</v>
      </c>
      <c r="G13" s="266">
        <f>+'[105]CONSOLIDADO (2)'!F15</f>
        <v>0</v>
      </c>
      <c r="H13" s="266">
        <f>+'[105]CONSOLIDADO (2)'!G15</f>
        <v>0</v>
      </c>
      <c r="I13" s="266">
        <f>+'[105]CONSOLIDADO (2)'!H15</f>
        <v>0</v>
      </c>
      <c r="J13" s="266">
        <f>+'[105]CONSOLIDADO (2)'!I15</f>
        <v>0</v>
      </c>
      <c r="K13" s="266">
        <f>+'[105]CONSOLIDADO (2)'!J15</f>
        <v>0</v>
      </c>
      <c r="L13" s="266">
        <f>+'[105]CONSOLIDADO (2)'!K15</f>
        <v>0</v>
      </c>
      <c r="M13" s="266">
        <f>+'[105]CONSOLIDADO (2)'!L15</f>
        <v>0</v>
      </c>
      <c r="N13" s="266">
        <f>+'[105]CONSOLIDADO (2)'!M15</f>
        <v>0</v>
      </c>
      <c r="O13" s="248">
        <f t="shared" si="2"/>
        <v>0</v>
      </c>
      <c r="Q13" s="222" t="str">
        <f t="shared" si="3"/>
        <v>Alumbrado Público</v>
      </c>
      <c r="R13" s="116">
        <f t="shared" si="3"/>
        <v>5</v>
      </c>
      <c r="S13" s="116">
        <f t="shared" si="0"/>
        <v>5</v>
      </c>
      <c r="T13" s="116">
        <f t="shared" si="0"/>
        <v>5</v>
      </c>
      <c r="U13" s="116">
        <f t="shared" si="0"/>
        <v>4</v>
      </c>
      <c r="V13" s="116">
        <f t="shared" si="0"/>
        <v>0</v>
      </c>
      <c r="W13" s="116">
        <f t="shared" si="0"/>
        <v>0</v>
      </c>
      <c r="X13" s="116">
        <f t="shared" si="0"/>
        <v>0</v>
      </c>
      <c r="Y13" s="116">
        <f t="shared" si="0"/>
        <v>0</v>
      </c>
      <c r="Z13" s="116">
        <f t="shared" si="0"/>
        <v>0</v>
      </c>
      <c r="AA13" s="116">
        <f t="shared" si="0"/>
        <v>0</v>
      </c>
      <c r="AB13" s="116">
        <f t="shared" si="0"/>
        <v>0</v>
      </c>
      <c r="AC13" s="116">
        <f t="shared" si="0"/>
        <v>0</v>
      </c>
      <c r="AD13" s="115">
        <f t="shared" si="1"/>
        <v>0</v>
      </c>
    </row>
    <row r="14" spans="2:30" x14ac:dyDescent="0.25">
      <c r="B14" s="223" t="s">
        <v>22</v>
      </c>
      <c r="C14" s="266">
        <f>+'[105]CONSOLIDADO (2)'!B16</f>
        <v>27</v>
      </c>
      <c r="D14" s="266">
        <f>+'[105]CONSOLIDADO (2)'!C16</f>
        <v>29</v>
      </c>
      <c r="E14" s="266">
        <f>+'[105]CONSOLIDADO (2)'!D16</f>
        <v>29</v>
      </c>
      <c r="F14" s="266">
        <f>+'[105]CONSOLIDADO (2)'!E16</f>
        <v>27</v>
      </c>
      <c r="G14" s="266">
        <f>+'[105]CONSOLIDADO (2)'!F16</f>
        <v>0</v>
      </c>
      <c r="H14" s="266">
        <f>+'[105]CONSOLIDADO (2)'!G16</f>
        <v>0</v>
      </c>
      <c r="I14" s="266">
        <f>+'[105]CONSOLIDADO (2)'!H16</f>
        <v>0</v>
      </c>
      <c r="J14" s="266">
        <f>+'[105]CONSOLIDADO (2)'!I16</f>
        <v>0</v>
      </c>
      <c r="K14" s="266">
        <f>+'[105]CONSOLIDADO (2)'!J16</f>
        <v>0</v>
      </c>
      <c r="L14" s="266">
        <f>+'[105]CONSOLIDADO (2)'!K16</f>
        <v>0</v>
      </c>
      <c r="M14" s="266">
        <f>+'[105]CONSOLIDADO (2)'!L16</f>
        <v>0</v>
      </c>
      <c r="N14" s="266">
        <f>+'[105]CONSOLIDADO (2)'!M16</f>
        <v>0</v>
      </c>
      <c r="O14" s="248">
        <f t="shared" si="2"/>
        <v>0</v>
      </c>
      <c r="Q14" s="222" t="str">
        <f t="shared" si="3"/>
        <v>Otros</v>
      </c>
      <c r="R14" s="116">
        <f t="shared" si="3"/>
        <v>27</v>
      </c>
      <c r="S14" s="116">
        <f t="shared" si="0"/>
        <v>29</v>
      </c>
      <c r="T14" s="116">
        <f t="shared" si="0"/>
        <v>29</v>
      </c>
      <c r="U14" s="116">
        <f t="shared" si="0"/>
        <v>27</v>
      </c>
      <c r="V14" s="116">
        <f t="shared" si="0"/>
        <v>0</v>
      </c>
      <c r="W14" s="116">
        <f t="shared" si="0"/>
        <v>0</v>
      </c>
      <c r="X14" s="116">
        <f t="shared" si="0"/>
        <v>0</v>
      </c>
      <c r="Y14" s="116">
        <f t="shared" si="0"/>
        <v>0</v>
      </c>
      <c r="Z14" s="116">
        <f t="shared" si="0"/>
        <v>0</v>
      </c>
      <c r="AA14" s="116">
        <f t="shared" si="0"/>
        <v>0</v>
      </c>
      <c r="AB14" s="116">
        <f t="shared" si="0"/>
        <v>0</v>
      </c>
      <c r="AC14" s="116">
        <f t="shared" si="0"/>
        <v>0</v>
      </c>
      <c r="AD14" s="115">
        <f t="shared" si="1"/>
        <v>0</v>
      </c>
    </row>
    <row r="15" spans="2:30" x14ac:dyDescent="0.25">
      <c r="B15" s="109" t="s">
        <v>14</v>
      </c>
      <c r="C15" s="218">
        <f>+SUM(C9:C14)</f>
        <v>6354</v>
      </c>
      <c r="D15" s="218">
        <f t="shared" ref="D15:N15" si="4">+SUM(D9:D14)</f>
        <v>6393</v>
      </c>
      <c r="E15" s="218">
        <f t="shared" si="4"/>
        <v>6402</v>
      </c>
      <c r="F15" s="218">
        <f t="shared" si="4"/>
        <v>6437</v>
      </c>
      <c r="G15" s="218">
        <f t="shared" ref="G15:N15" si="5">+SUM(G9:G14)</f>
        <v>0</v>
      </c>
      <c r="H15" s="218">
        <f t="shared" si="5"/>
        <v>0</v>
      </c>
      <c r="I15" s="218">
        <f t="shared" si="5"/>
        <v>0</v>
      </c>
      <c r="J15" s="218">
        <f t="shared" si="5"/>
        <v>0</v>
      </c>
      <c r="K15" s="218">
        <f t="shared" si="5"/>
        <v>0</v>
      </c>
      <c r="L15" s="218">
        <f t="shared" si="5"/>
        <v>0</v>
      </c>
      <c r="M15" s="218">
        <f t="shared" si="5"/>
        <v>0</v>
      </c>
      <c r="N15" s="218">
        <f t="shared" si="5"/>
        <v>0</v>
      </c>
      <c r="O15" s="218">
        <f>+N15</f>
        <v>0</v>
      </c>
      <c r="Q15" s="107" t="s">
        <v>14</v>
      </c>
      <c r="R15" s="104">
        <f>+SUM(R9:R14)</f>
        <v>6354</v>
      </c>
      <c r="S15" s="104">
        <f>+SUM(S9:S14)</f>
        <v>6393</v>
      </c>
      <c r="T15" s="104">
        <f t="shared" ref="T15:AC15" si="6">+SUM(T9:T14)</f>
        <v>6402</v>
      </c>
      <c r="U15" s="104">
        <f t="shared" si="6"/>
        <v>6437</v>
      </c>
      <c r="V15" s="104">
        <f t="shared" si="6"/>
        <v>0</v>
      </c>
      <c r="W15" s="104">
        <f t="shared" si="6"/>
        <v>0</v>
      </c>
      <c r="X15" s="104">
        <f t="shared" si="6"/>
        <v>0</v>
      </c>
      <c r="Y15" s="104">
        <f t="shared" si="6"/>
        <v>0</v>
      </c>
      <c r="Z15" s="104">
        <f t="shared" si="6"/>
        <v>0</v>
      </c>
      <c r="AA15" s="104">
        <f t="shared" si="6"/>
        <v>0</v>
      </c>
      <c r="AB15" s="104">
        <f t="shared" si="6"/>
        <v>0</v>
      </c>
      <c r="AC15" s="104">
        <f t="shared" si="6"/>
        <v>0</v>
      </c>
      <c r="AD15" s="104">
        <f>SUM(AD9:AD14)</f>
        <v>0</v>
      </c>
    </row>
    <row r="16" spans="2:30" x14ac:dyDescent="0.25">
      <c r="B16" s="106"/>
      <c r="C16" s="106"/>
      <c r="D16" s="106"/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</row>
    <row r="17" spans="2:30" x14ac:dyDescent="0.25">
      <c r="B17" s="108" t="s">
        <v>57</v>
      </c>
      <c r="O17" s="106"/>
      <c r="Q17" s="108" t="s">
        <v>57</v>
      </c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</row>
    <row r="18" spans="2:30" x14ac:dyDescent="0.25">
      <c r="O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</row>
    <row r="19" spans="2:30" x14ac:dyDescent="0.25">
      <c r="B19" s="104" t="s">
        <v>44</v>
      </c>
      <c r="C19" s="109" t="s">
        <v>2</v>
      </c>
      <c r="D19" s="109" t="s">
        <v>3</v>
      </c>
      <c r="E19" s="109" t="s">
        <v>4</v>
      </c>
      <c r="F19" s="109" t="s">
        <v>5</v>
      </c>
      <c r="G19" s="109" t="s">
        <v>6</v>
      </c>
      <c r="H19" s="109" t="s">
        <v>7</v>
      </c>
      <c r="I19" s="109" t="s">
        <v>8</v>
      </c>
      <c r="J19" s="109" t="s">
        <v>9</v>
      </c>
      <c r="K19" s="109" t="s">
        <v>10</v>
      </c>
      <c r="L19" s="109" t="s">
        <v>11</v>
      </c>
      <c r="M19" s="109" t="s">
        <v>12</v>
      </c>
      <c r="N19" s="109" t="s">
        <v>13</v>
      </c>
      <c r="O19" s="107" t="s">
        <v>14</v>
      </c>
      <c r="Q19" s="104" t="s">
        <v>44</v>
      </c>
      <c r="R19" s="109" t="s">
        <v>2</v>
      </c>
      <c r="S19" s="110" t="s">
        <v>3</v>
      </c>
      <c r="T19" s="110" t="s">
        <v>4</v>
      </c>
      <c r="U19" s="110" t="s">
        <v>5</v>
      </c>
      <c r="V19" s="110" t="s">
        <v>6</v>
      </c>
      <c r="W19" s="110" t="s">
        <v>7</v>
      </c>
      <c r="X19" s="110" t="s">
        <v>8</v>
      </c>
      <c r="Y19" s="110" t="s">
        <v>9</v>
      </c>
      <c r="Z19" s="110" t="s">
        <v>10</v>
      </c>
      <c r="AA19" s="110" t="s">
        <v>11</v>
      </c>
      <c r="AB19" s="110" t="s">
        <v>12</v>
      </c>
      <c r="AC19" s="111" t="s">
        <v>13</v>
      </c>
      <c r="AD19" s="107" t="s">
        <v>14</v>
      </c>
    </row>
    <row r="20" spans="2:30" x14ac:dyDescent="0.25">
      <c r="B20" s="221" t="s">
        <v>102</v>
      </c>
      <c r="C20" s="116">
        <f>+'[105]CONSOLIDADO (2)'!B22</f>
        <v>766.45100000000002</v>
      </c>
      <c r="D20" s="116">
        <f>+'[105]CONSOLIDADO (2)'!C22</f>
        <v>722.17600000000004</v>
      </c>
      <c r="E20" s="116">
        <f>+'[105]CONSOLIDADO (2)'!D22</f>
        <v>665.54500000000007</v>
      </c>
      <c r="F20" s="116">
        <f>+'[105]CONSOLIDADO (2)'!E22</f>
        <v>559.83500000000004</v>
      </c>
      <c r="G20" s="116">
        <f>+'[105]CONSOLIDADO (2)'!F22</f>
        <v>0</v>
      </c>
      <c r="H20" s="116">
        <f>+'[105]CONSOLIDADO (2)'!G22</f>
        <v>0</v>
      </c>
      <c r="I20" s="116">
        <f>+'[105]CONSOLIDADO (2)'!H22</f>
        <v>0</v>
      </c>
      <c r="J20" s="116">
        <f>+'[105]CONSOLIDADO (2)'!I22</f>
        <v>0</v>
      </c>
      <c r="K20" s="116">
        <f>+'[105]CONSOLIDADO (2)'!J22</f>
        <v>0</v>
      </c>
      <c r="L20" s="116">
        <f>+'[105]CONSOLIDADO (2)'!K22</f>
        <v>0</v>
      </c>
      <c r="M20" s="116">
        <f>+'[105]CONSOLIDADO (2)'!L22</f>
        <v>0</v>
      </c>
      <c r="N20" s="116">
        <f>+'[105]CONSOLIDADO (2)'!M22</f>
        <v>0</v>
      </c>
      <c r="O20" s="112">
        <f>SUM(C20:N20)</f>
        <v>2714.0070000000001</v>
      </c>
      <c r="Q20" s="222" t="str">
        <f>+B20</f>
        <v>Domiciliario</v>
      </c>
      <c r="R20" s="116">
        <f>+C20</f>
        <v>766.45100000000002</v>
      </c>
      <c r="S20" s="116">
        <f t="shared" ref="S20:AC25" si="7">+D20</f>
        <v>722.17600000000004</v>
      </c>
      <c r="T20" s="116">
        <f t="shared" si="7"/>
        <v>665.54500000000007</v>
      </c>
      <c r="U20" s="116">
        <f t="shared" si="7"/>
        <v>559.83500000000004</v>
      </c>
      <c r="V20" s="116">
        <f t="shared" si="7"/>
        <v>0</v>
      </c>
      <c r="W20" s="116">
        <f t="shared" si="7"/>
        <v>0</v>
      </c>
      <c r="X20" s="116">
        <f t="shared" si="7"/>
        <v>0</v>
      </c>
      <c r="Y20" s="116">
        <f t="shared" si="7"/>
        <v>0</v>
      </c>
      <c r="Z20" s="116">
        <f t="shared" si="7"/>
        <v>0</v>
      </c>
      <c r="AA20" s="116">
        <f t="shared" si="7"/>
        <v>0</v>
      </c>
      <c r="AB20" s="116">
        <f t="shared" si="7"/>
        <v>0</v>
      </c>
      <c r="AC20" s="116">
        <f t="shared" si="7"/>
        <v>0</v>
      </c>
      <c r="AD20" s="112">
        <f t="shared" ref="AD20:AD25" si="8">SUM(R20:AC20)</f>
        <v>2714.0070000000001</v>
      </c>
    </row>
    <row r="21" spans="2:30" x14ac:dyDescent="0.25">
      <c r="B21" s="221" t="s">
        <v>18</v>
      </c>
      <c r="C21" s="116">
        <f>+'[105]CONSOLIDADO (2)'!B23</f>
        <v>217.62599999999998</v>
      </c>
      <c r="D21" s="116">
        <f>+'[105]CONSOLIDADO (2)'!C23</f>
        <v>215.38600000000002</v>
      </c>
      <c r="E21" s="116">
        <f>+'[105]CONSOLIDADO (2)'!D23</f>
        <v>200.839</v>
      </c>
      <c r="F21" s="116">
        <f>+'[105]CONSOLIDADO (2)'!E23</f>
        <v>164.65699999999998</v>
      </c>
      <c r="G21" s="116">
        <f>+'[105]CONSOLIDADO (2)'!F23</f>
        <v>0</v>
      </c>
      <c r="H21" s="116">
        <f>+'[105]CONSOLIDADO (2)'!G23</f>
        <v>0</v>
      </c>
      <c r="I21" s="116">
        <f>+'[105]CONSOLIDADO (2)'!H23</f>
        <v>0</v>
      </c>
      <c r="J21" s="116">
        <f>+'[105]CONSOLIDADO (2)'!I23</f>
        <v>0</v>
      </c>
      <c r="K21" s="116">
        <f>+'[105]CONSOLIDADO (2)'!J23</f>
        <v>0</v>
      </c>
      <c r="L21" s="116">
        <f>+'[105]CONSOLIDADO (2)'!K23</f>
        <v>0</v>
      </c>
      <c r="M21" s="116">
        <f>+'[105]CONSOLIDADO (2)'!L23</f>
        <v>0</v>
      </c>
      <c r="N21" s="116">
        <f>+'[105]CONSOLIDADO (2)'!M23</f>
        <v>0</v>
      </c>
      <c r="O21" s="112">
        <f>SUM(C21:N21)</f>
        <v>798.50800000000004</v>
      </c>
      <c r="Q21" s="222" t="str">
        <f t="shared" ref="Q21:R25" si="9">+B21</f>
        <v>General</v>
      </c>
      <c r="R21" s="116">
        <f t="shared" si="9"/>
        <v>217.62599999999998</v>
      </c>
      <c r="S21" s="116">
        <f t="shared" si="7"/>
        <v>215.38600000000002</v>
      </c>
      <c r="T21" s="116">
        <f t="shared" si="7"/>
        <v>200.839</v>
      </c>
      <c r="U21" s="116">
        <f t="shared" si="7"/>
        <v>164.65699999999998</v>
      </c>
      <c r="V21" s="116">
        <f t="shared" si="7"/>
        <v>0</v>
      </c>
      <c r="W21" s="116">
        <f t="shared" si="7"/>
        <v>0</v>
      </c>
      <c r="X21" s="116">
        <f t="shared" si="7"/>
        <v>0</v>
      </c>
      <c r="Y21" s="116">
        <f t="shared" si="7"/>
        <v>0</v>
      </c>
      <c r="Z21" s="116">
        <f t="shared" si="7"/>
        <v>0</v>
      </c>
      <c r="AA21" s="116">
        <f t="shared" si="7"/>
        <v>0</v>
      </c>
      <c r="AB21" s="116">
        <f t="shared" si="7"/>
        <v>0</v>
      </c>
      <c r="AC21" s="116">
        <f t="shared" si="7"/>
        <v>0</v>
      </c>
      <c r="AD21" s="112">
        <f t="shared" si="8"/>
        <v>798.50800000000004</v>
      </c>
    </row>
    <row r="22" spans="2:30" x14ac:dyDescent="0.25">
      <c r="B22" s="221" t="s">
        <v>19</v>
      </c>
      <c r="C22" s="116">
        <f>+'[105]CONSOLIDADO (2)'!B24</f>
        <v>60.280999999999999</v>
      </c>
      <c r="D22" s="116">
        <f>+'[105]CONSOLIDADO (2)'!C24</f>
        <v>70.626999999999995</v>
      </c>
      <c r="E22" s="116">
        <f>+'[105]CONSOLIDADO (2)'!D24</f>
        <v>57.245000000000005</v>
      </c>
      <c r="F22" s="116">
        <f>+'[105]CONSOLIDADO (2)'!E24</f>
        <v>42.820999999999998</v>
      </c>
      <c r="G22" s="116">
        <f>+'[105]CONSOLIDADO (2)'!F24</f>
        <v>0</v>
      </c>
      <c r="H22" s="116">
        <f>+'[105]CONSOLIDADO (2)'!G24</f>
        <v>0</v>
      </c>
      <c r="I22" s="116">
        <f>+'[105]CONSOLIDADO (2)'!H24</f>
        <v>0</v>
      </c>
      <c r="J22" s="116">
        <f>+'[105]CONSOLIDADO (2)'!I24</f>
        <v>0</v>
      </c>
      <c r="K22" s="116">
        <f>+'[105]CONSOLIDADO (2)'!J24</f>
        <v>0</v>
      </c>
      <c r="L22" s="116">
        <f>+'[105]CONSOLIDADO (2)'!K24</f>
        <v>0</v>
      </c>
      <c r="M22" s="116">
        <f>+'[105]CONSOLIDADO (2)'!L24</f>
        <v>0</v>
      </c>
      <c r="N22" s="116">
        <f>+'[105]CONSOLIDADO (2)'!M24</f>
        <v>0</v>
      </c>
      <c r="O22" s="112">
        <f>SUM(C22:N22)</f>
        <v>230.97399999999999</v>
      </c>
      <c r="Q22" s="222" t="str">
        <f t="shared" si="9"/>
        <v>Industrial</v>
      </c>
      <c r="R22" s="116">
        <f t="shared" si="9"/>
        <v>60.280999999999999</v>
      </c>
      <c r="S22" s="116">
        <f t="shared" si="7"/>
        <v>70.626999999999995</v>
      </c>
      <c r="T22" s="116">
        <f t="shared" si="7"/>
        <v>57.245000000000005</v>
      </c>
      <c r="U22" s="116">
        <f t="shared" si="7"/>
        <v>42.820999999999998</v>
      </c>
      <c r="V22" s="116">
        <f t="shared" si="7"/>
        <v>0</v>
      </c>
      <c r="W22" s="116">
        <f t="shared" si="7"/>
        <v>0</v>
      </c>
      <c r="X22" s="116">
        <f t="shared" si="7"/>
        <v>0</v>
      </c>
      <c r="Y22" s="116">
        <f t="shared" si="7"/>
        <v>0</v>
      </c>
      <c r="Z22" s="116">
        <f t="shared" si="7"/>
        <v>0</v>
      </c>
      <c r="AA22" s="116">
        <f t="shared" si="7"/>
        <v>0</v>
      </c>
      <c r="AB22" s="116">
        <f t="shared" si="7"/>
        <v>0</v>
      </c>
      <c r="AC22" s="116">
        <f t="shared" si="7"/>
        <v>0</v>
      </c>
      <c r="AD22" s="112">
        <f t="shared" si="8"/>
        <v>230.97399999999999</v>
      </c>
    </row>
    <row r="23" spans="2:30" x14ac:dyDescent="0.25">
      <c r="B23" s="221" t="s">
        <v>91</v>
      </c>
      <c r="C23" s="116">
        <f>+'[105]CONSOLIDADO (2)'!B25</f>
        <v>0</v>
      </c>
      <c r="D23" s="116">
        <f>+'[105]CONSOLIDADO (2)'!C25</f>
        <v>0</v>
      </c>
      <c r="E23" s="116">
        <f>+'[105]CONSOLIDADO (2)'!D25</f>
        <v>0</v>
      </c>
      <c r="F23" s="116">
        <f>+'[105]CONSOLIDADO (2)'!E25</f>
        <v>0</v>
      </c>
      <c r="G23" s="116">
        <f>+'[105]CONSOLIDADO (2)'!F25</f>
        <v>0</v>
      </c>
      <c r="H23" s="116">
        <f>+'[105]CONSOLIDADO (2)'!G25</f>
        <v>0</v>
      </c>
      <c r="I23" s="116">
        <f>+'[105]CONSOLIDADO (2)'!H25</f>
        <v>0</v>
      </c>
      <c r="J23" s="116">
        <f>+'[105]CONSOLIDADO (2)'!I25</f>
        <v>0</v>
      </c>
      <c r="K23" s="116">
        <f>+'[105]CONSOLIDADO (2)'!J25</f>
        <v>0</v>
      </c>
      <c r="L23" s="116">
        <f>+'[105]CONSOLIDADO (2)'!K25</f>
        <v>0</v>
      </c>
      <c r="M23" s="116">
        <f>+'[105]CONSOLIDADO (2)'!L25</f>
        <v>0</v>
      </c>
      <c r="N23" s="116">
        <f>+'[105]CONSOLIDADO (2)'!M25</f>
        <v>0</v>
      </c>
      <c r="O23" s="112"/>
      <c r="Q23" s="222" t="str">
        <f t="shared" si="9"/>
        <v>Minería</v>
      </c>
      <c r="R23" s="116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2"/>
    </row>
    <row r="24" spans="2:30" x14ac:dyDescent="0.25">
      <c r="B24" s="221" t="s">
        <v>21</v>
      </c>
      <c r="C24" s="116">
        <f>+'[105]CONSOLIDADO (2)'!B26</f>
        <v>72.248000000000005</v>
      </c>
      <c r="D24" s="116">
        <f>+'[105]CONSOLIDADO (2)'!C26</f>
        <v>65.605000000000004</v>
      </c>
      <c r="E24" s="116">
        <f>+'[105]CONSOLIDADO (2)'!D26</f>
        <v>71.99199999999999</v>
      </c>
      <c r="F24" s="116">
        <f>+'[105]CONSOLIDADO (2)'!E26</f>
        <v>69.167000000000002</v>
      </c>
      <c r="G24" s="116">
        <f>+'[105]CONSOLIDADO (2)'!F26</f>
        <v>0</v>
      </c>
      <c r="H24" s="116">
        <f>+'[105]CONSOLIDADO (2)'!G26</f>
        <v>0</v>
      </c>
      <c r="I24" s="116">
        <f>+'[105]CONSOLIDADO (2)'!H26</f>
        <v>0</v>
      </c>
      <c r="J24" s="116">
        <f>+'[105]CONSOLIDADO (2)'!I26</f>
        <v>0</v>
      </c>
      <c r="K24" s="116">
        <f>+'[105]CONSOLIDADO (2)'!J26</f>
        <v>0</v>
      </c>
      <c r="L24" s="116">
        <f>+'[105]CONSOLIDADO (2)'!K26</f>
        <v>0</v>
      </c>
      <c r="M24" s="116">
        <f>+'[105]CONSOLIDADO (2)'!L26</f>
        <v>0</v>
      </c>
      <c r="N24" s="116">
        <f>+'[105]CONSOLIDADO (2)'!M26</f>
        <v>0</v>
      </c>
      <c r="O24" s="112">
        <f t="shared" ref="O24" si="10">SUM(C24:N24)</f>
        <v>279.012</v>
      </c>
      <c r="Q24" s="222" t="str">
        <f t="shared" si="9"/>
        <v>Alumbrado Público</v>
      </c>
      <c r="R24" s="116">
        <f t="shared" si="9"/>
        <v>72.248000000000005</v>
      </c>
      <c r="S24" s="116">
        <f t="shared" si="7"/>
        <v>65.605000000000004</v>
      </c>
      <c r="T24" s="116">
        <f t="shared" si="7"/>
        <v>71.99199999999999</v>
      </c>
      <c r="U24" s="116">
        <f t="shared" si="7"/>
        <v>69.167000000000002</v>
      </c>
      <c r="V24" s="116">
        <f t="shared" si="7"/>
        <v>0</v>
      </c>
      <c r="W24" s="116">
        <f t="shared" si="7"/>
        <v>0</v>
      </c>
      <c r="X24" s="116">
        <f t="shared" si="7"/>
        <v>0</v>
      </c>
      <c r="Y24" s="116">
        <f t="shared" si="7"/>
        <v>0</v>
      </c>
      <c r="Z24" s="116">
        <f t="shared" si="7"/>
        <v>0</v>
      </c>
      <c r="AA24" s="116">
        <f t="shared" si="7"/>
        <v>0</v>
      </c>
      <c r="AB24" s="116">
        <f t="shared" si="7"/>
        <v>0</v>
      </c>
      <c r="AC24" s="116">
        <f t="shared" si="7"/>
        <v>0</v>
      </c>
      <c r="AD24" s="112">
        <f t="shared" si="8"/>
        <v>279.012</v>
      </c>
    </row>
    <row r="25" spans="2:30" x14ac:dyDescent="0.25">
      <c r="B25" s="223" t="s">
        <v>22</v>
      </c>
      <c r="C25" s="116">
        <f>+'[105]CONSOLIDADO (2)'!B27</f>
        <v>35.668999999999997</v>
      </c>
      <c r="D25" s="116">
        <f>+'[105]CONSOLIDADO (2)'!C27</f>
        <v>33.691000000000003</v>
      </c>
      <c r="E25" s="116">
        <f>+'[105]CONSOLIDADO (2)'!D27</f>
        <v>33.770000000000003</v>
      </c>
      <c r="F25" s="116">
        <f>+'[105]CONSOLIDADO (2)'!E27</f>
        <v>24.542000000000002</v>
      </c>
      <c r="G25" s="116">
        <f>+'[105]CONSOLIDADO (2)'!F27</f>
        <v>0</v>
      </c>
      <c r="H25" s="116">
        <f>+'[105]CONSOLIDADO (2)'!G27</f>
        <v>0</v>
      </c>
      <c r="I25" s="116">
        <f>+'[105]CONSOLIDADO (2)'!H27</f>
        <v>0</v>
      </c>
      <c r="J25" s="116">
        <f>+'[105]CONSOLIDADO (2)'!I27</f>
        <v>0</v>
      </c>
      <c r="K25" s="116">
        <f>+'[105]CONSOLIDADO (2)'!J27</f>
        <v>0</v>
      </c>
      <c r="L25" s="116">
        <f>+'[105]CONSOLIDADO (2)'!K27</f>
        <v>0</v>
      </c>
      <c r="M25" s="116">
        <f>+'[105]CONSOLIDADO (2)'!L27</f>
        <v>0</v>
      </c>
      <c r="N25" s="116">
        <f>+'[105]CONSOLIDADO (2)'!M27</f>
        <v>0</v>
      </c>
      <c r="O25" s="112">
        <f>SUM(C25:N25)</f>
        <v>127.672</v>
      </c>
      <c r="Q25" s="222" t="str">
        <f t="shared" si="9"/>
        <v>Otros</v>
      </c>
      <c r="R25" s="116">
        <f t="shared" si="9"/>
        <v>35.668999999999997</v>
      </c>
      <c r="S25" s="116">
        <f t="shared" si="7"/>
        <v>33.691000000000003</v>
      </c>
      <c r="T25" s="116">
        <f t="shared" si="7"/>
        <v>33.770000000000003</v>
      </c>
      <c r="U25" s="116">
        <f t="shared" si="7"/>
        <v>24.542000000000002</v>
      </c>
      <c r="V25" s="116">
        <f t="shared" si="7"/>
        <v>0</v>
      </c>
      <c r="W25" s="116">
        <f t="shared" si="7"/>
        <v>0</v>
      </c>
      <c r="X25" s="116">
        <f t="shared" si="7"/>
        <v>0</v>
      </c>
      <c r="Y25" s="116">
        <f t="shared" si="7"/>
        <v>0</v>
      </c>
      <c r="Z25" s="116">
        <f t="shared" si="7"/>
        <v>0</v>
      </c>
      <c r="AA25" s="116">
        <f t="shared" si="7"/>
        <v>0</v>
      </c>
      <c r="AB25" s="116">
        <f t="shared" si="7"/>
        <v>0</v>
      </c>
      <c r="AC25" s="116">
        <f t="shared" si="7"/>
        <v>0</v>
      </c>
      <c r="AD25" s="112">
        <f t="shared" si="8"/>
        <v>127.672</v>
      </c>
    </row>
    <row r="26" spans="2:30" x14ac:dyDescent="0.25">
      <c r="B26" s="109" t="s">
        <v>14</v>
      </c>
      <c r="C26" s="104">
        <f>SUM(C20:C25)</f>
        <v>1152.2750000000001</v>
      </c>
      <c r="D26" s="104">
        <f t="shared" ref="D26:N26" si="11">SUM(D20:D25)</f>
        <v>1107.4850000000001</v>
      </c>
      <c r="E26" s="104">
        <f t="shared" si="11"/>
        <v>1029.3910000000001</v>
      </c>
      <c r="F26" s="104">
        <f t="shared" si="11"/>
        <v>861.02200000000005</v>
      </c>
      <c r="G26" s="104">
        <f t="shared" ref="G26:N26" si="12">SUM(G20:G25)</f>
        <v>0</v>
      </c>
      <c r="H26" s="104">
        <f t="shared" si="12"/>
        <v>0</v>
      </c>
      <c r="I26" s="104">
        <f t="shared" si="12"/>
        <v>0</v>
      </c>
      <c r="J26" s="104">
        <f t="shared" si="12"/>
        <v>0</v>
      </c>
      <c r="K26" s="104">
        <f t="shared" si="12"/>
        <v>0</v>
      </c>
      <c r="L26" s="104">
        <f t="shared" si="12"/>
        <v>0</v>
      </c>
      <c r="M26" s="104">
        <f t="shared" si="12"/>
        <v>0</v>
      </c>
      <c r="N26" s="104">
        <f t="shared" si="12"/>
        <v>0</v>
      </c>
      <c r="O26" s="104">
        <f>+SUM(O20:O25)</f>
        <v>4150.1730000000007</v>
      </c>
      <c r="Q26" s="107" t="s">
        <v>14</v>
      </c>
      <c r="R26" s="104">
        <f>+SUM(R20:R25)</f>
        <v>1152.2750000000001</v>
      </c>
      <c r="S26" s="104">
        <f>+SUM(S20:S25)</f>
        <v>1107.4850000000001</v>
      </c>
      <c r="T26" s="104">
        <f t="shared" ref="T26:AC26" si="13">+SUM(T20:T25)</f>
        <v>1029.3910000000001</v>
      </c>
      <c r="U26" s="104">
        <f t="shared" si="13"/>
        <v>861.02200000000005</v>
      </c>
      <c r="V26" s="104">
        <f t="shared" si="13"/>
        <v>0</v>
      </c>
      <c r="W26" s="104">
        <f t="shared" si="13"/>
        <v>0</v>
      </c>
      <c r="X26" s="104">
        <f t="shared" si="13"/>
        <v>0</v>
      </c>
      <c r="Y26" s="104">
        <f t="shared" si="13"/>
        <v>0</v>
      </c>
      <c r="Z26" s="104">
        <f t="shared" si="13"/>
        <v>0</v>
      </c>
      <c r="AA26" s="104">
        <f t="shared" si="13"/>
        <v>0</v>
      </c>
      <c r="AB26" s="104">
        <f t="shared" si="13"/>
        <v>0</v>
      </c>
      <c r="AC26" s="104">
        <f t="shared" si="13"/>
        <v>0</v>
      </c>
      <c r="AD26" s="104">
        <f>+SUM(AD20:AD25)</f>
        <v>4150.1730000000007</v>
      </c>
    </row>
    <row r="27" spans="2:30" x14ac:dyDescent="0.25">
      <c r="B27" s="213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Q27" s="213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5"/>
      <c r="AD27" s="105"/>
    </row>
    <row r="28" spans="2:30" x14ac:dyDescent="0.25">
      <c r="B28" s="213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Q28" s="213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</row>
    <row r="29" spans="2:30" x14ac:dyDescent="0.25">
      <c r="B29" s="108" t="s">
        <v>58</v>
      </c>
      <c r="O29" s="106"/>
      <c r="Q29" s="108" t="s">
        <v>130</v>
      </c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</row>
    <row r="30" spans="2:30" x14ac:dyDescent="0.25">
      <c r="O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</row>
    <row r="31" spans="2:30" x14ac:dyDescent="0.25">
      <c r="B31" s="104" t="s">
        <v>44</v>
      </c>
      <c r="C31" s="109" t="s">
        <v>2</v>
      </c>
      <c r="D31" s="109" t="s">
        <v>3</v>
      </c>
      <c r="E31" s="109" t="s">
        <v>4</v>
      </c>
      <c r="F31" s="109" t="s">
        <v>5</v>
      </c>
      <c r="G31" s="109" t="s">
        <v>6</v>
      </c>
      <c r="H31" s="109" t="s">
        <v>7</v>
      </c>
      <c r="I31" s="109" t="s">
        <v>8</v>
      </c>
      <c r="J31" s="109" t="s">
        <v>9</v>
      </c>
      <c r="K31" s="109" t="s">
        <v>10</v>
      </c>
      <c r="L31" s="109" t="s">
        <v>11</v>
      </c>
      <c r="M31" s="109" t="s">
        <v>12</v>
      </c>
      <c r="N31" s="109" t="s">
        <v>13</v>
      </c>
      <c r="O31" s="107" t="s">
        <v>14</v>
      </c>
      <c r="Q31" s="104" t="s">
        <v>44</v>
      </c>
      <c r="R31" s="109" t="s">
        <v>2</v>
      </c>
      <c r="S31" s="110" t="s">
        <v>3</v>
      </c>
      <c r="T31" s="110" t="s">
        <v>4</v>
      </c>
      <c r="U31" s="110" t="s">
        <v>5</v>
      </c>
      <c r="V31" s="110" t="s">
        <v>6</v>
      </c>
      <c r="W31" s="110" t="s">
        <v>7</v>
      </c>
      <c r="X31" s="110" t="s">
        <v>8</v>
      </c>
      <c r="Y31" s="110" t="s">
        <v>9</v>
      </c>
      <c r="Z31" s="110" t="s">
        <v>10</v>
      </c>
      <c r="AA31" s="110" t="s">
        <v>11</v>
      </c>
      <c r="AB31" s="110" t="s">
        <v>12</v>
      </c>
      <c r="AC31" s="111" t="s">
        <v>13</v>
      </c>
      <c r="AD31" s="107" t="s">
        <v>14</v>
      </c>
    </row>
    <row r="32" spans="2:30" x14ac:dyDescent="0.25">
      <c r="B32" s="221" t="s">
        <v>102</v>
      </c>
      <c r="C32" s="116">
        <f>+'[105]CONSOLIDADO (2)'!B34</f>
        <v>614.13029885057472</v>
      </c>
      <c r="D32" s="116">
        <f>+'[105]CONSOLIDADO (2)'!C34</f>
        <v>579.68960919540223</v>
      </c>
      <c r="E32" s="116">
        <f>+'[105]CONSOLIDADO (2)'!D34</f>
        <v>536.05029885057468</v>
      </c>
      <c r="F32" s="116">
        <f>+'[105]CONSOLIDADO (2)'!E34</f>
        <v>450.19370114942529</v>
      </c>
      <c r="G32" s="116">
        <f>+'[105]CONSOLIDADO (2)'!F34</f>
        <v>0</v>
      </c>
      <c r="H32" s="116">
        <f>+'[105]CONSOLIDADO (2)'!G34</f>
        <v>0</v>
      </c>
      <c r="I32" s="116">
        <f>+'[105]CONSOLIDADO (2)'!H34</f>
        <v>0</v>
      </c>
      <c r="J32" s="116">
        <f>+'[105]CONSOLIDADO (2)'!I34</f>
        <v>0</v>
      </c>
      <c r="K32" s="116">
        <f>+'[105]CONSOLIDADO (2)'!J34</f>
        <v>0</v>
      </c>
      <c r="L32" s="116">
        <f>+'[105]CONSOLIDADO (2)'!K34</f>
        <v>0</v>
      </c>
      <c r="M32" s="116">
        <f>+'[105]CONSOLIDADO (2)'!L34</f>
        <v>0</v>
      </c>
      <c r="N32" s="116">
        <f>+'[105]CONSOLIDADO (2)'!M34</f>
        <v>0</v>
      </c>
      <c r="O32" s="112">
        <f t="shared" ref="O32:O37" si="14">SUM(C32:N32)</f>
        <v>2180.0639080459769</v>
      </c>
      <c r="Q32" s="222" t="str">
        <f>+B32</f>
        <v>Domiciliario</v>
      </c>
      <c r="R32" s="116">
        <f>+C32*0.87</f>
        <v>534.29336000000001</v>
      </c>
      <c r="S32" s="116">
        <f t="shared" ref="S32:AC37" si="15">+D32*0.87</f>
        <v>504.32995999999991</v>
      </c>
      <c r="T32" s="116">
        <f t="shared" si="15"/>
        <v>466.36375999999996</v>
      </c>
      <c r="U32" s="116">
        <f t="shared" si="15"/>
        <v>391.66852</v>
      </c>
      <c r="V32" s="116">
        <f t="shared" si="15"/>
        <v>0</v>
      </c>
      <c r="W32" s="116">
        <f t="shared" si="15"/>
        <v>0</v>
      </c>
      <c r="X32" s="116">
        <f t="shared" si="15"/>
        <v>0</v>
      </c>
      <c r="Y32" s="116">
        <f t="shared" si="15"/>
        <v>0</v>
      </c>
      <c r="Z32" s="116">
        <f t="shared" si="15"/>
        <v>0</v>
      </c>
      <c r="AA32" s="116">
        <f t="shared" si="15"/>
        <v>0</v>
      </c>
      <c r="AB32" s="116">
        <f t="shared" si="15"/>
        <v>0</v>
      </c>
      <c r="AC32" s="116">
        <f t="shared" si="15"/>
        <v>0</v>
      </c>
      <c r="AD32" s="112">
        <f t="shared" ref="AD32:AD37" si="16">SUM(R32:AC32)</f>
        <v>1896.6555999999998</v>
      </c>
    </row>
    <row r="33" spans="2:30" x14ac:dyDescent="0.25">
      <c r="B33" s="221" t="s">
        <v>18</v>
      </c>
      <c r="C33" s="116">
        <f>+'[105]CONSOLIDADO (2)'!B35</f>
        <v>306.20858620689648</v>
      </c>
      <c r="D33" s="116">
        <f>+'[105]CONSOLIDADO (2)'!C35</f>
        <v>307.77199999999999</v>
      </c>
      <c r="E33" s="116">
        <f>+'[105]CONSOLIDADO (2)'!D35</f>
        <v>289.26771264367812</v>
      </c>
      <c r="F33" s="116">
        <f>+'[105]CONSOLIDADO (2)'!E35</f>
        <v>237.09170114942526</v>
      </c>
      <c r="G33" s="116">
        <f>+'[105]CONSOLIDADO (2)'!F35</f>
        <v>0</v>
      </c>
      <c r="H33" s="116">
        <f>+'[105]CONSOLIDADO (2)'!G35</f>
        <v>0</v>
      </c>
      <c r="I33" s="116">
        <f>+'[105]CONSOLIDADO (2)'!H35</f>
        <v>0</v>
      </c>
      <c r="J33" s="116">
        <f>+'[105]CONSOLIDADO (2)'!I35</f>
        <v>0</v>
      </c>
      <c r="K33" s="116">
        <f>+'[105]CONSOLIDADO (2)'!J35</f>
        <v>0</v>
      </c>
      <c r="L33" s="116">
        <f>+'[105]CONSOLIDADO (2)'!K35</f>
        <v>0</v>
      </c>
      <c r="M33" s="116">
        <f>+'[105]CONSOLIDADO (2)'!L35</f>
        <v>0</v>
      </c>
      <c r="N33" s="116">
        <f>+'[105]CONSOLIDADO (2)'!M35</f>
        <v>0</v>
      </c>
      <c r="O33" s="112">
        <f t="shared" si="14"/>
        <v>1140.3399999999999</v>
      </c>
      <c r="Q33" s="222" t="str">
        <f t="shared" ref="Q33:Q37" si="17">+B33</f>
        <v>General</v>
      </c>
      <c r="R33" s="116">
        <f>+C33*0.87</f>
        <v>266.40146999999996</v>
      </c>
      <c r="S33" s="116">
        <f t="shared" si="15"/>
        <v>267.76164</v>
      </c>
      <c r="T33" s="116">
        <f t="shared" si="15"/>
        <v>251.66290999999995</v>
      </c>
      <c r="U33" s="116">
        <f t="shared" si="15"/>
        <v>206.26977999999997</v>
      </c>
      <c r="V33" s="116">
        <f t="shared" si="15"/>
        <v>0</v>
      </c>
      <c r="W33" s="116">
        <f t="shared" si="15"/>
        <v>0</v>
      </c>
      <c r="X33" s="116">
        <f t="shared" si="15"/>
        <v>0</v>
      </c>
      <c r="Y33" s="116">
        <f t="shared" si="15"/>
        <v>0</v>
      </c>
      <c r="Z33" s="116">
        <f t="shared" si="15"/>
        <v>0</v>
      </c>
      <c r="AA33" s="116">
        <f t="shared" si="15"/>
        <v>0</v>
      </c>
      <c r="AB33" s="116">
        <f t="shared" si="15"/>
        <v>0</v>
      </c>
      <c r="AC33" s="116">
        <f t="shared" si="15"/>
        <v>0</v>
      </c>
      <c r="AD33" s="112">
        <f t="shared" si="16"/>
        <v>992.09579999999994</v>
      </c>
    </row>
    <row r="34" spans="2:30" x14ac:dyDescent="0.25">
      <c r="B34" s="221" t="s">
        <v>19</v>
      </c>
      <c r="C34" s="116">
        <f>+'[105]CONSOLIDADO (2)'!B36</f>
        <v>51.374402298850583</v>
      </c>
      <c r="D34" s="116">
        <f>+'[105]CONSOLIDADO (2)'!C36</f>
        <v>59.840390804597696</v>
      </c>
      <c r="E34" s="116">
        <f>+'[105]CONSOLIDADO (2)'!D36</f>
        <v>49.766597701149422</v>
      </c>
      <c r="F34" s="116">
        <f>+'[105]CONSOLIDADO (2)'!E36</f>
        <v>38.673413793103443</v>
      </c>
      <c r="G34" s="116">
        <f>+'[105]CONSOLIDADO (2)'!F36</f>
        <v>0</v>
      </c>
      <c r="H34" s="116">
        <f>+'[105]CONSOLIDADO (2)'!G36</f>
        <v>0</v>
      </c>
      <c r="I34" s="116">
        <f>+'[105]CONSOLIDADO (2)'!H36</f>
        <v>0</v>
      </c>
      <c r="J34" s="116">
        <f>+'[105]CONSOLIDADO (2)'!I36</f>
        <v>0</v>
      </c>
      <c r="K34" s="116">
        <f>+'[105]CONSOLIDADO (2)'!J36</f>
        <v>0</v>
      </c>
      <c r="L34" s="116">
        <f>+'[105]CONSOLIDADO (2)'!K36</f>
        <v>0</v>
      </c>
      <c r="M34" s="116">
        <f>+'[105]CONSOLIDADO (2)'!L36</f>
        <v>0</v>
      </c>
      <c r="N34" s="116">
        <f>+'[105]CONSOLIDADO (2)'!M36</f>
        <v>0</v>
      </c>
      <c r="O34" s="112">
        <f t="shared" si="14"/>
        <v>199.65480459770114</v>
      </c>
      <c r="Q34" s="222" t="str">
        <f t="shared" si="17"/>
        <v>Industrial</v>
      </c>
      <c r="R34" s="116">
        <f t="shared" ref="R34:R37" si="18">+C34*0.87</f>
        <v>44.695730000000005</v>
      </c>
      <c r="S34" s="116">
        <f t="shared" si="15"/>
        <v>52.061139999999995</v>
      </c>
      <c r="T34" s="116">
        <f t="shared" si="15"/>
        <v>43.296939999999999</v>
      </c>
      <c r="U34" s="116">
        <f t="shared" si="15"/>
        <v>33.645869999999995</v>
      </c>
      <c r="V34" s="116">
        <f t="shared" si="15"/>
        <v>0</v>
      </c>
      <c r="W34" s="116">
        <f t="shared" si="15"/>
        <v>0</v>
      </c>
      <c r="X34" s="116">
        <f t="shared" si="15"/>
        <v>0</v>
      </c>
      <c r="Y34" s="116">
        <f t="shared" si="15"/>
        <v>0</v>
      </c>
      <c r="Z34" s="116">
        <f t="shared" si="15"/>
        <v>0</v>
      </c>
      <c r="AA34" s="116">
        <f t="shared" si="15"/>
        <v>0</v>
      </c>
      <c r="AB34" s="116">
        <f t="shared" si="15"/>
        <v>0</v>
      </c>
      <c r="AC34" s="116">
        <f t="shared" si="15"/>
        <v>0</v>
      </c>
      <c r="AD34" s="112">
        <f t="shared" si="16"/>
        <v>173.69968</v>
      </c>
    </row>
    <row r="35" spans="2:30" x14ac:dyDescent="0.25">
      <c r="B35" s="221" t="s">
        <v>91</v>
      </c>
      <c r="C35" s="116">
        <f>+'[105]CONSOLIDADO (2)'!B37</f>
        <v>0</v>
      </c>
      <c r="D35" s="116">
        <f>+'[105]CONSOLIDADO (2)'!C37</f>
        <v>0</v>
      </c>
      <c r="E35" s="116">
        <f>+'[105]CONSOLIDADO (2)'!D37</f>
        <v>0</v>
      </c>
      <c r="F35" s="116">
        <f>+'[105]CONSOLIDADO (2)'!E37</f>
        <v>0</v>
      </c>
      <c r="G35" s="116">
        <f>+'[105]CONSOLIDADO (2)'!F37</f>
        <v>0</v>
      </c>
      <c r="H35" s="116">
        <f>+'[105]CONSOLIDADO (2)'!G37</f>
        <v>0</v>
      </c>
      <c r="I35" s="116">
        <f>+'[105]CONSOLIDADO (2)'!H37</f>
        <v>0</v>
      </c>
      <c r="J35" s="116">
        <f>+'[105]CONSOLIDADO (2)'!I37</f>
        <v>0</v>
      </c>
      <c r="K35" s="116">
        <f>+'[105]CONSOLIDADO (2)'!J37</f>
        <v>0</v>
      </c>
      <c r="L35" s="116">
        <f>+'[105]CONSOLIDADO (2)'!K37</f>
        <v>0</v>
      </c>
      <c r="M35" s="116">
        <f>+'[105]CONSOLIDADO (2)'!L37</f>
        <v>0</v>
      </c>
      <c r="N35" s="116">
        <f>+'[105]CONSOLIDADO (2)'!M37</f>
        <v>0</v>
      </c>
      <c r="O35" s="112">
        <f t="shared" si="14"/>
        <v>0</v>
      </c>
      <c r="Q35" s="222" t="str">
        <f t="shared" si="17"/>
        <v>Minería</v>
      </c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2"/>
    </row>
    <row r="36" spans="2:30" x14ac:dyDescent="0.25">
      <c r="B36" s="221" t="s">
        <v>21</v>
      </c>
      <c r="C36" s="116">
        <f>+'[105]CONSOLIDADO (2)'!B38</f>
        <v>95.439597701149424</v>
      </c>
      <c r="D36" s="116">
        <f>+'[105]CONSOLIDADO (2)'!C38</f>
        <v>87.25450574712643</v>
      </c>
      <c r="E36" s="116">
        <f>+'[105]CONSOLIDADO (2)'!D38</f>
        <v>97.117195402298847</v>
      </c>
      <c r="F36" s="116">
        <f>+'[105]CONSOLIDADO (2)'!E38</f>
        <v>94.136298850574704</v>
      </c>
      <c r="G36" s="116">
        <f>+'[105]CONSOLIDADO (2)'!F38</f>
        <v>0</v>
      </c>
      <c r="H36" s="116">
        <f>+'[105]CONSOLIDADO (2)'!G38</f>
        <v>0</v>
      </c>
      <c r="I36" s="116">
        <f>+'[105]CONSOLIDADO (2)'!H38</f>
        <v>0</v>
      </c>
      <c r="J36" s="116">
        <f>+'[105]CONSOLIDADO (2)'!I38</f>
        <v>0</v>
      </c>
      <c r="K36" s="116">
        <f>+'[105]CONSOLIDADO (2)'!J38</f>
        <v>0</v>
      </c>
      <c r="L36" s="116">
        <f>+'[105]CONSOLIDADO (2)'!K38</f>
        <v>0</v>
      </c>
      <c r="M36" s="116">
        <f>+'[105]CONSOLIDADO (2)'!L38</f>
        <v>0</v>
      </c>
      <c r="N36" s="116">
        <f>+'[105]CONSOLIDADO (2)'!M38</f>
        <v>0</v>
      </c>
      <c r="O36" s="112">
        <f t="shared" si="14"/>
        <v>373.94759770114939</v>
      </c>
      <c r="Q36" s="222" t="str">
        <f t="shared" si="17"/>
        <v>Alumbrado Público</v>
      </c>
      <c r="R36" s="116">
        <f t="shared" si="18"/>
        <v>83.032449999999997</v>
      </c>
      <c r="S36" s="116">
        <f t="shared" si="15"/>
        <v>75.911419999999993</v>
      </c>
      <c r="T36" s="116">
        <f t="shared" si="15"/>
        <v>84.491959999999992</v>
      </c>
      <c r="U36" s="116">
        <f t="shared" si="15"/>
        <v>81.898579999999995</v>
      </c>
      <c r="V36" s="116">
        <f t="shared" si="15"/>
        <v>0</v>
      </c>
      <c r="W36" s="116">
        <f t="shared" si="15"/>
        <v>0</v>
      </c>
      <c r="X36" s="116">
        <f t="shared" si="15"/>
        <v>0</v>
      </c>
      <c r="Y36" s="116">
        <f t="shared" si="15"/>
        <v>0</v>
      </c>
      <c r="Z36" s="116">
        <f t="shared" si="15"/>
        <v>0</v>
      </c>
      <c r="AA36" s="116">
        <f t="shared" si="15"/>
        <v>0</v>
      </c>
      <c r="AB36" s="116">
        <f t="shared" si="15"/>
        <v>0</v>
      </c>
      <c r="AC36" s="116">
        <f t="shared" si="15"/>
        <v>0</v>
      </c>
      <c r="AD36" s="112">
        <f t="shared" si="16"/>
        <v>325.33440999999999</v>
      </c>
    </row>
    <row r="37" spans="2:30" x14ac:dyDescent="0.25">
      <c r="B37" s="223" t="s">
        <v>22</v>
      </c>
      <c r="C37" s="116">
        <f>+'[105]CONSOLIDADO (2)'!B39</f>
        <v>35.897793103448279</v>
      </c>
      <c r="D37" s="116">
        <f>+'[105]CONSOLIDADO (2)'!C39</f>
        <v>34.132793103448279</v>
      </c>
      <c r="E37" s="116">
        <f>+'[105]CONSOLIDADO (2)'!D39</f>
        <v>34.688793103448276</v>
      </c>
      <c r="F37" s="116">
        <f>+'[105]CONSOLIDADO (2)'!E39</f>
        <v>25.438896551724138</v>
      </c>
      <c r="G37" s="116">
        <f>+'[105]CONSOLIDADO (2)'!F39</f>
        <v>0</v>
      </c>
      <c r="H37" s="116">
        <f>+'[105]CONSOLIDADO (2)'!G39</f>
        <v>0</v>
      </c>
      <c r="I37" s="116">
        <f>+'[105]CONSOLIDADO (2)'!H39</f>
        <v>0</v>
      </c>
      <c r="J37" s="116">
        <f>+'[105]CONSOLIDADO (2)'!I39</f>
        <v>0</v>
      </c>
      <c r="K37" s="116">
        <f>+'[105]CONSOLIDADO (2)'!J39</f>
        <v>0</v>
      </c>
      <c r="L37" s="116">
        <f>+'[105]CONSOLIDADO (2)'!K39</f>
        <v>0</v>
      </c>
      <c r="M37" s="116">
        <f>+'[105]CONSOLIDADO (2)'!L39</f>
        <v>0</v>
      </c>
      <c r="N37" s="116">
        <f>+'[105]CONSOLIDADO (2)'!M39</f>
        <v>0</v>
      </c>
      <c r="O37" s="112">
        <f t="shared" si="14"/>
        <v>130.15827586206896</v>
      </c>
      <c r="Q37" s="222" t="str">
        <f t="shared" si="17"/>
        <v>Otros</v>
      </c>
      <c r="R37" s="116">
        <f t="shared" si="18"/>
        <v>31.231080000000002</v>
      </c>
      <c r="S37" s="116">
        <f t="shared" si="15"/>
        <v>29.695530000000002</v>
      </c>
      <c r="T37" s="116">
        <f t="shared" si="15"/>
        <v>30.17925</v>
      </c>
      <c r="U37" s="116">
        <f t="shared" si="15"/>
        <v>22.13184</v>
      </c>
      <c r="V37" s="116">
        <f t="shared" si="15"/>
        <v>0</v>
      </c>
      <c r="W37" s="116">
        <f t="shared" si="15"/>
        <v>0</v>
      </c>
      <c r="X37" s="116">
        <f t="shared" si="15"/>
        <v>0</v>
      </c>
      <c r="Y37" s="116">
        <f t="shared" si="15"/>
        <v>0</v>
      </c>
      <c r="Z37" s="116">
        <f t="shared" si="15"/>
        <v>0</v>
      </c>
      <c r="AA37" s="116">
        <f t="shared" si="15"/>
        <v>0</v>
      </c>
      <c r="AB37" s="116">
        <f t="shared" si="15"/>
        <v>0</v>
      </c>
      <c r="AC37" s="116">
        <f t="shared" si="15"/>
        <v>0</v>
      </c>
      <c r="AD37" s="112">
        <f t="shared" si="16"/>
        <v>113.2377</v>
      </c>
    </row>
    <row r="38" spans="2:30" x14ac:dyDescent="0.25">
      <c r="B38" s="109" t="s">
        <v>14</v>
      </c>
      <c r="C38" s="113">
        <f>+SUM(C32:C37)</f>
        <v>1103.0506781609195</v>
      </c>
      <c r="D38" s="113">
        <f t="shared" ref="D38:N38" si="19">+SUM(D32:D37)</f>
        <v>1068.6892988505745</v>
      </c>
      <c r="E38" s="113">
        <f t="shared" si="19"/>
        <v>1006.8905977011493</v>
      </c>
      <c r="F38" s="113">
        <f t="shared" si="19"/>
        <v>845.53401149425292</v>
      </c>
      <c r="G38" s="113">
        <f t="shared" ref="G38:N38" si="20">+SUM(G32:G37)</f>
        <v>0</v>
      </c>
      <c r="H38" s="113">
        <f t="shared" si="20"/>
        <v>0</v>
      </c>
      <c r="I38" s="113">
        <f t="shared" si="20"/>
        <v>0</v>
      </c>
      <c r="J38" s="113">
        <f t="shared" si="20"/>
        <v>0</v>
      </c>
      <c r="K38" s="113">
        <f t="shared" si="20"/>
        <v>0</v>
      </c>
      <c r="L38" s="113">
        <f t="shared" si="20"/>
        <v>0</v>
      </c>
      <c r="M38" s="113">
        <f t="shared" si="20"/>
        <v>0</v>
      </c>
      <c r="N38" s="113">
        <f t="shared" si="20"/>
        <v>0</v>
      </c>
      <c r="O38" s="104">
        <f>+SUM(O32:O37)</f>
        <v>4024.1645862068963</v>
      </c>
      <c r="Q38" s="107" t="s">
        <v>14</v>
      </c>
      <c r="R38" s="104">
        <f>+SUM(R32:R37)</f>
        <v>959.65409</v>
      </c>
      <c r="S38" s="104">
        <f>+SUM(S32:S37)</f>
        <v>929.75968999999998</v>
      </c>
      <c r="T38" s="104">
        <f t="shared" ref="T38:AC38" si="21">+SUM(T32:T37)</f>
        <v>875.99481999999989</v>
      </c>
      <c r="U38" s="104">
        <f t="shared" si="21"/>
        <v>735.61459000000002</v>
      </c>
      <c r="V38" s="104">
        <f t="shared" si="21"/>
        <v>0</v>
      </c>
      <c r="W38" s="104">
        <f t="shared" si="21"/>
        <v>0</v>
      </c>
      <c r="X38" s="104">
        <f t="shared" si="21"/>
        <v>0</v>
      </c>
      <c r="Y38" s="104">
        <f t="shared" si="21"/>
        <v>0</v>
      </c>
      <c r="Z38" s="104">
        <f t="shared" si="21"/>
        <v>0</v>
      </c>
      <c r="AA38" s="104">
        <f t="shared" si="21"/>
        <v>0</v>
      </c>
      <c r="AB38" s="104">
        <f t="shared" si="21"/>
        <v>0</v>
      </c>
      <c r="AC38" s="104">
        <f t="shared" si="21"/>
        <v>0</v>
      </c>
      <c r="AD38" s="104">
        <f>+SUM(AD32:AD37)</f>
        <v>3501.0231899999999</v>
      </c>
    </row>
    <row r="39" spans="2:30" x14ac:dyDescent="0.25">
      <c r="B39" s="213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Q39" s="213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>
        <f>+AD38/0.87</f>
        <v>4024.1645862068963</v>
      </c>
    </row>
    <row r="40" spans="2:30" x14ac:dyDescent="0.25">
      <c r="B40" s="322" t="s">
        <v>41</v>
      </c>
      <c r="Q40" s="322" t="s">
        <v>41</v>
      </c>
    </row>
    <row r="41" spans="2:30" x14ac:dyDescent="0.25">
      <c r="B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</row>
    <row r="42" spans="2:30" x14ac:dyDescent="0.25">
      <c r="B42" s="170" t="s">
        <v>26</v>
      </c>
      <c r="C42" s="109" t="s">
        <v>2</v>
      </c>
      <c r="D42" s="110" t="s">
        <v>3</v>
      </c>
      <c r="E42" s="110" t="s">
        <v>4</v>
      </c>
      <c r="F42" s="110" t="s">
        <v>5</v>
      </c>
      <c r="G42" s="110" t="s">
        <v>6</v>
      </c>
      <c r="H42" s="110" t="s">
        <v>7</v>
      </c>
      <c r="I42" s="110" t="s">
        <v>8</v>
      </c>
      <c r="J42" s="110" t="s">
        <v>9</v>
      </c>
      <c r="K42" s="110" t="s">
        <v>10</v>
      </c>
      <c r="L42" s="110" t="s">
        <v>11</v>
      </c>
      <c r="M42" s="110" t="s">
        <v>12</v>
      </c>
      <c r="N42" s="111" t="s">
        <v>13</v>
      </c>
      <c r="O42" s="107" t="s">
        <v>14</v>
      </c>
      <c r="Q42" s="170" t="s">
        <v>26</v>
      </c>
      <c r="R42" s="109" t="s">
        <v>2</v>
      </c>
      <c r="S42" s="110" t="s">
        <v>3</v>
      </c>
      <c r="T42" s="110" t="s">
        <v>4</v>
      </c>
      <c r="U42" s="110" t="s">
        <v>5</v>
      </c>
      <c r="V42" s="110" t="s">
        <v>6</v>
      </c>
      <c r="W42" s="110" t="s">
        <v>7</v>
      </c>
      <c r="X42" s="110" t="s">
        <v>8</v>
      </c>
      <c r="Y42" s="110" t="s">
        <v>9</v>
      </c>
      <c r="Z42" s="110" t="s">
        <v>10</v>
      </c>
      <c r="AA42" s="110" t="s">
        <v>11</v>
      </c>
      <c r="AB42" s="110" t="s">
        <v>12</v>
      </c>
      <c r="AC42" s="111" t="s">
        <v>13</v>
      </c>
      <c r="AD42" s="107" t="s">
        <v>14</v>
      </c>
    </row>
    <row r="43" spans="2:30" x14ac:dyDescent="0.25">
      <c r="B43" s="221" t="s">
        <v>102</v>
      </c>
      <c r="C43" s="116">
        <f>+C32/C$76</f>
        <v>88.237111903818203</v>
      </c>
      <c r="D43" s="116">
        <f t="shared" ref="D43:N43" si="22">+D32/D$76</f>
        <v>83.288736953362388</v>
      </c>
      <c r="E43" s="116">
        <f t="shared" si="22"/>
        <v>77.0187210992205</v>
      </c>
      <c r="F43" s="116">
        <f t="shared" si="22"/>
        <v>64.683003038710538</v>
      </c>
      <c r="G43" s="116">
        <f t="shared" si="22"/>
        <v>0</v>
      </c>
      <c r="H43" s="116">
        <f t="shared" si="22"/>
        <v>0</v>
      </c>
      <c r="I43" s="116">
        <f t="shared" si="22"/>
        <v>0</v>
      </c>
      <c r="J43" s="116">
        <f t="shared" si="22"/>
        <v>0</v>
      </c>
      <c r="K43" s="116">
        <f t="shared" si="22"/>
        <v>0</v>
      </c>
      <c r="L43" s="116">
        <f t="shared" si="22"/>
        <v>0</v>
      </c>
      <c r="M43" s="116">
        <f t="shared" si="22"/>
        <v>0</v>
      </c>
      <c r="N43" s="116">
        <f t="shared" si="22"/>
        <v>0</v>
      </c>
      <c r="O43" s="112">
        <f t="shared" ref="O43:O48" si="23">SUM(C43:N43)</f>
        <v>313.22757299511164</v>
      </c>
      <c r="Q43" s="222" t="str">
        <f>+B43</f>
        <v>Domiciliario</v>
      </c>
      <c r="R43" s="116">
        <f>+R32/R$76</f>
        <v>76.76628735632184</v>
      </c>
      <c r="S43" s="116">
        <f t="shared" ref="S43:AC43" si="24">+S32/S$76</f>
        <v>72.461201149425278</v>
      </c>
      <c r="T43" s="116">
        <f t="shared" si="24"/>
        <v>67.006287356321835</v>
      </c>
      <c r="U43" s="116">
        <f t="shared" si="24"/>
        <v>56.274212643678162</v>
      </c>
      <c r="V43" s="116">
        <f t="shared" si="24"/>
        <v>0</v>
      </c>
      <c r="W43" s="116">
        <f t="shared" si="24"/>
        <v>0</v>
      </c>
      <c r="X43" s="116">
        <f t="shared" si="24"/>
        <v>0</v>
      </c>
      <c r="Y43" s="116">
        <f t="shared" si="24"/>
        <v>0</v>
      </c>
      <c r="Z43" s="116">
        <f t="shared" si="24"/>
        <v>0</v>
      </c>
      <c r="AA43" s="116">
        <f t="shared" si="24"/>
        <v>0</v>
      </c>
      <c r="AB43" s="116">
        <f t="shared" si="24"/>
        <v>0</v>
      </c>
      <c r="AC43" s="116">
        <f t="shared" si="24"/>
        <v>0</v>
      </c>
      <c r="AD43" s="112">
        <f t="shared" ref="AD43:AD48" si="25">SUM(R43:AC43)</f>
        <v>272.50798850574711</v>
      </c>
    </row>
    <row r="44" spans="2:30" x14ac:dyDescent="0.25">
      <c r="B44" s="221" t="s">
        <v>18</v>
      </c>
      <c r="C44" s="116">
        <f t="shared" ref="C44:N49" si="26">+C33/C$76</f>
        <v>43.99548652397938</v>
      </c>
      <c r="D44" s="116">
        <f t="shared" si="26"/>
        <v>44.220114942528731</v>
      </c>
      <c r="E44" s="116">
        <f t="shared" si="26"/>
        <v>41.561452966045707</v>
      </c>
      <c r="F44" s="116">
        <f t="shared" si="26"/>
        <v>34.064899590434663</v>
      </c>
      <c r="G44" s="116">
        <f t="shared" si="26"/>
        <v>0</v>
      </c>
      <c r="H44" s="116">
        <f t="shared" si="26"/>
        <v>0</v>
      </c>
      <c r="I44" s="116">
        <f t="shared" si="26"/>
        <v>0</v>
      </c>
      <c r="J44" s="116">
        <f t="shared" si="26"/>
        <v>0</v>
      </c>
      <c r="K44" s="116">
        <f t="shared" si="26"/>
        <v>0</v>
      </c>
      <c r="L44" s="116">
        <f t="shared" si="26"/>
        <v>0</v>
      </c>
      <c r="M44" s="116">
        <f t="shared" si="26"/>
        <v>0</v>
      </c>
      <c r="N44" s="116">
        <f t="shared" si="26"/>
        <v>0</v>
      </c>
      <c r="O44" s="112">
        <f t="shared" si="23"/>
        <v>163.84195402298849</v>
      </c>
      <c r="Q44" s="222" t="str">
        <f t="shared" ref="Q44:Q48" si="27">+B44</f>
        <v>General</v>
      </c>
      <c r="R44" s="116">
        <f t="shared" ref="R44:AC48" si="28">+R33/R$76</f>
        <v>38.276073275862061</v>
      </c>
      <c r="S44" s="116">
        <f t="shared" si="28"/>
        <v>38.471499999999999</v>
      </c>
      <c r="T44" s="116">
        <f t="shared" si="28"/>
        <v>36.158464080459765</v>
      </c>
      <c r="U44" s="116">
        <f t="shared" si="28"/>
        <v>29.636462643678158</v>
      </c>
      <c r="V44" s="116">
        <f t="shared" si="28"/>
        <v>0</v>
      </c>
      <c r="W44" s="116">
        <f t="shared" si="28"/>
        <v>0</v>
      </c>
      <c r="X44" s="116">
        <f t="shared" si="28"/>
        <v>0</v>
      </c>
      <c r="Y44" s="116">
        <f t="shared" si="28"/>
        <v>0</v>
      </c>
      <c r="Z44" s="116">
        <f t="shared" si="28"/>
        <v>0</v>
      </c>
      <c r="AA44" s="116">
        <f t="shared" si="28"/>
        <v>0</v>
      </c>
      <c r="AB44" s="116">
        <f t="shared" si="28"/>
        <v>0</v>
      </c>
      <c r="AC44" s="116">
        <f t="shared" si="28"/>
        <v>0</v>
      </c>
      <c r="AD44" s="112">
        <f t="shared" si="25"/>
        <v>142.54249999999999</v>
      </c>
    </row>
    <row r="45" spans="2:30" x14ac:dyDescent="0.25">
      <c r="B45" s="221" t="s">
        <v>19</v>
      </c>
      <c r="C45" s="116">
        <f t="shared" si="26"/>
        <v>7.3813796406394516</v>
      </c>
      <c r="D45" s="116">
        <f t="shared" si="26"/>
        <v>8.597757299511164</v>
      </c>
      <c r="E45" s="116">
        <f t="shared" si="26"/>
        <v>7.1503732329237675</v>
      </c>
      <c r="F45" s="116">
        <f t="shared" si="26"/>
        <v>5.5565249702734834</v>
      </c>
      <c r="G45" s="116">
        <f t="shared" si="26"/>
        <v>0</v>
      </c>
      <c r="H45" s="116">
        <f t="shared" si="26"/>
        <v>0</v>
      </c>
      <c r="I45" s="116">
        <f t="shared" si="26"/>
        <v>0</v>
      </c>
      <c r="J45" s="116">
        <f t="shared" si="26"/>
        <v>0</v>
      </c>
      <c r="K45" s="116">
        <f t="shared" si="26"/>
        <v>0</v>
      </c>
      <c r="L45" s="116">
        <f t="shared" si="26"/>
        <v>0</v>
      </c>
      <c r="M45" s="116">
        <f t="shared" si="26"/>
        <v>0</v>
      </c>
      <c r="N45" s="116">
        <f t="shared" si="26"/>
        <v>0</v>
      </c>
      <c r="O45" s="112">
        <f t="shared" si="23"/>
        <v>28.686035143347866</v>
      </c>
      <c r="Q45" s="222" t="str">
        <f t="shared" si="27"/>
        <v>Industrial</v>
      </c>
      <c r="R45" s="116">
        <f t="shared" si="28"/>
        <v>6.4218002873563229</v>
      </c>
      <c r="S45" s="116">
        <f t="shared" si="28"/>
        <v>7.480048850574712</v>
      </c>
      <c r="T45" s="116">
        <f t="shared" si="28"/>
        <v>6.2208247126436778</v>
      </c>
      <c r="U45" s="116">
        <f t="shared" si="28"/>
        <v>4.8341767241379303</v>
      </c>
      <c r="V45" s="116">
        <f t="shared" si="28"/>
        <v>0</v>
      </c>
      <c r="W45" s="116">
        <f t="shared" si="28"/>
        <v>0</v>
      </c>
      <c r="X45" s="116">
        <f t="shared" si="28"/>
        <v>0</v>
      </c>
      <c r="Y45" s="116">
        <f t="shared" si="28"/>
        <v>0</v>
      </c>
      <c r="Z45" s="116">
        <f t="shared" si="28"/>
        <v>0</v>
      </c>
      <c r="AA45" s="116">
        <f t="shared" si="28"/>
        <v>0</v>
      </c>
      <c r="AB45" s="116">
        <f t="shared" si="28"/>
        <v>0</v>
      </c>
      <c r="AC45" s="116">
        <f t="shared" si="28"/>
        <v>0</v>
      </c>
      <c r="AD45" s="112">
        <f t="shared" si="25"/>
        <v>24.956850574712643</v>
      </c>
    </row>
    <row r="46" spans="2:30" x14ac:dyDescent="0.25">
      <c r="B46" s="221" t="s">
        <v>91</v>
      </c>
      <c r="C46" s="116">
        <f t="shared" si="26"/>
        <v>0</v>
      </c>
      <c r="D46" s="116">
        <f t="shared" si="26"/>
        <v>0</v>
      </c>
      <c r="E46" s="116">
        <f t="shared" si="26"/>
        <v>0</v>
      </c>
      <c r="F46" s="116">
        <f t="shared" si="26"/>
        <v>0</v>
      </c>
      <c r="G46" s="116">
        <f t="shared" si="26"/>
        <v>0</v>
      </c>
      <c r="H46" s="116">
        <f t="shared" si="26"/>
        <v>0</v>
      </c>
      <c r="I46" s="116">
        <f t="shared" si="26"/>
        <v>0</v>
      </c>
      <c r="J46" s="116">
        <f t="shared" si="26"/>
        <v>0</v>
      </c>
      <c r="K46" s="116">
        <f t="shared" si="26"/>
        <v>0</v>
      </c>
      <c r="L46" s="116">
        <f t="shared" si="26"/>
        <v>0</v>
      </c>
      <c r="M46" s="116">
        <f t="shared" si="26"/>
        <v>0</v>
      </c>
      <c r="N46" s="116">
        <f t="shared" si="26"/>
        <v>0</v>
      </c>
      <c r="O46" s="112">
        <f t="shared" si="23"/>
        <v>0</v>
      </c>
      <c r="Q46" s="222" t="str">
        <f t="shared" si="27"/>
        <v>Minería</v>
      </c>
      <c r="R46" s="116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  <c r="AC46" s="116"/>
      <c r="AD46" s="112"/>
    </row>
    <row r="47" spans="2:30" x14ac:dyDescent="0.25">
      <c r="B47" s="221" t="s">
        <v>21</v>
      </c>
      <c r="C47" s="116">
        <f t="shared" si="26"/>
        <v>13.71258587660193</v>
      </c>
      <c r="D47" s="116">
        <f t="shared" si="26"/>
        <v>12.536566917690578</v>
      </c>
      <c r="E47" s="116">
        <f t="shared" si="26"/>
        <v>13.953620029065926</v>
      </c>
      <c r="F47" s="116">
        <f t="shared" si="26"/>
        <v>13.525330294622803</v>
      </c>
      <c r="G47" s="116">
        <f t="shared" si="26"/>
        <v>0</v>
      </c>
      <c r="H47" s="116">
        <f t="shared" si="26"/>
        <v>0</v>
      </c>
      <c r="I47" s="116">
        <f t="shared" si="26"/>
        <v>0</v>
      </c>
      <c r="J47" s="116">
        <f t="shared" si="26"/>
        <v>0</v>
      </c>
      <c r="K47" s="116">
        <f t="shared" si="26"/>
        <v>0</v>
      </c>
      <c r="L47" s="116">
        <f t="shared" si="26"/>
        <v>0</v>
      </c>
      <c r="M47" s="116">
        <f t="shared" si="26"/>
        <v>0</v>
      </c>
      <c r="N47" s="116">
        <f t="shared" si="26"/>
        <v>0</v>
      </c>
      <c r="O47" s="112">
        <f t="shared" si="23"/>
        <v>53.728103117981235</v>
      </c>
      <c r="Q47" s="222" t="str">
        <f t="shared" si="27"/>
        <v>Alumbrado Público</v>
      </c>
      <c r="R47" s="116">
        <f t="shared" si="28"/>
        <v>11.929949712643678</v>
      </c>
      <c r="S47" s="116">
        <f t="shared" si="28"/>
        <v>10.906813218390804</v>
      </c>
      <c r="T47" s="116">
        <f t="shared" si="28"/>
        <v>12.139649425287356</v>
      </c>
      <c r="U47" s="116">
        <f t="shared" si="28"/>
        <v>11.767037356321838</v>
      </c>
      <c r="V47" s="116">
        <f t="shared" si="28"/>
        <v>0</v>
      </c>
      <c r="W47" s="116">
        <f t="shared" si="28"/>
        <v>0</v>
      </c>
      <c r="X47" s="116">
        <f t="shared" si="28"/>
        <v>0</v>
      </c>
      <c r="Y47" s="116">
        <f t="shared" si="28"/>
        <v>0</v>
      </c>
      <c r="Z47" s="116">
        <f t="shared" si="28"/>
        <v>0</v>
      </c>
      <c r="AA47" s="116">
        <f t="shared" si="28"/>
        <v>0</v>
      </c>
      <c r="AB47" s="116">
        <f t="shared" si="28"/>
        <v>0</v>
      </c>
      <c r="AC47" s="116">
        <f t="shared" si="28"/>
        <v>0</v>
      </c>
      <c r="AD47" s="112">
        <f t="shared" si="25"/>
        <v>46.743449712643674</v>
      </c>
    </row>
    <row r="48" spans="2:30" x14ac:dyDescent="0.25">
      <c r="B48" s="223" t="s">
        <v>22</v>
      </c>
      <c r="C48" s="116">
        <f t="shared" si="26"/>
        <v>5.1577288941736033</v>
      </c>
      <c r="D48" s="116">
        <f t="shared" si="26"/>
        <v>4.9041369401506145</v>
      </c>
      <c r="E48" s="116">
        <f t="shared" si="26"/>
        <v>4.9840219976218787</v>
      </c>
      <c r="F48" s="116">
        <f t="shared" si="26"/>
        <v>3.6550138723741576</v>
      </c>
      <c r="G48" s="116">
        <f t="shared" si="26"/>
        <v>0</v>
      </c>
      <c r="H48" s="116">
        <f t="shared" si="26"/>
        <v>0</v>
      </c>
      <c r="I48" s="116">
        <f t="shared" si="26"/>
        <v>0</v>
      </c>
      <c r="J48" s="116">
        <f t="shared" si="26"/>
        <v>0</v>
      </c>
      <c r="K48" s="116">
        <f t="shared" si="26"/>
        <v>0</v>
      </c>
      <c r="L48" s="116">
        <f t="shared" si="26"/>
        <v>0</v>
      </c>
      <c r="M48" s="116">
        <f t="shared" si="26"/>
        <v>0</v>
      </c>
      <c r="N48" s="116">
        <f t="shared" si="26"/>
        <v>0</v>
      </c>
      <c r="O48" s="112">
        <f t="shared" si="23"/>
        <v>18.700901704320255</v>
      </c>
      <c r="Q48" s="222" t="str">
        <f t="shared" si="27"/>
        <v>Otros</v>
      </c>
      <c r="R48" s="116">
        <f t="shared" si="28"/>
        <v>4.4872241379310349</v>
      </c>
      <c r="S48" s="116">
        <f t="shared" si="28"/>
        <v>4.2665991379310348</v>
      </c>
      <c r="T48" s="116">
        <f t="shared" si="28"/>
        <v>4.3360991379310345</v>
      </c>
      <c r="U48" s="116">
        <f t="shared" si="28"/>
        <v>3.1798620689655173</v>
      </c>
      <c r="V48" s="116">
        <f t="shared" si="28"/>
        <v>0</v>
      </c>
      <c r="W48" s="116">
        <f t="shared" si="28"/>
        <v>0</v>
      </c>
      <c r="X48" s="116">
        <f t="shared" si="28"/>
        <v>0</v>
      </c>
      <c r="Y48" s="116">
        <f t="shared" si="28"/>
        <v>0</v>
      </c>
      <c r="Z48" s="116">
        <f t="shared" si="28"/>
        <v>0</v>
      </c>
      <c r="AA48" s="116">
        <f t="shared" si="28"/>
        <v>0</v>
      </c>
      <c r="AB48" s="116">
        <f t="shared" si="28"/>
        <v>0</v>
      </c>
      <c r="AC48" s="116">
        <f t="shared" si="28"/>
        <v>0</v>
      </c>
      <c r="AD48" s="112">
        <f t="shared" si="25"/>
        <v>16.26978448275862</v>
      </c>
    </row>
    <row r="49" spans="2:30" s="145" customFormat="1" x14ac:dyDescent="0.25">
      <c r="B49" s="149" t="s">
        <v>14</v>
      </c>
      <c r="C49" s="104">
        <f t="shared" si="26"/>
        <v>158.48429283921257</v>
      </c>
      <c r="D49" s="104">
        <f t="shared" si="26"/>
        <v>153.54731305324347</v>
      </c>
      <c r="E49" s="104">
        <f t="shared" si="26"/>
        <v>144.66818932487777</v>
      </c>
      <c r="F49" s="104">
        <f t="shared" si="26"/>
        <v>121.48477176641565</v>
      </c>
      <c r="G49" s="104">
        <f t="shared" si="26"/>
        <v>0</v>
      </c>
      <c r="H49" s="104">
        <f t="shared" si="26"/>
        <v>0</v>
      </c>
      <c r="I49" s="104">
        <f t="shared" si="26"/>
        <v>0</v>
      </c>
      <c r="J49" s="104">
        <f t="shared" si="26"/>
        <v>0</v>
      </c>
      <c r="K49" s="104">
        <f t="shared" si="26"/>
        <v>0</v>
      </c>
      <c r="L49" s="104">
        <f t="shared" si="26"/>
        <v>0</v>
      </c>
      <c r="M49" s="104">
        <f t="shared" si="26"/>
        <v>0</v>
      </c>
      <c r="N49" s="104">
        <f t="shared" si="26"/>
        <v>0</v>
      </c>
      <c r="O49" s="104">
        <f>+SUM(O43:O48)</f>
        <v>578.18456698374951</v>
      </c>
      <c r="Q49" s="143" t="s">
        <v>14</v>
      </c>
      <c r="R49" s="104">
        <f>+SUM(R43:R48)</f>
        <v>137.88133477011493</v>
      </c>
      <c r="S49" s="104">
        <f>+SUM(S43:S48)</f>
        <v>133.58616235632181</v>
      </c>
      <c r="T49" s="104">
        <f t="shared" ref="T49:AC49" si="29">+SUM(T43:T48)</f>
        <v>125.86132471264366</v>
      </c>
      <c r="U49" s="104">
        <f t="shared" si="29"/>
        <v>105.69175143678162</v>
      </c>
      <c r="V49" s="104">
        <f t="shared" si="29"/>
        <v>0</v>
      </c>
      <c r="W49" s="104">
        <f t="shared" si="29"/>
        <v>0</v>
      </c>
      <c r="X49" s="104">
        <f t="shared" si="29"/>
        <v>0</v>
      </c>
      <c r="Y49" s="104">
        <f t="shared" si="29"/>
        <v>0</v>
      </c>
      <c r="Z49" s="104">
        <f t="shared" si="29"/>
        <v>0</v>
      </c>
      <c r="AA49" s="104">
        <f t="shared" si="29"/>
        <v>0</v>
      </c>
      <c r="AB49" s="104">
        <f t="shared" si="29"/>
        <v>0</v>
      </c>
      <c r="AC49" s="104">
        <f t="shared" si="29"/>
        <v>0</v>
      </c>
      <c r="AD49" s="104">
        <f>+SUM(AD43:AD48)</f>
        <v>503.02057327586203</v>
      </c>
    </row>
    <row r="50" spans="2:30" s="145" customFormat="1" x14ac:dyDescent="0.25">
      <c r="B50" s="152"/>
      <c r="C50" s="105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Q50" s="152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</row>
    <row r="51" spans="2:30" x14ac:dyDescent="0.25">
      <c r="B51" s="322" t="s">
        <v>29</v>
      </c>
      <c r="Q51" s="322" t="s">
        <v>29</v>
      </c>
    </row>
    <row r="52" spans="2:30" x14ac:dyDescent="0.25">
      <c r="B52" s="162"/>
      <c r="Q52" s="162"/>
    </row>
    <row r="53" spans="2:30" x14ac:dyDescent="0.25">
      <c r="B53" s="170" t="s">
        <v>26</v>
      </c>
      <c r="C53" s="109" t="s">
        <v>2</v>
      </c>
      <c r="D53" s="110" t="s">
        <v>3</v>
      </c>
      <c r="E53" s="110" t="s">
        <v>4</v>
      </c>
      <c r="F53" s="110" t="s">
        <v>5</v>
      </c>
      <c r="G53" s="110" t="s">
        <v>6</v>
      </c>
      <c r="H53" s="110" t="s">
        <v>7</v>
      </c>
      <c r="I53" s="110" t="s">
        <v>8</v>
      </c>
      <c r="J53" s="110" t="s">
        <v>9</v>
      </c>
      <c r="K53" s="110" t="s">
        <v>10</v>
      </c>
      <c r="L53" s="110" t="s">
        <v>11</v>
      </c>
      <c r="M53" s="110" t="s">
        <v>12</v>
      </c>
      <c r="N53" s="111" t="s">
        <v>13</v>
      </c>
      <c r="O53" s="107" t="s">
        <v>15</v>
      </c>
      <c r="Q53" s="170" t="s">
        <v>26</v>
      </c>
      <c r="R53" s="109" t="s">
        <v>2</v>
      </c>
      <c r="S53" s="110" t="s">
        <v>3</v>
      </c>
      <c r="T53" s="110" t="s">
        <v>4</v>
      </c>
      <c r="U53" s="110" t="s">
        <v>5</v>
      </c>
      <c r="V53" s="110" t="s">
        <v>6</v>
      </c>
      <c r="W53" s="110" t="s">
        <v>7</v>
      </c>
      <c r="X53" s="110" t="s">
        <v>8</v>
      </c>
      <c r="Y53" s="110" t="s">
        <v>9</v>
      </c>
      <c r="Z53" s="110" t="s">
        <v>10</v>
      </c>
      <c r="AA53" s="110" t="s">
        <v>11</v>
      </c>
      <c r="AB53" s="110" t="s">
        <v>12</v>
      </c>
      <c r="AC53" s="111" t="s">
        <v>13</v>
      </c>
      <c r="AD53" s="107" t="s">
        <v>15</v>
      </c>
    </row>
    <row r="54" spans="2:30" x14ac:dyDescent="0.25">
      <c r="B54" s="221" t="s">
        <v>102</v>
      </c>
      <c r="C54" s="116">
        <f>C32/C20*100</f>
        <v>80.126491954550872</v>
      </c>
      <c r="D54" s="116">
        <f t="shared" ref="D54:N54" si="30">D32/D20*100</f>
        <v>80.269852389916323</v>
      </c>
      <c r="E54" s="116">
        <f t="shared" si="30"/>
        <v>80.543058523552062</v>
      </c>
      <c r="F54" s="116">
        <f t="shared" si="30"/>
        <v>80.4154261790394</v>
      </c>
      <c r="G54" s="116" t="e">
        <f t="shared" si="30"/>
        <v>#DIV/0!</v>
      </c>
      <c r="H54" s="116" t="e">
        <f t="shared" si="30"/>
        <v>#DIV/0!</v>
      </c>
      <c r="I54" s="116" t="e">
        <f t="shared" si="30"/>
        <v>#DIV/0!</v>
      </c>
      <c r="J54" s="116" t="e">
        <f t="shared" si="30"/>
        <v>#DIV/0!</v>
      </c>
      <c r="K54" s="116" t="e">
        <f t="shared" si="30"/>
        <v>#DIV/0!</v>
      </c>
      <c r="L54" s="116" t="e">
        <f t="shared" si="30"/>
        <v>#DIV/0!</v>
      </c>
      <c r="M54" s="116" t="e">
        <f t="shared" si="30"/>
        <v>#DIV/0!</v>
      </c>
      <c r="N54" s="116" t="e">
        <f t="shared" si="30"/>
        <v>#DIV/0!</v>
      </c>
      <c r="O54" s="112">
        <f>+O32/O20*100</f>
        <v>80.326392232812111</v>
      </c>
      <c r="Q54" s="222" t="str">
        <f>+B54</f>
        <v>Domiciliario</v>
      </c>
      <c r="R54" s="116">
        <f>+R32/R20*100</f>
        <v>69.710048000459253</v>
      </c>
      <c r="S54" s="116">
        <f t="shared" ref="S54:AC54" si="31">+S32/S20*100</f>
        <v>69.834771579227208</v>
      </c>
      <c r="T54" s="116">
        <f t="shared" si="31"/>
        <v>70.072460915490296</v>
      </c>
      <c r="U54" s="116">
        <f t="shared" si="31"/>
        <v>69.961420775764282</v>
      </c>
      <c r="V54" s="116" t="e">
        <f t="shared" si="31"/>
        <v>#DIV/0!</v>
      </c>
      <c r="W54" s="116" t="e">
        <f t="shared" si="31"/>
        <v>#DIV/0!</v>
      </c>
      <c r="X54" s="116" t="e">
        <f t="shared" si="31"/>
        <v>#DIV/0!</v>
      </c>
      <c r="Y54" s="116" t="e">
        <f t="shared" si="31"/>
        <v>#DIV/0!</v>
      </c>
      <c r="Z54" s="116" t="e">
        <f t="shared" si="31"/>
        <v>#DIV/0!</v>
      </c>
      <c r="AA54" s="116" t="e">
        <f t="shared" si="31"/>
        <v>#DIV/0!</v>
      </c>
      <c r="AB54" s="116" t="e">
        <f t="shared" si="31"/>
        <v>#DIV/0!</v>
      </c>
      <c r="AC54" s="116" t="e">
        <f t="shared" si="31"/>
        <v>#DIV/0!</v>
      </c>
      <c r="AD54" s="112">
        <f>+AD32/AD20*100</f>
        <v>69.883961242546533</v>
      </c>
    </row>
    <row r="55" spans="2:30" x14ac:dyDescent="0.25">
      <c r="B55" s="221" t="s">
        <v>18</v>
      </c>
      <c r="C55" s="116">
        <f t="shared" ref="C55:N59" si="32">C33/C21*100</f>
        <v>140.70404556757765</v>
      </c>
      <c r="D55" s="116">
        <f t="shared" si="32"/>
        <v>142.89322425784403</v>
      </c>
      <c r="E55" s="116">
        <f t="shared" si="32"/>
        <v>144.02965193198438</v>
      </c>
      <c r="F55" s="116">
        <f t="shared" si="32"/>
        <v>143.9912673918663</v>
      </c>
      <c r="G55" s="116" t="e">
        <f t="shared" si="32"/>
        <v>#DIV/0!</v>
      </c>
      <c r="H55" s="116" t="e">
        <f t="shared" si="32"/>
        <v>#DIV/0!</v>
      </c>
      <c r="I55" s="116" t="e">
        <f t="shared" si="32"/>
        <v>#DIV/0!</v>
      </c>
      <c r="J55" s="116" t="e">
        <f t="shared" si="32"/>
        <v>#DIV/0!</v>
      </c>
      <c r="K55" s="116" t="e">
        <f t="shared" si="32"/>
        <v>#DIV/0!</v>
      </c>
      <c r="L55" s="116" t="e">
        <f t="shared" si="32"/>
        <v>#DIV/0!</v>
      </c>
      <c r="M55" s="116" t="e">
        <f t="shared" si="32"/>
        <v>#DIV/0!</v>
      </c>
      <c r="N55" s="116" t="e">
        <f t="shared" si="32"/>
        <v>#DIV/0!</v>
      </c>
      <c r="O55" s="112">
        <f t="shared" ref="O55:O59" si="33">+O33/O21*100</f>
        <v>142.80883848377221</v>
      </c>
      <c r="Q55" s="222" t="str">
        <f t="shared" ref="Q55:Q59" si="34">+B55</f>
        <v>General</v>
      </c>
      <c r="R55" s="116">
        <f t="shared" ref="R55:AC60" si="35">+R33/R21*100</f>
        <v>122.41251964379256</v>
      </c>
      <c r="S55" s="116">
        <f t="shared" si="35"/>
        <v>124.31710510432433</v>
      </c>
      <c r="T55" s="116">
        <f t="shared" si="35"/>
        <v>125.30579718082642</v>
      </c>
      <c r="U55" s="116">
        <f t="shared" si="35"/>
        <v>125.27240263092368</v>
      </c>
      <c r="V55" s="116" t="e">
        <f t="shared" si="35"/>
        <v>#DIV/0!</v>
      </c>
      <c r="W55" s="116" t="e">
        <f t="shared" si="35"/>
        <v>#DIV/0!</v>
      </c>
      <c r="X55" s="116" t="e">
        <f t="shared" si="35"/>
        <v>#DIV/0!</v>
      </c>
      <c r="Y55" s="116" t="e">
        <f t="shared" si="35"/>
        <v>#DIV/0!</v>
      </c>
      <c r="Z55" s="116" t="e">
        <f t="shared" si="35"/>
        <v>#DIV/0!</v>
      </c>
      <c r="AA55" s="116" t="e">
        <f t="shared" si="35"/>
        <v>#DIV/0!</v>
      </c>
      <c r="AB55" s="116" t="e">
        <f t="shared" si="35"/>
        <v>#DIV/0!</v>
      </c>
      <c r="AC55" s="116" t="e">
        <f t="shared" si="35"/>
        <v>#DIV/0!</v>
      </c>
      <c r="AD55" s="112">
        <f>+AD34/AD21*100</f>
        <v>21.753029399830684</v>
      </c>
    </row>
    <row r="56" spans="2:30" x14ac:dyDescent="0.25">
      <c r="B56" s="221" t="s">
        <v>19</v>
      </c>
      <c r="C56" s="116">
        <f t="shared" si="32"/>
        <v>85.224867369238382</v>
      </c>
      <c r="D56" s="116">
        <f t="shared" si="32"/>
        <v>84.727357532668393</v>
      </c>
      <c r="E56" s="116">
        <f t="shared" si="32"/>
        <v>86.936147613152968</v>
      </c>
      <c r="F56" s="116">
        <f t="shared" si="32"/>
        <v>90.314130433907309</v>
      </c>
      <c r="G56" s="116" t="e">
        <f t="shared" si="32"/>
        <v>#DIV/0!</v>
      </c>
      <c r="H56" s="116" t="e">
        <f t="shared" si="32"/>
        <v>#DIV/0!</v>
      </c>
      <c r="I56" s="116" t="e">
        <f t="shared" si="32"/>
        <v>#DIV/0!</v>
      </c>
      <c r="J56" s="116" t="e">
        <f t="shared" si="32"/>
        <v>#DIV/0!</v>
      </c>
      <c r="K56" s="116" t="e">
        <f t="shared" si="32"/>
        <v>#DIV/0!</v>
      </c>
      <c r="L56" s="116" t="e">
        <f t="shared" si="32"/>
        <v>#DIV/0!</v>
      </c>
      <c r="M56" s="116" t="e">
        <f t="shared" si="32"/>
        <v>#DIV/0!</v>
      </c>
      <c r="N56" s="116" t="e">
        <f t="shared" si="32"/>
        <v>#DIV/0!</v>
      </c>
      <c r="O56" s="112">
        <f t="shared" si="33"/>
        <v>86.440380561319088</v>
      </c>
      <c r="Q56" s="222" t="str">
        <f t="shared" si="34"/>
        <v>Industrial</v>
      </c>
      <c r="R56" s="116">
        <f t="shared" si="35"/>
        <v>74.145634611237369</v>
      </c>
      <c r="S56" s="116">
        <f t="shared" si="35"/>
        <v>73.712801053421501</v>
      </c>
      <c r="T56" s="116">
        <f t="shared" si="35"/>
        <v>75.634448423443089</v>
      </c>
      <c r="U56" s="116">
        <f t="shared" si="35"/>
        <v>78.573293477499348</v>
      </c>
      <c r="V56" s="116" t="e">
        <f t="shared" si="35"/>
        <v>#DIV/0!</v>
      </c>
      <c r="W56" s="116" t="e">
        <f t="shared" si="35"/>
        <v>#DIV/0!</v>
      </c>
      <c r="X56" s="116" t="e">
        <f t="shared" si="35"/>
        <v>#DIV/0!</v>
      </c>
      <c r="Y56" s="116" t="e">
        <f t="shared" si="35"/>
        <v>#DIV/0!</v>
      </c>
      <c r="Z56" s="116" t="e">
        <f t="shared" si="35"/>
        <v>#DIV/0!</v>
      </c>
      <c r="AA56" s="116" t="e">
        <f t="shared" si="35"/>
        <v>#DIV/0!</v>
      </c>
      <c r="AB56" s="116" t="e">
        <f t="shared" si="35"/>
        <v>#DIV/0!</v>
      </c>
      <c r="AC56" s="116" t="e">
        <f t="shared" si="35"/>
        <v>#DIV/0!</v>
      </c>
      <c r="AD56" s="112">
        <f>+AD35/AD22*100</f>
        <v>0</v>
      </c>
    </row>
    <row r="57" spans="2:30" x14ac:dyDescent="0.25">
      <c r="B57" s="221" t="s">
        <v>91</v>
      </c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2"/>
      <c r="Q57" s="222" t="str">
        <f t="shared" si="34"/>
        <v>Minería</v>
      </c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2"/>
    </row>
    <row r="58" spans="2:30" x14ac:dyDescent="0.25">
      <c r="B58" s="221" t="s">
        <v>21</v>
      </c>
      <c r="C58" s="116">
        <f t="shared" si="32"/>
        <v>132.09998574514091</v>
      </c>
      <c r="D58" s="116">
        <f t="shared" si="32"/>
        <v>132.9997801190861</v>
      </c>
      <c r="E58" s="116">
        <f t="shared" si="32"/>
        <v>134.89998250124856</v>
      </c>
      <c r="F58" s="116">
        <f t="shared" si="32"/>
        <v>136.10001713327844</v>
      </c>
      <c r="G58" s="116" t="e">
        <f t="shared" si="32"/>
        <v>#DIV/0!</v>
      </c>
      <c r="H58" s="116" t="e">
        <f t="shared" si="32"/>
        <v>#DIV/0!</v>
      </c>
      <c r="I58" s="116" t="e">
        <f t="shared" si="32"/>
        <v>#DIV/0!</v>
      </c>
      <c r="J58" s="116" t="e">
        <f t="shared" si="32"/>
        <v>#DIV/0!</v>
      </c>
      <c r="K58" s="116" t="e">
        <f t="shared" si="32"/>
        <v>#DIV/0!</v>
      </c>
      <c r="L58" s="116" t="e">
        <f t="shared" si="32"/>
        <v>#DIV/0!</v>
      </c>
      <c r="M58" s="116" t="e">
        <f t="shared" si="32"/>
        <v>#DIV/0!</v>
      </c>
      <c r="N58" s="116" t="e">
        <f t="shared" si="32"/>
        <v>#DIV/0!</v>
      </c>
      <c r="O58" s="112">
        <f t="shared" si="33"/>
        <v>134.02563248216902</v>
      </c>
      <c r="Q58" s="222" t="str">
        <f t="shared" si="34"/>
        <v>Alumbrado Público</v>
      </c>
      <c r="R58" s="116">
        <f t="shared" si="35"/>
        <v>114.9269875982726</v>
      </c>
      <c r="S58" s="116">
        <f t="shared" si="35"/>
        <v>115.70980870360489</v>
      </c>
      <c r="T58" s="116">
        <f t="shared" si="35"/>
        <v>117.36298477608625</v>
      </c>
      <c r="U58" s="116">
        <f t="shared" si="35"/>
        <v>118.40701490595225</v>
      </c>
      <c r="V58" s="116" t="e">
        <f t="shared" si="35"/>
        <v>#DIV/0!</v>
      </c>
      <c r="W58" s="116" t="e">
        <f t="shared" si="35"/>
        <v>#DIV/0!</v>
      </c>
      <c r="X58" s="116" t="e">
        <f t="shared" si="35"/>
        <v>#DIV/0!</v>
      </c>
      <c r="Y58" s="116" t="e">
        <f t="shared" si="35"/>
        <v>#DIV/0!</v>
      </c>
      <c r="Z58" s="116" t="e">
        <f t="shared" si="35"/>
        <v>#DIV/0!</v>
      </c>
      <c r="AA58" s="116" t="e">
        <f t="shared" si="35"/>
        <v>#DIV/0!</v>
      </c>
      <c r="AB58" s="116" t="e">
        <f t="shared" si="35"/>
        <v>#DIV/0!</v>
      </c>
      <c r="AC58" s="116" t="e">
        <f t="shared" si="35"/>
        <v>#DIV/0!</v>
      </c>
      <c r="AD58" s="112">
        <f>+AD36/AD24*100</f>
        <v>116.60230025948704</v>
      </c>
    </row>
    <row r="59" spans="2:30" x14ac:dyDescent="0.25">
      <c r="B59" s="223" t="s">
        <v>22</v>
      </c>
      <c r="C59" s="116">
        <f t="shared" si="32"/>
        <v>100.64143402800269</v>
      </c>
      <c r="D59" s="116">
        <f t="shared" si="32"/>
        <v>101.31130896514877</v>
      </c>
      <c r="E59" s="116">
        <f t="shared" si="32"/>
        <v>102.72073764716694</v>
      </c>
      <c r="F59" s="116">
        <f t="shared" si="32"/>
        <v>103.65453733079674</v>
      </c>
      <c r="G59" s="116" t="e">
        <f t="shared" si="32"/>
        <v>#DIV/0!</v>
      </c>
      <c r="H59" s="116" t="e">
        <f t="shared" si="32"/>
        <v>#DIV/0!</v>
      </c>
      <c r="I59" s="116" t="e">
        <f t="shared" si="32"/>
        <v>#DIV/0!</v>
      </c>
      <c r="J59" s="116" t="e">
        <f t="shared" si="32"/>
        <v>#DIV/0!</v>
      </c>
      <c r="K59" s="116" t="e">
        <f t="shared" si="32"/>
        <v>#DIV/0!</v>
      </c>
      <c r="L59" s="116" t="e">
        <f t="shared" si="32"/>
        <v>#DIV/0!</v>
      </c>
      <c r="M59" s="116" t="e">
        <f t="shared" si="32"/>
        <v>#DIV/0!</v>
      </c>
      <c r="N59" s="116" t="e">
        <f t="shared" si="32"/>
        <v>#DIV/0!</v>
      </c>
      <c r="O59" s="112">
        <f t="shared" si="33"/>
        <v>101.94739321234803</v>
      </c>
      <c r="Q59" s="222" t="str">
        <f t="shared" si="34"/>
        <v>Otros</v>
      </c>
      <c r="R59" s="116">
        <f t="shared" si="35"/>
        <v>87.558047604362343</v>
      </c>
      <c r="S59" s="116">
        <f t="shared" si="35"/>
        <v>88.140838799679429</v>
      </c>
      <c r="T59" s="116">
        <f t="shared" si="35"/>
        <v>89.367041753035224</v>
      </c>
      <c r="U59" s="116">
        <f t="shared" si="35"/>
        <v>90.179447477793161</v>
      </c>
      <c r="V59" s="116" t="e">
        <f t="shared" si="35"/>
        <v>#DIV/0!</v>
      </c>
      <c r="W59" s="116" t="e">
        <f t="shared" si="35"/>
        <v>#DIV/0!</v>
      </c>
      <c r="X59" s="116" t="e">
        <f t="shared" si="35"/>
        <v>#DIV/0!</v>
      </c>
      <c r="Y59" s="116" t="e">
        <f t="shared" si="35"/>
        <v>#DIV/0!</v>
      </c>
      <c r="Z59" s="116" t="e">
        <f t="shared" si="35"/>
        <v>#DIV/0!</v>
      </c>
      <c r="AA59" s="116" t="e">
        <f t="shared" si="35"/>
        <v>#DIV/0!</v>
      </c>
      <c r="AB59" s="116" t="e">
        <f t="shared" si="35"/>
        <v>#DIV/0!</v>
      </c>
      <c r="AC59" s="116" t="e">
        <f t="shared" si="35"/>
        <v>#DIV/0!</v>
      </c>
      <c r="AD59" s="112">
        <f>+AD37/AD25*100</f>
        <v>88.694232094742787</v>
      </c>
    </row>
    <row r="60" spans="2:30" s="145" customFormat="1" x14ac:dyDescent="0.25">
      <c r="B60" s="149" t="s">
        <v>14</v>
      </c>
      <c r="C60" s="113">
        <f t="shared" ref="C60:N60" si="36">+C38/C26*100</f>
        <v>95.728075169635659</v>
      </c>
      <c r="D60" s="114">
        <f t="shared" si="36"/>
        <v>96.496954708242029</v>
      </c>
      <c r="E60" s="114">
        <f t="shared" si="36"/>
        <v>97.814202543168648</v>
      </c>
      <c r="F60" s="114">
        <f t="shared" si="36"/>
        <v>98.201208737320627</v>
      </c>
      <c r="G60" s="114" t="e">
        <f t="shared" si="36"/>
        <v>#DIV/0!</v>
      </c>
      <c r="H60" s="114" t="e">
        <f t="shared" si="36"/>
        <v>#DIV/0!</v>
      </c>
      <c r="I60" s="114" t="e">
        <f t="shared" si="36"/>
        <v>#DIV/0!</v>
      </c>
      <c r="J60" s="114" t="e">
        <f t="shared" si="36"/>
        <v>#DIV/0!</v>
      </c>
      <c r="K60" s="114" t="e">
        <f t="shared" si="36"/>
        <v>#DIV/0!</v>
      </c>
      <c r="L60" s="114" t="e">
        <f t="shared" si="36"/>
        <v>#DIV/0!</v>
      </c>
      <c r="M60" s="114" t="e">
        <f t="shared" si="36"/>
        <v>#DIV/0!</v>
      </c>
      <c r="N60" s="114" t="e">
        <f t="shared" si="36"/>
        <v>#DIV/0!</v>
      </c>
      <c r="O60" s="104">
        <f>+O38/O26*100</f>
        <v>96.963779249850447</v>
      </c>
      <c r="Q60" s="143" t="s">
        <v>14</v>
      </c>
      <c r="R60" s="104">
        <f t="shared" si="35"/>
        <v>83.283425397583031</v>
      </c>
      <c r="S60" s="104">
        <f t="shared" si="35"/>
        <v>83.952350596170589</v>
      </c>
      <c r="T60" s="104">
        <f t="shared" si="35"/>
        <v>85.098356212556723</v>
      </c>
      <c r="U60" s="104">
        <f t="shared" si="35"/>
        <v>85.435051601468942</v>
      </c>
      <c r="V60" s="104" t="e">
        <f t="shared" si="35"/>
        <v>#DIV/0!</v>
      </c>
      <c r="W60" s="104" t="e">
        <f t="shared" si="35"/>
        <v>#DIV/0!</v>
      </c>
      <c r="X60" s="104" t="e">
        <f t="shared" si="35"/>
        <v>#DIV/0!</v>
      </c>
      <c r="Y60" s="104" t="e">
        <f t="shared" si="35"/>
        <v>#DIV/0!</v>
      </c>
      <c r="Z60" s="104" t="e">
        <f t="shared" si="35"/>
        <v>#DIV/0!</v>
      </c>
      <c r="AA60" s="104" t="e">
        <f t="shared" si="35"/>
        <v>#DIV/0!</v>
      </c>
      <c r="AB60" s="104" t="e">
        <f t="shared" si="35"/>
        <v>#DIV/0!</v>
      </c>
      <c r="AC60" s="104" t="e">
        <f t="shared" si="35"/>
        <v>#DIV/0!</v>
      </c>
      <c r="AD60" s="104">
        <f>+AD38/AD26*100</f>
        <v>84.358487947369881</v>
      </c>
    </row>
    <row r="61" spans="2:30" s="145" customFormat="1" x14ac:dyDescent="0.25">
      <c r="B61" s="152"/>
      <c r="C61" s="105"/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105"/>
      <c r="O61" s="105"/>
      <c r="Q61" s="152"/>
      <c r="R61" s="105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5"/>
      <c r="AD61" s="105">
        <f>+AD60/0.87</f>
        <v>96.963779249850433</v>
      </c>
    </row>
    <row r="62" spans="2:30" x14ac:dyDescent="0.25">
      <c r="B62" s="322" t="s">
        <v>42</v>
      </c>
      <c r="Q62" s="322" t="s">
        <v>42</v>
      </c>
    </row>
    <row r="63" spans="2:30" x14ac:dyDescent="0.25">
      <c r="B63" s="162"/>
      <c r="Q63" s="162"/>
    </row>
    <row r="64" spans="2:30" x14ac:dyDescent="0.25">
      <c r="B64" s="170" t="s">
        <v>26</v>
      </c>
      <c r="C64" s="109" t="s">
        <v>2</v>
      </c>
      <c r="D64" s="110" t="s">
        <v>3</v>
      </c>
      <c r="E64" s="110" t="s">
        <v>4</v>
      </c>
      <c r="F64" s="110" t="s">
        <v>5</v>
      </c>
      <c r="G64" s="110" t="s">
        <v>6</v>
      </c>
      <c r="H64" s="110" t="s">
        <v>7</v>
      </c>
      <c r="I64" s="110" t="s">
        <v>8</v>
      </c>
      <c r="J64" s="110" t="s">
        <v>9</v>
      </c>
      <c r="K64" s="110" t="s">
        <v>10</v>
      </c>
      <c r="L64" s="110" t="s">
        <v>11</v>
      </c>
      <c r="M64" s="110" t="s">
        <v>12</v>
      </c>
      <c r="N64" s="111" t="s">
        <v>13</v>
      </c>
      <c r="O64" s="107" t="s">
        <v>15</v>
      </c>
      <c r="Q64" s="170" t="s">
        <v>26</v>
      </c>
      <c r="R64" s="109" t="s">
        <v>2</v>
      </c>
      <c r="S64" s="110" t="s">
        <v>3</v>
      </c>
      <c r="T64" s="110" t="s">
        <v>4</v>
      </c>
      <c r="U64" s="110" t="s">
        <v>5</v>
      </c>
      <c r="V64" s="110" t="s">
        <v>6</v>
      </c>
      <c r="W64" s="110" t="s">
        <v>7</v>
      </c>
      <c r="X64" s="110" t="s">
        <v>8</v>
      </c>
      <c r="Y64" s="110" t="s">
        <v>9</v>
      </c>
      <c r="Z64" s="110" t="s">
        <v>10</v>
      </c>
      <c r="AA64" s="110" t="s">
        <v>11</v>
      </c>
      <c r="AB64" s="110" t="s">
        <v>12</v>
      </c>
      <c r="AC64" s="111" t="s">
        <v>13</v>
      </c>
      <c r="AD64" s="107" t="s">
        <v>15</v>
      </c>
    </row>
    <row r="65" spans="2:30" x14ac:dyDescent="0.25">
      <c r="B65" s="221" t="s">
        <v>102</v>
      </c>
      <c r="C65" s="116">
        <f t="shared" ref="C65:O71" si="37">+C43/C20*100</f>
        <v>11.512427004964206</v>
      </c>
      <c r="D65" s="117">
        <f t="shared" si="37"/>
        <v>11.53302476866614</v>
      </c>
      <c r="E65" s="117">
        <f t="shared" si="37"/>
        <v>11.572278523498861</v>
      </c>
      <c r="F65" s="117">
        <f t="shared" si="37"/>
        <v>11.553940542965433</v>
      </c>
      <c r="G65" s="117" t="e">
        <f t="shared" si="37"/>
        <v>#DIV/0!</v>
      </c>
      <c r="H65" s="117" t="e">
        <f t="shared" si="37"/>
        <v>#DIV/0!</v>
      </c>
      <c r="I65" s="117" t="e">
        <f t="shared" si="37"/>
        <v>#DIV/0!</v>
      </c>
      <c r="J65" s="117" t="e">
        <f t="shared" si="37"/>
        <v>#DIV/0!</v>
      </c>
      <c r="K65" s="117" t="e">
        <f t="shared" si="37"/>
        <v>#DIV/0!</v>
      </c>
      <c r="L65" s="117" t="e">
        <f t="shared" si="37"/>
        <v>#DIV/0!</v>
      </c>
      <c r="M65" s="117" t="e">
        <f t="shared" si="37"/>
        <v>#DIV/0!</v>
      </c>
      <c r="N65" s="117" t="e">
        <f t="shared" si="37"/>
        <v>#DIV/0!</v>
      </c>
      <c r="O65" s="112">
        <f t="shared" si="37"/>
        <v>11.541148309312085</v>
      </c>
      <c r="Q65" s="222" t="str">
        <f>+B65</f>
        <v>Domiciliario</v>
      </c>
      <c r="R65" s="116">
        <f t="shared" ref="R65:AD71" si="38">+R43/R20*100</f>
        <v>10.015811494318859</v>
      </c>
      <c r="S65" s="117">
        <f t="shared" si="38"/>
        <v>10.03373154873954</v>
      </c>
      <c r="T65" s="117">
        <f t="shared" si="38"/>
        <v>10.067882315444008</v>
      </c>
      <c r="U65" s="117">
        <f t="shared" si="38"/>
        <v>10.051928272379925</v>
      </c>
      <c r="V65" s="117" t="e">
        <f t="shared" si="38"/>
        <v>#DIV/0!</v>
      </c>
      <c r="W65" s="117" t="e">
        <f t="shared" si="38"/>
        <v>#DIV/0!</v>
      </c>
      <c r="X65" s="117" t="e">
        <f t="shared" si="38"/>
        <v>#DIV/0!</v>
      </c>
      <c r="Y65" s="117" t="e">
        <f t="shared" si="38"/>
        <v>#DIV/0!</v>
      </c>
      <c r="Z65" s="117" t="e">
        <f t="shared" si="38"/>
        <v>#DIV/0!</v>
      </c>
      <c r="AA65" s="117" t="e">
        <f t="shared" si="38"/>
        <v>#DIV/0!</v>
      </c>
      <c r="AB65" s="117" t="e">
        <f t="shared" si="38"/>
        <v>#DIV/0!</v>
      </c>
      <c r="AC65" s="117" t="e">
        <f t="shared" si="38"/>
        <v>#DIV/0!</v>
      </c>
      <c r="AD65" s="112">
        <f t="shared" si="38"/>
        <v>10.040799029101514</v>
      </c>
    </row>
    <row r="66" spans="2:30" x14ac:dyDescent="0.25">
      <c r="B66" s="221" t="s">
        <v>18</v>
      </c>
      <c r="C66" s="116">
        <f t="shared" si="37"/>
        <v>20.216098501088741</v>
      </c>
      <c r="D66" s="117">
        <f t="shared" si="37"/>
        <v>20.530635669230463</v>
      </c>
      <c r="E66" s="117">
        <f t="shared" si="37"/>
        <v>20.693915507469022</v>
      </c>
      <c r="F66" s="117">
        <f t="shared" si="37"/>
        <v>20.688400487337113</v>
      </c>
      <c r="G66" s="117" t="e">
        <f t="shared" si="37"/>
        <v>#DIV/0!</v>
      </c>
      <c r="H66" s="117" t="e">
        <f t="shared" si="37"/>
        <v>#DIV/0!</v>
      </c>
      <c r="I66" s="117" t="e">
        <f t="shared" si="37"/>
        <v>#DIV/0!</v>
      </c>
      <c r="J66" s="117" t="e">
        <f t="shared" si="37"/>
        <v>#DIV/0!</v>
      </c>
      <c r="K66" s="117" t="e">
        <f t="shared" si="37"/>
        <v>#DIV/0!</v>
      </c>
      <c r="L66" s="117" t="e">
        <f t="shared" si="37"/>
        <v>#DIV/0!</v>
      </c>
      <c r="M66" s="117" t="e">
        <f t="shared" si="37"/>
        <v>#DIV/0!</v>
      </c>
      <c r="N66" s="117" t="e">
        <f t="shared" si="37"/>
        <v>#DIV/0!</v>
      </c>
      <c r="O66" s="112">
        <f t="shared" si="37"/>
        <v>20.518511276404052</v>
      </c>
      <c r="Q66" s="222" t="str">
        <f t="shared" ref="Q66:Q70" si="39">+B66</f>
        <v>General</v>
      </c>
      <c r="R66" s="116">
        <f t="shared" si="38"/>
        <v>17.588005695947206</v>
      </c>
      <c r="S66" s="117">
        <f t="shared" si="38"/>
        <v>17.861653032230503</v>
      </c>
      <c r="T66" s="117">
        <f t="shared" si="38"/>
        <v>18.003706491498047</v>
      </c>
      <c r="U66" s="117">
        <f t="shared" si="38"/>
        <v>17.998908423983288</v>
      </c>
      <c r="V66" s="117" t="e">
        <f t="shared" si="38"/>
        <v>#DIV/0!</v>
      </c>
      <c r="W66" s="117" t="e">
        <f t="shared" si="38"/>
        <v>#DIV/0!</v>
      </c>
      <c r="X66" s="117" t="e">
        <f t="shared" si="38"/>
        <v>#DIV/0!</v>
      </c>
      <c r="Y66" s="117" t="e">
        <f t="shared" si="38"/>
        <v>#DIV/0!</v>
      </c>
      <c r="Z66" s="117" t="e">
        <f t="shared" si="38"/>
        <v>#DIV/0!</v>
      </c>
      <c r="AA66" s="117" t="e">
        <f t="shared" si="38"/>
        <v>#DIV/0!</v>
      </c>
      <c r="AB66" s="117" t="e">
        <f t="shared" si="38"/>
        <v>#DIV/0!</v>
      </c>
      <c r="AC66" s="117" t="e">
        <f t="shared" si="38"/>
        <v>#DIV/0!</v>
      </c>
      <c r="AD66" s="112">
        <f t="shared" si="38"/>
        <v>17.851104810471526</v>
      </c>
    </row>
    <row r="67" spans="2:30" x14ac:dyDescent="0.25">
      <c r="B67" s="221" t="s">
        <v>19</v>
      </c>
      <c r="C67" s="116">
        <f t="shared" si="37"/>
        <v>12.244952208223904</v>
      </c>
      <c r="D67" s="117">
        <f t="shared" si="37"/>
        <v>12.173470909866149</v>
      </c>
      <c r="E67" s="117">
        <f t="shared" si="37"/>
        <v>12.490825806487496</v>
      </c>
      <c r="F67" s="117">
        <f t="shared" si="37"/>
        <v>12.976168165791279</v>
      </c>
      <c r="G67" s="117" t="e">
        <f t="shared" si="37"/>
        <v>#DIV/0!</v>
      </c>
      <c r="H67" s="117" t="e">
        <f t="shared" si="37"/>
        <v>#DIV/0!</v>
      </c>
      <c r="I67" s="117" t="e">
        <f t="shared" si="37"/>
        <v>#DIV/0!</v>
      </c>
      <c r="J67" s="117" t="e">
        <f t="shared" si="37"/>
        <v>#DIV/0!</v>
      </c>
      <c r="K67" s="117" t="e">
        <f t="shared" si="37"/>
        <v>#DIV/0!</v>
      </c>
      <c r="L67" s="117" t="e">
        <f t="shared" si="37"/>
        <v>#DIV/0!</v>
      </c>
      <c r="M67" s="117" t="e">
        <f t="shared" si="37"/>
        <v>#DIV/0!</v>
      </c>
      <c r="N67" s="117" t="e">
        <f t="shared" si="37"/>
        <v>#DIV/0!</v>
      </c>
      <c r="O67" s="112">
        <f t="shared" si="37"/>
        <v>12.419594908235501</v>
      </c>
      <c r="Q67" s="222" t="str">
        <f t="shared" si="39"/>
        <v>Industrial</v>
      </c>
      <c r="R67" s="116">
        <f t="shared" si="38"/>
        <v>10.653108421154798</v>
      </c>
      <c r="S67" s="117">
        <f t="shared" si="38"/>
        <v>10.590919691583549</v>
      </c>
      <c r="T67" s="117">
        <f t="shared" si="38"/>
        <v>10.867018451644121</v>
      </c>
      <c r="U67" s="117">
        <f t="shared" si="38"/>
        <v>11.289266304238414</v>
      </c>
      <c r="V67" s="117" t="e">
        <f t="shared" si="38"/>
        <v>#DIV/0!</v>
      </c>
      <c r="W67" s="117" t="e">
        <f t="shared" si="38"/>
        <v>#DIV/0!</v>
      </c>
      <c r="X67" s="117" t="e">
        <f t="shared" si="38"/>
        <v>#DIV/0!</v>
      </c>
      <c r="Y67" s="117" t="e">
        <f t="shared" si="38"/>
        <v>#DIV/0!</v>
      </c>
      <c r="Z67" s="117" t="e">
        <f t="shared" si="38"/>
        <v>#DIV/0!</v>
      </c>
      <c r="AA67" s="117" t="e">
        <f t="shared" si="38"/>
        <v>#DIV/0!</v>
      </c>
      <c r="AB67" s="117" t="e">
        <f t="shared" si="38"/>
        <v>#DIV/0!</v>
      </c>
      <c r="AC67" s="117" t="e">
        <f t="shared" si="38"/>
        <v>#DIV/0!</v>
      </c>
      <c r="AD67" s="112">
        <f t="shared" si="38"/>
        <v>10.805047570164886</v>
      </c>
    </row>
    <row r="68" spans="2:30" x14ac:dyDescent="0.25">
      <c r="B68" s="221" t="s">
        <v>91</v>
      </c>
      <c r="C68" s="116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224"/>
      <c r="O68" s="112"/>
      <c r="Q68" s="222" t="str">
        <f t="shared" si="39"/>
        <v>Minería</v>
      </c>
      <c r="R68" s="116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2"/>
    </row>
    <row r="69" spans="2:30" x14ac:dyDescent="0.25">
      <c r="B69" s="221" t="s">
        <v>21</v>
      </c>
      <c r="C69" s="116">
        <f t="shared" si="37"/>
        <v>18.97988300935933</v>
      </c>
      <c r="D69" s="117">
        <f t="shared" si="37"/>
        <v>19.109163810213516</v>
      </c>
      <c r="E69" s="117">
        <f t="shared" si="37"/>
        <v>19.38218139385755</v>
      </c>
      <c r="F69" s="117">
        <f t="shared" si="37"/>
        <v>19.554600162827363</v>
      </c>
      <c r="G69" s="117" t="e">
        <f t="shared" si="37"/>
        <v>#DIV/0!</v>
      </c>
      <c r="H69" s="117" t="e">
        <f t="shared" si="37"/>
        <v>#DIV/0!</v>
      </c>
      <c r="I69" s="117" t="e">
        <f t="shared" si="37"/>
        <v>#DIV/0!</v>
      </c>
      <c r="J69" s="117" t="e">
        <f t="shared" si="37"/>
        <v>#DIV/0!</v>
      </c>
      <c r="K69" s="117" t="e">
        <f t="shared" si="37"/>
        <v>#DIV/0!</v>
      </c>
      <c r="L69" s="117" t="e">
        <f t="shared" si="37"/>
        <v>#DIV/0!</v>
      </c>
      <c r="M69" s="117" t="e">
        <f t="shared" si="37"/>
        <v>#DIV/0!</v>
      </c>
      <c r="N69" s="117" t="e">
        <f t="shared" si="37"/>
        <v>#DIV/0!</v>
      </c>
      <c r="O69" s="112">
        <f>+O47/O24*100</f>
        <v>19.256556391116238</v>
      </c>
      <c r="Q69" s="222" t="str">
        <f t="shared" si="39"/>
        <v>Alumbrado Público</v>
      </c>
      <c r="R69" s="116">
        <f t="shared" si="38"/>
        <v>16.512498218142614</v>
      </c>
      <c r="S69" s="117">
        <f t="shared" si="38"/>
        <v>16.624972514885762</v>
      </c>
      <c r="T69" s="117">
        <f t="shared" si="38"/>
        <v>16.86249781265607</v>
      </c>
      <c r="U69" s="117">
        <f t="shared" si="38"/>
        <v>17.012502141659805</v>
      </c>
      <c r="V69" s="117" t="e">
        <f t="shared" si="38"/>
        <v>#DIV/0!</v>
      </c>
      <c r="W69" s="117" t="e">
        <f t="shared" si="38"/>
        <v>#DIV/0!</v>
      </c>
      <c r="X69" s="117" t="e">
        <f t="shared" si="38"/>
        <v>#DIV/0!</v>
      </c>
      <c r="Y69" s="117" t="e">
        <f t="shared" si="38"/>
        <v>#DIV/0!</v>
      </c>
      <c r="Z69" s="117" t="e">
        <f t="shared" si="38"/>
        <v>#DIV/0!</v>
      </c>
      <c r="AA69" s="117" t="e">
        <f t="shared" si="38"/>
        <v>#DIV/0!</v>
      </c>
      <c r="AB69" s="117" t="e">
        <f t="shared" si="38"/>
        <v>#DIV/0!</v>
      </c>
      <c r="AC69" s="117" t="e">
        <f t="shared" si="38"/>
        <v>#DIV/0!</v>
      </c>
      <c r="AD69" s="112">
        <f t="shared" si="38"/>
        <v>16.753204060271127</v>
      </c>
    </row>
    <row r="70" spans="2:30" x14ac:dyDescent="0.25">
      <c r="B70" s="223" t="s">
        <v>22</v>
      </c>
      <c r="C70" s="116">
        <f t="shared" si="37"/>
        <v>14.459976153448665</v>
      </c>
      <c r="D70" s="117">
        <f t="shared" si="37"/>
        <v>14.556222552463904</v>
      </c>
      <c r="E70" s="117">
        <f t="shared" si="37"/>
        <v>14.758726673443526</v>
      </c>
      <c r="F70" s="117">
        <f t="shared" si="37"/>
        <v>14.892893294654705</v>
      </c>
      <c r="G70" s="117" t="e">
        <f t="shared" si="37"/>
        <v>#DIV/0!</v>
      </c>
      <c r="H70" s="117" t="e">
        <f t="shared" si="37"/>
        <v>#DIV/0!</v>
      </c>
      <c r="I70" s="117" t="e">
        <f t="shared" si="37"/>
        <v>#DIV/0!</v>
      </c>
      <c r="J70" s="117" t="e">
        <f t="shared" si="37"/>
        <v>#DIV/0!</v>
      </c>
      <c r="K70" s="117" t="e">
        <f t="shared" si="37"/>
        <v>#DIV/0!</v>
      </c>
      <c r="L70" s="117" t="e">
        <f t="shared" si="37"/>
        <v>#DIV/0!</v>
      </c>
      <c r="M70" s="117" t="e">
        <f t="shared" si="37"/>
        <v>#DIV/0!</v>
      </c>
      <c r="N70" s="117" t="e">
        <f t="shared" si="37"/>
        <v>#DIV/0!</v>
      </c>
      <c r="O70" s="112">
        <f>+O48/O25*100</f>
        <v>14.647613967291385</v>
      </c>
      <c r="Q70" s="222" t="str">
        <f t="shared" si="39"/>
        <v>Otros</v>
      </c>
      <c r="R70" s="116">
        <f t="shared" si="38"/>
        <v>12.580179253500337</v>
      </c>
      <c r="S70" s="117">
        <f t="shared" si="38"/>
        <v>12.663913620643596</v>
      </c>
      <c r="T70" s="117">
        <f t="shared" si="38"/>
        <v>12.840092205895868</v>
      </c>
      <c r="U70" s="117">
        <f t="shared" si="38"/>
        <v>12.956817166349593</v>
      </c>
      <c r="V70" s="117" t="e">
        <f t="shared" si="38"/>
        <v>#DIV/0!</v>
      </c>
      <c r="W70" s="117" t="e">
        <f t="shared" si="38"/>
        <v>#DIV/0!</v>
      </c>
      <c r="X70" s="117" t="e">
        <f t="shared" si="38"/>
        <v>#DIV/0!</v>
      </c>
      <c r="Y70" s="117" t="e">
        <f t="shared" si="38"/>
        <v>#DIV/0!</v>
      </c>
      <c r="Z70" s="117" t="e">
        <f t="shared" si="38"/>
        <v>#DIV/0!</v>
      </c>
      <c r="AA70" s="117" t="e">
        <f t="shared" si="38"/>
        <v>#DIV/0!</v>
      </c>
      <c r="AB70" s="117" t="e">
        <f t="shared" si="38"/>
        <v>#DIV/0!</v>
      </c>
      <c r="AC70" s="117" t="e">
        <f t="shared" si="38"/>
        <v>#DIV/0!</v>
      </c>
      <c r="AD70" s="112">
        <f t="shared" si="38"/>
        <v>12.743424151543504</v>
      </c>
    </row>
    <row r="71" spans="2:30" s="145" customFormat="1" x14ac:dyDescent="0.25">
      <c r="B71" s="149" t="s">
        <v>14</v>
      </c>
      <c r="C71" s="113">
        <f>+C49/C26*100</f>
        <v>13.754033788740758</v>
      </c>
      <c r="D71" s="114">
        <f t="shared" si="37"/>
        <v>13.864504986816387</v>
      </c>
      <c r="E71" s="114">
        <f t="shared" si="37"/>
        <v>14.053764733213885</v>
      </c>
      <c r="F71" s="114">
        <f t="shared" si="37"/>
        <v>14.109369071454115</v>
      </c>
      <c r="G71" s="114" t="e">
        <f t="shared" si="37"/>
        <v>#DIV/0!</v>
      </c>
      <c r="H71" s="114" t="e">
        <f t="shared" si="37"/>
        <v>#DIV/0!</v>
      </c>
      <c r="I71" s="114" t="e">
        <f t="shared" si="37"/>
        <v>#DIV/0!</v>
      </c>
      <c r="J71" s="114" t="e">
        <f t="shared" si="37"/>
        <v>#DIV/0!</v>
      </c>
      <c r="K71" s="114" t="e">
        <f t="shared" si="37"/>
        <v>#DIV/0!</v>
      </c>
      <c r="L71" s="114" t="e">
        <f t="shared" si="37"/>
        <v>#DIV/0!</v>
      </c>
      <c r="M71" s="114" t="e">
        <f t="shared" si="37"/>
        <v>#DIV/0!</v>
      </c>
      <c r="N71" s="114" t="e">
        <f t="shared" si="37"/>
        <v>#DIV/0!</v>
      </c>
      <c r="O71" s="104">
        <f>+O49/O26*100</f>
        <v>13.931577478426787</v>
      </c>
      <c r="Q71" s="149" t="s">
        <v>14</v>
      </c>
      <c r="R71" s="104">
        <f>+R49/R26*100</f>
        <v>11.966009396204457</v>
      </c>
      <c r="S71" s="104">
        <f t="shared" si="38"/>
        <v>12.062119338530254</v>
      </c>
      <c r="T71" s="104">
        <f t="shared" si="38"/>
        <v>12.226775317896081</v>
      </c>
      <c r="U71" s="104">
        <f t="shared" si="38"/>
        <v>12.275151092165078</v>
      </c>
      <c r="V71" s="104" t="e">
        <f t="shared" si="38"/>
        <v>#DIV/0!</v>
      </c>
      <c r="W71" s="104" t="e">
        <f t="shared" si="38"/>
        <v>#DIV/0!</v>
      </c>
      <c r="X71" s="104" t="e">
        <f t="shared" si="38"/>
        <v>#DIV/0!</v>
      </c>
      <c r="Y71" s="104" t="e">
        <f t="shared" si="38"/>
        <v>#DIV/0!</v>
      </c>
      <c r="Z71" s="104" t="e">
        <f t="shared" si="38"/>
        <v>#DIV/0!</v>
      </c>
      <c r="AA71" s="104" t="e">
        <f t="shared" si="38"/>
        <v>#DIV/0!</v>
      </c>
      <c r="AB71" s="104" t="e">
        <f t="shared" si="38"/>
        <v>#DIV/0!</v>
      </c>
      <c r="AC71" s="104" t="e">
        <f t="shared" si="38"/>
        <v>#DIV/0!</v>
      </c>
      <c r="AD71" s="104">
        <f t="shared" si="38"/>
        <v>12.120472406231306</v>
      </c>
    </row>
    <row r="72" spans="2:30" s="145" customFormat="1" x14ac:dyDescent="0.25">
      <c r="B72" s="152"/>
      <c r="C72" s="105"/>
      <c r="D72" s="105"/>
      <c r="E72" s="105"/>
      <c r="F72" s="105"/>
      <c r="G72" s="105"/>
      <c r="H72" s="105"/>
      <c r="I72" s="105"/>
      <c r="J72" s="105"/>
      <c r="K72" s="105"/>
      <c r="L72" s="105"/>
      <c r="M72" s="105"/>
      <c r="N72" s="105"/>
      <c r="O72" s="105"/>
    </row>
    <row r="73" spans="2:30" s="145" customFormat="1" x14ac:dyDescent="0.25">
      <c r="B73" s="152"/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Q73" s="152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</row>
    <row r="75" spans="2:30" x14ac:dyDescent="0.25">
      <c r="B75" s="150" t="s">
        <v>36</v>
      </c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98"/>
      <c r="Q75" s="150" t="s">
        <v>36</v>
      </c>
      <c r="R75" s="171">
        <f>+C75</f>
        <v>0</v>
      </c>
      <c r="S75" s="171">
        <f t="shared" ref="S75:AC76" si="40">+D75</f>
        <v>0</v>
      </c>
      <c r="T75" s="171">
        <f t="shared" si="40"/>
        <v>0</v>
      </c>
      <c r="U75" s="171">
        <f t="shared" si="40"/>
        <v>0</v>
      </c>
      <c r="V75" s="171">
        <f t="shared" si="40"/>
        <v>0</v>
      </c>
      <c r="W75" s="171">
        <f t="shared" si="40"/>
        <v>0</v>
      </c>
      <c r="X75" s="171">
        <f t="shared" si="40"/>
        <v>0</v>
      </c>
      <c r="Y75" s="171">
        <f t="shared" si="40"/>
        <v>0</v>
      </c>
      <c r="Z75" s="171">
        <f t="shared" si="40"/>
        <v>0</v>
      </c>
      <c r="AA75" s="171">
        <f t="shared" si="40"/>
        <v>0</v>
      </c>
      <c r="AB75" s="171">
        <f t="shared" si="40"/>
        <v>0</v>
      </c>
      <c r="AC75" s="171">
        <f t="shared" si="40"/>
        <v>0</v>
      </c>
      <c r="AD75" s="98"/>
    </row>
    <row r="76" spans="2:30" x14ac:dyDescent="0.25">
      <c r="B76" s="150" t="s">
        <v>37</v>
      </c>
      <c r="C76" s="95">
        <v>6.96</v>
      </c>
      <c r="D76" s="95">
        <v>6.96</v>
      </c>
      <c r="E76" s="95">
        <v>6.96</v>
      </c>
      <c r="F76" s="98">
        <v>6.96</v>
      </c>
      <c r="G76" s="98">
        <v>6.96</v>
      </c>
      <c r="H76" s="98">
        <v>6.96</v>
      </c>
      <c r="I76" s="98">
        <v>6.96</v>
      </c>
      <c r="J76" s="98">
        <v>6.96</v>
      </c>
      <c r="K76" s="98">
        <v>6.96</v>
      </c>
      <c r="L76" s="98">
        <v>6.96</v>
      </c>
      <c r="M76" s="98">
        <v>6.96</v>
      </c>
      <c r="N76" s="98">
        <v>6.96</v>
      </c>
      <c r="O76" s="98"/>
      <c r="Q76" s="150" t="s">
        <v>37</v>
      </c>
      <c r="R76" s="118">
        <f>+C76</f>
        <v>6.96</v>
      </c>
      <c r="S76" s="118">
        <f t="shared" si="40"/>
        <v>6.96</v>
      </c>
      <c r="T76" s="118">
        <f t="shared" si="40"/>
        <v>6.96</v>
      </c>
      <c r="U76" s="118">
        <f t="shared" si="40"/>
        <v>6.96</v>
      </c>
      <c r="V76" s="118">
        <f t="shared" si="40"/>
        <v>6.96</v>
      </c>
      <c r="W76" s="118">
        <f t="shared" si="40"/>
        <v>6.96</v>
      </c>
      <c r="X76" s="118">
        <f t="shared" si="40"/>
        <v>6.96</v>
      </c>
      <c r="Y76" s="118">
        <f t="shared" si="40"/>
        <v>6.96</v>
      </c>
      <c r="Z76" s="118">
        <f t="shared" si="40"/>
        <v>6.96</v>
      </c>
      <c r="AA76" s="118">
        <f t="shared" si="40"/>
        <v>6.96</v>
      </c>
      <c r="AB76" s="118">
        <f t="shared" si="40"/>
        <v>6.96</v>
      </c>
      <c r="AC76" s="118">
        <f t="shared" si="40"/>
        <v>6.96</v>
      </c>
      <c r="AD76" s="98"/>
    </row>
    <row r="77" spans="2:30" x14ac:dyDescent="0.25">
      <c r="B77" s="95" t="s">
        <v>38</v>
      </c>
    </row>
    <row r="78" spans="2:30" x14ac:dyDescent="0.25">
      <c r="B78" s="95" t="s">
        <v>84</v>
      </c>
    </row>
    <row r="80" spans="2:30" x14ac:dyDescent="0.25">
      <c r="S80" s="145"/>
      <c r="X80" s="145"/>
      <c r="Z80" s="145"/>
      <c r="AB80" s="145"/>
      <c r="AC80" s="145"/>
    </row>
    <row r="81" spans="2:26" x14ac:dyDescent="0.25">
      <c r="B81" s="322" t="s">
        <v>126</v>
      </c>
      <c r="X81" s="145"/>
      <c r="Y81" s="145"/>
      <c r="Z81" s="145"/>
    </row>
    <row r="82" spans="2:26" x14ac:dyDescent="0.25">
      <c r="B82" s="162"/>
    </row>
    <row r="83" spans="2:26" x14ac:dyDescent="0.25">
      <c r="B83" s="283" t="s">
        <v>44</v>
      </c>
      <c r="C83" s="278" t="s">
        <v>45</v>
      </c>
      <c r="D83" s="278" t="s">
        <v>46</v>
      </c>
      <c r="E83" s="278" t="s">
        <v>47</v>
      </c>
      <c r="F83" s="278" t="s">
        <v>48</v>
      </c>
      <c r="G83" s="278" t="s">
        <v>49</v>
      </c>
      <c r="H83" s="278" t="s">
        <v>50</v>
      </c>
      <c r="I83" s="278" t="s">
        <v>51</v>
      </c>
      <c r="J83" s="278" t="s">
        <v>52</v>
      </c>
      <c r="K83" s="278" t="s">
        <v>53</v>
      </c>
      <c r="L83" s="278" t="s">
        <v>54</v>
      </c>
      <c r="M83" s="278" t="s">
        <v>55</v>
      </c>
      <c r="N83" s="278" t="s">
        <v>56</v>
      </c>
      <c r="O83" s="305" t="s">
        <v>15</v>
      </c>
    </row>
    <row r="84" spans="2:26" x14ac:dyDescent="0.25">
      <c r="B84" s="306" t="s">
        <v>102</v>
      </c>
      <c r="C84" s="279"/>
      <c r="D84" s="11">
        <f>+D9/C9-1</f>
        <v>3.6887405585808164E-3</v>
      </c>
      <c r="E84" s="11">
        <f t="shared" ref="E84:N86" si="41">+E9/D9-1</f>
        <v>2.4501225061253074E-3</v>
      </c>
      <c r="F84" s="11">
        <f t="shared" si="41"/>
        <v>5.0628491620112737E-3</v>
      </c>
      <c r="G84" s="11">
        <f t="shared" si="41"/>
        <v>-1</v>
      </c>
      <c r="H84" s="11" t="e">
        <f t="shared" si="41"/>
        <v>#DIV/0!</v>
      </c>
      <c r="I84" s="11" t="e">
        <f t="shared" si="41"/>
        <v>#DIV/0!</v>
      </c>
      <c r="J84" s="11" t="e">
        <f t="shared" si="41"/>
        <v>#DIV/0!</v>
      </c>
      <c r="K84" s="11" t="e">
        <f t="shared" si="41"/>
        <v>#DIV/0!</v>
      </c>
      <c r="L84" s="11" t="e">
        <f t="shared" si="41"/>
        <v>#DIV/0!</v>
      </c>
      <c r="M84" s="11" t="e">
        <f t="shared" si="41"/>
        <v>#DIV/0!</v>
      </c>
      <c r="N84" s="11" t="e">
        <f t="shared" si="41"/>
        <v>#DIV/0!</v>
      </c>
      <c r="O84" s="12"/>
    </row>
    <row r="85" spans="2:26" x14ac:dyDescent="0.25">
      <c r="B85" s="306" t="s">
        <v>18</v>
      </c>
      <c r="C85" s="279"/>
      <c r="D85" s="11">
        <f>+D10/C10-1</f>
        <v>2.7027027027026973E-2</v>
      </c>
      <c r="E85" s="11">
        <f t="shared" si="41"/>
        <v>-7.0175438596491446E-3</v>
      </c>
      <c r="F85" s="11">
        <f t="shared" si="41"/>
        <v>1.4134275618374659E-2</v>
      </c>
      <c r="G85" s="11">
        <f t="shared" si="41"/>
        <v>-1</v>
      </c>
      <c r="H85" s="11" t="e">
        <f t="shared" si="41"/>
        <v>#DIV/0!</v>
      </c>
      <c r="I85" s="11" t="e">
        <f t="shared" si="41"/>
        <v>#DIV/0!</v>
      </c>
      <c r="J85" s="11" t="e">
        <f t="shared" si="41"/>
        <v>#DIV/0!</v>
      </c>
      <c r="K85" s="11" t="e">
        <f t="shared" si="41"/>
        <v>#DIV/0!</v>
      </c>
      <c r="L85" s="11" t="e">
        <f t="shared" si="41"/>
        <v>#DIV/0!</v>
      </c>
      <c r="M85" s="11" t="e">
        <f t="shared" si="41"/>
        <v>#DIV/0!</v>
      </c>
      <c r="N85" s="11" t="e">
        <f t="shared" si="41"/>
        <v>#DIV/0!</v>
      </c>
      <c r="O85" s="12"/>
    </row>
    <row r="86" spans="2:26" x14ac:dyDescent="0.25">
      <c r="B86" s="306" t="s">
        <v>19</v>
      </c>
      <c r="C86" s="279"/>
      <c r="D86" s="11">
        <f>+D11/C11-1</f>
        <v>1.3513513513513598E-2</v>
      </c>
      <c r="E86" s="11">
        <f t="shared" si="41"/>
        <v>-1.3333333333333308E-2</v>
      </c>
      <c r="F86" s="11">
        <f t="shared" si="41"/>
        <v>1.3513513513513598E-2</v>
      </c>
      <c r="G86" s="11">
        <f t="shared" si="41"/>
        <v>-1</v>
      </c>
      <c r="H86" s="11" t="e">
        <f t="shared" si="41"/>
        <v>#DIV/0!</v>
      </c>
      <c r="I86" s="11" t="e">
        <f t="shared" si="41"/>
        <v>#DIV/0!</v>
      </c>
      <c r="J86" s="11" t="e">
        <f t="shared" si="41"/>
        <v>#DIV/0!</v>
      </c>
      <c r="K86" s="11" t="e">
        <f t="shared" si="41"/>
        <v>#DIV/0!</v>
      </c>
      <c r="L86" s="11" t="e">
        <f t="shared" si="41"/>
        <v>#DIV/0!</v>
      </c>
      <c r="M86" s="11" t="e">
        <f t="shared" si="41"/>
        <v>#DIV/0!</v>
      </c>
      <c r="N86" s="11" t="e">
        <f t="shared" si="41"/>
        <v>#DIV/0!</v>
      </c>
      <c r="O86" s="12"/>
    </row>
    <row r="87" spans="2:26" x14ac:dyDescent="0.25">
      <c r="B87" s="306" t="s">
        <v>91</v>
      </c>
      <c r="C87" s="279"/>
      <c r="D87" s="11">
        <f>+D11/C11-1</f>
        <v>1.3513513513513598E-2</v>
      </c>
      <c r="E87" s="11">
        <f t="shared" ref="E87:N87" si="42">+E11/D11-1</f>
        <v>-1.3333333333333308E-2</v>
      </c>
      <c r="F87" s="11">
        <f t="shared" si="42"/>
        <v>1.3513513513513598E-2</v>
      </c>
      <c r="G87" s="11">
        <f t="shared" si="42"/>
        <v>-1</v>
      </c>
      <c r="H87" s="11" t="e">
        <f t="shared" si="42"/>
        <v>#DIV/0!</v>
      </c>
      <c r="I87" s="11" t="e">
        <f t="shared" si="42"/>
        <v>#DIV/0!</v>
      </c>
      <c r="J87" s="11" t="e">
        <f t="shared" si="42"/>
        <v>#DIV/0!</v>
      </c>
      <c r="K87" s="11" t="e">
        <f t="shared" si="42"/>
        <v>#DIV/0!</v>
      </c>
      <c r="L87" s="11" t="e">
        <f t="shared" si="42"/>
        <v>#DIV/0!</v>
      </c>
      <c r="M87" s="11" t="e">
        <f t="shared" si="42"/>
        <v>#DIV/0!</v>
      </c>
      <c r="N87" s="11" t="e">
        <f t="shared" si="42"/>
        <v>#DIV/0!</v>
      </c>
      <c r="O87" s="12"/>
    </row>
    <row r="88" spans="2:26" x14ac:dyDescent="0.25">
      <c r="B88" s="306" t="s">
        <v>21</v>
      </c>
      <c r="C88" s="11"/>
      <c r="D88" s="11">
        <f>+D13/C13-1</f>
        <v>0</v>
      </c>
      <c r="E88" s="11">
        <f t="shared" ref="E88:O90" si="43">+E13/D13-1</f>
        <v>0</v>
      </c>
      <c r="F88" s="11">
        <f t="shared" si="43"/>
        <v>-0.19999999999999996</v>
      </c>
      <c r="G88" s="11">
        <f t="shared" si="43"/>
        <v>-1</v>
      </c>
      <c r="H88" s="11" t="e">
        <f t="shared" si="43"/>
        <v>#DIV/0!</v>
      </c>
      <c r="I88" s="11" t="e">
        <f t="shared" si="43"/>
        <v>#DIV/0!</v>
      </c>
      <c r="J88" s="11" t="e">
        <f t="shared" si="43"/>
        <v>#DIV/0!</v>
      </c>
      <c r="K88" s="11" t="e">
        <f t="shared" si="43"/>
        <v>#DIV/0!</v>
      </c>
      <c r="L88" s="11" t="e">
        <f t="shared" si="43"/>
        <v>#DIV/0!</v>
      </c>
      <c r="M88" s="11" t="e">
        <f t="shared" si="43"/>
        <v>#DIV/0!</v>
      </c>
      <c r="N88" s="11" t="e">
        <f t="shared" si="43"/>
        <v>#DIV/0!</v>
      </c>
      <c r="O88" s="12"/>
    </row>
    <row r="89" spans="2:26" x14ac:dyDescent="0.25">
      <c r="B89" s="307" t="s">
        <v>22</v>
      </c>
      <c r="C89" s="296"/>
      <c r="D89" s="11">
        <f>+D14/C14-1</f>
        <v>7.4074074074074181E-2</v>
      </c>
      <c r="E89" s="11">
        <f t="shared" si="43"/>
        <v>0</v>
      </c>
      <c r="F89" s="11">
        <f t="shared" si="43"/>
        <v>-6.8965517241379337E-2</v>
      </c>
      <c r="G89" s="11">
        <f t="shared" si="43"/>
        <v>-1</v>
      </c>
      <c r="H89" s="11" t="e">
        <f t="shared" si="43"/>
        <v>#DIV/0!</v>
      </c>
      <c r="I89" s="11" t="e">
        <f t="shared" si="43"/>
        <v>#DIV/0!</v>
      </c>
      <c r="J89" s="11" t="e">
        <f t="shared" si="43"/>
        <v>#DIV/0!</v>
      </c>
      <c r="K89" s="11" t="e">
        <f t="shared" si="43"/>
        <v>#DIV/0!</v>
      </c>
      <c r="L89" s="11" t="e">
        <f t="shared" si="43"/>
        <v>#DIV/0!</v>
      </c>
      <c r="M89" s="11" t="e">
        <f t="shared" si="43"/>
        <v>#DIV/0!</v>
      </c>
      <c r="N89" s="11" t="e">
        <f t="shared" si="43"/>
        <v>#DIV/0!</v>
      </c>
      <c r="O89" s="285"/>
    </row>
    <row r="90" spans="2:26" x14ac:dyDescent="0.25">
      <c r="B90" s="284" t="s">
        <v>14</v>
      </c>
      <c r="C90" s="284"/>
      <c r="D90" s="284">
        <f>+D15/C15-1</f>
        <v>6.1378659112369949E-3</v>
      </c>
      <c r="E90" s="284">
        <f t="shared" si="43"/>
        <v>1.4077897700610631E-3</v>
      </c>
      <c r="F90" s="284">
        <f t="shared" si="43"/>
        <v>5.4670415495157165E-3</v>
      </c>
      <c r="G90" s="284">
        <f t="shared" si="43"/>
        <v>-1</v>
      </c>
      <c r="H90" s="284" t="e">
        <f t="shared" si="43"/>
        <v>#DIV/0!</v>
      </c>
      <c r="I90" s="284" t="e">
        <f t="shared" si="43"/>
        <v>#DIV/0!</v>
      </c>
      <c r="J90" s="284" t="e">
        <f t="shared" si="43"/>
        <v>#DIV/0!</v>
      </c>
      <c r="K90" s="284" t="e">
        <f t="shared" si="43"/>
        <v>#DIV/0!</v>
      </c>
      <c r="L90" s="284" t="e">
        <f t="shared" si="43"/>
        <v>#DIV/0!</v>
      </c>
      <c r="M90" s="284" t="e">
        <f t="shared" si="43"/>
        <v>#DIV/0!</v>
      </c>
      <c r="N90" s="284" t="e">
        <f t="shared" si="43"/>
        <v>#DIV/0!</v>
      </c>
      <c r="O90" s="286" t="e">
        <f t="shared" si="43"/>
        <v>#DIV/0!</v>
      </c>
    </row>
    <row r="91" spans="2:26" x14ac:dyDescent="0.25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</row>
    <row r="92" spans="2:26" x14ac:dyDescent="0.25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</row>
    <row r="93" spans="2:26" x14ac:dyDescent="0.25">
      <c r="B93" s="281" t="s">
        <v>127</v>
      </c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</row>
    <row r="94" spans="2:26" x14ac:dyDescent="0.25">
      <c r="B94" s="28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</row>
    <row r="95" spans="2:26" x14ac:dyDescent="0.25">
      <c r="B95" s="283" t="s">
        <v>44</v>
      </c>
      <c r="C95" s="278" t="s">
        <v>45</v>
      </c>
      <c r="D95" s="278" t="s">
        <v>46</v>
      </c>
      <c r="E95" s="278" t="s">
        <v>47</v>
      </c>
      <c r="F95" s="278" t="s">
        <v>48</v>
      </c>
      <c r="G95" s="278" t="s">
        <v>49</v>
      </c>
      <c r="H95" s="278" t="s">
        <v>50</v>
      </c>
      <c r="I95" s="278" t="s">
        <v>51</v>
      </c>
      <c r="J95" s="278" t="s">
        <v>52</v>
      </c>
      <c r="K95" s="278" t="s">
        <v>53</v>
      </c>
      <c r="L95" s="278" t="s">
        <v>54</v>
      </c>
      <c r="M95" s="278" t="s">
        <v>55</v>
      </c>
      <c r="N95" s="278" t="s">
        <v>56</v>
      </c>
      <c r="O95" s="278" t="s">
        <v>15</v>
      </c>
    </row>
    <row r="96" spans="2:26" x14ac:dyDescent="0.25">
      <c r="B96" s="306" t="s">
        <v>102</v>
      </c>
      <c r="C96" s="279"/>
      <c r="D96" s="11">
        <f>+D20/C20-1</f>
        <v>-5.7766249897253652E-2</v>
      </c>
      <c r="E96" s="11">
        <f t="shared" ref="E96:N96" si="44">+E20/D20-1</f>
        <v>-7.8417172545196645E-2</v>
      </c>
      <c r="F96" s="11">
        <f t="shared" si="44"/>
        <v>-0.15883223523578427</v>
      </c>
      <c r="G96" s="11">
        <f t="shared" si="44"/>
        <v>-1</v>
      </c>
      <c r="H96" s="11" t="e">
        <f t="shared" si="44"/>
        <v>#DIV/0!</v>
      </c>
      <c r="I96" s="11" t="e">
        <f t="shared" si="44"/>
        <v>#DIV/0!</v>
      </c>
      <c r="J96" s="11" t="e">
        <f t="shared" si="44"/>
        <v>#DIV/0!</v>
      </c>
      <c r="K96" s="11" t="e">
        <f t="shared" si="44"/>
        <v>#DIV/0!</v>
      </c>
      <c r="L96" s="11" t="e">
        <f t="shared" si="44"/>
        <v>#DIV/0!</v>
      </c>
      <c r="M96" s="11" t="e">
        <f t="shared" si="44"/>
        <v>#DIV/0!</v>
      </c>
      <c r="N96" s="11" t="e">
        <f t="shared" si="44"/>
        <v>#DIV/0!</v>
      </c>
      <c r="O96" s="12"/>
    </row>
    <row r="97" spans="2:15" x14ac:dyDescent="0.25">
      <c r="B97" s="306" t="s">
        <v>18</v>
      </c>
      <c r="C97" s="279"/>
      <c r="D97" s="11">
        <f t="shared" ref="D97:N102" si="45">+D21/C21-1</f>
        <v>-1.0292887798332706E-2</v>
      </c>
      <c r="E97" s="11">
        <f t="shared" si="45"/>
        <v>-6.753920867651575E-2</v>
      </c>
      <c r="F97" s="11">
        <f t="shared" si="45"/>
        <v>-0.18015425290904663</v>
      </c>
      <c r="G97" s="11">
        <f t="shared" si="45"/>
        <v>-1</v>
      </c>
      <c r="H97" s="11" t="e">
        <f t="shared" si="45"/>
        <v>#DIV/0!</v>
      </c>
      <c r="I97" s="11" t="e">
        <f t="shared" si="45"/>
        <v>#DIV/0!</v>
      </c>
      <c r="J97" s="11" t="e">
        <f t="shared" si="45"/>
        <v>#DIV/0!</v>
      </c>
      <c r="K97" s="11" t="e">
        <f t="shared" si="45"/>
        <v>#DIV/0!</v>
      </c>
      <c r="L97" s="11" t="e">
        <f t="shared" si="45"/>
        <v>#DIV/0!</v>
      </c>
      <c r="M97" s="11" t="e">
        <f t="shared" si="45"/>
        <v>#DIV/0!</v>
      </c>
      <c r="N97" s="11" t="e">
        <f t="shared" si="45"/>
        <v>#DIV/0!</v>
      </c>
      <c r="O97" s="12"/>
    </row>
    <row r="98" spans="2:15" x14ac:dyDescent="0.25">
      <c r="B98" s="306" t="s">
        <v>19</v>
      </c>
      <c r="C98" s="279"/>
      <c r="D98" s="11">
        <f t="shared" si="45"/>
        <v>0.17162953501103151</v>
      </c>
      <c r="E98" s="11">
        <f t="shared" si="45"/>
        <v>-0.18947428037436098</v>
      </c>
      <c r="F98" s="11">
        <f t="shared" si="45"/>
        <v>-0.25196960433225624</v>
      </c>
      <c r="G98" s="11">
        <f t="shared" si="45"/>
        <v>-1</v>
      </c>
      <c r="H98" s="11" t="e">
        <f t="shared" si="45"/>
        <v>#DIV/0!</v>
      </c>
      <c r="I98" s="11" t="e">
        <f t="shared" si="45"/>
        <v>#DIV/0!</v>
      </c>
      <c r="J98" s="11" t="e">
        <f t="shared" si="45"/>
        <v>#DIV/0!</v>
      </c>
      <c r="K98" s="11" t="e">
        <f t="shared" si="45"/>
        <v>#DIV/0!</v>
      </c>
      <c r="L98" s="11" t="e">
        <f t="shared" si="45"/>
        <v>#DIV/0!</v>
      </c>
      <c r="M98" s="11" t="e">
        <f t="shared" si="45"/>
        <v>#DIV/0!</v>
      </c>
      <c r="N98" s="11" t="e">
        <f t="shared" si="45"/>
        <v>#DIV/0!</v>
      </c>
      <c r="O98" s="12"/>
    </row>
    <row r="99" spans="2:15" x14ac:dyDescent="0.25">
      <c r="B99" s="306" t="s">
        <v>91</v>
      </c>
      <c r="C99" s="279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2"/>
    </row>
    <row r="100" spans="2:15" x14ac:dyDescent="0.25">
      <c r="B100" s="306" t="s">
        <v>21</v>
      </c>
      <c r="C100" s="279"/>
      <c r="D100" s="11">
        <f t="shared" si="45"/>
        <v>-9.1947181928911492E-2</v>
      </c>
      <c r="E100" s="11">
        <f t="shared" si="45"/>
        <v>9.7355384498132524E-2</v>
      </c>
      <c r="F100" s="11">
        <f t="shared" si="45"/>
        <v>-3.9240471163462409E-2</v>
      </c>
      <c r="G100" s="11">
        <f t="shared" si="45"/>
        <v>-1</v>
      </c>
      <c r="H100" s="11" t="e">
        <f t="shared" si="45"/>
        <v>#DIV/0!</v>
      </c>
      <c r="I100" s="11" t="e">
        <f t="shared" si="45"/>
        <v>#DIV/0!</v>
      </c>
      <c r="J100" s="11" t="e">
        <f t="shared" si="45"/>
        <v>#DIV/0!</v>
      </c>
      <c r="K100" s="11" t="e">
        <f t="shared" si="45"/>
        <v>#DIV/0!</v>
      </c>
      <c r="L100" s="11" t="e">
        <f t="shared" si="45"/>
        <v>#DIV/0!</v>
      </c>
      <c r="M100" s="11" t="e">
        <f t="shared" si="45"/>
        <v>#DIV/0!</v>
      </c>
      <c r="N100" s="11" t="e">
        <f t="shared" si="45"/>
        <v>#DIV/0!</v>
      </c>
      <c r="O100" s="12"/>
    </row>
    <row r="101" spans="2:15" x14ac:dyDescent="0.25">
      <c r="B101" s="307" t="s">
        <v>22</v>
      </c>
      <c r="C101" s="279"/>
      <c r="D101" s="11">
        <f t="shared" si="45"/>
        <v>-5.5454316072780174E-2</v>
      </c>
      <c r="E101" s="11">
        <f t="shared" si="45"/>
        <v>2.3448398682139882E-3</v>
      </c>
      <c r="F101" s="11">
        <f t="shared" si="45"/>
        <v>-0.27326029019840092</v>
      </c>
      <c r="G101" s="11">
        <f t="shared" si="45"/>
        <v>-1</v>
      </c>
      <c r="H101" s="11" t="e">
        <f t="shared" si="45"/>
        <v>#DIV/0!</v>
      </c>
      <c r="I101" s="11" t="e">
        <f t="shared" si="45"/>
        <v>#DIV/0!</v>
      </c>
      <c r="J101" s="11" t="e">
        <f t="shared" si="45"/>
        <v>#DIV/0!</v>
      </c>
      <c r="K101" s="11" t="e">
        <f t="shared" si="45"/>
        <v>#DIV/0!</v>
      </c>
      <c r="L101" s="11" t="e">
        <f t="shared" si="45"/>
        <v>#DIV/0!</v>
      </c>
      <c r="M101" s="11" t="e">
        <f t="shared" si="45"/>
        <v>#DIV/0!</v>
      </c>
      <c r="N101" s="11" t="e">
        <f t="shared" si="45"/>
        <v>#DIV/0!</v>
      </c>
      <c r="O101" s="12"/>
    </row>
    <row r="102" spans="2:15" x14ac:dyDescent="0.25">
      <c r="B102" s="284" t="s">
        <v>14</v>
      </c>
      <c r="C102" s="284"/>
      <c r="D102" s="284">
        <f t="shared" si="45"/>
        <v>-3.8870929248660202E-2</v>
      </c>
      <c r="E102" s="284">
        <f t="shared" si="45"/>
        <v>-7.0514724804399243E-2</v>
      </c>
      <c r="F102" s="284">
        <f t="shared" si="45"/>
        <v>-0.16356175641714377</v>
      </c>
      <c r="G102" s="284">
        <f t="shared" si="45"/>
        <v>-1</v>
      </c>
      <c r="H102" s="284" t="e">
        <f t="shared" si="45"/>
        <v>#DIV/0!</v>
      </c>
      <c r="I102" s="284" t="e">
        <f t="shared" si="45"/>
        <v>#DIV/0!</v>
      </c>
      <c r="J102" s="284" t="e">
        <f t="shared" si="45"/>
        <v>#DIV/0!</v>
      </c>
      <c r="K102" s="284" t="e">
        <f t="shared" si="45"/>
        <v>#DIV/0!</v>
      </c>
      <c r="L102" s="284" t="e">
        <f t="shared" si="45"/>
        <v>#DIV/0!</v>
      </c>
      <c r="M102" s="284" t="e">
        <f t="shared" si="45"/>
        <v>#DIV/0!</v>
      </c>
      <c r="N102" s="284" t="e">
        <f t="shared" si="45"/>
        <v>#DIV/0!</v>
      </c>
      <c r="O102" s="284" t="e">
        <f>+AVERAGE(I102:N102)</f>
        <v>#DIV/0!</v>
      </c>
    </row>
    <row r="103" spans="2:15" x14ac:dyDescent="0.25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</row>
    <row r="104" spans="2:15" x14ac:dyDescent="0.25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</row>
    <row r="105" spans="2:15" x14ac:dyDescent="0.25">
      <c r="B105" s="281" t="s">
        <v>161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</row>
    <row r="106" spans="2:15" x14ac:dyDescent="0.25">
      <c r="B106" s="28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</row>
    <row r="107" spans="2:15" x14ac:dyDescent="0.25">
      <c r="B107" s="283" t="s">
        <v>44</v>
      </c>
      <c r="C107" s="278" t="s">
        <v>45</v>
      </c>
      <c r="D107" s="278" t="s">
        <v>46</v>
      </c>
      <c r="E107" s="278" t="s">
        <v>47</v>
      </c>
      <c r="F107" s="278" t="s">
        <v>48</v>
      </c>
      <c r="G107" s="278" t="s">
        <v>49</v>
      </c>
      <c r="H107" s="278" t="s">
        <v>50</v>
      </c>
      <c r="I107" s="278" t="s">
        <v>51</v>
      </c>
      <c r="J107" s="278" t="s">
        <v>52</v>
      </c>
      <c r="K107" s="278" t="s">
        <v>53</v>
      </c>
      <c r="L107" s="278" t="s">
        <v>54</v>
      </c>
      <c r="M107" s="278" t="s">
        <v>55</v>
      </c>
      <c r="N107" s="278" t="s">
        <v>56</v>
      </c>
      <c r="O107" s="305" t="s">
        <v>15</v>
      </c>
    </row>
    <row r="108" spans="2:15" x14ac:dyDescent="0.25">
      <c r="B108" s="306" t="s">
        <v>102</v>
      </c>
      <c r="C108" s="279"/>
      <c r="D108" s="11">
        <f>+D54/C54-1</f>
        <v>1.7891764866826421E-3</v>
      </c>
      <c r="E108" s="11">
        <f t="shared" ref="E108:N108" si="46">+E54/D54-1</f>
        <v>3.4035958146356737E-3</v>
      </c>
      <c r="F108" s="11">
        <f t="shared" si="46"/>
        <v>-1.5846473532581395E-3</v>
      </c>
      <c r="G108" s="11" t="e">
        <f t="shared" si="46"/>
        <v>#DIV/0!</v>
      </c>
      <c r="H108" s="11" t="e">
        <f t="shared" si="46"/>
        <v>#DIV/0!</v>
      </c>
      <c r="I108" s="11" t="e">
        <f t="shared" si="46"/>
        <v>#DIV/0!</v>
      </c>
      <c r="J108" s="11" t="e">
        <f t="shared" si="46"/>
        <v>#DIV/0!</v>
      </c>
      <c r="K108" s="11" t="e">
        <f t="shared" si="46"/>
        <v>#DIV/0!</v>
      </c>
      <c r="L108" s="11" t="e">
        <f t="shared" si="46"/>
        <v>#DIV/0!</v>
      </c>
      <c r="M108" s="11" t="e">
        <f t="shared" si="46"/>
        <v>#DIV/0!</v>
      </c>
      <c r="N108" s="11" t="e">
        <f t="shared" si="46"/>
        <v>#DIV/0!</v>
      </c>
      <c r="O108" s="12"/>
    </row>
    <row r="109" spans="2:15" x14ac:dyDescent="0.25">
      <c r="B109" s="306" t="s">
        <v>18</v>
      </c>
      <c r="C109" s="279"/>
      <c r="D109" s="11">
        <f t="shared" ref="D109:N114" si="47">+D55/C55-1</f>
        <v>1.5558747308477061E-2</v>
      </c>
      <c r="E109" s="11">
        <f t="shared" si="47"/>
        <v>7.9529850351036657E-3</v>
      </c>
      <c r="F109" s="11">
        <f t="shared" si="47"/>
        <v>-2.6650442879772029E-4</v>
      </c>
      <c r="G109" s="11" t="e">
        <f t="shared" si="47"/>
        <v>#DIV/0!</v>
      </c>
      <c r="H109" s="11" t="e">
        <f t="shared" si="47"/>
        <v>#DIV/0!</v>
      </c>
      <c r="I109" s="11" t="e">
        <f t="shared" si="47"/>
        <v>#DIV/0!</v>
      </c>
      <c r="J109" s="11" t="e">
        <f t="shared" si="47"/>
        <v>#DIV/0!</v>
      </c>
      <c r="K109" s="11" t="e">
        <f t="shared" si="47"/>
        <v>#DIV/0!</v>
      </c>
      <c r="L109" s="11" t="e">
        <f t="shared" si="47"/>
        <v>#DIV/0!</v>
      </c>
      <c r="M109" s="11" t="e">
        <f t="shared" si="47"/>
        <v>#DIV/0!</v>
      </c>
      <c r="N109" s="11" t="e">
        <f t="shared" si="47"/>
        <v>#DIV/0!</v>
      </c>
      <c r="O109" s="12"/>
    </row>
    <row r="110" spans="2:15" x14ac:dyDescent="0.25">
      <c r="B110" s="306" t="s">
        <v>19</v>
      </c>
      <c r="C110" s="279"/>
      <c r="D110" s="11">
        <f t="shared" si="47"/>
        <v>-5.8376135032809362E-3</v>
      </c>
      <c r="E110" s="11">
        <f t="shared" si="47"/>
        <v>2.606938472774778E-2</v>
      </c>
      <c r="F110" s="11">
        <f t="shared" si="47"/>
        <v>3.8855906472709423E-2</v>
      </c>
      <c r="G110" s="11" t="e">
        <f t="shared" si="47"/>
        <v>#DIV/0!</v>
      </c>
      <c r="H110" s="11" t="e">
        <f t="shared" si="47"/>
        <v>#DIV/0!</v>
      </c>
      <c r="I110" s="11" t="e">
        <f t="shared" si="47"/>
        <v>#DIV/0!</v>
      </c>
      <c r="J110" s="11" t="e">
        <f t="shared" si="47"/>
        <v>#DIV/0!</v>
      </c>
      <c r="K110" s="11" t="e">
        <f t="shared" si="47"/>
        <v>#DIV/0!</v>
      </c>
      <c r="L110" s="11" t="e">
        <f t="shared" si="47"/>
        <v>#DIV/0!</v>
      </c>
      <c r="M110" s="11" t="e">
        <f t="shared" si="47"/>
        <v>#DIV/0!</v>
      </c>
      <c r="N110" s="11" t="e">
        <f t="shared" si="47"/>
        <v>#DIV/0!</v>
      </c>
      <c r="O110" s="12"/>
    </row>
    <row r="111" spans="2:15" x14ac:dyDescent="0.25">
      <c r="B111" s="306" t="s">
        <v>91</v>
      </c>
      <c r="C111" s="279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2"/>
    </row>
    <row r="112" spans="2:15" x14ac:dyDescent="0.25">
      <c r="B112" s="306" t="s">
        <v>21</v>
      </c>
      <c r="C112" s="279"/>
      <c r="D112" s="11">
        <f t="shared" si="47"/>
        <v>6.8114645801791163E-3</v>
      </c>
      <c r="E112" s="11">
        <f t="shared" si="47"/>
        <v>1.4287259576376998E-2</v>
      </c>
      <c r="F112" s="11">
        <f t="shared" si="47"/>
        <v>8.8957360095933691E-3</v>
      </c>
      <c r="G112" s="11" t="e">
        <f t="shared" si="47"/>
        <v>#DIV/0!</v>
      </c>
      <c r="H112" s="11" t="e">
        <f t="shared" si="47"/>
        <v>#DIV/0!</v>
      </c>
      <c r="I112" s="11" t="e">
        <f t="shared" si="47"/>
        <v>#DIV/0!</v>
      </c>
      <c r="J112" s="11" t="e">
        <f t="shared" si="47"/>
        <v>#DIV/0!</v>
      </c>
      <c r="K112" s="11" t="e">
        <f t="shared" si="47"/>
        <v>#DIV/0!</v>
      </c>
      <c r="L112" s="11" t="e">
        <f t="shared" si="47"/>
        <v>#DIV/0!</v>
      </c>
      <c r="M112" s="11" t="e">
        <f t="shared" si="47"/>
        <v>#DIV/0!</v>
      </c>
      <c r="N112" s="11" t="e">
        <f t="shared" si="47"/>
        <v>#DIV/0!</v>
      </c>
      <c r="O112" s="12"/>
    </row>
    <row r="113" spans="2:15" x14ac:dyDescent="0.25">
      <c r="B113" s="307" t="s">
        <v>22</v>
      </c>
      <c r="C113" s="279"/>
      <c r="D113" s="11">
        <f t="shared" si="47"/>
        <v>6.6560551686862812E-3</v>
      </c>
      <c r="E113" s="11">
        <f t="shared" si="47"/>
        <v>1.3911859361160017E-2</v>
      </c>
      <c r="F113" s="11">
        <f t="shared" si="47"/>
        <v>9.090663725929371E-3</v>
      </c>
      <c r="G113" s="11" t="e">
        <f t="shared" si="47"/>
        <v>#DIV/0!</v>
      </c>
      <c r="H113" s="11" t="e">
        <f t="shared" si="47"/>
        <v>#DIV/0!</v>
      </c>
      <c r="I113" s="11" t="e">
        <f t="shared" si="47"/>
        <v>#DIV/0!</v>
      </c>
      <c r="J113" s="11" t="e">
        <f t="shared" si="47"/>
        <v>#DIV/0!</v>
      </c>
      <c r="K113" s="11" t="e">
        <f t="shared" si="47"/>
        <v>#DIV/0!</v>
      </c>
      <c r="L113" s="11" t="e">
        <f t="shared" si="47"/>
        <v>#DIV/0!</v>
      </c>
      <c r="M113" s="11" t="e">
        <f t="shared" si="47"/>
        <v>#DIV/0!</v>
      </c>
      <c r="N113" s="11" t="e">
        <f t="shared" si="47"/>
        <v>#DIV/0!</v>
      </c>
      <c r="O113" s="12"/>
    </row>
    <row r="114" spans="2:15" x14ac:dyDescent="0.25">
      <c r="B114" s="284" t="s">
        <v>14</v>
      </c>
      <c r="C114" s="284"/>
      <c r="D114" s="284">
        <f t="shared" si="47"/>
        <v>8.0319126572205857E-3</v>
      </c>
      <c r="E114" s="284">
        <f t="shared" si="47"/>
        <v>1.3650667411311712E-2</v>
      </c>
      <c r="F114" s="284">
        <f t="shared" si="47"/>
        <v>3.956543979195537E-3</v>
      </c>
      <c r="G114" s="284" t="e">
        <f t="shared" si="47"/>
        <v>#DIV/0!</v>
      </c>
      <c r="H114" s="284" t="e">
        <f t="shared" si="47"/>
        <v>#DIV/0!</v>
      </c>
      <c r="I114" s="284" t="e">
        <f t="shared" si="47"/>
        <v>#DIV/0!</v>
      </c>
      <c r="J114" s="284" t="e">
        <f t="shared" si="47"/>
        <v>#DIV/0!</v>
      </c>
      <c r="K114" s="284" t="e">
        <f t="shared" si="47"/>
        <v>#DIV/0!</v>
      </c>
      <c r="L114" s="284" t="e">
        <f t="shared" si="47"/>
        <v>#DIV/0!</v>
      </c>
      <c r="M114" s="284" t="e">
        <f t="shared" si="47"/>
        <v>#DIV/0!</v>
      </c>
      <c r="N114" s="284" t="e">
        <f t="shared" si="47"/>
        <v>#DIV/0!</v>
      </c>
      <c r="O114" s="284" t="e">
        <f>+AVERAGE(I114:N114)</f>
        <v>#DIV/0!</v>
      </c>
    </row>
  </sheetData>
  <conditionalFormatting sqref="C1:N5 D6:N6 C69:N1048576 C68 O15 C7:N67">
    <cfRule type="containsText" dxfId="251" priority="1" operator="containsText" text="*">
      <formula>NOT(ISERROR(SEARCH("*",C1)))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AE102"/>
  <sheetViews>
    <sheetView showGridLines="0" topLeftCell="A5" zoomScale="70" zoomScaleNormal="70" workbookViewId="0">
      <selection activeCell="L35" sqref="L35"/>
    </sheetView>
  </sheetViews>
  <sheetFormatPr baseColWidth="10" defaultColWidth="11.42578125" defaultRowHeight="15.75" x14ac:dyDescent="0.25"/>
  <cols>
    <col min="1" max="1" width="3.7109375" style="95" customWidth="1"/>
    <col min="2" max="2" width="24.5703125" style="95" customWidth="1"/>
    <col min="3" max="10" width="11.7109375" style="95" customWidth="1"/>
    <col min="11" max="11" width="13.85546875" style="95" customWidth="1"/>
    <col min="12" max="12" width="11.7109375" style="95" customWidth="1"/>
    <col min="13" max="13" width="14.5703125" style="95" bestFit="1" customWidth="1"/>
    <col min="14" max="14" width="16.85546875" style="95" customWidth="1"/>
    <col min="15" max="15" width="12.85546875" style="95" bestFit="1" customWidth="1"/>
    <col min="16" max="16" width="4.5703125" style="95" customWidth="1"/>
    <col min="17" max="17" width="4.85546875" style="95" customWidth="1"/>
    <col min="18" max="18" width="20.28515625" style="95" customWidth="1"/>
    <col min="19" max="26" width="11.42578125" style="95"/>
    <col min="27" max="30" width="16.85546875" style="95" customWidth="1"/>
    <col min="31" max="31" width="14.42578125" style="95" customWidth="1"/>
    <col min="32" max="16384" width="11.42578125" style="95"/>
  </cols>
  <sheetData>
    <row r="1" spans="2:31" x14ac:dyDescent="0.25">
      <c r="B1" s="145" t="s">
        <v>96</v>
      </c>
      <c r="R1" s="145" t="str">
        <f>+B1</f>
        <v>AUTORIDAD DE FISCALIZACION DE ELECTRICIDAD Y TECNOLOGÍA NUCLEAR (AETN)</v>
      </c>
    </row>
    <row r="2" spans="2:31" x14ac:dyDescent="0.25">
      <c r="B2" s="145" t="s">
        <v>151</v>
      </c>
      <c r="R2" s="145" t="str">
        <f>+B2</f>
        <v>ENDE DELBENI S.A.M. - (Sistema Santa Rosa)</v>
      </c>
    </row>
    <row r="3" spans="2:31" x14ac:dyDescent="0.25">
      <c r="B3" s="145" t="str">
        <f>+'ENDE DELBENI - San Borja'!B3</f>
        <v>CONSOLIDADO - con IVA</v>
      </c>
      <c r="R3" s="145" t="str">
        <f>+'ENDE DELBENI - San Borja'!Q3</f>
        <v>CONSOLIDADO - sin IVA</v>
      </c>
    </row>
    <row r="4" spans="2:31" x14ac:dyDescent="0.25">
      <c r="B4" s="145" t="str">
        <f>+'ENDE DELBENI - San Borja'!B4</f>
        <v>ESTADÍSTICAS GESTIÓN 2025</v>
      </c>
      <c r="R4" s="145" t="str">
        <f>+B4</f>
        <v>ESTADÍSTICAS GESTIÓN 2025</v>
      </c>
    </row>
    <row r="5" spans="2:31" x14ac:dyDescent="0.25">
      <c r="B5" s="145"/>
    </row>
    <row r="6" spans="2:31" x14ac:dyDescent="0.25">
      <c r="B6" s="145" t="s">
        <v>157</v>
      </c>
      <c r="R6" s="145" t="str">
        <f>+B6</f>
        <v>NÚMERO DE CONSUMIDORES</v>
      </c>
    </row>
    <row r="7" spans="2:31" x14ac:dyDescent="0.25">
      <c r="B7" s="145"/>
      <c r="R7" s="145"/>
    </row>
    <row r="8" spans="2:31" x14ac:dyDescent="0.25">
      <c r="B8" s="182" t="s">
        <v>26</v>
      </c>
      <c r="C8" s="202" t="s">
        <v>2</v>
      </c>
      <c r="D8" s="202" t="s">
        <v>3</v>
      </c>
      <c r="E8" s="202" t="s">
        <v>4</v>
      </c>
      <c r="F8" s="202" t="s">
        <v>5</v>
      </c>
      <c r="G8" s="202" t="s">
        <v>6</v>
      </c>
      <c r="H8" s="202" t="s">
        <v>7</v>
      </c>
      <c r="I8" s="202" t="s">
        <v>8</v>
      </c>
      <c r="J8" s="202" t="s">
        <v>9</v>
      </c>
      <c r="K8" s="202" t="s">
        <v>10</v>
      </c>
      <c r="L8" s="202" t="s">
        <v>11</v>
      </c>
      <c r="M8" s="202" t="s">
        <v>12</v>
      </c>
      <c r="N8" s="202" t="s">
        <v>13</v>
      </c>
      <c r="O8" s="203" t="s">
        <v>15</v>
      </c>
      <c r="P8" s="325"/>
      <c r="Q8" s="325"/>
      <c r="R8" s="182" t="s">
        <v>26</v>
      </c>
      <c r="S8" s="202" t="s">
        <v>2</v>
      </c>
      <c r="T8" s="202" t="s">
        <v>3</v>
      </c>
      <c r="U8" s="202" t="s">
        <v>4</v>
      </c>
      <c r="V8" s="202" t="s">
        <v>5</v>
      </c>
      <c r="W8" s="202" t="s">
        <v>6</v>
      </c>
      <c r="X8" s="202" t="s">
        <v>7</v>
      </c>
      <c r="Y8" s="202" t="s">
        <v>8</v>
      </c>
      <c r="Z8" s="202" t="s">
        <v>9</v>
      </c>
      <c r="AA8" s="202" t="s">
        <v>10</v>
      </c>
      <c r="AB8" s="202" t="s">
        <v>11</v>
      </c>
      <c r="AC8" s="202" t="s">
        <v>12</v>
      </c>
      <c r="AD8" s="202" t="s">
        <v>13</v>
      </c>
      <c r="AE8" s="203" t="s">
        <v>15</v>
      </c>
    </row>
    <row r="9" spans="2:31" x14ac:dyDescent="0.25">
      <c r="B9" s="148" t="s">
        <v>102</v>
      </c>
      <c r="C9" s="204">
        <f>+'[106]CONSOLIDADO (2)'!B9</f>
        <v>1761</v>
      </c>
      <c r="D9" s="204">
        <f>+'[106]CONSOLIDADO (2)'!C9</f>
        <v>1757</v>
      </c>
      <c r="E9" s="204">
        <f>+'[106]CONSOLIDADO (2)'!D9</f>
        <v>1763</v>
      </c>
      <c r="F9" s="204">
        <f>+'[106]CONSOLIDADO (2)'!E9</f>
        <v>1760</v>
      </c>
      <c r="G9" s="204">
        <f>+'[106]CONSOLIDADO (2)'!F9</f>
        <v>0</v>
      </c>
      <c r="H9" s="204">
        <f>+'[106]CONSOLIDADO (2)'!G9</f>
        <v>0</v>
      </c>
      <c r="I9" s="204">
        <f>+'[106]CONSOLIDADO (2)'!H9</f>
        <v>0</v>
      </c>
      <c r="J9" s="204">
        <f>+'[106]CONSOLIDADO (2)'!I9</f>
        <v>0</v>
      </c>
      <c r="K9" s="204">
        <f>+'[106]CONSOLIDADO (2)'!J9</f>
        <v>0</v>
      </c>
      <c r="L9" s="204">
        <f>+'[106]CONSOLIDADO (2)'!K9</f>
        <v>0</v>
      </c>
      <c r="M9" s="204">
        <f>+'[106]CONSOLIDADO (2)'!L9</f>
        <v>0</v>
      </c>
      <c r="N9" s="204">
        <f>+'[106]CONSOLIDADO (2)'!M9</f>
        <v>0</v>
      </c>
      <c r="O9" s="205">
        <f>+N9</f>
        <v>0</v>
      </c>
      <c r="R9" s="148" t="str">
        <f>+B9</f>
        <v>Domiciliario</v>
      </c>
      <c r="S9" s="204">
        <f>+C9</f>
        <v>1761</v>
      </c>
      <c r="T9" s="204">
        <f t="shared" ref="T9:AD14" si="0">+D9</f>
        <v>1757</v>
      </c>
      <c r="U9" s="204">
        <f t="shared" si="0"/>
        <v>1763</v>
      </c>
      <c r="V9" s="204">
        <f t="shared" si="0"/>
        <v>1760</v>
      </c>
      <c r="W9" s="204">
        <f t="shared" si="0"/>
        <v>0</v>
      </c>
      <c r="X9" s="204">
        <f t="shared" si="0"/>
        <v>0</v>
      </c>
      <c r="Y9" s="204">
        <f t="shared" si="0"/>
        <v>0</v>
      </c>
      <c r="Z9" s="204">
        <f t="shared" si="0"/>
        <v>0</v>
      </c>
      <c r="AA9" s="204">
        <f t="shared" si="0"/>
        <v>0</v>
      </c>
      <c r="AB9" s="204">
        <f t="shared" si="0"/>
        <v>0</v>
      </c>
      <c r="AC9" s="204">
        <f t="shared" si="0"/>
        <v>0</v>
      </c>
      <c r="AD9" s="204">
        <f t="shared" si="0"/>
        <v>0</v>
      </c>
      <c r="AE9" s="205">
        <f t="shared" ref="AE9:AE15" si="1">+AD9</f>
        <v>0</v>
      </c>
    </row>
    <row r="10" spans="2:31" x14ac:dyDescent="0.25">
      <c r="B10" s="148" t="s">
        <v>18</v>
      </c>
      <c r="C10" s="204">
        <f>+'[106]CONSOLIDADO (2)'!B10</f>
        <v>176</v>
      </c>
      <c r="D10" s="204">
        <f>+'[106]CONSOLIDADO (2)'!C10</f>
        <v>171</v>
      </c>
      <c r="E10" s="204">
        <f>+'[106]CONSOLIDADO (2)'!D10</f>
        <v>172</v>
      </c>
      <c r="F10" s="204">
        <f>+'[106]CONSOLIDADO (2)'!E10</f>
        <v>178</v>
      </c>
      <c r="G10" s="204">
        <f>+'[106]CONSOLIDADO (2)'!F10</f>
        <v>0</v>
      </c>
      <c r="H10" s="204">
        <f>+'[106]CONSOLIDADO (2)'!G10</f>
        <v>0</v>
      </c>
      <c r="I10" s="204">
        <f>+'[106]CONSOLIDADO (2)'!H10</f>
        <v>0</v>
      </c>
      <c r="J10" s="204">
        <f>+'[106]CONSOLIDADO (2)'!I10</f>
        <v>0</v>
      </c>
      <c r="K10" s="204">
        <f>+'[106]CONSOLIDADO (2)'!J10</f>
        <v>0</v>
      </c>
      <c r="L10" s="204">
        <f>+'[106]CONSOLIDADO (2)'!K10</f>
        <v>0</v>
      </c>
      <c r="M10" s="204">
        <f>+'[106]CONSOLIDADO (2)'!L10</f>
        <v>0</v>
      </c>
      <c r="N10" s="204">
        <f>+'[106]CONSOLIDADO (2)'!M10</f>
        <v>0</v>
      </c>
      <c r="O10" s="205">
        <f t="shared" ref="O10:O14" si="2">+N10</f>
        <v>0</v>
      </c>
      <c r="R10" s="148" t="str">
        <f>+B10</f>
        <v>General</v>
      </c>
      <c r="S10" s="204">
        <f>+C10</f>
        <v>176</v>
      </c>
      <c r="T10" s="204">
        <f t="shared" si="0"/>
        <v>171</v>
      </c>
      <c r="U10" s="204">
        <f t="shared" si="0"/>
        <v>172</v>
      </c>
      <c r="V10" s="204">
        <f t="shared" si="0"/>
        <v>178</v>
      </c>
      <c r="W10" s="204">
        <f t="shared" si="0"/>
        <v>0</v>
      </c>
      <c r="X10" s="204">
        <f t="shared" si="0"/>
        <v>0</v>
      </c>
      <c r="Y10" s="204">
        <f t="shared" si="0"/>
        <v>0</v>
      </c>
      <c r="Z10" s="204">
        <f t="shared" si="0"/>
        <v>0</v>
      </c>
      <c r="AA10" s="204">
        <f t="shared" si="0"/>
        <v>0</v>
      </c>
      <c r="AB10" s="204">
        <f t="shared" si="0"/>
        <v>0</v>
      </c>
      <c r="AC10" s="204">
        <f t="shared" si="0"/>
        <v>0</v>
      </c>
      <c r="AD10" s="204">
        <f t="shared" si="0"/>
        <v>0</v>
      </c>
      <c r="AE10" s="205">
        <f t="shared" si="1"/>
        <v>0</v>
      </c>
    </row>
    <row r="11" spans="2:31" x14ac:dyDescent="0.25">
      <c r="B11" s="148" t="s">
        <v>19</v>
      </c>
      <c r="C11" s="204">
        <f>+'[106]CONSOLIDADO (2)'!B11</f>
        <v>17</v>
      </c>
      <c r="D11" s="204">
        <f>+'[106]CONSOLIDADO (2)'!C11</f>
        <v>17</v>
      </c>
      <c r="E11" s="204">
        <f>+'[106]CONSOLIDADO (2)'!D11</f>
        <v>17</v>
      </c>
      <c r="F11" s="204">
        <f>+'[106]CONSOLIDADO (2)'!E11</f>
        <v>17</v>
      </c>
      <c r="G11" s="204">
        <f>+'[106]CONSOLIDADO (2)'!F11</f>
        <v>0</v>
      </c>
      <c r="H11" s="204">
        <f>+'[106]CONSOLIDADO (2)'!G11</f>
        <v>0</v>
      </c>
      <c r="I11" s="204">
        <f>+'[106]CONSOLIDADO (2)'!H11</f>
        <v>0</v>
      </c>
      <c r="J11" s="204">
        <f>+'[106]CONSOLIDADO (2)'!I11</f>
        <v>0</v>
      </c>
      <c r="K11" s="204">
        <f>+'[106]CONSOLIDADO (2)'!J11</f>
        <v>0</v>
      </c>
      <c r="L11" s="204">
        <f>+'[106]CONSOLIDADO (2)'!K11</f>
        <v>0</v>
      </c>
      <c r="M11" s="204">
        <f>+'[106]CONSOLIDADO (2)'!L11</f>
        <v>0</v>
      </c>
      <c r="N11" s="204">
        <f>+'[106]CONSOLIDADO (2)'!M11</f>
        <v>0</v>
      </c>
      <c r="O11" s="205">
        <f t="shared" si="2"/>
        <v>0</v>
      </c>
      <c r="R11" s="148" t="str">
        <f t="shared" ref="R11:R14" si="3">+B11</f>
        <v>Industrial</v>
      </c>
      <c r="S11" s="204">
        <f>+C11</f>
        <v>17</v>
      </c>
      <c r="T11" s="204">
        <f t="shared" si="0"/>
        <v>17</v>
      </c>
      <c r="U11" s="204">
        <f t="shared" si="0"/>
        <v>17</v>
      </c>
      <c r="V11" s="204">
        <f t="shared" si="0"/>
        <v>17</v>
      </c>
      <c r="W11" s="204">
        <f t="shared" si="0"/>
        <v>0</v>
      </c>
      <c r="X11" s="204">
        <f t="shared" si="0"/>
        <v>0</v>
      </c>
      <c r="Y11" s="204">
        <f t="shared" si="0"/>
        <v>0</v>
      </c>
      <c r="Z11" s="204">
        <f t="shared" si="0"/>
        <v>0</v>
      </c>
      <c r="AA11" s="204">
        <f t="shared" si="0"/>
        <v>0</v>
      </c>
      <c r="AB11" s="204">
        <f t="shared" si="0"/>
        <v>0</v>
      </c>
      <c r="AC11" s="204">
        <f t="shared" si="0"/>
        <v>0</v>
      </c>
      <c r="AD11" s="204">
        <f t="shared" si="0"/>
        <v>0</v>
      </c>
      <c r="AE11" s="205">
        <f t="shared" si="1"/>
        <v>0</v>
      </c>
    </row>
    <row r="12" spans="2:31" x14ac:dyDescent="0.25">
      <c r="B12" s="148" t="s">
        <v>91</v>
      </c>
      <c r="C12" s="204">
        <f>+'[106]CONSOLIDADO (2)'!B12</f>
        <v>0</v>
      </c>
      <c r="D12" s="204">
        <f>+'[106]CONSOLIDADO (2)'!C12</f>
        <v>0</v>
      </c>
      <c r="E12" s="204">
        <f>+'[106]CONSOLIDADO (2)'!D12</f>
        <v>0</v>
      </c>
      <c r="F12" s="204">
        <f>+'[106]CONSOLIDADO (2)'!E12</f>
        <v>0</v>
      </c>
      <c r="G12" s="204">
        <f>+'[106]CONSOLIDADO (2)'!F12</f>
        <v>0</v>
      </c>
      <c r="H12" s="204">
        <f>+'[106]CONSOLIDADO (2)'!G12</f>
        <v>0</v>
      </c>
      <c r="I12" s="204">
        <f>+'[106]CONSOLIDADO (2)'!H12</f>
        <v>0</v>
      </c>
      <c r="J12" s="204">
        <f>+'[106]CONSOLIDADO (2)'!I12</f>
        <v>0</v>
      </c>
      <c r="K12" s="204">
        <f>+'[106]CONSOLIDADO (2)'!J12</f>
        <v>0</v>
      </c>
      <c r="L12" s="204">
        <f>+'[106]CONSOLIDADO (2)'!K12</f>
        <v>0</v>
      </c>
      <c r="M12" s="204">
        <f>+'[106]CONSOLIDADO (2)'!L12</f>
        <v>0</v>
      </c>
      <c r="N12" s="204">
        <f>+'[106]CONSOLIDADO (2)'!M12</f>
        <v>0</v>
      </c>
      <c r="O12" s="205">
        <f t="shared" si="2"/>
        <v>0</v>
      </c>
      <c r="R12" s="148" t="str">
        <f t="shared" si="3"/>
        <v>Minería</v>
      </c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</row>
    <row r="13" spans="2:31" x14ac:dyDescent="0.25">
      <c r="B13" s="148" t="s">
        <v>21</v>
      </c>
      <c r="C13" s="204">
        <f>+'[106]CONSOLIDADO (2)'!B13</f>
        <v>3</v>
      </c>
      <c r="D13" s="204">
        <f>+'[106]CONSOLIDADO (2)'!C13</f>
        <v>3</v>
      </c>
      <c r="E13" s="204">
        <f>+'[106]CONSOLIDADO (2)'!D13</f>
        <v>3</v>
      </c>
      <c r="F13" s="204">
        <f>+'[106]CONSOLIDADO (2)'!E13</f>
        <v>3</v>
      </c>
      <c r="G13" s="204">
        <f>+'[106]CONSOLIDADO (2)'!F13</f>
        <v>0</v>
      </c>
      <c r="H13" s="204">
        <f>+'[106]CONSOLIDADO (2)'!G13</f>
        <v>0</v>
      </c>
      <c r="I13" s="204">
        <f>+'[106]CONSOLIDADO (2)'!H13</f>
        <v>0</v>
      </c>
      <c r="J13" s="204">
        <f>+'[106]CONSOLIDADO (2)'!I13</f>
        <v>0</v>
      </c>
      <c r="K13" s="204">
        <f>+'[106]CONSOLIDADO (2)'!J13</f>
        <v>0</v>
      </c>
      <c r="L13" s="204">
        <f>+'[106]CONSOLIDADO (2)'!K13</f>
        <v>0</v>
      </c>
      <c r="M13" s="204">
        <f>+'[106]CONSOLIDADO (2)'!L13</f>
        <v>0</v>
      </c>
      <c r="N13" s="204">
        <f>+'[106]CONSOLIDADO (2)'!M13</f>
        <v>0</v>
      </c>
      <c r="O13" s="205">
        <f t="shared" si="2"/>
        <v>0</v>
      </c>
      <c r="R13" s="148" t="str">
        <f t="shared" si="3"/>
        <v>Alumbrado Público</v>
      </c>
      <c r="S13" s="204">
        <f>+C13</f>
        <v>3</v>
      </c>
      <c r="T13" s="204">
        <f t="shared" si="0"/>
        <v>3</v>
      </c>
      <c r="U13" s="204">
        <f t="shared" si="0"/>
        <v>3</v>
      </c>
      <c r="V13" s="204">
        <f t="shared" si="0"/>
        <v>3</v>
      </c>
      <c r="W13" s="204">
        <f t="shared" si="0"/>
        <v>0</v>
      </c>
      <c r="X13" s="204">
        <f t="shared" si="0"/>
        <v>0</v>
      </c>
      <c r="Y13" s="204">
        <f t="shared" si="0"/>
        <v>0</v>
      </c>
      <c r="Z13" s="204">
        <f t="shared" si="0"/>
        <v>0</v>
      </c>
      <c r="AA13" s="204">
        <f t="shared" si="0"/>
        <v>0</v>
      </c>
      <c r="AB13" s="204">
        <f t="shared" si="0"/>
        <v>0</v>
      </c>
      <c r="AC13" s="204">
        <f t="shared" si="0"/>
        <v>0</v>
      </c>
      <c r="AD13" s="204">
        <f t="shared" si="0"/>
        <v>0</v>
      </c>
      <c r="AE13" s="205">
        <f t="shared" si="1"/>
        <v>0</v>
      </c>
    </row>
    <row r="14" spans="2:31" x14ac:dyDescent="0.25">
      <c r="B14" s="164" t="s">
        <v>22</v>
      </c>
      <c r="C14" s="204">
        <f>+'[106]CONSOLIDADO (2)'!B14</f>
        <v>7</v>
      </c>
      <c r="D14" s="204">
        <f>+'[106]CONSOLIDADO (2)'!C14</f>
        <v>7</v>
      </c>
      <c r="E14" s="204">
        <f>+'[106]CONSOLIDADO (2)'!D14</f>
        <v>7</v>
      </c>
      <c r="F14" s="204">
        <f>+'[106]CONSOLIDADO (2)'!E14</f>
        <v>7</v>
      </c>
      <c r="G14" s="204">
        <f>+'[106]CONSOLIDADO (2)'!F14</f>
        <v>0</v>
      </c>
      <c r="H14" s="204">
        <f>+'[106]CONSOLIDADO (2)'!G14</f>
        <v>0</v>
      </c>
      <c r="I14" s="204">
        <f>+'[106]CONSOLIDADO (2)'!H14</f>
        <v>0</v>
      </c>
      <c r="J14" s="204">
        <f>+'[106]CONSOLIDADO (2)'!I14</f>
        <v>0</v>
      </c>
      <c r="K14" s="204">
        <f>+'[106]CONSOLIDADO (2)'!J14</f>
        <v>0</v>
      </c>
      <c r="L14" s="204">
        <f>+'[106]CONSOLIDADO (2)'!K14</f>
        <v>0</v>
      </c>
      <c r="M14" s="204">
        <f>+'[106]CONSOLIDADO (2)'!L14</f>
        <v>0</v>
      </c>
      <c r="N14" s="204">
        <f>+'[106]CONSOLIDADO (2)'!M14</f>
        <v>0</v>
      </c>
      <c r="O14" s="205">
        <f t="shared" si="2"/>
        <v>0</v>
      </c>
      <c r="R14" s="148" t="str">
        <f t="shared" si="3"/>
        <v>Otros</v>
      </c>
      <c r="S14" s="204">
        <f>+C14</f>
        <v>7</v>
      </c>
      <c r="T14" s="204">
        <f t="shared" si="0"/>
        <v>7</v>
      </c>
      <c r="U14" s="204">
        <f t="shared" si="0"/>
        <v>7</v>
      </c>
      <c r="V14" s="204">
        <f t="shared" si="0"/>
        <v>7</v>
      </c>
      <c r="W14" s="204">
        <f t="shared" si="0"/>
        <v>0</v>
      </c>
      <c r="X14" s="204">
        <f t="shared" si="0"/>
        <v>0</v>
      </c>
      <c r="Y14" s="204">
        <f t="shared" si="0"/>
        <v>0</v>
      </c>
      <c r="Z14" s="204">
        <f t="shared" si="0"/>
        <v>0</v>
      </c>
      <c r="AA14" s="204">
        <f t="shared" si="0"/>
        <v>0</v>
      </c>
      <c r="AB14" s="204">
        <f t="shared" si="0"/>
        <v>0</v>
      </c>
      <c r="AC14" s="204">
        <f t="shared" si="0"/>
        <v>0</v>
      </c>
      <c r="AD14" s="204">
        <f t="shared" si="0"/>
        <v>0</v>
      </c>
      <c r="AE14" s="205">
        <f t="shared" si="1"/>
        <v>0</v>
      </c>
    </row>
    <row r="15" spans="2:31" x14ac:dyDescent="0.25">
      <c r="B15" s="167" t="s">
        <v>14</v>
      </c>
      <c r="C15" s="206">
        <f>SUM(C9:C14)</f>
        <v>1964</v>
      </c>
      <c r="D15" s="206">
        <f t="shared" ref="D15:N15" si="4">SUM(D9:D14)</f>
        <v>1955</v>
      </c>
      <c r="E15" s="206">
        <f t="shared" si="4"/>
        <v>1962</v>
      </c>
      <c r="F15" s="206">
        <f t="shared" si="4"/>
        <v>1965</v>
      </c>
      <c r="G15" s="206">
        <f t="shared" ref="G15:N15" si="5">SUM(G9:G14)</f>
        <v>0</v>
      </c>
      <c r="H15" s="206">
        <f t="shared" si="5"/>
        <v>0</v>
      </c>
      <c r="I15" s="206">
        <f t="shared" si="5"/>
        <v>0</v>
      </c>
      <c r="J15" s="206">
        <f t="shared" si="5"/>
        <v>0</v>
      </c>
      <c r="K15" s="206">
        <f t="shared" si="5"/>
        <v>0</v>
      </c>
      <c r="L15" s="206">
        <f t="shared" si="5"/>
        <v>0</v>
      </c>
      <c r="M15" s="206">
        <f t="shared" si="5"/>
        <v>0</v>
      </c>
      <c r="N15" s="206">
        <f t="shared" si="5"/>
        <v>0</v>
      </c>
      <c r="O15" s="207">
        <f>+N15</f>
        <v>0</v>
      </c>
      <c r="R15" s="167" t="s">
        <v>14</v>
      </c>
      <c r="S15" s="206">
        <f>SUM(S9:S14)</f>
        <v>1964</v>
      </c>
      <c r="T15" s="206">
        <f>SUM(T9:T14)</f>
        <v>1955</v>
      </c>
      <c r="U15" s="206">
        <f t="shared" ref="U15:AD15" si="6">SUM(U9:U14)</f>
        <v>1962</v>
      </c>
      <c r="V15" s="206">
        <f t="shared" si="6"/>
        <v>1965</v>
      </c>
      <c r="W15" s="206">
        <f t="shared" si="6"/>
        <v>0</v>
      </c>
      <c r="X15" s="206">
        <f t="shared" si="6"/>
        <v>0</v>
      </c>
      <c r="Y15" s="206">
        <f t="shared" si="6"/>
        <v>0</v>
      </c>
      <c r="Z15" s="206">
        <f t="shared" si="6"/>
        <v>0</v>
      </c>
      <c r="AA15" s="206">
        <f t="shared" si="6"/>
        <v>0</v>
      </c>
      <c r="AB15" s="206">
        <f t="shared" si="6"/>
        <v>0</v>
      </c>
      <c r="AC15" s="206">
        <f t="shared" si="6"/>
        <v>0</v>
      </c>
      <c r="AD15" s="206">
        <f t="shared" si="6"/>
        <v>0</v>
      </c>
      <c r="AE15" s="207">
        <f t="shared" si="1"/>
        <v>0</v>
      </c>
    </row>
    <row r="16" spans="2:31" x14ac:dyDescent="0.25">
      <c r="C16" s="189"/>
      <c r="D16" s="185"/>
      <c r="E16" s="185"/>
      <c r="F16" s="189"/>
      <c r="G16" s="185"/>
      <c r="H16" s="185"/>
      <c r="I16" s="189"/>
      <c r="J16" s="185"/>
      <c r="K16" s="185"/>
      <c r="L16" s="189"/>
      <c r="M16" s="185"/>
      <c r="N16" s="185"/>
      <c r="O16" s="189" t="s">
        <v>16</v>
      </c>
    </row>
    <row r="17" spans="2:31" x14ac:dyDescent="0.25">
      <c r="B17" s="145" t="s">
        <v>40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R17" s="145" t="s">
        <v>40</v>
      </c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</row>
    <row r="18" spans="2:31" x14ac:dyDescent="0.25"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</row>
    <row r="19" spans="2:31" x14ac:dyDescent="0.25">
      <c r="B19" s="190" t="s">
        <v>26</v>
      </c>
      <c r="C19" s="183" t="s">
        <v>2</v>
      </c>
      <c r="D19" s="183" t="s">
        <v>3</v>
      </c>
      <c r="E19" s="183" t="s">
        <v>4</v>
      </c>
      <c r="F19" s="183" t="s">
        <v>5</v>
      </c>
      <c r="G19" s="183" t="s">
        <v>6</v>
      </c>
      <c r="H19" s="183" t="s">
        <v>7</v>
      </c>
      <c r="I19" s="183" t="s">
        <v>8</v>
      </c>
      <c r="J19" s="183" t="s">
        <v>9</v>
      </c>
      <c r="K19" s="183" t="s">
        <v>10</v>
      </c>
      <c r="L19" s="183" t="s">
        <v>11</v>
      </c>
      <c r="M19" s="183" t="s">
        <v>12</v>
      </c>
      <c r="N19" s="183" t="s">
        <v>13</v>
      </c>
      <c r="O19" s="184" t="s">
        <v>24</v>
      </c>
      <c r="P19" s="325"/>
      <c r="Q19" s="325"/>
      <c r="R19" s="190" t="s">
        <v>26</v>
      </c>
      <c r="S19" s="183" t="s">
        <v>2</v>
      </c>
      <c r="T19" s="183" t="s">
        <v>3</v>
      </c>
      <c r="U19" s="183" t="s">
        <v>4</v>
      </c>
      <c r="V19" s="183" t="s">
        <v>5</v>
      </c>
      <c r="W19" s="183" t="s">
        <v>6</v>
      </c>
      <c r="X19" s="183" t="s">
        <v>7</v>
      </c>
      <c r="Y19" s="183" t="s">
        <v>8</v>
      </c>
      <c r="Z19" s="183" t="s">
        <v>9</v>
      </c>
      <c r="AA19" s="183" t="s">
        <v>10</v>
      </c>
      <c r="AB19" s="183" t="s">
        <v>11</v>
      </c>
      <c r="AC19" s="183" t="s">
        <v>12</v>
      </c>
      <c r="AD19" s="183" t="s">
        <v>13</v>
      </c>
      <c r="AE19" s="184" t="s">
        <v>24</v>
      </c>
    </row>
    <row r="20" spans="2:31" x14ac:dyDescent="0.25">
      <c r="B20" s="148" t="s">
        <v>102</v>
      </c>
      <c r="C20" s="185">
        <f>+'[106]CONSOLIDADO (2)'!B20</f>
        <v>227.03800000000001</v>
      </c>
      <c r="D20" s="185">
        <f>+'[106]CONSOLIDADO (2)'!C20</f>
        <v>232.78100000000001</v>
      </c>
      <c r="E20" s="185">
        <f>+'[106]CONSOLIDADO (2)'!D20</f>
        <v>208.60499999999999</v>
      </c>
      <c r="F20" s="185">
        <f>+'[106]CONSOLIDADO (2)'!E20</f>
        <v>204.94200000000001</v>
      </c>
      <c r="G20" s="185">
        <f>+'[106]CONSOLIDADO (2)'!F20</f>
        <v>0</v>
      </c>
      <c r="H20" s="185">
        <f>+'[106]CONSOLIDADO (2)'!G20</f>
        <v>0</v>
      </c>
      <c r="I20" s="185">
        <f>+'[106]CONSOLIDADO (2)'!H20</f>
        <v>0</v>
      </c>
      <c r="J20" s="185">
        <f>+'[106]CONSOLIDADO (2)'!I20</f>
        <v>0</v>
      </c>
      <c r="K20" s="185">
        <f>+'[106]CONSOLIDADO (2)'!J20</f>
        <v>0</v>
      </c>
      <c r="L20" s="185">
        <f>+'[106]CONSOLIDADO (2)'!K20</f>
        <v>0</v>
      </c>
      <c r="M20" s="185">
        <f>+'[106]CONSOLIDADO (2)'!L20</f>
        <v>0</v>
      </c>
      <c r="N20" s="185">
        <f>+'[106]CONSOLIDADO (2)'!M20</f>
        <v>0</v>
      </c>
      <c r="O20" s="186">
        <f>SUM(C20:N20)</f>
        <v>873.36599999999999</v>
      </c>
      <c r="R20" s="148" t="str">
        <f>+B20</f>
        <v>Domiciliario</v>
      </c>
      <c r="S20" s="185">
        <f>+C20</f>
        <v>227.03800000000001</v>
      </c>
      <c r="T20" s="185">
        <f t="shared" ref="T20:AD25" si="7">+D20</f>
        <v>232.78100000000001</v>
      </c>
      <c r="U20" s="185">
        <f t="shared" si="7"/>
        <v>208.60499999999999</v>
      </c>
      <c r="V20" s="185">
        <f t="shared" si="7"/>
        <v>204.94200000000001</v>
      </c>
      <c r="W20" s="185">
        <f t="shared" si="7"/>
        <v>0</v>
      </c>
      <c r="X20" s="185">
        <f t="shared" si="7"/>
        <v>0</v>
      </c>
      <c r="Y20" s="185">
        <f t="shared" si="7"/>
        <v>0</v>
      </c>
      <c r="Z20" s="185">
        <f t="shared" si="7"/>
        <v>0</v>
      </c>
      <c r="AA20" s="185">
        <f t="shared" si="7"/>
        <v>0</v>
      </c>
      <c r="AB20" s="185">
        <f t="shared" si="7"/>
        <v>0</v>
      </c>
      <c r="AC20" s="185">
        <f t="shared" si="7"/>
        <v>0</v>
      </c>
      <c r="AD20" s="185">
        <f t="shared" si="7"/>
        <v>0</v>
      </c>
      <c r="AE20" s="186">
        <f>SUM(S20:AD20)</f>
        <v>873.36599999999999</v>
      </c>
    </row>
    <row r="21" spans="2:31" x14ac:dyDescent="0.25">
      <c r="B21" s="148" t="s">
        <v>18</v>
      </c>
      <c r="C21" s="185">
        <f>+'[106]CONSOLIDADO (2)'!B21</f>
        <v>71.575999999999993</v>
      </c>
      <c r="D21" s="185">
        <f>+'[106]CONSOLIDADO (2)'!C21</f>
        <v>69.168999999999997</v>
      </c>
      <c r="E21" s="185">
        <f>+'[106]CONSOLIDADO (2)'!D21</f>
        <v>60.52</v>
      </c>
      <c r="F21" s="185">
        <f>+'[106]CONSOLIDADO (2)'!E21</f>
        <v>64.754000000000005</v>
      </c>
      <c r="G21" s="185">
        <f>+'[106]CONSOLIDADO (2)'!F21</f>
        <v>0</v>
      </c>
      <c r="H21" s="185">
        <f>+'[106]CONSOLIDADO (2)'!G21</f>
        <v>0</v>
      </c>
      <c r="I21" s="185">
        <f>+'[106]CONSOLIDADO (2)'!H21</f>
        <v>0</v>
      </c>
      <c r="J21" s="185">
        <f>+'[106]CONSOLIDADO (2)'!I21</f>
        <v>0</v>
      </c>
      <c r="K21" s="185">
        <f>+'[106]CONSOLIDADO (2)'!J21</f>
        <v>0</v>
      </c>
      <c r="L21" s="185">
        <f>+'[106]CONSOLIDADO (2)'!K21</f>
        <v>0</v>
      </c>
      <c r="M21" s="185">
        <f>+'[106]CONSOLIDADO (2)'!L21</f>
        <v>0</v>
      </c>
      <c r="N21" s="185">
        <f>+'[106]CONSOLIDADO (2)'!M21</f>
        <v>0</v>
      </c>
      <c r="O21" s="186">
        <f t="shared" ref="O21:O25" si="8">SUM(C21:N21)</f>
        <v>266.01900000000001</v>
      </c>
      <c r="R21" s="148" t="str">
        <f>+B21</f>
        <v>General</v>
      </c>
      <c r="S21" s="185">
        <f>+C21</f>
        <v>71.575999999999993</v>
      </c>
      <c r="T21" s="185">
        <f t="shared" si="7"/>
        <v>69.168999999999997</v>
      </c>
      <c r="U21" s="185">
        <f t="shared" si="7"/>
        <v>60.52</v>
      </c>
      <c r="V21" s="185">
        <f t="shared" si="7"/>
        <v>64.754000000000005</v>
      </c>
      <c r="W21" s="185">
        <f t="shared" si="7"/>
        <v>0</v>
      </c>
      <c r="X21" s="185">
        <f t="shared" si="7"/>
        <v>0</v>
      </c>
      <c r="Y21" s="185">
        <f t="shared" si="7"/>
        <v>0</v>
      </c>
      <c r="Z21" s="185">
        <f t="shared" si="7"/>
        <v>0</v>
      </c>
      <c r="AA21" s="185">
        <f t="shared" si="7"/>
        <v>0</v>
      </c>
      <c r="AB21" s="185">
        <f t="shared" si="7"/>
        <v>0</v>
      </c>
      <c r="AC21" s="185">
        <f t="shared" si="7"/>
        <v>0</v>
      </c>
      <c r="AD21" s="185">
        <f t="shared" si="7"/>
        <v>0</v>
      </c>
      <c r="AE21" s="186">
        <f t="shared" ref="AE21:AE25" si="9">SUM(S21:AD21)</f>
        <v>266.01900000000001</v>
      </c>
    </row>
    <row r="22" spans="2:31" x14ac:dyDescent="0.25">
      <c r="B22" s="148" t="s">
        <v>19</v>
      </c>
      <c r="C22" s="185">
        <f>+'[106]CONSOLIDADO (2)'!B22</f>
        <v>17.529</v>
      </c>
      <c r="D22" s="185">
        <f>+'[106]CONSOLIDADO (2)'!C22</f>
        <v>26.507999999999999</v>
      </c>
      <c r="E22" s="185">
        <f>+'[106]CONSOLIDADO (2)'!D22</f>
        <v>20.045999999999999</v>
      </c>
      <c r="F22" s="185">
        <f>+'[106]CONSOLIDADO (2)'!E22</f>
        <v>10.14</v>
      </c>
      <c r="G22" s="185">
        <f>+'[106]CONSOLIDADO (2)'!F22</f>
        <v>0</v>
      </c>
      <c r="H22" s="185">
        <f>+'[106]CONSOLIDADO (2)'!G22</f>
        <v>0</v>
      </c>
      <c r="I22" s="185">
        <f>+'[106]CONSOLIDADO (2)'!H22</f>
        <v>0</v>
      </c>
      <c r="J22" s="185">
        <f>+'[106]CONSOLIDADO (2)'!I22</f>
        <v>0</v>
      </c>
      <c r="K22" s="185">
        <f>+'[106]CONSOLIDADO (2)'!J22</f>
        <v>0</v>
      </c>
      <c r="L22" s="185">
        <f>+'[106]CONSOLIDADO (2)'!K22</f>
        <v>0</v>
      </c>
      <c r="M22" s="185">
        <f>+'[106]CONSOLIDADO (2)'!L22</f>
        <v>0</v>
      </c>
      <c r="N22" s="185">
        <f>+'[106]CONSOLIDADO (2)'!M22</f>
        <v>0</v>
      </c>
      <c r="O22" s="186">
        <f t="shared" si="8"/>
        <v>74.222999999999999</v>
      </c>
      <c r="R22" s="148" t="str">
        <f t="shared" ref="R22:R25" si="10">+B22</f>
        <v>Industrial</v>
      </c>
      <c r="S22" s="185">
        <f>+C22</f>
        <v>17.529</v>
      </c>
      <c r="T22" s="185">
        <f t="shared" si="7"/>
        <v>26.507999999999999</v>
      </c>
      <c r="U22" s="185">
        <f t="shared" si="7"/>
        <v>20.045999999999999</v>
      </c>
      <c r="V22" s="185">
        <f t="shared" si="7"/>
        <v>10.14</v>
      </c>
      <c r="W22" s="185">
        <f t="shared" si="7"/>
        <v>0</v>
      </c>
      <c r="X22" s="185">
        <f t="shared" si="7"/>
        <v>0</v>
      </c>
      <c r="Y22" s="185">
        <f t="shared" si="7"/>
        <v>0</v>
      </c>
      <c r="Z22" s="185">
        <f t="shared" si="7"/>
        <v>0</v>
      </c>
      <c r="AA22" s="185">
        <f t="shared" si="7"/>
        <v>0</v>
      </c>
      <c r="AB22" s="185">
        <f t="shared" si="7"/>
        <v>0</v>
      </c>
      <c r="AC22" s="185">
        <f t="shared" si="7"/>
        <v>0</v>
      </c>
      <c r="AD22" s="185">
        <f t="shared" si="7"/>
        <v>0</v>
      </c>
      <c r="AE22" s="186">
        <f t="shared" si="9"/>
        <v>74.222999999999999</v>
      </c>
    </row>
    <row r="23" spans="2:31" x14ac:dyDescent="0.25">
      <c r="B23" s="148" t="s">
        <v>91</v>
      </c>
      <c r="C23" s="185">
        <f>+'[106]CONSOLIDADO (2)'!B23</f>
        <v>0</v>
      </c>
      <c r="D23" s="185">
        <f>+'[106]CONSOLIDADO (2)'!C23</f>
        <v>0</v>
      </c>
      <c r="E23" s="185">
        <f>+'[106]CONSOLIDADO (2)'!D23</f>
        <v>0</v>
      </c>
      <c r="F23" s="185">
        <f>+'[106]CONSOLIDADO (2)'!E23</f>
        <v>0</v>
      </c>
      <c r="G23" s="185">
        <f>+'[106]CONSOLIDADO (2)'!F23</f>
        <v>0</v>
      </c>
      <c r="H23" s="185">
        <f>+'[106]CONSOLIDADO (2)'!G23</f>
        <v>0</v>
      </c>
      <c r="I23" s="185">
        <f>+'[106]CONSOLIDADO (2)'!H23</f>
        <v>0</v>
      </c>
      <c r="J23" s="185">
        <f>+'[106]CONSOLIDADO (2)'!I23</f>
        <v>0</v>
      </c>
      <c r="K23" s="185">
        <f>+'[106]CONSOLIDADO (2)'!J23</f>
        <v>0</v>
      </c>
      <c r="L23" s="185">
        <f>+'[106]CONSOLIDADO (2)'!K23</f>
        <v>0</v>
      </c>
      <c r="M23" s="185">
        <f>+'[106]CONSOLIDADO (2)'!L23</f>
        <v>0</v>
      </c>
      <c r="N23" s="185">
        <f>+'[106]CONSOLIDADO (2)'!M23</f>
        <v>0</v>
      </c>
      <c r="O23" s="186">
        <f t="shared" si="8"/>
        <v>0</v>
      </c>
      <c r="R23" s="148" t="str">
        <f t="shared" si="10"/>
        <v>Minería</v>
      </c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6"/>
    </row>
    <row r="24" spans="2:31" x14ac:dyDescent="0.25">
      <c r="B24" s="148" t="s">
        <v>21</v>
      </c>
      <c r="C24" s="185">
        <f>+'[106]CONSOLIDADO (2)'!B24</f>
        <v>26.062000000000001</v>
      </c>
      <c r="D24" s="185">
        <f>+'[106]CONSOLIDADO (2)'!C24</f>
        <v>23.367000000000001</v>
      </c>
      <c r="E24" s="185">
        <f>+'[106]CONSOLIDADO (2)'!D24</f>
        <v>25.19</v>
      </c>
      <c r="F24" s="185">
        <f>+'[106]CONSOLIDADO (2)'!E24</f>
        <v>25.940999999999999</v>
      </c>
      <c r="G24" s="185">
        <f>+'[106]CONSOLIDADO (2)'!F24</f>
        <v>0</v>
      </c>
      <c r="H24" s="185">
        <f>+'[106]CONSOLIDADO (2)'!G24</f>
        <v>0</v>
      </c>
      <c r="I24" s="185">
        <f>+'[106]CONSOLIDADO (2)'!H24</f>
        <v>0</v>
      </c>
      <c r="J24" s="185">
        <f>+'[106]CONSOLIDADO (2)'!I24</f>
        <v>0</v>
      </c>
      <c r="K24" s="185">
        <f>+'[106]CONSOLIDADO (2)'!J24</f>
        <v>0</v>
      </c>
      <c r="L24" s="185">
        <f>+'[106]CONSOLIDADO (2)'!K24</f>
        <v>0</v>
      </c>
      <c r="M24" s="185">
        <f>+'[106]CONSOLIDADO (2)'!L24</f>
        <v>0</v>
      </c>
      <c r="N24" s="185">
        <f>+'[106]CONSOLIDADO (2)'!M24</f>
        <v>0</v>
      </c>
      <c r="O24" s="186">
        <f t="shared" si="8"/>
        <v>100.56</v>
      </c>
      <c r="R24" s="148" t="str">
        <f t="shared" si="10"/>
        <v>Alumbrado Público</v>
      </c>
      <c r="S24" s="185">
        <f>+C24</f>
        <v>26.062000000000001</v>
      </c>
      <c r="T24" s="185">
        <f t="shared" si="7"/>
        <v>23.367000000000001</v>
      </c>
      <c r="U24" s="185">
        <f t="shared" si="7"/>
        <v>25.19</v>
      </c>
      <c r="V24" s="185">
        <f t="shared" si="7"/>
        <v>25.940999999999999</v>
      </c>
      <c r="W24" s="185">
        <f t="shared" si="7"/>
        <v>0</v>
      </c>
      <c r="X24" s="185">
        <f t="shared" si="7"/>
        <v>0</v>
      </c>
      <c r="Y24" s="185">
        <f t="shared" si="7"/>
        <v>0</v>
      </c>
      <c r="Z24" s="185">
        <f t="shared" si="7"/>
        <v>0</v>
      </c>
      <c r="AA24" s="185">
        <f t="shared" si="7"/>
        <v>0</v>
      </c>
      <c r="AB24" s="185">
        <f t="shared" si="7"/>
        <v>0</v>
      </c>
      <c r="AC24" s="185">
        <f t="shared" si="7"/>
        <v>0</v>
      </c>
      <c r="AD24" s="185">
        <f t="shared" si="7"/>
        <v>0</v>
      </c>
      <c r="AE24" s="186">
        <f t="shared" si="9"/>
        <v>100.56</v>
      </c>
    </row>
    <row r="25" spans="2:31" x14ac:dyDescent="0.25">
      <c r="B25" s="164" t="s">
        <v>22</v>
      </c>
      <c r="C25" s="185">
        <f>+'[106]CONSOLIDADO (2)'!B25</f>
        <v>8.4879999999999995</v>
      </c>
      <c r="D25" s="185">
        <f>+'[106]CONSOLIDADO (2)'!C25</f>
        <v>8.9310000000000009</v>
      </c>
      <c r="E25" s="185">
        <f>+'[106]CONSOLIDADO (2)'!D25</f>
        <v>7.726</v>
      </c>
      <c r="F25" s="185">
        <f>+'[106]CONSOLIDADO (2)'!E25</f>
        <v>8.6460000000000008</v>
      </c>
      <c r="G25" s="185">
        <f>+'[106]CONSOLIDADO (2)'!F25</f>
        <v>0</v>
      </c>
      <c r="H25" s="185">
        <f>+'[106]CONSOLIDADO (2)'!G25</f>
        <v>0</v>
      </c>
      <c r="I25" s="185">
        <f>+'[106]CONSOLIDADO (2)'!H25</f>
        <v>0</v>
      </c>
      <c r="J25" s="185">
        <f>+'[106]CONSOLIDADO (2)'!I25</f>
        <v>0</v>
      </c>
      <c r="K25" s="185">
        <f>+'[106]CONSOLIDADO (2)'!J25</f>
        <v>0</v>
      </c>
      <c r="L25" s="185">
        <f>+'[106]CONSOLIDADO (2)'!K25</f>
        <v>0</v>
      </c>
      <c r="M25" s="185">
        <f>+'[106]CONSOLIDADO (2)'!L25</f>
        <v>0</v>
      </c>
      <c r="N25" s="185">
        <f>+'[106]CONSOLIDADO (2)'!M25</f>
        <v>0</v>
      </c>
      <c r="O25" s="186">
        <f t="shared" si="8"/>
        <v>33.790999999999997</v>
      </c>
      <c r="R25" s="148" t="str">
        <f t="shared" si="10"/>
        <v>Otros</v>
      </c>
      <c r="S25" s="185">
        <f>+C25</f>
        <v>8.4879999999999995</v>
      </c>
      <c r="T25" s="185">
        <f t="shared" si="7"/>
        <v>8.9310000000000009</v>
      </c>
      <c r="U25" s="185">
        <f t="shared" si="7"/>
        <v>7.726</v>
      </c>
      <c r="V25" s="185">
        <f t="shared" si="7"/>
        <v>8.6460000000000008</v>
      </c>
      <c r="W25" s="185">
        <f t="shared" si="7"/>
        <v>0</v>
      </c>
      <c r="X25" s="185">
        <f t="shared" si="7"/>
        <v>0</v>
      </c>
      <c r="Y25" s="185">
        <f t="shared" si="7"/>
        <v>0</v>
      </c>
      <c r="Z25" s="185">
        <f t="shared" si="7"/>
        <v>0</v>
      </c>
      <c r="AA25" s="185">
        <f t="shared" si="7"/>
        <v>0</v>
      </c>
      <c r="AB25" s="185">
        <f t="shared" si="7"/>
        <v>0</v>
      </c>
      <c r="AC25" s="185">
        <f t="shared" si="7"/>
        <v>0</v>
      </c>
      <c r="AD25" s="185">
        <f t="shared" si="7"/>
        <v>0</v>
      </c>
      <c r="AE25" s="186">
        <f t="shared" si="9"/>
        <v>33.790999999999997</v>
      </c>
    </row>
    <row r="26" spans="2:31" x14ac:dyDescent="0.25">
      <c r="B26" s="143" t="s">
        <v>14</v>
      </c>
      <c r="C26" s="187">
        <f>SUM(C20:C25)</f>
        <v>350.69300000000004</v>
      </c>
      <c r="D26" s="187">
        <f t="shared" ref="D26:N26" si="11">SUM(D20:D25)</f>
        <v>360.75599999999997</v>
      </c>
      <c r="E26" s="187">
        <f t="shared" si="11"/>
        <v>322.08699999999999</v>
      </c>
      <c r="F26" s="187">
        <f t="shared" si="11"/>
        <v>314.423</v>
      </c>
      <c r="G26" s="187">
        <f t="shared" ref="G26:N26" si="12">SUM(G20:G25)</f>
        <v>0</v>
      </c>
      <c r="H26" s="187">
        <f t="shared" si="12"/>
        <v>0</v>
      </c>
      <c r="I26" s="187">
        <f t="shared" si="12"/>
        <v>0</v>
      </c>
      <c r="J26" s="187">
        <f t="shared" si="12"/>
        <v>0</v>
      </c>
      <c r="K26" s="187">
        <f t="shared" si="12"/>
        <v>0</v>
      </c>
      <c r="L26" s="187">
        <f t="shared" si="12"/>
        <v>0</v>
      </c>
      <c r="M26" s="187">
        <f t="shared" si="12"/>
        <v>0</v>
      </c>
      <c r="N26" s="187">
        <f t="shared" si="12"/>
        <v>0</v>
      </c>
      <c r="O26" s="188">
        <f>SUM(C26:N26)</f>
        <v>1347.9590000000001</v>
      </c>
      <c r="R26" s="143" t="s">
        <v>14</v>
      </c>
      <c r="S26" s="187">
        <f>SUM(S20:S25)</f>
        <v>350.69300000000004</v>
      </c>
      <c r="T26" s="187">
        <f>SUM(T20:T25)</f>
        <v>360.75599999999997</v>
      </c>
      <c r="U26" s="187">
        <f t="shared" ref="U26:AD26" si="13">SUM(U20:U25)</f>
        <v>322.08699999999999</v>
      </c>
      <c r="V26" s="187">
        <f t="shared" si="13"/>
        <v>314.423</v>
      </c>
      <c r="W26" s="187">
        <f t="shared" si="13"/>
        <v>0</v>
      </c>
      <c r="X26" s="187">
        <f t="shared" si="13"/>
        <v>0</v>
      </c>
      <c r="Y26" s="187">
        <f t="shared" si="13"/>
        <v>0</v>
      </c>
      <c r="Z26" s="187">
        <f t="shared" si="13"/>
        <v>0</v>
      </c>
      <c r="AA26" s="187">
        <f t="shared" si="13"/>
        <v>0</v>
      </c>
      <c r="AB26" s="187">
        <f t="shared" si="13"/>
        <v>0</v>
      </c>
      <c r="AC26" s="187">
        <f t="shared" si="13"/>
        <v>0</v>
      </c>
      <c r="AD26" s="187">
        <f t="shared" si="13"/>
        <v>0</v>
      </c>
      <c r="AE26" s="188">
        <f>SUM(S26:AD26)</f>
        <v>1347.9590000000001</v>
      </c>
    </row>
    <row r="27" spans="2:31" x14ac:dyDescent="0.25"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</row>
    <row r="28" spans="2:31" x14ac:dyDescent="0.25">
      <c r="B28" s="145" t="s">
        <v>68</v>
      </c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R28" s="145" t="s">
        <v>68</v>
      </c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</row>
    <row r="29" spans="2:31" x14ac:dyDescent="0.25"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</row>
    <row r="30" spans="2:31" x14ac:dyDescent="0.25">
      <c r="B30" s="182" t="s">
        <v>26</v>
      </c>
      <c r="C30" s="183" t="s">
        <v>2</v>
      </c>
      <c r="D30" s="183" t="s">
        <v>3</v>
      </c>
      <c r="E30" s="183" t="s">
        <v>4</v>
      </c>
      <c r="F30" s="183" t="s">
        <v>5</v>
      </c>
      <c r="G30" s="183" t="s">
        <v>6</v>
      </c>
      <c r="H30" s="183" t="s">
        <v>7</v>
      </c>
      <c r="I30" s="183" t="s">
        <v>8</v>
      </c>
      <c r="J30" s="183" t="s">
        <v>9</v>
      </c>
      <c r="K30" s="183" t="s">
        <v>10</v>
      </c>
      <c r="L30" s="183" t="s">
        <v>11</v>
      </c>
      <c r="M30" s="183" t="s">
        <v>12</v>
      </c>
      <c r="N30" s="183" t="s">
        <v>13</v>
      </c>
      <c r="O30" s="194" t="s">
        <v>74</v>
      </c>
      <c r="P30" s="189"/>
      <c r="R30" s="190" t="s">
        <v>26</v>
      </c>
      <c r="S30" s="183" t="s">
        <v>2</v>
      </c>
      <c r="T30" s="183" t="s">
        <v>3</v>
      </c>
      <c r="U30" s="183" t="s">
        <v>4</v>
      </c>
      <c r="V30" s="193" t="s">
        <v>71</v>
      </c>
      <c r="W30" s="193" t="s">
        <v>72</v>
      </c>
      <c r="X30" s="193" t="s">
        <v>73</v>
      </c>
      <c r="Y30" s="193" t="s">
        <v>8</v>
      </c>
      <c r="Z30" s="193" t="s">
        <v>9</v>
      </c>
      <c r="AA30" s="193" t="s">
        <v>10</v>
      </c>
      <c r="AB30" s="193" t="s">
        <v>11</v>
      </c>
      <c r="AC30" s="193" t="s">
        <v>12</v>
      </c>
      <c r="AD30" s="193" t="s">
        <v>13</v>
      </c>
      <c r="AE30" s="194" t="s">
        <v>74</v>
      </c>
    </row>
    <row r="31" spans="2:31" x14ac:dyDescent="0.25">
      <c r="B31" s="148" t="s">
        <v>102</v>
      </c>
      <c r="C31" s="185">
        <f>+'[106]CONSOLIDADO (2)'!B31</f>
        <v>179.3714022988506</v>
      </c>
      <c r="D31" s="185">
        <f>+'[106]CONSOLIDADO (2)'!C31</f>
        <v>185.17370114942531</v>
      </c>
      <c r="E31" s="185">
        <f>+'[106]CONSOLIDADO (2)'!D31</f>
        <v>166.62329885057474</v>
      </c>
      <c r="F31" s="185">
        <f>+'[106]CONSOLIDADO (2)'!E31</f>
        <v>165.24540229885056</v>
      </c>
      <c r="G31" s="185">
        <f>+'[106]CONSOLIDADO (2)'!F31</f>
        <v>0</v>
      </c>
      <c r="H31" s="185">
        <f>+'[106]CONSOLIDADO (2)'!G31</f>
        <v>0</v>
      </c>
      <c r="I31" s="185">
        <f>+'[106]CONSOLIDADO (2)'!H31</f>
        <v>0</v>
      </c>
      <c r="J31" s="185">
        <f>+'[106]CONSOLIDADO (2)'!I31</f>
        <v>0</v>
      </c>
      <c r="K31" s="185">
        <f>+'[106]CONSOLIDADO (2)'!J31</f>
        <v>0</v>
      </c>
      <c r="L31" s="185">
        <f>+'[106]CONSOLIDADO (2)'!K31</f>
        <v>0</v>
      </c>
      <c r="M31" s="185">
        <f>+'[106]CONSOLIDADO (2)'!L31</f>
        <v>0</v>
      </c>
      <c r="N31" s="185">
        <f>+'[106]CONSOLIDADO (2)'!M31</f>
        <v>0</v>
      </c>
      <c r="O31" s="186">
        <f>SUM(C31:N31)</f>
        <v>696.41380459770119</v>
      </c>
      <c r="R31" s="148" t="str">
        <f>+B31</f>
        <v>Domiciliario</v>
      </c>
      <c r="S31" s="185">
        <f>+C31*0.87</f>
        <v>156.05312000000001</v>
      </c>
      <c r="T31" s="185">
        <f t="shared" ref="T31:AD36" si="14">+D31*0.87</f>
        <v>161.10112000000001</v>
      </c>
      <c r="U31" s="185">
        <f t="shared" si="14"/>
        <v>144.96227000000002</v>
      </c>
      <c r="V31" s="185">
        <f t="shared" si="14"/>
        <v>143.76349999999999</v>
      </c>
      <c r="W31" s="185">
        <f t="shared" si="14"/>
        <v>0</v>
      </c>
      <c r="X31" s="185">
        <f t="shared" si="14"/>
        <v>0</v>
      </c>
      <c r="Y31" s="185">
        <f t="shared" si="14"/>
        <v>0</v>
      </c>
      <c r="Z31" s="185">
        <f t="shared" si="14"/>
        <v>0</v>
      </c>
      <c r="AA31" s="185">
        <f t="shared" si="14"/>
        <v>0</v>
      </c>
      <c r="AB31" s="185">
        <f t="shared" si="14"/>
        <v>0</v>
      </c>
      <c r="AC31" s="185">
        <f t="shared" si="14"/>
        <v>0</v>
      </c>
      <c r="AD31" s="185">
        <f t="shared" si="14"/>
        <v>0</v>
      </c>
      <c r="AE31" s="186">
        <f>SUM(S31:AD31)</f>
        <v>605.88001000000008</v>
      </c>
    </row>
    <row r="32" spans="2:31" x14ac:dyDescent="0.25">
      <c r="B32" s="148" t="s">
        <v>18</v>
      </c>
      <c r="C32" s="185">
        <f>+'[106]CONSOLIDADO (2)'!B32</f>
        <v>92.795804597701164</v>
      </c>
      <c r="D32" s="185">
        <f>+'[106]CONSOLIDADO (2)'!C32</f>
        <v>90.311999999999998</v>
      </c>
      <c r="E32" s="185">
        <f>+'[106]CONSOLIDADO (2)'!D32</f>
        <v>79.863402298850573</v>
      </c>
      <c r="F32" s="185">
        <f>+'[106]CONSOLIDADO (2)'!E32</f>
        <v>86.324597701149415</v>
      </c>
      <c r="G32" s="185">
        <f>+'[106]CONSOLIDADO (2)'!F32</f>
        <v>0</v>
      </c>
      <c r="H32" s="185">
        <f>+'[106]CONSOLIDADO (2)'!G32</f>
        <v>0</v>
      </c>
      <c r="I32" s="185">
        <f>+'[106]CONSOLIDADO (2)'!H32</f>
        <v>0</v>
      </c>
      <c r="J32" s="185">
        <f>+'[106]CONSOLIDADO (2)'!I32</f>
        <v>0</v>
      </c>
      <c r="K32" s="185">
        <f>+'[106]CONSOLIDADO (2)'!J32</f>
        <v>0</v>
      </c>
      <c r="L32" s="185">
        <f>+'[106]CONSOLIDADO (2)'!K32</f>
        <v>0</v>
      </c>
      <c r="M32" s="185">
        <f>+'[106]CONSOLIDADO (2)'!L32</f>
        <v>0</v>
      </c>
      <c r="N32" s="185">
        <f>+'[106]CONSOLIDADO (2)'!M32</f>
        <v>0</v>
      </c>
      <c r="O32" s="186">
        <f t="shared" ref="O32:O36" si="15">SUM(C32:N32)</f>
        <v>349.29580459770114</v>
      </c>
      <c r="R32" s="148" t="str">
        <f>+B32</f>
        <v>General</v>
      </c>
      <c r="S32" s="185">
        <f t="shared" ref="S32:S36" si="16">+C32*0.87</f>
        <v>80.732350000000011</v>
      </c>
      <c r="T32" s="185">
        <f t="shared" si="14"/>
        <v>78.571439999999996</v>
      </c>
      <c r="U32" s="185">
        <f t="shared" si="14"/>
        <v>69.481160000000003</v>
      </c>
      <c r="V32" s="185">
        <f t="shared" si="14"/>
        <v>75.102399999999989</v>
      </c>
      <c r="W32" s="185">
        <f t="shared" si="14"/>
        <v>0</v>
      </c>
      <c r="X32" s="185">
        <f t="shared" si="14"/>
        <v>0</v>
      </c>
      <c r="Y32" s="185">
        <f t="shared" si="14"/>
        <v>0</v>
      </c>
      <c r="Z32" s="185">
        <f t="shared" si="14"/>
        <v>0</v>
      </c>
      <c r="AA32" s="185">
        <f t="shared" si="14"/>
        <v>0</v>
      </c>
      <c r="AB32" s="185">
        <f t="shared" si="14"/>
        <v>0</v>
      </c>
      <c r="AC32" s="185">
        <f t="shared" si="14"/>
        <v>0</v>
      </c>
      <c r="AD32" s="185">
        <f t="shared" si="14"/>
        <v>0</v>
      </c>
      <c r="AE32" s="186">
        <f t="shared" ref="AE32:AE36" si="17">SUM(S32:AD32)</f>
        <v>303.88734999999997</v>
      </c>
    </row>
    <row r="33" spans="2:31" x14ac:dyDescent="0.25">
      <c r="B33" s="148" t="s">
        <v>19</v>
      </c>
      <c r="C33" s="185">
        <f>+'[106]CONSOLIDADO (2)'!B33</f>
        <v>14.188195402298849</v>
      </c>
      <c r="D33" s="185">
        <f>+'[106]CONSOLIDADO (2)'!C33</f>
        <v>21.610597701149427</v>
      </c>
      <c r="E33" s="185">
        <f>+'[106]CONSOLIDADO (2)'!D33</f>
        <v>16.580195402298852</v>
      </c>
      <c r="F33" s="185">
        <f>+'[106]CONSOLIDADO (2)'!E33</f>
        <v>8.4835977011494244</v>
      </c>
      <c r="G33" s="185">
        <f>+'[106]CONSOLIDADO (2)'!F33</f>
        <v>0</v>
      </c>
      <c r="H33" s="185">
        <f>+'[106]CONSOLIDADO (2)'!G33</f>
        <v>0</v>
      </c>
      <c r="I33" s="185">
        <f>+'[106]CONSOLIDADO (2)'!H33</f>
        <v>0</v>
      </c>
      <c r="J33" s="185">
        <f>+'[106]CONSOLIDADO (2)'!I33</f>
        <v>0</v>
      </c>
      <c r="K33" s="185">
        <f>+'[106]CONSOLIDADO (2)'!J33</f>
        <v>0</v>
      </c>
      <c r="L33" s="185">
        <f>+'[106]CONSOLIDADO (2)'!K33</f>
        <v>0</v>
      </c>
      <c r="M33" s="185">
        <f>+'[106]CONSOLIDADO (2)'!L33</f>
        <v>0</v>
      </c>
      <c r="N33" s="185">
        <f>+'[106]CONSOLIDADO (2)'!M33</f>
        <v>0</v>
      </c>
      <c r="O33" s="186">
        <f t="shared" si="15"/>
        <v>60.862586206896552</v>
      </c>
      <c r="R33" s="148" t="str">
        <f t="shared" ref="R33:R36" si="18">+B33</f>
        <v>Industrial</v>
      </c>
      <c r="S33" s="185">
        <f t="shared" si="16"/>
        <v>12.343729999999999</v>
      </c>
      <c r="T33" s="185">
        <f t="shared" si="14"/>
        <v>18.801220000000001</v>
      </c>
      <c r="U33" s="185">
        <f t="shared" si="14"/>
        <v>14.424770000000001</v>
      </c>
      <c r="V33" s="185">
        <f t="shared" si="14"/>
        <v>7.3807299999999989</v>
      </c>
      <c r="W33" s="185">
        <f t="shared" si="14"/>
        <v>0</v>
      </c>
      <c r="X33" s="185">
        <f t="shared" si="14"/>
        <v>0</v>
      </c>
      <c r="Y33" s="185">
        <f t="shared" si="14"/>
        <v>0</v>
      </c>
      <c r="Z33" s="185">
        <f t="shared" si="14"/>
        <v>0</v>
      </c>
      <c r="AA33" s="185">
        <f t="shared" si="14"/>
        <v>0</v>
      </c>
      <c r="AB33" s="185">
        <f t="shared" si="14"/>
        <v>0</v>
      </c>
      <c r="AC33" s="185">
        <f t="shared" si="14"/>
        <v>0</v>
      </c>
      <c r="AD33" s="185">
        <f t="shared" si="14"/>
        <v>0</v>
      </c>
      <c r="AE33" s="186">
        <f t="shared" si="17"/>
        <v>52.950450000000004</v>
      </c>
    </row>
    <row r="34" spans="2:31" x14ac:dyDescent="0.25">
      <c r="B34" s="148" t="s">
        <v>91</v>
      </c>
      <c r="C34" s="185">
        <f>+'[106]CONSOLIDADO (2)'!B34</f>
        <v>0</v>
      </c>
      <c r="D34" s="185">
        <f>+'[106]CONSOLIDADO (2)'!C34</f>
        <v>0</v>
      </c>
      <c r="E34" s="185">
        <f>+'[106]CONSOLIDADO (2)'!D34</f>
        <v>0</v>
      </c>
      <c r="F34" s="185">
        <f>+'[106]CONSOLIDADO (2)'!E34</f>
        <v>0</v>
      </c>
      <c r="G34" s="185">
        <f>+'[106]CONSOLIDADO (2)'!F34</f>
        <v>0</v>
      </c>
      <c r="H34" s="185">
        <f>+'[106]CONSOLIDADO (2)'!G34</f>
        <v>0</v>
      </c>
      <c r="I34" s="185">
        <f>+'[106]CONSOLIDADO (2)'!H34</f>
        <v>0</v>
      </c>
      <c r="J34" s="185">
        <f>+'[106]CONSOLIDADO (2)'!I34</f>
        <v>0</v>
      </c>
      <c r="K34" s="185">
        <f>+'[106]CONSOLIDADO (2)'!J34</f>
        <v>0</v>
      </c>
      <c r="L34" s="185">
        <f>+'[106]CONSOLIDADO (2)'!K34</f>
        <v>0</v>
      </c>
      <c r="M34" s="185">
        <f>+'[106]CONSOLIDADO (2)'!L34</f>
        <v>0</v>
      </c>
      <c r="N34" s="185">
        <f>+'[106]CONSOLIDADO (2)'!M34</f>
        <v>0</v>
      </c>
      <c r="O34" s="186"/>
      <c r="R34" s="148" t="str">
        <f t="shared" si="18"/>
        <v>Minería</v>
      </c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6"/>
    </row>
    <row r="35" spans="2:31" x14ac:dyDescent="0.25">
      <c r="B35" s="148" t="s">
        <v>21</v>
      </c>
      <c r="C35" s="185">
        <f>+'[106]CONSOLIDADO (2)'!B35</f>
        <v>34.427896551724139</v>
      </c>
      <c r="D35" s="185">
        <f>+'[106]CONSOLIDADO (2)'!C35</f>
        <v>31.078103448275865</v>
      </c>
      <c r="E35" s="185">
        <f>+'[106]CONSOLIDADO (2)'!D35</f>
        <v>33.981402298850576</v>
      </c>
      <c r="F35" s="185">
        <f>+'[106]CONSOLIDADO (2)'!E35</f>
        <v>35.305701149425289</v>
      </c>
      <c r="G35" s="185">
        <f>+'[106]CONSOLIDADO (2)'!F35</f>
        <v>0</v>
      </c>
      <c r="H35" s="185">
        <f>+'[106]CONSOLIDADO (2)'!G35</f>
        <v>0</v>
      </c>
      <c r="I35" s="185">
        <f>+'[106]CONSOLIDADO (2)'!H35</f>
        <v>0</v>
      </c>
      <c r="J35" s="185">
        <f>+'[106]CONSOLIDADO (2)'!I35</f>
        <v>0</v>
      </c>
      <c r="K35" s="185">
        <f>+'[106]CONSOLIDADO (2)'!J35</f>
        <v>0</v>
      </c>
      <c r="L35" s="185">
        <f>+'[106]CONSOLIDADO (2)'!K35</f>
        <v>0</v>
      </c>
      <c r="M35" s="185">
        <f>+'[106]CONSOLIDADO (2)'!L35</f>
        <v>0</v>
      </c>
      <c r="N35" s="185">
        <f>+'[106]CONSOLIDADO (2)'!M35</f>
        <v>0</v>
      </c>
      <c r="O35" s="186">
        <f t="shared" si="15"/>
        <v>134.79310344827587</v>
      </c>
      <c r="R35" s="148" t="str">
        <f t="shared" si="18"/>
        <v>Alumbrado Público</v>
      </c>
      <c r="S35" s="185">
        <f t="shared" si="16"/>
        <v>29.952270000000002</v>
      </c>
      <c r="T35" s="185">
        <f t="shared" si="14"/>
        <v>27.037950000000002</v>
      </c>
      <c r="U35" s="185">
        <f t="shared" si="14"/>
        <v>29.56382</v>
      </c>
      <c r="V35" s="185">
        <f t="shared" si="14"/>
        <v>30.715960000000003</v>
      </c>
      <c r="W35" s="185">
        <f t="shared" si="14"/>
        <v>0</v>
      </c>
      <c r="X35" s="185">
        <f t="shared" si="14"/>
        <v>0</v>
      </c>
      <c r="Y35" s="185">
        <f t="shared" si="14"/>
        <v>0</v>
      </c>
      <c r="Z35" s="185">
        <f t="shared" si="14"/>
        <v>0</v>
      </c>
      <c r="AA35" s="185">
        <f t="shared" si="14"/>
        <v>0</v>
      </c>
      <c r="AB35" s="185">
        <f t="shared" si="14"/>
        <v>0</v>
      </c>
      <c r="AC35" s="185">
        <f t="shared" si="14"/>
        <v>0</v>
      </c>
      <c r="AD35" s="185">
        <f t="shared" si="14"/>
        <v>0</v>
      </c>
      <c r="AE35" s="186">
        <f>SUM(S35:AD35)</f>
        <v>117.27000000000001</v>
      </c>
    </row>
    <row r="36" spans="2:31" x14ac:dyDescent="0.25">
      <c r="B36" s="164" t="s">
        <v>22</v>
      </c>
      <c r="C36" s="185">
        <f>+'[106]CONSOLIDADO (2)'!B36</f>
        <v>8.508402298850573</v>
      </c>
      <c r="D36" s="185">
        <f>+'[106]CONSOLIDADO (2)'!C36</f>
        <v>9.016091954022988</v>
      </c>
      <c r="E36" s="185">
        <f>+'[106]CONSOLIDADO (2)'!D36</f>
        <v>7.9035057471264363</v>
      </c>
      <c r="F36" s="185">
        <f>+'[106]CONSOLIDADO (2)'!E36</f>
        <v>8.9268045977011496</v>
      </c>
      <c r="G36" s="185">
        <f>+'[106]CONSOLIDADO (2)'!F36</f>
        <v>0</v>
      </c>
      <c r="H36" s="185">
        <f>+'[106]CONSOLIDADO (2)'!G36</f>
        <v>0</v>
      </c>
      <c r="I36" s="185">
        <f>+'[106]CONSOLIDADO (2)'!H36</f>
        <v>0</v>
      </c>
      <c r="J36" s="185">
        <f>+'[106]CONSOLIDADO (2)'!I36</f>
        <v>0</v>
      </c>
      <c r="K36" s="185">
        <f>+'[106]CONSOLIDADO (2)'!J36</f>
        <v>0</v>
      </c>
      <c r="L36" s="185">
        <f>+'[106]CONSOLIDADO (2)'!K36</f>
        <v>0</v>
      </c>
      <c r="M36" s="185">
        <f>+'[106]CONSOLIDADO (2)'!L36</f>
        <v>0</v>
      </c>
      <c r="N36" s="185">
        <f>+'[106]CONSOLIDADO (2)'!M36</f>
        <v>0</v>
      </c>
      <c r="O36" s="186">
        <f t="shared" si="15"/>
        <v>34.354804597701147</v>
      </c>
      <c r="R36" s="148" t="str">
        <f t="shared" si="18"/>
        <v>Otros</v>
      </c>
      <c r="S36" s="185">
        <f t="shared" si="16"/>
        <v>7.4023099999999982</v>
      </c>
      <c r="T36" s="185">
        <f t="shared" si="14"/>
        <v>7.8439999999999994</v>
      </c>
      <c r="U36" s="185">
        <f t="shared" si="14"/>
        <v>6.8760499999999993</v>
      </c>
      <c r="V36" s="185">
        <f t="shared" si="14"/>
        <v>7.7663200000000003</v>
      </c>
      <c r="W36" s="185">
        <f t="shared" si="14"/>
        <v>0</v>
      </c>
      <c r="X36" s="185">
        <f t="shared" si="14"/>
        <v>0</v>
      </c>
      <c r="Y36" s="185">
        <f t="shared" si="14"/>
        <v>0</v>
      </c>
      <c r="Z36" s="185">
        <f t="shared" si="14"/>
        <v>0</v>
      </c>
      <c r="AA36" s="185">
        <f t="shared" si="14"/>
        <v>0</v>
      </c>
      <c r="AB36" s="185">
        <f t="shared" si="14"/>
        <v>0</v>
      </c>
      <c r="AC36" s="185">
        <f t="shared" si="14"/>
        <v>0</v>
      </c>
      <c r="AD36" s="185">
        <f t="shared" si="14"/>
        <v>0</v>
      </c>
      <c r="AE36" s="186">
        <f t="shared" si="17"/>
        <v>29.888679999999997</v>
      </c>
    </row>
    <row r="37" spans="2:31" x14ac:dyDescent="0.25">
      <c r="B37" s="143" t="s">
        <v>14</v>
      </c>
      <c r="C37" s="187">
        <f>SUM(C31:C36)</f>
        <v>329.29170114942531</v>
      </c>
      <c r="D37" s="187">
        <f t="shared" ref="D37:N37" si="19">SUM(D31:D36)</f>
        <v>337.19049425287358</v>
      </c>
      <c r="E37" s="187">
        <f t="shared" si="19"/>
        <v>304.95180459770114</v>
      </c>
      <c r="F37" s="187">
        <f t="shared" si="19"/>
        <v>304.28610344827592</v>
      </c>
      <c r="G37" s="187">
        <f t="shared" si="19"/>
        <v>0</v>
      </c>
      <c r="H37" s="187">
        <f t="shared" si="19"/>
        <v>0</v>
      </c>
      <c r="I37" s="187">
        <f t="shared" si="19"/>
        <v>0</v>
      </c>
      <c r="J37" s="187">
        <f t="shared" si="19"/>
        <v>0</v>
      </c>
      <c r="K37" s="187">
        <f t="shared" si="19"/>
        <v>0</v>
      </c>
      <c r="L37" s="187">
        <f t="shared" si="19"/>
        <v>0</v>
      </c>
      <c r="M37" s="187">
        <f t="shared" si="19"/>
        <v>0</v>
      </c>
      <c r="N37" s="187">
        <f t="shared" si="19"/>
        <v>0</v>
      </c>
      <c r="O37" s="188">
        <f>SUM(C37:N37)</f>
        <v>1275.7201034482759</v>
      </c>
      <c r="R37" s="143" t="s">
        <v>14</v>
      </c>
      <c r="S37" s="187">
        <f>+SUM(S31:S36)</f>
        <v>286.48378000000002</v>
      </c>
      <c r="T37" s="187">
        <f>+SUM(T31:T36)</f>
        <v>293.35573000000005</v>
      </c>
      <c r="U37" s="187">
        <f t="shared" ref="U37:AD37" si="20">+SUM(U31:U36)</f>
        <v>265.30807000000004</v>
      </c>
      <c r="V37" s="187">
        <f t="shared" si="20"/>
        <v>264.72890999999998</v>
      </c>
      <c r="W37" s="187">
        <f t="shared" si="20"/>
        <v>0</v>
      </c>
      <c r="X37" s="187">
        <f t="shared" si="20"/>
        <v>0</v>
      </c>
      <c r="Y37" s="187">
        <f t="shared" si="20"/>
        <v>0</v>
      </c>
      <c r="Z37" s="187">
        <f t="shared" si="20"/>
        <v>0</v>
      </c>
      <c r="AA37" s="187">
        <f t="shared" si="20"/>
        <v>0</v>
      </c>
      <c r="AB37" s="187">
        <f t="shared" si="20"/>
        <v>0</v>
      </c>
      <c r="AC37" s="187">
        <f t="shared" si="20"/>
        <v>0</v>
      </c>
      <c r="AD37" s="187">
        <f t="shared" si="20"/>
        <v>0</v>
      </c>
      <c r="AE37" s="188">
        <f>SUM(S37:AD37)</f>
        <v>1109.8764900000001</v>
      </c>
    </row>
    <row r="38" spans="2:31" x14ac:dyDescent="0.25">
      <c r="AE38" s="95">
        <f>+AE37/0.87</f>
        <v>1275.7201034482759</v>
      </c>
    </row>
    <row r="39" spans="2:31" x14ac:dyDescent="0.25">
      <c r="B39" s="145" t="s">
        <v>27</v>
      </c>
      <c r="R39" s="145" t="s">
        <v>27</v>
      </c>
    </row>
    <row r="41" spans="2:31" x14ac:dyDescent="0.25">
      <c r="B41" s="182" t="s">
        <v>26</v>
      </c>
      <c r="C41" s="183" t="s">
        <v>2</v>
      </c>
      <c r="D41" s="183" t="s">
        <v>3</v>
      </c>
      <c r="E41" s="183" t="s">
        <v>4</v>
      </c>
      <c r="F41" s="183" t="s">
        <v>5</v>
      </c>
      <c r="G41" s="183" t="s">
        <v>6</v>
      </c>
      <c r="H41" s="183" t="s">
        <v>7</v>
      </c>
      <c r="I41" s="183" t="s">
        <v>8</v>
      </c>
      <c r="J41" s="183" t="s">
        <v>9</v>
      </c>
      <c r="K41" s="183" t="s">
        <v>10</v>
      </c>
      <c r="L41" s="193" t="s">
        <v>11</v>
      </c>
      <c r="M41" s="193" t="s">
        <v>12</v>
      </c>
      <c r="N41" s="193" t="s">
        <v>13</v>
      </c>
      <c r="O41" s="194" t="s">
        <v>74</v>
      </c>
      <c r="P41" s="189"/>
      <c r="R41" s="182" t="s">
        <v>26</v>
      </c>
      <c r="S41" s="183" t="s">
        <v>2</v>
      </c>
      <c r="T41" s="183" t="s">
        <v>3</v>
      </c>
      <c r="U41" s="183" t="s">
        <v>4</v>
      </c>
      <c r="V41" s="193" t="s">
        <v>71</v>
      </c>
      <c r="W41" s="193" t="s">
        <v>72</v>
      </c>
      <c r="X41" s="193" t="s">
        <v>73</v>
      </c>
      <c r="Y41" s="193" t="s">
        <v>8</v>
      </c>
      <c r="Z41" s="193" t="s">
        <v>9</v>
      </c>
      <c r="AA41" s="193" t="s">
        <v>10</v>
      </c>
      <c r="AB41" s="193" t="s">
        <v>11</v>
      </c>
      <c r="AC41" s="193" t="s">
        <v>12</v>
      </c>
      <c r="AD41" s="193" t="s">
        <v>13</v>
      </c>
      <c r="AE41" s="194" t="s">
        <v>74</v>
      </c>
    </row>
    <row r="42" spans="2:31" x14ac:dyDescent="0.25">
      <c r="B42" s="148" t="s">
        <v>102</v>
      </c>
      <c r="C42" s="185">
        <f t="shared" ref="C42:N47" si="21">+C31/C$73</f>
        <v>25.771753203857845</v>
      </c>
      <c r="D42" s="185">
        <f t="shared" ref="D42:K42" si="22">+D31/D$73</f>
        <v>26.605416831813983</v>
      </c>
      <c r="E42" s="185">
        <f t="shared" si="22"/>
        <v>23.94012914519752</v>
      </c>
      <c r="F42" s="185">
        <f t="shared" si="22"/>
        <v>23.742155502708414</v>
      </c>
      <c r="G42" s="185">
        <f t="shared" si="22"/>
        <v>0</v>
      </c>
      <c r="H42" s="185">
        <f t="shared" si="22"/>
        <v>0</v>
      </c>
      <c r="I42" s="185">
        <f t="shared" si="22"/>
        <v>0</v>
      </c>
      <c r="J42" s="185">
        <f t="shared" si="22"/>
        <v>0</v>
      </c>
      <c r="K42" s="185">
        <f t="shared" si="22"/>
        <v>0</v>
      </c>
      <c r="L42" s="185">
        <f t="shared" si="21"/>
        <v>0</v>
      </c>
      <c r="M42" s="185">
        <f t="shared" si="21"/>
        <v>0</v>
      </c>
      <c r="N42" s="185">
        <f t="shared" si="21"/>
        <v>0</v>
      </c>
      <c r="O42" s="186">
        <f>SUM(C42:N42)</f>
        <v>100.05945468357775</v>
      </c>
      <c r="R42" s="148" t="str">
        <f>+B42</f>
        <v>Domiciliario</v>
      </c>
      <c r="S42" s="185">
        <f t="shared" ref="S42:AD47" si="23">+S31/$S$73</f>
        <v>22.421425287356325</v>
      </c>
      <c r="T42" s="185">
        <f t="shared" si="23"/>
        <v>23.146712643678164</v>
      </c>
      <c r="U42" s="185">
        <f t="shared" si="23"/>
        <v>20.827912356321843</v>
      </c>
      <c r="V42" s="185">
        <f t="shared" si="23"/>
        <v>20.655675287356321</v>
      </c>
      <c r="W42" s="185">
        <f t="shared" si="23"/>
        <v>0</v>
      </c>
      <c r="X42" s="185">
        <f t="shared" si="23"/>
        <v>0</v>
      </c>
      <c r="Y42" s="185">
        <f t="shared" si="23"/>
        <v>0</v>
      </c>
      <c r="Z42" s="185">
        <f t="shared" si="23"/>
        <v>0</v>
      </c>
      <c r="AA42" s="185">
        <f t="shared" si="23"/>
        <v>0</v>
      </c>
      <c r="AB42" s="185">
        <f t="shared" si="23"/>
        <v>0</v>
      </c>
      <c r="AC42" s="185">
        <f t="shared" si="23"/>
        <v>0</v>
      </c>
      <c r="AD42" s="185">
        <f t="shared" si="23"/>
        <v>0</v>
      </c>
      <c r="AE42" s="186">
        <f>SUM(S42:AD42)</f>
        <v>87.051725574712648</v>
      </c>
    </row>
    <row r="43" spans="2:31" x14ac:dyDescent="0.25">
      <c r="B43" s="148" t="s">
        <v>18</v>
      </c>
      <c r="C43" s="185">
        <f t="shared" si="21"/>
        <v>13.332730545646719</v>
      </c>
      <c r="D43" s="185">
        <f t="shared" ref="D43:K43" si="24">+D32/D$73</f>
        <v>12.975862068965517</v>
      </c>
      <c r="E43" s="185">
        <f t="shared" si="24"/>
        <v>11.474626767076233</v>
      </c>
      <c r="F43" s="185">
        <f t="shared" si="24"/>
        <v>12.402959439820318</v>
      </c>
      <c r="G43" s="185">
        <f t="shared" si="24"/>
        <v>0</v>
      </c>
      <c r="H43" s="185">
        <f t="shared" si="24"/>
        <v>0</v>
      </c>
      <c r="I43" s="185">
        <f t="shared" si="24"/>
        <v>0</v>
      </c>
      <c r="J43" s="185">
        <f t="shared" si="24"/>
        <v>0</v>
      </c>
      <c r="K43" s="185">
        <f t="shared" si="24"/>
        <v>0</v>
      </c>
      <c r="L43" s="185">
        <f t="shared" si="21"/>
        <v>0</v>
      </c>
      <c r="M43" s="185">
        <f t="shared" si="21"/>
        <v>0</v>
      </c>
      <c r="N43" s="185">
        <f t="shared" si="21"/>
        <v>0</v>
      </c>
      <c r="O43" s="186">
        <f t="shared" ref="O43:O46" si="25">SUM(C43:N43)</f>
        <v>50.18617882150879</v>
      </c>
      <c r="R43" s="148" t="str">
        <f>+B43</f>
        <v>General</v>
      </c>
      <c r="S43" s="185">
        <f t="shared" si="23"/>
        <v>11.599475574712645</v>
      </c>
      <c r="T43" s="185">
        <f t="shared" si="23"/>
        <v>11.289</v>
      </c>
      <c r="U43" s="185">
        <f t="shared" si="23"/>
        <v>9.9829252873563217</v>
      </c>
      <c r="V43" s="185">
        <f t="shared" si="23"/>
        <v>10.790574712643677</v>
      </c>
      <c r="W43" s="185">
        <f t="shared" si="23"/>
        <v>0</v>
      </c>
      <c r="X43" s="185">
        <f t="shared" si="23"/>
        <v>0</v>
      </c>
      <c r="Y43" s="185">
        <f t="shared" si="23"/>
        <v>0</v>
      </c>
      <c r="Z43" s="185">
        <f t="shared" si="23"/>
        <v>0</v>
      </c>
      <c r="AA43" s="185">
        <f t="shared" si="23"/>
        <v>0</v>
      </c>
      <c r="AB43" s="185">
        <f t="shared" si="23"/>
        <v>0</v>
      </c>
      <c r="AC43" s="185">
        <f t="shared" si="23"/>
        <v>0</v>
      </c>
      <c r="AD43" s="185">
        <f t="shared" si="23"/>
        <v>0</v>
      </c>
      <c r="AE43" s="186">
        <f t="shared" ref="AE43:AE47" si="26">SUM(S43:AD43)</f>
        <v>43.661975574712642</v>
      </c>
    </row>
    <row r="44" spans="2:31" x14ac:dyDescent="0.25">
      <c r="B44" s="148" t="s">
        <v>19</v>
      </c>
      <c r="C44" s="185">
        <f t="shared" si="21"/>
        <v>2.038533822169375</v>
      </c>
      <c r="D44" s="185">
        <f t="shared" ref="D44:K44" si="27">+D33/D$73</f>
        <v>3.1049709340731937</v>
      </c>
      <c r="E44" s="185">
        <f t="shared" si="27"/>
        <v>2.3822119830889155</v>
      </c>
      <c r="F44" s="185">
        <f t="shared" si="27"/>
        <v>1.2189077156823886</v>
      </c>
      <c r="G44" s="185">
        <f t="shared" si="27"/>
        <v>0</v>
      </c>
      <c r="H44" s="185">
        <f t="shared" si="27"/>
        <v>0</v>
      </c>
      <c r="I44" s="185">
        <f t="shared" si="27"/>
        <v>0</v>
      </c>
      <c r="J44" s="185">
        <f t="shared" si="27"/>
        <v>0</v>
      </c>
      <c r="K44" s="185">
        <f t="shared" si="27"/>
        <v>0</v>
      </c>
      <c r="L44" s="185">
        <f t="shared" si="21"/>
        <v>0</v>
      </c>
      <c r="M44" s="185">
        <f t="shared" si="21"/>
        <v>0</v>
      </c>
      <c r="N44" s="185">
        <f t="shared" si="21"/>
        <v>0</v>
      </c>
      <c r="O44" s="186">
        <f t="shared" si="25"/>
        <v>8.7446244550138736</v>
      </c>
      <c r="R44" s="148" t="str">
        <f t="shared" ref="R44:R47" si="28">+B44</f>
        <v>Industrial</v>
      </c>
      <c r="S44" s="185">
        <f t="shared" si="23"/>
        <v>1.7735244252873561</v>
      </c>
      <c r="T44" s="185">
        <f t="shared" si="23"/>
        <v>2.7013247126436783</v>
      </c>
      <c r="U44" s="185">
        <f t="shared" si="23"/>
        <v>2.0725244252873565</v>
      </c>
      <c r="V44" s="185">
        <f t="shared" si="23"/>
        <v>1.060449712643678</v>
      </c>
      <c r="W44" s="185">
        <f t="shared" si="23"/>
        <v>0</v>
      </c>
      <c r="X44" s="185">
        <f t="shared" si="23"/>
        <v>0</v>
      </c>
      <c r="Y44" s="185">
        <f t="shared" si="23"/>
        <v>0</v>
      </c>
      <c r="Z44" s="185">
        <f t="shared" si="23"/>
        <v>0</v>
      </c>
      <c r="AA44" s="185">
        <f t="shared" si="23"/>
        <v>0</v>
      </c>
      <c r="AB44" s="185">
        <f t="shared" si="23"/>
        <v>0</v>
      </c>
      <c r="AC44" s="185">
        <f t="shared" si="23"/>
        <v>0</v>
      </c>
      <c r="AD44" s="185">
        <f t="shared" si="23"/>
        <v>0</v>
      </c>
      <c r="AE44" s="186">
        <f t="shared" si="26"/>
        <v>7.607823275862069</v>
      </c>
    </row>
    <row r="45" spans="2:31" x14ac:dyDescent="0.25">
      <c r="B45" s="148" t="s">
        <v>91</v>
      </c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6"/>
      <c r="R45" s="148" t="str">
        <f t="shared" si="28"/>
        <v>Minería</v>
      </c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6"/>
    </row>
    <row r="46" spans="2:31" x14ac:dyDescent="0.25">
      <c r="B46" s="148" t="s">
        <v>21</v>
      </c>
      <c r="C46" s="185">
        <f>+C35/C$73</f>
        <v>4.9465368608799052</v>
      </c>
      <c r="D46" s="185">
        <f t="shared" ref="D46:K46" si="29">+D35/D$73</f>
        <v>4.4652447483154978</v>
      </c>
      <c r="E46" s="185">
        <f t="shared" si="29"/>
        <v>4.8823853877658872</v>
      </c>
      <c r="F46" s="185">
        <f t="shared" si="29"/>
        <v>5.072658211124323</v>
      </c>
      <c r="G46" s="185">
        <f t="shared" si="29"/>
        <v>0</v>
      </c>
      <c r="H46" s="185">
        <f t="shared" si="29"/>
        <v>0</v>
      </c>
      <c r="I46" s="185">
        <f t="shared" si="29"/>
        <v>0</v>
      </c>
      <c r="J46" s="185">
        <f t="shared" si="29"/>
        <v>0</v>
      </c>
      <c r="K46" s="185">
        <f t="shared" si="29"/>
        <v>0</v>
      </c>
      <c r="L46" s="185">
        <f t="shared" si="21"/>
        <v>0</v>
      </c>
      <c r="M46" s="185">
        <f t="shared" si="21"/>
        <v>0</v>
      </c>
      <c r="N46" s="185">
        <f t="shared" si="21"/>
        <v>0</v>
      </c>
      <c r="O46" s="186">
        <f t="shared" si="25"/>
        <v>19.366825208085615</v>
      </c>
      <c r="R46" s="148" t="str">
        <f t="shared" si="28"/>
        <v>Alumbrado Público</v>
      </c>
      <c r="S46" s="185">
        <f t="shared" si="23"/>
        <v>4.3034870689655174</v>
      </c>
      <c r="T46" s="185">
        <f t="shared" si="23"/>
        <v>3.8847629310344831</v>
      </c>
      <c r="U46" s="185">
        <f t="shared" si="23"/>
        <v>4.2476752873563219</v>
      </c>
      <c r="V46" s="185">
        <f t="shared" si="23"/>
        <v>4.4132126436781611</v>
      </c>
      <c r="W46" s="185">
        <f t="shared" si="23"/>
        <v>0</v>
      </c>
      <c r="X46" s="185">
        <f t="shared" si="23"/>
        <v>0</v>
      </c>
      <c r="Y46" s="185">
        <f t="shared" si="23"/>
        <v>0</v>
      </c>
      <c r="Z46" s="185">
        <f t="shared" si="23"/>
        <v>0</v>
      </c>
      <c r="AA46" s="185">
        <f t="shared" si="23"/>
        <v>0</v>
      </c>
      <c r="AB46" s="185">
        <f t="shared" si="23"/>
        <v>0</v>
      </c>
      <c r="AC46" s="185">
        <f t="shared" si="23"/>
        <v>0</v>
      </c>
      <c r="AD46" s="185">
        <f t="shared" si="23"/>
        <v>0</v>
      </c>
      <c r="AE46" s="186">
        <f t="shared" si="26"/>
        <v>16.849137931034484</v>
      </c>
    </row>
    <row r="47" spans="2:31" x14ac:dyDescent="0.25">
      <c r="B47" s="164" t="s">
        <v>22</v>
      </c>
      <c r="C47" s="185">
        <f>+C36/C$73</f>
        <v>1.2224715946624387</v>
      </c>
      <c r="D47" s="185">
        <f t="shared" ref="D47:K47" si="30">+D36/D$73</f>
        <v>1.2954155106354868</v>
      </c>
      <c r="E47" s="185">
        <f t="shared" si="30"/>
        <v>1.1355611705641431</v>
      </c>
      <c r="F47" s="185">
        <f t="shared" si="30"/>
        <v>1.2825868674857974</v>
      </c>
      <c r="G47" s="185">
        <f t="shared" si="30"/>
        <v>0</v>
      </c>
      <c r="H47" s="185">
        <f t="shared" si="30"/>
        <v>0</v>
      </c>
      <c r="I47" s="185">
        <f t="shared" si="30"/>
        <v>0</v>
      </c>
      <c r="J47" s="185">
        <f t="shared" si="30"/>
        <v>0</v>
      </c>
      <c r="K47" s="185">
        <f t="shared" si="30"/>
        <v>0</v>
      </c>
      <c r="L47" s="185">
        <f t="shared" si="21"/>
        <v>0</v>
      </c>
      <c r="M47" s="185">
        <f t="shared" si="21"/>
        <v>0</v>
      </c>
      <c r="N47" s="185">
        <f t="shared" si="21"/>
        <v>0</v>
      </c>
      <c r="O47" s="225">
        <f>SUM(C47:N47)</f>
        <v>4.9360351433478655</v>
      </c>
      <c r="R47" s="148" t="str">
        <f t="shared" si="28"/>
        <v>Otros</v>
      </c>
      <c r="S47" s="185">
        <f t="shared" si="23"/>
        <v>1.0635502873563216</v>
      </c>
      <c r="T47" s="185">
        <f t="shared" si="23"/>
        <v>1.1270114942528735</v>
      </c>
      <c r="U47" s="185">
        <f t="shared" si="23"/>
        <v>0.98793821839080453</v>
      </c>
      <c r="V47" s="185">
        <f t="shared" si="23"/>
        <v>1.1158505747126437</v>
      </c>
      <c r="W47" s="185">
        <f t="shared" si="23"/>
        <v>0</v>
      </c>
      <c r="X47" s="185">
        <f t="shared" si="23"/>
        <v>0</v>
      </c>
      <c r="Y47" s="185">
        <f t="shared" si="23"/>
        <v>0</v>
      </c>
      <c r="Z47" s="185">
        <f t="shared" si="23"/>
        <v>0</v>
      </c>
      <c r="AA47" s="185">
        <f t="shared" si="23"/>
        <v>0</v>
      </c>
      <c r="AB47" s="185">
        <f t="shared" si="23"/>
        <v>0</v>
      </c>
      <c r="AC47" s="185">
        <f t="shared" si="23"/>
        <v>0</v>
      </c>
      <c r="AD47" s="185">
        <f t="shared" si="23"/>
        <v>0</v>
      </c>
      <c r="AE47" s="186">
        <f t="shared" si="26"/>
        <v>4.2943505747126434</v>
      </c>
    </row>
    <row r="48" spans="2:31" x14ac:dyDescent="0.25">
      <c r="B48" s="143" t="s">
        <v>14</v>
      </c>
      <c r="C48" s="187">
        <f>SUM(C42:C47)</f>
        <v>47.312026027216284</v>
      </c>
      <c r="D48" s="187">
        <f>SUM(D42:D47)</f>
        <v>48.44691009380368</v>
      </c>
      <c r="E48" s="187">
        <f t="shared" ref="E48:M48" si="31">SUM(E42:E47)</f>
        <v>43.814914453692701</v>
      </c>
      <c r="F48" s="187">
        <f t="shared" si="31"/>
        <v>43.719267736821244</v>
      </c>
      <c r="G48" s="187">
        <f t="shared" si="31"/>
        <v>0</v>
      </c>
      <c r="H48" s="187">
        <f t="shared" si="31"/>
        <v>0</v>
      </c>
      <c r="I48" s="187">
        <f t="shared" si="31"/>
        <v>0</v>
      </c>
      <c r="J48" s="187">
        <f t="shared" si="31"/>
        <v>0</v>
      </c>
      <c r="K48" s="187">
        <f t="shared" si="31"/>
        <v>0</v>
      </c>
      <c r="L48" s="187">
        <f t="shared" si="31"/>
        <v>0</v>
      </c>
      <c r="M48" s="187">
        <f t="shared" si="31"/>
        <v>0</v>
      </c>
      <c r="N48" s="187">
        <f>SUM(N42:N47)</f>
        <v>0</v>
      </c>
      <c r="O48" s="226">
        <f>SUM(C48:N48)</f>
        <v>183.2931183115339</v>
      </c>
      <c r="R48" s="143" t="s">
        <v>14</v>
      </c>
      <c r="S48" s="187">
        <f>SUM(S42:S47)</f>
        <v>41.161462643678163</v>
      </c>
      <c r="T48" s="187">
        <f>SUM(T42:T47)</f>
        <v>42.148811781609197</v>
      </c>
      <c r="U48" s="187">
        <f t="shared" ref="U48:AD48" si="32">SUM(U42:U47)</f>
        <v>38.118975574712643</v>
      </c>
      <c r="V48" s="187">
        <f t="shared" si="32"/>
        <v>38.03576293103449</v>
      </c>
      <c r="W48" s="187">
        <f t="shared" si="32"/>
        <v>0</v>
      </c>
      <c r="X48" s="187">
        <f t="shared" si="32"/>
        <v>0</v>
      </c>
      <c r="Y48" s="187">
        <f t="shared" si="32"/>
        <v>0</v>
      </c>
      <c r="Z48" s="187">
        <f t="shared" si="32"/>
        <v>0</v>
      </c>
      <c r="AA48" s="187">
        <f t="shared" si="32"/>
        <v>0</v>
      </c>
      <c r="AB48" s="187">
        <f t="shared" si="32"/>
        <v>0</v>
      </c>
      <c r="AC48" s="187">
        <f t="shared" si="32"/>
        <v>0</v>
      </c>
      <c r="AD48" s="187">
        <f t="shared" si="32"/>
        <v>0</v>
      </c>
      <c r="AE48" s="226">
        <f>SUM(S48:AD48)</f>
        <v>159.46501293103449</v>
      </c>
    </row>
    <row r="50" spans="2:31" x14ac:dyDescent="0.25">
      <c r="B50" s="145" t="s">
        <v>28</v>
      </c>
      <c r="R50" s="145" t="s">
        <v>28</v>
      </c>
    </row>
    <row r="52" spans="2:31" x14ac:dyDescent="0.25">
      <c r="B52" s="182" t="s">
        <v>26</v>
      </c>
      <c r="C52" s="183" t="s">
        <v>2</v>
      </c>
      <c r="D52" s="183" t="s">
        <v>3</v>
      </c>
      <c r="E52" s="183" t="s">
        <v>4</v>
      </c>
      <c r="F52" s="193" t="s">
        <v>71</v>
      </c>
      <c r="G52" s="193" t="s">
        <v>72</v>
      </c>
      <c r="H52" s="193" t="s">
        <v>73</v>
      </c>
      <c r="I52" s="193" t="s">
        <v>8</v>
      </c>
      <c r="J52" s="193" t="s">
        <v>9</v>
      </c>
      <c r="K52" s="193" t="s">
        <v>10</v>
      </c>
      <c r="L52" s="193" t="s">
        <v>11</v>
      </c>
      <c r="M52" s="193" t="s">
        <v>12</v>
      </c>
      <c r="N52" s="193" t="s">
        <v>13</v>
      </c>
      <c r="O52" s="194" t="s">
        <v>74</v>
      </c>
      <c r="P52" s="189"/>
      <c r="R52" s="182" t="s">
        <v>26</v>
      </c>
      <c r="S52" s="183" t="s">
        <v>2</v>
      </c>
      <c r="T52" s="183" t="s">
        <v>3</v>
      </c>
      <c r="U52" s="183" t="s">
        <v>4</v>
      </c>
      <c r="V52" s="193" t="s">
        <v>71</v>
      </c>
      <c r="W52" s="193" t="s">
        <v>72</v>
      </c>
      <c r="X52" s="193" t="s">
        <v>73</v>
      </c>
      <c r="Y52" s="193" t="s">
        <v>8</v>
      </c>
      <c r="Z52" s="193" t="s">
        <v>9</v>
      </c>
      <c r="AA52" s="193" t="s">
        <v>10</v>
      </c>
      <c r="AB52" s="193" t="s">
        <v>11</v>
      </c>
      <c r="AC52" s="193" t="s">
        <v>12</v>
      </c>
      <c r="AD52" s="193" t="s">
        <v>13</v>
      </c>
      <c r="AE52" s="194" t="s">
        <v>74</v>
      </c>
    </row>
    <row r="53" spans="2:31" x14ac:dyDescent="0.25">
      <c r="B53" s="148" t="s">
        <v>102</v>
      </c>
      <c r="C53" s="185">
        <f>+C31/C20*100</f>
        <v>79.005013389322755</v>
      </c>
      <c r="D53" s="185">
        <f t="shared" ref="D53:N54" si="33">+D31/D20*100</f>
        <v>79.548460204838591</v>
      </c>
      <c r="E53" s="185">
        <f t="shared" si="33"/>
        <v>79.875026413832245</v>
      </c>
      <c r="F53" s="185">
        <f t="shared" si="33"/>
        <v>80.630325798933626</v>
      </c>
      <c r="G53" s="185" t="e">
        <f t="shared" si="33"/>
        <v>#DIV/0!</v>
      </c>
      <c r="H53" s="185" t="e">
        <f t="shared" si="33"/>
        <v>#DIV/0!</v>
      </c>
      <c r="I53" s="185" t="e">
        <f t="shared" si="33"/>
        <v>#DIV/0!</v>
      </c>
      <c r="J53" s="185" t="e">
        <f t="shared" si="33"/>
        <v>#DIV/0!</v>
      </c>
      <c r="K53" s="185" t="e">
        <f t="shared" si="33"/>
        <v>#DIV/0!</v>
      </c>
      <c r="L53" s="185" t="e">
        <f t="shared" si="33"/>
        <v>#DIV/0!</v>
      </c>
      <c r="M53" s="185" t="e">
        <f t="shared" si="33"/>
        <v>#DIV/0!</v>
      </c>
      <c r="N53" s="185" t="e">
        <f t="shared" si="33"/>
        <v>#DIV/0!</v>
      </c>
      <c r="O53" s="186">
        <f>+O31/O20*100</f>
        <v>79.739056088478506</v>
      </c>
      <c r="R53" s="148" t="str">
        <f>+B53</f>
        <v>Domiciliario</v>
      </c>
      <c r="S53" s="185">
        <f>+S31/S20*100</f>
        <v>68.734361648710788</v>
      </c>
      <c r="T53" s="185">
        <f t="shared" ref="T53:AD55" si="34">+T31/T20*100</f>
        <v>69.207160378209565</v>
      </c>
      <c r="U53" s="185">
        <f t="shared" si="34"/>
        <v>69.49127298003404</v>
      </c>
      <c r="V53" s="185">
        <f t="shared" si="34"/>
        <v>70.148383445072255</v>
      </c>
      <c r="W53" s="185" t="e">
        <f t="shared" si="34"/>
        <v>#DIV/0!</v>
      </c>
      <c r="X53" s="185" t="e">
        <f t="shared" si="34"/>
        <v>#DIV/0!</v>
      </c>
      <c r="Y53" s="185" t="e">
        <f t="shared" si="34"/>
        <v>#DIV/0!</v>
      </c>
      <c r="Z53" s="185" t="e">
        <f t="shared" si="34"/>
        <v>#DIV/0!</v>
      </c>
      <c r="AA53" s="185" t="e">
        <f t="shared" si="34"/>
        <v>#DIV/0!</v>
      </c>
      <c r="AB53" s="185" t="e">
        <f t="shared" si="34"/>
        <v>#DIV/0!</v>
      </c>
      <c r="AC53" s="185" t="e">
        <f t="shared" si="34"/>
        <v>#DIV/0!</v>
      </c>
      <c r="AD53" s="185" t="e">
        <f t="shared" si="34"/>
        <v>#DIV/0!</v>
      </c>
      <c r="AE53" s="186">
        <f>+AE31/AE20*100</f>
        <v>69.372978796976298</v>
      </c>
    </row>
    <row r="54" spans="2:31" x14ac:dyDescent="0.25">
      <c r="B54" s="148" t="s">
        <v>18</v>
      </c>
      <c r="C54" s="185">
        <f>+C32/C21*100</f>
        <v>129.64653598650548</v>
      </c>
      <c r="D54" s="185">
        <f t="shared" si="33"/>
        <v>130.56716158972949</v>
      </c>
      <c r="E54" s="185">
        <f t="shared" si="33"/>
        <v>131.96199983286613</v>
      </c>
      <c r="F54" s="185">
        <f t="shared" si="33"/>
        <v>133.31160654345587</v>
      </c>
      <c r="G54" s="185" t="e">
        <f t="shared" si="33"/>
        <v>#DIV/0!</v>
      </c>
      <c r="H54" s="185" t="e">
        <f t="shared" si="33"/>
        <v>#DIV/0!</v>
      </c>
      <c r="I54" s="185" t="e">
        <f t="shared" si="33"/>
        <v>#DIV/0!</v>
      </c>
      <c r="J54" s="185" t="e">
        <f t="shared" si="33"/>
        <v>#DIV/0!</v>
      </c>
      <c r="K54" s="185" t="e">
        <f t="shared" si="33"/>
        <v>#DIV/0!</v>
      </c>
      <c r="L54" s="185" t="e">
        <f t="shared" si="33"/>
        <v>#DIV/0!</v>
      </c>
      <c r="M54" s="185" t="e">
        <f t="shared" si="33"/>
        <v>#DIV/0!</v>
      </c>
      <c r="N54" s="185" t="e">
        <f t="shared" si="33"/>
        <v>#DIV/0!</v>
      </c>
      <c r="O54" s="186">
        <f>+O32/O21*100</f>
        <v>131.30483333810784</v>
      </c>
      <c r="R54" s="148" t="str">
        <f>+B54</f>
        <v>General</v>
      </c>
      <c r="S54" s="185">
        <f>+S32/S21*100</f>
        <v>112.79248630825978</v>
      </c>
      <c r="T54" s="185">
        <f t="shared" si="34"/>
        <v>113.59343058306466</v>
      </c>
      <c r="U54" s="185">
        <f t="shared" si="34"/>
        <v>114.80693985459351</v>
      </c>
      <c r="V54" s="185">
        <f t="shared" si="34"/>
        <v>115.9810976928066</v>
      </c>
      <c r="W54" s="185" t="e">
        <f t="shared" si="34"/>
        <v>#DIV/0!</v>
      </c>
      <c r="X54" s="185" t="e">
        <f t="shared" si="34"/>
        <v>#DIV/0!</v>
      </c>
      <c r="Y54" s="185" t="e">
        <f t="shared" si="34"/>
        <v>#DIV/0!</v>
      </c>
      <c r="Z54" s="185" t="e">
        <f t="shared" si="34"/>
        <v>#DIV/0!</v>
      </c>
      <c r="AA54" s="185" t="e">
        <f t="shared" si="34"/>
        <v>#DIV/0!</v>
      </c>
      <c r="AB54" s="185" t="e">
        <f t="shared" si="34"/>
        <v>#DIV/0!</v>
      </c>
      <c r="AC54" s="185" t="e">
        <f t="shared" si="34"/>
        <v>#DIV/0!</v>
      </c>
      <c r="AD54" s="185" t="e">
        <f t="shared" si="34"/>
        <v>#DIV/0!</v>
      </c>
      <c r="AE54" s="186">
        <f>+AE32/AE21*100</f>
        <v>114.23520500415383</v>
      </c>
    </row>
    <row r="55" spans="2:31" x14ac:dyDescent="0.25">
      <c r="B55" s="148" t="s">
        <v>19</v>
      </c>
      <c r="C55" s="185">
        <f t="shared" ref="C55:N59" si="35">+C33/C22*100</f>
        <v>80.941271049682513</v>
      </c>
      <c r="D55" s="185">
        <f t="shared" si="35"/>
        <v>81.524814022745701</v>
      </c>
      <c r="E55" s="185">
        <f t="shared" si="35"/>
        <v>82.710742304194611</v>
      </c>
      <c r="F55" s="185">
        <f t="shared" si="35"/>
        <v>83.664671608968675</v>
      </c>
      <c r="G55" s="185" t="e">
        <f t="shared" si="35"/>
        <v>#DIV/0!</v>
      </c>
      <c r="H55" s="185" t="e">
        <f t="shared" si="35"/>
        <v>#DIV/0!</v>
      </c>
      <c r="I55" s="185" t="e">
        <f t="shared" si="35"/>
        <v>#DIV/0!</v>
      </c>
      <c r="J55" s="185" t="e">
        <f t="shared" si="35"/>
        <v>#DIV/0!</v>
      </c>
      <c r="K55" s="185" t="e">
        <f t="shared" si="35"/>
        <v>#DIV/0!</v>
      </c>
      <c r="L55" s="185" t="e">
        <f t="shared" si="35"/>
        <v>#DIV/0!</v>
      </c>
      <c r="M55" s="185" t="e">
        <f t="shared" si="35"/>
        <v>#DIV/0!</v>
      </c>
      <c r="N55" s="185" t="e">
        <f t="shared" si="35"/>
        <v>#DIV/0!</v>
      </c>
      <c r="O55" s="186">
        <f>+O33/O22*100</f>
        <v>81.9996311209417</v>
      </c>
      <c r="R55" s="148" t="str">
        <f t="shared" ref="R55:R58" si="36">+B55</f>
        <v>Industrial</v>
      </c>
      <c r="S55" s="185">
        <f>+S33/S22*100</f>
        <v>70.418905813223802</v>
      </c>
      <c r="T55" s="185">
        <f t="shared" si="34"/>
        <v>70.926588199788739</v>
      </c>
      <c r="U55" s="185">
        <f t="shared" si="34"/>
        <v>71.958345804649312</v>
      </c>
      <c r="V55" s="185">
        <f t="shared" si="34"/>
        <v>72.788264299802748</v>
      </c>
      <c r="W55" s="185" t="e">
        <f t="shared" si="34"/>
        <v>#DIV/0!</v>
      </c>
      <c r="X55" s="185" t="e">
        <f t="shared" si="34"/>
        <v>#DIV/0!</v>
      </c>
      <c r="Y55" s="185" t="e">
        <f t="shared" si="34"/>
        <v>#DIV/0!</v>
      </c>
      <c r="Z55" s="185" t="e">
        <f t="shared" si="34"/>
        <v>#DIV/0!</v>
      </c>
      <c r="AA55" s="185" t="e">
        <f t="shared" si="34"/>
        <v>#DIV/0!</v>
      </c>
      <c r="AB55" s="185" t="e">
        <f t="shared" si="34"/>
        <v>#DIV/0!</v>
      </c>
      <c r="AC55" s="185" t="e">
        <f t="shared" si="34"/>
        <v>#DIV/0!</v>
      </c>
      <c r="AD55" s="185" t="e">
        <f t="shared" si="34"/>
        <v>#DIV/0!</v>
      </c>
      <c r="AE55" s="186">
        <f>+AE33/AE22*100</f>
        <v>71.33967907521928</v>
      </c>
    </row>
    <row r="56" spans="2:31" x14ac:dyDescent="0.25">
      <c r="B56" s="148" t="s">
        <v>91</v>
      </c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6"/>
      <c r="R56" s="148" t="str">
        <f t="shared" si="36"/>
        <v>Minería</v>
      </c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6"/>
    </row>
    <row r="57" spans="2:31" x14ac:dyDescent="0.25">
      <c r="B57" s="148" t="s">
        <v>21</v>
      </c>
      <c r="C57" s="185">
        <f t="shared" si="35"/>
        <v>132.09997909494336</v>
      </c>
      <c r="D57" s="185">
        <f t="shared" si="35"/>
        <v>132.99997196163761</v>
      </c>
      <c r="E57" s="185">
        <f t="shared" si="35"/>
        <v>134.90036641068113</v>
      </c>
      <c r="F57" s="185">
        <f t="shared" si="35"/>
        <v>136.1000005760198</v>
      </c>
      <c r="G57" s="185" t="e">
        <f t="shared" si="35"/>
        <v>#DIV/0!</v>
      </c>
      <c r="H57" s="185" t="e">
        <f t="shared" si="35"/>
        <v>#DIV/0!</v>
      </c>
      <c r="I57" s="185" t="e">
        <f t="shared" si="35"/>
        <v>#DIV/0!</v>
      </c>
      <c r="J57" s="185" t="e">
        <f t="shared" si="35"/>
        <v>#DIV/0!</v>
      </c>
      <c r="K57" s="185" t="e">
        <f t="shared" si="35"/>
        <v>#DIV/0!</v>
      </c>
      <c r="L57" s="185" t="e">
        <f t="shared" si="35"/>
        <v>#DIV/0!</v>
      </c>
      <c r="M57" s="185" t="e">
        <f t="shared" si="35"/>
        <v>#DIV/0!</v>
      </c>
      <c r="N57" s="185" t="e">
        <f t="shared" si="35"/>
        <v>#DIV/0!</v>
      </c>
      <c r="O57" s="186">
        <f>+O35/O24*100</f>
        <v>134.04246564068802</v>
      </c>
      <c r="R57" s="148" t="str">
        <f t="shared" si="36"/>
        <v>Alumbrado Público</v>
      </c>
      <c r="S57" s="185">
        <f>+S35/S24*100</f>
        <v>114.92698181260073</v>
      </c>
      <c r="T57" s="185">
        <f t="shared" ref="T57:AD59" si="37">+T35/T24*100</f>
        <v>115.70997560662472</v>
      </c>
      <c r="U57" s="185">
        <f t="shared" si="37"/>
        <v>117.36331877729258</v>
      </c>
      <c r="V57" s="185">
        <f t="shared" si="37"/>
        <v>118.40700050113722</v>
      </c>
      <c r="W57" s="185" t="e">
        <f t="shared" si="37"/>
        <v>#DIV/0!</v>
      </c>
      <c r="X57" s="185" t="e">
        <f t="shared" si="37"/>
        <v>#DIV/0!</v>
      </c>
      <c r="Y57" s="185" t="e">
        <f t="shared" si="37"/>
        <v>#DIV/0!</v>
      </c>
      <c r="Z57" s="185" t="e">
        <f t="shared" si="37"/>
        <v>#DIV/0!</v>
      </c>
      <c r="AA57" s="185" t="e">
        <f t="shared" si="37"/>
        <v>#DIV/0!</v>
      </c>
      <c r="AB57" s="185" t="e">
        <f t="shared" si="37"/>
        <v>#DIV/0!</v>
      </c>
      <c r="AC57" s="185" t="e">
        <f t="shared" si="37"/>
        <v>#DIV/0!</v>
      </c>
      <c r="AD57" s="185" t="e">
        <f t="shared" si="37"/>
        <v>#DIV/0!</v>
      </c>
      <c r="AE57" s="186">
        <f>+AE35/AE24*100</f>
        <v>116.61694510739858</v>
      </c>
    </row>
    <row r="58" spans="2:31" x14ac:dyDescent="0.25">
      <c r="B58" s="164" t="s">
        <v>22</v>
      </c>
      <c r="C58" s="185">
        <f t="shared" si="35"/>
        <v>100.24036638608121</v>
      </c>
      <c r="D58" s="185">
        <f t="shared" si="35"/>
        <v>100.95277073141851</v>
      </c>
      <c r="E58" s="185">
        <f t="shared" si="35"/>
        <v>102.29751161178406</v>
      </c>
      <c r="F58" s="185">
        <f t="shared" si="35"/>
        <v>103.24779779899546</v>
      </c>
      <c r="G58" s="185" t="e">
        <f t="shared" si="35"/>
        <v>#DIV/0!</v>
      </c>
      <c r="H58" s="185" t="e">
        <f t="shared" si="35"/>
        <v>#DIV/0!</v>
      </c>
      <c r="I58" s="185" t="e">
        <f t="shared" si="35"/>
        <v>#DIV/0!</v>
      </c>
      <c r="J58" s="185" t="e">
        <f t="shared" si="35"/>
        <v>#DIV/0!</v>
      </c>
      <c r="K58" s="185" t="e">
        <f t="shared" si="35"/>
        <v>#DIV/0!</v>
      </c>
      <c r="L58" s="185" t="e">
        <f t="shared" si="35"/>
        <v>#DIV/0!</v>
      </c>
      <c r="M58" s="185" t="e">
        <f t="shared" si="35"/>
        <v>#DIV/0!</v>
      </c>
      <c r="N58" s="185" t="e">
        <f t="shared" si="35"/>
        <v>#DIV/0!</v>
      </c>
      <c r="O58" s="186">
        <f>+O36/O25*100</f>
        <v>101.66850521648117</v>
      </c>
      <c r="R58" s="148" t="str">
        <f t="shared" si="36"/>
        <v>Otros</v>
      </c>
      <c r="S58" s="185">
        <f>+S36/S25*100</f>
        <v>87.209118755890657</v>
      </c>
      <c r="T58" s="185">
        <f t="shared" si="37"/>
        <v>87.828910536334106</v>
      </c>
      <c r="U58" s="185">
        <f t="shared" si="37"/>
        <v>88.99883510225213</v>
      </c>
      <c r="V58" s="185">
        <f t="shared" si="37"/>
        <v>89.825584085126067</v>
      </c>
      <c r="W58" s="185" t="e">
        <f t="shared" si="37"/>
        <v>#DIV/0!</v>
      </c>
      <c r="X58" s="185" t="e">
        <f t="shared" si="37"/>
        <v>#DIV/0!</v>
      </c>
      <c r="Y58" s="185" t="e">
        <f t="shared" si="37"/>
        <v>#DIV/0!</v>
      </c>
      <c r="Z58" s="185" t="e">
        <f t="shared" si="37"/>
        <v>#DIV/0!</v>
      </c>
      <c r="AA58" s="185" t="e">
        <f t="shared" si="37"/>
        <v>#DIV/0!</v>
      </c>
      <c r="AB58" s="185" t="e">
        <f t="shared" si="37"/>
        <v>#DIV/0!</v>
      </c>
      <c r="AC58" s="185" t="e">
        <f t="shared" si="37"/>
        <v>#DIV/0!</v>
      </c>
      <c r="AD58" s="185" t="e">
        <f t="shared" si="37"/>
        <v>#DIV/0!</v>
      </c>
      <c r="AE58" s="186">
        <f>+AE36/AE25*100</f>
        <v>88.451599538338613</v>
      </c>
    </row>
    <row r="59" spans="2:31" x14ac:dyDescent="0.25">
      <c r="B59" s="143" t="s">
        <v>14</v>
      </c>
      <c r="C59" s="187">
        <f t="shared" si="35"/>
        <v>93.897426281512679</v>
      </c>
      <c r="D59" s="187">
        <f t="shared" si="35"/>
        <v>93.46774391912362</v>
      </c>
      <c r="E59" s="187">
        <f t="shared" si="35"/>
        <v>94.679948149941211</v>
      </c>
      <c r="F59" s="187">
        <f t="shared" si="35"/>
        <v>96.776032112242405</v>
      </c>
      <c r="G59" s="187" t="e">
        <f t="shared" si="35"/>
        <v>#DIV/0!</v>
      </c>
      <c r="H59" s="187" t="e">
        <f t="shared" si="35"/>
        <v>#DIV/0!</v>
      </c>
      <c r="I59" s="187" t="e">
        <f t="shared" si="35"/>
        <v>#DIV/0!</v>
      </c>
      <c r="J59" s="187" t="e">
        <f t="shared" si="35"/>
        <v>#DIV/0!</v>
      </c>
      <c r="K59" s="187" t="e">
        <f t="shared" si="35"/>
        <v>#DIV/0!</v>
      </c>
      <c r="L59" s="187" t="e">
        <f t="shared" si="35"/>
        <v>#DIV/0!</v>
      </c>
      <c r="M59" s="187" t="e">
        <f t="shared" si="35"/>
        <v>#DIV/0!</v>
      </c>
      <c r="N59" s="187" t="e">
        <f t="shared" si="35"/>
        <v>#DIV/0!</v>
      </c>
      <c r="O59" s="188">
        <f>+O37/O26*100</f>
        <v>94.64086841278376</v>
      </c>
      <c r="R59" s="143" t="s">
        <v>14</v>
      </c>
      <c r="S59" s="195">
        <f>+S37/S26*100</f>
        <v>81.69076086491603</v>
      </c>
      <c r="T59" s="195">
        <f t="shared" si="37"/>
        <v>81.316937209637558</v>
      </c>
      <c r="U59" s="195">
        <f t="shared" si="37"/>
        <v>82.371554890448877</v>
      </c>
      <c r="V59" s="195">
        <f t="shared" si="37"/>
        <v>84.195147937650873</v>
      </c>
      <c r="W59" s="195" t="e">
        <f t="shared" si="37"/>
        <v>#DIV/0!</v>
      </c>
      <c r="X59" s="195" t="e">
        <f t="shared" si="37"/>
        <v>#DIV/0!</v>
      </c>
      <c r="Y59" s="195" t="e">
        <f t="shared" si="37"/>
        <v>#DIV/0!</v>
      </c>
      <c r="Z59" s="195" t="e">
        <f t="shared" si="37"/>
        <v>#DIV/0!</v>
      </c>
      <c r="AA59" s="195" t="e">
        <f t="shared" si="37"/>
        <v>#DIV/0!</v>
      </c>
      <c r="AB59" s="195" t="e">
        <f t="shared" si="37"/>
        <v>#DIV/0!</v>
      </c>
      <c r="AC59" s="195" t="e">
        <f t="shared" si="37"/>
        <v>#DIV/0!</v>
      </c>
      <c r="AD59" s="195" t="e">
        <f t="shared" si="37"/>
        <v>#DIV/0!</v>
      </c>
      <c r="AE59" s="188">
        <f>+AE37/AE26*100</f>
        <v>82.337555519121878</v>
      </c>
    </row>
    <row r="60" spans="2:31" x14ac:dyDescent="0.25">
      <c r="AE60" s="95">
        <f>+AE59/0.87</f>
        <v>94.640868412783774</v>
      </c>
    </row>
    <row r="61" spans="2:31" x14ac:dyDescent="0.25">
      <c r="B61" s="145" t="s">
        <v>30</v>
      </c>
      <c r="R61" s="145" t="s">
        <v>30</v>
      </c>
    </row>
    <row r="63" spans="2:31" x14ac:dyDescent="0.25">
      <c r="B63" s="182" t="s">
        <v>26</v>
      </c>
      <c r="C63" s="183" t="s">
        <v>2</v>
      </c>
      <c r="D63" s="183" t="s">
        <v>3</v>
      </c>
      <c r="E63" s="183" t="s">
        <v>4</v>
      </c>
      <c r="F63" s="193" t="s">
        <v>71</v>
      </c>
      <c r="G63" s="193" t="s">
        <v>72</v>
      </c>
      <c r="H63" s="193" t="s">
        <v>73</v>
      </c>
      <c r="I63" s="193" t="s">
        <v>8</v>
      </c>
      <c r="J63" s="193" t="s">
        <v>9</v>
      </c>
      <c r="K63" s="193" t="s">
        <v>10</v>
      </c>
      <c r="L63" s="193" t="s">
        <v>11</v>
      </c>
      <c r="M63" s="193" t="s">
        <v>12</v>
      </c>
      <c r="N63" s="193" t="s">
        <v>13</v>
      </c>
      <c r="O63" s="194" t="s">
        <v>74</v>
      </c>
      <c r="P63" s="189"/>
      <c r="R63" s="182" t="s">
        <v>26</v>
      </c>
      <c r="S63" s="183" t="s">
        <v>2</v>
      </c>
      <c r="T63" s="183" t="s">
        <v>3</v>
      </c>
      <c r="U63" s="183" t="s">
        <v>4</v>
      </c>
      <c r="V63" s="193" t="s">
        <v>71</v>
      </c>
      <c r="W63" s="193" t="s">
        <v>72</v>
      </c>
      <c r="X63" s="193" t="s">
        <v>73</v>
      </c>
      <c r="Y63" s="193" t="s">
        <v>8</v>
      </c>
      <c r="Z63" s="193" t="s">
        <v>9</v>
      </c>
      <c r="AA63" s="193" t="s">
        <v>10</v>
      </c>
      <c r="AB63" s="193" t="s">
        <v>11</v>
      </c>
      <c r="AC63" s="193" t="s">
        <v>12</v>
      </c>
      <c r="AD63" s="193" t="s">
        <v>13</v>
      </c>
      <c r="AE63" s="194" t="s">
        <v>74</v>
      </c>
    </row>
    <row r="64" spans="2:31" x14ac:dyDescent="0.25">
      <c r="B64" s="148" t="s">
        <v>102</v>
      </c>
      <c r="C64" s="185">
        <f t="shared" ref="C64:N70" si="38">+C42/C20*100</f>
        <v>11.351295027201544</v>
      </c>
      <c r="D64" s="185">
        <f t="shared" si="38"/>
        <v>11.429376466212442</v>
      </c>
      <c r="E64" s="185">
        <f t="shared" si="38"/>
        <v>11.476296898539115</v>
      </c>
      <c r="F64" s="185">
        <f t="shared" si="38"/>
        <v>11.584816925134142</v>
      </c>
      <c r="G64" s="185" t="e">
        <f t="shared" si="38"/>
        <v>#DIV/0!</v>
      </c>
      <c r="H64" s="185" t="e">
        <f t="shared" si="38"/>
        <v>#DIV/0!</v>
      </c>
      <c r="I64" s="185" t="e">
        <f t="shared" si="38"/>
        <v>#DIV/0!</v>
      </c>
      <c r="J64" s="185" t="e">
        <f t="shared" si="38"/>
        <v>#DIV/0!</v>
      </c>
      <c r="K64" s="185" t="e">
        <f t="shared" si="38"/>
        <v>#DIV/0!</v>
      </c>
      <c r="L64" s="185" t="e">
        <f t="shared" si="38"/>
        <v>#DIV/0!</v>
      </c>
      <c r="M64" s="185" t="e">
        <f t="shared" si="38"/>
        <v>#DIV/0!</v>
      </c>
      <c r="N64" s="185" t="e">
        <f t="shared" si="38"/>
        <v>#DIV/0!</v>
      </c>
      <c r="O64" s="186">
        <f>+O42/O20*100</f>
        <v>11.456760932252658</v>
      </c>
      <c r="R64" s="148" t="str">
        <f>+B64</f>
        <v>Domiciliario</v>
      </c>
      <c r="S64" s="185">
        <f t="shared" ref="S64:AE70" si="39">+S42/S20*100</f>
        <v>9.8756266736653444</v>
      </c>
      <c r="T64" s="185">
        <f t="shared" si="39"/>
        <v>9.9435575256048239</v>
      </c>
      <c r="U64" s="185">
        <f t="shared" si="39"/>
        <v>9.9843783017290306</v>
      </c>
      <c r="V64" s="185">
        <f t="shared" si="39"/>
        <v>10.078790724866703</v>
      </c>
      <c r="W64" s="185" t="e">
        <f t="shared" si="39"/>
        <v>#DIV/0!</v>
      </c>
      <c r="X64" s="185" t="e">
        <f t="shared" si="39"/>
        <v>#DIV/0!</v>
      </c>
      <c r="Y64" s="185" t="e">
        <f t="shared" si="39"/>
        <v>#DIV/0!</v>
      </c>
      <c r="Z64" s="185" t="e">
        <f t="shared" si="39"/>
        <v>#DIV/0!</v>
      </c>
      <c r="AA64" s="185" t="e">
        <f t="shared" si="39"/>
        <v>#DIV/0!</v>
      </c>
      <c r="AB64" s="185" t="e">
        <f t="shared" si="39"/>
        <v>#DIV/0!</v>
      </c>
      <c r="AC64" s="185" t="e">
        <f t="shared" si="39"/>
        <v>#DIV/0!</v>
      </c>
      <c r="AD64" s="185" t="e">
        <f t="shared" si="39"/>
        <v>#DIV/0!</v>
      </c>
      <c r="AE64" s="186">
        <f t="shared" si="39"/>
        <v>9.9673820110598133</v>
      </c>
    </row>
    <row r="65" spans="2:31" x14ac:dyDescent="0.25">
      <c r="B65" s="148" t="s">
        <v>18</v>
      </c>
      <c r="C65" s="185">
        <f t="shared" si="38"/>
        <v>18.627375860130098</v>
      </c>
      <c r="D65" s="185">
        <f t="shared" si="38"/>
        <v>18.759649653696769</v>
      </c>
      <c r="E65" s="185">
        <f t="shared" si="38"/>
        <v>18.960057447250879</v>
      </c>
      <c r="F65" s="185">
        <f t="shared" si="38"/>
        <v>19.153966457393082</v>
      </c>
      <c r="G65" s="185" t="e">
        <f t="shared" si="38"/>
        <v>#DIV/0!</v>
      </c>
      <c r="H65" s="185" t="e">
        <f t="shared" si="38"/>
        <v>#DIV/0!</v>
      </c>
      <c r="I65" s="185" t="e">
        <f t="shared" si="38"/>
        <v>#DIV/0!</v>
      </c>
      <c r="J65" s="185" t="e">
        <f t="shared" si="38"/>
        <v>#DIV/0!</v>
      </c>
      <c r="K65" s="185" t="e">
        <f t="shared" si="38"/>
        <v>#DIV/0!</v>
      </c>
      <c r="L65" s="185" t="e">
        <f t="shared" si="38"/>
        <v>#DIV/0!</v>
      </c>
      <c r="M65" s="185" t="e">
        <f t="shared" si="38"/>
        <v>#DIV/0!</v>
      </c>
      <c r="N65" s="185" t="e">
        <f t="shared" si="38"/>
        <v>#DIV/0!</v>
      </c>
      <c r="O65" s="186">
        <f>+O43/O21*100</f>
        <v>18.865636973866074</v>
      </c>
      <c r="R65" s="148" t="str">
        <f>+B65</f>
        <v>General</v>
      </c>
      <c r="S65" s="185">
        <f t="shared" si="39"/>
        <v>16.205816998313185</v>
      </c>
      <c r="T65" s="185">
        <f t="shared" si="39"/>
        <v>16.320895198716187</v>
      </c>
      <c r="U65" s="185">
        <f t="shared" si="39"/>
        <v>16.495249979108266</v>
      </c>
      <c r="V65" s="185">
        <f t="shared" si="39"/>
        <v>16.663950817931983</v>
      </c>
      <c r="W65" s="185" t="e">
        <f t="shared" si="39"/>
        <v>#DIV/0!</v>
      </c>
      <c r="X65" s="185" t="e">
        <f t="shared" si="39"/>
        <v>#DIV/0!</v>
      </c>
      <c r="Y65" s="185" t="e">
        <f t="shared" si="39"/>
        <v>#DIV/0!</v>
      </c>
      <c r="Z65" s="185" t="e">
        <f t="shared" si="39"/>
        <v>#DIV/0!</v>
      </c>
      <c r="AA65" s="185" t="e">
        <f t="shared" si="39"/>
        <v>#DIV/0!</v>
      </c>
      <c r="AB65" s="185" t="e">
        <f t="shared" si="39"/>
        <v>#DIV/0!</v>
      </c>
      <c r="AC65" s="185" t="e">
        <f t="shared" si="39"/>
        <v>#DIV/0!</v>
      </c>
      <c r="AD65" s="185" t="e">
        <f t="shared" si="39"/>
        <v>#DIV/0!</v>
      </c>
      <c r="AE65" s="186">
        <f t="shared" si="39"/>
        <v>16.41310416726348</v>
      </c>
    </row>
    <row r="66" spans="2:31" x14ac:dyDescent="0.25">
      <c r="B66" s="148" t="s">
        <v>19</v>
      </c>
      <c r="C66" s="185">
        <f t="shared" si="38"/>
        <v>11.629492966908408</v>
      </c>
      <c r="D66" s="185">
        <f t="shared" si="38"/>
        <v>11.713335348095647</v>
      </c>
      <c r="E66" s="185">
        <f t="shared" si="38"/>
        <v>11.883727342556698</v>
      </c>
      <c r="F66" s="185">
        <f t="shared" si="38"/>
        <v>12.020786150713892</v>
      </c>
      <c r="G66" s="185" t="e">
        <f t="shared" si="38"/>
        <v>#DIV/0!</v>
      </c>
      <c r="H66" s="185" t="e">
        <f t="shared" si="38"/>
        <v>#DIV/0!</v>
      </c>
      <c r="I66" s="185" t="e">
        <f t="shared" si="38"/>
        <v>#DIV/0!</v>
      </c>
      <c r="J66" s="185" t="e">
        <f t="shared" si="38"/>
        <v>#DIV/0!</v>
      </c>
      <c r="K66" s="185" t="e">
        <f t="shared" si="38"/>
        <v>#DIV/0!</v>
      </c>
      <c r="L66" s="185" t="e">
        <f t="shared" si="38"/>
        <v>#DIV/0!</v>
      </c>
      <c r="M66" s="185" t="e">
        <f t="shared" si="38"/>
        <v>#DIV/0!</v>
      </c>
      <c r="N66" s="185" t="e">
        <f t="shared" si="38"/>
        <v>#DIV/0!</v>
      </c>
      <c r="O66" s="186">
        <f>+O44/O22*100</f>
        <v>11.7815561955376</v>
      </c>
      <c r="R66" s="148" t="str">
        <f t="shared" ref="R66:R69" si="40">+B66</f>
        <v>Industrial</v>
      </c>
      <c r="S66" s="185">
        <f t="shared" si="39"/>
        <v>10.117658881210314</v>
      </c>
      <c r="T66" s="185">
        <f t="shared" si="39"/>
        <v>10.190601752843213</v>
      </c>
      <c r="U66" s="185">
        <f t="shared" si="39"/>
        <v>10.338842788024326</v>
      </c>
      <c r="V66" s="185">
        <f t="shared" si="39"/>
        <v>10.458083951121084</v>
      </c>
      <c r="W66" s="185" t="e">
        <f t="shared" si="39"/>
        <v>#DIV/0!</v>
      </c>
      <c r="X66" s="185" t="e">
        <f t="shared" si="39"/>
        <v>#DIV/0!</v>
      </c>
      <c r="Y66" s="185" t="e">
        <f t="shared" si="39"/>
        <v>#DIV/0!</v>
      </c>
      <c r="Z66" s="185" t="e">
        <f t="shared" si="39"/>
        <v>#DIV/0!</v>
      </c>
      <c r="AA66" s="185" t="e">
        <f t="shared" si="39"/>
        <v>#DIV/0!</v>
      </c>
      <c r="AB66" s="185" t="e">
        <f t="shared" si="39"/>
        <v>#DIV/0!</v>
      </c>
      <c r="AC66" s="185" t="e">
        <f t="shared" si="39"/>
        <v>#DIV/0!</v>
      </c>
      <c r="AD66" s="185" t="e">
        <f t="shared" si="39"/>
        <v>#DIV/0!</v>
      </c>
      <c r="AE66" s="186">
        <f t="shared" si="39"/>
        <v>10.249953890117713</v>
      </c>
    </row>
    <row r="67" spans="2:31" x14ac:dyDescent="0.25">
      <c r="B67" s="148" t="s">
        <v>91</v>
      </c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6"/>
      <c r="R67" s="148" t="str">
        <f t="shared" si="40"/>
        <v>Minería</v>
      </c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6"/>
    </row>
    <row r="68" spans="2:31" x14ac:dyDescent="0.25">
      <c r="B68" s="148" t="s">
        <v>21</v>
      </c>
      <c r="C68" s="185">
        <f t="shared" si="38"/>
        <v>18.979882053871172</v>
      </c>
      <c r="D68" s="185">
        <f t="shared" si="38"/>
        <v>19.10919137379851</v>
      </c>
      <c r="E68" s="185">
        <f t="shared" si="38"/>
        <v>19.382236553258782</v>
      </c>
      <c r="F68" s="185">
        <f t="shared" si="38"/>
        <v>19.554597783910886</v>
      </c>
      <c r="G68" s="185" t="e">
        <f t="shared" si="38"/>
        <v>#DIV/0!</v>
      </c>
      <c r="H68" s="185" t="e">
        <f t="shared" si="38"/>
        <v>#DIV/0!</v>
      </c>
      <c r="I68" s="185" t="e">
        <f t="shared" si="38"/>
        <v>#DIV/0!</v>
      </c>
      <c r="J68" s="185" t="e">
        <f t="shared" si="38"/>
        <v>#DIV/0!</v>
      </c>
      <c r="K68" s="185" t="e">
        <f t="shared" si="38"/>
        <v>#DIV/0!</v>
      </c>
      <c r="L68" s="185" t="e">
        <f t="shared" si="38"/>
        <v>#DIV/0!</v>
      </c>
      <c r="M68" s="185" t="e">
        <f t="shared" si="38"/>
        <v>#DIV/0!</v>
      </c>
      <c r="N68" s="185" t="e">
        <f t="shared" si="38"/>
        <v>#DIV/0!</v>
      </c>
      <c r="O68" s="186">
        <f>+O45/O24*100</f>
        <v>0</v>
      </c>
      <c r="R68" s="148" t="str">
        <f t="shared" si="40"/>
        <v>Alumbrado Público</v>
      </c>
      <c r="S68" s="185">
        <f t="shared" si="39"/>
        <v>16.512497386867921</v>
      </c>
      <c r="T68" s="185">
        <f t="shared" si="39"/>
        <v>16.624996495204702</v>
      </c>
      <c r="U68" s="185">
        <f t="shared" si="39"/>
        <v>16.862545801335141</v>
      </c>
      <c r="V68" s="185">
        <f t="shared" si="39"/>
        <v>17.012500072002474</v>
      </c>
      <c r="W68" s="185" t="e">
        <f t="shared" si="39"/>
        <v>#DIV/0!</v>
      </c>
      <c r="X68" s="185" t="e">
        <f t="shared" si="39"/>
        <v>#DIV/0!</v>
      </c>
      <c r="Y68" s="185" t="e">
        <f t="shared" si="39"/>
        <v>#DIV/0!</v>
      </c>
      <c r="Z68" s="185" t="e">
        <f t="shared" si="39"/>
        <v>#DIV/0!</v>
      </c>
      <c r="AA68" s="185" t="e">
        <f t="shared" si="39"/>
        <v>#DIV/0!</v>
      </c>
      <c r="AB68" s="185" t="e">
        <f t="shared" si="39"/>
        <v>#DIV/0!</v>
      </c>
      <c r="AC68" s="185" t="e">
        <f t="shared" si="39"/>
        <v>#DIV/0!</v>
      </c>
      <c r="AD68" s="185" t="e">
        <f t="shared" si="39"/>
        <v>#DIV/0!</v>
      </c>
      <c r="AE68" s="186">
        <f t="shared" si="39"/>
        <v>16.755308205086003</v>
      </c>
    </row>
    <row r="69" spans="2:31" x14ac:dyDescent="0.25">
      <c r="B69" s="164" t="s">
        <v>22</v>
      </c>
      <c r="C69" s="185">
        <f t="shared" si="38"/>
        <v>14.402351492253048</v>
      </c>
      <c r="D69" s="185">
        <f t="shared" si="38"/>
        <v>14.504708438422199</v>
      </c>
      <c r="E69" s="185">
        <f t="shared" si="38"/>
        <v>14.697918335026444</v>
      </c>
      <c r="F69" s="185">
        <f t="shared" si="38"/>
        <v>14.834453706752223</v>
      </c>
      <c r="G69" s="185" t="e">
        <f t="shared" si="38"/>
        <v>#DIV/0!</v>
      </c>
      <c r="H69" s="185" t="e">
        <f t="shared" si="38"/>
        <v>#DIV/0!</v>
      </c>
      <c r="I69" s="185" t="e">
        <f t="shared" si="38"/>
        <v>#DIV/0!</v>
      </c>
      <c r="J69" s="185" t="e">
        <f t="shared" si="38"/>
        <v>#DIV/0!</v>
      </c>
      <c r="K69" s="185" t="e">
        <f t="shared" si="38"/>
        <v>#DIV/0!</v>
      </c>
      <c r="L69" s="185" t="e">
        <f t="shared" si="38"/>
        <v>#DIV/0!</v>
      </c>
      <c r="M69" s="185" t="e">
        <f t="shared" si="38"/>
        <v>#DIV/0!</v>
      </c>
      <c r="N69" s="185" t="e">
        <f t="shared" si="38"/>
        <v>#DIV/0!</v>
      </c>
      <c r="O69" s="186">
        <f>+O47/O25*100</f>
        <v>14.607543852942694</v>
      </c>
      <c r="R69" s="148" t="str">
        <f t="shared" si="40"/>
        <v>Otros</v>
      </c>
      <c r="S69" s="185">
        <f t="shared" si="39"/>
        <v>12.530045798260151</v>
      </c>
      <c r="T69" s="185">
        <f t="shared" si="39"/>
        <v>12.619096341427314</v>
      </c>
      <c r="U69" s="185">
        <f t="shared" si="39"/>
        <v>12.787188951473007</v>
      </c>
      <c r="V69" s="185">
        <f t="shared" si="39"/>
        <v>12.905974724874433</v>
      </c>
      <c r="W69" s="185" t="e">
        <f t="shared" si="39"/>
        <v>#DIV/0!</v>
      </c>
      <c r="X69" s="185" t="e">
        <f t="shared" si="39"/>
        <v>#DIV/0!</v>
      </c>
      <c r="Y69" s="185" t="e">
        <f t="shared" si="39"/>
        <v>#DIV/0!</v>
      </c>
      <c r="Z69" s="185" t="e">
        <f t="shared" si="39"/>
        <v>#DIV/0!</v>
      </c>
      <c r="AA69" s="185" t="e">
        <f t="shared" si="39"/>
        <v>#DIV/0!</v>
      </c>
      <c r="AB69" s="185" t="e">
        <f t="shared" si="39"/>
        <v>#DIV/0!</v>
      </c>
      <c r="AC69" s="185" t="e">
        <f t="shared" si="39"/>
        <v>#DIV/0!</v>
      </c>
      <c r="AD69" s="185" t="e">
        <f t="shared" si="39"/>
        <v>#DIV/0!</v>
      </c>
      <c r="AE69" s="186">
        <f t="shared" si="39"/>
        <v>12.708563152060146</v>
      </c>
    </row>
    <row r="70" spans="2:31" x14ac:dyDescent="0.25">
      <c r="B70" s="143" t="s">
        <v>14</v>
      </c>
      <c r="C70" s="187">
        <f t="shared" si="38"/>
        <v>13.491009523205847</v>
      </c>
      <c r="D70" s="187">
        <f t="shared" si="38"/>
        <v>13.429273551598223</v>
      </c>
      <c r="E70" s="187">
        <f t="shared" si="38"/>
        <v>13.60344082614098</v>
      </c>
      <c r="F70" s="187">
        <f t="shared" si="38"/>
        <v>13.904602314977355</v>
      </c>
      <c r="G70" s="187" t="e">
        <f t="shared" si="38"/>
        <v>#DIV/0!</v>
      </c>
      <c r="H70" s="187" t="e">
        <f t="shared" si="38"/>
        <v>#DIV/0!</v>
      </c>
      <c r="I70" s="187" t="e">
        <f t="shared" si="38"/>
        <v>#DIV/0!</v>
      </c>
      <c r="J70" s="187" t="e">
        <f t="shared" si="38"/>
        <v>#DIV/0!</v>
      </c>
      <c r="K70" s="187" t="e">
        <f t="shared" si="38"/>
        <v>#DIV/0!</v>
      </c>
      <c r="L70" s="187" t="e">
        <f t="shared" si="38"/>
        <v>#DIV/0!</v>
      </c>
      <c r="M70" s="187" t="e">
        <f t="shared" si="38"/>
        <v>#DIV/0!</v>
      </c>
      <c r="N70" s="187" t="e">
        <f t="shared" si="38"/>
        <v>#DIV/0!</v>
      </c>
      <c r="O70" s="188">
        <f>+O48/O26*100</f>
        <v>13.597825921376977</v>
      </c>
      <c r="R70" s="143" t="s">
        <v>14</v>
      </c>
      <c r="S70" s="195">
        <f t="shared" si="39"/>
        <v>11.737178285189085</v>
      </c>
      <c r="T70" s="187">
        <f t="shared" si="39"/>
        <v>11.683467989890453</v>
      </c>
      <c r="U70" s="187">
        <f t="shared" si="39"/>
        <v>11.834993518742651</v>
      </c>
      <c r="V70" s="187">
        <f t="shared" si="39"/>
        <v>12.097004014030301</v>
      </c>
      <c r="W70" s="187" t="e">
        <f t="shared" si="39"/>
        <v>#DIV/0!</v>
      </c>
      <c r="X70" s="187" t="e">
        <f t="shared" si="39"/>
        <v>#DIV/0!</v>
      </c>
      <c r="Y70" s="187" t="e">
        <f t="shared" si="39"/>
        <v>#DIV/0!</v>
      </c>
      <c r="Z70" s="187" t="e">
        <f t="shared" si="39"/>
        <v>#DIV/0!</v>
      </c>
      <c r="AA70" s="187" t="e">
        <f t="shared" si="39"/>
        <v>#DIV/0!</v>
      </c>
      <c r="AB70" s="187" t="e">
        <f t="shared" si="39"/>
        <v>#DIV/0!</v>
      </c>
      <c r="AC70" s="187" t="e">
        <f t="shared" si="39"/>
        <v>#DIV/0!</v>
      </c>
      <c r="AD70" s="187" t="e">
        <f t="shared" si="39"/>
        <v>#DIV/0!</v>
      </c>
      <c r="AE70" s="188">
        <f t="shared" si="39"/>
        <v>11.83010855159797</v>
      </c>
    </row>
    <row r="73" spans="2:31" x14ac:dyDescent="0.25">
      <c r="B73" s="150" t="s">
        <v>37</v>
      </c>
      <c r="C73" s="118">
        <v>6.96</v>
      </c>
      <c r="D73" s="118">
        <v>6.96</v>
      </c>
      <c r="E73" s="118">
        <v>6.96</v>
      </c>
      <c r="F73" s="118">
        <v>6.96</v>
      </c>
      <c r="G73" s="118">
        <v>6.96</v>
      </c>
      <c r="H73" s="118">
        <v>6.96</v>
      </c>
      <c r="I73" s="118">
        <v>6.96</v>
      </c>
      <c r="J73" s="118">
        <v>6.96</v>
      </c>
      <c r="K73" s="118">
        <v>6.96</v>
      </c>
      <c r="L73" s="118">
        <v>6.96</v>
      </c>
      <c r="M73" s="118">
        <v>6.96</v>
      </c>
      <c r="N73" s="118">
        <v>6.96</v>
      </c>
      <c r="R73" s="150" t="s">
        <v>37</v>
      </c>
      <c r="S73" s="118">
        <f>+C73</f>
        <v>6.96</v>
      </c>
      <c r="T73" s="118">
        <f t="shared" ref="T73:AD73" si="41">+D73</f>
        <v>6.96</v>
      </c>
      <c r="U73" s="118">
        <f t="shared" si="41"/>
        <v>6.96</v>
      </c>
      <c r="V73" s="118">
        <f t="shared" si="41"/>
        <v>6.96</v>
      </c>
      <c r="W73" s="118">
        <f t="shared" si="41"/>
        <v>6.96</v>
      </c>
      <c r="X73" s="118">
        <f t="shared" si="41"/>
        <v>6.96</v>
      </c>
      <c r="Y73" s="118">
        <f t="shared" si="41"/>
        <v>6.96</v>
      </c>
      <c r="Z73" s="118">
        <f t="shared" si="41"/>
        <v>6.96</v>
      </c>
      <c r="AA73" s="118">
        <f t="shared" si="41"/>
        <v>6.96</v>
      </c>
      <c r="AB73" s="118">
        <f t="shared" si="41"/>
        <v>6.96</v>
      </c>
      <c r="AC73" s="118">
        <f t="shared" si="41"/>
        <v>6.96</v>
      </c>
      <c r="AD73" s="118">
        <f t="shared" si="41"/>
        <v>6.96</v>
      </c>
    </row>
    <row r="75" spans="2:31" x14ac:dyDescent="0.25">
      <c r="B75" s="145" t="s">
        <v>75</v>
      </c>
    </row>
    <row r="76" spans="2:31" x14ac:dyDescent="0.25">
      <c r="B76" s="308"/>
      <c r="C76" s="287" t="s">
        <v>2</v>
      </c>
      <c r="D76" s="287" t="s">
        <v>3</v>
      </c>
      <c r="E76" s="287" t="s">
        <v>4</v>
      </c>
      <c r="F76" s="288" t="s">
        <v>71</v>
      </c>
      <c r="G76" s="288" t="s">
        <v>72</v>
      </c>
      <c r="H76" s="288" t="s">
        <v>73</v>
      </c>
      <c r="I76" s="288" t="s">
        <v>8</v>
      </c>
      <c r="J76" s="288" t="s">
        <v>9</v>
      </c>
      <c r="K76" s="288" t="s">
        <v>10</v>
      </c>
      <c r="L76" s="288" t="s">
        <v>11</v>
      </c>
      <c r="M76" s="288" t="s">
        <v>12</v>
      </c>
      <c r="N76" s="289" t="s">
        <v>13</v>
      </c>
    </row>
    <row r="77" spans="2:31" x14ac:dyDescent="0.25">
      <c r="B77" s="12" t="s">
        <v>102</v>
      </c>
      <c r="C77" s="279"/>
      <c r="D77" s="11">
        <f>+D53/C53-1</f>
        <v>6.8786370915201456E-3</v>
      </c>
      <c r="E77" s="11">
        <f t="shared" ref="E77:N77" si="42">+E53/D53-1</f>
        <v>4.1052486516111042E-3</v>
      </c>
      <c r="F77" s="11">
        <f t="shared" si="42"/>
        <v>9.4560142138566672E-3</v>
      </c>
      <c r="G77" s="11" t="e">
        <f t="shared" si="42"/>
        <v>#DIV/0!</v>
      </c>
      <c r="H77" s="11" t="e">
        <f t="shared" si="42"/>
        <v>#DIV/0!</v>
      </c>
      <c r="I77" s="11" t="e">
        <f t="shared" si="42"/>
        <v>#DIV/0!</v>
      </c>
      <c r="J77" s="11" t="e">
        <f t="shared" si="42"/>
        <v>#DIV/0!</v>
      </c>
      <c r="K77" s="11" t="e">
        <f t="shared" si="42"/>
        <v>#DIV/0!</v>
      </c>
      <c r="L77" s="11" t="e">
        <f t="shared" si="42"/>
        <v>#DIV/0!</v>
      </c>
      <c r="M77" s="11" t="e">
        <f t="shared" si="42"/>
        <v>#DIV/0!</v>
      </c>
      <c r="N77" s="90" t="e">
        <f t="shared" si="42"/>
        <v>#DIV/0!</v>
      </c>
    </row>
    <row r="78" spans="2:31" x14ac:dyDescent="0.25">
      <c r="B78" s="12" t="s">
        <v>18</v>
      </c>
      <c r="C78" s="279"/>
      <c r="D78" s="11">
        <f t="shared" ref="D78:N79" si="43">+D54/C54-1</f>
        <v>7.101042817833747E-3</v>
      </c>
      <c r="E78" s="11">
        <f t="shared" si="43"/>
        <v>1.068291771187857E-2</v>
      </c>
      <c r="F78" s="11">
        <f t="shared" si="43"/>
        <v>1.0227237479721873E-2</v>
      </c>
      <c r="G78" s="11" t="e">
        <f t="shared" si="43"/>
        <v>#DIV/0!</v>
      </c>
      <c r="H78" s="11" t="e">
        <f t="shared" si="43"/>
        <v>#DIV/0!</v>
      </c>
      <c r="I78" s="11" t="e">
        <f t="shared" si="43"/>
        <v>#DIV/0!</v>
      </c>
      <c r="J78" s="11" t="e">
        <f t="shared" si="43"/>
        <v>#DIV/0!</v>
      </c>
      <c r="K78" s="11" t="e">
        <f t="shared" si="43"/>
        <v>#DIV/0!</v>
      </c>
      <c r="L78" s="11" t="e">
        <f t="shared" si="43"/>
        <v>#DIV/0!</v>
      </c>
      <c r="M78" s="11" t="e">
        <f t="shared" si="43"/>
        <v>#DIV/0!</v>
      </c>
      <c r="N78" s="90" t="e">
        <f t="shared" si="43"/>
        <v>#DIV/0!</v>
      </c>
    </row>
    <row r="79" spans="2:31" x14ac:dyDescent="0.25">
      <c r="B79" s="12" t="s">
        <v>19</v>
      </c>
      <c r="C79" s="279"/>
      <c r="D79" s="11">
        <f t="shared" si="43"/>
        <v>7.2094614464974782E-3</v>
      </c>
      <c r="E79" s="11">
        <f t="shared" si="43"/>
        <v>1.4546838231584758E-2</v>
      </c>
      <c r="F79" s="11">
        <f t="shared" si="43"/>
        <v>1.1533318142227467E-2</v>
      </c>
      <c r="G79" s="11" t="e">
        <f t="shared" si="43"/>
        <v>#DIV/0!</v>
      </c>
      <c r="H79" s="11" t="e">
        <f t="shared" si="43"/>
        <v>#DIV/0!</v>
      </c>
      <c r="I79" s="11" t="e">
        <f t="shared" si="43"/>
        <v>#DIV/0!</v>
      </c>
      <c r="J79" s="11" t="e">
        <f t="shared" si="43"/>
        <v>#DIV/0!</v>
      </c>
      <c r="K79" s="11" t="e">
        <f t="shared" si="43"/>
        <v>#DIV/0!</v>
      </c>
      <c r="L79" s="11" t="e">
        <f t="shared" si="43"/>
        <v>#DIV/0!</v>
      </c>
      <c r="M79" s="11" t="e">
        <f t="shared" si="43"/>
        <v>#DIV/0!</v>
      </c>
      <c r="N79" s="90" t="e">
        <f t="shared" si="43"/>
        <v>#DIV/0!</v>
      </c>
    </row>
    <row r="80" spans="2:31" x14ac:dyDescent="0.25">
      <c r="B80" s="12" t="s">
        <v>91</v>
      </c>
      <c r="C80" s="279"/>
      <c r="D80" s="309"/>
      <c r="E80" s="309"/>
      <c r="F80" s="11"/>
      <c r="G80" s="11"/>
      <c r="H80" s="11"/>
      <c r="I80" s="11"/>
      <c r="J80" s="309"/>
      <c r="K80" s="309"/>
      <c r="L80" s="11"/>
      <c r="M80" s="11"/>
      <c r="N80" s="290"/>
    </row>
    <row r="81" spans="2:14" x14ac:dyDescent="0.25">
      <c r="B81" s="12" t="s">
        <v>21</v>
      </c>
      <c r="C81" s="279"/>
      <c r="D81" s="11">
        <f t="shared" ref="D81:D82" si="44">+D57/C57-1</f>
        <v>6.8129675179389171E-3</v>
      </c>
      <c r="E81" s="11">
        <f t="shared" ref="E81:E82" si="45">+E57/D57-1</f>
        <v>1.4288683080261544E-2</v>
      </c>
      <c r="F81" s="11">
        <f t="shared" ref="F81:F82" si="46">+F57/E57-1</f>
        <v>8.8927420826017123E-3</v>
      </c>
      <c r="G81" s="11" t="e">
        <f t="shared" ref="G81:G82" si="47">+G57/F57-1</f>
        <v>#DIV/0!</v>
      </c>
      <c r="H81" s="11" t="e">
        <f t="shared" ref="H81:H82" si="48">+H57/G57-1</f>
        <v>#DIV/0!</v>
      </c>
      <c r="I81" s="11" t="e">
        <f t="shared" ref="I81:I82" si="49">+I57/H57-1</f>
        <v>#DIV/0!</v>
      </c>
      <c r="J81" s="11" t="e">
        <f t="shared" ref="J81:J82" si="50">+J57/I57-1</f>
        <v>#DIV/0!</v>
      </c>
      <c r="K81" s="11" t="e">
        <f t="shared" ref="K81:K82" si="51">+K57/J57-1</f>
        <v>#DIV/0!</v>
      </c>
      <c r="L81" s="11" t="e">
        <f t="shared" ref="L81:L82" si="52">+L57/K57-1</f>
        <v>#DIV/0!</v>
      </c>
      <c r="M81" s="11" t="e">
        <f t="shared" ref="M81:M82" si="53">+M57/L57-1</f>
        <v>#DIV/0!</v>
      </c>
      <c r="N81" s="90" t="e">
        <f t="shared" ref="N81:N82" si="54">+N57/M57-1</f>
        <v>#DIV/0!</v>
      </c>
    </row>
    <row r="82" spans="2:14" x14ac:dyDescent="0.25">
      <c r="B82" s="285" t="s">
        <v>22</v>
      </c>
      <c r="C82" s="291"/>
      <c r="D82" s="11">
        <f t="shared" si="44"/>
        <v>7.1069607087572706E-3</v>
      </c>
      <c r="E82" s="11">
        <f t="shared" si="45"/>
        <v>1.3320495025769929E-2</v>
      </c>
      <c r="F82" s="11">
        <f t="shared" si="46"/>
        <v>9.2894360013144883E-3</v>
      </c>
      <c r="G82" s="11" t="e">
        <f t="shared" si="47"/>
        <v>#DIV/0!</v>
      </c>
      <c r="H82" s="11" t="e">
        <f t="shared" si="48"/>
        <v>#DIV/0!</v>
      </c>
      <c r="I82" s="11" t="e">
        <f t="shared" si="49"/>
        <v>#DIV/0!</v>
      </c>
      <c r="J82" s="11" t="e">
        <f t="shared" si="50"/>
        <v>#DIV/0!</v>
      </c>
      <c r="K82" s="11" t="e">
        <f t="shared" si="51"/>
        <v>#DIV/0!</v>
      </c>
      <c r="L82" s="11" t="e">
        <f t="shared" si="52"/>
        <v>#DIV/0!</v>
      </c>
      <c r="M82" s="11" t="e">
        <f t="shared" si="53"/>
        <v>#DIV/0!</v>
      </c>
      <c r="N82" s="90" t="e">
        <f t="shared" si="54"/>
        <v>#DIV/0!</v>
      </c>
    </row>
    <row r="83" spans="2:14" x14ac:dyDescent="0.25">
      <c r="B83" s="296"/>
      <c r="C83" s="310"/>
      <c r="D83" s="13">
        <f t="shared" ref="D83:N83" si="55">+D59/C59-1</f>
        <v>-4.576082427444117E-3</v>
      </c>
      <c r="E83" s="13">
        <f t="shared" si="55"/>
        <v>1.2969225317629229E-2</v>
      </c>
      <c r="F83" s="13">
        <f t="shared" si="55"/>
        <v>2.2138626005389295E-2</v>
      </c>
      <c r="G83" s="13" t="e">
        <f t="shared" si="55"/>
        <v>#DIV/0!</v>
      </c>
      <c r="H83" s="13" t="e">
        <f t="shared" si="55"/>
        <v>#DIV/0!</v>
      </c>
      <c r="I83" s="13" t="e">
        <f t="shared" si="55"/>
        <v>#DIV/0!</v>
      </c>
      <c r="J83" s="13" t="e">
        <f t="shared" si="55"/>
        <v>#DIV/0!</v>
      </c>
      <c r="K83" s="13" t="e">
        <f t="shared" si="55"/>
        <v>#DIV/0!</v>
      </c>
      <c r="L83" s="13" t="e">
        <f t="shared" si="55"/>
        <v>#DIV/0!</v>
      </c>
      <c r="M83" s="13" t="e">
        <f t="shared" si="55"/>
        <v>#DIV/0!</v>
      </c>
      <c r="N83" s="15" t="e">
        <f t="shared" si="55"/>
        <v>#DIV/0!</v>
      </c>
    </row>
    <row r="84" spans="2:14" x14ac:dyDescent="0.25">
      <c r="B84" s="309" t="s">
        <v>76</v>
      </c>
      <c r="C84" s="296"/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3"/>
    </row>
    <row r="85" spans="2:14" x14ac:dyDescent="0.25">
      <c r="B85" s="311" t="s">
        <v>26</v>
      </c>
      <c r="C85" s="287" t="s">
        <v>2</v>
      </c>
      <c r="D85" s="287" t="s">
        <v>3</v>
      </c>
      <c r="E85" s="287" t="s">
        <v>4</v>
      </c>
      <c r="F85" s="288" t="s">
        <v>71</v>
      </c>
      <c r="G85" s="288" t="s">
        <v>72</v>
      </c>
      <c r="H85" s="288" t="s">
        <v>73</v>
      </c>
      <c r="I85" s="288" t="s">
        <v>8</v>
      </c>
      <c r="J85" s="288" t="s">
        <v>9</v>
      </c>
      <c r="K85" s="288" t="s">
        <v>77</v>
      </c>
      <c r="L85" s="288" t="s">
        <v>78</v>
      </c>
      <c r="M85" s="288" t="s">
        <v>79</v>
      </c>
      <c r="N85" s="289" t="s">
        <v>80</v>
      </c>
    </row>
    <row r="86" spans="2:14" x14ac:dyDescent="0.25">
      <c r="B86" s="12" t="s">
        <v>102</v>
      </c>
      <c r="C86" s="298"/>
      <c r="D86" s="298">
        <f t="shared" ref="D86:N88" si="56">(D20/C20)-1</f>
        <v>2.5295325011672087E-2</v>
      </c>
      <c r="E86" s="298">
        <f t="shared" si="56"/>
        <v>-0.1038572735747334</v>
      </c>
      <c r="F86" s="298">
        <f t="shared" si="56"/>
        <v>-1.7559502408858729E-2</v>
      </c>
      <c r="G86" s="298">
        <f t="shared" si="56"/>
        <v>-1</v>
      </c>
      <c r="H86" s="298" t="e">
        <f t="shared" si="56"/>
        <v>#DIV/0!</v>
      </c>
      <c r="I86" s="298" t="e">
        <f t="shared" si="56"/>
        <v>#DIV/0!</v>
      </c>
      <c r="J86" s="298" t="e">
        <f t="shared" si="56"/>
        <v>#DIV/0!</v>
      </c>
      <c r="K86" s="298" t="e">
        <f t="shared" si="56"/>
        <v>#DIV/0!</v>
      </c>
      <c r="L86" s="298" t="e">
        <f t="shared" si="56"/>
        <v>#DIV/0!</v>
      </c>
      <c r="M86" s="298" t="e">
        <f t="shared" si="56"/>
        <v>#DIV/0!</v>
      </c>
      <c r="N86" s="312" t="e">
        <f t="shared" si="56"/>
        <v>#DIV/0!</v>
      </c>
    </row>
    <row r="87" spans="2:14" x14ac:dyDescent="0.25">
      <c r="B87" s="12" t="s">
        <v>18</v>
      </c>
      <c r="C87" s="298"/>
      <c r="D87" s="298">
        <f t="shared" si="56"/>
        <v>-3.3628590589024232E-2</v>
      </c>
      <c r="E87" s="298">
        <f t="shared" si="56"/>
        <v>-0.12504156486287199</v>
      </c>
      <c r="F87" s="298">
        <f t="shared" si="56"/>
        <v>6.9960343688036941E-2</v>
      </c>
      <c r="G87" s="298">
        <f t="shared" si="56"/>
        <v>-1</v>
      </c>
      <c r="H87" s="298" t="e">
        <f t="shared" si="56"/>
        <v>#DIV/0!</v>
      </c>
      <c r="I87" s="298" t="e">
        <f t="shared" si="56"/>
        <v>#DIV/0!</v>
      </c>
      <c r="J87" s="298" t="e">
        <f t="shared" si="56"/>
        <v>#DIV/0!</v>
      </c>
      <c r="K87" s="298" t="e">
        <f t="shared" si="56"/>
        <v>#DIV/0!</v>
      </c>
      <c r="L87" s="298" t="e">
        <f t="shared" si="56"/>
        <v>#DIV/0!</v>
      </c>
      <c r="M87" s="298" t="e">
        <f t="shared" si="56"/>
        <v>#DIV/0!</v>
      </c>
      <c r="N87" s="312" t="e">
        <f t="shared" si="56"/>
        <v>#DIV/0!</v>
      </c>
    </row>
    <row r="88" spans="2:14" x14ac:dyDescent="0.25">
      <c r="B88" s="12" t="s">
        <v>19</v>
      </c>
      <c r="C88" s="298"/>
      <c r="D88" s="298">
        <f t="shared" si="56"/>
        <v>0.51223686462433671</v>
      </c>
      <c r="E88" s="298">
        <f t="shared" si="56"/>
        <v>-0.2437754640108647</v>
      </c>
      <c r="F88" s="298">
        <f t="shared" si="56"/>
        <v>-0.49416342412451353</v>
      </c>
      <c r="G88" s="298">
        <f t="shared" si="56"/>
        <v>-1</v>
      </c>
      <c r="H88" s="298" t="e">
        <f t="shared" si="56"/>
        <v>#DIV/0!</v>
      </c>
      <c r="I88" s="298" t="e">
        <f t="shared" si="56"/>
        <v>#DIV/0!</v>
      </c>
      <c r="J88" s="298" t="e">
        <f t="shared" si="56"/>
        <v>#DIV/0!</v>
      </c>
      <c r="K88" s="298" t="e">
        <f t="shared" si="56"/>
        <v>#DIV/0!</v>
      </c>
      <c r="L88" s="298" t="e">
        <f t="shared" si="56"/>
        <v>#DIV/0!</v>
      </c>
      <c r="M88" s="298" t="e">
        <f t="shared" si="56"/>
        <v>#DIV/0!</v>
      </c>
      <c r="N88" s="312" t="e">
        <f t="shared" si="56"/>
        <v>#DIV/0!</v>
      </c>
    </row>
    <row r="89" spans="2:14" x14ac:dyDescent="0.25">
      <c r="B89" s="12" t="s">
        <v>91</v>
      </c>
      <c r="C89" s="298"/>
      <c r="D89" s="298"/>
      <c r="E89" s="298"/>
      <c r="F89" s="298"/>
      <c r="G89" s="298"/>
      <c r="H89" s="298"/>
      <c r="I89" s="298"/>
      <c r="J89" s="298"/>
      <c r="K89" s="298"/>
      <c r="L89" s="298"/>
      <c r="M89" s="298"/>
      <c r="N89" s="312"/>
    </row>
    <row r="90" spans="2:14" x14ac:dyDescent="0.25">
      <c r="B90" s="12" t="s">
        <v>21</v>
      </c>
      <c r="C90" s="298"/>
      <c r="D90" s="298">
        <f>(D24/C24)-1</f>
        <v>-0.10340725961169517</v>
      </c>
      <c r="E90" s="298">
        <f t="shared" ref="E90:N90" si="57">(E24/D24)-1</f>
        <v>7.8016005477810513E-2</v>
      </c>
      <c r="F90" s="298">
        <f t="shared" si="57"/>
        <v>2.9813418023024951E-2</v>
      </c>
      <c r="G90" s="298">
        <f t="shared" si="57"/>
        <v>-1</v>
      </c>
      <c r="H90" s="298" t="e">
        <f t="shared" si="57"/>
        <v>#DIV/0!</v>
      </c>
      <c r="I90" s="298" t="e">
        <f t="shared" si="57"/>
        <v>#DIV/0!</v>
      </c>
      <c r="J90" s="298" t="e">
        <f t="shared" si="57"/>
        <v>#DIV/0!</v>
      </c>
      <c r="K90" s="298" t="e">
        <f t="shared" si="57"/>
        <v>#DIV/0!</v>
      </c>
      <c r="L90" s="298" t="e">
        <f t="shared" si="57"/>
        <v>#DIV/0!</v>
      </c>
      <c r="M90" s="298" t="e">
        <f t="shared" si="57"/>
        <v>#DIV/0!</v>
      </c>
      <c r="N90" s="312" t="e">
        <f t="shared" si="57"/>
        <v>#DIV/0!</v>
      </c>
    </row>
    <row r="91" spans="2:14" x14ac:dyDescent="0.25">
      <c r="B91" s="285" t="s">
        <v>22</v>
      </c>
      <c r="C91" s="301"/>
      <c r="D91" s="298">
        <f>(D25/C25)-1</f>
        <v>5.2191328934967141E-2</v>
      </c>
      <c r="E91" s="298">
        <f t="shared" ref="E91" si="58">(E25/D25)-1</f>
        <v>-0.13492330086216553</v>
      </c>
      <c r="F91" s="298">
        <f t="shared" ref="F91" si="59">(F25/E25)-1</f>
        <v>0.11907843644835636</v>
      </c>
      <c r="G91" s="298">
        <f t="shared" ref="G91" si="60">(G25/F25)-1</f>
        <v>-1</v>
      </c>
      <c r="H91" s="298" t="e">
        <f t="shared" ref="H91" si="61">(H25/G25)-1</f>
        <v>#DIV/0!</v>
      </c>
      <c r="I91" s="298" t="e">
        <f t="shared" ref="I91" si="62">(I25/H25)-1</f>
        <v>#DIV/0!</v>
      </c>
      <c r="J91" s="298" t="e">
        <f t="shared" ref="J91" si="63">(J25/I25)-1</f>
        <v>#DIV/0!</v>
      </c>
      <c r="K91" s="298" t="e">
        <f t="shared" ref="K91" si="64">(K25/J25)-1</f>
        <v>#DIV/0!</v>
      </c>
      <c r="L91" s="298" t="e">
        <f t="shared" ref="L91" si="65">(L25/K25)-1</f>
        <v>#DIV/0!</v>
      </c>
      <c r="M91" s="298" t="e">
        <f t="shared" ref="M91" si="66">(M25/L25)-1</f>
        <v>#DIV/0!</v>
      </c>
      <c r="N91" s="312" t="e">
        <f t="shared" ref="N91" si="67">(N25/M25)-1</f>
        <v>#DIV/0!</v>
      </c>
    </row>
    <row r="92" spans="2:14" x14ac:dyDescent="0.25">
      <c r="B92" s="284" t="s">
        <v>14</v>
      </c>
      <c r="C92" s="302"/>
      <c r="D92" s="303">
        <f t="shared" ref="D92:N92" si="68">(D26/C26)-1</f>
        <v>2.869461323721878E-2</v>
      </c>
      <c r="E92" s="303">
        <f t="shared" si="68"/>
        <v>-0.10718879242479673</v>
      </c>
      <c r="F92" s="303">
        <f t="shared" si="68"/>
        <v>-2.3794813202643983E-2</v>
      </c>
      <c r="G92" s="303">
        <f t="shared" si="68"/>
        <v>-1</v>
      </c>
      <c r="H92" s="303" t="e">
        <f t="shared" si="68"/>
        <v>#DIV/0!</v>
      </c>
      <c r="I92" s="303" t="e">
        <f t="shared" si="68"/>
        <v>#DIV/0!</v>
      </c>
      <c r="J92" s="303" t="e">
        <f t="shared" si="68"/>
        <v>#DIV/0!</v>
      </c>
      <c r="K92" s="303" t="e">
        <f t="shared" si="68"/>
        <v>#DIV/0!</v>
      </c>
      <c r="L92" s="303" t="e">
        <f t="shared" si="68"/>
        <v>#DIV/0!</v>
      </c>
      <c r="M92" s="303" t="e">
        <f t="shared" si="68"/>
        <v>#DIV/0!</v>
      </c>
      <c r="N92" s="304" t="e">
        <f t="shared" si="68"/>
        <v>#DIV/0!</v>
      </c>
    </row>
    <row r="93" spans="2:14" x14ac:dyDescent="0.25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</row>
    <row r="94" spans="2:14" x14ac:dyDescent="0.25">
      <c r="B94" s="11" t="s">
        <v>129</v>
      </c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</row>
    <row r="95" spans="2:14" x14ac:dyDescent="0.25">
      <c r="B95" s="311" t="s">
        <v>26</v>
      </c>
      <c r="C95" s="287" t="s">
        <v>2</v>
      </c>
      <c r="D95" s="287" t="s">
        <v>3</v>
      </c>
      <c r="E95" s="287" t="s">
        <v>4</v>
      </c>
      <c r="F95" s="288" t="s">
        <v>71</v>
      </c>
      <c r="G95" s="288" t="s">
        <v>72</v>
      </c>
      <c r="H95" s="288" t="s">
        <v>73</v>
      </c>
      <c r="I95" s="288" t="s">
        <v>8</v>
      </c>
      <c r="J95" s="288" t="s">
        <v>9</v>
      </c>
      <c r="K95" s="288" t="s">
        <v>77</v>
      </c>
      <c r="L95" s="288" t="s">
        <v>78</v>
      </c>
      <c r="M95" s="288" t="s">
        <v>79</v>
      </c>
      <c r="N95" s="288" t="s">
        <v>80</v>
      </c>
    </row>
    <row r="96" spans="2:14" x14ac:dyDescent="0.25">
      <c r="B96" s="12" t="s">
        <v>102</v>
      </c>
      <c r="C96" s="298"/>
      <c r="D96" s="298">
        <f t="shared" ref="D96:E98" si="69">(T31/S31)-1</f>
        <v>3.2347959464059439E-2</v>
      </c>
      <c r="E96" s="298">
        <f t="shared" si="69"/>
        <v>-0.10017838485542485</v>
      </c>
      <c r="F96" s="298">
        <f>(F31/U31)-1</f>
        <v>0.13992007919612837</v>
      </c>
      <c r="G96" s="298">
        <f t="shared" ref="G96:N98" si="70">(G31/F31)-1</f>
        <v>-1</v>
      </c>
      <c r="H96" s="298" t="e">
        <f t="shared" si="70"/>
        <v>#DIV/0!</v>
      </c>
      <c r="I96" s="298" t="e">
        <f t="shared" si="70"/>
        <v>#DIV/0!</v>
      </c>
      <c r="J96" s="298" t="e">
        <f t="shared" si="70"/>
        <v>#DIV/0!</v>
      </c>
      <c r="K96" s="298" t="e">
        <f t="shared" si="70"/>
        <v>#DIV/0!</v>
      </c>
      <c r="L96" s="298" t="e">
        <f t="shared" si="70"/>
        <v>#DIV/0!</v>
      </c>
      <c r="M96" s="298" t="e">
        <f t="shared" si="70"/>
        <v>#DIV/0!</v>
      </c>
      <c r="N96" s="298" t="e">
        <f t="shared" si="70"/>
        <v>#DIV/0!</v>
      </c>
    </row>
    <row r="97" spans="2:14" x14ac:dyDescent="0.25">
      <c r="B97" s="12" t="s">
        <v>18</v>
      </c>
      <c r="C97" s="298"/>
      <c r="D97" s="298">
        <f t="shared" si="69"/>
        <v>-2.6766345832866412E-2</v>
      </c>
      <c r="E97" s="298">
        <f t="shared" si="69"/>
        <v>-0.11569445589898819</v>
      </c>
      <c r="F97" s="298">
        <f>(F32/U32)-1</f>
        <v>0.24241733588140169</v>
      </c>
      <c r="G97" s="298">
        <f t="shared" si="70"/>
        <v>-1</v>
      </c>
      <c r="H97" s="298" t="e">
        <f t="shared" si="70"/>
        <v>#DIV/0!</v>
      </c>
      <c r="I97" s="298" t="e">
        <f t="shared" si="70"/>
        <v>#DIV/0!</v>
      </c>
      <c r="J97" s="298" t="e">
        <f t="shared" si="70"/>
        <v>#DIV/0!</v>
      </c>
      <c r="K97" s="298" t="e">
        <f t="shared" si="70"/>
        <v>#DIV/0!</v>
      </c>
      <c r="L97" s="298" t="e">
        <f t="shared" si="70"/>
        <v>#DIV/0!</v>
      </c>
      <c r="M97" s="298" t="e">
        <f t="shared" si="70"/>
        <v>#DIV/0!</v>
      </c>
      <c r="N97" s="298" t="e">
        <f t="shared" si="70"/>
        <v>#DIV/0!</v>
      </c>
    </row>
    <row r="98" spans="2:14" x14ac:dyDescent="0.25">
      <c r="B98" s="12" t="s">
        <v>19</v>
      </c>
      <c r="C98" s="298"/>
      <c r="D98" s="298">
        <f t="shared" si="69"/>
        <v>0.52313927799781768</v>
      </c>
      <c r="E98" s="298">
        <f t="shared" si="69"/>
        <v>-0.23277478801907536</v>
      </c>
      <c r="F98" s="298">
        <f>(F33/U33)-1</f>
        <v>-0.41187293099651334</v>
      </c>
      <c r="G98" s="298">
        <f t="shared" si="70"/>
        <v>-1</v>
      </c>
      <c r="H98" s="298" t="e">
        <f t="shared" si="70"/>
        <v>#DIV/0!</v>
      </c>
      <c r="I98" s="298" t="e">
        <f t="shared" si="70"/>
        <v>#DIV/0!</v>
      </c>
      <c r="J98" s="298" t="e">
        <f t="shared" si="70"/>
        <v>#DIV/0!</v>
      </c>
      <c r="K98" s="298" t="e">
        <f t="shared" si="70"/>
        <v>#DIV/0!</v>
      </c>
      <c r="L98" s="298" t="e">
        <f t="shared" si="70"/>
        <v>#DIV/0!</v>
      </c>
      <c r="M98" s="298" t="e">
        <f t="shared" si="70"/>
        <v>#DIV/0!</v>
      </c>
      <c r="N98" s="298" t="e">
        <f t="shared" si="70"/>
        <v>#DIV/0!</v>
      </c>
    </row>
    <row r="99" spans="2:14" x14ac:dyDescent="0.25">
      <c r="B99" s="12" t="s">
        <v>91</v>
      </c>
      <c r="C99" s="298"/>
      <c r="D99" s="298"/>
      <c r="E99" s="298"/>
      <c r="F99" s="298"/>
      <c r="G99" s="298"/>
      <c r="H99" s="298"/>
      <c r="I99" s="298"/>
      <c r="J99" s="298"/>
      <c r="K99" s="298"/>
      <c r="L99" s="298"/>
      <c r="M99" s="298"/>
      <c r="N99" s="298"/>
    </row>
    <row r="100" spans="2:14" x14ac:dyDescent="0.25">
      <c r="B100" s="12" t="s">
        <v>21</v>
      </c>
      <c r="C100" s="298"/>
      <c r="D100" s="298">
        <f t="shared" ref="D100:D101" si="71">(T35/S35)-1</f>
        <v>-9.7298802394609862E-2</v>
      </c>
      <c r="E100" s="298">
        <f t="shared" ref="E100:E101" si="72">(U35/T35)-1</f>
        <v>9.3419434535532364E-2</v>
      </c>
      <c r="F100" s="298">
        <f t="shared" ref="F100:F101" si="73">(F35/U35)-1</f>
        <v>0.19421986568127148</v>
      </c>
      <c r="G100" s="298">
        <f t="shared" ref="G100:G101" si="74">(G35/F35)-1</f>
        <v>-1</v>
      </c>
      <c r="H100" s="298" t="e">
        <f t="shared" ref="H100:H101" si="75">(H35/G35)-1</f>
        <v>#DIV/0!</v>
      </c>
      <c r="I100" s="298" t="e">
        <f t="shared" ref="I100:I101" si="76">(I35/H35)-1</f>
        <v>#DIV/0!</v>
      </c>
      <c r="J100" s="298" t="e">
        <f t="shared" ref="J100:J101" si="77">(J35/I35)-1</f>
        <v>#DIV/0!</v>
      </c>
      <c r="K100" s="298" t="e">
        <f t="shared" ref="K100:K101" si="78">(K35/J35)-1</f>
        <v>#DIV/0!</v>
      </c>
      <c r="L100" s="298" t="e">
        <f t="shared" ref="L100:L101" si="79">(L35/K35)-1</f>
        <v>#DIV/0!</v>
      </c>
      <c r="M100" s="298" t="e">
        <f t="shared" ref="M100:M101" si="80">(M35/L35)-1</f>
        <v>#DIV/0!</v>
      </c>
      <c r="N100" s="298" t="e">
        <f t="shared" ref="N100:N101" si="81">(N35/M35)-1</f>
        <v>#DIV/0!</v>
      </c>
    </row>
    <row r="101" spans="2:14" x14ac:dyDescent="0.25">
      <c r="B101" s="285" t="s">
        <v>22</v>
      </c>
      <c r="C101" s="301"/>
      <c r="D101" s="298">
        <f t="shared" si="71"/>
        <v>5.966921136780301E-2</v>
      </c>
      <c r="E101" s="298">
        <f t="shared" si="72"/>
        <v>-0.12340005099439066</v>
      </c>
      <c r="F101" s="298">
        <f t="shared" si="73"/>
        <v>0.29824602754505136</v>
      </c>
      <c r="G101" s="298">
        <f t="shared" si="74"/>
        <v>-1</v>
      </c>
      <c r="H101" s="298" t="e">
        <f t="shared" si="75"/>
        <v>#DIV/0!</v>
      </c>
      <c r="I101" s="298" t="e">
        <f t="shared" si="76"/>
        <v>#DIV/0!</v>
      </c>
      <c r="J101" s="298" t="e">
        <f t="shared" si="77"/>
        <v>#DIV/0!</v>
      </c>
      <c r="K101" s="298" t="e">
        <f t="shared" si="78"/>
        <v>#DIV/0!</v>
      </c>
      <c r="L101" s="298" t="e">
        <f t="shared" si="79"/>
        <v>#DIV/0!</v>
      </c>
      <c r="M101" s="298" t="e">
        <f t="shared" si="80"/>
        <v>#DIV/0!</v>
      </c>
      <c r="N101" s="298" t="e">
        <f t="shared" si="81"/>
        <v>#DIV/0!</v>
      </c>
    </row>
    <row r="102" spans="2:14" x14ac:dyDescent="0.25">
      <c r="B102" s="284" t="s">
        <v>14</v>
      </c>
      <c r="C102" s="302"/>
      <c r="D102" s="303">
        <f t="shared" ref="D102:N102" si="82">(D37/C37)-1</f>
        <v>2.3987221894377297E-2</v>
      </c>
      <c r="E102" s="303">
        <f t="shared" si="82"/>
        <v>-9.5609722707649225E-2</v>
      </c>
      <c r="F102" s="303">
        <f t="shared" si="82"/>
        <v>-2.1829716676161626E-3</v>
      </c>
      <c r="G102" s="303">
        <f t="shared" si="82"/>
        <v>-1</v>
      </c>
      <c r="H102" s="303" t="e">
        <f t="shared" si="82"/>
        <v>#DIV/0!</v>
      </c>
      <c r="I102" s="303" t="e">
        <f t="shared" si="82"/>
        <v>#DIV/0!</v>
      </c>
      <c r="J102" s="303" t="e">
        <f t="shared" si="82"/>
        <v>#DIV/0!</v>
      </c>
      <c r="K102" s="303" t="e">
        <f t="shared" si="82"/>
        <v>#DIV/0!</v>
      </c>
      <c r="L102" s="303" t="e">
        <f t="shared" si="82"/>
        <v>#DIV/0!</v>
      </c>
      <c r="M102" s="303" t="e">
        <f t="shared" si="82"/>
        <v>#DIV/0!</v>
      </c>
      <c r="N102" s="304" t="e">
        <f t="shared" si="82"/>
        <v>#DIV/0!</v>
      </c>
    </row>
  </sheetData>
  <conditionalFormatting sqref="F118:N65536 F8:N8 M6:N7 F6:I6 F7:L7 F1:N5 F49:N52 L38:N44 L47:N47 F60:N63 F71:N104">
    <cfRule type="containsText" dxfId="250" priority="7" stopIfTrue="1" operator="containsText" text="*">
      <formula>NOT(ISERROR(SEARCH("*",F1)))</formula>
    </cfRule>
  </conditionalFormatting>
  <conditionalFormatting sqref="C110:E1048576 C48:N48 C53:N58 C64:N69 C49:E52 C60:E63 C71:E104 L45:N46 C38:K47 C37:N37 C1:E36 F9:N36">
    <cfRule type="containsText" dxfId="249" priority="6" operator="containsText" text="*">
      <formula>NOT(ISERROR(SEARCH("*",C1)))</formula>
    </cfRule>
  </conditionalFormatting>
  <conditionalFormatting sqref="C59:N59">
    <cfRule type="containsText" dxfId="248" priority="5" operator="containsText" text="*">
      <formula>NOT(ISERROR(SEARCH("*",C59)))</formula>
    </cfRule>
  </conditionalFormatting>
  <conditionalFormatting sqref="C70:N70">
    <cfRule type="containsText" dxfId="247" priority="4" operator="containsText" text="*">
      <formula>NOT(ISERROR(SEARCH("*",C70)))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AE73"/>
  <sheetViews>
    <sheetView showGridLines="0" topLeftCell="A5" zoomScale="70" zoomScaleNormal="70" workbookViewId="0">
      <selection activeCell="K39" sqref="K39"/>
    </sheetView>
  </sheetViews>
  <sheetFormatPr baseColWidth="10" defaultColWidth="11.42578125" defaultRowHeight="15.75" x14ac:dyDescent="0.25"/>
  <cols>
    <col min="1" max="1" width="2.7109375" style="95" customWidth="1"/>
    <col min="2" max="2" width="24.5703125" style="95" customWidth="1"/>
    <col min="3" max="10" width="11.7109375" style="95" customWidth="1"/>
    <col min="11" max="11" width="13.85546875" style="95" customWidth="1"/>
    <col min="12" max="12" width="11.7109375" style="95" customWidth="1"/>
    <col min="13" max="14" width="16.7109375" style="95" customWidth="1"/>
    <col min="15" max="15" width="12.85546875" style="95" bestFit="1" customWidth="1"/>
    <col min="16" max="16" width="4.5703125" style="95" customWidth="1"/>
    <col min="17" max="17" width="4.85546875" style="95" customWidth="1"/>
    <col min="18" max="18" width="25" style="95" customWidth="1"/>
    <col min="19" max="26" width="11.42578125" style="95"/>
    <col min="27" max="30" width="18.28515625" style="95" customWidth="1"/>
    <col min="31" max="31" width="14.42578125" style="95" customWidth="1"/>
    <col min="32" max="16384" width="11.42578125" style="95"/>
  </cols>
  <sheetData>
    <row r="1" spans="2:31" x14ac:dyDescent="0.25">
      <c r="B1" s="145" t="s">
        <v>96</v>
      </c>
      <c r="R1" s="145" t="str">
        <f>+B1</f>
        <v>AUTORIDAD DE FISCALIZACION DE ELECTRICIDAD Y TECNOLOGÍA NUCLEAR (AETN)</v>
      </c>
    </row>
    <row r="2" spans="2:31" x14ac:dyDescent="0.25">
      <c r="B2" s="145" t="s">
        <v>152</v>
      </c>
      <c r="R2" s="145" t="str">
        <f>+B2</f>
        <v>ENDE DELBENI S.A.M. - (Sistema Trinidad)</v>
      </c>
    </row>
    <row r="3" spans="2:31" x14ac:dyDescent="0.25">
      <c r="B3" s="145" t="str">
        <f>+'ENDE DELBENI - Santa Rosa'!B3</f>
        <v>CONSOLIDADO - con IVA</v>
      </c>
      <c r="R3" s="145" t="str">
        <f>+'ENDE DELBENI - Santa Rosa'!R3</f>
        <v>CONSOLIDADO - sin IVA</v>
      </c>
    </row>
    <row r="4" spans="2:31" x14ac:dyDescent="0.25">
      <c r="B4" s="145" t="str">
        <f>+'ENDE DELBENI - Santa Rosa'!B4</f>
        <v>ESTADÍSTICAS GESTIÓN 2025</v>
      </c>
      <c r="R4" s="145" t="str">
        <f>+B4</f>
        <v>ESTADÍSTICAS GESTIÓN 2025</v>
      </c>
    </row>
    <row r="5" spans="2:31" x14ac:dyDescent="0.25">
      <c r="B5" s="145"/>
    </row>
    <row r="6" spans="2:31" x14ac:dyDescent="0.25">
      <c r="B6" s="145" t="s">
        <v>157</v>
      </c>
      <c r="R6" s="145" t="str">
        <f>+B6</f>
        <v>NÚMERO DE CONSUMIDORES</v>
      </c>
    </row>
    <row r="7" spans="2:31" x14ac:dyDescent="0.25">
      <c r="B7" s="145"/>
      <c r="R7" s="145"/>
    </row>
    <row r="8" spans="2:31" x14ac:dyDescent="0.25">
      <c r="B8" s="182" t="s">
        <v>26</v>
      </c>
      <c r="C8" s="202" t="s">
        <v>2</v>
      </c>
      <c r="D8" s="202" t="s">
        <v>3</v>
      </c>
      <c r="E8" s="202" t="s">
        <v>4</v>
      </c>
      <c r="F8" s="202" t="s">
        <v>5</v>
      </c>
      <c r="G8" s="202" t="s">
        <v>6</v>
      </c>
      <c r="H8" s="202" t="s">
        <v>7</v>
      </c>
      <c r="I8" s="202" t="s">
        <v>8</v>
      </c>
      <c r="J8" s="202" t="s">
        <v>9</v>
      </c>
      <c r="K8" s="202" t="s">
        <v>10</v>
      </c>
      <c r="L8" s="202" t="s">
        <v>11</v>
      </c>
      <c r="M8" s="202" t="s">
        <v>12</v>
      </c>
      <c r="N8" s="202" t="s">
        <v>13</v>
      </c>
      <c r="O8" s="203" t="s">
        <v>15</v>
      </c>
      <c r="P8" s="325"/>
      <c r="Q8" s="325"/>
      <c r="R8" s="182" t="s">
        <v>26</v>
      </c>
      <c r="S8" s="183" t="s">
        <v>2</v>
      </c>
      <c r="T8" s="183" t="s">
        <v>3</v>
      </c>
      <c r="U8" s="183" t="s">
        <v>4</v>
      </c>
      <c r="V8" s="183" t="s">
        <v>5</v>
      </c>
      <c r="W8" s="183" t="s">
        <v>6</v>
      </c>
      <c r="X8" s="183" t="s">
        <v>7</v>
      </c>
      <c r="Y8" s="183" t="s">
        <v>8</v>
      </c>
      <c r="Z8" s="183" t="s">
        <v>9</v>
      </c>
      <c r="AA8" s="183" t="s">
        <v>10</v>
      </c>
      <c r="AB8" s="183" t="s">
        <v>11</v>
      </c>
      <c r="AC8" s="183" t="s">
        <v>12</v>
      </c>
      <c r="AD8" s="183" t="s">
        <v>13</v>
      </c>
      <c r="AE8" s="184" t="s">
        <v>15</v>
      </c>
    </row>
    <row r="9" spans="2:31" x14ac:dyDescent="0.25">
      <c r="B9" s="148" t="s">
        <v>102</v>
      </c>
      <c r="C9" s="204">
        <f>+'[107]CONSOLIDADO (2)'!B9</f>
        <v>38526</v>
      </c>
      <c r="D9" s="204">
        <f>+'[107]CONSOLIDADO (2)'!C9</f>
        <v>39169</v>
      </c>
      <c r="E9" s="204">
        <f>+'[107]CONSOLIDADO (2)'!D9</f>
        <v>39183</v>
      </c>
      <c r="F9" s="204">
        <f>+'[107]CONSOLIDADO (2)'!E9</f>
        <v>39168</v>
      </c>
      <c r="G9" s="204">
        <f>+'[107]CONSOLIDADO (2)'!F9</f>
        <v>0</v>
      </c>
      <c r="H9" s="204">
        <f>+'[107]CONSOLIDADO (2)'!G9</f>
        <v>0</v>
      </c>
      <c r="I9" s="204">
        <f>+'[107]CONSOLIDADO (2)'!H9</f>
        <v>0</v>
      </c>
      <c r="J9" s="204">
        <f>+'[107]CONSOLIDADO (2)'!I9</f>
        <v>0</v>
      </c>
      <c r="K9" s="204">
        <f>+'[107]CONSOLIDADO (2)'!J9</f>
        <v>0</v>
      </c>
      <c r="L9" s="204">
        <f>+'[107]CONSOLIDADO (2)'!K9</f>
        <v>0</v>
      </c>
      <c r="M9" s="204">
        <f>+'[107]CONSOLIDADO (2)'!L9</f>
        <v>0</v>
      </c>
      <c r="N9" s="204">
        <f>+'[107]CONSOLIDADO (2)'!M9</f>
        <v>0</v>
      </c>
      <c r="O9" s="205">
        <f>+N9</f>
        <v>0</v>
      </c>
      <c r="R9" s="148" t="str">
        <f t="shared" ref="R9:AD14" si="0">+B9</f>
        <v>Domiciliario</v>
      </c>
      <c r="S9" s="204">
        <f t="shared" si="0"/>
        <v>38526</v>
      </c>
      <c r="T9" s="204">
        <f t="shared" si="0"/>
        <v>39169</v>
      </c>
      <c r="U9" s="204">
        <f t="shared" si="0"/>
        <v>39183</v>
      </c>
      <c r="V9" s="204">
        <f t="shared" si="0"/>
        <v>39168</v>
      </c>
      <c r="W9" s="204">
        <f t="shared" si="0"/>
        <v>0</v>
      </c>
      <c r="X9" s="204">
        <f t="shared" si="0"/>
        <v>0</v>
      </c>
      <c r="Y9" s="204">
        <f t="shared" si="0"/>
        <v>0</v>
      </c>
      <c r="Z9" s="204">
        <f t="shared" si="0"/>
        <v>0</v>
      </c>
      <c r="AA9" s="204">
        <f t="shared" si="0"/>
        <v>0</v>
      </c>
      <c r="AB9" s="204">
        <f t="shared" si="0"/>
        <v>0</v>
      </c>
      <c r="AC9" s="204">
        <f t="shared" si="0"/>
        <v>0</v>
      </c>
      <c r="AD9" s="204">
        <f t="shared" si="0"/>
        <v>0</v>
      </c>
      <c r="AE9" s="205">
        <f>+AD9</f>
        <v>0</v>
      </c>
    </row>
    <row r="10" spans="2:31" x14ac:dyDescent="0.25">
      <c r="B10" s="148" t="s">
        <v>18</v>
      </c>
      <c r="C10" s="204">
        <f>+'[107]CONSOLIDADO (2)'!B10</f>
        <v>4232</v>
      </c>
      <c r="D10" s="204">
        <f>+'[107]CONSOLIDADO (2)'!C10</f>
        <v>4265</v>
      </c>
      <c r="E10" s="204">
        <f>+'[107]CONSOLIDADO (2)'!D10</f>
        <v>4273</v>
      </c>
      <c r="F10" s="204">
        <f>+'[107]CONSOLIDADO (2)'!E10</f>
        <v>4265</v>
      </c>
      <c r="G10" s="204">
        <f>+'[107]CONSOLIDADO (2)'!F10</f>
        <v>0</v>
      </c>
      <c r="H10" s="204">
        <f>+'[107]CONSOLIDADO (2)'!G10</f>
        <v>0</v>
      </c>
      <c r="I10" s="204">
        <f>+'[107]CONSOLIDADO (2)'!H10</f>
        <v>0</v>
      </c>
      <c r="J10" s="204">
        <f>+'[107]CONSOLIDADO (2)'!I10</f>
        <v>0</v>
      </c>
      <c r="K10" s="204">
        <f>+'[107]CONSOLIDADO (2)'!J10</f>
        <v>0</v>
      </c>
      <c r="L10" s="204">
        <f>+'[107]CONSOLIDADO (2)'!K10</f>
        <v>0</v>
      </c>
      <c r="M10" s="204">
        <f>+'[107]CONSOLIDADO (2)'!L10</f>
        <v>0</v>
      </c>
      <c r="N10" s="204">
        <f>+'[107]CONSOLIDADO (2)'!M10</f>
        <v>0</v>
      </c>
      <c r="O10" s="205">
        <f t="shared" ref="O10:O14" si="1">+N10</f>
        <v>0</v>
      </c>
      <c r="R10" s="148" t="str">
        <f t="shared" si="0"/>
        <v>General</v>
      </c>
      <c r="S10" s="204">
        <f t="shared" si="0"/>
        <v>4232</v>
      </c>
      <c r="T10" s="204">
        <f t="shared" si="0"/>
        <v>4265</v>
      </c>
      <c r="U10" s="204">
        <f t="shared" si="0"/>
        <v>4273</v>
      </c>
      <c r="V10" s="204">
        <f t="shared" si="0"/>
        <v>4265</v>
      </c>
      <c r="W10" s="204">
        <f t="shared" si="0"/>
        <v>0</v>
      </c>
      <c r="X10" s="204">
        <f t="shared" si="0"/>
        <v>0</v>
      </c>
      <c r="Y10" s="204">
        <f t="shared" si="0"/>
        <v>0</v>
      </c>
      <c r="Z10" s="204">
        <f t="shared" si="0"/>
        <v>0</v>
      </c>
      <c r="AA10" s="204">
        <f t="shared" si="0"/>
        <v>0</v>
      </c>
      <c r="AB10" s="204">
        <f t="shared" si="0"/>
        <v>0</v>
      </c>
      <c r="AC10" s="204">
        <f t="shared" si="0"/>
        <v>0</v>
      </c>
      <c r="AD10" s="204">
        <f t="shared" si="0"/>
        <v>0</v>
      </c>
      <c r="AE10" s="205">
        <f>+AD10</f>
        <v>0</v>
      </c>
    </row>
    <row r="11" spans="2:31" x14ac:dyDescent="0.25">
      <c r="B11" s="148" t="s">
        <v>19</v>
      </c>
      <c r="C11" s="204">
        <f>+'[107]CONSOLIDADO (2)'!B11</f>
        <v>277</v>
      </c>
      <c r="D11" s="204">
        <f>+'[107]CONSOLIDADO (2)'!C11</f>
        <v>279</v>
      </c>
      <c r="E11" s="204">
        <f>+'[107]CONSOLIDADO (2)'!D11</f>
        <v>281</v>
      </c>
      <c r="F11" s="204">
        <f>+'[107]CONSOLIDADO (2)'!E11</f>
        <v>284</v>
      </c>
      <c r="G11" s="204">
        <f>+'[107]CONSOLIDADO (2)'!F11</f>
        <v>0</v>
      </c>
      <c r="H11" s="204">
        <f>+'[107]CONSOLIDADO (2)'!G11</f>
        <v>0</v>
      </c>
      <c r="I11" s="204">
        <f>+'[107]CONSOLIDADO (2)'!H11</f>
        <v>0</v>
      </c>
      <c r="J11" s="204">
        <f>+'[107]CONSOLIDADO (2)'!I11</f>
        <v>0</v>
      </c>
      <c r="K11" s="204">
        <f>+'[107]CONSOLIDADO (2)'!J11</f>
        <v>0</v>
      </c>
      <c r="L11" s="204">
        <f>+'[107]CONSOLIDADO (2)'!K11</f>
        <v>0</v>
      </c>
      <c r="M11" s="204">
        <f>+'[107]CONSOLIDADO (2)'!L11</f>
        <v>0</v>
      </c>
      <c r="N11" s="204">
        <f>+'[107]CONSOLIDADO (2)'!M11</f>
        <v>0</v>
      </c>
      <c r="O11" s="205">
        <f t="shared" si="1"/>
        <v>0</v>
      </c>
      <c r="R11" s="148" t="str">
        <f t="shared" si="0"/>
        <v>Industrial</v>
      </c>
      <c r="S11" s="204">
        <f t="shared" si="0"/>
        <v>277</v>
      </c>
      <c r="T11" s="204">
        <f t="shared" si="0"/>
        <v>279</v>
      </c>
      <c r="U11" s="204">
        <f t="shared" si="0"/>
        <v>281</v>
      </c>
      <c r="V11" s="204">
        <f t="shared" si="0"/>
        <v>284</v>
      </c>
      <c r="W11" s="204">
        <f t="shared" si="0"/>
        <v>0</v>
      </c>
      <c r="X11" s="204">
        <f t="shared" si="0"/>
        <v>0</v>
      </c>
      <c r="Y11" s="204">
        <f t="shared" si="0"/>
        <v>0</v>
      </c>
      <c r="Z11" s="204">
        <f t="shared" si="0"/>
        <v>0</v>
      </c>
      <c r="AA11" s="204">
        <f t="shared" si="0"/>
        <v>0</v>
      </c>
      <c r="AB11" s="204">
        <f t="shared" si="0"/>
        <v>0</v>
      </c>
      <c r="AC11" s="204">
        <f t="shared" si="0"/>
        <v>0</v>
      </c>
      <c r="AD11" s="204">
        <f t="shared" si="0"/>
        <v>0</v>
      </c>
      <c r="AE11" s="205">
        <f>+AD11</f>
        <v>0</v>
      </c>
    </row>
    <row r="12" spans="2:31" x14ac:dyDescent="0.25">
      <c r="B12" s="148" t="s">
        <v>91</v>
      </c>
      <c r="C12" s="204">
        <f>+'[107]CONSOLIDADO (2)'!B12</f>
        <v>0</v>
      </c>
      <c r="D12" s="204">
        <f>+'[107]CONSOLIDADO (2)'!C12</f>
        <v>0</v>
      </c>
      <c r="E12" s="204">
        <f>+'[107]CONSOLIDADO (2)'!D12</f>
        <v>0</v>
      </c>
      <c r="F12" s="204">
        <f>+'[107]CONSOLIDADO (2)'!E12</f>
        <v>0</v>
      </c>
      <c r="G12" s="204">
        <f>+'[107]CONSOLIDADO (2)'!F12</f>
        <v>0</v>
      </c>
      <c r="H12" s="204">
        <f>+'[107]CONSOLIDADO (2)'!G12</f>
        <v>0</v>
      </c>
      <c r="I12" s="204">
        <f>+'[107]CONSOLIDADO (2)'!H12</f>
        <v>0</v>
      </c>
      <c r="J12" s="204">
        <f>+'[107]CONSOLIDADO (2)'!I12</f>
        <v>0</v>
      </c>
      <c r="K12" s="204">
        <f>+'[107]CONSOLIDADO (2)'!J12</f>
        <v>0</v>
      </c>
      <c r="L12" s="204">
        <f>+'[107]CONSOLIDADO (2)'!K12</f>
        <v>0</v>
      </c>
      <c r="M12" s="204">
        <f>+'[107]CONSOLIDADO (2)'!L12</f>
        <v>0</v>
      </c>
      <c r="N12" s="204">
        <f>+'[107]CONSOLIDADO (2)'!M12</f>
        <v>0</v>
      </c>
      <c r="O12" s="205">
        <f t="shared" si="1"/>
        <v>0</v>
      </c>
      <c r="R12" s="148" t="str">
        <f t="shared" si="0"/>
        <v>Minería</v>
      </c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</row>
    <row r="13" spans="2:31" x14ac:dyDescent="0.25">
      <c r="B13" s="148" t="s">
        <v>21</v>
      </c>
      <c r="C13" s="204">
        <f>+'[107]CONSOLIDADO (2)'!B13</f>
        <v>292</v>
      </c>
      <c r="D13" s="204">
        <f>+'[107]CONSOLIDADO (2)'!C13</f>
        <v>294</v>
      </c>
      <c r="E13" s="204">
        <f>+'[107]CONSOLIDADO (2)'!D13</f>
        <v>298</v>
      </c>
      <c r="F13" s="204">
        <f>+'[107]CONSOLIDADO (2)'!E13</f>
        <v>300</v>
      </c>
      <c r="G13" s="204">
        <f>+'[107]CONSOLIDADO (2)'!F13</f>
        <v>0</v>
      </c>
      <c r="H13" s="204">
        <f>+'[107]CONSOLIDADO (2)'!G13</f>
        <v>0</v>
      </c>
      <c r="I13" s="204">
        <f>+'[107]CONSOLIDADO (2)'!H13</f>
        <v>0</v>
      </c>
      <c r="J13" s="204">
        <f>+'[107]CONSOLIDADO (2)'!I13</f>
        <v>0</v>
      </c>
      <c r="K13" s="204">
        <f>+'[107]CONSOLIDADO (2)'!J13</f>
        <v>0</v>
      </c>
      <c r="L13" s="204">
        <f>+'[107]CONSOLIDADO (2)'!K13</f>
        <v>0</v>
      </c>
      <c r="M13" s="204">
        <f>+'[107]CONSOLIDADO (2)'!L13</f>
        <v>0</v>
      </c>
      <c r="N13" s="204">
        <f>+'[107]CONSOLIDADO (2)'!M13</f>
        <v>0</v>
      </c>
      <c r="O13" s="205">
        <f t="shared" si="1"/>
        <v>0</v>
      </c>
      <c r="R13" s="148" t="str">
        <f t="shared" si="0"/>
        <v>Alumbrado Público</v>
      </c>
      <c r="S13" s="204">
        <f t="shared" si="0"/>
        <v>292</v>
      </c>
      <c r="T13" s="204">
        <f t="shared" si="0"/>
        <v>294</v>
      </c>
      <c r="U13" s="204">
        <f t="shared" si="0"/>
        <v>298</v>
      </c>
      <c r="V13" s="204">
        <f t="shared" si="0"/>
        <v>300</v>
      </c>
      <c r="W13" s="204">
        <f t="shared" si="0"/>
        <v>0</v>
      </c>
      <c r="X13" s="204">
        <f t="shared" si="0"/>
        <v>0</v>
      </c>
      <c r="Y13" s="204">
        <f t="shared" si="0"/>
        <v>0</v>
      </c>
      <c r="Z13" s="204">
        <f t="shared" si="0"/>
        <v>0</v>
      </c>
      <c r="AA13" s="204">
        <f t="shared" si="0"/>
        <v>0</v>
      </c>
      <c r="AB13" s="204">
        <f t="shared" si="0"/>
        <v>0</v>
      </c>
      <c r="AC13" s="204">
        <f t="shared" si="0"/>
        <v>0</v>
      </c>
      <c r="AD13" s="204">
        <f t="shared" si="0"/>
        <v>0</v>
      </c>
      <c r="AE13" s="205">
        <f t="shared" ref="AE13:AE14" si="2">+AD13</f>
        <v>0</v>
      </c>
    </row>
    <row r="14" spans="2:31" x14ac:dyDescent="0.25">
      <c r="B14" s="164" t="s">
        <v>22</v>
      </c>
      <c r="C14" s="204">
        <f>+'[107]CONSOLIDADO (2)'!B14</f>
        <v>159</v>
      </c>
      <c r="D14" s="204">
        <f>+'[107]CONSOLIDADO (2)'!C14</f>
        <v>164</v>
      </c>
      <c r="E14" s="204">
        <f>+'[107]CONSOLIDADO (2)'!D14</f>
        <v>164</v>
      </c>
      <c r="F14" s="204">
        <f>+'[107]CONSOLIDADO (2)'!E14</f>
        <v>162</v>
      </c>
      <c r="G14" s="204">
        <f>+'[107]CONSOLIDADO (2)'!F14</f>
        <v>0</v>
      </c>
      <c r="H14" s="204">
        <f>+'[107]CONSOLIDADO (2)'!G14</f>
        <v>0</v>
      </c>
      <c r="I14" s="204">
        <f>+'[107]CONSOLIDADO (2)'!H14</f>
        <v>0</v>
      </c>
      <c r="J14" s="204">
        <f>+'[107]CONSOLIDADO (2)'!I14</f>
        <v>0</v>
      </c>
      <c r="K14" s="204">
        <f>+'[107]CONSOLIDADO (2)'!J14</f>
        <v>0</v>
      </c>
      <c r="L14" s="204">
        <f>+'[107]CONSOLIDADO (2)'!K14</f>
        <v>0</v>
      </c>
      <c r="M14" s="204">
        <f>+'[107]CONSOLIDADO (2)'!L14</f>
        <v>0</v>
      </c>
      <c r="N14" s="204">
        <f>+'[107]CONSOLIDADO (2)'!M14</f>
        <v>0</v>
      </c>
      <c r="O14" s="205">
        <f t="shared" si="1"/>
        <v>0</v>
      </c>
      <c r="R14" s="148" t="str">
        <f t="shared" si="0"/>
        <v>Otros</v>
      </c>
      <c r="S14" s="204">
        <f t="shared" si="0"/>
        <v>159</v>
      </c>
      <c r="T14" s="204">
        <f t="shared" si="0"/>
        <v>164</v>
      </c>
      <c r="U14" s="204">
        <f t="shared" si="0"/>
        <v>164</v>
      </c>
      <c r="V14" s="204">
        <f t="shared" si="0"/>
        <v>162</v>
      </c>
      <c r="W14" s="204">
        <f t="shared" si="0"/>
        <v>0</v>
      </c>
      <c r="X14" s="204">
        <f t="shared" si="0"/>
        <v>0</v>
      </c>
      <c r="Y14" s="204">
        <f t="shared" si="0"/>
        <v>0</v>
      </c>
      <c r="Z14" s="204">
        <f t="shared" si="0"/>
        <v>0</v>
      </c>
      <c r="AA14" s="204">
        <f t="shared" si="0"/>
        <v>0</v>
      </c>
      <c r="AB14" s="204">
        <f t="shared" si="0"/>
        <v>0</v>
      </c>
      <c r="AC14" s="204">
        <f t="shared" si="0"/>
        <v>0</v>
      </c>
      <c r="AD14" s="204">
        <f t="shared" si="0"/>
        <v>0</v>
      </c>
      <c r="AE14" s="205">
        <f t="shared" si="2"/>
        <v>0</v>
      </c>
    </row>
    <row r="15" spans="2:31" x14ac:dyDescent="0.25">
      <c r="B15" s="167" t="s">
        <v>14</v>
      </c>
      <c r="C15" s="206">
        <f>SUM(C9:C14)</f>
        <v>43486</v>
      </c>
      <c r="D15" s="206">
        <f t="shared" ref="D15:N15" si="3">SUM(D9:D14)</f>
        <v>44171</v>
      </c>
      <c r="E15" s="206">
        <f t="shared" si="3"/>
        <v>44199</v>
      </c>
      <c r="F15" s="206">
        <f t="shared" si="3"/>
        <v>44179</v>
      </c>
      <c r="G15" s="206">
        <f t="shared" ref="G15:N15" si="4">SUM(G9:G14)</f>
        <v>0</v>
      </c>
      <c r="H15" s="206">
        <f t="shared" si="4"/>
        <v>0</v>
      </c>
      <c r="I15" s="206">
        <f t="shared" si="4"/>
        <v>0</v>
      </c>
      <c r="J15" s="206">
        <f t="shared" si="4"/>
        <v>0</v>
      </c>
      <c r="K15" s="206">
        <f t="shared" si="4"/>
        <v>0</v>
      </c>
      <c r="L15" s="206">
        <f t="shared" si="4"/>
        <v>0</v>
      </c>
      <c r="M15" s="206">
        <f t="shared" si="4"/>
        <v>0</v>
      </c>
      <c r="N15" s="206">
        <f t="shared" si="4"/>
        <v>0</v>
      </c>
      <c r="O15" s="207">
        <f>+N15</f>
        <v>0</v>
      </c>
      <c r="R15" s="143" t="s">
        <v>14</v>
      </c>
      <c r="S15" s="206">
        <f>SUM(S9:S14)</f>
        <v>43486</v>
      </c>
      <c r="T15" s="206">
        <f>SUM(T9:T14)</f>
        <v>44171</v>
      </c>
      <c r="U15" s="206">
        <f t="shared" ref="U15:AD15" si="5">SUM(U9:U14)</f>
        <v>44199</v>
      </c>
      <c r="V15" s="206">
        <f t="shared" si="5"/>
        <v>44179</v>
      </c>
      <c r="W15" s="206">
        <f t="shared" si="5"/>
        <v>0</v>
      </c>
      <c r="X15" s="206">
        <f t="shared" si="5"/>
        <v>0</v>
      </c>
      <c r="Y15" s="206">
        <f t="shared" si="5"/>
        <v>0</v>
      </c>
      <c r="Z15" s="206">
        <f t="shared" si="5"/>
        <v>0</v>
      </c>
      <c r="AA15" s="206">
        <f t="shared" si="5"/>
        <v>0</v>
      </c>
      <c r="AB15" s="206">
        <f t="shared" si="5"/>
        <v>0</v>
      </c>
      <c r="AC15" s="206">
        <f t="shared" si="5"/>
        <v>0</v>
      </c>
      <c r="AD15" s="206">
        <f t="shared" si="5"/>
        <v>0</v>
      </c>
      <c r="AE15" s="207">
        <f>+SUM(AE9:AE14)</f>
        <v>0</v>
      </c>
    </row>
    <row r="16" spans="2:31" x14ac:dyDescent="0.25">
      <c r="C16" s="189"/>
      <c r="D16" s="189"/>
      <c r="E16" s="189"/>
      <c r="F16" s="189"/>
      <c r="G16" s="189"/>
      <c r="H16" s="189"/>
      <c r="I16" s="189"/>
      <c r="J16" s="189"/>
      <c r="K16" s="189"/>
      <c r="L16" s="189"/>
      <c r="M16" s="189"/>
      <c r="N16" s="189"/>
      <c r="O16" s="189"/>
    </row>
    <row r="17" spans="2:31" x14ac:dyDescent="0.25">
      <c r="B17" s="145" t="s">
        <v>40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R17" s="145" t="s">
        <v>40</v>
      </c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</row>
    <row r="18" spans="2:31" x14ac:dyDescent="0.25"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</row>
    <row r="19" spans="2:31" x14ac:dyDescent="0.25">
      <c r="B19" s="190" t="s">
        <v>26</v>
      </c>
      <c r="C19" s="183" t="s">
        <v>2</v>
      </c>
      <c r="D19" s="183" t="s">
        <v>3</v>
      </c>
      <c r="E19" s="183" t="s">
        <v>4</v>
      </c>
      <c r="F19" s="183" t="s">
        <v>5</v>
      </c>
      <c r="G19" s="183" t="s">
        <v>6</v>
      </c>
      <c r="H19" s="183" t="s">
        <v>7</v>
      </c>
      <c r="I19" s="183" t="s">
        <v>8</v>
      </c>
      <c r="J19" s="183" t="s">
        <v>9</v>
      </c>
      <c r="K19" s="183" t="s">
        <v>10</v>
      </c>
      <c r="L19" s="183" t="s">
        <v>11</v>
      </c>
      <c r="M19" s="183" t="s">
        <v>12</v>
      </c>
      <c r="N19" s="183" t="s">
        <v>13</v>
      </c>
      <c r="O19" s="184" t="str">
        <f>+O30</f>
        <v xml:space="preserve"> TOTAL </v>
      </c>
      <c r="P19" s="325"/>
      <c r="Q19" s="325"/>
      <c r="R19" s="190" t="s">
        <v>26</v>
      </c>
      <c r="S19" s="183" t="s">
        <v>2</v>
      </c>
      <c r="T19" s="183" t="s">
        <v>3</v>
      </c>
      <c r="U19" s="183" t="s">
        <v>4</v>
      </c>
      <c r="V19" s="183" t="s">
        <v>5</v>
      </c>
      <c r="W19" s="183" t="s">
        <v>6</v>
      </c>
      <c r="X19" s="183" t="s">
        <v>7</v>
      </c>
      <c r="Y19" s="183" t="s">
        <v>8</v>
      </c>
      <c r="Z19" s="183" t="s">
        <v>9</v>
      </c>
      <c r="AA19" s="183" t="s">
        <v>10</v>
      </c>
      <c r="AB19" s="183" t="s">
        <v>11</v>
      </c>
      <c r="AC19" s="183" t="s">
        <v>12</v>
      </c>
      <c r="AD19" s="183" t="s">
        <v>13</v>
      </c>
      <c r="AE19" s="184" t="s">
        <v>24</v>
      </c>
    </row>
    <row r="20" spans="2:31" x14ac:dyDescent="0.25">
      <c r="B20" s="148" t="s">
        <v>102</v>
      </c>
      <c r="C20" s="185">
        <f>+'[107]CONSOLIDADO (2)'!B20</f>
        <v>8205.0149999999994</v>
      </c>
      <c r="D20" s="185">
        <f>+'[107]CONSOLIDADO (2)'!C20</f>
        <v>7754.8240000000014</v>
      </c>
      <c r="E20" s="185">
        <f>+'[107]CONSOLIDADO (2)'!D20</f>
        <v>7187.616</v>
      </c>
      <c r="F20" s="185">
        <f>+'[107]CONSOLIDADO (2)'!E20</f>
        <v>6684.9940000000006</v>
      </c>
      <c r="G20" s="185">
        <f>+'[107]CONSOLIDADO (2)'!F20</f>
        <v>0</v>
      </c>
      <c r="H20" s="185">
        <f>+'[107]CONSOLIDADO (2)'!G20</f>
        <v>0</v>
      </c>
      <c r="I20" s="185">
        <f>+'[107]CONSOLIDADO (2)'!H20</f>
        <v>0</v>
      </c>
      <c r="J20" s="185">
        <f>+'[107]CONSOLIDADO (2)'!I20</f>
        <v>0</v>
      </c>
      <c r="K20" s="185">
        <f>+'[107]CONSOLIDADO (2)'!J20</f>
        <v>0</v>
      </c>
      <c r="L20" s="185">
        <f>+'[107]CONSOLIDADO (2)'!K20</f>
        <v>0</v>
      </c>
      <c r="M20" s="185">
        <f>+'[107]CONSOLIDADO (2)'!L20</f>
        <v>0</v>
      </c>
      <c r="N20" s="185">
        <f>+'[107]CONSOLIDADO (2)'!M20</f>
        <v>0</v>
      </c>
      <c r="O20" s="186">
        <f>SUM(C20:N20)</f>
        <v>29832.449000000001</v>
      </c>
      <c r="R20" s="148" t="str">
        <f>+B20</f>
        <v>Domiciliario</v>
      </c>
      <c r="S20" s="185">
        <f>+C20</f>
        <v>8205.0149999999994</v>
      </c>
      <c r="T20" s="185">
        <f t="shared" ref="T20:AB25" si="6">+D20</f>
        <v>7754.8240000000014</v>
      </c>
      <c r="U20" s="185">
        <f t="shared" si="6"/>
        <v>7187.616</v>
      </c>
      <c r="V20" s="185">
        <f t="shared" si="6"/>
        <v>6684.9940000000006</v>
      </c>
      <c r="W20" s="185">
        <f t="shared" si="6"/>
        <v>0</v>
      </c>
      <c r="X20" s="185">
        <f t="shared" si="6"/>
        <v>0</v>
      </c>
      <c r="Y20" s="185">
        <f t="shared" si="6"/>
        <v>0</v>
      </c>
      <c r="Z20" s="185">
        <f t="shared" si="6"/>
        <v>0</v>
      </c>
      <c r="AA20" s="185">
        <f t="shared" si="6"/>
        <v>0</v>
      </c>
      <c r="AB20" s="185">
        <f>+L20</f>
        <v>0</v>
      </c>
      <c r="AC20" s="185">
        <f t="shared" ref="AC20:AD25" si="7">+M20</f>
        <v>0</v>
      </c>
      <c r="AD20" s="185">
        <f t="shared" si="7"/>
        <v>0</v>
      </c>
      <c r="AE20" s="186">
        <f>SUM(S20:AD20)</f>
        <v>29832.449000000001</v>
      </c>
    </row>
    <row r="21" spans="2:31" x14ac:dyDescent="0.25">
      <c r="B21" s="148" t="s">
        <v>18</v>
      </c>
      <c r="C21" s="185">
        <f>+'[107]CONSOLIDADO (2)'!B21</f>
        <v>2752.1849999999999</v>
      </c>
      <c r="D21" s="185">
        <f>+'[107]CONSOLIDADO (2)'!C21</f>
        <v>2693.9919999999997</v>
      </c>
      <c r="E21" s="185">
        <f>+'[107]CONSOLIDADO (2)'!D21</f>
        <v>2698.8440000000001</v>
      </c>
      <c r="F21" s="185">
        <f>+'[107]CONSOLIDADO (2)'!E21</f>
        <v>2533.65</v>
      </c>
      <c r="G21" s="185">
        <f>+'[107]CONSOLIDADO (2)'!F21</f>
        <v>0</v>
      </c>
      <c r="H21" s="185">
        <f>+'[107]CONSOLIDADO (2)'!G21</f>
        <v>0</v>
      </c>
      <c r="I21" s="185">
        <f>+'[107]CONSOLIDADO (2)'!H21</f>
        <v>0</v>
      </c>
      <c r="J21" s="185">
        <f>+'[107]CONSOLIDADO (2)'!I21</f>
        <v>0</v>
      </c>
      <c r="K21" s="185">
        <f>+'[107]CONSOLIDADO (2)'!J21</f>
        <v>0</v>
      </c>
      <c r="L21" s="185">
        <f>+'[107]CONSOLIDADO (2)'!K21</f>
        <v>0</v>
      </c>
      <c r="M21" s="185">
        <f>+'[107]CONSOLIDADO (2)'!L21</f>
        <v>0</v>
      </c>
      <c r="N21" s="185">
        <f>+'[107]CONSOLIDADO (2)'!M21</f>
        <v>0</v>
      </c>
      <c r="O21" s="186">
        <f t="shared" ref="O21:O24" si="8">SUM(C21:N21)</f>
        <v>10678.671</v>
      </c>
      <c r="R21" s="148" t="str">
        <f>+B21</f>
        <v>General</v>
      </c>
      <c r="S21" s="185">
        <f>+C21</f>
        <v>2752.1849999999999</v>
      </c>
      <c r="T21" s="185">
        <f t="shared" si="6"/>
        <v>2693.9919999999997</v>
      </c>
      <c r="U21" s="185">
        <f t="shared" si="6"/>
        <v>2698.8440000000001</v>
      </c>
      <c r="V21" s="185">
        <f t="shared" si="6"/>
        <v>2533.65</v>
      </c>
      <c r="W21" s="185">
        <f t="shared" si="6"/>
        <v>0</v>
      </c>
      <c r="X21" s="185">
        <f t="shared" si="6"/>
        <v>0</v>
      </c>
      <c r="Y21" s="185">
        <f t="shared" si="6"/>
        <v>0</v>
      </c>
      <c r="Z21" s="185">
        <f t="shared" si="6"/>
        <v>0</v>
      </c>
      <c r="AA21" s="185">
        <f t="shared" si="6"/>
        <v>0</v>
      </c>
      <c r="AB21" s="185">
        <f t="shared" si="6"/>
        <v>0</v>
      </c>
      <c r="AC21" s="185">
        <f t="shared" si="7"/>
        <v>0</v>
      </c>
      <c r="AD21" s="185">
        <f t="shared" si="7"/>
        <v>0</v>
      </c>
      <c r="AE21" s="186">
        <f t="shared" ref="AE21:AE24" si="9">SUM(S21:AD21)</f>
        <v>10678.671</v>
      </c>
    </row>
    <row r="22" spans="2:31" x14ac:dyDescent="0.25">
      <c r="B22" s="148" t="s">
        <v>19</v>
      </c>
      <c r="C22" s="185">
        <f>+'[107]CONSOLIDADO (2)'!B22</f>
        <v>879.245</v>
      </c>
      <c r="D22" s="185">
        <f>+'[107]CONSOLIDADO (2)'!C22</f>
        <v>874.34900000000005</v>
      </c>
      <c r="E22" s="185">
        <f>+'[107]CONSOLIDADO (2)'!D22</f>
        <v>891.59500000000003</v>
      </c>
      <c r="F22" s="185">
        <f>+'[107]CONSOLIDADO (2)'!E22</f>
        <v>862.80200000000002</v>
      </c>
      <c r="G22" s="185">
        <f>+'[107]CONSOLIDADO (2)'!F22</f>
        <v>0</v>
      </c>
      <c r="H22" s="185">
        <f>+'[107]CONSOLIDADO (2)'!G22</f>
        <v>0</v>
      </c>
      <c r="I22" s="185">
        <f>+'[107]CONSOLIDADO (2)'!H22</f>
        <v>0</v>
      </c>
      <c r="J22" s="185">
        <f>+'[107]CONSOLIDADO (2)'!I22</f>
        <v>0</v>
      </c>
      <c r="K22" s="185">
        <f>+'[107]CONSOLIDADO (2)'!J22</f>
        <v>0</v>
      </c>
      <c r="L22" s="185">
        <f>+'[107]CONSOLIDADO (2)'!K22</f>
        <v>0</v>
      </c>
      <c r="M22" s="185">
        <f>+'[107]CONSOLIDADO (2)'!L22</f>
        <v>0</v>
      </c>
      <c r="N22" s="185">
        <f>+'[107]CONSOLIDADO (2)'!M22</f>
        <v>0</v>
      </c>
      <c r="O22" s="186">
        <f t="shared" si="8"/>
        <v>3507.9910000000004</v>
      </c>
      <c r="R22" s="148" t="str">
        <f t="shared" ref="R22:R25" si="10">+B22</f>
        <v>Industrial</v>
      </c>
      <c r="S22" s="185">
        <f>+C22</f>
        <v>879.245</v>
      </c>
      <c r="T22" s="185">
        <f t="shared" si="6"/>
        <v>874.34900000000005</v>
      </c>
      <c r="U22" s="185">
        <f t="shared" si="6"/>
        <v>891.59500000000003</v>
      </c>
      <c r="V22" s="185">
        <f t="shared" si="6"/>
        <v>862.80200000000002</v>
      </c>
      <c r="W22" s="185">
        <f t="shared" si="6"/>
        <v>0</v>
      </c>
      <c r="X22" s="185">
        <f t="shared" si="6"/>
        <v>0</v>
      </c>
      <c r="Y22" s="185">
        <f t="shared" si="6"/>
        <v>0</v>
      </c>
      <c r="Z22" s="185">
        <f t="shared" si="6"/>
        <v>0</v>
      </c>
      <c r="AA22" s="185">
        <f t="shared" si="6"/>
        <v>0</v>
      </c>
      <c r="AB22" s="185">
        <f t="shared" si="6"/>
        <v>0</v>
      </c>
      <c r="AC22" s="185">
        <f t="shared" si="7"/>
        <v>0</v>
      </c>
      <c r="AD22" s="185">
        <f t="shared" si="7"/>
        <v>0</v>
      </c>
      <c r="AE22" s="186">
        <f t="shared" si="9"/>
        <v>3507.9910000000004</v>
      </c>
    </row>
    <row r="23" spans="2:31" x14ac:dyDescent="0.25">
      <c r="B23" s="148" t="s">
        <v>91</v>
      </c>
      <c r="C23" s="185">
        <f>+'[107]CONSOLIDADO (2)'!B23</f>
        <v>0</v>
      </c>
      <c r="D23" s="185">
        <f>+'[107]CONSOLIDADO (2)'!C23</f>
        <v>0</v>
      </c>
      <c r="E23" s="185">
        <f>+'[107]CONSOLIDADO (2)'!D23</f>
        <v>0</v>
      </c>
      <c r="F23" s="185">
        <f>+'[107]CONSOLIDADO (2)'!E23</f>
        <v>0</v>
      </c>
      <c r="G23" s="185">
        <f>+'[107]CONSOLIDADO (2)'!F23</f>
        <v>0</v>
      </c>
      <c r="H23" s="185">
        <f>+'[107]CONSOLIDADO (2)'!G23</f>
        <v>0</v>
      </c>
      <c r="I23" s="185">
        <f>+'[107]CONSOLIDADO (2)'!H23</f>
        <v>0</v>
      </c>
      <c r="J23" s="185">
        <f>+'[107]CONSOLIDADO (2)'!I23</f>
        <v>0</v>
      </c>
      <c r="K23" s="185">
        <f>+'[107]CONSOLIDADO (2)'!J23</f>
        <v>0</v>
      </c>
      <c r="L23" s="185">
        <f>+'[107]CONSOLIDADO (2)'!K23</f>
        <v>0</v>
      </c>
      <c r="M23" s="185">
        <f>+'[107]CONSOLIDADO (2)'!L23</f>
        <v>0</v>
      </c>
      <c r="N23" s="185">
        <f>+'[107]CONSOLIDADO (2)'!M23</f>
        <v>0</v>
      </c>
      <c r="O23" s="186"/>
      <c r="R23" s="148" t="str">
        <f t="shared" si="10"/>
        <v>Minería</v>
      </c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6"/>
    </row>
    <row r="24" spans="2:31" x14ac:dyDescent="0.25">
      <c r="B24" s="148" t="s">
        <v>21</v>
      </c>
      <c r="C24" s="185">
        <f>+'[107]CONSOLIDADO (2)'!B24</f>
        <v>490.18099999999998</v>
      </c>
      <c r="D24" s="185">
        <f>+'[107]CONSOLIDADO (2)'!C24</f>
        <v>463.45200000000011</v>
      </c>
      <c r="E24" s="185">
        <f>+'[107]CONSOLIDADO (2)'!D24</f>
        <v>493.44299999999993</v>
      </c>
      <c r="F24" s="185">
        <f>+'[107]CONSOLIDADO (2)'!E24</f>
        <v>494.26999999999992</v>
      </c>
      <c r="G24" s="185">
        <f>+'[107]CONSOLIDADO (2)'!F24</f>
        <v>0</v>
      </c>
      <c r="H24" s="185">
        <f>+'[107]CONSOLIDADO (2)'!G24</f>
        <v>0</v>
      </c>
      <c r="I24" s="185">
        <f>+'[107]CONSOLIDADO (2)'!H24</f>
        <v>0</v>
      </c>
      <c r="J24" s="185">
        <f>+'[107]CONSOLIDADO (2)'!I24</f>
        <v>0</v>
      </c>
      <c r="K24" s="185">
        <f>+'[107]CONSOLIDADO (2)'!J24</f>
        <v>0</v>
      </c>
      <c r="L24" s="185">
        <f>+'[107]CONSOLIDADO (2)'!K24</f>
        <v>0</v>
      </c>
      <c r="M24" s="185">
        <f>+'[107]CONSOLIDADO (2)'!L24</f>
        <v>0</v>
      </c>
      <c r="N24" s="185">
        <f>+'[107]CONSOLIDADO (2)'!M24</f>
        <v>0</v>
      </c>
      <c r="O24" s="186">
        <f t="shared" si="8"/>
        <v>1941.346</v>
      </c>
      <c r="R24" s="148" t="str">
        <f t="shared" si="10"/>
        <v>Alumbrado Público</v>
      </c>
      <c r="S24" s="185">
        <f>+C24</f>
        <v>490.18099999999998</v>
      </c>
      <c r="T24" s="185">
        <f t="shared" si="6"/>
        <v>463.45200000000011</v>
      </c>
      <c r="U24" s="185">
        <f t="shared" si="6"/>
        <v>493.44299999999993</v>
      </c>
      <c r="V24" s="185">
        <f t="shared" si="6"/>
        <v>494.26999999999992</v>
      </c>
      <c r="W24" s="185">
        <f t="shared" si="6"/>
        <v>0</v>
      </c>
      <c r="X24" s="185">
        <f t="shared" si="6"/>
        <v>0</v>
      </c>
      <c r="Y24" s="185">
        <f t="shared" si="6"/>
        <v>0</v>
      </c>
      <c r="Z24" s="185">
        <f t="shared" si="6"/>
        <v>0</v>
      </c>
      <c r="AA24" s="185">
        <f t="shared" si="6"/>
        <v>0</v>
      </c>
      <c r="AB24" s="185">
        <f t="shared" si="6"/>
        <v>0</v>
      </c>
      <c r="AC24" s="185">
        <f t="shared" si="7"/>
        <v>0</v>
      </c>
      <c r="AD24" s="185">
        <f t="shared" si="7"/>
        <v>0</v>
      </c>
      <c r="AE24" s="186">
        <f t="shared" si="9"/>
        <v>1941.346</v>
      </c>
    </row>
    <row r="25" spans="2:31" x14ac:dyDescent="0.25">
      <c r="B25" s="164" t="s">
        <v>22</v>
      </c>
      <c r="C25" s="185">
        <f>+'[107]CONSOLIDADO (2)'!B25</f>
        <v>264.79700000000008</v>
      </c>
      <c r="D25" s="185">
        <f>+'[107]CONSOLIDADO (2)'!C25</f>
        <v>246.47199999999998</v>
      </c>
      <c r="E25" s="185">
        <f>+'[107]CONSOLIDADO (2)'!D25</f>
        <v>239.95999999999998</v>
      </c>
      <c r="F25" s="185">
        <f>+'[107]CONSOLIDADO (2)'!E25</f>
        <v>235.64299999999997</v>
      </c>
      <c r="G25" s="185">
        <f>+'[107]CONSOLIDADO (2)'!F25</f>
        <v>0</v>
      </c>
      <c r="H25" s="185">
        <f>+'[107]CONSOLIDADO (2)'!G25</f>
        <v>0</v>
      </c>
      <c r="I25" s="185">
        <f>+'[107]CONSOLIDADO (2)'!H25</f>
        <v>0</v>
      </c>
      <c r="J25" s="185">
        <f>+'[107]CONSOLIDADO (2)'!I25</f>
        <v>0</v>
      </c>
      <c r="K25" s="185">
        <f>+'[107]CONSOLIDADO (2)'!J25</f>
        <v>0</v>
      </c>
      <c r="L25" s="185">
        <f>+'[107]CONSOLIDADO (2)'!K25</f>
        <v>0</v>
      </c>
      <c r="M25" s="185">
        <f>+'[107]CONSOLIDADO (2)'!L25</f>
        <v>0</v>
      </c>
      <c r="N25" s="185">
        <f>+'[107]CONSOLIDADO (2)'!M25</f>
        <v>0</v>
      </c>
      <c r="O25" s="186">
        <f>SUM(C25:N25)</f>
        <v>986.87200000000007</v>
      </c>
      <c r="R25" s="148" t="str">
        <f t="shared" si="10"/>
        <v>Otros</v>
      </c>
      <c r="S25" s="185">
        <f>+C25</f>
        <v>264.79700000000008</v>
      </c>
      <c r="T25" s="185">
        <f t="shared" si="6"/>
        <v>246.47199999999998</v>
      </c>
      <c r="U25" s="185">
        <f t="shared" si="6"/>
        <v>239.95999999999998</v>
      </c>
      <c r="V25" s="185">
        <f t="shared" si="6"/>
        <v>235.64299999999997</v>
      </c>
      <c r="W25" s="185">
        <f t="shared" si="6"/>
        <v>0</v>
      </c>
      <c r="X25" s="185">
        <f t="shared" si="6"/>
        <v>0</v>
      </c>
      <c r="Y25" s="185">
        <f t="shared" si="6"/>
        <v>0</v>
      </c>
      <c r="Z25" s="185">
        <f t="shared" si="6"/>
        <v>0</v>
      </c>
      <c r="AA25" s="185">
        <f t="shared" si="6"/>
        <v>0</v>
      </c>
      <c r="AB25" s="185">
        <f>+L25</f>
        <v>0</v>
      </c>
      <c r="AC25" s="185">
        <f t="shared" si="7"/>
        <v>0</v>
      </c>
      <c r="AD25" s="185">
        <f t="shared" si="7"/>
        <v>0</v>
      </c>
      <c r="AE25" s="186">
        <f>SUM(S25:AD25)</f>
        <v>986.87200000000007</v>
      </c>
    </row>
    <row r="26" spans="2:31" x14ac:dyDescent="0.25">
      <c r="B26" s="143" t="s">
        <v>14</v>
      </c>
      <c r="C26" s="187">
        <f>SUM(C20:C25)</f>
        <v>12591.423000000001</v>
      </c>
      <c r="D26" s="187">
        <f t="shared" ref="D26:N26" si="11">SUM(D20:D25)</f>
        <v>12033.089</v>
      </c>
      <c r="E26" s="187">
        <f t="shared" si="11"/>
        <v>11511.457999999997</v>
      </c>
      <c r="F26" s="187">
        <f t="shared" si="11"/>
        <v>10811.359</v>
      </c>
      <c r="G26" s="187">
        <f t="shared" ref="G26:N26" si="12">SUM(G20:G25)</f>
        <v>0</v>
      </c>
      <c r="H26" s="187">
        <f t="shared" si="12"/>
        <v>0</v>
      </c>
      <c r="I26" s="187">
        <f t="shared" si="12"/>
        <v>0</v>
      </c>
      <c r="J26" s="187">
        <f t="shared" si="12"/>
        <v>0</v>
      </c>
      <c r="K26" s="187">
        <f t="shared" si="12"/>
        <v>0</v>
      </c>
      <c r="L26" s="187">
        <f t="shared" si="12"/>
        <v>0</v>
      </c>
      <c r="M26" s="187">
        <f t="shared" si="12"/>
        <v>0</v>
      </c>
      <c r="N26" s="187">
        <f t="shared" si="12"/>
        <v>0</v>
      </c>
      <c r="O26" s="188">
        <f>SUM(O20:O25)</f>
        <v>46947.329000000005</v>
      </c>
      <c r="R26" s="143" t="s">
        <v>14</v>
      </c>
      <c r="S26" s="187">
        <f>SUM(S20:S25)</f>
        <v>12591.423000000001</v>
      </c>
      <c r="T26" s="187">
        <f>SUM(T20:T25)</f>
        <v>12033.089</v>
      </c>
      <c r="U26" s="187">
        <f t="shared" ref="U26:AD26" si="13">SUM(U20:U25)</f>
        <v>11511.457999999997</v>
      </c>
      <c r="V26" s="187">
        <f t="shared" si="13"/>
        <v>10811.359</v>
      </c>
      <c r="W26" s="187">
        <f t="shared" si="13"/>
        <v>0</v>
      </c>
      <c r="X26" s="187">
        <f t="shared" si="13"/>
        <v>0</v>
      </c>
      <c r="Y26" s="187">
        <f t="shared" si="13"/>
        <v>0</v>
      </c>
      <c r="Z26" s="187">
        <f t="shared" si="13"/>
        <v>0</v>
      </c>
      <c r="AA26" s="187">
        <f t="shared" si="13"/>
        <v>0</v>
      </c>
      <c r="AB26" s="187">
        <f t="shared" si="13"/>
        <v>0</v>
      </c>
      <c r="AC26" s="187">
        <f t="shared" si="13"/>
        <v>0</v>
      </c>
      <c r="AD26" s="187">
        <f t="shared" si="13"/>
        <v>0</v>
      </c>
      <c r="AE26" s="188">
        <f>SUM(AE20:AE25)</f>
        <v>46947.329000000005</v>
      </c>
    </row>
    <row r="27" spans="2:31" x14ac:dyDescent="0.25"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</row>
    <row r="28" spans="2:31" x14ac:dyDescent="0.25">
      <c r="B28" s="145" t="s">
        <v>68</v>
      </c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R28" s="145" t="s">
        <v>68</v>
      </c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</row>
    <row r="29" spans="2:31" x14ac:dyDescent="0.25"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</row>
    <row r="30" spans="2:31" x14ac:dyDescent="0.25">
      <c r="B30" s="192" t="s">
        <v>16</v>
      </c>
      <c r="C30" s="183" t="s">
        <v>2</v>
      </c>
      <c r="D30" s="183" t="s">
        <v>3</v>
      </c>
      <c r="E30" s="183" t="s">
        <v>4</v>
      </c>
      <c r="F30" s="183" t="s">
        <v>5</v>
      </c>
      <c r="G30" s="183" t="s">
        <v>6</v>
      </c>
      <c r="H30" s="183" t="s">
        <v>7</v>
      </c>
      <c r="I30" s="183" t="s">
        <v>8</v>
      </c>
      <c r="J30" s="183" t="s">
        <v>9</v>
      </c>
      <c r="K30" s="183" t="s">
        <v>10</v>
      </c>
      <c r="L30" s="183" t="s">
        <v>11</v>
      </c>
      <c r="M30" s="183" t="s">
        <v>12</v>
      </c>
      <c r="N30" s="183" t="s">
        <v>13</v>
      </c>
      <c r="O30" s="194" t="s">
        <v>74</v>
      </c>
      <c r="P30" s="189"/>
      <c r="R30" s="190" t="s">
        <v>26</v>
      </c>
      <c r="S30" s="183" t="s">
        <v>2</v>
      </c>
      <c r="T30" s="183" t="s">
        <v>3</v>
      </c>
      <c r="U30" s="183" t="s">
        <v>4</v>
      </c>
      <c r="V30" s="193" t="s">
        <v>71</v>
      </c>
      <c r="W30" s="193" t="s">
        <v>72</v>
      </c>
      <c r="X30" s="193" t="s">
        <v>73</v>
      </c>
      <c r="Y30" s="193" t="s">
        <v>8</v>
      </c>
      <c r="Z30" s="193" t="s">
        <v>9</v>
      </c>
      <c r="AA30" s="193" t="s">
        <v>10</v>
      </c>
      <c r="AB30" s="193" t="s">
        <v>11</v>
      </c>
      <c r="AC30" s="193" t="s">
        <v>12</v>
      </c>
      <c r="AD30" s="193" t="s">
        <v>13</v>
      </c>
      <c r="AE30" s="194" t="s">
        <v>74</v>
      </c>
    </row>
    <row r="31" spans="2:31" x14ac:dyDescent="0.25">
      <c r="B31" s="148" t="s">
        <v>102</v>
      </c>
      <c r="C31" s="95">
        <f>+'[107]CONSOLIDADO (2)'!B31</f>
        <v>6907.1589885057474</v>
      </c>
      <c r="D31" s="95">
        <f>+'[107]CONSOLIDADO (2)'!C31</f>
        <v>6522.407298850575</v>
      </c>
      <c r="E31" s="95">
        <f>+'[107]CONSOLIDADO (2)'!D31</f>
        <v>6055.0612873563214</v>
      </c>
      <c r="F31" s="95">
        <f>+'[107]CONSOLIDADO (2)'!E31</f>
        <v>5623.7032988505762</v>
      </c>
      <c r="G31" s="95">
        <f>+'[107]CONSOLIDADO (2)'!F31</f>
        <v>0</v>
      </c>
      <c r="H31" s="95">
        <f>+'[107]CONSOLIDADO (2)'!G31</f>
        <v>0</v>
      </c>
      <c r="I31" s="95">
        <f>+'[107]CONSOLIDADO (2)'!H31</f>
        <v>0</v>
      </c>
      <c r="J31" s="95">
        <f>+'[107]CONSOLIDADO (2)'!I31</f>
        <v>0</v>
      </c>
      <c r="K31" s="95">
        <f>+'[107]CONSOLIDADO (2)'!J31</f>
        <v>0</v>
      </c>
      <c r="L31" s="95">
        <f>+'[107]CONSOLIDADO (2)'!K31</f>
        <v>0</v>
      </c>
      <c r="M31" s="95">
        <f>+'[107]CONSOLIDADO (2)'!L31</f>
        <v>0</v>
      </c>
      <c r="N31" s="95">
        <f>+'[107]CONSOLIDADO (2)'!M31</f>
        <v>0</v>
      </c>
      <c r="O31" s="186">
        <f>SUM(C31:N31)</f>
        <v>25108.330873563224</v>
      </c>
      <c r="R31" s="148" t="str">
        <f>+B31</f>
        <v>Domiciliario</v>
      </c>
      <c r="S31" s="185">
        <f>+C31*0.87</f>
        <v>6009.2283200000002</v>
      </c>
      <c r="T31" s="185">
        <f t="shared" ref="T31:AB36" si="14">+D31*0.87</f>
        <v>5674.4943499999999</v>
      </c>
      <c r="U31" s="185">
        <f t="shared" si="14"/>
        <v>5267.9033199999994</v>
      </c>
      <c r="V31" s="185">
        <f t="shared" si="14"/>
        <v>4892.6218700000009</v>
      </c>
      <c r="W31" s="185">
        <f t="shared" si="14"/>
        <v>0</v>
      </c>
      <c r="X31" s="185">
        <f>+H31*0.87</f>
        <v>0</v>
      </c>
      <c r="Y31" s="185">
        <f>+I31*0.87</f>
        <v>0</v>
      </c>
      <c r="Z31" s="185">
        <f>+J31*0.87</f>
        <v>0</v>
      </c>
      <c r="AA31" s="185">
        <f>+K31*0.87</f>
        <v>0</v>
      </c>
      <c r="AB31" s="185">
        <f>+L31*0.87</f>
        <v>0</v>
      </c>
      <c r="AC31" s="185">
        <f t="shared" ref="AC31:AD36" si="15">+M31*0.87</f>
        <v>0</v>
      </c>
      <c r="AD31" s="185">
        <f>+N31*0.87</f>
        <v>0</v>
      </c>
      <c r="AE31" s="227">
        <f>+SUM(S31:AD31)</f>
        <v>21844.247860000003</v>
      </c>
    </row>
    <row r="32" spans="2:31" x14ac:dyDescent="0.25">
      <c r="B32" s="148" t="s">
        <v>18</v>
      </c>
      <c r="C32" s="95">
        <f>+'[107]CONSOLIDADO (2)'!B32</f>
        <v>3852.6124022988515</v>
      </c>
      <c r="D32" s="95">
        <f>+'[107]CONSOLIDADO (2)'!C32</f>
        <v>3798.6328045977011</v>
      </c>
      <c r="E32" s="95">
        <f>+'[107]CONSOLIDADO (2)'!D32</f>
        <v>3845.2224827586215</v>
      </c>
      <c r="F32" s="95">
        <f>+'[107]CONSOLIDADO (2)'!E32</f>
        <v>3648.4385057471272</v>
      </c>
      <c r="G32" s="95">
        <f>+'[107]CONSOLIDADO (2)'!F32</f>
        <v>0</v>
      </c>
      <c r="H32" s="95">
        <f>+'[107]CONSOLIDADO (2)'!G32</f>
        <v>0</v>
      </c>
      <c r="I32" s="95">
        <f>+'[107]CONSOLIDADO (2)'!H32</f>
        <v>0</v>
      </c>
      <c r="J32" s="95">
        <f>+'[107]CONSOLIDADO (2)'!I32</f>
        <v>0</v>
      </c>
      <c r="K32" s="95">
        <f>+'[107]CONSOLIDADO (2)'!J32</f>
        <v>0</v>
      </c>
      <c r="L32" s="95">
        <f>+'[107]CONSOLIDADO (2)'!K32</f>
        <v>0</v>
      </c>
      <c r="M32" s="95">
        <f>+'[107]CONSOLIDADO (2)'!L32</f>
        <v>0</v>
      </c>
      <c r="N32" s="95">
        <f>+'[107]CONSOLIDADO (2)'!M32</f>
        <v>0</v>
      </c>
      <c r="O32" s="186">
        <f t="shared" ref="O32:O35" si="16">SUM(C32:N32)</f>
        <v>15144.906195402302</v>
      </c>
      <c r="R32" s="148" t="str">
        <f>+B32</f>
        <v>General</v>
      </c>
      <c r="S32" s="185">
        <f t="shared" ref="S32:S36" si="17">+C32*0.87</f>
        <v>3351.7727900000009</v>
      </c>
      <c r="T32" s="185">
        <f t="shared" si="14"/>
        <v>3304.8105399999999</v>
      </c>
      <c r="U32" s="185">
        <f t="shared" si="14"/>
        <v>3345.3435600000007</v>
      </c>
      <c r="V32" s="185">
        <f t="shared" si="14"/>
        <v>3174.1415000000006</v>
      </c>
      <c r="W32" s="185">
        <f t="shared" si="14"/>
        <v>0</v>
      </c>
      <c r="X32" s="185">
        <f t="shared" si="14"/>
        <v>0</v>
      </c>
      <c r="Y32" s="185">
        <f t="shared" si="14"/>
        <v>0</v>
      </c>
      <c r="Z32" s="185">
        <f t="shared" si="14"/>
        <v>0</v>
      </c>
      <c r="AA32" s="185">
        <f t="shared" si="14"/>
        <v>0</v>
      </c>
      <c r="AB32" s="185">
        <f t="shared" si="14"/>
        <v>0</v>
      </c>
      <c r="AC32" s="185">
        <f t="shared" si="15"/>
        <v>0</v>
      </c>
      <c r="AD32" s="185">
        <f t="shared" si="15"/>
        <v>0</v>
      </c>
      <c r="AE32" s="227">
        <f>+SUM(S32:AD32)</f>
        <v>13176.068390000004</v>
      </c>
    </row>
    <row r="33" spans="2:31" x14ac:dyDescent="0.25">
      <c r="B33" s="148" t="s">
        <v>19</v>
      </c>
      <c r="C33" s="95">
        <f>+'[107]CONSOLIDADO (2)'!B33</f>
        <v>719.42259770114958</v>
      </c>
      <c r="D33" s="95">
        <f>+'[107]CONSOLIDADO (2)'!C33</f>
        <v>730.38748275862054</v>
      </c>
      <c r="E33" s="95">
        <f>+'[107]CONSOLIDADO (2)'!D33</f>
        <v>757.07601149425284</v>
      </c>
      <c r="F33" s="95">
        <f>+'[107]CONSOLIDADO (2)'!E33</f>
        <v>741.97179310344848</v>
      </c>
      <c r="G33" s="95">
        <f>+'[107]CONSOLIDADO (2)'!F33</f>
        <v>0</v>
      </c>
      <c r="H33" s="95">
        <f>+'[107]CONSOLIDADO (2)'!G33</f>
        <v>0</v>
      </c>
      <c r="I33" s="95">
        <f>+'[107]CONSOLIDADO (2)'!H33</f>
        <v>0</v>
      </c>
      <c r="J33" s="95">
        <f>+'[107]CONSOLIDADO (2)'!I33</f>
        <v>0</v>
      </c>
      <c r="K33" s="95">
        <f>+'[107]CONSOLIDADO (2)'!J33</f>
        <v>0</v>
      </c>
      <c r="L33" s="95">
        <f>+'[107]CONSOLIDADO (2)'!K33</f>
        <v>0</v>
      </c>
      <c r="M33" s="95">
        <f>+'[107]CONSOLIDADO (2)'!L33</f>
        <v>0</v>
      </c>
      <c r="N33" s="95">
        <f>+'[107]CONSOLIDADO (2)'!M33</f>
        <v>0</v>
      </c>
      <c r="O33" s="186">
        <f t="shared" si="16"/>
        <v>2948.8578850574713</v>
      </c>
      <c r="R33" s="148" t="str">
        <f t="shared" ref="R33:R36" si="18">+B33</f>
        <v>Industrial</v>
      </c>
      <c r="S33" s="185">
        <f t="shared" si="17"/>
        <v>625.89766000000009</v>
      </c>
      <c r="T33" s="185">
        <f t="shared" si="14"/>
        <v>635.43710999999985</v>
      </c>
      <c r="U33" s="185">
        <f t="shared" si="14"/>
        <v>658.65612999999996</v>
      </c>
      <c r="V33" s="185">
        <f t="shared" si="14"/>
        <v>645.51546000000019</v>
      </c>
      <c r="W33" s="185">
        <f t="shared" si="14"/>
        <v>0</v>
      </c>
      <c r="X33" s="185">
        <f t="shared" si="14"/>
        <v>0</v>
      </c>
      <c r="Y33" s="185">
        <f t="shared" si="14"/>
        <v>0</v>
      </c>
      <c r="Z33" s="185">
        <f t="shared" si="14"/>
        <v>0</v>
      </c>
      <c r="AA33" s="185">
        <f t="shared" si="14"/>
        <v>0</v>
      </c>
      <c r="AB33" s="185">
        <f t="shared" si="14"/>
        <v>0</v>
      </c>
      <c r="AC33" s="185">
        <f t="shared" si="15"/>
        <v>0</v>
      </c>
      <c r="AD33" s="185">
        <f t="shared" si="15"/>
        <v>0</v>
      </c>
      <c r="AE33" s="227">
        <f t="shared" ref="AE33:AE36" si="19">+SUM(S33:AD33)</f>
        <v>2565.5063599999999</v>
      </c>
    </row>
    <row r="34" spans="2:31" x14ac:dyDescent="0.25">
      <c r="B34" s="148" t="s">
        <v>91</v>
      </c>
      <c r="C34" s="95">
        <f>+'[107]CONSOLIDADO (2)'!B34</f>
        <v>0</v>
      </c>
      <c r="D34" s="95">
        <f>+'[107]CONSOLIDADO (2)'!C34</f>
        <v>0</v>
      </c>
      <c r="E34" s="95">
        <f>+'[107]CONSOLIDADO (2)'!D34</f>
        <v>0</v>
      </c>
      <c r="F34" s="95">
        <f>+'[107]CONSOLIDADO (2)'!E34</f>
        <v>0</v>
      </c>
      <c r="G34" s="95">
        <f>+'[107]CONSOLIDADO (2)'!F34</f>
        <v>0</v>
      </c>
      <c r="H34" s="95">
        <f>+'[107]CONSOLIDADO (2)'!G34</f>
        <v>0</v>
      </c>
      <c r="I34" s="95">
        <f>+'[107]CONSOLIDADO (2)'!H34</f>
        <v>0</v>
      </c>
      <c r="J34" s="95">
        <f>+'[107]CONSOLIDADO (2)'!I34</f>
        <v>0</v>
      </c>
      <c r="K34" s="95">
        <f>+'[107]CONSOLIDADO (2)'!J34</f>
        <v>0</v>
      </c>
      <c r="L34" s="95">
        <f>+'[107]CONSOLIDADO (2)'!K34</f>
        <v>0</v>
      </c>
      <c r="M34" s="95">
        <f>+'[107]CONSOLIDADO (2)'!L34</f>
        <v>0</v>
      </c>
      <c r="N34" s="95">
        <f>+'[107]CONSOLIDADO (2)'!M34</f>
        <v>0</v>
      </c>
      <c r="O34" s="186"/>
      <c r="R34" s="148" t="str">
        <f t="shared" si="18"/>
        <v>Minería</v>
      </c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227"/>
    </row>
    <row r="35" spans="2:31" x14ac:dyDescent="0.25">
      <c r="B35" s="148" t="s">
        <v>21</v>
      </c>
      <c r="C35" s="95">
        <f>+'[107]CONSOLIDADO (2)'!B35</f>
        <v>651.28362068965521</v>
      </c>
      <c r="D35" s="95">
        <f>+'[107]CONSOLIDADO (2)'!C35</f>
        <v>616.39289655172422</v>
      </c>
      <c r="E35" s="95">
        <f>+'[107]CONSOLIDADO (2)'!D35</f>
        <v>665.65429885057472</v>
      </c>
      <c r="F35" s="95">
        <f>+'[107]CONSOLIDADO (2)'!E35</f>
        <v>672.70203448275879</v>
      </c>
      <c r="G35" s="95">
        <f>+'[107]CONSOLIDADO (2)'!F35</f>
        <v>0</v>
      </c>
      <c r="H35" s="95">
        <f>+'[107]CONSOLIDADO (2)'!G35</f>
        <v>0</v>
      </c>
      <c r="I35" s="95">
        <f>+'[107]CONSOLIDADO (2)'!H35</f>
        <v>0</v>
      </c>
      <c r="J35" s="95">
        <f>+'[107]CONSOLIDADO (2)'!I35</f>
        <v>0</v>
      </c>
      <c r="K35" s="95">
        <f>+'[107]CONSOLIDADO (2)'!J35</f>
        <v>0</v>
      </c>
      <c r="L35" s="95">
        <f>+'[107]CONSOLIDADO (2)'!K35</f>
        <v>0</v>
      </c>
      <c r="M35" s="95">
        <f>+'[107]CONSOLIDADO (2)'!L35</f>
        <v>0</v>
      </c>
      <c r="N35" s="95">
        <f>+'[107]CONSOLIDADO (2)'!M35</f>
        <v>0</v>
      </c>
      <c r="O35" s="186">
        <f t="shared" si="16"/>
        <v>2606.0328505747129</v>
      </c>
      <c r="R35" s="148" t="str">
        <f t="shared" si="18"/>
        <v>Alumbrado Público</v>
      </c>
      <c r="S35" s="185">
        <f t="shared" si="17"/>
        <v>566.61675000000002</v>
      </c>
      <c r="T35" s="185">
        <f t="shared" si="14"/>
        <v>536.26182000000006</v>
      </c>
      <c r="U35" s="185">
        <f t="shared" si="14"/>
        <v>579.11923999999999</v>
      </c>
      <c r="V35" s="185">
        <f t="shared" si="14"/>
        <v>585.2507700000001</v>
      </c>
      <c r="W35" s="185">
        <f t="shared" si="14"/>
        <v>0</v>
      </c>
      <c r="X35" s="185">
        <f t="shared" si="14"/>
        <v>0</v>
      </c>
      <c r="Y35" s="185">
        <f t="shared" si="14"/>
        <v>0</v>
      </c>
      <c r="Z35" s="185">
        <f t="shared" si="14"/>
        <v>0</v>
      </c>
      <c r="AA35" s="185">
        <f t="shared" si="14"/>
        <v>0</v>
      </c>
      <c r="AB35" s="185">
        <f t="shared" si="14"/>
        <v>0</v>
      </c>
      <c r="AC35" s="185">
        <f t="shared" si="15"/>
        <v>0</v>
      </c>
      <c r="AD35" s="185">
        <f t="shared" si="15"/>
        <v>0</v>
      </c>
      <c r="AE35" s="227">
        <f t="shared" si="19"/>
        <v>2267.2485800000004</v>
      </c>
    </row>
    <row r="36" spans="2:31" x14ac:dyDescent="0.25">
      <c r="B36" s="164" t="s">
        <v>22</v>
      </c>
      <c r="C36" s="95">
        <f>+'[107]CONSOLIDADO (2)'!B36</f>
        <v>266.96339080459768</v>
      </c>
      <c r="D36" s="95">
        <f>+'[107]CONSOLIDADO (2)'!C36</f>
        <v>249.39928735632188</v>
      </c>
      <c r="E36" s="95">
        <f>+'[107]CONSOLIDADO (2)'!D36</f>
        <v>246.1662183908046</v>
      </c>
      <c r="F36" s="95">
        <f>+'[107]CONSOLIDADO (2)'!E36</f>
        <v>244.08818390804598</v>
      </c>
      <c r="G36" s="95">
        <f>+'[107]CONSOLIDADO (2)'!F36</f>
        <v>0</v>
      </c>
      <c r="H36" s="95">
        <f>+'[107]CONSOLIDADO (2)'!G36</f>
        <v>0</v>
      </c>
      <c r="I36" s="95">
        <f>+'[107]CONSOLIDADO (2)'!H36</f>
        <v>0</v>
      </c>
      <c r="J36" s="95">
        <f>+'[107]CONSOLIDADO (2)'!I36</f>
        <v>0</v>
      </c>
      <c r="K36" s="95">
        <f>+'[107]CONSOLIDADO (2)'!J36</f>
        <v>0</v>
      </c>
      <c r="L36" s="95">
        <f>+'[107]CONSOLIDADO (2)'!K36</f>
        <v>0</v>
      </c>
      <c r="M36" s="95">
        <f>+'[107]CONSOLIDADO (2)'!L36</f>
        <v>0</v>
      </c>
      <c r="N36" s="95">
        <f>+'[107]CONSOLIDADO (2)'!M36</f>
        <v>0</v>
      </c>
      <c r="O36" s="186">
        <f>SUM(C36:N36)</f>
        <v>1006.6170804597701</v>
      </c>
      <c r="R36" s="148" t="str">
        <f t="shared" si="18"/>
        <v>Otros</v>
      </c>
      <c r="S36" s="185">
        <f t="shared" si="17"/>
        <v>232.25814999999997</v>
      </c>
      <c r="T36" s="185">
        <f t="shared" si="14"/>
        <v>216.97738000000004</v>
      </c>
      <c r="U36" s="185">
        <f t="shared" si="14"/>
        <v>214.16461000000001</v>
      </c>
      <c r="V36" s="185">
        <f t="shared" si="14"/>
        <v>212.35672</v>
      </c>
      <c r="W36" s="185">
        <f t="shared" si="14"/>
        <v>0</v>
      </c>
      <c r="X36" s="185">
        <f t="shared" si="14"/>
        <v>0</v>
      </c>
      <c r="Y36" s="185">
        <f t="shared" si="14"/>
        <v>0</v>
      </c>
      <c r="Z36" s="185">
        <f t="shared" si="14"/>
        <v>0</v>
      </c>
      <c r="AA36" s="185">
        <f t="shared" si="14"/>
        <v>0</v>
      </c>
      <c r="AB36" s="185">
        <f t="shared" si="14"/>
        <v>0</v>
      </c>
      <c r="AC36" s="185">
        <f t="shared" si="15"/>
        <v>0</v>
      </c>
      <c r="AD36" s="185">
        <f t="shared" si="15"/>
        <v>0</v>
      </c>
      <c r="AE36" s="227">
        <f t="shared" si="19"/>
        <v>875.75686000000007</v>
      </c>
    </row>
    <row r="37" spans="2:31" x14ac:dyDescent="0.25">
      <c r="B37" s="143" t="s">
        <v>14</v>
      </c>
      <c r="C37" s="187">
        <f>SUM(C31:C36)</f>
        <v>12397.441000000003</v>
      </c>
      <c r="D37" s="187">
        <f t="shared" ref="D37:N37" si="20">SUM(D31:D36)</f>
        <v>11917.219770114943</v>
      </c>
      <c r="E37" s="187">
        <f t="shared" si="20"/>
        <v>11569.180298850577</v>
      </c>
      <c r="F37" s="187">
        <f t="shared" si="20"/>
        <v>10930.903816091959</v>
      </c>
      <c r="G37" s="187">
        <f t="shared" si="20"/>
        <v>0</v>
      </c>
      <c r="H37" s="187">
        <f t="shared" si="20"/>
        <v>0</v>
      </c>
      <c r="I37" s="187">
        <f t="shared" si="20"/>
        <v>0</v>
      </c>
      <c r="J37" s="187">
        <f t="shared" si="20"/>
        <v>0</v>
      </c>
      <c r="K37" s="187">
        <f t="shared" si="20"/>
        <v>0</v>
      </c>
      <c r="L37" s="187">
        <f t="shared" si="20"/>
        <v>0</v>
      </c>
      <c r="M37" s="187">
        <f t="shared" si="20"/>
        <v>0</v>
      </c>
      <c r="N37" s="187">
        <f t="shared" si="20"/>
        <v>0</v>
      </c>
      <c r="O37" s="188">
        <f>SUM(O31:O36)</f>
        <v>46814.74488505748</v>
      </c>
      <c r="R37" s="143" t="s">
        <v>14</v>
      </c>
      <c r="S37" s="187">
        <f>+SUM(S31:S36)</f>
        <v>10785.77367</v>
      </c>
      <c r="T37" s="187">
        <f>+SUM(T31:T36)</f>
        <v>10367.981199999998</v>
      </c>
      <c r="U37" s="187">
        <f t="shared" ref="U37:AD37" si="21">+SUM(U31:U36)</f>
        <v>10065.18686</v>
      </c>
      <c r="V37" s="187">
        <f t="shared" si="21"/>
        <v>9509.8863200000014</v>
      </c>
      <c r="W37" s="187">
        <f t="shared" si="21"/>
        <v>0</v>
      </c>
      <c r="X37" s="187">
        <f t="shared" si="21"/>
        <v>0</v>
      </c>
      <c r="Y37" s="187">
        <f t="shared" si="21"/>
        <v>0</v>
      </c>
      <c r="Z37" s="187">
        <f t="shared" si="21"/>
        <v>0</v>
      </c>
      <c r="AA37" s="187">
        <f t="shared" si="21"/>
        <v>0</v>
      </c>
      <c r="AB37" s="187">
        <f t="shared" si="21"/>
        <v>0</v>
      </c>
      <c r="AC37" s="187">
        <f t="shared" si="21"/>
        <v>0</v>
      </c>
      <c r="AD37" s="187">
        <f t="shared" si="21"/>
        <v>0</v>
      </c>
      <c r="AE37" s="188">
        <f>SUM(S37:AD37)</f>
        <v>40728.828049999996</v>
      </c>
    </row>
    <row r="38" spans="2:31" x14ac:dyDescent="0.25">
      <c r="AE38" s="95">
        <f>+AE37/0.87</f>
        <v>46814.744885057466</v>
      </c>
    </row>
    <row r="39" spans="2:31" x14ac:dyDescent="0.25">
      <c r="B39" s="145" t="s">
        <v>27</v>
      </c>
      <c r="R39" s="145" t="s">
        <v>27</v>
      </c>
    </row>
    <row r="41" spans="2:31" x14ac:dyDescent="0.25">
      <c r="B41" s="192" t="s">
        <v>16</v>
      </c>
      <c r="C41" s="183" t="s">
        <v>2</v>
      </c>
      <c r="D41" s="183" t="s">
        <v>3</v>
      </c>
      <c r="E41" s="183" t="s">
        <v>4</v>
      </c>
      <c r="F41" s="193" t="s">
        <v>71</v>
      </c>
      <c r="G41" s="193" t="s">
        <v>72</v>
      </c>
      <c r="H41" s="193" t="s">
        <v>73</v>
      </c>
      <c r="I41" s="193" t="s">
        <v>8</v>
      </c>
      <c r="J41" s="193" t="s">
        <v>9</v>
      </c>
      <c r="K41" s="193" t="s">
        <v>10</v>
      </c>
      <c r="L41" s="193" t="s">
        <v>11</v>
      </c>
      <c r="M41" s="193" t="s">
        <v>12</v>
      </c>
      <c r="N41" s="193" t="s">
        <v>13</v>
      </c>
      <c r="O41" s="194" t="s">
        <v>74</v>
      </c>
      <c r="P41" s="189"/>
      <c r="R41" s="192" t="s">
        <v>16</v>
      </c>
      <c r="S41" s="183" t="s">
        <v>2</v>
      </c>
      <c r="T41" s="183" t="s">
        <v>3</v>
      </c>
      <c r="U41" s="183" t="s">
        <v>4</v>
      </c>
      <c r="V41" s="193" t="s">
        <v>71</v>
      </c>
      <c r="W41" s="193" t="s">
        <v>72</v>
      </c>
      <c r="X41" s="193" t="s">
        <v>73</v>
      </c>
      <c r="Y41" s="193" t="s">
        <v>8</v>
      </c>
      <c r="Z41" s="193" t="s">
        <v>9</v>
      </c>
      <c r="AA41" s="193" t="s">
        <v>10</v>
      </c>
      <c r="AB41" s="193" t="s">
        <v>11</v>
      </c>
      <c r="AC41" s="193" t="s">
        <v>12</v>
      </c>
      <c r="AD41" s="193" t="s">
        <v>13</v>
      </c>
      <c r="AE41" s="194" t="s">
        <v>74</v>
      </c>
    </row>
    <row r="42" spans="2:31" x14ac:dyDescent="0.25">
      <c r="B42" s="148" t="s">
        <v>102</v>
      </c>
      <c r="C42" s="185">
        <f>+C31/C$73</f>
        <v>992.40790064737746</v>
      </c>
      <c r="D42" s="185">
        <f t="shared" ref="D42:N42" si="22">+D31/D$73</f>
        <v>937.12748546703665</v>
      </c>
      <c r="E42" s="185">
        <f t="shared" si="22"/>
        <v>869.98007002245993</v>
      </c>
      <c r="F42" s="185">
        <f t="shared" si="22"/>
        <v>808.00334753600237</v>
      </c>
      <c r="G42" s="185">
        <f t="shared" si="22"/>
        <v>0</v>
      </c>
      <c r="H42" s="185">
        <f t="shared" si="22"/>
        <v>0</v>
      </c>
      <c r="I42" s="185">
        <f t="shared" si="22"/>
        <v>0</v>
      </c>
      <c r="J42" s="185">
        <f t="shared" si="22"/>
        <v>0</v>
      </c>
      <c r="K42" s="185">
        <f t="shared" si="22"/>
        <v>0</v>
      </c>
      <c r="L42" s="185">
        <f t="shared" si="22"/>
        <v>0</v>
      </c>
      <c r="M42" s="185">
        <f t="shared" si="22"/>
        <v>0</v>
      </c>
      <c r="N42" s="185">
        <f t="shared" si="22"/>
        <v>0</v>
      </c>
      <c r="O42" s="186">
        <f>SUM(C42:N42)</f>
        <v>3607.5188036728764</v>
      </c>
      <c r="R42" s="148" t="str">
        <f>+B42</f>
        <v>Domiciliario</v>
      </c>
      <c r="S42" s="185">
        <f>+S31/$S$73</f>
        <v>863.39487356321843</v>
      </c>
      <c r="T42" s="185">
        <f t="shared" ref="T42:AD43" si="23">+T31/$S$73</f>
        <v>815.30091235632187</v>
      </c>
      <c r="U42" s="185">
        <f t="shared" si="23"/>
        <v>756.88266091954017</v>
      </c>
      <c r="V42" s="185">
        <f t="shared" si="23"/>
        <v>702.96291235632202</v>
      </c>
      <c r="W42" s="185">
        <f t="shared" si="23"/>
        <v>0</v>
      </c>
      <c r="X42" s="185">
        <f t="shared" si="23"/>
        <v>0</v>
      </c>
      <c r="Y42" s="185">
        <f t="shared" si="23"/>
        <v>0</v>
      </c>
      <c r="Z42" s="185">
        <f t="shared" si="23"/>
        <v>0</v>
      </c>
      <c r="AA42" s="185">
        <f t="shared" si="23"/>
        <v>0</v>
      </c>
      <c r="AB42" s="185">
        <f t="shared" si="23"/>
        <v>0</v>
      </c>
      <c r="AC42" s="185">
        <f t="shared" si="23"/>
        <v>0</v>
      </c>
      <c r="AD42" s="185">
        <f t="shared" si="23"/>
        <v>0</v>
      </c>
      <c r="AE42" s="227">
        <f t="shared" ref="AE42:AE47" si="24">SUM(S42:AD42)</f>
        <v>3138.5413591954029</v>
      </c>
    </row>
    <row r="43" spans="2:31" x14ac:dyDescent="0.25">
      <c r="B43" s="148" t="s">
        <v>18</v>
      </c>
      <c r="C43" s="185">
        <f t="shared" ref="C43:N47" si="25">+C32/C$73</f>
        <v>553.53626469811081</v>
      </c>
      <c r="D43" s="185">
        <f t="shared" si="25"/>
        <v>545.78057537323298</v>
      </c>
      <c r="E43" s="185">
        <f t="shared" si="25"/>
        <v>552.47449464922727</v>
      </c>
      <c r="F43" s="185">
        <f t="shared" si="25"/>
        <v>524.20093473378267</v>
      </c>
      <c r="G43" s="185">
        <f t="shared" si="25"/>
        <v>0</v>
      </c>
      <c r="H43" s="185">
        <f t="shared" si="25"/>
        <v>0</v>
      </c>
      <c r="I43" s="185">
        <f t="shared" si="25"/>
        <v>0</v>
      </c>
      <c r="J43" s="185">
        <f t="shared" si="25"/>
        <v>0</v>
      </c>
      <c r="K43" s="185">
        <f t="shared" si="25"/>
        <v>0</v>
      </c>
      <c r="L43" s="185">
        <f t="shared" si="25"/>
        <v>0</v>
      </c>
      <c r="M43" s="185">
        <f t="shared" si="25"/>
        <v>0</v>
      </c>
      <c r="N43" s="185">
        <f t="shared" si="25"/>
        <v>0</v>
      </c>
      <c r="O43" s="186">
        <f>SUM(C43:N43)</f>
        <v>2175.9922694543538</v>
      </c>
      <c r="R43" s="148" t="str">
        <f>+B43</f>
        <v>General</v>
      </c>
      <c r="S43" s="185">
        <f t="shared" ref="S43:AD47" si="26">+S32/$S$73</f>
        <v>481.57655028735644</v>
      </c>
      <c r="T43" s="185">
        <f t="shared" si="23"/>
        <v>474.82910057471264</v>
      </c>
      <c r="U43" s="185">
        <f t="shared" si="23"/>
        <v>480.65281034482769</v>
      </c>
      <c r="V43" s="185">
        <f t="shared" si="23"/>
        <v>456.0548132183909</v>
      </c>
      <c r="W43" s="185">
        <f t="shared" si="23"/>
        <v>0</v>
      </c>
      <c r="X43" s="185">
        <f t="shared" si="23"/>
        <v>0</v>
      </c>
      <c r="Y43" s="185">
        <f t="shared" si="23"/>
        <v>0</v>
      </c>
      <c r="Z43" s="185">
        <f t="shared" si="23"/>
        <v>0</v>
      </c>
      <c r="AA43" s="185">
        <f t="shared" si="23"/>
        <v>0</v>
      </c>
      <c r="AB43" s="185">
        <f t="shared" si="23"/>
        <v>0</v>
      </c>
      <c r="AC43" s="185">
        <f t="shared" si="23"/>
        <v>0</v>
      </c>
      <c r="AD43" s="185">
        <f t="shared" si="23"/>
        <v>0</v>
      </c>
      <c r="AE43" s="227">
        <f t="shared" si="24"/>
        <v>1893.1132744252877</v>
      </c>
    </row>
    <row r="44" spans="2:31" x14ac:dyDescent="0.25">
      <c r="B44" s="148" t="s">
        <v>19</v>
      </c>
      <c r="C44" s="185">
        <f t="shared" si="25"/>
        <v>103.36531576165942</v>
      </c>
      <c r="D44" s="185">
        <f t="shared" si="25"/>
        <v>104.94073028141099</v>
      </c>
      <c r="E44" s="185">
        <f t="shared" si="25"/>
        <v>108.77528900779495</v>
      </c>
      <c r="F44" s="185">
        <f t="shared" si="25"/>
        <v>106.60514268727708</v>
      </c>
      <c r="G44" s="185">
        <f t="shared" si="25"/>
        <v>0</v>
      </c>
      <c r="H44" s="185">
        <f t="shared" si="25"/>
        <v>0</v>
      </c>
      <c r="I44" s="185">
        <f t="shared" si="25"/>
        <v>0</v>
      </c>
      <c r="J44" s="185">
        <f t="shared" si="25"/>
        <v>0</v>
      </c>
      <c r="K44" s="185">
        <f t="shared" si="25"/>
        <v>0</v>
      </c>
      <c r="L44" s="185">
        <f t="shared" si="25"/>
        <v>0</v>
      </c>
      <c r="M44" s="185">
        <f t="shared" si="25"/>
        <v>0</v>
      </c>
      <c r="N44" s="185">
        <f t="shared" si="25"/>
        <v>0</v>
      </c>
      <c r="O44" s="186">
        <f t="shared" ref="O44:O46" si="27">SUM(C44:N44)</f>
        <v>423.68647773814246</v>
      </c>
      <c r="R44" s="148" t="str">
        <f t="shared" ref="R44:R47" si="28">+B44</f>
        <v>Industrial</v>
      </c>
      <c r="S44" s="185">
        <f t="shared" si="26"/>
        <v>89.927824712643698</v>
      </c>
      <c r="T44" s="185">
        <f t="shared" si="26"/>
        <v>91.298435344827567</v>
      </c>
      <c r="U44" s="185">
        <f t="shared" si="26"/>
        <v>94.634501436781605</v>
      </c>
      <c r="V44" s="185">
        <f t="shared" si="26"/>
        <v>92.74647413793106</v>
      </c>
      <c r="W44" s="185">
        <f t="shared" si="26"/>
        <v>0</v>
      </c>
      <c r="X44" s="185">
        <f t="shared" si="26"/>
        <v>0</v>
      </c>
      <c r="Y44" s="185">
        <f t="shared" si="26"/>
        <v>0</v>
      </c>
      <c r="Z44" s="185">
        <f t="shared" si="26"/>
        <v>0</v>
      </c>
      <c r="AA44" s="185">
        <f t="shared" si="26"/>
        <v>0</v>
      </c>
      <c r="AB44" s="185">
        <f t="shared" si="26"/>
        <v>0</v>
      </c>
      <c r="AC44" s="185">
        <f t="shared" si="26"/>
        <v>0</v>
      </c>
      <c r="AD44" s="185">
        <f t="shared" si="26"/>
        <v>0</v>
      </c>
      <c r="AE44" s="227">
        <f t="shared" si="24"/>
        <v>368.60723563218392</v>
      </c>
    </row>
    <row r="45" spans="2:31" x14ac:dyDescent="0.25">
      <c r="B45" s="148" t="s">
        <v>91</v>
      </c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6"/>
      <c r="R45" s="148" t="str">
        <f t="shared" si="28"/>
        <v>Minería</v>
      </c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227"/>
    </row>
    <row r="46" spans="2:31" x14ac:dyDescent="0.25">
      <c r="B46" s="148" t="s">
        <v>21</v>
      </c>
      <c r="C46" s="185">
        <f t="shared" si="25"/>
        <v>93.575232857709082</v>
      </c>
      <c r="D46" s="185">
        <f t="shared" si="25"/>
        <v>88.562197780420149</v>
      </c>
      <c r="E46" s="185">
        <f t="shared" si="25"/>
        <v>95.639985467036595</v>
      </c>
      <c r="F46" s="185">
        <f t="shared" si="25"/>
        <v>96.652591161315925</v>
      </c>
      <c r="G46" s="185">
        <f t="shared" si="25"/>
        <v>0</v>
      </c>
      <c r="H46" s="185">
        <f t="shared" si="25"/>
        <v>0</v>
      </c>
      <c r="I46" s="185">
        <f t="shared" si="25"/>
        <v>0</v>
      </c>
      <c r="J46" s="185">
        <f t="shared" si="25"/>
        <v>0</v>
      </c>
      <c r="K46" s="185">
        <f t="shared" si="25"/>
        <v>0</v>
      </c>
      <c r="L46" s="185">
        <f t="shared" si="25"/>
        <v>0</v>
      </c>
      <c r="M46" s="185">
        <f t="shared" si="25"/>
        <v>0</v>
      </c>
      <c r="N46" s="185">
        <f t="shared" si="25"/>
        <v>0</v>
      </c>
      <c r="O46" s="186">
        <f t="shared" si="27"/>
        <v>374.43000726648171</v>
      </c>
      <c r="R46" s="148" t="str">
        <f t="shared" si="28"/>
        <v>Alumbrado Público</v>
      </c>
      <c r="S46" s="185">
        <f t="shared" si="26"/>
        <v>81.410452586206901</v>
      </c>
      <c r="T46" s="185">
        <f t="shared" si="26"/>
        <v>77.049112068965528</v>
      </c>
      <c r="U46" s="185">
        <f t="shared" si="26"/>
        <v>83.20678735632184</v>
      </c>
      <c r="V46" s="185">
        <f t="shared" si="26"/>
        <v>84.087754310344849</v>
      </c>
      <c r="W46" s="185">
        <f t="shared" si="26"/>
        <v>0</v>
      </c>
      <c r="X46" s="185">
        <f t="shared" si="26"/>
        <v>0</v>
      </c>
      <c r="Y46" s="185">
        <f t="shared" si="26"/>
        <v>0</v>
      </c>
      <c r="Z46" s="185">
        <f t="shared" si="26"/>
        <v>0</v>
      </c>
      <c r="AA46" s="185">
        <f t="shared" si="26"/>
        <v>0</v>
      </c>
      <c r="AB46" s="185">
        <f t="shared" si="26"/>
        <v>0</v>
      </c>
      <c r="AC46" s="185">
        <f t="shared" si="26"/>
        <v>0</v>
      </c>
      <c r="AD46" s="185">
        <f t="shared" si="26"/>
        <v>0</v>
      </c>
      <c r="AE46" s="227">
        <f t="shared" si="24"/>
        <v>325.75410632183912</v>
      </c>
    </row>
    <row r="47" spans="2:31" x14ac:dyDescent="0.25">
      <c r="B47" s="164" t="s">
        <v>22</v>
      </c>
      <c r="C47" s="185">
        <f t="shared" si="25"/>
        <v>38.356809023649092</v>
      </c>
      <c r="D47" s="185">
        <f t="shared" si="25"/>
        <v>35.83323094200027</v>
      </c>
      <c r="E47" s="185">
        <f t="shared" si="25"/>
        <v>35.36870953890871</v>
      </c>
      <c r="F47" s="185">
        <f t="shared" si="25"/>
        <v>35.070141366098561</v>
      </c>
      <c r="G47" s="185">
        <f t="shared" si="25"/>
        <v>0</v>
      </c>
      <c r="H47" s="185">
        <f t="shared" si="25"/>
        <v>0</v>
      </c>
      <c r="I47" s="185">
        <f t="shared" si="25"/>
        <v>0</v>
      </c>
      <c r="J47" s="185">
        <f t="shared" si="25"/>
        <v>0</v>
      </c>
      <c r="K47" s="185">
        <f t="shared" si="25"/>
        <v>0</v>
      </c>
      <c r="L47" s="185">
        <f t="shared" si="25"/>
        <v>0</v>
      </c>
      <c r="M47" s="185">
        <f t="shared" si="25"/>
        <v>0</v>
      </c>
      <c r="N47" s="185">
        <f t="shared" si="25"/>
        <v>0</v>
      </c>
      <c r="O47" s="186">
        <f>SUM(C47:N47)</f>
        <v>144.62889087065665</v>
      </c>
      <c r="R47" s="148" t="str">
        <f t="shared" si="28"/>
        <v>Otros</v>
      </c>
      <c r="S47" s="185">
        <f t="shared" si="26"/>
        <v>33.37042385057471</v>
      </c>
      <c r="T47" s="185">
        <f t="shared" si="26"/>
        <v>31.174910919540235</v>
      </c>
      <c r="U47" s="185">
        <f t="shared" si="26"/>
        <v>30.770777298850575</v>
      </c>
      <c r="V47" s="185">
        <f t="shared" si="26"/>
        <v>30.511022988505747</v>
      </c>
      <c r="W47" s="185">
        <f t="shared" si="26"/>
        <v>0</v>
      </c>
      <c r="X47" s="185">
        <f t="shared" si="26"/>
        <v>0</v>
      </c>
      <c r="Y47" s="185">
        <f t="shared" si="26"/>
        <v>0</v>
      </c>
      <c r="Z47" s="185">
        <f t="shared" si="26"/>
        <v>0</v>
      </c>
      <c r="AA47" s="185">
        <f t="shared" si="26"/>
        <v>0</v>
      </c>
      <c r="AB47" s="185">
        <f t="shared" si="26"/>
        <v>0</v>
      </c>
      <c r="AC47" s="185">
        <f t="shared" si="26"/>
        <v>0</v>
      </c>
      <c r="AD47" s="185">
        <f t="shared" si="26"/>
        <v>0</v>
      </c>
      <c r="AE47" s="227">
        <f t="shared" si="24"/>
        <v>125.82713505747127</v>
      </c>
    </row>
    <row r="48" spans="2:31" x14ac:dyDescent="0.25">
      <c r="B48" s="143" t="s">
        <v>14</v>
      </c>
      <c r="C48" s="187">
        <f>SUM(C42:C47)</f>
        <v>1781.2415229885059</v>
      </c>
      <c r="D48" s="187">
        <f t="shared" ref="D48:N48" si="29">SUM(D42:D47)</f>
        <v>1712.2442198441011</v>
      </c>
      <c r="E48" s="187">
        <f t="shared" si="29"/>
        <v>1662.2385486854275</v>
      </c>
      <c r="F48" s="187">
        <f t="shared" si="29"/>
        <v>1570.5321574844766</v>
      </c>
      <c r="G48" s="187">
        <f t="shared" si="29"/>
        <v>0</v>
      </c>
      <c r="H48" s="187">
        <f t="shared" si="29"/>
        <v>0</v>
      </c>
      <c r="I48" s="187">
        <f t="shared" si="29"/>
        <v>0</v>
      </c>
      <c r="J48" s="187">
        <f t="shared" si="29"/>
        <v>0</v>
      </c>
      <c r="K48" s="187">
        <f t="shared" si="29"/>
        <v>0</v>
      </c>
      <c r="L48" s="187">
        <f t="shared" si="29"/>
        <v>0</v>
      </c>
      <c r="M48" s="187">
        <f t="shared" si="29"/>
        <v>0</v>
      </c>
      <c r="N48" s="187">
        <f t="shared" si="29"/>
        <v>0</v>
      </c>
      <c r="O48" s="188">
        <f>SUM(O42:O47)</f>
        <v>6726.2564490025115</v>
      </c>
      <c r="R48" s="143" t="s">
        <v>14</v>
      </c>
      <c r="S48" s="187">
        <f>SUM(S42:S47)</f>
        <v>1549.6801250000003</v>
      </c>
      <c r="T48" s="187">
        <f>SUM(T42:T47)</f>
        <v>1489.6524712643679</v>
      </c>
      <c r="U48" s="187">
        <f t="shared" ref="U48:AD48" si="30">SUM(U42:U47)</f>
        <v>1446.1475373563221</v>
      </c>
      <c r="V48" s="187">
        <f t="shared" si="30"/>
        <v>1366.3629770114949</v>
      </c>
      <c r="W48" s="187">
        <f t="shared" si="30"/>
        <v>0</v>
      </c>
      <c r="X48" s="187">
        <f t="shared" si="30"/>
        <v>0</v>
      </c>
      <c r="Y48" s="187">
        <f t="shared" si="30"/>
        <v>0</v>
      </c>
      <c r="Z48" s="187">
        <f t="shared" si="30"/>
        <v>0</v>
      </c>
      <c r="AA48" s="187">
        <f t="shared" si="30"/>
        <v>0</v>
      </c>
      <c r="AB48" s="187">
        <f t="shared" si="30"/>
        <v>0</v>
      </c>
      <c r="AC48" s="187">
        <f t="shared" si="30"/>
        <v>0</v>
      </c>
      <c r="AD48" s="187">
        <f t="shared" si="30"/>
        <v>0</v>
      </c>
      <c r="AE48" s="188">
        <f>SUM(AE42:AE47)</f>
        <v>5851.843110632185</v>
      </c>
    </row>
    <row r="50" spans="2:31" x14ac:dyDescent="0.25">
      <c r="B50" s="145" t="s">
        <v>28</v>
      </c>
      <c r="R50" s="145" t="s">
        <v>28</v>
      </c>
    </row>
    <row r="52" spans="2:31" x14ac:dyDescent="0.25">
      <c r="B52" s="192" t="s">
        <v>16</v>
      </c>
      <c r="C52" s="183" t="s">
        <v>2</v>
      </c>
      <c r="D52" s="183" t="s">
        <v>3</v>
      </c>
      <c r="E52" s="183" t="s">
        <v>4</v>
      </c>
      <c r="F52" s="193" t="s">
        <v>71</v>
      </c>
      <c r="G52" s="193" t="s">
        <v>72</v>
      </c>
      <c r="H52" s="193" t="s">
        <v>73</v>
      </c>
      <c r="I52" s="193" t="s">
        <v>8</v>
      </c>
      <c r="J52" s="193" t="s">
        <v>9</v>
      </c>
      <c r="K52" s="193" t="s">
        <v>10</v>
      </c>
      <c r="L52" s="193" t="s">
        <v>11</v>
      </c>
      <c r="M52" s="193" t="s">
        <v>12</v>
      </c>
      <c r="N52" s="193" t="s">
        <v>13</v>
      </c>
      <c r="O52" s="194" t="s">
        <v>74</v>
      </c>
      <c r="P52" s="189"/>
      <c r="R52" s="192" t="s">
        <v>16</v>
      </c>
      <c r="S52" s="183" t="s">
        <v>2</v>
      </c>
      <c r="T52" s="183" t="s">
        <v>3</v>
      </c>
      <c r="U52" s="183" t="s">
        <v>4</v>
      </c>
      <c r="V52" s="193" t="s">
        <v>71</v>
      </c>
      <c r="W52" s="193" t="s">
        <v>72</v>
      </c>
      <c r="X52" s="193" t="s">
        <v>73</v>
      </c>
      <c r="Y52" s="193" t="s">
        <v>8</v>
      </c>
      <c r="Z52" s="193" t="s">
        <v>9</v>
      </c>
      <c r="AA52" s="193" t="s">
        <v>10</v>
      </c>
      <c r="AB52" s="193" t="s">
        <v>11</v>
      </c>
      <c r="AC52" s="193" t="s">
        <v>12</v>
      </c>
      <c r="AD52" s="193" t="s">
        <v>13</v>
      </c>
      <c r="AE52" s="194" t="s">
        <v>74</v>
      </c>
    </row>
    <row r="53" spans="2:31" x14ac:dyDescent="0.25">
      <c r="B53" s="148" t="s">
        <v>102</v>
      </c>
      <c r="C53" s="185">
        <f>+C31/C20*100</f>
        <v>84.182161623174949</v>
      </c>
      <c r="D53" s="185">
        <f t="shared" ref="D53:O58" si="31">+D31/D20*100</f>
        <v>84.107741179562211</v>
      </c>
      <c r="E53" s="185">
        <f t="shared" si="31"/>
        <v>84.24297134621996</v>
      </c>
      <c r="F53" s="185">
        <f t="shared" si="31"/>
        <v>84.124283415221839</v>
      </c>
      <c r="G53" s="185" t="e">
        <f t="shared" si="31"/>
        <v>#DIV/0!</v>
      </c>
      <c r="H53" s="185" t="e">
        <f t="shared" si="31"/>
        <v>#DIV/0!</v>
      </c>
      <c r="I53" s="185" t="e">
        <f t="shared" si="31"/>
        <v>#DIV/0!</v>
      </c>
      <c r="J53" s="185" t="e">
        <f t="shared" si="31"/>
        <v>#DIV/0!</v>
      </c>
      <c r="K53" s="185" t="e">
        <f t="shared" si="31"/>
        <v>#DIV/0!</v>
      </c>
      <c r="L53" s="185" t="e">
        <f t="shared" si="31"/>
        <v>#DIV/0!</v>
      </c>
      <c r="M53" s="185" t="e">
        <f t="shared" si="31"/>
        <v>#DIV/0!</v>
      </c>
      <c r="N53" s="185" t="e">
        <f t="shared" si="31"/>
        <v>#DIV/0!</v>
      </c>
      <c r="O53" s="186">
        <f>+O31/O20*100</f>
        <v>84.164497770743608</v>
      </c>
      <c r="R53" s="148" t="str">
        <f>+B53</f>
        <v>Domiciliario</v>
      </c>
      <c r="S53" s="185">
        <f>+S31/S20*100</f>
        <v>73.238480612162206</v>
      </c>
      <c r="T53" s="185">
        <f t="shared" ref="T53:AD53" si="32">+T31/T20*100</f>
        <v>73.173734826219132</v>
      </c>
      <c r="U53" s="185">
        <f t="shared" si="32"/>
        <v>73.291385071211366</v>
      </c>
      <c r="V53" s="185">
        <f t="shared" si="32"/>
        <v>73.188126571243004</v>
      </c>
      <c r="W53" s="185" t="e">
        <f t="shared" si="32"/>
        <v>#DIV/0!</v>
      </c>
      <c r="X53" s="185" t="e">
        <f t="shared" si="32"/>
        <v>#DIV/0!</v>
      </c>
      <c r="Y53" s="185" t="e">
        <f t="shared" si="32"/>
        <v>#DIV/0!</v>
      </c>
      <c r="Z53" s="185" t="e">
        <f t="shared" si="32"/>
        <v>#DIV/0!</v>
      </c>
      <c r="AA53" s="185" t="e">
        <f t="shared" si="32"/>
        <v>#DIV/0!</v>
      </c>
      <c r="AB53" s="185" t="e">
        <f t="shared" si="32"/>
        <v>#DIV/0!</v>
      </c>
      <c r="AC53" s="185" t="e">
        <f t="shared" si="32"/>
        <v>#DIV/0!</v>
      </c>
      <c r="AD53" s="185" t="e">
        <f t="shared" si="32"/>
        <v>#DIV/0!</v>
      </c>
      <c r="AE53" s="186">
        <f>+AE31/AE20*100</f>
        <v>73.223113060546936</v>
      </c>
    </row>
    <row r="54" spans="2:31" x14ac:dyDescent="0.25">
      <c r="B54" s="148" t="s">
        <v>18</v>
      </c>
      <c r="C54" s="185">
        <f t="shared" ref="C54:O59" si="33">+C32/C21*100</f>
        <v>139.98377297670223</v>
      </c>
      <c r="D54" s="185">
        <f t="shared" si="33"/>
        <v>141.0038635822861</v>
      </c>
      <c r="E54" s="185">
        <f t="shared" si="31"/>
        <v>142.4766486228408</v>
      </c>
      <c r="F54" s="185">
        <f t="shared" si="31"/>
        <v>143.99930952369613</v>
      </c>
      <c r="G54" s="185" t="e">
        <f t="shared" si="31"/>
        <v>#DIV/0!</v>
      </c>
      <c r="H54" s="185" t="e">
        <f t="shared" si="31"/>
        <v>#DIV/0!</v>
      </c>
      <c r="I54" s="185" t="e">
        <f t="shared" si="31"/>
        <v>#DIV/0!</v>
      </c>
      <c r="J54" s="185" t="e">
        <f t="shared" si="31"/>
        <v>#DIV/0!</v>
      </c>
      <c r="K54" s="185" t="e">
        <f t="shared" si="31"/>
        <v>#DIV/0!</v>
      </c>
      <c r="L54" s="185" t="e">
        <f t="shared" si="31"/>
        <v>#DIV/0!</v>
      </c>
      <c r="M54" s="185" t="e">
        <f t="shared" si="31"/>
        <v>#DIV/0!</v>
      </c>
      <c r="N54" s="185" t="e">
        <f t="shared" si="31"/>
        <v>#DIV/0!</v>
      </c>
      <c r="O54" s="186">
        <f t="shared" si="31"/>
        <v>141.82388609408702</v>
      </c>
      <c r="R54" s="148" t="str">
        <f>+B54</f>
        <v>General</v>
      </c>
      <c r="S54" s="185">
        <f t="shared" ref="S54:AD59" si="34">+S32/S21*100</f>
        <v>121.78588248973092</v>
      </c>
      <c r="T54" s="185">
        <f t="shared" si="34"/>
        <v>122.67336131658892</v>
      </c>
      <c r="U54" s="185">
        <f t="shared" si="34"/>
        <v>123.95468430187148</v>
      </c>
      <c r="V54" s="185">
        <f t="shared" si="34"/>
        <v>125.27939928561564</v>
      </c>
      <c r="W54" s="185" t="e">
        <f t="shared" si="34"/>
        <v>#DIV/0!</v>
      </c>
      <c r="X54" s="185" t="e">
        <f t="shared" si="34"/>
        <v>#DIV/0!</v>
      </c>
      <c r="Y54" s="185" t="e">
        <f t="shared" si="34"/>
        <v>#DIV/0!</v>
      </c>
      <c r="Z54" s="185" t="e">
        <f t="shared" si="34"/>
        <v>#DIV/0!</v>
      </c>
      <c r="AA54" s="185" t="e">
        <f t="shared" si="34"/>
        <v>#DIV/0!</v>
      </c>
      <c r="AB54" s="185" t="e">
        <f t="shared" si="34"/>
        <v>#DIV/0!</v>
      </c>
      <c r="AC54" s="185" t="e">
        <f t="shared" si="34"/>
        <v>#DIV/0!</v>
      </c>
      <c r="AD54" s="185" t="e">
        <f t="shared" si="34"/>
        <v>#DIV/0!</v>
      </c>
      <c r="AE54" s="186">
        <f>+AE32/AE21*100</f>
        <v>123.3867809018557</v>
      </c>
    </row>
    <row r="55" spans="2:31" x14ac:dyDescent="0.25">
      <c r="B55" s="148" t="s">
        <v>19</v>
      </c>
      <c r="C55" s="185">
        <f t="shared" si="33"/>
        <v>81.822768136429502</v>
      </c>
      <c r="D55" s="185">
        <f t="shared" si="33"/>
        <v>83.535005216294692</v>
      </c>
      <c r="E55" s="185">
        <f t="shared" si="31"/>
        <v>84.912545661903977</v>
      </c>
      <c r="F55" s="185">
        <f t="shared" si="31"/>
        <v>85.995604217821523</v>
      </c>
      <c r="G55" s="185" t="e">
        <f t="shared" si="31"/>
        <v>#DIV/0!</v>
      </c>
      <c r="H55" s="185" t="e">
        <f t="shared" si="31"/>
        <v>#DIV/0!</v>
      </c>
      <c r="I55" s="185" t="e">
        <f t="shared" si="31"/>
        <v>#DIV/0!</v>
      </c>
      <c r="J55" s="185" t="e">
        <f t="shared" si="31"/>
        <v>#DIV/0!</v>
      </c>
      <c r="K55" s="185" t="e">
        <f t="shared" si="31"/>
        <v>#DIV/0!</v>
      </c>
      <c r="L55" s="185" t="e">
        <f t="shared" si="31"/>
        <v>#DIV/0!</v>
      </c>
      <c r="M55" s="185" t="e">
        <f t="shared" si="31"/>
        <v>#DIV/0!</v>
      </c>
      <c r="N55" s="185" t="e">
        <f t="shared" si="31"/>
        <v>#DIV/0!</v>
      </c>
      <c r="O55" s="186">
        <f t="shared" si="31"/>
        <v>84.061158795945346</v>
      </c>
      <c r="R55" s="148" t="str">
        <f t="shared" ref="R55:R58" si="35">+B55</f>
        <v>Industrial</v>
      </c>
      <c r="S55" s="185">
        <f t="shared" si="34"/>
        <v>71.185808278693656</v>
      </c>
      <c r="T55" s="185">
        <f t="shared" si="34"/>
        <v>72.675454538176382</v>
      </c>
      <c r="U55" s="185">
        <f t="shared" si="34"/>
        <v>73.873914725856466</v>
      </c>
      <c r="V55" s="185">
        <f t="shared" si="34"/>
        <v>74.81617566950473</v>
      </c>
      <c r="W55" s="185" t="e">
        <f t="shared" si="34"/>
        <v>#DIV/0!</v>
      </c>
      <c r="X55" s="185" t="e">
        <f t="shared" si="34"/>
        <v>#DIV/0!</v>
      </c>
      <c r="Y55" s="185" t="e">
        <f t="shared" si="34"/>
        <v>#DIV/0!</v>
      </c>
      <c r="Z55" s="185" t="e">
        <f t="shared" si="34"/>
        <v>#DIV/0!</v>
      </c>
      <c r="AA55" s="185" t="e">
        <f t="shared" si="34"/>
        <v>#DIV/0!</v>
      </c>
      <c r="AB55" s="185" t="e">
        <f t="shared" si="34"/>
        <v>#DIV/0!</v>
      </c>
      <c r="AC55" s="185" t="e">
        <f t="shared" si="34"/>
        <v>#DIV/0!</v>
      </c>
      <c r="AD55" s="185" t="e">
        <f t="shared" si="34"/>
        <v>#DIV/0!</v>
      </c>
      <c r="AE55" s="186">
        <f>+AE33/AE22*100</f>
        <v>73.133208152472434</v>
      </c>
    </row>
    <row r="56" spans="2:31" x14ac:dyDescent="0.25">
      <c r="B56" s="148" t="s">
        <v>91</v>
      </c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6"/>
      <c r="R56" s="148" t="str">
        <f t="shared" si="35"/>
        <v>Minería</v>
      </c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6"/>
    </row>
    <row r="57" spans="2:31" x14ac:dyDescent="0.25">
      <c r="B57" s="148" t="s">
        <v>21</v>
      </c>
      <c r="C57" s="185">
        <f t="shared" si="33"/>
        <v>132.86594557717561</v>
      </c>
      <c r="D57" s="185">
        <f t="shared" si="33"/>
        <v>133.00037469936996</v>
      </c>
      <c r="E57" s="185">
        <f t="shared" si="31"/>
        <v>134.89993755116089</v>
      </c>
      <c r="F57" s="185">
        <f t="shared" si="31"/>
        <v>136.10011420534502</v>
      </c>
      <c r="G57" s="185" t="e">
        <f t="shared" si="31"/>
        <v>#DIV/0!</v>
      </c>
      <c r="H57" s="185" t="e">
        <f t="shared" si="31"/>
        <v>#DIV/0!</v>
      </c>
      <c r="I57" s="185" t="e">
        <f t="shared" si="31"/>
        <v>#DIV/0!</v>
      </c>
      <c r="J57" s="185" t="e">
        <f t="shared" si="31"/>
        <v>#DIV/0!</v>
      </c>
      <c r="K57" s="185" t="e">
        <f t="shared" si="31"/>
        <v>#DIV/0!</v>
      </c>
      <c r="L57" s="185" t="e">
        <f t="shared" si="31"/>
        <v>#DIV/0!</v>
      </c>
      <c r="M57" s="185" t="e">
        <f t="shared" si="31"/>
        <v>#DIV/0!</v>
      </c>
      <c r="N57" s="185" t="e">
        <f t="shared" si="31"/>
        <v>#DIV/0!</v>
      </c>
      <c r="O57" s="186">
        <f t="shared" si="31"/>
        <v>134.23845365919897</v>
      </c>
      <c r="R57" s="148" t="str">
        <f t="shared" si="35"/>
        <v>Alumbrado Público</v>
      </c>
      <c r="S57" s="185">
        <f t="shared" si="34"/>
        <v>115.59337265214278</v>
      </c>
      <c r="T57" s="185">
        <f t="shared" si="34"/>
        <v>115.71032598845186</v>
      </c>
      <c r="U57" s="185">
        <f t="shared" si="34"/>
        <v>117.36294566950998</v>
      </c>
      <c r="V57" s="185">
        <f t="shared" si="34"/>
        <v>118.40709935865017</v>
      </c>
      <c r="W57" s="185" t="e">
        <f t="shared" si="34"/>
        <v>#DIV/0!</v>
      </c>
      <c r="X57" s="185" t="e">
        <f t="shared" si="34"/>
        <v>#DIV/0!</v>
      </c>
      <c r="Y57" s="185" t="e">
        <f t="shared" si="34"/>
        <v>#DIV/0!</v>
      </c>
      <c r="Z57" s="185" t="e">
        <f t="shared" si="34"/>
        <v>#DIV/0!</v>
      </c>
      <c r="AA57" s="185" t="e">
        <f t="shared" si="34"/>
        <v>#DIV/0!</v>
      </c>
      <c r="AB57" s="185" t="e">
        <f t="shared" si="34"/>
        <v>#DIV/0!</v>
      </c>
      <c r="AC57" s="185" t="e">
        <f t="shared" si="34"/>
        <v>#DIV/0!</v>
      </c>
      <c r="AD57" s="185" t="e">
        <f t="shared" si="34"/>
        <v>#DIV/0!</v>
      </c>
      <c r="AE57" s="186">
        <f>+AE35/AE24*100</f>
        <v>116.78745468350311</v>
      </c>
    </row>
    <row r="58" spans="2:31" x14ac:dyDescent="0.25">
      <c r="B58" s="164" t="s">
        <v>22</v>
      </c>
      <c r="C58" s="185">
        <f t="shared" si="33"/>
        <v>100.81813268450837</v>
      </c>
      <c r="D58" s="185">
        <f t="shared" si="33"/>
        <v>101.18767541802798</v>
      </c>
      <c r="E58" s="185">
        <f t="shared" si="31"/>
        <v>102.58635538873338</v>
      </c>
      <c r="F58" s="185">
        <f t="shared" si="31"/>
        <v>103.58388914928345</v>
      </c>
      <c r="G58" s="185" t="e">
        <f t="shared" si="31"/>
        <v>#DIV/0!</v>
      </c>
      <c r="H58" s="185" t="e">
        <f t="shared" si="31"/>
        <v>#DIV/0!</v>
      </c>
      <c r="I58" s="185" t="e">
        <f t="shared" si="31"/>
        <v>#DIV/0!</v>
      </c>
      <c r="J58" s="185" t="e">
        <f t="shared" si="31"/>
        <v>#DIV/0!</v>
      </c>
      <c r="K58" s="185" t="e">
        <f t="shared" si="31"/>
        <v>#DIV/0!</v>
      </c>
      <c r="L58" s="185" t="e">
        <f t="shared" si="31"/>
        <v>#DIV/0!</v>
      </c>
      <c r="M58" s="185" t="e">
        <f t="shared" si="31"/>
        <v>#DIV/0!</v>
      </c>
      <c r="N58" s="185" t="e">
        <f t="shared" si="31"/>
        <v>#DIV/0!</v>
      </c>
      <c r="O58" s="186">
        <f t="shared" si="31"/>
        <v>102.00077420980331</v>
      </c>
      <c r="R58" s="148" t="str">
        <f t="shared" si="35"/>
        <v>Otros</v>
      </c>
      <c r="S58" s="185">
        <f t="shared" si="34"/>
        <v>87.71177543552227</v>
      </c>
      <c r="T58" s="185">
        <f t="shared" si="34"/>
        <v>88.033277613684334</v>
      </c>
      <c r="U58" s="185">
        <f t="shared" si="34"/>
        <v>89.250129188198045</v>
      </c>
      <c r="V58" s="185">
        <f t="shared" si="34"/>
        <v>90.117983559876606</v>
      </c>
      <c r="W58" s="185" t="e">
        <f t="shared" si="34"/>
        <v>#DIV/0!</v>
      </c>
      <c r="X58" s="185" t="e">
        <f t="shared" si="34"/>
        <v>#DIV/0!</v>
      </c>
      <c r="Y58" s="185" t="e">
        <f t="shared" si="34"/>
        <v>#DIV/0!</v>
      </c>
      <c r="Z58" s="185" t="e">
        <f t="shared" si="34"/>
        <v>#DIV/0!</v>
      </c>
      <c r="AA58" s="185" t="e">
        <f t="shared" si="34"/>
        <v>#DIV/0!</v>
      </c>
      <c r="AB58" s="185" t="e">
        <f t="shared" si="34"/>
        <v>#DIV/0!</v>
      </c>
      <c r="AC58" s="185" t="e">
        <f t="shared" si="34"/>
        <v>#DIV/0!</v>
      </c>
      <c r="AD58" s="185" t="e">
        <f t="shared" si="34"/>
        <v>#DIV/0!</v>
      </c>
      <c r="AE58" s="186">
        <f>+AE36/AE25*100</f>
        <v>88.740673562528883</v>
      </c>
    </row>
    <row r="59" spans="2:31" x14ac:dyDescent="0.25">
      <c r="B59" s="85" t="s">
        <v>14</v>
      </c>
      <c r="C59" s="230">
        <f t="shared" si="33"/>
        <v>98.459411616939576</v>
      </c>
      <c r="D59" s="230">
        <f t="shared" si="33"/>
        <v>99.037078260743712</v>
      </c>
      <c r="E59" s="230">
        <f t="shared" si="33"/>
        <v>100.50143343137404</v>
      </c>
      <c r="F59" s="230">
        <f t="shared" si="33"/>
        <v>101.1057334798702</v>
      </c>
      <c r="G59" s="230" t="e">
        <f t="shared" si="33"/>
        <v>#DIV/0!</v>
      </c>
      <c r="H59" s="230" t="e">
        <f t="shared" si="33"/>
        <v>#DIV/0!</v>
      </c>
      <c r="I59" s="230" t="e">
        <f t="shared" si="33"/>
        <v>#DIV/0!</v>
      </c>
      <c r="J59" s="230" t="e">
        <f t="shared" si="33"/>
        <v>#DIV/0!</v>
      </c>
      <c r="K59" s="230" t="e">
        <f t="shared" si="33"/>
        <v>#DIV/0!</v>
      </c>
      <c r="L59" s="230" t="e">
        <f t="shared" si="33"/>
        <v>#DIV/0!</v>
      </c>
      <c r="M59" s="230" t="e">
        <f t="shared" si="33"/>
        <v>#DIV/0!</v>
      </c>
      <c r="N59" s="230" t="e">
        <f t="shared" si="33"/>
        <v>#DIV/0!</v>
      </c>
      <c r="O59" s="232">
        <f t="shared" si="33"/>
        <v>99.717589652560363</v>
      </c>
      <c r="R59" s="143" t="s">
        <v>14</v>
      </c>
      <c r="S59" s="195">
        <f t="shared" si="34"/>
        <v>85.65968810673742</v>
      </c>
      <c r="T59" s="195">
        <f t="shared" si="34"/>
        <v>86.162258086847004</v>
      </c>
      <c r="U59" s="195">
        <f t="shared" si="34"/>
        <v>87.436247085295378</v>
      </c>
      <c r="V59" s="195">
        <f t="shared" si="34"/>
        <v>87.961988127487032</v>
      </c>
      <c r="W59" s="195" t="e">
        <f t="shared" si="34"/>
        <v>#DIV/0!</v>
      </c>
      <c r="X59" s="195" t="e">
        <f t="shared" si="34"/>
        <v>#DIV/0!</v>
      </c>
      <c r="Y59" s="195" t="e">
        <f t="shared" si="34"/>
        <v>#DIV/0!</v>
      </c>
      <c r="Z59" s="195" t="e">
        <f t="shared" si="34"/>
        <v>#DIV/0!</v>
      </c>
      <c r="AA59" s="195" t="e">
        <f t="shared" si="34"/>
        <v>#DIV/0!</v>
      </c>
      <c r="AB59" s="195" t="e">
        <f t="shared" si="34"/>
        <v>#DIV/0!</v>
      </c>
      <c r="AC59" s="195" t="e">
        <f t="shared" si="34"/>
        <v>#DIV/0!</v>
      </c>
      <c r="AD59" s="195" t="e">
        <f t="shared" si="34"/>
        <v>#DIV/0!</v>
      </c>
      <c r="AE59" s="188">
        <f>+AE37/AE26*100</f>
        <v>86.754302997727493</v>
      </c>
    </row>
    <row r="60" spans="2:31" x14ac:dyDescent="0.25">
      <c r="AE60" s="95">
        <f>+AE59/0.87</f>
        <v>99.717589652560335</v>
      </c>
    </row>
    <row r="61" spans="2:31" x14ac:dyDescent="0.25">
      <c r="B61" s="145" t="s">
        <v>30</v>
      </c>
      <c r="R61" s="145" t="s">
        <v>30</v>
      </c>
    </row>
    <row r="63" spans="2:31" x14ac:dyDescent="0.25">
      <c r="B63" s="192" t="s">
        <v>16</v>
      </c>
      <c r="C63" s="183" t="s">
        <v>2</v>
      </c>
      <c r="D63" s="183" t="s">
        <v>3</v>
      </c>
      <c r="E63" s="183" t="s">
        <v>4</v>
      </c>
      <c r="F63" s="193" t="s">
        <v>71</v>
      </c>
      <c r="G63" s="193" t="s">
        <v>72</v>
      </c>
      <c r="H63" s="193" t="s">
        <v>73</v>
      </c>
      <c r="I63" s="193" t="s">
        <v>8</v>
      </c>
      <c r="J63" s="193" t="s">
        <v>9</v>
      </c>
      <c r="K63" s="193" t="s">
        <v>10</v>
      </c>
      <c r="L63" s="193" t="s">
        <v>11</v>
      </c>
      <c r="M63" s="193" t="s">
        <v>12</v>
      </c>
      <c r="N63" s="193" t="s">
        <v>13</v>
      </c>
      <c r="O63" s="194" t="s">
        <v>74</v>
      </c>
      <c r="P63" s="189"/>
      <c r="R63" s="192" t="s">
        <v>16</v>
      </c>
      <c r="S63" s="183" t="s">
        <v>2</v>
      </c>
      <c r="T63" s="183" t="s">
        <v>3</v>
      </c>
      <c r="U63" s="183" t="s">
        <v>4</v>
      </c>
      <c r="V63" s="193" t="s">
        <v>71</v>
      </c>
      <c r="W63" s="193" t="s">
        <v>72</v>
      </c>
      <c r="X63" s="193" t="s">
        <v>73</v>
      </c>
      <c r="Y63" s="193" t="s">
        <v>8</v>
      </c>
      <c r="Z63" s="193" t="s">
        <v>9</v>
      </c>
      <c r="AA63" s="193" t="s">
        <v>10</v>
      </c>
      <c r="AB63" s="193" t="s">
        <v>11</v>
      </c>
      <c r="AC63" s="193" t="s">
        <v>12</v>
      </c>
      <c r="AD63" s="193" t="s">
        <v>13</v>
      </c>
      <c r="AE63" s="194" t="s">
        <v>74</v>
      </c>
    </row>
    <row r="64" spans="2:31" x14ac:dyDescent="0.25">
      <c r="B64" s="148" t="s">
        <v>102</v>
      </c>
      <c r="C64" s="185">
        <f>+C42/C20*100</f>
        <v>12.095138164249274</v>
      </c>
      <c r="D64" s="185">
        <f>+D42/D20*100</f>
        <v>12.084445571776181</v>
      </c>
      <c r="E64" s="185">
        <f t="shared" ref="E64:O69" si="36">+E42/E20*100</f>
        <v>12.103875193422407</v>
      </c>
      <c r="F64" s="185">
        <f t="shared" si="36"/>
        <v>12.086822329773254</v>
      </c>
      <c r="G64" s="185" t="e">
        <f t="shared" si="36"/>
        <v>#DIV/0!</v>
      </c>
      <c r="H64" s="185" t="e">
        <f t="shared" si="36"/>
        <v>#DIV/0!</v>
      </c>
      <c r="I64" s="185" t="e">
        <f t="shared" si="36"/>
        <v>#DIV/0!</v>
      </c>
      <c r="J64" s="185" t="e">
        <f t="shared" si="36"/>
        <v>#DIV/0!</v>
      </c>
      <c r="K64" s="185" t="e">
        <f t="shared" si="36"/>
        <v>#DIV/0!</v>
      </c>
      <c r="L64" s="185" t="e">
        <f t="shared" si="36"/>
        <v>#DIV/0!</v>
      </c>
      <c r="M64" s="185" t="e">
        <f t="shared" si="36"/>
        <v>#DIV/0!</v>
      </c>
      <c r="N64" s="185" t="e">
        <f t="shared" si="36"/>
        <v>#DIV/0!</v>
      </c>
      <c r="O64" s="186">
        <f>+O42/O20*100</f>
        <v>12.092600254417182</v>
      </c>
      <c r="R64" s="148" t="str">
        <f>+B64</f>
        <v>Domiciliario</v>
      </c>
      <c r="S64" s="185">
        <f>+S42/S20*100</f>
        <v>10.522770202896869</v>
      </c>
      <c r="T64" s="185">
        <f t="shared" ref="T64:AD64" si="37">+T42/T20*100</f>
        <v>10.513467647445276</v>
      </c>
      <c r="U64" s="185">
        <f t="shared" si="37"/>
        <v>10.530371418277495</v>
      </c>
      <c r="V64" s="185">
        <f t="shared" si="37"/>
        <v>10.51553542690273</v>
      </c>
      <c r="W64" s="185" t="e">
        <f t="shared" si="37"/>
        <v>#DIV/0!</v>
      </c>
      <c r="X64" s="185" t="e">
        <f t="shared" si="37"/>
        <v>#DIV/0!</v>
      </c>
      <c r="Y64" s="185" t="e">
        <f t="shared" si="37"/>
        <v>#DIV/0!</v>
      </c>
      <c r="Z64" s="185" t="e">
        <f t="shared" si="37"/>
        <v>#DIV/0!</v>
      </c>
      <c r="AA64" s="185" t="e">
        <f t="shared" si="37"/>
        <v>#DIV/0!</v>
      </c>
      <c r="AB64" s="185" t="e">
        <f t="shared" si="37"/>
        <v>#DIV/0!</v>
      </c>
      <c r="AC64" s="185" t="e">
        <f t="shared" si="37"/>
        <v>#DIV/0!</v>
      </c>
      <c r="AD64" s="185" t="e">
        <f t="shared" si="37"/>
        <v>#DIV/0!</v>
      </c>
      <c r="AE64" s="186">
        <f>+AE42/AE20*100</f>
        <v>10.520562221342951</v>
      </c>
    </row>
    <row r="65" spans="2:31" x14ac:dyDescent="0.25">
      <c r="B65" s="148" t="s">
        <v>18</v>
      </c>
      <c r="C65" s="185">
        <f t="shared" ref="C65:O70" si="38">+C43/C21*100</f>
        <v>20.112611059871004</v>
      </c>
      <c r="D65" s="185">
        <f t="shared" si="38"/>
        <v>20.259175802052606</v>
      </c>
      <c r="E65" s="185">
        <f t="shared" si="36"/>
        <v>20.470782848109312</v>
      </c>
      <c r="F65" s="185">
        <f t="shared" si="36"/>
        <v>20.689555966048296</v>
      </c>
      <c r="G65" s="185" t="e">
        <f t="shared" si="36"/>
        <v>#DIV/0!</v>
      </c>
      <c r="H65" s="185" t="e">
        <f t="shared" si="36"/>
        <v>#DIV/0!</v>
      </c>
      <c r="I65" s="185" t="e">
        <f t="shared" si="36"/>
        <v>#DIV/0!</v>
      </c>
      <c r="J65" s="185" t="e">
        <f t="shared" si="36"/>
        <v>#DIV/0!</v>
      </c>
      <c r="K65" s="185" t="e">
        <f t="shared" si="36"/>
        <v>#DIV/0!</v>
      </c>
      <c r="L65" s="185" t="e">
        <f t="shared" si="36"/>
        <v>#DIV/0!</v>
      </c>
      <c r="M65" s="185" t="e">
        <f t="shared" si="36"/>
        <v>#DIV/0!</v>
      </c>
      <c r="N65" s="185" t="e">
        <f t="shared" si="36"/>
        <v>#DIV/0!</v>
      </c>
      <c r="O65" s="186">
        <f t="shared" si="36"/>
        <v>20.376995128460777</v>
      </c>
      <c r="R65" s="148" t="str">
        <f>+B65</f>
        <v>General</v>
      </c>
      <c r="S65" s="185">
        <f t="shared" ref="S65:AE70" si="39">+S43/S21*100</f>
        <v>17.497971622087778</v>
      </c>
      <c r="T65" s="185">
        <f t="shared" si="39"/>
        <v>17.625482947785763</v>
      </c>
      <c r="U65" s="185">
        <f t="shared" si="39"/>
        <v>17.8095810778551</v>
      </c>
      <c r="V65" s="185">
        <f t="shared" si="39"/>
        <v>17.999913690462016</v>
      </c>
      <c r="W65" s="185" t="e">
        <f t="shared" si="39"/>
        <v>#DIV/0!</v>
      </c>
      <c r="X65" s="185" t="e">
        <f t="shared" si="39"/>
        <v>#DIV/0!</v>
      </c>
      <c r="Y65" s="185" t="e">
        <f t="shared" si="39"/>
        <v>#DIV/0!</v>
      </c>
      <c r="Z65" s="185" t="e">
        <f t="shared" si="39"/>
        <v>#DIV/0!</v>
      </c>
      <c r="AA65" s="185" t="e">
        <f t="shared" si="39"/>
        <v>#DIV/0!</v>
      </c>
      <c r="AB65" s="185" t="e">
        <f t="shared" si="39"/>
        <v>#DIV/0!</v>
      </c>
      <c r="AC65" s="185" t="e">
        <f t="shared" si="39"/>
        <v>#DIV/0!</v>
      </c>
      <c r="AD65" s="185" t="e">
        <f t="shared" si="39"/>
        <v>#DIV/0!</v>
      </c>
      <c r="AE65" s="186">
        <f>+AE43/AE21*100</f>
        <v>17.727985761760877</v>
      </c>
    </row>
    <row r="66" spans="2:31" x14ac:dyDescent="0.25">
      <c r="B66" s="148" t="s">
        <v>19</v>
      </c>
      <c r="C66" s="185">
        <f t="shared" si="38"/>
        <v>11.756144847188146</v>
      </c>
      <c r="D66" s="185">
        <f t="shared" si="38"/>
        <v>12.002155921881421</v>
      </c>
      <c r="E66" s="185">
        <f t="shared" si="36"/>
        <v>12.20007839969885</v>
      </c>
      <c r="F66" s="185">
        <f t="shared" si="36"/>
        <v>12.355690261181254</v>
      </c>
      <c r="G66" s="185" t="e">
        <f t="shared" si="36"/>
        <v>#DIV/0!</v>
      </c>
      <c r="H66" s="185" t="e">
        <f t="shared" si="36"/>
        <v>#DIV/0!</v>
      </c>
      <c r="I66" s="185" t="e">
        <f t="shared" si="36"/>
        <v>#DIV/0!</v>
      </c>
      <c r="J66" s="185" t="e">
        <f t="shared" si="36"/>
        <v>#DIV/0!</v>
      </c>
      <c r="K66" s="185" t="e">
        <f t="shared" si="36"/>
        <v>#DIV/0!</v>
      </c>
      <c r="L66" s="185" t="e">
        <f t="shared" si="36"/>
        <v>#DIV/0!</v>
      </c>
      <c r="M66" s="185" t="e">
        <f t="shared" si="36"/>
        <v>#DIV/0!</v>
      </c>
      <c r="N66" s="185" t="e">
        <f t="shared" si="36"/>
        <v>#DIV/0!</v>
      </c>
      <c r="O66" s="186">
        <f t="shared" si="36"/>
        <v>12.07775270056686</v>
      </c>
      <c r="R66" s="148" t="str">
        <f t="shared" ref="R66:R69" si="40">+B66</f>
        <v>Industrial</v>
      </c>
      <c r="S66" s="185">
        <f t="shared" si="39"/>
        <v>10.227846017053688</v>
      </c>
      <c r="T66" s="185">
        <f t="shared" si="39"/>
        <v>10.441875652036837</v>
      </c>
      <c r="U66" s="185">
        <f t="shared" si="39"/>
        <v>10.614068207737997</v>
      </c>
      <c r="V66" s="185">
        <f t="shared" si="39"/>
        <v>10.74945052722769</v>
      </c>
      <c r="W66" s="185" t="e">
        <f t="shared" si="39"/>
        <v>#DIV/0!</v>
      </c>
      <c r="X66" s="185" t="e">
        <f t="shared" si="39"/>
        <v>#DIV/0!</v>
      </c>
      <c r="Y66" s="185" t="e">
        <f t="shared" si="39"/>
        <v>#DIV/0!</v>
      </c>
      <c r="Z66" s="185" t="e">
        <f t="shared" si="39"/>
        <v>#DIV/0!</v>
      </c>
      <c r="AA66" s="185" t="e">
        <f t="shared" si="39"/>
        <v>#DIV/0!</v>
      </c>
      <c r="AB66" s="185" t="e">
        <f t="shared" si="39"/>
        <v>#DIV/0!</v>
      </c>
      <c r="AC66" s="185" t="e">
        <f t="shared" si="39"/>
        <v>#DIV/0!</v>
      </c>
      <c r="AD66" s="185" t="e">
        <f t="shared" si="39"/>
        <v>#DIV/0!</v>
      </c>
      <c r="AE66" s="185">
        <f t="shared" si="39"/>
        <v>10.507644849493168</v>
      </c>
    </row>
    <row r="67" spans="2:31" x14ac:dyDescent="0.25">
      <c r="B67" s="148" t="s">
        <v>91</v>
      </c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6"/>
      <c r="R67" s="148" t="str">
        <f t="shared" si="40"/>
        <v>Minería</v>
      </c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6"/>
    </row>
    <row r="68" spans="2:31" x14ac:dyDescent="0.25">
      <c r="B68" s="148" t="s">
        <v>21</v>
      </c>
      <c r="C68" s="185">
        <f t="shared" si="38"/>
        <v>19.089934709364314</v>
      </c>
      <c r="D68" s="185">
        <f t="shared" si="38"/>
        <v>19.109249238415224</v>
      </c>
      <c r="E68" s="185">
        <f t="shared" si="36"/>
        <v>19.382174935511621</v>
      </c>
      <c r="F68" s="185">
        <f t="shared" si="36"/>
        <v>19.554614109963367</v>
      </c>
      <c r="G68" s="185" t="e">
        <f t="shared" si="36"/>
        <v>#DIV/0!</v>
      </c>
      <c r="H68" s="185" t="e">
        <f t="shared" si="36"/>
        <v>#DIV/0!</v>
      </c>
      <c r="I68" s="185" t="e">
        <f t="shared" si="36"/>
        <v>#DIV/0!</v>
      </c>
      <c r="J68" s="185" t="e">
        <f t="shared" si="36"/>
        <v>#DIV/0!</v>
      </c>
      <c r="K68" s="185" t="e">
        <f t="shared" si="36"/>
        <v>#DIV/0!</v>
      </c>
      <c r="L68" s="185" t="e">
        <f t="shared" si="36"/>
        <v>#DIV/0!</v>
      </c>
      <c r="M68" s="185" t="e">
        <f t="shared" si="36"/>
        <v>#DIV/0!</v>
      </c>
      <c r="N68" s="185" t="e">
        <f t="shared" si="36"/>
        <v>#DIV/0!</v>
      </c>
      <c r="O68" s="186">
        <f t="shared" si="36"/>
        <v>19.287134146436632</v>
      </c>
      <c r="R68" s="148" t="str">
        <f t="shared" si="40"/>
        <v>Alumbrado Público</v>
      </c>
      <c r="S68" s="185">
        <f t="shared" si="39"/>
        <v>16.608243197146951</v>
      </c>
      <c r="T68" s="185">
        <f t="shared" si="39"/>
        <v>16.625046837421245</v>
      </c>
      <c r="U68" s="185">
        <f t="shared" si="39"/>
        <v>16.862492193895111</v>
      </c>
      <c r="V68" s="185">
        <f t="shared" si="39"/>
        <v>17.012514275668128</v>
      </c>
      <c r="W68" s="185" t="e">
        <f t="shared" si="39"/>
        <v>#DIV/0!</v>
      </c>
      <c r="X68" s="185" t="e">
        <f t="shared" si="39"/>
        <v>#DIV/0!</v>
      </c>
      <c r="Y68" s="185" t="e">
        <f t="shared" si="39"/>
        <v>#DIV/0!</v>
      </c>
      <c r="Z68" s="185" t="e">
        <f t="shared" si="39"/>
        <v>#DIV/0!</v>
      </c>
      <c r="AA68" s="185" t="e">
        <f t="shared" si="39"/>
        <v>#DIV/0!</v>
      </c>
      <c r="AB68" s="185" t="e">
        <f t="shared" si="39"/>
        <v>#DIV/0!</v>
      </c>
      <c r="AC68" s="185" t="e">
        <f t="shared" si="39"/>
        <v>#DIV/0!</v>
      </c>
      <c r="AD68" s="185" t="e">
        <f t="shared" si="39"/>
        <v>#DIV/0!</v>
      </c>
      <c r="AE68" s="185">
        <f t="shared" si="39"/>
        <v>16.779806707399871</v>
      </c>
    </row>
    <row r="69" spans="2:31" x14ac:dyDescent="0.25">
      <c r="B69" s="164" t="s">
        <v>22</v>
      </c>
      <c r="C69" s="185">
        <f t="shared" si="38"/>
        <v>14.48536389145235</v>
      </c>
      <c r="D69" s="185">
        <f t="shared" si="38"/>
        <v>14.538459111785629</v>
      </c>
      <c r="E69" s="185">
        <f t="shared" si="36"/>
        <v>14.739418877691579</v>
      </c>
      <c r="F69" s="185">
        <f t="shared" si="36"/>
        <v>14.882742693862566</v>
      </c>
      <c r="G69" s="185" t="e">
        <f t="shared" si="36"/>
        <v>#DIV/0!</v>
      </c>
      <c r="H69" s="185" t="e">
        <f t="shared" si="36"/>
        <v>#DIV/0!</v>
      </c>
      <c r="I69" s="185" t="e">
        <f t="shared" si="36"/>
        <v>#DIV/0!</v>
      </c>
      <c r="J69" s="185" t="e">
        <f t="shared" si="36"/>
        <v>#DIV/0!</v>
      </c>
      <c r="K69" s="185" t="e">
        <f t="shared" si="36"/>
        <v>#DIV/0!</v>
      </c>
      <c r="L69" s="185" t="e">
        <f t="shared" si="36"/>
        <v>#DIV/0!</v>
      </c>
      <c r="M69" s="185" t="e">
        <f t="shared" si="36"/>
        <v>#DIV/0!</v>
      </c>
      <c r="N69" s="185" t="e">
        <f t="shared" si="36"/>
        <v>#DIV/0!</v>
      </c>
      <c r="O69" s="186">
        <f t="shared" si="36"/>
        <v>14.655283650833809</v>
      </c>
      <c r="R69" s="148" t="str">
        <f t="shared" si="40"/>
        <v>Otros</v>
      </c>
      <c r="S69" s="185">
        <f t="shared" si="39"/>
        <v>12.602266585563546</v>
      </c>
      <c r="T69" s="185">
        <f t="shared" si="39"/>
        <v>12.648459427253497</v>
      </c>
      <c r="U69" s="185">
        <f t="shared" si="39"/>
        <v>12.823294423591673</v>
      </c>
      <c r="V69" s="185">
        <f t="shared" si="39"/>
        <v>12.947986143660431</v>
      </c>
      <c r="W69" s="185" t="e">
        <f t="shared" si="39"/>
        <v>#DIV/0!</v>
      </c>
      <c r="X69" s="185" t="e">
        <f t="shared" si="39"/>
        <v>#DIV/0!</v>
      </c>
      <c r="Y69" s="185" t="e">
        <f t="shared" si="39"/>
        <v>#DIV/0!</v>
      </c>
      <c r="Z69" s="185" t="e">
        <f t="shared" si="39"/>
        <v>#DIV/0!</v>
      </c>
      <c r="AA69" s="185" t="e">
        <f t="shared" si="39"/>
        <v>#DIV/0!</v>
      </c>
      <c r="AB69" s="185" t="e">
        <f t="shared" si="39"/>
        <v>#DIV/0!</v>
      </c>
      <c r="AC69" s="185" t="e">
        <f t="shared" si="39"/>
        <v>#DIV/0!</v>
      </c>
      <c r="AD69" s="185" t="e">
        <f t="shared" si="39"/>
        <v>#DIV/0!</v>
      </c>
      <c r="AE69" s="186">
        <f>+AE47/AE25*100</f>
        <v>12.750096776225414</v>
      </c>
    </row>
    <row r="70" spans="2:31" x14ac:dyDescent="0.25">
      <c r="B70" s="85" t="s">
        <v>14</v>
      </c>
      <c r="C70" s="230">
        <f t="shared" si="38"/>
        <v>14.146467186341894</v>
      </c>
      <c r="D70" s="230">
        <f t="shared" si="38"/>
        <v>14.229465267348235</v>
      </c>
      <c r="E70" s="230">
        <f t="shared" si="38"/>
        <v>14.439861125197417</v>
      </c>
      <c r="F70" s="230">
        <f t="shared" si="38"/>
        <v>14.526685844808931</v>
      </c>
      <c r="G70" s="230" t="e">
        <f t="shared" si="38"/>
        <v>#DIV/0!</v>
      </c>
      <c r="H70" s="230" t="e">
        <f t="shared" si="38"/>
        <v>#DIV/0!</v>
      </c>
      <c r="I70" s="230" t="e">
        <f t="shared" si="38"/>
        <v>#DIV/0!</v>
      </c>
      <c r="J70" s="230" t="e">
        <f t="shared" si="38"/>
        <v>#DIV/0!</v>
      </c>
      <c r="K70" s="230" t="e">
        <f t="shared" si="38"/>
        <v>#DIV/0!</v>
      </c>
      <c r="L70" s="230" t="e">
        <f t="shared" si="38"/>
        <v>#DIV/0!</v>
      </c>
      <c r="M70" s="230" t="e">
        <f t="shared" si="38"/>
        <v>#DIV/0!</v>
      </c>
      <c r="N70" s="230" t="e">
        <f t="shared" si="38"/>
        <v>#DIV/0!</v>
      </c>
      <c r="O70" s="232">
        <f t="shared" si="38"/>
        <v>14.327239892609251</v>
      </c>
      <c r="R70" s="143" t="s">
        <v>14</v>
      </c>
      <c r="S70" s="195">
        <f t="shared" si="39"/>
        <v>12.307426452117447</v>
      </c>
      <c r="T70" s="187">
        <f t="shared" si="39"/>
        <v>12.379634782592964</v>
      </c>
      <c r="U70" s="187">
        <f t="shared" si="39"/>
        <v>12.562679178921755</v>
      </c>
      <c r="V70" s="187">
        <f t="shared" si="39"/>
        <v>12.638216684983774</v>
      </c>
      <c r="W70" s="187" t="e">
        <f t="shared" si="39"/>
        <v>#DIV/0!</v>
      </c>
      <c r="X70" s="195" t="e">
        <f t="shared" si="39"/>
        <v>#DIV/0!</v>
      </c>
      <c r="Y70" s="195" t="e">
        <f t="shared" si="39"/>
        <v>#DIV/0!</v>
      </c>
      <c r="Z70" s="195" t="e">
        <f t="shared" si="39"/>
        <v>#DIV/0!</v>
      </c>
      <c r="AA70" s="195" t="e">
        <f t="shared" si="39"/>
        <v>#DIV/0!</v>
      </c>
      <c r="AB70" s="187" t="e">
        <f t="shared" si="39"/>
        <v>#DIV/0!</v>
      </c>
      <c r="AC70" s="187" t="e">
        <f t="shared" si="39"/>
        <v>#DIV/0!</v>
      </c>
      <c r="AD70" s="187" t="e">
        <f t="shared" si="39"/>
        <v>#DIV/0!</v>
      </c>
      <c r="AE70" s="188">
        <f>+AE48/AE26*100</f>
        <v>12.464698706570045</v>
      </c>
    </row>
    <row r="73" spans="2:31" x14ac:dyDescent="0.25">
      <c r="B73" s="150" t="s">
        <v>86</v>
      </c>
      <c r="C73" s="118">
        <v>6.96</v>
      </c>
      <c r="D73" s="118">
        <v>6.96</v>
      </c>
      <c r="E73" s="118">
        <v>6.96</v>
      </c>
      <c r="F73" s="118">
        <v>6.96</v>
      </c>
      <c r="G73" s="118">
        <v>6.96</v>
      </c>
      <c r="H73" s="118">
        <v>6.96</v>
      </c>
      <c r="I73" s="118">
        <v>6.96</v>
      </c>
      <c r="J73" s="118">
        <v>6.96</v>
      </c>
      <c r="K73" s="118">
        <v>6.96</v>
      </c>
      <c r="L73" s="118">
        <v>6.96</v>
      </c>
      <c r="M73" s="118">
        <v>6.96</v>
      </c>
      <c r="N73" s="118">
        <v>6.96</v>
      </c>
      <c r="R73" s="150" t="s">
        <v>37</v>
      </c>
      <c r="S73" s="118">
        <f>+C73</f>
        <v>6.96</v>
      </c>
      <c r="T73" s="118">
        <f t="shared" ref="T73:AD73" si="41">+D73</f>
        <v>6.96</v>
      </c>
      <c r="U73" s="118">
        <f t="shared" si="41"/>
        <v>6.96</v>
      </c>
      <c r="V73" s="118">
        <f t="shared" si="41"/>
        <v>6.96</v>
      </c>
      <c r="W73" s="118">
        <f t="shared" si="41"/>
        <v>6.96</v>
      </c>
      <c r="X73" s="118">
        <f t="shared" si="41"/>
        <v>6.96</v>
      </c>
      <c r="Y73" s="118">
        <f t="shared" si="41"/>
        <v>6.96</v>
      </c>
      <c r="Z73" s="118">
        <f t="shared" si="41"/>
        <v>6.96</v>
      </c>
      <c r="AA73" s="118">
        <f t="shared" si="41"/>
        <v>6.96</v>
      </c>
      <c r="AB73" s="118">
        <f t="shared" si="41"/>
        <v>6.96</v>
      </c>
      <c r="AC73" s="118">
        <f t="shared" si="41"/>
        <v>6.96</v>
      </c>
      <c r="AD73" s="118">
        <f t="shared" si="41"/>
        <v>6.96</v>
      </c>
    </row>
  </sheetData>
  <conditionalFormatting sqref="F82:N65500 F38:N41 F49:N52 F60:N63 F71:N74 F1:N8 C15:N15">
    <cfRule type="containsText" dxfId="246" priority="9" stopIfTrue="1" operator="containsText" text="*">
      <formula>NOT(ISERROR(SEARCH("*",C1)))</formula>
    </cfRule>
  </conditionalFormatting>
  <conditionalFormatting sqref="C82:E1048576 O26 D6:E6 C1:E5 C38:E41 C42:N47 C49:E52 C60:E63 C71:E74 C53:N58 C64:N69 C7:E14 F9:N14 C16:N36">
    <cfRule type="containsText" dxfId="245" priority="8" operator="containsText" text="*">
      <formula>NOT(ISERROR(SEARCH("*",C1)))</formula>
    </cfRule>
  </conditionalFormatting>
  <conditionalFormatting sqref="O37">
    <cfRule type="containsText" dxfId="244" priority="7" operator="containsText" text="*">
      <formula>NOT(ISERROR(SEARCH("*",O37)))</formula>
    </cfRule>
  </conditionalFormatting>
  <conditionalFormatting sqref="O48">
    <cfRule type="containsText" dxfId="243" priority="6" operator="containsText" text="*">
      <formula>NOT(ISERROR(SEARCH("*",O48)))</formula>
    </cfRule>
  </conditionalFormatting>
  <conditionalFormatting sqref="C37:N37">
    <cfRule type="containsText" dxfId="242" priority="5" operator="containsText" text="*">
      <formula>NOT(ISERROR(SEARCH("*",C37)))</formula>
    </cfRule>
  </conditionalFormatting>
  <conditionalFormatting sqref="C48:N48">
    <cfRule type="containsText" dxfId="241" priority="4" operator="containsText" text="*">
      <formula>NOT(ISERROR(SEARCH("*",C48)))</formula>
    </cfRule>
  </conditionalFormatting>
  <conditionalFormatting sqref="C59:N59">
    <cfRule type="containsText" dxfId="240" priority="2" stopIfTrue="1" operator="containsText" text="*">
      <formula>NOT(ISERROR(SEARCH("*",C59)))</formula>
    </cfRule>
  </conditionalFormatting>
  <conditionalFormatting sqref="C70:N70">
    <cfRule type="containsText" dxfId="239" priority="1" stopIfTrue="1" operator="containsText" text="*">
      <formula>NOT(ISERROR(SEARCH("*",C70)))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AD79"/>
  <sheetViews>
    <sheetView showGridLines="0" topLeftCell="A8" zoomScale="70" zoomScaleNormal="70" workbookViewId="0">
      <selection activeCell="R42" sqref="R42"/>
    </sheetView>
  </sheetViews>
  <sheetFormatPr baseColWidth="10" defaultRowHeight="15.75" x14ac:dyDescent="0.25"/>
  <cols>
    <col min="1" max="1" width="3.28515625" style="95" customWidth="1"/>
    <col min="2" max="2" width="21.140625" style="95" customWidth="1"/>
    <col min="3" max="3" width="9.28515625" style="95" bestFit="1" customWidth="1"/>
    <col min="4" max="4" width="11.42578125" style="95"/>
    <col min="5" max="5" width="9.85546875" style="95" bestFit="1" customWidth="1"/>
    <col min="6" max="9" width="9.7109375" style="95" bestFit="1" customWidth="1"/>
    <col min="10" max="10" width="10.7109375" style="95" bestFit="1" customWidth="1"/>
    <col min="11" max="11" width="15" style="95" bestFit="1" customWidth="1"/>
    <col min="12" max="12" width="11.7109375" style="95" bestFit="1" customWidth="1"/>
    <col min="13" max="13" width="14.5703125" style="95" bestFit="1" customWidth="1"/>
    <col min="14" max="14" width="13.5703125" style="95" bestFit="1" customWidth="1"/>
    <col min="15" max="15" width="11.42578125" style="95"/>
    <col min="16" max="16" width="5.5703125" style="95" customWidth="1"/>
    <col min="17" max="17" width="20.7109375" style="95" customWidth="1"/>
    <col min="18" max="257" width="11.42578125" style="95"/>
    <col min="258" max="258" width="18.85546875" style="95" customWidth="1"/>
    <col min="259" max="272" width="11.42578125" style="95"/>
    <col min="273" max="273" width="19.28515625" style="95" customWidth="1"/>
    <col min="274" max="513" width="11.42578125" style="95"/>
    <col min="514" max="514" width="18.85546875" style="95" customWidth="1"/>
    <col min="515" max="528" width="11.42578125" style="95"/>
    <col min="529" max="529" width="19.28515625" style="95" customWidth="1"/>
    <col min="530" max="769" width="11.42578125" style="95"/>
    <col min="770" max="770" width="18.85546875" style="95" customWidth="1"/>
    <col min="771" max="784" width="11.42578125" style="95"/>
    <col min="785" max="785" width="19.28515625" style="95" customWidth="1"/>
    <col min="786" max="1025" width="11.42578125" style="95"/>
    <col min="1026" max="1026" width="18.85546875" style="95" customWidth="1"/>
    <col min="1027" max="1040" width="11.42578125" style="95"/>
    <col min="1041" max="1041" width="19.28515625" style="95" customWidth="1"/>
    <col min="1042" max="1281" width="11.42578125" style="95"/>
    <col min="1282" max="1282" width="18.85546875" style="95" customWidth="1"/>
    <col min="1283" max="1296" width="11.42578125" style="95"/>
    <col min="1297" max="1297" width="19.28515625" style="95" customWidth="1"/>
    <col min="1298" max="1537" width="11.42578125" style="95"/>
    <col min="1538" max="1538" width="18.85546875" style="95" customWidth="1"/>
    <col min="1539" max="1552" width="11.42578125" style="95"/>
    <col min="1553" max="1553" width="19.28515625" style="95" customWidth="1"/>
    <col min="1554" max="1793" width="11.42578125" style="95"/>
    <col min="1794" max="1794" width="18.85546875" style="95" customWidth="1"/>
    <col min="1795" max="1808" width="11.42578125" style="95"/>
    <col min="1809" max="1809" width="19.28515625" style="95" customWidth="1"/>
    <col min="1810" max="2049" width="11.42578125" style="95"/>
    <col min="2050" max="2050" width="18.85546875" style="95" customWidth="1"/>
    <col min="2051" max="2064" width="11.42578125" style="95"/>
    <col min="2065" max="2065" width="19.28515625" style="95" customWidth="1"/>
    <col min="2066" max="2305" width="11.42578125" style="95"/>
    <col min="2306" max="2306" width="18.85546875" style="95" customWidth="1"/>
    <col min="2307" max="2320" width="11.42578125" style="95"/>
    <col min="2321" max="2321" width="19.28515625" style="95" customWidth="1"/>
    <col min="2322" max="2561" width="11.42578125" style="95"/>
    <col min="2562" max="2562" width="18.85546875" style="95" customWidth="1"/>
    <col min="2563" max="2576" width="11.42578125" style="95"/>
    <col min="2577" max="2577" width="19.28515625" style="95" customWidth="1"/>
    <col min="2578" max="2817" width="11.42578125" style="95"/>
    <col min="2818" max="2818" width="18.85546875" style="95" customWidth="1"/>
    <col min="2819" max="2832" width="11.42578125" style="95"/>
    <col min="2833" max="2833" width="19.28515625" style="95" customWidth="1"/>
    <col min="2834" max="3073" width="11.42578125" style="95"/>
    <col min="3074" max="3074" width="18.85546875" style="95" customWidth="1"/>
    <col min="3075" max="3088" width="11.42578125" style="95"/>
    <col min="3089" max="3089" width="19.28515625" style="95" customWidth="1"/>
    <col min="3090" max="3329" width="11.42578125" style="95"/>
    <col min="3330" max="3330" width="18.85546875" style="95" customWidth="1"/>
    <col min="3331" max="3344" width="11.42578125" style="95"/>
    <col min="3345" max="3345" width="19.28515625" style="95" customWidth="1"/>
    <col min="3346" max="3585" width="11.42578125" style="95"/>
    <col min="3586" max="3586" width="18.85546875" style="95" customWidth="1"/>
    <col min="3587" max="3600" width="11.42578125" style="95"/>
    <col min="3601" max="3601" width="19.28515625" style="95" customWidth="1"/>
    <col min="3602" max="3841" width="11.42578125" style="95"/>
    <col min="3842" max="3842" width="18.85546875" style="95" customWidth="1"/>
    <col min="3843" max="3856" width="11.42578125" style="95"/>
    <col min="3857" max="3857" width="19.28515625" style="95" customWidth="1"/>
    <col min="3858" max="4097" width="11.42578125" style="95"/>
    <col min="4098" max="4098" width="18.85546875" style="95" customWidth="1"/>
    <col min="4099" max="4112" width="11.42578125" style="95"/>
    <col min="4113" max="4113" width="19.28515625" style="95" customWidth="1"/>
    <col min="4114" max="4353" width="11.42578125" style="95"/>
    <col min="4354" max="4354" width="18.85546875" style="95" customWidth="1"/>
    <col min="4355" max="4368" width="11.42578125" style="95"/>
    <col min="4369" max="4369" width="19.28515625" style="95" customWidth="1"/>
    <col min="4370" max="4609" width="11.42578125" style="95"/>
    <col min="4610" max="4610" width="18.85546875" style="95" customWidth="1"/>
    <col min="4611" max="4624" width="11.42578125" style="95"/>
    <col min="4625" max="4625" width="19.28515625" style="95" customWidth="1"/>
    <col min="4626" max="4865" width="11.42578125" style="95"/>
    <col min="4866" max="4866" width="18.85546875" style="95" customWidth="1"/>
    <col min="4867" max="4880" width="11.42578125" style="95"/>
    <col min="4881" max="4881" width="19.28515625" style="95" customWidth="1"/>
    <col min="4882" max="5121" width="11.42578125" style="95"/>
    <col min="5122" max="5122" width="18.85546875" style="95" customWidth="1"/>
    <col min="5123" max="5136" width="11.42578125" style="95"/>
    <col min="5137" max="5137" width="19.28515625" style="95" customWidth="1"/>
    <col min="5138" max="5377" width="11.42578125" style="95"/>
    <col min="5378" max="5378" width="18.85546875" style="95" customWidth="1"/>
    <col min="5379" max="5392" width="11.42578125" style="95"/>
    <col min="5393" max="5393" width="19.28515625" style="95" customWidth="1"/>
    <col min="5394" max="5633" width="11.42578125" style="95"/>
    <col min="5634" max="5634" width="18.85546875" style="95" customWidth="1"/>
    <col min="5635" max="5648" width="11.42578125" style="95"/>
    <col min="5649" max="5649" width="19.28515625" style="95" customWidth="1"/>
    <col min="5650" max="5889" width="11.42578125" style="95"/>
    <col min="5890" max="5890" width="18.85546875" style="95" customWidth="1"/>
    <col min="5891" max="5904" width="11.42578125" style="95"/>
    <col min="5905" max="5905" width="19.28515625" style="95" customWidth="1"/>
    <col min="5906" max="6145" width="11.42578125" style="95"/>
    <col min="6146" max="6146" width="18.85546875" style="95" customWidth="1"/>
    <col min="6147" max="6160" width="11.42578125" style="95"/>
    <col min="6161" max="6161" width="19.28515625" style="95" customWidth="1"/>
    <col min="6162" max="6401" width="11.42578125" style="95"/>
    <col min="6402" max="6402" width="18.85546875" style="95" customWidth="1"/>
    <col min="6403" max="6416" width="11.42578125" style="95"/>
    <col min="6417" max="6417" width="19.28515625" style="95" customWidth="1"/>
    <col min="6418" max="6657" width="11.42578125" style="95"/>
    <col min="6658" max="6658" width="18.85546875" style="95" customWidth="1"/>
    <col min="6659" max="6672" width="11.42578125" style="95"/>
    <col min="6673" max="6673" width="19.28515625" style="95" customWidth="1"/>
    <col min="6674" max="6913" width="11.42578125" style="95"/>
    <col min="6914" max="6914" width="18.85546875" style="95" customWidth="1"/>
    <col min="6915" max="6928" width="11.42578125" style="95"/>
    <col min="6929" max="6929" width="19.28515625" style="95" customWidth="1"/>
    <col min="6930" max="7169" width="11.42578125" style="95"/>
    <col min="7170" max="7170" width="18.85546875" style="95" customWidth="1"/>
    <col min="7171" max="7184" width="11.42578125" style="95"/>
    <col min="7185" max="7185" width="19.28515625" style="95" customWidth="1"/>
    <col min="7186" max="7425" width="11.42578125" style="95"/>
    <col min="7426" max="7426" width="18.85546875" style="95" customWidth="1"/>
    <col min="7427" max="7440" width="11.42578125" style="95"/>
    <col min="7441" max="7441" width="19.28515625" style="95" customWidth="1"/>
    <col min="7442" max="7681" width="11.42578125" style="95"/>
    <col min="7682" max="7682" width="18.85546875" style="95" customWidth="1"/>
    <col min="7683" max="7696" width="11.42578125" style="95"/>
    <col min="7697" max="7697" width="19.28515625" style="95" customWidth="1"/>
    <col min="7698" max="7937" width="11.42578125" style="95"/>
    <col min="7938" max="7938" width="18.85546875" style="95" customWidth="1"/>
    <col min="7939" max="7952" width="11.42578125" style="95"/>
    <col min="7953" max="7953" width="19.28515625" style="95" customWidth="1"/>
    <col min="7954" max="8193" width="11.42578125" style="95"/>
    <col min="8194" max="8194" width="18.85546875" style="95" customWidth="1"/>
    <col min="8195" max="8208" width="11.42578125" style="95"/>
    <col min="8209" max="8209" width="19.28515625" style="95" customWidth="1"/>
    <col min="8210" max="8449" width="11.42578125" style="95"/>
    <col min="8450" max="8450" width="18.85546875" style="95" customWidth="1"/>
    <col min="8451" max="8464" width="11.42578125" style="95"/>
    <col min="8465" max="8465" width="19.28515625" style="95" customWidth="1"/>
    <col min="8466" max="8705" width="11.42578125" style="95"/>
    <col min="8706" max="8706" width="18.85546875" style="95" customWidth="1"/>
    <col min="8707" max="8720" width="11.42578125" style="95"/>
    <col min="8721" max="8721" width="19.28515625" style="95" customWidth="1"/>
    <col min="8722" max="8961" width="11.42578125" style="95"/>
    <col min="8962" max="8962" width="18.85546875" style="95" customWidth="1"/>
    <col min="8963" max="8976" width="11.42578125" style="95"/>
    <col min="8977" max="8977" width="19.28515625" style="95" customWidth="1"/>
    <col min="8978" max="9217" width="11.42578125" style="95"/>
    <col min="9218" max="9218" width="18.85546875" style="95" customWidth="1"/>
    <col min="9219" max="9232" width="11.42578125" style="95"/>
    <col min="9233" max="9233" width="19.28515625" style="95" customWidth="1"/>
    <col min="9234" max="9473" width="11.42578125" style="95"/>
    <col min="9474" max="9474" width="18.85546875" style="95" customWidth="1"/>
    <col min="9475" max="9488" width="11.42578125" style="95"/>
    <col min="9489" max="9489" width="19.28515625" style="95" customWidth="1"/>
    <col min="9490" max="9729" width="11.42578125" style="95"/>
    <col min="9730" max="9730" width="18.85546875" style="95" customWidth="1"/>
    <col min="9731" max="9744" width="11.42578125" style="95"/>
    <col min="9745" max="9745" width="19.28515625" style="95" customWidth="1"/>
    <col min="9746" max="9985" width="11.42578125" style="95"/>
    <col min="9986" max="9986" width="18.85546875" style="95" customWidth="1"/>
    <col min="9987" max="10000" width="11.42578125" style="95"/>
    <col min="10001" max="10001" width="19.28515625" style="95" customWidth="1"/>
    <col min="10002" max="10241" width="11.42578125" style="95"/>
    <col min="10242" max="10242" width="18.85546875" style="95" customWidth="1"/>
    <col min="10243" max="10256" width="11.42578125" style="95"/>
    <col min="10257" max="10257" width="19.28515625" style="95" customWidth="1"/>
    <col min="10258" max="10497" width="11.42578125" style="95"/>
    <col min="10498" max="10498" width="18.85546875" style="95" customWidth="1"/>
    <col min="10499" max="10512" width="11.42578125" style="95"/>
    <col min="10513" max="10513" width="19.28515625" style="95" customWidth="1"/>
    <col min="10514" max="10753" width="11.42578125" style="95"/>
    <col min="10754" max="10754" width="18.85546875" style="95" customWidth="1"/>
    <col min="10755" max="10768" width="11.42578125" style="95"/>
    <col min="10769" max="10769" width="19.28515625" style="95" customWidth="1"/>
    <col min="10770" max="11009" width="11.42578125" style="95"/>
    <col min="11010" max="11010" width="18.85546875" style="95" customWidth="1"/>
    <col min="11011" max="11024" width="11.42578125" style="95"/>
    <col min="11025" max="11025" width="19.28515625" style="95" customWidth="1"/>
    <col min="11026" max="11265" width="11.42578125" style="95"/>
    <col min="11266" max="11266" width="18.85546875" style="95" customWidth="1"/>
    <col min="11267" max="11280" width="11.42578125" style="95"/>
    <col min="11281" max="11281" width="19.28515625" style="95" customWidth="1"/>
    <col min="11282" max="11521" width="11.42578125" style="95"/>
    <col min="11522" max="11522" width="18.85546875" style="95" customWidth="1"/>
    <col min="11523" max="11536" width="11.42578125" style="95"/>
    <col min="11537" max="11537" width="19.28515625" style="95" customWidth="1"/>
    <col min="11538" max="11777" width="11.42578125" style="95"/>
    <col min="11778" max="11778" width="18.85546875" style="95" customWidth="1"/>
    <col min="11779" max="11792" width="11.42578125" style="95"/>
    <col min="11793" max="11793" width="19.28515625" style="95" customWidth="1"/>
    <col min="11794" max="12033" width="11.42578125" style="95"/>
    <col min="12034" max="12034" width="18.85546875" style="95" customWidth="1"/>
    <col min="12035" max="12048" width="11.42578125" style="95"/>
    <col min="12049" max="12049" width="19.28515625" style="95" customWidth="1"/>
    <col min="12050" max="12289" width="11.42578125" style="95"/>
    <col min="12290" max="12290" width="18.85546875" style="95" customWidth="1"/>
    <col min="12291" max="12304" width="11.42578125" style="95"/>
    <col min="12305" max="12305" width="19.28515625" style="95" customWidth="1"/>
    <col min="12306" max="12545" width="11.42578125" style="95"/>
    <col min="12546" max="12546" width="18.85546875" style="95" customWidth="1"/>
    <col min="12547" max="12560" width="11.42578125" style="95"/>
    <col min="12561" max="12561" width="19.28515625" style="95" customWidth="1"/>
    <col min="12562" max="12801" width="11.42578125" style="95"/>
    <col min="12802" max="12802" width="18.85546875" style="95" customWidth="1"/>
    <col min="12803" max="12816" width="11.42578125" style="95"/>
    <col min="12817" max="12817" width="19.28515625" style="95" customWidth="1"/>
    <col min="12818" max="13057" width="11.42578125" style="95"/>
    <col min="13058" max="13058" width="18.85546875" style="95" customWidth="1"/>
    <col min="13059" max="13072" width="11.42578125" style="95"/>
    <col min="13073" max="13073" width="19.28515625" style="95" customWidth="1"/>
    <col min="13074" max="13313" width="11.42578125" style="95"/>
    <col min="13314" max="13314" width="18.85546875" style="95" customWidth="1"/>
    <col min="13315" max="13328" width="11.42578125" style="95"/>
    <col min="13329" max="13329" width="19.28515625" style="95" customWidth="1"/>
    <col min="13330" max="13569" width="11.42578125" style="95"/>
    <col min="13570" max="13570" width="18.85546875" style="95" customWidth="1"/>
    <col min="13571" max="13584" width="11.42578125" style="95"/>
    <col min="13585" max="13585" width="19.28515625" style="95" customWidth="1"/>
    <col min="13586" max="13825" width="11.42578125" style="95"/>
    <col min="13826" max="13826" width="18.85546875" style="95" customWidth="1"/>
    <col min="13827" max="13840" width="11.42578125" style="95"/>
    <col min="13841" max="13841" width="19.28515625" style="95" customWidth="1"/>
    <col min="13842" max="14081" width="11.42578125" style="95"/>
    <col min="14082" max="14082" width="18.85546875" style="95" customWidth="1"/>
    <col min="14083" max="14096" width="11.42578125" style="95"/>
    <col min="14097" max="14097" width="19.28515625" style="95" customWidth="1"/>
    <col min="14098" max="14337" width="11.42578125" style="95"/>
    <col min="14338" max="14338" width="18.85546875" style="95" customWidth="1"/>
    <col min="14339" max="14352" width="11.42578125" style="95"/>
    <col min="14353" max="14353" width="19.28515625" style="95" customWidth="1"/>
    <col min="14354" max="14593" width="11.42578125" style="95"/>
    <col min="14594" max="14594" width="18.85546875" style="95" customWidth="1"/>
    <col min="14595" max="14608" width="11.42578125" style="95"/>
    <col min="14609" max="14609" width="19.28515625" style="95" customWidth="1"/>
    <col min="14610" max="14849" width="11.42578125" style="95"/>
    <col min="14850" max="14850" width="18.85546875" style="95" customWidth="1"/>
    <col min="14851" max="14864" width="11.42578125" style="95"/>
    <col min="14865" max="14865" width="19.28515625" style="95" customWidth="1"/>
    <col min="14866" max="15105" width="11.42578125" style="95"/>
    <col min="15106" max="15106" width="18.85546875" style="95" customWidth="1"/>
    <col min="15107" max="15120" width="11.42578125" style="95"/>
    <col min="15121" max="15121" width="19.28515625" style="95" customWidth="1"/>
    <col min="15122" max="15361" width="11.42578125" style="95"/>
    <col min="15362" max="15362" width="18.85546875" style="95" customWidth="1"/>
    <col min="15363" max="15376" width="11.42578125" style="95"/>
    <col min="15377" max="15377" width="19.28515625" style="95" customWidth="1"/>
    <col min="15378" max="15617" width="11.42578125" style="95"/>
    <col min="15618" max="15618" width="18.85546875" style="95" customWidth="1"/>
    <col min="15619" max="15632" width="11.42578125" style="95"/>
    <col min="15633" max="15633" width="19.28515625" style="95" customWidth="1"/>
    <col min="15634" max="15873" width="11.42578125" style="95"/>
    <col min="15874" max="15874" width="18.85546875" style="95" customWidth="1"/>
    <col min="15875" max="15888" width="11.42578125" style="95"/>
    <col min="15889" max="15889" width="19.28515625" style="95" customWidth="1"/>
    <col min="15890" max="16129" width="11.42578125" style="95"/>
    <col min="16130" max="16130" width="18.85546875" style="95" customWidth="1"/>
    <col min="16131" max="16144" width="11.42578125" style="95"/>
    <col min="16145" max="16145" width="19.28515625" style="95" customWidth="1"/>
    <col min="16146" max="16384" width="11.42578125" style="95"/>
  </cols>
  <sheetData>
    <row r="1" spans="2:30" x14ac:dyDescent="0.25">
      <c r="B1" s="145" t="s">
        <v>93</v>
      </c>
      <c r="Q1" s="145" t="str">
        <f>+B1</f>
        <v>AUTORIDAD DE FISCALIZACIÓN DE ELECTRICIDAD Y TECNOLOGÍA NUCLEAR (AETN)</v>
      </c>
    </row>
    <row r="2" spans="2:30" x14ac:dyDescent="0.25">
      <c r="B2" s="145" t="s">
        <v>153</v>
      </c>
      <c r="Q2" s="145" t="str">
        <f>+B2</f>
        <v>ENDE DELBENI S.A.M. - (Sistema Yucumo)</v>
      </c>
    </row>
    <row r="3" spans="2:30" x14ac:dyDescent="0.25">
      <c r="B3" s="145" t="str">
        <f>+'ENDE DELBENI - Trinidad'!B3</f>
        <v>CONSOLIDADO - con IVA</v>
      </c>
      <c r="Q3" s="145" t="str">
        <f>+'ENDE DELBENI - Trinidad'!R3</f>
        <v>CONSOLIDADO - sin IVA</v>
      </c>
    </row>
    <row r="4" spans="2:30" x14ac:dyDescent="0.25">
      <c r="B4" s="145" t="str">
        <f>+'ENDE DELBENI - Trinidad'!B4</f>
        <v>ESTADÍSTICAS GESTIÓN 2025</v>
      </c>
      <c r="Q4" s="145" t="str">
        <f>+B4</f>
        <v>ESTADÍSTICAS GESTIÓN 2025</v>
      </c>
    </row>
    <row r="6" spans="2:30" x14ac:dyDescent="0.25">
      <c r="B6" s="145" t="s">
        <v>157</v>
      </c>
      <c r="Q6" s="145" t="str">
        <f>+B6</f>
        <v>NÚMERO DE CONSUMIDORES</v>
      </c>
    </row>
    <row r="8" spans="2:30" x14ac:dyDescent="0.25">
      <c r="B8" s="182" t="s">
        <v>87</v>
      </c>
      <c r="C8" s="202" t="s">
        <v>2</v>
      </c>
      <c r="D8" s="202" t="s">
        <v>3</v>
      </c>
      <c r="E8" s="202" t="s">
        <v>4</v>
      </c>
      <c r="F8" s="202" t="s">
        <v>5</v>
      </c>
      <c r="G8" s="202" t="s">
        <v>6</v>
      </c>
      <c r="H8" s="202" t="s">
        <v>7</v>
      </c>
      <c r="I8" s="202" t="s">
        <v>8</v>
      </c>
      <c r="J8" s="202" t="s">
        <v>9</v>
      </c>
      <c r="K8" s="202" t="s">
        <v>10</v>
      </c>
      <c r="L8" s="202" t="s">
        <v>11</v>
      </c>
      <c r="M8" s="202" t="s">
        <v>12</v>
      </c>
      <c r="N8" s="202" t="s">
        <v>13</v>
      </c>
      <c r="O8" s="194" t="s">
        <v>14</v>
      </c>
      <c r="Q8" s="228" t="s">
        <v>87</v>
      </c>
      <c r="R8" s="184" t="s">
        <v>2</v>
      </c>
      <c r="S8" s="184" t="s">
        <v>3</v>
      </c>
      <c r="T8" s="184" t="s">
        <v>4</v>
      </c>
      <c r="U8" s="184" t="s">
        <v>5</v>
      </c>
      <c r="V8" s="184" t="s">
        <v>6</v>
      </c>
      <c r="W8" s="184" t="s">
        <v>7</v>
      </c>
      <c r="X8" s="184" t="s">
        <v>8</v>
      </c>
      <c r="Y8" s="184" t="s">
        <v>9</v>
      </c>
      <c r="Z8" s="184" t="s">
        <v>10</v>
      </c>
      <c r="AA8" s="184" t="s">
        <v>11</v>
      </c>
      <c r="AB8" s="184" t="s">
        <v>12</v>
      </c>
      <c r="AC8" s="184" t="s">
        <v>13</v>
      </c>
      <c r="AD8" s="194" t="s">
        <v>14</v>
      </c>
    </row>
    <row r="9" spans="2:30" x14ac:dyDescent="0.25">
      <c r="B9" s="148" t="s">
        <v>102</v>
      </c>
      <c r="C9" s="204">
        <f>+'[108]CONSOLIDADO (2)'!B10</f>
        <v>3434</v>
      </c>
      <c r="D9" s="204">
        <f>+'[108]CONSOLIDADO (2)'!C10</f>
        <v>3458</v>
      </c>
      <c r="E9" s="204">
        <f>+'[108]CONSOLIDADO (2)'!D10</f>
        <v>3470</v>
      </c>
      <c r="F9" s="204">
        <f>+'[108]CONSOLIDADO (2)'!E10</f>
        <v>3460</v>
      </c>
      <c r="G9" s="204">
        <f>+'[108]CONSOLIDADO (2)'!F10</f>
        <v>0</v>
      </c>
      <c r="H9" s="204">
        <f>+'[108]CONSOLIDADO (2)'!G10</f>
        <v>0</v>
      </c>
      <c r="I9" s="204">
        <f>+'[108]CONSOLIDADO (2)'!H10</f>
        <v>0</v>
      </c>
      <c r="J9" s="204">
        <f>+'[108]CONSOLIDADO (2)'!I10</f>
        <v>0</v>
      </c>
      <c r="K9" s="204">
        <f>+'[108]CONSOLIDADO (2)'!J10</f>
        <v>0</v>
      </c>
      <c r="L9" s="204">
        <f>+'[108]CONSOLIDADO (2)'!K10</f>
        <v>0</v>
      </c>
      <c r="M9" s="204">
        <f>+'[108]CONSOLIDADO (2)'!L10</f>
        <v>0</v>
      </c>
      <c r="N9" s="204">
        <f>+'[108]CONSOLIDADO (2)'!M10</f>
        <v>0</v>
      </c>
      <c r="O9" s="205">
        <f>N9</f>
        <v>0</v>
      </c>
      <c r="Q9" s="221" t="str">
        <f>+B9</f>
        <v>Domiciliario</v>
      </c>
      <c r="R9" s="118">
        <f>C9</f>
        <v>3434</v>
      </c>
      <c r="S9" s="118">
        <f t="shared" ref="S9:AC14" si="0">D9</f>
        <v>3458</v>
      </c>
      <c r="T9" s="118">
        <f t="shared" si="0"/>
        <v>3470</v>
      </c>
      <c r="U9" s="118">
        <f t="shared" si="0"/>
        <v>3460</v>
      </c>
      <c r="V9" s="118">
        <f t="shared" si="0"/>
        <v>0</v>
      </c>
      <c r="W9" s="118">
        <f t="shared" si="0"/>
        <v>0</v>
      </c>
      <c r="X9" s="118">
        <f t="shared" si="0"/>
        <v>0</v>
      </c>
      <c r="Y9" s="118">
        <f t="shared" si="0"/>
        <v>0</v>
      </c>
      <c r="Z9" s="118">
        <f t="shared" si="0"/>
        <v>0</v>
      </c>
      <c r="AA9" s="118">
        <f t="shared" si="0"/>
        <v>0</v>
      </c>
      <c r="AB9" s="118">
        <f t="shared" si="0"/>
        <v>0</v>
      </c>
      <c r="AC9" s="118">
        <f t="shared" si="0"/>
        <v>0</v>
      </c>
      <c r="AD9" s="143">
        <f>AC9</f>
        <v>0</v>
      </c>
    </row>
    <row r="10" spans="2:30" x14ac:dyDescent="0.25">
      <c r="B10" s="148" t="s">
        <v>18</v>
      </c>
      <c r="C10" s="204">
        <f>+'[108]CONSOLIDADO (2)'!B11</f>
        <v>354</v>
      </c>
      <c r="D10" s="204">
        <f>+'[108]CONSOLIDADO (2)'!C11</f>
        <v>356</v>
      </c>
      <c r="E10" s="204">
        <f>+'[108]CONSOLIDADO (2)'!D11</f>
        <v>358</v>
      </c>
      <c r="F10" s="204">
        <f>+'[108]CONSOLIDADO (2)'!E11</f>
        <v>359</v>
      </c>
      <c r="G10" s="204">
        <f>+'[108]CONSOLIDADO (2)'!F11</f>
        <v>0</v>
      </c>
      <c r="H10" s="204">
        <f>+'[108]CONSOLIDADO (2)'!G11</f>
        <v>0</v>
      </c>
      <c r="I10" s="204">
        <f>+'[108]CONSOLIDADO (2)'!H11</f>
        <v>0</v>
      </c>
      <c r="J10" s="204">
        <f>+'[108]CONSOLIDADO (2)'!I11</f>
        <v>0</v>
      </c>
      <c r="K10" s="204">
        <f>+'[108]CONSOLIDADO (2)'!J11</f>
        <v>0</v>
      </c>
      <c r="L10" s="204">
        <f>+'[108]CONSOLIDADO (2)'!K11</f>
        <v>0</v>
      </c>
      <c r="M10" s="204">
        <f>+'[108]CONSOLIDADO (2)'!L11</f>
        <v>0</v>
      </c>
      <c r="N10" s="204">
        <f>+'[108]CONSOLIDADO (2)'!M11</f>
        <v>0</v>
      </c>
      <c r="O10" s="205">
        <f t="shared" ref="O10:O14" si="1">N10</f>
        <v>0</v>
      </c>
      <c r="Q10" s="221" t="str">
        <f>+B10</f>
        <v>General</v>
      </c>
      <c r="R10" s="118">
        <f t="shared" ref="R10:R14" si="2">C10</f>
        <v>354</v>
      </c>
      <c r="S10" s="118">
        <f t="shared" si="0"/>
        <v>356</v>
      </c>
      <c r="T10" s="118">
        <f t="shared" si="0"/>
        <v>358</v>
      </c>
      <c r="U10" s="118">
        <f t="shared" si="0"/>
        <v>359</v>
      </c>
      <c r="V10" s="118">
        <f t="shared" si="0"/>
        <v>0</v>
      </c>
      <c r="W10" s="118">
        <f t="shared" si="0"/>
        <v>0</v>
      </c>
      <c r="X10" s="118">
        <f t="shared" si="0"/>
        <v>0</v>
      </c>
      <c r="Y10" s="118">
        <f t="shared" si="0"/>
        <v>0</v>
      </c>
      <c r="Z10" s="118">
        <f t="shared" si="0"/>
        <v>0</v>
      </c>
      <c r="AA10" s="118">
        <f t="shared" si="0"/>
        <v>0</v>
      </c>
      <c r="AB10" s="118">
        <f t="shared" si="0"/>
        <v>0</v>
      </c>
      <c r="AC10" s="118">
        <f t="shared" si="0"/>
        <v>0</v>
      </c>
      <c r="AD10" s="143">
        <f>AC10</f>
        <v>0</v>
      </c>
    </row>
    <row r="11" spans="2:30" x14ac:dyDescent="0.25">
      <c r="B11" s="148" t="s">
        <v>19</v>
      </c>
      <c r="C11" s="204">
        <f>+'[108]CONSOLIDADO (2)'!B12</f>
        <v>29</v>
      </c>
      <c r="D11" s="204">
        <f>+'[108]CONSOLIDADO (2)'!C12</f>
        <v>30</v>
      </c>
      <c r="E11" s="204">
        <f>+'[108]CONSOLIDADO (2)'!D12</f>
        <v>29</v>
      </c>
      <c r="F11" s="204">
        <f>+'[108]CONSOLIDADO (2)'!E12</f>
        <v>29</v>
      </c>
      <c r="G11" s="204">
        <f>+'[108]CONSOLIDADO (2)'!F12</f>
        <v>0</v>
      </c>
      <c r="H11" s="204">
        <f>+'[108]CONSOLIDADO (2)'!G12</f>
        <v>0</v>
      </c>
      <c r="I11" s="204">
        <f>+'[108]CONSOLIDADO (2)'!H12</f>
        <v>0</v>
      </c>
      <c r="J11" s="204">
        <f>+'[108]CONSOLIDADO (2)'!I12</f>
        <v>0</v>
      </c>
      <c r="K11" s="204">
        <f>+'[108]CONSOLIDADO (2)'!J12</f>
        <v>0</v>
      </c>
      <c r="L11" s="204">
        <f>+'[108]CONSOLIDADO (2)'!K12</f>
        <v>0</v>
      </c>
      <c r="M11" s="204">
        <f>+'[108]CONSOLIDADO (2)'!L12</f>
        <v>0</v>
      </c>
      <c r="N11" s="204">
        <f>+'[108]CONSOLIDADO (2)'!M12</f>
        <v>0</v>
      </c>
      <c r="O11" s="205">
        <f t="shared" si="1"/>
        <v>0</v>
      </c>
      <c r="Q11" s="221" t="str">
        <f t="shared" ref="Q11:Q14" si="3">+B11</f>
        <v>Industrial</v>
      </c>
      <c r="R11" s="118">
        <f t="shared" si="2"/>
        <v>29</v>
      </c>
      <c r="S11" s="118">
        <f t="shared" si="0"/>
        <v>30</v>
      </c>
      <c r="T11" s="118">
        <f t="shared" si="0"/>
        <v>29</v>
      </c>
      <c r="U11" s="118">
        <f t="shared" si="0"/>
        <v>29</v>
      </c>
      <c r="V11" s="118">
        <f t="shared" si="0"/>
        <v>0</v>
      </c>
      <c r="W11" s="118">
        <f t="shared" si="0"/>
        <v>0</v>
      </c>
      <c r="X11" s="118">
        <f t="shared" si="0"/>
        <v>0</v>
      </c>
      <c r="Y11" s="118">
        <f t="shared" si="0"/>
        <v>0</v>
      </c>
      <c r="Z11" s="118">
        <f t="shared" si="0"/>
        <v>0</v>
      </c>
      <c r="AA11" s="118">
        <f t="shared" si="0"/>
        <v>0</v>
      </c>
      <c r="AB11" s="118">
        <f t="shared" si="0"/>
        <v>0</v>
      </c>
      <c r="AC11" s="118">
        <f t="shared" si="0"/>
        <v>0</v>
      </c>
      <c r="AD11" s="143">
        <f t="shared" ref="AD11:AD14" si="4">AC11</f>
        <v>0</v>
      </c>
    </row>
    <row r="12" spans="2:30" x14ac:dyDescent="0.25">
      <c r="B12" s="148" t="s">
        <v>91</v>
      </c>
      <c r="C12" s="204">
        <f>+'[108]CONSOLIDADO (2)'!B13</f>
        <v>0</v>
      </c>
      <c r="D12" s="204">
        <f>+'[108]CONSOLIDADO (2)'!C13</f>
        <v>0</v>
      </c>
      <c r="E12" s="204">
        <f>+'[108]CONSOLIDADO (2)'!D13</f>
        <v>0</v>
      </c>
      <c r="F12" s="204">
        <f>+'[108]CONSOLIDADO (2)'!E13</f>
        <v>0</v>
      </c>
      <c r="G12" s="204">
        <f>+'[108]CONSOLIDADO (2)'!F13</f>
        <v>0</v>
      </c>
      <c r="H12" s="204">
        <f>+'[108]CONSOLIDADO (2)'!G13</f>
        <v>0</v>
      </c>
      <c r="I12" s="204">
        <f>+'[108]CONSOLIDADO (2)'!H13</f>
        <v>0</v>
      </c>
      <c r="J12" s="204">
        <f>+'[108]CONSOLIDADO (2)'!I13</f>
        <v>0</v>
      </c>
      <c r="K12" s="204">
        <f>+'[108]CONSOLIDADO (2)'!J13</f>
        <v>0</v>
      </c>
      <c r="L12" s="204">
        <f>+'[108]CONSOLIDADO (2)'!K13</f>
        <v>0</v>
      </c>
      <c r="M12" s="204">
        <f>+'[108]CONSOLIDADO (2)'!L13</f>
        <v>0</v>
      </c>
      <c r="N12" s="204">
        <f>+'[108]CONSOLIDADO (2)'!M13</f>
        <v>0</v>
      </c>
      <c r="O12" s="205">
        <f t="shared" si="1"/>
        <v>0</v>
      </c>
      <c r="Q12" s="221" t="str">
        <f t="shared" si="3"/>
        <v>Minería</v>
      </c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43"/>
    </row>
    <row r="13" spans="2:30" x14ac:dyDescent="0.25">
      <c r="B13" s="148" t="s">
        <v>21</v>
      </c>
      <c r="C13" s="204">
        <f>+'[108]CONSOLIDADO (2)'!B14</f>
        <v>2</v>
      </c>
      <c r="D13" s="204">
        <f>+'[108]CONSOLIDADO (2)'!C14</f>
        <v>2</v>
      </c>
      <c r="E13" s="204">
        <f>+'[108]CONSOLIDADO (2)'!D14</f>
        <v>2</v>
      </c>
      <c r="F13" s="204">
        <f>+'[108]CONSOLIDADO (2)'!E14</f>
        <v>2</v>
      </c>
      <c r="G13" s="204">
        <f>+'[108]CONSOLIDADO (2)'!F14</f>
        <v>0</v>
      </c>
      <c r="H13" s="204">
        <f>+'[108]CONSOLIDADO (2)'!G14</f>
        <v>0</v>
      </c>
      <c r="I13" s="204">
        <f>+'[108]CONSOLIDADO (2)'!H14</f>
        <v>0</v>
      </c>
      <c r="J13" s="204">
        <f>+'[108]CONSOLIDADO (2)'!I14</f>
        <v>0</v>
      </c>
      <c r="K13" s="204">
        <f>+'[108]CONSOLIDADO (2)'!J14</f>
        <v>0</v>
      </c>
      <c r="L13" s="204">
        <f>+'[108]CONSOLIDADO (2)'!K14</f>
        <v>0</v>
      </c>
      <c r="M13" s="204">
        <f>+'[108]CONSOLIDADO (2)'!L14</f>
        <v>0</v>
      </c>
      <c r="N13" s="204">
        <f>+'[108]CONSOLIDADO (2)'!M14</f>
        <v>0</v>
      </c>
      <c r="O13" s="205">
        <f t="shared" si="1"/>
        <v>0</v>
      </c>
      <c r="Q13" s="221" t="str">
        <f t="shared" si="3"/>
        <v>Alumbrado Público</v>
      </c>
      <c r="R13" s="118">
        <f t="shared" si="2"/>
        <v>2</v>
      </c>
      <c r="S13" s="118">
        <f t="shared" si="0"/>
        <v>2</v>
      </c>
      <c r="T13" s="118">
        <f t="shared" si="0"/>
        <v>2</v>
      </c>
      <c r="U13" s="118">
        <f t="shared" si="0"/>
        <v>2</v>
      </c>
      <c r="V13" s="118">
        <f t="shared" si="0"/>
        <v>0</v>
      </c>
      <c r="W13" s="118">
        <f t="shared" si="0"/>
        <v>0</v>
      </c>
      <c r="X13" s="118">
        <f t="shared" si="0"/>
        <v>0</v>
      </c>
      <c r="Y13" s="118">
        <f t="shared" si="0"/>
        <v>0</v>
      </c>
      <c r="Z13" s="118">
        <f t="shared" si="0"/>
        <v>0</v>
      </c>
      <c r="AA13" s="118">
        <f t="shared" si="0"/>
        <v>0</v>
      </c>
      <c r="AB13" s="118">
        <f t="shared" si="0"/>
        <v>0</v>
      </c>
      <c r="AC13" s="118">
        <f t="shared" si="0"/>
        <v>0</v>
      </c>
      <c r="AD13" s="143">
        <f t="shared" si="4"/>
        <v>0</v>
      </c>
    </row>
    <row r="14" spans="2:30" x14ac:dyDescent="0.25">
      <c r="B14" s="164" t="s">
        <v>22</v>
      </c>
      <c r="C14" s="204">
        <f>+'[108]CONSOLIDADO (2)'!B15</f>
        <v>8</v>
      </c>
      <c r="D14" s="204">
        <f>+'[108]CONSOLIDADO (2)'!C15</f>
        <v>9</v>
      </c>
      <c r="E14" s="204">
        <f>+'[108]CONSOLIDADO (2)'!D15</f>
        <v>8</v>
      </c>
      <c r="F14" s="204">
        <f>+'[108]CONSOLIDADO (2)'!E15</f>
        <v>9</v>
      </c>
      <c r="G14" s="204">
        <f>+'[108]CONSOLIDADO (2)'!F15</f>
        <v>0</v>
      </c>
      <c r="H14" s="204">
        <f>+'[108]CONSOLIDADO (2)'!G15</f>
        <v>0</v>
      </c>
      <c r="I14" s="204">
        <f>+'[108]CONSOLIDADO (2)'!H15</f>
        <v>0</v>
      </c>
      <c r="J14" s="204">
        <f>+'[108]CONSOLIDADO (2)'!I15</f>
        <v>0</v>
      </c>
      <c r="K14" s="204">
        <f>+'[108]CONSOLIDADO (2)'!J15</f>
        <v>0</v>
      </c>
      <c r="L14" s="204">
        <f>+'[108]CONSOLIDADO (2)'!K15</f>
        <v>0</v>
      </c>
      <c r="M14" s="204">
        <f>+'[108]CONSOLIDADO (2)'!L15</f>
        <v>0</v>
      </c>
      <c r="N14" s="204">
        <f>+'[108]CONSOLIDADO (2)'!M15</f>
        <v>0</v>
      </c>
      <c r="O14" s="205">
        <f t="shared" si="1"/>
        <v>0</v>
      </c>
      <c r="Q14" s="221" t="str">
        <f t="shared" si="3"/>
        <v>Otros</v>
      </c>
      <c r="R14" s="118">
        <f t="shared" si="2"/>
        <v>8</v>
      </c>
      <c r="S14" s="118">
        <f t="shared" si="0"/>
        <v>9</v>
      </c>
      <c r="T14" s="118">
        <f t="shared" si="0"/>
        <v>8</v>
      </c>
      <c r="U14" s="118">
        <f t="shared" si="0"/>
        <v>9</v>
      </c>
      <c r="V14" s="118">
        <f t="shared" si="0"/>
        <v>0</v>
      </c>
      <c r="W14" s="118">
        <f t="shared" si="0"/>
        <v>0</v>
      </c>
      <c r="X14" s="118">
        <f t="shared" si="0"/>
        <v>0</v>
      </c>
      <c r="Y14" s="118">
        <f t="shared" si="0"/>
        <v>0</v>
      </c>
      <c r="Z14" s="118">
        <f t="shared" si="0"/>
        <v>0</v>
      </c>
      <c r="AA14" s="118">
        <f t="shared" si="0"/>
        <v>0</v>
      </c>
      <c r="AB14" s="118">
        <f t="shared" si="0"/>
        <v>0</v>
      </c>
      <c r="AC14" s="118">
        <f t="shared" si="0"/>
        <v>0</v>
      </c>
      <c r="AD14" s="143">
        <f t="shared" si="4"/>
        <v>0</v>
      </c>
    </row>
    <row r="15" spans="2:30" x14ac:dyDescent="0.25">
      <c r="B15" s="167" t="s">
        <v>14</v>
      </c>
      <c r="C15" s="206">
        <f>SUM(C9:C14)</f>
        <v>3827</v>
      </c>
      <c r="D15" s="206">
        <f t="shared" ref="D15:N15" si="5">SUM(D9:D14)</f>
        <v>3855</v>
      </c>
      <c r="E15" s="206">
        <f t="shared" si="5"/>
        <v>3867</v>
      </c>
      <c r="F15" s="206">
        <f t="shared" si="5"/>
        <v>3859</v>
      </c>
      <c r="G15" s="206">
        <f t="shared" ref="G15:N15" si="6">SUM(G9:G14)</f>
        <v>0</v>
      </c>
      <c r="H15" s="206">
        <f t="shared" si="6"/>
        <v>0</v>
      </c>
      <c r="I15" s="206">
        <f t="shared" si="6"/>
        <v>0</v>
      </c>
      <c r="J15" s="206">
        <f t="shared" si="6"/>
        <v>0</v>
      </c>
      <c r="K15" s="206">
        <f t="shared" si="6"/>
        <v>0</v>
      </c>
      <c r="L15" s="206">
        <f t="shared" si="6"/>
        <v>0</v>
      </c>
      <c r="M15" s="206">
        <f t="shared" si="6"/>
        <v>0</v>
      </c>
      <c r="N15" s="206">
        <f t="shared" si="6"/>
        <v>0</v>
      </c>
      <c r="O15" s="207">
        <f>SUM(O9:O14)</f>
        <v>0</v>
      </c>
      <c r="Q15" s="143" t="s">
        <v>14</v>
      </c>
      <c r="R15" s="143">
        <f>SUM(R9:R14)</f>
        <v>3827</v>
      </c>
      <c r="S15" s="143">
        <f>SUM(S9:S14)</f>
        <v>3855</v>
      </c>
      <c r="T15" s="143">
        <f>SUM(T9:T14)</f>
        <v>3867</v>
      </c>
      <c r="U15" s="143">
        <f>SUM(U9:U14)</f>
        <v>3859</v>
      </c>
      <c r="V15" s="143">
        <f t="shared" ref="V15:AC15" si="7">SUM(V9:V14)</f>
        <v>0</v>
      </c>
      <c r="W15" s="143">
        <f t="shared" si="7"/>
        <v>0</v>
      </c>
      <c r="X15" s="143">
        <f t="shared" si="7"/>
        <v>0</v>
      </c>
      <c r="Y15" s="143">
        <f t="shared" si="7"/>
        <v>0</v>
      </c>
      <c r="Z15" s="143">
        <f t="shared" si="7"/>
        <v>0</v>
      </c>
      <c r="AA15" s="143">
        <f t="shared" si="7"/>
        <v>0</v>
      </c>
      <c r="AB15" s="143">
        <f t="shared" si="7"/>
        <v>0</v>
      </c>
      <c r="AC15" s="143">
        <f t="shared" si="7"/>
        <v>0</v>
      </c>
      <c r="AD15" s="143">
        <f>SUM(AD9:AD14)</f>
        <v>0</v>
      </c>
    </row>
    <row r="18" spans="2:30" x14ac:dyDescent="0.25">
      <c r="B18" s="145" t="s">
        <v>57</v>
      </c>
      <c r="Q18" s="145" t="s">
        <v>57</v>
      </c>
    </row>
    <row r="20" spans="2:30" x14ac:dyDescent="0.25">
      <c r="B20" s="182" t="s">
        <v>87</v>
      </c>
      <c r="C20" s="233" t="s">
        <v>2</v>
      </c>
      <c r="D20" s="233" t="s">
        <v>3</v>
      </c>
      <c r="E20" s="233" t="s">
        <v>4</v>
      </c>
      <c r="F20" s="233" t="s">
        <v>5</v>
      </c>
      <c r="G20" s="233" t="s">
        <v>6</v>
      </c>
      <c r="H20" s="233" t="s">
        <v>7</v>
      </c>
      <c r="I20" s="233" t="s">
        <v>8</v>
      </c>
      <c r="J20" s="233" t="s">
        <v>9</v>
      </c>
      <c r="K20" s="233" t="s">
        <v>10</v>
      </c>
      <c r="L20" s="233" t="s">
        <v>11</v>
      </c>
      <c r="M20" s="233" t="s">
        <v>12</v>
      </c>
      <c r="N20" s="233" t="s">
        <v>13</v>
      </c>
      <c r="O20" s="234" t="s">
        <v>14</v>
      </c>
      <c r="Q20" s="228" t="s">
        <v>87</v>
      </c>
      <c r="R20" s="184" t="s">
        <v>2</v>
      </c>
      <c r="S20" s="184" t="s">
        <v>3</v>
      </c>
      <c r="T20" s="184" t="s">
        <v>4</v>
      </c>
      <c r="U20" s="184" t="s">
        <v>5</v>
      </c>
      <c r="V20" s="184" t="s">
        <v>6</v>
      </c>
      <c r="W20" s="184" t="s">
        <v>7</v>
      </c>
      <c r="X20" s="184" t="s">
        <v>8</v>
      </c>
      <c r="Y20" s="184" t="s">
        <v>9</v>
      </c>
      <c r="Z20" s="184" t="s">
        <v>10</v>
      </c>
      <c r="AA20" s="184" t="s">
        <v>11</v>
      </c>
      <c r="AB20" s="184" t="s">
        <v>12</v>
      </c>
      <c r="AC20" s="184" t="s">
        <v>13</v>
      </c>
      <c r="AD20" s="184" t="s">
        <v>14</v>
      </c>
    </row>
    <row r="21" spans="2:30" x14ac:dyDescent="0.25">
      <c r="B21" s="148" t="s">
        <v>102</v>
      </c>
      <c r="C21" s="229">
        <f>+'[108]CONSOLIDADO (2)'!B22</f>
        <v>248.34500000000003</v>
      </c>
      <c r="D21" s="229">
        <f>+'[108]CONSOLIDADO (2)'!C22</f>
        <v>232.81100000000001</v>
      </c>
      <c r="E21" s="229">
        <f>+'[108]CONSOLIDADO (2)'!D22</f>
        <v>234.48</v>
      </c>
      <c r="F21" s="229">
        <f>+'[108]CONSOLIDADO (2)'!E22</f>
        <v>216.91300000000001</v>
      </c>
      <c r="G21" s="229">
        <f>+'[108]CONSOLIDADO (2)'!F22</f>
        <v>0</v>
      </c>
      <c r="H21" s="229">
        <f>+'[108]CONSOLIDADO (2)'!G22</f>
        <v>0</v>
      </c>
      <c r="I21" s="229">
        <f>+'[108]CONSOLIDADO (2)'!H22</f>
        <v>0</v>
      </c>
      <c r="J21" s="229">
        <f>+'[108]CONSOLIDADO (2)'!I22</f>
        <v>0</v>
      </c>
      <c r="K21" s="229">
        <f>+'[108]CONSOLIDADO (2)'!J22</f>
        <v>0</v>
      </c>
      <c r="L21" s="229">
        <f>+'[108]CONSOLIDADO (2)'!K22</f>
        <v>0</v>
      </c>
      <c r="M21" s="229">
        <f>+'[108]CONSOLIDADO (2)'!L22</f>
        <v>0</v>
      </c>
      <c r="N21" s="229">
        <f>+'[108]CONSOLIDADO (2)'!M22</f>
        <v>0</v>
      </c>
      <c r="O21" s="231">
        <f>SUM(C21:N21)</f>
        <v>932.54900000000009</v>
      </c>
      <c r="Q21" s="221" t="str">
        <f>+B21</f>
        <v>Domiciliario</v>
      </c>
      <c r="R21" s="118">
        <f>C21</f>
        <v>248.34500000000003</v>
      </c>
      <c r="S21" s="118">
        <f>D21</f>
        <v>232.81100000000001</v>
      </c>
      <c r="T21" s="118">
        <f t="shared" ref="T21:AC26" si="8">E21</f>
        <v>234.48</v>
      </c>
      <c r="U21" s="118">
        <f t="shared" si="8"/>
        <v>216.91300000000001</v>
      </c>
      <c r="V21" s="118">
        <f t="shared" si="8"/>
        <v>0</v>
      </c>
      <c r="W21" s="118">
        <f t="shared" si="8"/>
        <v>0</v>
      </c>
      <c r="X21" s="118">
        <f t="shared" si="8"/>
        <v>0</v>
      </c>
      <c r="Y21" s="118">
        <f t="shared" si="8"/>
        <v>0</v>
      </c>
      <c r="Z21" s="118">
        <f t="shared" si="8"/>
        <v>0</v>
      </c>
      <c r="AA21" s="118">
        <f t="shared" si="8"/>
        <v>0</v>
      </c>
      <c r="AB21" s="118">
        <f t="shared" si="8"/>
        <v>0</v>
      </c>
      <c r="AC21" s="118">
        <f t="shared" si="8"/>
        <v>0</v>
      </c>
      <c r="AD21" s="118">
        <f>SUM(R21:AC21)</f>
        <v>932.54900000000009</v>
      </c>
    </row>
    <row r="22" spans="2:30" x14ac:dyDescent="0.25">
      <c r="B22" s="148" t="s">
        <v>18</v>
      </c>
      <c r="C22" s="229">
        <f>+'[108]CONSOLIDADO (2)'!B23</f>
        <v>111.64400000000001</v>
      </c>
      <c r="D22" s="229">
        <f>+'[108]CONSOLIDADO (2)'!C23</f>
        <v>108.571</v>
      </c>
      <c r="E22" s="229">
        <f>+'[108]CONSOLIDADO (2)'!D23</f>
        <v>105.66699999999999</v>
      </c>
      <c r="F22" s="229">
        <f>+'[108]CONSOLIDADO (2)'!E23</f>
        <v>104.048</v>
      </c>
      <c r="G22" s="229">
        <f>+'[108]CONSOLIDADO (2)'!F23</f>
        <v>0</v>
      </c>
      <c r="H22" s="229">
        <f>+'[108]CONSOLIDADO (2)'!G23</f>
        <v>0</v>
      </c>
      <c r="I22" s="229">
        <f>+'[108]CONSOLIDADO (2)'!H23</f>
        <v>0</v>
      </c>
      <c r="J22" s="229">
        <f>+'[108]CONSOLIDADO (2)'!I23</f>
        <v>0</v>
      </c>
      <c r="K22" s="229">
        <f>+'[108]CONSOLIDADO (2)'!J23</f>
        <v>0</v>
      </c>
      <c r="L22" s="229">
        <f>+'[108]CONSOLIDADO (2)'!K23</f>
        <v>0</v>
      </c>
      <c r="M22" s="229">
        <f>+'[108]CONSOLIDADO (2)'!L23</f>
        <v>0</v>
      </c>
      <c r="N22" s="229">
        <f>+'[108]CONSOLIDADO (2)'!M23</f>
        <v>0</v>
      </c>
      <c r="O22" s="231">
        <f>SUM(C22:N22)</f>
        <v>429.93</v>
      </c>
      <c r="Q22" s="221" t="str">
        <f>+B22</f>
        <v>General</v>
      </c>
      <c r="R22" s="118">
        <f t="shared" ref="R22:S26" si="9">C22</f>
        <v>111.64400000000001</v>
      </c>
      <c r="S22" s="118">
        <f t="shared" si="9"/>
        <v>108.571</v>
      </c>
      <c r="T22" s="118">
        <f t="shared" si="8"/>
        <v>105.66699999999999</v>
      </c>
      <c r="U22" s="118">
        <f t="shared" si="8"/>
        <v>104.048</v>
      </c>
      <c r="V22" s="118">
        <f t="shared" si="8"/>
        <v>0</v>
      </c>
      <c r="W22" s="118">
        <f t="shared" si="8"/>
        <v>0</v>
      </c>
      <c r="X22" s="118">
        <f t="shared" si="8"/>
        <v>0</v>
      </c>
      <c r="Y22" s="118">
        <f t="shared" si="8"/>
        <v>0</v>
      </c>
      <c r="Z22" s="118">
        <f t="shared" si="8"/>
        <v>0</v>
      </c>
      <c r="AA22" s="118">
        <f t="shared" si="8"/>
        <v>0</v>
      </c>
      <c r="AB22" s="118">
        <f t="shared" si="8"/>
        <v>0</v>
      </c>
      <c r="AC22" s="118">
        <f t="shared" si="8"/>
        <v>0</v>
      </c>
      <c r="AD22" s="118">
        <f>SUM(R22:AC22)</f>
        <v>429.93</v>
      </c>
    </row>
    <row r="23" spans="2:30" x14ac:dyDescent="0.25">
      <c r="B23" s="148" t="s">
        <v>19</v>
      </c>
      <c r="C23" s="229">
        <f>+'[108]CONSOLIDADO (2)'!B24</f>
        <v>25.744999999999997</v>
      </c>
      <c r="D23" s="229">
        <f>+'[108]CONSOLIDADO (2)'!C24</f>
        <v>133.79599999999999</v>
      </c>
      <c r="E23" s="229">
        <f>+'[108]CONSOLIDADO (2)'!D24</f>
        <v>49.423999999999999</v>
      </c>
      <c r="F23" s="229">
        <f>+'[108]CONSOLIDADO (2)'!E24</f>
        <v>39.195999999999991</v>
      </c>
      <c r="G23" s="229">
        <f>+'[108]CONSOLIDADO (2)'!F24</f>
        <v>0</v>
      </c>
      <c r="H23" s="229">
        <f>+'[108]CONSOLIDADO (2)'!G24</f>
        <v>0</v>
      </c>
      <c r="I23" s="229">
        <f>+'[108]CONSOLIDADO (2)'!H24</f>
        <v>0</v>
      </c>
      <c r="J23" s="229">
        <f>+'[108]CONSOLIDADO (2)'!I24</f>
        <v>0</v>
      </c>
      <c r="K23" s="229">
        <f>+'[108]CONSOLIDADO (2)'!J24</f>
        <v>0</v>
      </c>
      <c r="L23" s="229">
        <f>+'[108]CONSOLIDADO (2)'!K24</f>
        <v>0</v>
      </c>
      <c r="M23" s="229">
        <f>+'[108]CONSOLIDADO (2)'!L24</f>
        <v>0</v>
      </c>
      <c r="N23" s="229">
        <f>+'[108]CONSOLIDADO (2)'!M24</f>
        <v>0</v>
      </c>
      <c r="O23" s="231">
        <f t="shared" ref="O23:O26" si="10">SUM(C23:N23)</f>
        <v>248.161</v>
      </c>
      <c r="Q23" s="221" t="str">
        <f t="shared" ref="Q23:Q26" si="11">+B23</f>
        <v>Industrial</v>
      </c>
      <c r="R23" s="118">
        <f t="shared" si="9"/>
        <v>25.744999999999997</v>
      </c>
      <c r="S23" s="118">
        <f t="shared" si="9"/>
        <v>133.79599999999999</v>
      </c>
      <c r="T23" s="118">
        <f t="shared" si="8"/>
        <v>49.423999999999999</v>
      </c>
      <c r="U23" s="118">
        <f t="shared" si="8"/>
        <v>39.195999999999991</v>
      </c>
      <c r="V23" s="118">
        <f t="shared" si="8"/>
        <v>0</v>
      </c>
      <c r="W23" s="118">
        <f t="shared" si="8"/>
        <v>0</v>
      </c>
      <c r="X23" s="118">
        <f t="shared" si="8"/>
        <v>0</v>
      </c>
      <c r="Y23" s="118">
        <f t="shared" si="8"/>
        <v>0</v>
      </c>
      <c r="Z23" s="118">
        <f t="shared" si="8"/>
        <v>0</v>
      </c>
      <c r="AA23" s="118">
        <f t="shared" si="8"/>
        <v>0</v>
      </c>
      <c r="AB23" s="118">
        <f t="shared" si="8"/>
        <v>0</v>
      </c>
      <c r="AC23" s="118">
        <f t="shared" si="8"/>
        <v>0</v>
      </c>
      <c r="AD23" s="118">
        <f t="shared" ref="AD23:AD26" si="12">SUM(R23:AC23)</f>
        <v>248.161</v>
      </c>
    </row>
    <row r="24" spans="2:30" x14ac:dyDescent="0.25">
      <c r="B24" s="148" t="s">
        <v>91</v>
      </c>
      <c r="C24" s="229">
        <f>+'[108]CONSOLIDADO (2)'!B25</f>
        <v>0</v>
      </c>
      <c r="D24" s="229">
        <f>+'[108]CONSOLIDADO (2)'!C25</f>
        <v>0</v>
      </c>
      <c r="E24" s="229">
        <f>+'[108]CONSOLIDADO (2)'!D25</f>
        <v>0</v>
      </c>
      <c r="F24" s="229">
        <f>+'[108]CONSOLIDADO (2)'!E25</f>
        <v>0</v>
      </c>
      <c r="G24" s="229">
        <f>+'[108]CONSOLIDADO (2)'!F25</f>
        <v>0</v>
      </c>
      <c r="H24" s="229">
        <f>+'[108]CONSOLIDADO (2)'!G25</f>
        <v>0</v>
      </c>
      <c r="I24" s="229">
        <f>+'[108]CONSOLIDADO (2)'!H25</f>
        <v>0</v>
      </c>
      <c r="J24" s="229">
        <f>+'[108]CONSOLIDADO (2)'!I25</f>
        <v>0</v>
      </c>
      <c r="K24" s="229">
        <f>+'[108]CONSOLIDADO (2)'!J25</f>
        <v>0</v>
      </c>
      <c r="L24" s="229">
        <f>+'[108]CONSOLIDADO (2)'!K25</f>
        <v>0</v>
      </c>
      <c r="M24" s="229">
        <f>+'[108]CONSOLIDADO (2)'!L25</f>
        <v>0</v>
      </c>
      <c r="N24" s="229">
        <f>+'[108]CONSOLIDADO (2)'!M25</f>
        <v>0</v>
      </c>
      <c r="O24" s="231"/>
      <c r="Q24" s="221" t="str">
        <f t="shared" si="11"/>
        <v>Minería</v>
      </c>
      <c r="R24" s="118"/>
      <c r="S24" s="118"/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</row>
    <row r="25" spans="2:30" x14ac:dyDescent="0.25">
      <c r="B25" s="148" t="s">
        <v>21</v>
      </c>
      <c r="C25" s="229">
        <f>+'[108]CONSOLIDADO (2)'!B26</f>
        <v>19.886000000000003</v>
      </c>
      <c r="D25" s="229">
        <f>+'[108]CONSOLIDADO (2)'!C26</f>
        <v>17.962</v>
      </c>
      <c r="E25" s="229">
        <f>+'[108]CONSOLIDADO (2)'!D26</f>
        <v>19.886000000000003</v>
      </c>
      <c r="F25" s="229">
        <f>+'[108]CONSOLIDADO (2)'!E26</f>
        <v>19.696000000000002</v>
      </c>
      <c r="G25" s="229">
        <f>+'[108]CONSOLIDADO (2)'!F26</f>
        <v>0</v>
      </c>
      <c r="H25" s="229">
        <f>+'[108]CONSOLIDADO (2)'!G26</f>
        <v>0</v>
      </c>
      <c r="I25" s="229">
        <f>+'[108]CONSOLIDADO (2)'!H26</f>
        <v>0</v>
      </c>
      <c r="J25" s="229">
        <f>+'[108]CONSOLIDADO (2)'!I26</f>
        <v>0</v>
      </c>
      <c r="K25" s="229">
        <f>+'[108]CONSOLIDADO (2)'!J26</f>
        <v>0</v>
      </c>
      <c r="L25" s="229">
        <f>+'[108]CONSOLIDADO (2)'!K26</f>
        <v>0</v>
      </c>
      <c r="M25" s="229">
        <f>+'[108]CONSOLIDADO (2)'!L26</f>
        <v>0</v>
      </c>
      <c r="N25" s="229">
        <f>+'[108]CONSOLIDADO (2)'!M26</f>
        <v>0</v>
      </c>
      <c r="O25" s="231">
        <f t="shared" si="10"/>
        <v>77.430000000000007</v>
      </c>
      <c r="Q25" s="221" t="str">
        <f t="shared" si="11"/>
        <v>Alumbrado Público</v>
      </c>
      <c r="R25" s="118">
        <f t="shared" si="9"/>
        <v>19.886000000000003</v>
      </c>
      <c r="S25" s="118">
        <f t="shared" si="9"/>
        <v>17.962</v>
      </c>
      <c r="T25" s="118">
        <f t="shared" si="8"/>
        <v>19.886000000000003</v>
      </c>
      <c r="U25" s="118">
        <f t="shared" si="8"/>
        <v>19.696000000000002</v>
      </c>
      <c r="V25" s="118">
        <f t="shared" si="8"/>
        <v>0</v>
      </c>
      <c r="W25" s="118">
        <f t="shared" si="8"/>
        <v>0</v>
      </c>
      <c r="X25" s="118">
        <f t="shared" si="8"/>
        <v>0</v>
      </c>
      <c r="Y25" s="118">
        <f t="shared" si="8"/>
        <v>0</v>
      </c>
      <c r="Z25" s="118">
        <f t="shared" si="8"/>
        <v>0</v>
      </c>
      <c r="AA25" s="118">
        <f t="shared" si="8"/>
        <v>0</v>
      </c>
      <c r="AB25" s="118">
        <f t="shared" si="8"/>
        <v>0</v>
      </c>
      <c r="AC25" s="118">
        <f t="shared" si="8"/>
        <v>0</v>
      </c>
      <c r="AD25" s="118">
        <f t="shared" si="12"/>
        <v>77.430000000000007</v>
      </c>
    </row>
    <row r="26" spans="2:30" x14ac:dyDescent="0.25">
      <c r="B26" s="164" t="s">
        <v>22</v>
      </c>
      <c r="C26" s="229">
        <f>+'[108]CONSOLIDADO (2)'!B27</f>
        <v>3.673</v>
      </c>
      <c r="D26" s="229">
        <f>+'[108]CONSOLIDADO (2)'!C27</f>
        <v>2.92</v>
      </c>
      <c r="E26" s="229">
        <f>+'[108]CONSOLIDADO (2)'!D27</f>
        <v>2.9749999999999996</v>
      </c>
      <c r="F26" s="229">
        <f>+'[108]CONSOLIDADO (2)'!E27</f>
        <v>3.2570000000000001</v>
      </c>
      <c r="G26" s="229">
        <f>+'[108]CONSOLIDADO (2)'!F27</f>
        <v>0</v>
      </c>
      <c r="H26" s="229">
        <f>+'[108]CONSOLIDADO (2)'!G27</f>
        <v>0</v>
      </c>
      <c r="I26" s="229">
        <f>+'[108]CONSOLIDADO (2)'!H27</f>
        <v>0</v>
      </c>
      <c r="J26" s="229">
        <f>+'[108]CONSOLIDADO (2)'!I27</f>
        <v>0</v>
      </c>
      <c r="K26" s="229">
        <f>+'[108]CONSOLIDADO (2)'!J27</f>
        <v>0</v>
      </c>
      <c r="L26" s="229">
        <f>+'[108]CONSOLIDADO (2)'!K27</f>
        <v>0</v>
      </c>
      <c r="M26" s="229">
        <f>+'[108]CONSOLIDADO (2)'!L27</f>
        <v>0</v>
      </c>
      <c r="N26" s="229">
        <f>+'[108]CONSOLIDADO (2)'!M27</f>
        <v>0</v>
      </c>
      <c r="O26" s="231">
        <f t="shared" si="10"/>
        <v>12.824999999999999</v>
      </c>
      <c r="Q26" s="221" t="str">
        <f t="shared" si="11"/>
        <v>Otros</v>
      </c>
      <c r="R26" s="118">
        <f t="shared" si="9"/>
        <v>3.673</v>
      </c>
      <c r="S26" s="118">
        <f t="shared" si="9"/>
        <v>2.92</v>
      </c>
      <c r="T26" s="118">
        <f t="shared" si="8"/>
        <v>2.9749999999999996</v>
      </c>
      <c r="U26" s="118">
        <f t="shared" si="8"/>
        <v>3.2570000000000001</v>
      </c>
      <c r="V26" s="118">
        <f t="shared" si="8"/>
        <v>0</v>
      </c>
      <c r="W26" s="118">
        <f t="shared" si="8"/>
        <v>0</v>
      </c>
      <c r="X26" s="118">
        <f t="shared" si="8"/>
        <v>0</v>
      </c>
      <c r="Y26" s="118">
        <f t="shared" si="8"/>
        <v>0</v>
      </c>
      <c r="Z26" s="118">
        <f t="shared" si="8"/>
        <v>0</v>
      </c>
      <c r="AA26" s="118">
        <f t="shared" si="8"/>
        <v>0</v>
      </c>
      <c r="AB26" s="118">
        <f t="shared" si="8"/>
        <v>0</v>
      </c>
      <c r="AC26" s="118">
        <f t="shared" si="8"/>
        <v>0</v>
      </c>
      <c r="AD26" s="118">
        <f t="shared" si="12"/>
        <v>12.824999999999999</v>
      </c>
    </row>
    <row r="27" spans="2:30" x14ac:dyDescent="0.25">
      <c r="B27" s="167" t="s">
        <v>14</v>
      </c>
      <c r="C27" s="230">
        <f>SUM(C21:C26)</f>
        <v>409.29300000000006</v>
      </c>
      <c r="D27" s="230">
        <f t="shared" ref="D27:N27" si="13">SUM(D21:D26)</f>
        <v>496.06</v>
      </c>
      <c r="E27" s="230">
        <f t="shared" si="13"/>
        <v>412.43200000000002</v>
      </c>
      <c r="F27" s="230">
        <f t="shared" si="13"/>
        <v>383.11</v>
      </c>
      <c r="G27" s="230">
        <f t="shared" ref="G27:N27" si="14">SUM(G21:G26)</f>
        <v>0</v>
      </c>
      <c r="H27" s="230">
        <f t="shared" si="14"/>
        <v>0</v>
      </c>
      <c r="I27" s="230">
        <f t="shared" si="14"/>
        <v>0</v>
      </c>
      <c r="J27" s="230">
        <f t="shared" si="14"/>
        <v>0</v>
      </c>
      <c r="K27" s="230">
        <f t="shared" si="14"/>
        <v>0</v>
      </c>
      <c r="L27" s="230">
        <f t="shared" si="14"/>
        <v>0</v>
      </c>
      <c r="M27" s="230">
        <f t="shared" si="14"/>
        <v>0</v>
      </c>
      <c r="N27" s="230">
        <f t="shared" si="14"/>
        <v>0</v>
      </c>
      <c r="O27" s="232">
        <f>SUM(O21:O26)</f>
        <v>1700.8950000000002</v>
      </c>
      <c r="Q27" s="143" t="s">
        <v>14</v>
      </c>
      <c r="R27" s="143">
        <f>SUM(R21:R26)</f>
        <v>409.29300000000006</v>
      </c>
      <c r="S27" s="143">
        <f>SUM(S21:S26)</f>
        <v>496.06</v>
      </c>
      <c r="T27" s="143">
        <f>SUM(T21:T26)</f>
        <v>412.43200000000002</v>
      </c>
      <c r="U27" s="143">
        <f>SUM(U21:U26)</f>
        <v>383.11</v>
      </c>
      <c r="V27" s="143">
        <f t="shared" ref="V27:AC27" si="15">SUM(V21:V26)</f>
        <v>0</v>
      </c>
      <c r="W27" s="143">
        <f t="shared" si="15"/>
        <v>0</v>
      </c>
      <c r="X27" s="143">
        <f t="shared" si="15"/>
        <v>0</v>
      </c>
      <c r="Y27" s="143">
        <f t="shared" si="15"/>
        <v>0</v>
      </c>
      <c r="Z27" s="143">
        <f t="shared" si="15"/>
        <v>0</v>
      </c>
      <c r="AA27" s="143">
        <f t="shared" si="15"/>
        <v>0</v>
      </c>
      <c r="AB27" s="143">
        <f t="shared" si="15"/>
        <v>0</v>
      </c>
      <c r="AC27" s="143">
        <f t="shared" si="15"/>
        <v>0</v>
      </c>
      <c r="AD27" s="143">
        <f>SUM(R27:AC27)</f>
        <v>1700.895</v>
      </c>
    </row>
    <row r="30" spans="2:30" x14ac:dyDescent="0.25">
      <c r="B30" s="145" t="s">
        <v>88</v>
      </c>
      <c r="Q30" s="145" t="s">
        <v>131</v>
      </c>
    </row>
    <row r="32" spans="2:30" x14ac:dyDescent="0.25">
      <c r="B32" s="182" t="s">
        <v>87</v>
      </c>
      <c r="C32" s="233" t="s">
        <v>2</v>
      </c>
      <c r="D32" s="233" t="s">
        <v>3</v>
      </c>
      <c r="E32" s="233" t="s">
        <v>4</v>
      </c>
      <c r="F32" s="233" t="s">
        <v>5</v>
      </c>
      <c r="G32" s="233" t="s">
        <v>6</v>
      </c>
      <c r="H32" s="233" t="s">
        <v>7</v>
      </c>
      <c r="I32" s="233" t="s">
        <v>8</v>
      </c>
      <c r="J32" s="233" t="s">
        <v>9</v>
      </c>
      <c r="K32" s="233" t="s">
        <v>10</v>
      </c>
      <c r="L32" s="233" t="s">
        <v>11</v>
      </c>
      <c r="M32" s="233" t="s">
        <v>12</v>
      </c>
      <c r="N32" s="233" t="s">
        <v>13</v>
      </c>
      <c r="O32" s="234" t="s">
        <v>14</v>
      </c>
      <c r="Q32" s="228" t="s">
        <v>87</v>
      </c>
      <c r="R32" s="184" t="s">
        <v>2</v>
      </c>
      <c r="S32" s="184" t="s">
        <v>3</v>
      </c>
      <c r="T32" s="184" t="s">
        <v>4</v>
      </c>
      <c r="U32" s="184" t="s">
        <v>5</v>
      </c>
      <c r="V32" s="184" t="s">
        <v>6</v>
      </c>
      <c r="W32" s="184" t="s">
        <v>7</v>
      </c>
      <c r="X32" s="184" t="s">
        <v>8</v>
      </c>
      <c r="Y32" s="184" t="s">
        <v>9</v>
      </c>
      <c r="Z32" s="184" t="s">
        <v>10</v>
      </c>
      <c r="AA32" s="184" t="s">
        <v>11</v>
      </c>
      <c r="AB32" s="184" t="s">
        <v>12</v>
      </c>
      <c r="AC32" s="184" t="s">
        <v>13</v>
      </c>
      <c r="AD32" s="184" t="s">
        <v>14</v>
      </c>
    </row>
    <row r="33" spans="2:30" x14ac:dyDescent="0.25">
      <c r="B33" s="148" t="s">
        <v>102</v>
      </c>
      <c r="C33" s="229">
        <f>+'[108]CONSOLIDADO (2)'!B34</f>
        <v>191.79919540229884</v>
      </c>
      <c r="D33" s="229">
        <f>+'[108]CONSOLIDADO (2)'!C34</f>
        <v>180.84068965517241</v>
      </c>
      <c r="E33" s="229">
        <f>+'[108]CONSOLIDADO (2)'!D34</f>
        <v>183.60159770114944</v>
      </c>
      <c r="F33" s="229">
        <f>+'[108]CONSOLIDADO (2)'!E34</f>
        <v>171.21090804597699</v>
      </c>
      <c r="G33" s="229">
        <f>+'[108]CONSOLIDADO (2)'!F34</f>
        <v>0</v>
      </c>
      <c r="H33" s="229">
        <f>+'[108]CONSOLIDADO (2)'!G34</f>
        <v>0</v>
      </c>
      <c r="I33" s="229">
        <f>+'[108]CONSOLIDADO (2)'!H34</f>
        <v>0</v>
      </c>
      <c r="J33" s="229">
        <f>+'[108]CONSOLIDADO (2)'!I34</f>
        <v>0</v>
      </c>
      <c r="K33" s="229">
        <f>+'[108]CONSOLIDADO (2)'!J34</f>
        <v>0</v>
      </c>
      <c r="L33" s="229">
        <f>+'[108]CONSOLIDADO (2)'!K34</f>
        <v>0</v>
      </c>
      <c r="M33" s="229">
        <f>+'[108]CONSOLIDADO (2)'!L34</f>
        <v>0</v>
      </c>
      <c r="N33" s="229">
        <f>+'[108]CONSOLIDADO (2)'!M34</f>
        <v>0</v>
      </c>
      <c r="O33" s="231">
        <f>SUM(C33:N33)</f>
        <v>727.45239080459771</v>
      </c>
      <c r="Q33" s="221" t="str">
        <f>+B33</f>
        <v>Domiciliario</v>
      </c>
      <c r="R33" s="118">
        <f>C33*0.87</f>
        <v>166.86529999999999</v>
      </c>
      <c r="S33" s="118">
        <f t="shared" ref="S33:AC38" si="16">D33*0.87</f>
        <v>157.3314</v>
      </c>
      <c r="T33" s="118">
        <f t="shared" si="16"/>
        <v>159.73339000000001</v>
      </c>
      <c r="U33" s="118">
        <f t="shared" si="16"/>
        <v>148.95348999999999</v>
      </c>
      <c r="V33" s="118">
        <f t="shared" si="16"/>
        <v>0</v>
      </c>
      <c r="W33" s="118">
        <f t="shared" si="16"/>
        <v>0</v>
      </c>
      <c r="X33" s="118">
        <f t="shared" si="16"/>
        <v>0</v>
      </c>
      <c r="Y33" s="118">
        <f t="shared" si="16"/>
        <v>0</v>
      </c>
      <c r="Z33" s="118">
        <f t="shared" si="16"/>
        <v>0</v>
      </c>
      <c r="AA33" s="118">
        <f t="shared" si="16"/>
        <v>0</v>
      </c>
      <c r="AB33" s="118">
        <f t="shared" si="16"/>
        <v>0</v>
      </c>
      <c r="AC33" s="118">
        <f t="shared" si="16"/>
        <v>0</v>
      </c>
      <c r="AD33" s="118">
        <f>SUM(R33:AC33)</f>
        <v>632.88357999999994</v>
      </c>
    </row>
    <row r="34" spans="2:30" x14ac:dyDescent="0.25">
      <c r="B34" s="148" t="s">
        <v>18</v>
      </c>
      <c r="C34" s="229">
        <f>+'[108]CONSOLIDADO (2)'!B35</f>
        <v>174.94668965517241</v>
      </c>
      <c r="D34" s="229">
        <f>+'[108]CONSOLIDADO (2)'!C35</f>
        <v>170.27611494252875</v>
      </c>
      <c r="E34" s="229">
        <f>+'[108]CONSOLIDADO (2)'!D35</f>
        <v>167.25820689655171</v>
      </c>
      <c r="F34" s="229">
        <f>+'[108]CONSOLIDADO (2)'!E35</f>
        <v>165.29128735632185</v>
      </c>
      <c r="G34" s="229">
        <f>+'[108]CONSOLIDADO (2)'!F35</f>
        <v>0</v>
      </c>
      <c r="H34" s="229">
        <f>+'[108]CONSOLIDADO (2)'!G35</f>
        <v>0</v>
      </c>
      <c r="I34" s="229">
        <f>+'[108]CONSOLIDADO (2)'!H35</f>
        <v>0</v>
      </c>
      <c r="J34" s="229">
        <f>+'[108]CONSOLIDADO (2)'!I35</f>
        <v>0</v>
      </c>
      <c r="K34" s="229">
        <f>+'[108]CONSOLIDADO (2)'!J35</f>
        <v>0</v>
      </c>
      <c r="L34" s="229">
        <f>+'[108]CONSOLIDADO (2)'!K35</f>
        <v>0</v>
      </c>
      <c r="M34" s="229">
        <f>+'[108]CONSOLIDADO (2)'!L35</f>
        <v>0</v>
      </c>
      <c r="N34" s="229">
        <f>+'[108]CONSOLIDADO (2)'!M35</f>
        <v>0</v>
      </c>
      <c r="O34" s="231">
        <f>SUM(C34:N34)</f>
        <v>677.77229885057477</v>
      </c>
      <c r="Q34" s="221" t="str">
        <f>+B34</f>
        <v>General</v>
      </c>
      <c r="R34" s="118">
        <f t="shared" ref="R34:R38" si="17">C34*0.87</f>
        <v>152.20362</v>
      </c>
      <c r="S34" s="118">
        <f t="shared" si="16"/>
        <v>148.14022</v>
      </c>
      <c r="T34" s="118">
        <f t="shared" si="16"/>
        <v>145.51463999999999</v>
      </c>
      <c r="U34" s="118">
        <f t="shared" si="16"/>
        <v>143.80342000000002</v>
      </c>
      <c r="V34" s="118">
        <f t="shared" si="16"/>
        <v>0</v>
      </c>
      <c r="W34" s="118">
        <f t="shared" si="16"/>
        <v>0</v>
      </c>
      <c r="X34" s="118">
        <f t="shared" si="16"/>
        <v>0</v>
      </c>
      <c r="Y34" s="118">
        <f t="shared" si="16"/>
        <v>0</v>
      </c>
      <c r="Z34" s="118">
        <f t="shared" si="16"/>
        <v>0</v>
      </c>
      <c r="AA34" s="118">
        <f t="shared" si="16"/>
        <v>0</v>
      </c>
      <c r="AB34" s="118">
        <f t="shared" si="16"/>
        <v>0</v>
      </c>
      <c r="AC34" s="118">
        <f t="shared" si="16"/>
        <v>0</v>
      </c>
      <c r="AD34" s="118">
        <f>SUM(R34:AC34)</f>
        <v>589.66190000000006</v>
      </c>
    </row>
    <row r="35" spans="2:30" x14ac:dyDescent="0.25">
      <c r="B35" s="148" t="s">
        <v>19</v>
      </c>
      <c r="C35" s="229">
        <f>+'[108]CONSOLIDADO (2)'!B36</f>
        <v>27.251597701149425</v>
      </c>
      <c r="D35" s="229">
        <f>+'[108]CONSOLIDADO (2)'!C36</f>
        <v>114.75601149425285</v>
      </c>
      <c r="E35" s="229">
        <f>+'[108]CONSOLIDADO (2)'!D36</f>
        <v>53.633609195402308</v>
      </c>
      <c r="F35" s="229">
        <f>+'[108]CONSOLIDADO (2)'!E36</f>
        <v>45.548091954023</v>
      </c>
      <c r="G35" s="229">
        <f>+'[108]CONSOLIDADO (2)'!F36</f>
        <v>0</v>
      </c>
      <c r="H35" s="229">
        <f>+'[108]CONSOLIDADO (2)'!G36</f>
        <v>0</v>
      </c>
      <c r="I35" s="229">
        <f>+'[108]CONSOLIDADO (2)'!H36</f>
        <v>0</v>
      </c>
      <c r="J35" s="229">
        <f>+'[108]CONSOLIDADO (2)'!I36</f>
        <v>0</v>
      </c>
      <c r="K35" s="229">
        <f>+'[108]CONSOLIDADO (2)'!J36</f>
        <v>0</v>
      </c>
      <c r="L35" s="229">
        <f>+'[108]CONSOLIDADO (2)'!K36</f>
        <v>0</v>
      </c>
      <c r="M35" s="229">
        <f>+'[108]CONSOLIDADO (2)'!L36</f>
        <v>0</v>
      </c>
      <c r="N35" s="229">
        <f>+'[108]CONSOLIDADO (2)'!M36</f>
        <v>0</v>
      </c>
      <c r="O35" s="231">
        <f t="shared" ref="O35:O38" si="18">SUM(C35:N35)</f>
        <v>241.18931034482756</v>
      </c>
      <c r="Q35" s="221" t="str">
        <f t="shared" ref="Q35:Q38" si="19">+B35</f>
        <v>Industrial</v>
      </c>
      <c r="R35" s="118">
        <f t="shared" si="17"/>
        <v>23.70889</v>
      </c>
      <c r="S35" s="118">
        <f t="shared" si="16"/>
        <v>99.837729999999979</v>
      </c>
      <c r="T35" s="118">
        <f t="shared" si="16"/>
        <v>46.661240000000006</v>
      </c>
      <c r="U35" s="118">
        <f t="shared" si="16"/>
        <v>39.626840000000009</v>
      </c>
      <c r="V35" s="118">
        <f t="shared" si="16"/>
        <v>0</v>
      </c>
      <c r="W35" s="118">
        <f t="shared" si="16"/>
        <v>0</v>
      </c>
      <c r="X35" s="118">
        <f t="shared" si="16"/>
        <v>0</v>
      </c>
      <c r="Y35" s="118">
        <f t="shared" si="16"/>
        <v>0</v>
      </c>
      <c r="Z35" s="118">
        <f t="shared" si="16"/>
        <v>0</v>
      </c>
      <c r="AA35" s="118">
        <f t="shared" si="16"/>
        <v>0</v>
      </c>
      <c r="AB35" s="118">
        <f t="shared" si="16"/>
        <v>0</v>
      </c>
      <c r="AC35" s="118">
        <f t="shared" si="16"/>
        <v>0</v>
      </c>
      <c r="AD35" s="118">
        <f t="shared" ref="AD35:AD38" si="20">SUM(R35:AC35)</f>
        <v>209.8347</v>
      </c>
    </row>
    <row r="36" spans="2:30" x14ac:dyDescent="0.25">
      <c r="B36" s="148" t="s">
        <v>91</v>
      </c>
      <c r="C36" s="229">
        <f>+'[108]CONSOLIDADO (2)'!B37</f>
        <v>0</v>
      </c>
      <c r="D36" s="229">
        <f>+'[108]CONSOLIDADO (2)'!C37</f>
        <v>0</v>
      </c>
      <c r="E36" s="229">
        <f>+'[108]CONSOLIDADO (2)'!D37</f>
        <v>0</v>
      </c>
      <c r="F36" s="229">
        <f>+'[108]CONSOLIDADO (2)'!E37</f>
        <v>0</v>
      </c>
      <c r="G36" s="229">
        <f>+'[108]CONSOLIDADO (2)'!F37</f>
        <v>0</v>
      </c>
      <c r="H36" s="229">
        <f>+'[108]CONSOLIDADO (2)'!G37</f>
        <v>0</v>
      </c>
      <c r="I36" s="229">
        <f>+'[108]CONSOLIDADO (2)'!H37</f>
        <v>0</v>
      </c>
      <c r="J36" s="229">
        <f>+'[108]CONSOLIDADO (2)'!I37</f>
        <v>0</v>
      </c>
      <c r="K36" s="229">
        <f>+'[108]CONSOLIDADO (2)'!J37</f>
        <v>0</v>
      </c>
      <c r="L36" s="229">
        <f>+'[108]CONSOLIDADO (2)'!K37</f>
        <v>0</v>
      </c>
      <c r="M36" s="229">
        <f>+'[108]CONSOLIDADO (2)'!L37</f>
        <v>0</v>
      </c>
      <c r="N36" s="229">
        <f>+'[108]CONSOLIDADO (2)'!M37</f>
        <v>0</v>
      </c>
      <c r="O36" s="231"/>
      <c r="Q36" s="221" t="str">
        <f t="shared" si="19"/>
        <v>Minería</v>
      </c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</row>
    <row r="37" spans="2:30" x14ac:dyDescent="0.25">
      <c r="B37" s="148" t="s">
        <v>21</v>
      </c>
      <c r="C37" s="229">
        <f>+'[108]CONSOLIDADO (2)'!B38</f>
        <v>26.269402298850572</v>
      </c>
      <c r="D37" s="229">
        <f>+'[108]CONSOLIDADO (2)'!C38</f>
        <v>23.889505747126439</v>
      </c>
      <c r="E37" s="229">
        <f>+'[108]CONSOLIDADO (2)'!D38</f>
        <v>26.826298850574712</v>
      </c>
      <c r="F37" s="229">
        <f>+'[108]CONSOLIDADO (2)'!E38</f>
        <v>26.806298850574713</v>
      </c>
      <c r="G37" s="229">
        <f>+'[108]CONSOLIDADO (2)'!F38</f>
        <v>0</v>
      </c>
      <c r="H37" s="229">
        <f>+'[108]CONSOLIDADO (2)'!G38</f>
        <v>0</v>
      </c>
      <c r="I37" s="229">
        <f>+'[108]CONSOLIDADO (2)'!H38</f>
        <v>0</v>
      </c>
      <c r="J37" s="229">
        <f>+'[108]CONSOLIDADO (2)'!I38</f>
        <v>0</v>
      </c>
      <c r="K37" s="229">
        <f>+'[108]CONSOLIDADO (2)'!J38</f>
        <v>0</v>
      </c>
      <c r="L37" s="229">
        <f>+'[108]CONSOLIDADO (2)'!K38</f>
        <v>0</v>
      </c>
      <c r="M37" s="229">
        <f>+'[108]CONSOLIDADO (2)'!L38</f>
        <v>0</v>
      </c>
      <c r="N37" s="229">
        <f>+'[108]CONSOLIDADO (2)'!M38</f>
        <v>0</v>
      </c>
      <c r="O37" s="231">
        <f t="shared" si="18"/>
        <v>103.79150574712645</v>
      </c>
      <c r="Q37" s="221" t="str">
        <f t="shared" si="19"/>
        <v>Alumbrado Público</v>
      </c>
      <c r="R37" s="118">
        <f t="shared" si="17"/>
        <v>22.854379999999999</v>
      </c>
      <c r="S37" s="118">
        <f t="shared" si="16"/>
        <v>20.78387</v>
      </c>
      <c r="T37" s="118">
        <f t="shared" si="16"/>
        <v>23.33888</v>
      </c>
      <c r="U37" s="118">
        <f t="shared" si="16"/>
        <v>23.321480000000001</v>
      </c>
      <c r="V37" s="118">
        <f t="shared" si="16"/>
        <v>0</v>
      </c>
      <c r="W37" s="118">
        <f t="shared" si="16"/>
        <v>0</v>
      </c>
      <c r="X37" s="118">
        <f t="shared" si="16"/>
        <v>0</v>
      </c>
      <c r="Y37" s="118">
        <f t="shared" si="16"/>
        <v>0</v>
      </c>
      <c r="Z37" s="118">
        <f t="shared" si="16"/>
        <v>0</v>
      </c>
      <c r="AA37" s="118">
        <f t="shared" si="16"/>
        <v>0</v>
      </c>
      <c r="AB37" s="118">
        <f t="shared" si="16"/>
        <v>0</v>
      </c>
      <c r="AC37" s="118">
        <f t="shared" si="16"/>
        <v>0</v>
      </c>
      <c r="AD37" s="118">
        <f t="shared" si="20"/>
        <v>90.298609999999996</v>
      </c>
    </row>
    <row r="38" spans="2:30" x14ac:dyDescent="0.25">
      <c r="B38" s="164" t="s">
        <v>22</v>
      </c>
      <c r="C38" s="229">
        <f>+'[108]CONSOLIDADO (2)'!B39</f>
        <v>3.588091954022989</v>
      </c>
      <c r="D38" s="229">
        <f>+'[108]CONSOLIDADO (2)'!C39</f>
        <v>2.8553908045977012</v>
      </c>
      <c r="E38" s="229">
        <f>+'[108]CONSOLIDADO (2)'!D39</f>
        <v>2.9465977011494253</v>
      </c>
      <c r="F38" s="229">
        <f>+'[108]CONSOLIDADO (2)'!E39</f>
        <v>3.2691034482758621</v>
      </c>
      <c r="G38" s="229">
        <f>+'[108]CONSOLIDADO (2)'!F39</f>
        <v>0</v>
      </c>
      <c r="H38" s="229">
        <f>+'[108]CONSOLIDADO (2)'!G39</f>
        <v>0</v>
      </c>
      <c r="I38" s="229">
        <f>+'[108]CONSOLIDADO (2)'!H39</f>
        <v>0</v>
      </c>
      <c r="J38" s="229">
        <f>+'[108]CONSOLIDADO (2)'!I39</f>
        <v>0</v>
      </c>
      <c r="K38" s="229">
        <f>+'[108]CONSOLIDADO (2)'!J39</f>
        <v>0</v>
      </c>
      <c r="L38" s="229">
        <f>+'[108]CONSOLIDADO (2)'!K39</f>
        <v>0</v>
      </c>
      <c r="M38" s="229">
        <f>+'[108]CONSOLIDADO (2)'!L39</f>
        <v>0</v>
      </c>
      <c r="N38" s="229">
        <f>+'[108]CONSOLIDADO (2)'!M39</f>
        <v>0</v>
      </c>
      <c r="O38" s="231">
        <f t="shared" si="18"/>
        <v>12.659183908045977</v>
      </c>
      <c r="Q38" s="221" t="str">
        <f t="shared" si="19"/>
        <v>Otros</v>
      </c>
      <c r="R38" s="118">
        <f t="shared" si="17"/>
        <v>3.1216400000000002</v>
      </c>
      <c r="S38" s="118">
        <f t="shared" si="16"/>
        <v>2.4841899999999999</v>
      </c>
      <c r="T38" s="118">
        <f t="shared" si="16"/>
        <v>2.5635400000000002</v>
      </c>
      <c r="U38" s="118">
        <f t="shared" si="16"/>
        <v>2.8441200000000002</v>
      </c>
      <c r="V38" s="118">
        <f t="shared" si="16"/>
        <v>0</v>
      </c>
      <c r="W38" s="118">
        <f t="shared" si="16"/>
        <v>0</v>
      </c>
      <c r="X38" s="118">
        <f t="shared" si="16"/>
        <v>0</v>
      </c>
      <c r="Y38" s="118">
        <f t="shared" si="16"/>
        <v>0</v>
      </c>
      <c r="Z38" s="118">
        <f t="shared" si="16"/>
        <v>0</v>
      </c>
      <c r="AA38" s="118">
        <f t="shared" si="16"/>
        <v>0</v>
      </c>
      <c r="AB38" s="118">
        <f t="shared" si="16"/>
        <v>0</v>
      </c>
      <c r="AC38" s="118">
        <f t="shared" si="16"/>
        <v>0</v>
      </c>
      <c r="AD38" s="118">
        <f t="shared" si="20"/>
        <v>11.013490000000001</v>
      </c>
    </row>
    <row r="39" spans="2:30" x14ac:dyDescent="0.25">
      <c r="B39" s="167" t="s">
        <v>14</v>
      </c>
      <c r="C39" s="230">
        <f>SUM(C33:C38)</f>
        <v>423.85497701149427</v>
      </c>
      <c r="D39" s="230">
        <f t="shared" ref="D39:N39" si="21">SUM(D33:D38)</f>
        <v>492.61771264367815</v>
      </c>
      <c r="E39" s="230">
        <f t="shared" si="21"/>
        <v>434.26631034482756</v>
      </c>
      <c r="F39" s="230">
        <f t="shared" si="21"/>
        <v>412.12568965517244</v>
      </c>
      <c r="G39" s="230">
        <f t="shared" si="21"/>
        <v>0</v>
      </c>
      <c r="H39" s="230">
        <f t="shared" si="21"/>
        <v>0</v>
      </c>
      <c r="I39" s="230">
        <f t="shared" si="21"/>
        <v>0</v>
      </c>
      <c r="J39" s="230">
        <f t="shared" si="21"/>
        <v>0</v>
      </c>
      <c r="K39" s="230">
        <f t="shared" si="21"/>
        <v>0</v>
      </c>
      <c r="L39" s="230">
        <f t="shared" si="21"/>
        <v>0</v>
      </c>
      <c r="M39" s="230">
        <f t="shared" si="21"/>
        <v>0</v>
      </c>
      <c r="N39" s="230">
        <f t="shared" si="21"/>
        <v>0</v>
      </c>
      <c r="O39" s="232">
        <f>SUM(O33:O38)</f>
        <v>1762.8646896551725</v>
      </c>
      <c r="Q39" s="143" t="s">
        <v>14</v>
      </c>
      <c r="R39" s="143">
        <f>SUM(R33:R38)</f>
        <v>368.75382999999999</v>
      </c>
      <c r="S39" s="143">
        <f>SUM(S33:S38)</f>
        <v>428.57740999999999</v>
      </c>
      <c r="T39" s="143">
        <f>SUM(T33:T38)</f>
        <v>377.81169</v>
      </c>
      <c r="U39" s="143">
        <f>SUM(U33:U38)</f>
        <v>358.54935</v>
      </c>
      <c r="V39" s="143">
        <f t="shared" ref="V39:AC39" si="22">SUM(V33:V38)</f>
        <v>0</v>
      </c>
      <c r="W39" s="143">
        <f t="shared" si="22"/>
        <v>0</v>
      </c>
      <c r="X39" s="143">
        <f t="shared" si="22"/>
        <v>0</v>
      </c>
      <c r="Y39" s="143">
        <f t="shared" si="22"/>
        <v>0</v>
      </c>
      <c r="Z39" s="143">
        <f t="shared" si="22"/>
        <v>0</v>
      </c>
      <c r="AA39" s="143">
        <f t="shared" si="22"/>
        <v>0</v>
      </c>
      <c r="AB39" s="143">
        <f t="shared" si="22"/>
        <v>0</v>
      </c>
      <c r="AC39" s="143">
        <f t="shared" si="22"/>
        <v>0</v>
      </c>
      <c r="AD39" s="143">
        <f>SUM(AD33:AD38)</f>
        <v>1533.6922800000002</v>
      </c>
    </row>
    <row r="40" spans="2:30" x14ac:dyDescent="0.25">
      <c r="AD40" s="95">
        <f>+AD39/0.87</f>
        <v>1762.8646896551727</v>
      </c>
    </row>
    <row r="42" spans="2:30" x14ac:dyDescent="0.25">
      <c r="B42" s="145" t="s">
        <v>41</v>
      </c>
      <c r="Q42" s="145" t="s">
        <v>41</v>
      </c>
    </row>
    <row r="44" spans="2:30" x14ac:dyDescent="0.25">
      <c r="B44" s="182" t="s">
        <v>87</v>
      </c>
      <c r="C44" s="233" t="s">
        <v>2</v>
      </c>
      <c r="D44" s="233" t="s">
        <v>3</v>
      </c>
      <c r="E44" s="233" t="s">
        <v>4</v>
      </c>
      <c r="F44" s="233" t="s">
        <v>5</v>
      </c>
      <c r="G44" s="233" t="s">
        <v>6</v>
      </c>
      <c r="H44" s="233" t="s">
        <v>7</v>
      </c>
      <c r="I44" s="233" t="s">
        <v>8</v>
      </c>
      <c r="J44" s="233" t="s">
        <v>9</v>
      </c>
      <c r="K44" s="233" t="s">
        <v>10</v>
      </c>
      <c r="L44" s="233" t="s">
        <v>11</v>
      </c>
      <c r="M44" s="233" t="s">
        <v>12</v>
      </c>
      <c r="N44" s="233" t="s">
        <v>13</v>
      </c>
      <c r="O44" s="234" t="s">
        <v>14</v>
      </c>
      <c r="Q44" s="228" t="s">
        <v>87</v>
      </c>
      <c r="R44" s="184" t="s">
        <v>2</v>
      </c>
      <c r="S44" s="184" t="s">
        <v>3</v>
      </c>
      <c r="T44" s="184" t="s">
        <v>4</v>
      </c>
      <c r="U44" s="184" t="s">
        <v>5</v>
      </c>
      <c r="V44" s="184" t="s">
        <v>6</v>
      </c>
      <c r="W44" s="184" t="s">
        <v>7</v>
      </c>
      <c r="X44" s="184" t="s">
        <v>8</v>
      </c>
      <c r="Y44" s="184" t="s">
        <v>9</v>
      </c>
      <c r="Z44" s="184" t="s">
        <v>10</v>
      </c>
      <c r="AA44" s="184" t="s">
        <v>11</v>
      </c>
      <c r="AB44" s="184" t="s">
        <v>12</v>
      </c>
      <c r="AC44" s="184" t="s">
        <v>13</v>
      </c>
      <c r="AD44" s="184" t="s">
        <v>14</v>
      </c>
    </row>
    <row r="45" spans="2:30" x14ac:dyDescent="0.25">
      <c r="B45" s="148" t="s">
        <v>102</v>
      </c>
      <c r="C45" s="229">
        <f t="shared" ref="C45:N51" si="23">C33/C$79</f>
        <v>27.557355661249833</v>
      </c>
      <c r="D45" s="229">
        <f t="shared" ref="D45:J45" si="24">D33/D$79</f>
        <v>25.982857709076495</v>
      </c>
      <c r="E45" s="229">
        <f t="shared" si="24"/>
        <v>26.379539899590437</v>
      </c>
      <c r="F45" s="229">
        <f t="shared" si="24"/>
        <v>24.599268397410487</v>
      </c>
      <c r="G45" s="229">
        <f t="shared" si="24"/>
        <v>0</v>
      </c>
      <c r="H45" s="229">
        <f t="shared" si="24"/>
        <v>0</v>
      </c>
      <c r="I45" s="229">
        <f t="shared" si="24"/>
        <v>0</v>
      </c>
      <c r="J45" s="229">
        <f t="shared" si="24"/>
        <v>0</v>
      </c>
      <c r="K45" s="229">
        <f t="shared" si="23"/>
        <v>0</v>
      </c>
      <c r="L45" s="229">
        <f t="shared" si="23"/>
        <v>0</v>
      </c>
      <c r="M45" s="229">
        <f t="shared" si="23"/>
        <v>0</v>
      </c>
      <c r="N45" s="229">
        <f t="shared" si="23"/>
        <v>0</v>
      </c>
      <c r="O45" s="231">
        <f>SUM(C45:N45)</f>
        <v>104.51902166732725</v>
      </c>
      <c r="Q45" s="221" t="str">
        <f>+B45</f>
        <v>Domiciliario</v>
      </c>
      <c r="R45" s="118">
        <f t="shared" ref="R45:AC51" si="25">R33/R$79</f>
        <v>23.974899425287354</v>
      </c>
      <c r="S45" s="118">
        <f t="shared" si="25"/>
        <v>22.605086206896551</v>
      </c>
      <c r="T45" s="118">
        <f t="shared" si="25"/>
        <v>22.950199712643681</v>
      </c>
      <c r="U45" s="118">
        <f t="shared" si="25"/>
        <v>21.401363505747124</v>
      </c>
      <c r="V45" s="118">
        <f t="shared" si="25"/>
        <v>0</v>
      </c>
      <c r="W45" s="118">
        <f t="shared" si="25"/>
        <v>0</v>
      </c>
      <c r="X45" s="118">
        <f t="shared" si="25"/>
        <v>0</v>
      </c>
      <c r="Y45" s="118">
        <f t="shared" si="25"/>
        <v>0</v>
      </c>
      <c r="Z45" s="118">
        <f t="shared" si="25"/>
        <v>0</v>
      </c>
      <c r="AA45" s="118">
        <f t="shared" si="25"/>
        <v>0</v>
      </c>
      <c r="AB45" s="118">
        <f t="shared" si="25"/>
        <v>0</v>
      </c>
      <c r="AC45" s="118">
        <f t="shared" si="25"/>
        <v>0</v>
      </c>
      <c r="AD45" s="118">
        <f>SUM(R45:AC45)</f>
        <v>90.931548850574714</v>
      </c>
    </row>
    <row r="46" spans="2:30" x14ac:dyDescent="0.25">
      <c r="B46" s="148" t="s">
        <v>18</v>
      </c>
      <c r="C46" s="229">
        <f t="shared" si="23"/>
        <v>25.136018628616725</v>
      </c>
      <c r="D46" s="229">
        <f t="shared" ref="D46:J46" si="26">D34/D$79</f>
        <v>24.464959043466774</v>
      </c>
      <c r="E46" s="229">
        <f t="shared" si="26"/>
        <v>24.031351565596509</v>
      </c>
      <c r="F46" s="229">
        <f t="shared" si="26"/>
        <v>23.748748183379575</v>
      </c>
      <c r="G46" s="229">
        <f t="shared" si="26"/>
        <v>0</v>
      </c>
      <c r="H46" s="229">
        <f t="shared" si="26"/>
        <v>0</v>
      </c>
      <c r="I46" s="229">
        <f t="shared" si="26"/>
        <v>0</v>
      </c>
      <c r="J46" s="229">
        <f t="shared" si="26"/>
        <v>0</v>
      </c>
      <c r="K46" s="229">
        <f t="shared" si="23"/>
        <v>0</v>
      </c>
      <c r="L46" s="229">
        <f t="shared" si="23"/>
        <v>0</v>
      </c>
      <c r="M46" s="229">
        <f t="shared" si="23"/>
        <v>0</v>
      </c>
      <c r="N46" s="229">
        <f t="shared" si="23"/>
        <v>0</v>
      </c>
      <c r="O46" s="231">
        <f>SUM(C46:N46)</f>
        <v>97.381077421059587</v>
      </c>
      <c r="Q46" s="221" t="str">
        <f>+B46</f>
        <v>General</v>
      </c>
      <c r="R46" s="118">
        <f t="shared" si="25"/>
        <v>21.868336206896551</v>
      </c>
      <c r="S46" s="118">
        <f t="shared" si="25"/>
        <v>21.284514367816094</v>
      </c>
      <c r="T46" s="118">
        <f t="shared" si="25"/>
        <v>20.907275862068964</v>
      </c>
      <c r="U46" s="118">
        <f t="shared" si="25"/>
        <v>20.661410919540231</v>
      </c>
      <c r="V46" s="118">
        <f t="shared" si="25"/>
        <v>0</v>
      </c>
      <c r="W46" s="118">
        <f t="shared" si="25"/>
        <v>0</v>
      </c>
      <c r="X46" s="118">
        <f t="shared" si="25"/>
        <v>0</v>
      </c>
      <c r="Y46" s="118">
        <f t="shared" si="25"/>
        <v>0</v>
      </c>
      <c r="Z46" s="118">
        <f t="shared" si="25"/>
        <v>0</v>
      </c>
      <c r="AA46" s="118">
        <f t="shared" si="25"/>
        <v>0</v>
      </c>
      <c r="AB46" s="118">
        <f t="shared" si="25"/>
        <v>0</v>
      </c>
      <c r="AC46" s="118">
        <f t="shared" si="25"/>
        <v>0</v>
      </c>
      <c r="AD46" s="118">
        <f>SUM(R46:AC46)</f>
        <v>84.721537356321846</v>
      </c>
    </row>
    <row r="47" spans="2:30" x14ac:dyDescent="0.25">
      <c r="B47" s="148" t="s">
        <v>19</v>
      </c>
      <c r="C47" s="229">
        <f t="shared" si="23"/>
        <v>3.9154594398203195</v>
      </c>
      <c r="D47" s="229">
        <f t="shared" ref="D47:J47" si="27">D35/D$79</f>
        <v>16.487932685955869</v>
      </c>
      <c r="E47" s="229">
        <f t="shared" si="27"/>
        <v>7.7059783326727453</v>
      </c>
      <c r="F47" s="229">
        <f t="shared" si="27"/>
        <v>6.5442660853481325</v>
      </c>
      <c r="G47" s="229">
        <f t="shared" si="27"/>
        <v>0</v>
      </c>
      <c r="H47" s="229">
        <f t="shared" si="27"/>
        <v>0</v>
      </c>
      <c r="I47" s="229">
        <f t="shared" si="27"/>
        <v>0</v>
      </c>
      <c r="J47" s="229">
        <f t="shared" si="27"/>
        <v>0</v>
      </c>
      <c r="K47" s="229">
        <f t="shared" si="23"/>
        <v>0</v>
      </c>
      <c r="L47" s="229">
        <f t="shared" si="23"/>
        <v>0</v>
      </c>
      <c r="M47" s="229">
        <f t="shared" si="23"/>
        <v>0</v>
      </c>
      <c r="N47" s="229">
        <f t="shared" si="23"/>
        <v>0</v>
      </c>
      <c r="O47" s="231">
        <f>SUM(C47:N47)</f>
        <v>34.65363654379707</v>
      </c>
      <c r="Q47" s="221" t="str">
        <f t="shared" ref="Q47:Q50" si="28">+B47</f>
        <v>Industrial</v>
      </c>
      <c r="R47" s="118">
        <f t="shared" si="25"/>
        <v>3.4064497126436781</v>
      </c>
      <c r="S47" s="118">
        <f t="shared" si="25"/>
        <v>14.344501436781606</v>
      </c>
      <c r="T47" s="118">
        <f t="shared" si="25"/>
        <v>6.7042011494252884</v>
      </c>
      <c r="U47" s="118">
        <f t="shared" si="25"/>
        <v>5.6935114942528751</v>
      </c>
      <c r="V47" s="118">
        <f t="shared" si="25"/>
        <v>0</v>
      </c>
      <c r="W47" s="118">
        <f t="shared" si="25"/>
        <v>0</v>
      </c>
      <c r="X47" s="118">
        <f t="shared" si="25"/>
        <v>0</v>
      </c>
      <c r="Y47" s="118">
        <f t="shared" si="25"/>
        <v>0</v>
      </c>
      <c r="Z47" s="118">
        <f t="shared" si="25"/>
        <v>0</v>
      </c>
      <c r="AA47" s="118">
        <f t="shared" si="25"/>
        <v>0</v>
      </c>
      <c r="AB47" s="118">
        <f t="shared" si="25"/>
        <v>0</v>
      </c>
      <c r="AC47" s="118">
        <f t="shared" si="25"/>
        <v>0</v>
      </c>
      <c r="AD47" s="118">
        <f>SUM(R47:AC47)</f>
        <v>30.148663793103445</v>
      </c>
    </row>
    <row r="48" spans="2:30" x14ac:dyDescent="0.25">
      <c r="B48" s="148" t="s">
        <v>91</v>
      </c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31"/>
      <c r="Q48" s="221" t="str">
        <f t="shared" si="28"/>
        <v>Minería</v>
      </c>
      <c r="R48" s="118"/>
      <c r="S48" s="118"/>
      <c r="T48" s="118"/>
      <c r="U48" s="118"/>
      <c r="V48" s="118"/>
      <c r="W48" s="118"/>
      <c r="X48" s="118"/>
      <c r="Y48" s="118"/>
      <c r="Z48" s="118"/>
      <c r="AA48" s="118"/>
      <c r="AB48" s="118"/>
      <c r="AC48" s="118"/>
      <c r="AD48" s="118"/>
    </row>
    <row r="49" spans="2:30" x14ac:dyDescent="0.25">
      <c r="B49" s="148" t="s">
        <v>21</v>
      </c>
      <c r="C49" s="229">
        <f t="shared" si="23"/>
        <v>3.7743394107543926</v>
      </c>
      <c r="D49" s="229">
        <f t="shared" ref="D49:J49" si="29">D37/D$79</f>
        <v>3.4324002510239136</v>
      </c>
      <c r="E49" s="229">
        <f t="shared" si="29"/>
        <v>3.8543532831285505</v>
      </c>
      <c r="F49" s="229">
        <f t="shared" si="29"/>
        <v>3.8514797199101598</v>
      </c>
      <c r="G49" s="229">
        <f t="shared" si="29"/>
        <v>0</v>
      </c>
      <c r="H49" s="229">
        <f t="shared" si="29"/>
        <v>0</v>
      </c>
      <c r="I49" s="229">
        <f t="shared" si="29"/>
        <v>0</v>
      </c>
      <c r="J49" s="229">
        <f t="shared" si="29"/>
        <v>0</v>
      </c>
      <c r="K49" s="229">
        <f t="shared" si="23"/>
        <v>0</v>
      </c>
      <c r="L49" s="229">
        <f t="shared" si="23"/>
        <v>0</v>
      </c>
      <c r="M49" s="229">
        <f t="shared" si="23"/>
        <v>0</v>
      </c>
      <c r="N49" s="229">
        <f t="shared" si="23"/>
        <v>0</v>
      </c>
      <c r="O49" s="231">
        <f t="shared" ref="O49:O50" si="30">SUM(C49:N49)</f>
        <v>14.912572664817016</v>
      </c>
      <c r="Q49" s="221" t="str">
        <f t="shared" si="28"/>
        <v>Alumbrado Público</v>
      </c>
      <c r="R49" s="118">
        <f t="shared" si="25"/>
        <v>3.2836752873563215</v>
      </c>
      <c r="S49" s="118">
        <f t="shared" si="25"/>
        <v>2.9861882183908048</v>
      </c>
      <c r="T49" s="118">
        <f t="shared" si="25"/>
        <v>3.3532873563218391</v>
      </c>
      <c r="U49" s="118">
        <f t="shared" si="25"/>
        <v>3.3507873563218391</v>
      </c>
      <c r="V49" s="118">
        <f t="shared" si="25"/>
        <v>0</v>
      </c>
      <c r="W49" s="118">
        <f t="shared" si="25"/>
        <v>0</v>
      </c>
      <c r="X49" s="118">
        <f t="shared" si="25"/>
        <v>0</v>
      </c>
      <c r="Y49" s="118">
        <f t="shared" si="25"/>
        <v>0</v>
      </c>
      <c r="Z49" s="118">
        <f t="shared" si="25"/>
        <v>0</v>
      </c>
      <c r="AA49" s="118">
        <f t="shared" si="25"/>
        <v>0</v>
      </c>
      <c r="AB49" s="118">
        <f t="shared" si="25"/>
        <v>0</v>
      </c>
      <c r="AC49" s="118">
        <f t="shared" si="25"/>
        <v>0</v>
      </c>
      <c r="AD49" s="118">
        <f t="shared" ref="AD49:AD50" si="31">SUM(R49:AC49)</f>
        <v>12.973938218390806</v>
      </c>
    </row>
    <row r="50" spans="2:30" x14ac:dyDescent="0.25">
      <c r="B50" s="164" t="s">
        <v>22</v>
      </c>
      <c r="C50" s="229">
        <f t="shared" si="23"/>
        <v>0.51553045316422252</v>
      </c>
      <c r="D50" s="229">
        <f t="shared" ref="D50:J50" si="32">D38/D$79</f>
        <v>0.41025729951116396</v>
      </c>
      <c r="E50" s="229">
        <f t="shared" si="32"/>
        <v>0.42336173867089444</v>
      </c>
      <c r="F50" s="229">
        <f t="shared" si="32"/>
        <v>0.46969877130400317</v>
      </c>
      <c r="G50" s="229">
        <f t="shared" si="32"/>
        <v>0</v>
      </c>
      <c r="H50" s="229">
        <f t="shared" si="32"/>
        <v>0</v>
      </c>
      <c r="I50" s="229">
        <f t="shared" si="32"/>
        <v>0</v>
      </c>
      <c r="J50" s="229">
        <f t="shared" si="32"/>
        <v>0</v>
      </c>
      <c r="K50" s="229">
        <f t="shared" si="23"/>
        <v>0</v>
      </c>
      <c r="L50" s="229">
        <f t="shared" si="23"/>
        <v>0</v>
      </c>
      <c r="M50" s="229">
        <f t="shared" si="23"/>
        <v>0</v>
      </c>
      <c r="N50" s="229">
        <f t="shared" si="23"/>
        <v>0</v>
      </c>
      <c r="O50" s="231">
        <f t="shared" si="30"/>
        <v>1.8188482626502842</v>
      </c>
      <c r="Q50" s="221" t="str">
        <f t="shared" si="28"/>
        <v>Otros</v>
      </c>
      <c r="R50" s="118">
        <f t="shared" si="25"/>
        <v>0.44851149425287357</v>
      </c>
      <c r="S50" s="118">
        <f t="shared" si="25"/>
        <v>0.35692385057471265</v>
      </c>
      <c r="T50" s="118">
        <f t="shared" si="25"/>
        <v>0.36832471264367816</v>
      </c>
      <c r="U50" s="118">
        <f t="shared" si="25"/>
        <v>0.40863793103448282</v>
      </c>
      <c r="V50" s="118">
        <f t="shared" si="25"/>
        <v>0</v>
      </c>
      <c r="W50" s="118">
        <f t="shared" si="25"/>
        <v>0</v>
      </c>
      <c r="X50" s="118">
        <f t="shared" si="25"/>
        <v>0</v>
      </c>
      <c r="Y50" s="118">
        <f t="shared" si="25"/>
        <v>0</v>
      </c>
      <c r="Z50" s="118">
        <f t="shared" si="25"/>
        <v>0</v>
      </c>
      <c r="AA50" s="118">
        <f t="shared" si="25"/>
        <v>0</v>
      </c>
      <c r="AB50" s="118">
        <f t="shared" si="25"/>
        <v>0</v>
      </c>
      <c r="AC50" s="118">
        <f t="shared" si="25"/>
        <v>0</v>
      </c>
      <c r="AD50" s="118">
        <f t="shared" si="31"/>
        <v>1.5823979885057471</v>
      </c>
    </row>
    <row r="51" spans="2:30" x14ac:dyDescent="0.25">
      <c r="B51" s="167" t="s">
        <v>14</v>
      </c>
      <c r="C51" s="230">
        <f>C39/C$79</f>
        <v>60.898703593605497</v>
      </c>
      <c r="D51" s="230">
        <f t="shared" si="23"/>
        <v>70.778406989034224</v>
      </c>
      <c r="E51" s="230">
        <f t="shared" si="23"/>
        <v>62.39458481965913</v>
      </c>
      <c r="F51" s="230">
        <f t="shared" si="23"/>
        <v>59.213461157352363</v>
      </c>
      <c r="G51" s="230">
        <f t="shared" si="23"/>
        <v>0</v>
      </c>
      <c r="H51" s="230">
        <f t="shared" si="23"/>
        <v>0</v>
      </c>
      <c r="I51" s="230">
        <f t="shared" si="23"/>
        <v>0</v>
      </c>
      <c r="J51" s="230">
        <f t="shared" si="23"/>
        <v>0</v>
      </c>
      <c r="K51" s="230">
        <f t="shared" si="23"/>
        <v>0</v>
      </c>
      <c r="L51" s="230">
        <f t="shared" si="23"/>
        <v>0</v>
      </c>
      <c r="M51" s="230">
        <f t="shared" si="23"/>
        <v>0</v>
      </c>
      <c r="N51" s="230">
        <f t="shared" si="23"/>
        <v>0</v>
      </c>
      <c r="O51" s="232">
        <f>SUM(O45:O50)</f>
        <v>253.2851565596512</v>
      </c>
      <c r="Q51" s="143" t="s">
        <v>14</v>
      </c>
      <c r="R51" s="143">
        <f>R39/R$79</f>
        <v>52.981872126436784</v>
      </c>
      <c r="S51" s="143">
        <f>S39/S$79</f>
        <v>61.577214080459768</v>
      </c>
      <c r="T51" s="143">
        <f t="shared" si="25"/>
        <v>54.283288793103445</v>
      </c>
      <c r="U51" s="143">
        <f t="shared" si="25"/>
        <v>51.515711206896555</v>
      </c>
      <c r="V51" s="143">
        <f t="shared" si="25"/>
        <v>0</v>
      </c>
      <c r="W51" s="143">
        <f t="shared" si="25"/>
        <v>0</v>
      </c>
      <c r="X51" s="143">
        <f t="shared" si="25"/>
        <v>0</v>
      </c>
      <c r="Y51" s="143">
        <f t="shared" si="25"/>
        <v>0</v>
      </c>
      <c r="Z51" s="143">
        <f t="shared" si="25"/>
        <v>0</v>
      </c>
      <c r="AA51" s="143">
        <f t="shared" si="25"/>
        <v>0</v>
      </c>
      <c r="AB51" s="143">
        <f t="shared" si="25"/>
        <v>0</v>
      </c>
      <c r="AC51" s="143">
        <f t="shared" si="25"/>
        <v>0</v>
      </c>
      <c r="AD51" s="143">
        <f>SUM(AD45:AD50)</f>
        <v>220.35808620689656</v>
      </c>
    </row>
    <row r="54" spans="2:30" x14ac:dyDescent="0.25">
      <c r="B54" s="145" t="s">
        <v>29</v>
      </c>
      <c r="Q54" s="145" t="s">
        <v>29</v>
      </c>
    </row>
    <row r="56" spans="2:30" x14ac:dyDescent="0.25">
      <c r="B56" s="182" t="s">
        <v>87</v>
      </c>
      <c r="C56" s="233" t="s">
        <v>2</v>
      </c>
      <c r="D56" s="233" t="s">
        <v>3</v>
      </c>
      <c r="E56" s="233" t="s">
        <v>4</v>
      </c>
      <c r="F56" s="233" t="s">
        <v>5</v>
      </c>
      <c r="G56" s="233" t="s">
        <v>6</v>
      </c>
      <c r="H56" s="233" t="s">
        <v>7</v>
      </c>
      <c r="I56" s="233" t="s">
        <v>8</v>
      </c>
      <c r="J56" s="233" t="s">
        <v>9</v>
      </c>
      <c r="K56" s="233" t="s">
        <v>10</v>
      </c>
      <c r="L56" s="233" t="s">
        <v>11</v>
      </c>
      <c r="M56" s="233" t="s">
        <v>12</v>
      </c>
      <c r="N56" s="233" t="s">
        <v>13</v>
      </c>
      <c r="O56" s="234" t="s">
        <v>14</v>
      </c>
      <c r="Q56" s="228" t="s">
        <v>87</v>
      </c>
      <c r="R56" s="184" t="s">
        <v>2</v>
      </c>
      <c r="S56" s="184" t="s">
        <v>3</v>
      </c>
      <c r="T56" s="184" t="s">
        <v>4</v>
      </c>
      <c r="U56" s="184" t="s">
        <v>5</v>
      </c>
      <c r="V56" s="184" t="s">
        <v>6</v>
      </c>
      <c r="W56" s="184" t="s">
        <v>7</v>
      </c>
      <c r="X56" s="184" t="s">
        <v>8</v>
      </c>
      <c r="Y56" s="184" t="s">
        <v>9</v>
      </c>
      <c r="Z56" s="184" t="s">
        <v>10</v>
      </c>
      <c r="AA56" s="184" t="s">
        <v>11</v>
      </c>
      <c r="AB56" s="184" t="s">
        <v>12</v>
      </c>
      <c r="AC56" s="184" t="s">
        <v>13</v>
      </c>
      <c r="AD56" s="184" t="s">
        <v>15</v>
      </c>
    </row>
    <row r="57" spans="2:30" x14ac:dyDescent="0.25">
      <c r="B57" s="148" t="s">
        <v>102</v>
      </c>
      <c r="C57" s="229">
        <f>(C33/C21)*100</f>
        <v>77.230947030259841</v>
      </c>
      <c r="D57" s="229">
        <f t="shared" ref="D57:N57" si="33">(D33/D21)*100</f>
        <v>77.677038307971884</v>
      </c>
      <c r="E57" s="229">
        <f t="shared" si="33"/>
        <v>78.30160256787336</v>
      </c>
      <c r="F57" s="229">
        <f t="shared" si="33"/>
        <v>78.930680985453606</v>
      </c>
      <c r="G57" s="229" t="e">
        <f t="shared" si="33"/>
        <v>#DIV/0!</v>
      </c>
      <c r="H57" s="229" t="e">
        <f t="shared" si="33"/>
        <v>#DIV/0!</v>
      </c>
      <c r="I57" s="229" t="e">
        <f t="shared" si="33"/>
        <v>#DIV/0!</v>
      </c>
      <c r="J57" s="229" t="e">
        <f t="shared" si="33"/>
        <v>#DIV/0!</v>
      </c>
      <c r="K57" s="229" t="e">
        <f t="shared" si="33"/>
        <v>#DIV/0!</v>
      </c>
      <c r="L57" s="229" t="e">
        <f t="shared" si="33"/>
        <v>#DIV/0!</v>
      </c>
      <c r="M57" s="229" t="e">
        <f t="shared" si="33"/>
        <v>#DIV/0!</v>
      </c>
      <c r="N57" s="229" t="e">
        <f t="shared" si="33"/>
        <v>#DIV/0!</v>
      </c>
      <c r="O57" s="231">
        <f t="shared" ref="O57:O62" si="34">O33/O21*100</f>
        <v>78.006881226037194</v>
      </c>
      <c r="Q57" s="221" t="str">
        <f>+B57</f>
        <v>Domiciliario</v>
      </c>
      <c r="R57" s="118">
        <f t="shared" ref="R57:AD63" si="35">R33/R21*100</f>
        <v>67.190923916326071</v>
      </c>
      <c r="S57" s="118">
        <f t="shared" si="35"/>
        <v>67.579023327935545</v>
      </c>
      <c r="T57" s="118">
        <f t="shared" si="35"/>
        <v>68.122394234049821</v>
      </c>
      <c r="U57" s="118">
        <f t="shared" si="35"/>
        <v>68.669692457344638</v>
      </c>
      <c r="V57" s="118" t="e">
        <f t="shared" si="35"/>
        <v>#DIV/0!</v>
      </c>
      <c r="W57" s="118" t="e">
        <f t="shared" si="35"/>
        <v>#DIV/0!</v>
      </c>
      <c r="X57" s="118" t="e">
        <f t="shared" si="35"/>
        <v>#DIV/0!</v>
      </c>
      <c r="Y57" s="118" t="e">
        <f t="shared" si="35"/>
        <v>#DIV/0!</v>
      </c>
      <c r="Z57" s="118" t="e">
        <f t="shared" si="35"/>
        <v>#DIV/0!</v>
      </c>
      <c r="AA57" s="118" t="e">
        <f t="shared" si="35"/>
        <v>#DIV/0!</v>
      </c>
      <c r="AB57" s="118" t="e">
        <f t="shared" si="35"/>
        <v>#DIV/0!</v>
      </c>
      <c r="AC57" s="118" t="e">
        <f t="shared" si="35"/>
        <v>#DIV/0!</v>
      </c>
      <c r="AD57" s="118">
        <f t="shared" si="35"/>
        <v>67.865986666652361</v>
      </c>
    </row>
    <row r="58" spans="2:30" x14ac:dyDescent="0.25">
      <c r="B58" s="148" t="s">
        <v>18</v>
      </c>
      <c r="C58" s="229">
        <f t="shared" ref="C58:N62" si="36">(C34/C22)*100</f>
        <v>156.70048516281429</v>
      </c>
      <c r="D58" s="229">
        <f t="shared" si="36"/>
        <v>156.83388284397194</v>
      </c>
      <c r="E58" s="229">
        <f t="shared" si="36"/>
        <v>158.28802454555512</v>
      </c>
      <c r="F58" s="229">
        <f t="shared" si="36"/>
        <v>158.86060986883155</v>
      </c>
      <c r="G58" s="229" t="e">
        <f t="shared" si="36"/>
        <v>#DIV/0!</v>
      </c>
      <c r="H58" s="229" t="e">
        <f t="shared" si="36"/>
        <v>#DIV/0!</v>
      </c>
      <c r="I58" s="229" t="e">
        <f t="shared" si="36"/>
        <v>#DIV/0!</v>
      </c>
      <c r="J58" s="229" t="e">
        <f t="shared" si="36"/>
        <v>#DIV/0!</v>
      </c>
      <c r="K58" s="229" t="e">
        <f t="shared" si="36"/>
        <v>#DIV/0!</v>
      </c>
      <c r="L58" s="229" t="e">
        <f t="shared" si="36"/>
        <v>#DIV/0!</v>
      </c>
      <c r="M58" s="229" t="e">
        <f t="shared" si="36"/>
        <v>#DIV/0!</v>
      </c>
      <c r="N58" s="229" t="e">
        <f t="shared" si="36"/>
        <v>#DIV/0!</v>
      </c>
      <c r="O58" s="231">
        <f t="shared" si="34"/>
        <v>157.6471283349789</v>
      </c>
      <c r="Q58" s="221" t="str">
        <f>+B58</f>
        <v>General</v>
      </c>
      <c r="R58" s="118">
        <f t="shared" si="35"/>
        <v>136.32942209164844</v>
      </c>
      <c r="S58" s="118">
        <f t="shared" si="35"/>
        <v>136.44547807425556</v>
      </c>
      <c r="T58" s="118">
        <f t="shared" si="35"/>
        <v>137.71058135463295</v>
      </c>
      <c r="U58" s="118">
        <f t="shared" si="35"/>
        <v>138.20873058588344</v>
      </c>
      <c r="V58" s="118" t="e">
        <f t="shared" si="35"/>
        <v>#DIV/0!</v>
      </c>
      <c r="W58" s="118" t="e">
        <f t="shared" si="35"/>
        <v>#DIV/0!</v>
      </c>
      <c r="X58" s="118" t="e">
        <f t="shared" si="35"/>
        <v>#DIV/0!</v>
      </c>
      <c r="Y58" s="118" t="e">
        <f t="shared" si="35"/>
        <v>#DIV/0!</v>
      </c>
      <c r="Z58" s="118" t="e">
        <f t="shared" si="35"/>
        <v>#DIV/0!</v>
      </c>
      <c r="AA58" s="118" t="e">
        <f t="shared" si="35"/>
        <v>#DIV/0!</v>
      </c>
      <c r="AB58" s="118" t="e">
        <f t="shared" si="35"/>
        <v>#DIV/0!</v>
      </c>
      <c r="AC58" s="118" t="e">
        <f t="shared" si="35"/>
        <v>#DIV/0!</v>
      </c>
      <c r="AD58" s="118">
        <f t="shared" si="35"/>
        <v>137.15300165143165</v>
      </c>
    </row>
    <row r="59" spans="2:30" x14ac:dyDescent="0.25">
      <c r="B59" s="148" t="s">
        <v>19</v>
      </c>
      <c r="C59" s="229">
        <f t="shared" si="36"/>
        <v>105.85200116973948</v>
      </c>
      <c r="D59" s="229">
        <f t="shared" si="36"/>
        <v>85.769388841409949</v>
      </c>
      <c r="E59" s="229">
        <f t="shared" si="36"/>
        <v>108.51733812601631</v>
      </c>
      <c r="F59" s="229">
        <f t="shared" si="36"/>
        <v>116.20596987963825</v>
      </c>
      <c r="G59" s="229" t="e">
        <f t="shared" si="36"/>
        <v>#DIV/0!</v>
      </c>
      <c r="H59" s="229" t="e">
        <f t="shared" si="36"/>
        <v>#DIV/0!</v>
      </c>
      <c r="I59" s="229" t="e">
        <f t="shared" si="36"/>
        <v>#DIV/0!</v>
      </c>
      <c r="J59" s="229" t="e">
        <f t="shared" si="36"/>
        <v>#DIV/0!</v>
      </c>
      <c r="K59" s="229" t="e">
        <f t="shared" si="36"/>
        <v>#DIV/0!</v>
      </c>
      <c r="L59" s="229" t="e">
        <f t="shared" si="36"/>
        <v>#DIV/0!</v>
      </c>
      <c r="M59" s="229" t="e">
        <f t="shared" si="36"/>
        <v>#DIV/0!</v>
      </c>
      <c r="N59" s="229" t="e">
        <f t="shared" si="36"/>
        <v>#DIV/0!</v>
      </c>
      <c r="O59" s="231">
        <f t="shared" si="34"/>
        <v>97.190658622760054</v>
      </c>
      <c r="Q59" s="221" t="str">
        <f t="shared" ref="Q59:Q62" si="37">+B59</f>
        <v>Industrial</v>
      </c>
      <c r="R59" s="118">
        <f t="shared" si="35"/>
        <v>92.09124101767334</v>
      </c>
      <c r="S59" s="118">
        <f t="shared" si="35"/>
        <v>74.61936829202665</v>
      </c>
      <c r="T59" s="118">
        <f t="shared" si="35"/>
        <v>94.410084169634203</v>
      </c>
      <c r="U59" s="118">
        <f t="shared" si="35"/>
        <v>101.09919379528527</v>
      </c>
      <c r="V59" s="118" t="e">
        <f t="shared" si="35"/>
        <v>#DIV/0!</v>
      </c>
      <c r="W59" s="118" t="e">
        <f t="shared" si="35"/>
        <v>#DIV/0!</v>
      </c>
      <c r="X59" s="118" t="e">
        <f t="shared" si="35"/>
        <v>#DIV/0!</v>
      </c>
      <c r="Y59" s="118" t="e">
        <f t="shared" si="35"/>
        <v>#DIV/0!</v>
      </c>
      <c r="Z59" s="118" t="e">
        <f t="shared" si="35"/>
        <v>#DIV/0!</v>
      </c>
      <c r="AA59" s="118" t="e">
        <f t="shared" si="35"/>
        <v>#DIV/0!</v>
      </c>
      <c r="AB59" s="118" t="e">
        <f t="shared" si="35"/>
        <v>#DIV/0!</v>
      </c>
      <c r="AC59" s="118" t="e">
        <f t="shared" si="35"/>
        <v>#DIV/0!</v>
      </c>
      <c r="AD59" s="118">
        <f t="shared" si="35"/>
        <v>84.555873001801245</v>
      </c>
    </row>
    <row r="60" spans="2:30" x14ac:dyDescent="0.25">
      <c r="B60" s="148" t="s">
        <v>91</v>
      </c>
      <c r="C60" s="229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31"/>
      <c r="Q60" s="221" t="str">
        <f t="shared" si="37"/>
        <v>Minería</v>
      </c>
      <c r="R60" s="118"/>
      <c r="S60" s="118"/>
      <c r="T60" s="118"/>
      <c r="U60" s="118"/>
      <c r="V60" s="118"/>
      <c r="W60" s="118"/>
      <c r="X60" s="118"/>
      <c r="Y60" s="118"/>
      <c r="Z60" s="118"/>
      <c r="AA60" s="118"/>
      <c r="AB60" s="118"/>
      <c r="AC60" s="118"/>
      <c r="AD60" s="118"/>
    </row>
    <row r="61" spans="2:30" x14ac:dyDescent="0.25">
      <c r="B61" s="148" t="s">
        <v>21</v>
      </c>
      <c r="C61" s="229">
        <f t="shared" si="36"/>
        <v>132.09998138816539</v>
      </c>
      <c r="D61" s="229">
        <f t="shared" si="36"/>
        <v>133.00025468837791</v>
      </c>
      <c r="E61" s="229">
        <f t="shared" si="36"/>
        <v>134.90042668497793</v>
      </c>
      <c r="F61" s="229">
        <f t="shared" si="36"/>
        <v>136.10021755978227</v>
      </c>
      <c r="G61" s="229" t="e">
        <f t="shared" si="36"/>
        <v>#DIV/0!</v>
      </c>
      <c r="H61" s="229" t="e">
        <f t="shared" si="36"/>
        <v>#DIV/0!</v>
      </c>
      <c r="I61" s="229" t="e">
        <f t="shared" si="36"/>
        <v>#DIV/0!</v>
      </c>
      <c r="J61" s="229" t="e">
        <f t="shared" si="36"/>
        <v>#DIV/0!</v>
      </c>
      <c r="K61" s="229" t="e">
        <f t="shared" si="36"/>
        <v>#DIV/0!</v>
      </c>
      <c r="L61" s="229" t="e">
        <f t="shared" si="36"/>
        <v>#DIV/0!</v>
      </c>
      <c r="M61" s="229" t="e">
        <f t="shared" si="36"/>
        <v>#DIV/0!</v>
      </c>
      <c r="N61" s="229" t="e">
        <f t="shared" si="36"/>
        <v>#DIV/0!</v>
      </c>
      <c r="O61" s="231">
        <f t="shared" si="34"/>
        <v>134.04559698711927</v>
      </c>
      <c r="Q61" s="221" t="str">
        <f t="shared" si="37"/>
        <v>Alumbrado Público</v>
      </c>
      <c r="R61" s="118">
        <f t="shared" si="35"/>
        <v>114.92698380770389</v>
      </c>
      <c r="S61" s="118">
        <f t="shared" si="35"/>
        <v>115.71022157888878</v>
      </c>
      <c r="T61" s="118">
        <f t="shared" si="35"/>
        <v>117.36337121593078</v>
      </c>
      <c r="U61" s="118">
        <f t="shared" si="35"/>
        <v>118.40718927701054</v>
      </c>
      <c r="V61" s="118" t="e">
        <f t="shared" si="35"/>
        <v>#DIV/0!</v>
      </c>
      <c r="W61" s="118" t="e">
        <f t="shared" si="35"/>
        <v>#DIV/0!</v>
      </c>
      <c r="X61" s="118" t="e">
        <f t="shared" si="35"/>
        <v>#DIV/0!</v>
      </c>
      <c r="Y61" s="118" t="e">
        <f t="shared" si="35"/>
        <v>#DIV/0!</v>
      </c>
      <c r="Z61" s="118" t="e">
        <f t="shared" si="35"/>
        <v>#DIV/0!</v>
      </c>
      <c r="AA61" s="118" t="e">
        <f t="shared" si="35"/>
        <v>#DIV/0!</v>
      </c>
      <c r="AB61" s="118" t="e">
        <f t="shared" si="35"/>
        <v>#DIV/0!</v>
      </c>
      <c r="AC61" s="118" t="e">
        <f t="shared" si="35"/>
        <v>#DIV/0!</v>
      </c>
      <c r="AD61" s="118">
        <f t="shared" si="35"/>
        <v>116.61966937879373</v>
      </c>
    </row>
    <row r="62" spans="2:30" x14ac:dyDescent="0.25">
      <c r="B62" s="164" t="s">
        <v>22</v>
      </c>
      <c r="C62" s="229">
        <f t="shared" si="36"/>
        <v>97.688318922488122</v>
      </c>
      <c r="D62" s="229">
        <f t="shared" si="36"/>
        <v>97.787356321839084</v>
      </c>
      <c r="E62" s="229">
        <f t="shared" si="36"/>
        <v>99.045300878972284</v>
      </c>
      <c r="F62" s="229">
        <f t="shared" si="36"/>
        <v>100.37161339502185</v>
      </c>
      <c r="G62" s="229" t="e">
        <f t="shared" si="36"/>
        <v>#DIV/0!</v>
      </c>
      <c r="H62" s="229" t="e">
        <f t="shared" si="36"/>
        <v>#DIV/0!</v>
      </c>
      <c r="I62" s="229" t="e">
        <f t="shared" si="36"/>
        <v>#DIV/0!</v>
      </c>
      <c r="J62" s="229" t="e">
        <f t="shared" si="36"/>
        <v>#DIV/0!</v>
      </c>
      <c r="K62" s="229" t="e">
        <f t="shared" si="36"/>
        <v>#DIV/0!</v>
      </c>
      <c r="L62" s="229" t="e">
        <f t="shared" si="36"/>
        <v>#DIV/0!</v>
      </c>
      <c r="M62" s="229" t="e">
        <f t="shared" si="36"/>
        <v>#DIV/0!</v>
      </c>
      <c r="N62" s="229" t="e">
        <f t="shared" si="36"/>
        <v>#DIV/0!</v>
      </c>
      <c r="O62" s="231">
        <f t="shared" si="34"/>
        <v>98.707087002307816</v>
      </c>
      <c r="Q62" s="221" t="str">
        <f t="shared" si="37"/>
        <v>Otros</v>
      </c>
      <c r="R62" s="118">
        <f t="shared" si="35"/>
        <v>84.988837462564675</v>
      </c>
      <c r="S62" s="118">
        <f t="shared" si="35"/>
        <v>85.075000000000003</v>
      </c>
      <c r="T62" s="118">
        <f t="shared" si="35"/>
        <v>86.169411764705899</v>
      </c>
      <c r="U62" s="118">
        <f t="shared" si="35"/>
        <v>87.323303653669029</v>
      </c>
      <c r="V62" s="118" t="e">
        <f t="shared" si="35"/>
        <v>#DIV/0!</v>
      </c>
      <c r="W62" s="118" t="e">
        <f t="shared" si="35"/>
        <v>#DIV/0!</v>
      </c>
      <c r="X62" s="118" t="e">
        <f t="shared" si="35"/>
        <v>#DIV/0!</v>
      </c>
      <c r="Y62" s="118" t="e">
        <f t="shared" si="35"/>
        <v>#DIV/0!</v>
      </c>
      <c r="Z62" s="118" t="e">
        <f t="shared" si="35"/>
        <v>#DIV/0!</v>
      </c>
      <c r="AA62" s="118" t="e">
        <f t="shared" si="35"/>
        <v>#DIV/0!</v>
      </c>
      <c r="AB62" s="118" t="e">
        <f t="shared" si="35"/>
        <v>#DIV/0!</v>
      </c>
      <c r="AC62" s="118" t="e">
        <f t="shared" si="35"/>
        <v>#DIV/0!</v>
      </c>
      <c r="AD62" s="118">
        <f t="shared" si="35"/>
        <v>85.875165692007798</v>
      </c>
    </row>
    <row r="63" spans="2:30" x14ac:dyDescent="0.25">
      <c r="B63" s="167" t="s">
        <v>14</v>
      </c>
      <c r="C63" s="230">
        <f>C39/C27*100</f>
        <v>103.55783680920372</v>
      </c>
      <c r="D63" s="230">
        <f t="shared" ref="D63:N63" si="38">D39/D27*100</f>
        <v>99.306074394967979</v>
      </c>
      <c r="E63" s="230">
        <f t="shared" si="38"/>
        <v>105.29403885848517</v>
      </c>
      <c r="F63" s="230">
        <f t="shared" si="38"/>
        <v>107.57372286162523</v>
      </c>
      <c r="G63" s="230" t="e">
        <f t="shared" si="38"/>
        <v>#DIV/0!</v>
      </c>
      <c r="H63" s="230" t="e">
        <f t="shared" si="38"/>
        <v>#DIV/0!</v>
      </c>
      <c r="I63" s="230" t="e">
        <f t="shared" si="38"/>
        <v>#DIV/0!</v>
      </c>
      <c r="J63" s="230" t="e">
        <f t="shared" si="38"/>
        <v>#DIV/0!</v>
      </c>
      <c r="K63" s="230" t="e">
        <f t="shared" si="38"/>
        <v>#DIV/0!</v>
      </c>
      <c r="L63" s="230" t="e">
        <f t="shared" si="38"/>
        <v>#DIV/0!</v>
      </c>
      <c r="M63" s="230" t="e">
        <f t="shared" si="38"/>
        <v>#DIV/0!</v>
      </c>
      <c r="N63" s="230" t="e">
        <f t="shared" si="38"/>
        <v>#DIV/0!</v>
      </c>
      <c r="O63" s="232">
        <f>O39/O27*100</f>
        <v>103.6433577413757</v>
      </c>
      <c r="Q63" s="143" t="s">
        <v>14</v>
      </c>
      <c r="R63" s="143">
        <f t="shared" si="35"/>
        <v>90.095318024007227</v>
      </c>
      <c r="S63" s="143">
        <f t="shared" si="35"/>
        <v>86.396284723622145</v>
      </c>
      <c r="T63" s="143">
        <f t="shared" si="35"/>
        <v>91.605813806882097</v>
      </c>
      <c r="U63" s="143">
        <f t="shared" si="35"/>
        <v>93.589138889613949</v>
      </c>
      <c r="V63" s="143" t="e">
        <f t="shared" si="35"/>
        <v>#DIV/0!</v>
      </c>
      <c r="W63" s="143" t="e">
        <f t="shared" si="35"/>
        <v>#DIV/0!</v>
      </c>
      <c r="X63" s="143" t="e">
        <f t="shared" si="35"/>
        <v>#DIV/0!</v>
      </c>
      <c r="Y63" s="143" t="e">
        <f t="shared" si="35"/>
        <v>#DIV/0!</v>
      </c>
      <c r="Z63" s="143" t="e">
        <f t="shared" si="35"/>
        <v>#DIV/0!</v>
      </c>
      <c r="AA63" s="143" t="e">
        <f t="shared" si="35"/>
        <v>#DIV/0!</v>
      </c>
      <c r="AB63" s="143" t="e">
        <f t="shared" si="35"/>
        <v>#DIV/0!</v>
      </c>
      <c r="AC63" s="143" t="e">
        <f t="shared" si="35"/>
        <v>#DIV/0!</v>
      </c>
      <c r="AD63" s="143">
        <f t="shared" si="35"/>
        <v>90.169721234996885</v>
      </c>
    </row>
    <row r="64" spans="2:30" x14ac:dyDescent="0.25">
      <c r="AD64" s="95">
        <f>+AD63/0.87</f>
        <v>103.64335774137572</v>
      </c>
    </row>
    <row r="66" spans="2:30" x14ac:dyDescent="0.25">
      <c r="B66" s="145" t="s">
        <v>42</v>
      </c>
      <c r="Q66" s="145" t="s">
        <v>42</v>
      </c>
    </row>
    <row r="68" spans="2:30" x14ac:dyDescent="0.25">
      <c r="B68" s="182" t="s">
        <v>87</v>
      </c>
      <c r="C68" s="233" t="s">
        <v>2</v>
      </c>
      <c r="D68" s="233" t="s">
        <v>3</v>
      </c>
      <c r="E68" s="233" t="s">
        <v>4</v>
      </c>
      <c r="F68" s="233" t="s">
        <v>5</v>
      </c>
      <c r="G68" s="233" t="s">
        <v>6</v>
      </c>
      <c r="H68" s="233" t="s">
        <v>7</v>
      </c>
      <c r="I68" s="233" t="s">
        <v>8</v>
      </c>
      <c r="J68" s="233" t="s">
        <v>9</v>
      </c>
      <c r="K68" s="233" t="s">
        <v>10</v>
      </c>
      <c r="L68" s="233" t="s">
        <v>11</v>
      </c>
      <c r="M68" s="233" t="s">
        <v>12</v>
      </c>
      <c r="N68" s="233" t="s">
        <v>13</v>
      </c>
      <c r="O68" s="234" t="s">
        <v>14</v>
      </c>
      <c r="Q68" s="228" t="s">
        <v>87</v>
      </c>
      <c r="R68" s="184" t="s">
        <v>2</v>
      </c>
      <c r="S68" s="184" t="s">
        <v>3</v>
      </c>
      <c r="T68" s="184" t="s">
        <v>4</v>
      </c>
      <c r="U68" s="184" t="s">
        <v>5</v>
      </c>
      <c r="V68" s="184" t="s">
        <v>6</v>
      </c>
      <c r="W68" s="184" t="s">
        <v>7</v>
      </c>
      <c r="X68" s="184" t="s">
        <v>8</v>
      </c>
      <c r="Y68" s="184" t="s">
        <v>9</v>
      </c>
      <c r="Z68" s="184" t="s">
        <v>10</v>
      </c>
      <c r="AA68" s="184" t="s">
        <v>11</v>
      </c>
      <c r="AB68" s="184" t="s">
        <v>12</v>
      </c>
      <c r="AC68" s="184" t="s">
        <v>13</v>
      </c>
      <c r="AD68" s="184" t="s">
        <v>15</v>
      </c>
    </row>
    <row r="69" spans="2:30" x14ac:dyDescent="0.25">
      <c r="B69" s="148" t="s">
        <v>102</v>
      </c>
      <c r="C69" s="229">
        <f t="shared" ref="C69:O75" si="39">C45/C21*100</f>
        <v>11.096400435382161</v>
      </c>
      <c r="D69" s="229">
        <f t="shared" si="39"/>
        <v>11.160494009766074</v>
      </c>
      <c r="E69" s="229">
        <f t="shared" si="39"/>
        <v>11.250230254004792</v>
      </c>
      <c r="F69" s="229">
        <f t="shared" si="39"/>
        <v>11.340615084116898</v>
      </c>
      <c r="G69" s="229" t="e">
        <f t="shared" si="39"/>
        <v>#DIV/0!</v>
      </c>
      <c r="H69" s="229" t="e">
        <f t="shared" si="39"/>
        <v>#DIV/0!</v>
      </c>
      <c r="I69" s="229" t="e">
        <f t="shared" si="39"/>
        <v>#DIV/0!</v>
      </c>
      <c r="J69" s="229" t="e">
        <f t="shared" si="39"/>
        <v>#DIV/0!</v>
      </c>
      <c r="K69" s="229" t="e">
        <f t="shared" si="39"/>
        <v>#DIV/0!</v>
      </c>
      <c r="L69" s="229" t="e">
        <f t="shared" si="39"/>
        <v>#DIV/0!</v>
      </c>
      <c r="M69" s="229" t="e">
        <f t="shared" si="39"/>
        <v>#DIV/0!</v>
      </c>
      <c r="N69" s="229" t="e">
        <f t="shared" si="39"/>
        <v>#DIV/0!</v>
      </c>
      <c r="O69" s="231">
        <f t="shared" si="39"/>
        <v>11.207885233626033</v>
      </c>
      <c r="Q69" s="221" t="str">
        <f>+B69</f>
        <v>Domiciliario</v>
      </c>
      <c r="R69" s="118">
        <f t="shared" ref="R69:AD75" si="40">R45/R21*100</f>
        <v>9.6538683787824802</v>
      </c>
      <c r="S69" s="118">
        <f t="shared" si="40"/>
        <v>9.7096297884964855</v>
      </c>
      <c r="T69" s="118">
        <f t="shared" si="40"/>
        <v>9.78770032098417</v>
      </c>
      <c r="U69" s="118">
        <f t="shared" si="40"/>
        <v>9.8663351231817007</v>
      </c>
      <c r="V69" s="118" t="e">
        <f t="shared" si="40"/>
        <v>#DIV/0!</v>
      </c>
      <c r="W69" s="118" t="e">
        <f t="shared" si="40"/>
        <v>#DIV/0!</v>
      </c>
      <c r="X69" s="118" t="e">
        <f t="shared" si="40"/>
        <v>#DIV/0!</v>
      </c>
      <c r="Y69" s="118" t="e">
        <f t="shared" si="40"/>
        <v>#DIV/0!</v>
      </c>
      <c r="Z69" s="118" t="e">
        <f t="shared" si="40"/>
        <v>#DIV/0!</v>
      </c>
      <c r="AA69" s="118" t="e">
        <f t="shared" si="40"/>
        <v>#DIV/0!</v>
      </c>
      <c r="AB69" s="118" t="e">
        <f t="shared" si="40"/>
        <v>#DIV/0!</v>
      </c>
      <c r="AC69" s="118" t="e">
        <f t="shared" si="40"/>
        <v>#DIV/0!</v>
      </c>
      <c r="AD69" s="118">
        <f t="shared" si="40"/>
        <v>9.7508601532546493</v>
      </c>
    </row>
    <row r="70" spans="2:30" x14ac:dyDescent="0.25">
      <c r="B70" s="148" t="s">
        <v>18</v>
      </c>
      <c r="C70" s="229">
        <f t="shared" si="39"/>
        <v>22.514437523392857</v>
      </c>
      <c r="D70" s="229">
        <f t="shared" si="39"/>
        <v>22.533603856892519</v>
      </c>
      <c r="E70" s="229">
        <f t="shared" si="39"/>
        <v>22.7425322622924</v>
      </c>
      <c r="F70" s="229">
        <f t="shared" si="39"/>
        <v>22.824800268510277</v>
      </c>
      <c r="G70" s="229" t="e">
        <f t="shared" si="39"/>
        <v>#DIV/0!</v>
      </c>
      <c r="H70" s="229" t="e">
        <f t="shared" si="39"/>
        <v>#DIV/0!</v>
      </c>
      <c r="I70" s="229" t="e">
        <f t="shared" si="39"/>
        <v>#DIV/0!</v>
      </c>
      <c r="J70" s="229" t="e">
        <f t="shared" si="39"/>
        <v>#DIV/0!</v>
      </c>
      <c r="K70" s="229" t="e">
        <f t="shared" si="39"/>
        <v>#DIV/0!</v>
      </c>
      <c r="L70" s="229" t="e">
        <f t="shared" si="39"/>
        <v>#DIV/0!</v>
      </c>
      <c r="M70" s="229" t="e">
        <f t="shared" si="39"/>
        <v>#DIV/0!</v>
      </c>
      <c r="N70" s="229" t="e">
        <f t="shared" si="39"/>
        <v>#DIV/0!</v>
      </c>
      <c r="O70" s="231">
        <f t="shared" si="39"/>
        <v>22.650449473416508</v>
      </c>
      <c r="Q70" s="221" t="str">
        <f>+B70</f>
        <v>General</v>
      </c>
      <c r="R70" s="118">
        <f t="shared" si="40"/>
        <v>19.587560645351786</v>
      </c>
      <c r="S70" s="118">
        <f t="shared" si="40"/>
        <v>19.604235355496492</v>
      </c>
      <c r="T70" s="118">
        <f t="shared" si="40"/>
        <v>19.78600306819439</v>
      </c>
      <c r="U70" s="118">
        <f t="shared" si="40"/>
        <v>19.857576233603943</v>
      </c>
      <c r="V70" s="118" t="e">
        <f t="shared" si="40"/>
        <v>#DIV/0!</v>
      </c>
      <c r="W70" s="118" t="e">
        <f t="shared" si="40"/>
        <v>#DIV/0!</v>
      </c>
      <c r="X70" s="118" t="e">
        <f t="shared" si="40"/>
        <v>#DIV/0!</v>
      </c>
      <c r="Y70" s="118" t="e">
        <f t="shared" si="40"/>
        <v>#DIV/0!</v>
      </c>
      <c r="Z70" s="118" t="e">
        <f t="shared" si="40"/>
        <v>#DIV/0!</v>
      </c>
      <c r="AA70" s="118" t="e">
        <f t="shared" si="40"/>
        <v>#DIV/0!</v>
      </c>
      <c r="AB70" s="118" t="e">
        <f t="shared" si="40"/>
        <v>#DIV/0!</v>
      </c>
      <c r="AC70" s="118" t="e">
        <f t="shared" si="40"/>
        <v>#DIV/0!</v>
      </c>
      <c r="AD70" s="118">
        <f t="shared" si="40"/>
        <v>19.705891041872363</v>
      </c>
    </row>
    <row r="71" spans="2:30" x14ac:dyDescent="0.25">
      <c r="B71" s="148" t="s">
        <v>19</v>
      </c>
      <c r="C71" s="229">
        <f t="shared" si="39"/>
        <v>15.20862085772119</v>
      </c>
      <c r="D71" s="229">
        <f t="shared" si="39"/>
        <v>12.323188051926717</v>
      </c>
      <c r="E71" s="229">
        <f t="shared" si="39"/>
        <v>15.591571569829931</v>
      </c>
      <c r="F71" s="229">
        <f t="shared" si="39"/>
        <v>16.696260040177911</v>
      </c>
      <c r="G71" s="229" t="e">
        <f t="shared" si="39"/>
        <v>#DIV/0!</v>
      </c>
      <c r="H71" s="229" t="e">
        <f t="shared" si="39"/>
        <v>#DIV/0!</v>
      </c>
      <c r="I71" s="229" t="e">
        <f t="shared" si="39"/>
        <v>#DIV/0!</v>
      </c>
      <c r="J71" s="229" t="e">
        <f t="shared" si="39"/>
        <v>#DIV/0!</v>
      </c>
      <c r="K71" s="229" t="e">
        <f t="shared" si="39"/>
        <v>#DIV/0!</v>
      </c>
      <c r="L71" s="229" t="e">
        <f t="shared" si="39"/>
        <v>#DIV/0!</v>
      </c>
      <c r="M71" s="229" t="e">
        <f t="shared" si="39"/>
        <v>#DIV/0!</v>
      </c>
      <c r="N71" s="229" t="e">
        <f t="shared" si="39"/>
        <v>#DIV/0!</v>
      </c>
      <c r="O71" s="231">
        <f t="shared" si="39"/>
        <v>13.96417508947702</v>
      </c>
      <c r="Q71" s="221" t="str">
        <f t="shared" ref="Q71:Q74" si="41">+B71</f>
        <v>Industrial</v>
      </c>
      <c r="R71" s="118">
        <f t="shared" si="40"/>
        <v>13.231500146217435</v>
      </c>
      <c r="S71" s="118">
        <f t="shared" si="40"/>
        <v>10.721173605176244</v>
      </c>
      <c r="T71" s="118">
        <f t="shared" si="40"/>
        <v>13.564667265752039</v>
      </c>
      <c r="U71" s="118">
        <f t="shared" si="40"/>
        <v>14.525746234954781</v>
      </c>
      <c r="V71" s="118" t="e">
        <f t="shared" si="40"/>
        <v>#DIV/0!</v>
      </c>
      <c r="W71" s="118" t="e">
        <f t="shared" si="40"/>
        <v>#DIV/0!</v>
      </c>
      <c r="X71" s="118" t="e">
        <f t="shared" si="40"/>
        <v>#DIV/0!</v>
      </c>
      <c r="Y71" s="118" t="e">
        <f t="shared" si="40"/>
        <v>#DIV/0!</v>
      </c>
      <c r="Z71" s="118" t="e">
        <f t="shared" si="40"/>
        <v>#DIV/0!</v>
      </c>
      <c r="AA71" s="118" t="e">
        <f t="shared" si="40"/>
        <v>#DIV/0!</v>
      </c>
      <c r="AB71" s="118" t="e">
        <f t="shared" si="40"/>
        <v>#DIV/0!</v>
      </c>
      <c r="AC71" s="118" t="e">
        <f t="shared" si="40"/>
        <v>#DIV/0!</v>
      </c>
      <c r="AD71" s="118">
        <f t="shared" si="40"/>
        <v>12.148832327845007</v>
      </c>
    </row>
    <row r="72" spans="2:30" x14ac:dyDescent="0.25">
      <c r="B72" s="148" t="s">
        <v>91</v>
      </c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31"/>
      <c r="Q72" s="221" t="str">
        <f t="shared" si="41"/>
        <v>Minería</v>
      </c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118"/>
    </row>
    <row r="73" spans="2:30" x14ac:dyDescent="0.25">
      <c r="B73" s="148" t="s">
        <v>21</v>
      </c>
      <c r="C73" s="229">
        <f t="shared" si="39"/>
        <v>18.979882383357097</v>
      </c>
      <c r="D73" s="229">
        <f t="shared" si="39"/>
        <v>19.109231995456593</v>
      </c>
      <c r="E73" s="229">
        <f t="shared" si="39"/>
        <v>19.382245213358896</v>
      </c>
      <c r="F73" s="229">
        <f t="shared" si="39"/>
        <v>19.554628959738828</v>
      </c>
      <c r="G73" s="229" t="e">
        <f t="shared" si="39"/>
        <v>#DIV/0!</v>
      </c>
      <c r="H73" s="229" t="e">
        <f t="shared" si="39"/>
        <v>#DIV/0!</v>
      </c>
      <c r="I73" s="229" t="e">
        <f t="shared" si="39"/>
        <v>#DIV/0!</v>
      </c>
      <c r="J73" s="229" t="e">
        <f t="shared" si="39"/>
        <v>#DIV/0!</v>
      </c>
      <c r="K73" s="229" t="e">
        <f t="shared" si="39"/>
        <v>#DIV/0!</v>
      </c>
      <c r="L73" s="229" t="e">
        <f t="shared" si="39"/>
        <v>#DIV/0!</v>
      </c>
      <c r="M73" s="229" t="e">
        <f t="shared" si="39"/>
        <v>#DIV/0!</v>
      </c>
      <c r="N73" s="229" t="e">
        <f t="shared" si="39"/>
        <v>#DIV/0!</v>
      </c>
      <c r="O73" s="231">
        <f t="shared" si="39"/>
        <v>19.259424854471156</v>
      </c>
      <c r="Q73" s="221" t="str">
        <f t="shared" si="41"/>
        <v>Alumbrado Público</v>
      </c>
      <c r="R73" s="118">
        <f t="shared" si="40"/>
        <v>16.512497673520674</v>
      </c>
      <c r="S73" s="118">
        <f t="shared" si="40"/>
        <v>16.625031836047238</v>
      </c>
      <c r="T73" s="118">
        <f t="shared" si="40"/>
        <v>16.862553335622241</v>
      </c>
      <c r="U73" s="118">
        <f t="shared" si="40"/>
        <v>17.012527194972783</v>
      </c>
      <c r="V73" s="118" t="e">
        <f t="shared" si="40"/>
        <v>#DIV/0!</v>
      </c>
      <c r="W73" s="118" t="e">
        <f t="shared" si="40"/>
        <v>#DIV/0!</v>
      </c>
      <c r="X73" s="118" t="e">
        <f t="shared" si="40"/>
        <v>#DIV/0!</v>
      </c>
      <c r="Y73" s="118" t="e">
        <f t="shared" si="40"/>
        <v>#DIV/0!</v>
      </c>
      <c r="Z73" s="118" t="e">
        <f t="shared" si="40"/>
        <v>#DIV/0!</v>
      </c>
      <c r="AA73" s="118" t="e">
        <f t="shared" si="40"/>
        <v>#DIV/0!</v>
      </c>
      <c r="AB73" s="118" t="e">
        <f t="shared" si="40"/>
        <v>#DIV/0!</v>
      </c>
      <c r="AC73" s="118" t="e">
        <f t="shared" si="40"/>
        <v>#DIV/0!</v>
      </c>
      <c r="AD73" s="118">
        <f t="shared" si="40"/>
        <v>16.755699623389908</v>
      </c>
    </row>
    <row r="74" spans="2:30" x14ac:dyDescent="0.25">
      <c r="B74" s="164" t="s">
        <v>22</v>
      </c>
      <c r="C74" s="229">
        <f t="shared" si="39"/>
        <v>14.035678006104616</v>
      </c>
      <c r="D74" s="229">
        <f t="shared" si="39"/>
        <v>14.049907517505616</v>
      </c>
      <c r="E74" s="229">
        <f t="shared" si="39"/>
        <v>14.230646678013258</v>
      </c>
      <c r="F74" s="229">
        <f t="shared" si="39"/>
        <v>14.421208821123829</v>
      </c>
      <c r="G74" s="229" t="e">
        <f t="shared" si="39"/>
        <v>#DIV/0!</v>
      </c>
      <c r="H74" s="229" t="e">
        <f t="shared" si="39"/>
        <v>#DIV/0!</v>
      </c>
      <c r="I74" s="229" t="e">
        <f t="shared" si="39"/>
        <v>#DIV/0!</v>
      </c>
      <c r="J74" s="229" t="e">
        <f t="shared" si="39"/>
        <v>#DIV/0!</v>
      </c>
      <c r="K74" s="229" t="e">
        <f t="shared" si="39"/>
        <v>#DIV/0!</v>
      </c>
      <c r="L74" s="229" t="e">
        <f t="shared" si="39"/>
        <v>#DIV/0!</v>
      </c>
      <c r="M74" s="229" t="e">
        <f t="shared" si="39"/>
        <v>#DIV/0!</v>
      </c>
      <c r="N74" s="229" t="e">
        <f t="shared" si="39"/>
        <v>#DIV/0!</v>
      </c>
      <c r="O74" s="231">
        <f t="shared" si="39"/>
        <v>14.18205273021664</v>
      </c>
      <c r="Q74" s="221" t="str">
        <f t="shared" si="41"/>
        <v>Otros</v>
      </c>
      <c r="R74" s="118">
        <f t="shared" si="40"/>
        <v>12.211039865311015</v>
      </c>
      <c r="S74" s="118">
        <f t="shared" si="40"/>
        <v>12.223419540229886</v>
      </c>
      <c r="T74" s="118">
        <f t="shared" si="40"/>
        <v>12.380662609871536</v>
      </c>
      <c r="U74" s="118">
        <f t="shared" si="40"/>
        <v>12.546451674377735</v>
      </c>
      <c r="V74" s="118" t="e">
        <f t="shared" si="40"/>
        <v>#DIV/0!</v>
      </c>
      <c r="W74" s="118" t="e">
        <f t="shared" si="40"/>
        <v>#DIV/0!</v>
      </c>
      <c r="X74" s="118" t="e">
        <f t="shared" si="40"/>
        <v>#DIV/0!</v>
      </c>
      <c r="Y74" s="118" t="e">
        <f t="shared" si="40"/>
        <v>#DIV/0!</v>
      </c>
      <c r="Z74" s="118" t="e">
        <f t="shared" si="40"/>
        <v>#DIV/0!</v>
      </c>
      <c r="AA74" s="118" t="e">
        <f t="shared" si="40"/>
        <v>#DIV/0!</v>
      </c>
      <c r="AB74" s="118" t="e">
        <f t="shared" si="40"/>
        <v>#DIV/0!</v>
      </c>
      <c r="AC74" s="118" t="e">
        <f t="shared" si="40"/>
        <v>#DIV/0!</v>
      </c>
      <c r="AD74" s="118">
        <f t="shared" si="40"/>
        <v>12.338385875288477</v>
      </c>
    </row>
    <row r="75" spans="2:30" x14ac:dyDescent="0.25">
      <c r="B75" s="167" t="s">
        <v>14</v>
      </c>
      <c r="C75" s="230">
        <f t="shared" si="39"/>
        <v>14.878999541552259</v>
      </c>
      <c r="D75" s="230">
        <f t="shared" si="39"/>
        <v>14.268114137208043</v>
      </c>
      <c r="E75" s="230">
        <f t="shared" si="39"/>
        <v>15.128453858977753</v>
      </c>
      <c r="F75" s="230">
        <f t="shared" si="39"/>
        <v>15.455994664026615</v>
      </c>
      <c r="G75" s="230" t="e">
        <f t="shared" si="39"/>
        <v>#DIV/0!</v>
      </c>
      <c r="H75" s="230" t="e">
        <f t="shared" si="39"/>
        <v>#DIV/0!</v>
      </c>
      <c r="I75" s="230" t="e">
        <f t="shared" si="39"/>
        <v>#DIV/0!</v>
      </c>
      <c r="J75" s="230" t="e">
        <f t="shared" si="39"/>
        <v>#DIV/0!</v>
      </c>
      <c r="K75" s="230" t="e">
        <f t="shared" si="39"/>
        <v>#DIV/0!</v>
      </c>
      <c r="L75" s="230" t="e">
        <f t="shared" si="39"/>
        <v>#DIV/0!</v>
      </c>
      <c r="M75" s="230" t="e">
        <f t="shared" si="39"/>
        <v>#DIV/0!</v>
      </c>
      <c r="N75" s="230" t="e">
        <f t="shared" si="39"/>
        <v>#DIV/0!</v>
      </c>
      <c r="O75" s="232">
        <f>O51/O27*100</f>
        <v>14.891287031806852</v>
      </c>
      <c r="Q75" s="143" t="s">
        <v>14</v>
      </c>
      <c r="R75" s="143">
        <f t="shared" si="40"/>
        <v>12.944729601150465</v>
      </c>
      <c r="S75" s="143">
        <f t="shared" si="40"/>
        <v>12.413259299370997</v>
      </c>
      <c r="T75" s="143">
        <f t="shared" si="40"/>
        <v>13.161754857310646</v>
      </c>
      <c r="U75" s="143">
        <f t="shared" si="40"/>
        <v>13.446715357703154</v>
      </c>
      <c r="V75" s="143" t="e">
        <f t="shared" si="40"/>
        <v>#DIV/0!</v>
      </c>
      <c r="W75" s="143" t="e">
        <f t="shared" si="40"/>
        <v>#DIV/0!</v>
      </c>
      <c r="X75" s="143" t="e">
        <f t="shared" si="40"/>
        <v>#DIV/0!</v>
      </c>
      <c r="Y75" s="143" t="e">
        <f t="shared" si="40"/>
        <v>#DIV/0!</v>
      </c>
      <c r="Z75" s="143" t="e">
        <f t="shared" si="40"/>
        <v>#DIV/0!</v>
      </c>
      <c r="AA75" s="143" t="e">
        <f t="shared" si="40"/>
        <v>#DIV/0!</v>
      </c>
      <c r="AB75" s="143" t="e">
        <f t="shared" si="40"/>
        <v>#DIV/0!</v>
      </c>
      <c r="AC75" s="143" t="e">
        <f t="shared" si="40"/>
        <v>#DIV/0!</v>
      </c>
      <c r="AD75" s="143">
        <f t="shared" si="40"/>
        <v>12.955419717671965</v>
      </c>
    </row>
    <row r="78" spans="2:30" x14ac:dyDescent="0.25">
      <c r="B78" s="143" t="s">
        <v>43</v>
      </c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Q78" s="143" t="s">
        <v>43</v>
      </c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  <c r="AC78" s="118"/>
      <c r="AD78" s="118"/>
    </row>
    <row r="79" spans="2:30" x14ac:dyDescent="0.25">
      <c r="B79" s="143" t="s">
        <v>86</v>
      </c>
      <c r="C79" s="118">
        <v>6.96</v>
      </c>
      <c r="D79" s="118">
        <v>6.96</v>
      </c>
      <c r="E79" s="118">
        <v>6.96</v>
      </c>
      <c r="F79" s="118">
        <v>6.96</v>
      </c>
      <c r="G79" s="118">
        <v>6.96</v>
      </c>
      <c r="H79" s="118">
        <v>6.96</v>
      </c>
      <c r="I79" s="118">
        <v>6.96</v>
      </c>
      <c r="J79" s="118">
        <v>6.96</v>
      </c>
      <c r="K79" s="118">
        <v>6.96</v>
      </c>
      <c r="L79" s="118">
        <v>6.96</v>
      </c>
      <c r="M79" s="118">
        <v>6.96</v>
      </c>
      <c r="N79" s="118">
        <v>6.96</v>
      </c>
      <c r="O79" s="118"/>
      <c r="Q79" s="143" t="s">
        <v>86</v>
      </c>
      <c r="R79" s="118">
        <f>+C79</f>
        <v>6.96</v>
      </c>
      <c r="S79" s="118">
        <f>+D79</f>
        <v>6.96</v>
      </c>
      <c r="T79" s="118">
        <f>+E79</f>
        <v>6.96</v>
      </c>
      <c r="U79" s="118">
        <f t="shared" ref="U79:AC79" si="42">+F79</f>
        <v>6.96</v>
      </c>
      <c r="V79" s="118">
        <f t="shared" si="42"/>
        <v>6.96</v>
      </c>
      <c r="W79" s="118">
        <f t="shared" si="42"/>
        <v>6.96</v>
      </c>
      <c r="X79" s="118">
        <f t="shared" si="42"/>
        <v>6.96</v>
      </c>
      <c r="Y79" s="118">
        <f t="shared" si="42"/>
        <v>6.96</v>
      </c>
      <c r="Z79" s="118">
        <f t="shared" si="42"/>
        <v>6.96</v>
      </c>
      <c r="AA79" s="118">
        <f t="shared" si="42"/>
        <v>6.96</v>
      </c>
      <c r="AB79" s="118">
        <f t="shared" si="42"/>
        <v>6.96</v>
      </c>
      <c r="AC79" s="118">
        <f t="shared" si="42"/>
        <v>6.96</v>
      </c>
      <c r="AD79" s="118"/>
    </row>
  </sheetData>
  <conditionalFormatting sqref="R51:AC51 C78:O79 R78:AD79 R9:AD15 R21:AD26 R33:AD38 R45:AD50 R57:AD63 R69:AD75">
    <cfRule type="cellIs" dxfId="238" priority="57" stopIfTrue="1" operator="equal">
      <formula>0</formula>
    </cfRule>
  </conditionalFormatting>
  <conditionalFormatting sqref="R51:AC51 C78:O79 R78:AD79 R9:AD15 R21:AD26 R33:AD38 R45:AD50 R57:AD63 R69:AD75">
    <cfRule type="cellIs" dxfId="237" priority="56" stopIfTrue="1" operator="equal">
      <formula>0</formula>
    </cfRule>
  </conditionalFormatting>
  <conditionalFormatting sqref="C1:N7 C40:N43 C52:N55 C64:N67 C76:N1048576 C16:N19 C28:N31">
    <cfRule type="containsText" dxfId="236" priority="55" operator="containsText" text="*">
      <formula>NOT(ISERROR(SEARCH("*",C1)))</formula>
    </cfRule>
  </conditionalFormatting>
  <conditionalFormatting sqref="C15:N15">
    <cfRule type="containsText" dxfId="235" priority="50" stopIfTrue="1" operator="containsText" text="*">
      <formula>NOT(ISERROR(SEARCH("*",C15)))</formula>
    </cfRule>
  </conditionalFormatting>
  <conditionalFormatting sqref="C9:N14">
    <cfRule type="containsText" dxfId="234" priority="49" operator="containsText" text="*">
      <formula>NOT(ISERROR(SEARCH("*",C9)))</formula>
    </cfRule>
  </conditionalFormatting>
  <conditionalFormatting sqref="F8:N8">
    <cfRule type="containsText" dxfId="233" priority="36" stopIfTrue="1" operator="containsText" text="*">
      <formula>NOT(ISERROR(SEARCH("*",F8)))</formula>
    </cfRule>
  </conditionalFormatting>
  <conditionalFormatting sqref="C8:E8">
    <cfRule type="containsText" dxfId="232" priority="35" operator="containsText" text="*">
      <formula>NOT(ISERROR(SEARCH("*",C8)))</formula>
    </cfRule>
  </conditionalFormatting>
  <conditionalFormatting sqref="C27:N27">
    <cfRule type="containsText" dxfId="231" priority="28" stopIfTrue="1" operator="containsText" text="*">
      <formula>NOT(ISERROR(SEARCH("*",C27)))</formula>
    </cfRule>
  </conditionalFormatting>
  <conditionalFormatting sqref="C21:N26">
    <cfRule type="containsText" dxfId="230" priority="27" operator="containsText" text="*">
      <formula>NOT(ISERROR(SEARCH("*",C21)))</formula>
    </cfRule>
  </conditionalFormatting>
  <conditionalFormatting sqref="C20:N20">
    <cfRule type="containsText" dxfId="228" priority="25" operator="containsText" text="*">
      <formula>NOT(ISERROR(SEARCH("*",C20)))</formula>
    </cfRule>
  </conditionalFormatting>
  <conditionalFormatting sqref="C39:N39">
    <cfRule type="containsText" dxfId="227" priority="22" stopIfTrue="1" operator="containsText" text="*">
      <formula>NOT(ISERROR(SEARCH("*",C39)))</formula>
    </cfRule>
  </conditionalFormatting>
  <conditionalFormatting sqref="C33:N38">
    <cfRule type="containsText" dxfId="226" priority="21" operator="containsText" text="*">
      <formula>NOT(ISERROR(SEARCH("*",C33)))</formula>
    </cfRule>
  </conditionalFormatting>
  <conditionalFormatting sqref="C32:N32">
    <cfRule type="containsText" dxfId="224" priority="19" operator="containsText" text="*">
      <formula>NOT(ISERROR(SEARCH("*",C32)))</formula>
    </cfRule>
  </conditionalFormatting>
  <conditionalFormatting sqref="J51:N51">
    <cfRule type="containsText" dxfId="223" priority="18" stopIfTrue="1" operator="containsText" text="*">
      <formula>NOT(ISERROR(SEARCH("*",J51)))</formula>
    </cfRule>
  </conditionalFormatting>
  <conditionalFormatting sqref="K45:N50">
    <cfRule type="containsText" dxfId="222" priority="17" operator="containsText" text="*">
      <formula>NOT(ISERROR(SEARCH("*",K45)))</formula>
    </cfRule>
  </conditionalFormatting>
  <conditionalFormatting sqref="C51:I51">
    <cfRule type="containsText" dxfId="221" priority="16" stopIfTrue="1" operator="containsText" text="*">
      <formula>NOT(ISERROR(SEARCH("*",C51)))</formula>
    </cfRule>
  </conditionalFormatting>
  <conditionalFormatting sqref="C45:J50">
    <cfRule type="containsText" dxfId="220" priority="15" operator="containsText" text="*">
      <formula>NOT(ISERROR(SEARCH("*",C45)))</formula>
    </cfRule>
  </conditionalFormatting>
  <conditionalFormatting sqref="F44:N44">
    <cfRule type="containsText" dxfId="219" priority="14" stopIfTrue="1" operator="containsText" text="*">
      <formula>NOT(ISERROR(SEARCH("*",F44)))</formula>
    </cfRule>
  </conditionalFormatting>
  <conditionalFormatting sqref="C44:E44">
    <cfRule type="containsText" dxfId="218" priority="13" operator="containsText" text="*">
      <formula>NOT(ISERROR(SEARCH("*",C44)))</formula>
    </cfRule>
  </conditionalFormatting>
  <conditionalFormatting sqref="J63:N63">
    <cfRule type="containsText" dxfId="217" priority="12" stopIfTrue="1" operator="containsText" text="*">
      <formula>NOT(ISERROR(SEARCH("*",J63)))</formula>
    </cfRule>
  </conditionalFormatting>
  <conditionalFormatting sqref="J57:N62">
    <cfRule type="containsText" dxfId="216" priority="11" operator="containsText" text="*">
      <formula>NOT(ISERROR(SEARCH("*",J57)))</formula>
    </cfRule>
  </conditionalFormatting>
  <conditionalFormatting sqref="C63:I63">
    <cfRule type="containsText" dxfId="215" priority="10" stopIfTrue="1" operator="containsText" text="*">
      <formula>NOT(ISERROR(SEARCH("*",C63)))</formula>
    </cfRule>
  </conditionalFormatting>
  <conditionalFormatting sqref="C57:I62">
    <cfRule type="containsText" dxfId="214" priority="9" operator="containsText" text="*">
      <formula>NOT(ISERROR(SEARCH("*",C57)))</formula>
    </cfRule>
  </conditionalFormatting>
  <conditionalFormatting sqref="F56:N56">
    <cfRule type="containsText" dxfId="213" priority="8" stopIfTrue="1" operator="containsText" text="*">
      <formula>NOT(ISERROR(SEARCH("*",F56)))</formula>
    </cfRule>
  </conditionalFormatting>
  <conditionalFormatting sqref="C56:E56">
    <cfRule type="containsText" dxfId="212" priority="7" operator="containsText" text="*">
      <formula>NOT(ISERROR(SEARCH("*",C56)))</formula>
    </cfRule>
  </conditionalFormatting>
  <conditionalFormatting sqref="J75:N75">
    <cfRule type="containsText" dxfId="211" priority="6" stopIfTrue="1" operator="containsText" text="*">
      <formula>NOT(ISERROR(SEARCH("*",J75)))</formula>
    </cfRule>
  </conditionalFormatting>
  <conditionalFormatting sqref="J69:N74">
    <cfRule type="containsText" dxfId="210" priority="5" operator="containsText" text="*">
      <formula>NOT(ISERROR(SEARCH("*",J69)))</formula>
    </cfRule>
  </conditionalFormatting>
  <conditionalFormatting sqref="C75:I75">
    <cfRule type="containsText" dxfId="209" priority="4" stopIfTrue="1" operator="containsText" text="*">
      <formula>NOT(ISERROR(SEARCH("*",C75)))</formula>
    </cfRule>
  </conditionalFormatting>
  <conditionalFormatting sqref="C69:I74">
    <cfRule type="containsText" dxfId="208" priority="3" operator="containsText" text="*">
      <formula>NOT(ISERROR(SEARCH("*",C69)))</formula>
    </cfRule>
  </conditionalFormatting>
  <conditionalFormatting sqref="F68:N68">
    <cfRule type="containsText" dxfId="207" priority="2" stopIfTrue="1" operator="containsText" text="*">
      <formula>NOT(ISERROR(SEARCH("*",F68)))</formula>
    </cfRule>
  </conditionalFormatting>
  <conditionalFormatting sqref="C68:E68">
    <cfRule type="containsText" dxfId="206" priority="1" operator="containsText" text="*">
      <formula>NOT(ISERROR(SEARCH("*",C68)))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D184"/>
  <sheetViews>
    <sheetView showGridLines="0" topLeftCell="A7" zoomScale="70" zoomScaleNormal="70" workbookViewId="0">
      <selection activeCell="L37" sqref="L37"/>
    </sheetView>
  </sheetViews>
  <sheetFormatPr baseColWidth="10" defaultColWidth="11.42578125" defaultRowHeight="15.75" x14ac:dyDescent="0.25"/>
  <cols>
    <col min="1" max="1" width="3.5703125" style="95" customWidth="1"/>
    <col min="2" max="2" width="26.5703125" style="95" customWidth="1"/>
    <col min="3" max="3" width="13.42578125" style="95" bestFit="1" customWidth="1"/>
    <col min="4" max="10" width="12.28515625" style="95" bestFit="1" customWidth="1"/>
    <col min="11" max="11" width="15.140625" style="95" bestFit="1" customWidth="1"/>
    <col min="12" max="12" width="12.140625" style="95" bestFit="1" customWidth="1"/>
    <col min="13" max="13" width="14.7109375" style="95" bestFit="1" customWidth="1"/>
    <col min="14" max="14" width="13.7109375" style="95" bestFit="1" customWidth="1"/>
    <col min="15" max="15" width="13.5703125" style="95" bestFit="1" customWidth="1"/>
    <col min="16" max="16" width="11.42578125" style="95"/>
    <col min="17" max="17" width="24.7109375" style="95" customWidth="1"/>
    <col min="18" max="24" width="12.28515625" style="95" bestFit="1" customWidth="1"/>
    <col min="25" max="29" width="12.140625" style="95" bestFit="1" customWidth="1"/>
    <col min="30" max="30" width="13.28515625" style="95" bestFit="1" customWidth="1"/>
    <col min="31" max="16384" width="11.42578125" style="95"/>
  </cols>
  <sheetData>
    <row r="1" spans="2:30" x14ac:dyDescent="0.25">
      <c r="B1" s="145" t="s">
        <v>93</v>
      </c>
      <c r="Q1" s="145" t="str">
        <f>+B1</f>
        <v>AUTORIDAD DE FISCALIZACIÓN DE ELECTRICIDAD Y TECNOLOGÍA NUCLEAR (AETN)</v>
      </c>
    </row>
    <row r="2" spans="2:30" x14ac:dyDescent="0.25">
      <c r="B2" s="145" t="s">
        <v>154</v>
      </c>
      <c r="Q2" s="145" t="str">
        <f>+B2</f>
        <v>SETAR - (Sistema Central)</v>
      </c>
    </row>
    <row r="3" spans="2:30" x14ac:dyDescent="0.25">
      <c r="B3" s="145" t="str">
        <f>+'ENDE DELBENI - Yucumo'!B3</f>
        <v>CONSOLIDADO - con IVA</v>
      </c>
      <c r="Q3" s="145" t="str">
        <f>+'ENDE DELBENI - Yucumo'!Q3</f>
        <v>CONSOLIDADO - sin IVA</v>
      </c>
    </row>
    <row r="4" spans="2:30" x14ac:dyDescent="0.25">
      <c r="B4" s="145" t="str">
        <f>+'ENDE DELBENI - Yucumo'!B4</f>
        <v>ESTADÍSTICAS GESTIÓN 2025</v>
      </c>
      <c r="Q4" s="145" t="str">
        <f>+B4</f>
        <v>ESTADÍSTICAS GESTIÓN 2025</v>
      </c>
    </row>
    <row r="6" spans="2:30" x14ac:dyDescent="0.25">
      <c r="B6" s="145" t="s">
        <v>157</v>
      </c>
      <c r="Q6" s="145" t="str">
        <f>+B6</f>
        <v>NÚMERO DE CONSUMIDORES</v>
      </c>
    </row>
    <row r="7" spans="2:30" x14ac:dyDescent="0.25">
      <c r="B7" s="145"/>
      <c r="C7" s="145"/>
      <c r="Q7" s="145"/>
      <c r="R7" s="145"/>
    </row>
    <row r="8" spans="2:30" x14ac:dyDescent="0.25">
      <c r="B8" s="147" t="s">
        <v>44</v>
      </c>
      <c r="C8" s="97" t="s">
        <v>2</v>
      </c>
      <c r="D8" s="97" t="s">
        <v>3</v>
      </c>
      <c r="E8" s="97" t="s">
        <v>4</v>
      </c>
      <c r="F8" s="97" t="s">
        <v>5</v>
      </c>
      <c r="G8" s="97" t="s">
        <v>6</v>
      </c>
      <c r="H8" s="97" t="s">
        <v>7</v>
      </c>
      <c r="I8" s="97" t="s">
        <v>8</v>
      </c>
      <c r="J8" s="97" t="s">
        <v>9</v>
      </c>
      <c r="K8" s="97" t="s">
        <v>10</v>
      </c>
      <c r="L8" s="97" t="s">
        <v>11</v>
      </c>
      <c r="M8" s="97" t="s">
        <v>12</v>
      </c>
      <c r="N8" s="97" t="s">
        <v>13</v>
      </c>
      <c r="O8" s="173" t="s">
        <v>15</v>
      </c>
      <c r="P8" s="324"/>
      <c r="Q8" s="147"/>
      <c r="R8" s="146" t="s">
        <v>2</v>
      </c>
      <c r="S8" s="146" t="s">
        <v>3</v>
      </c>
      <c r="T8" s="146" t="s">
        <v>4</v>
      </c>
      <c r="U8" s="146" t="s">
        <v>5</v>
      </c>
      <c r="V8" s="146" t="s">
        <v>6</v>
      </c>
      <c r="W8" s="146" t="s">
        <v>7</v>
      </c>
      <c r="X8" s="146" t="s">
        <v>8</v>
      </c>
      <c r="Y8" s="146" t="s">
        <v>9</v>
      </c>
      <c r="Z8" s="146" t="s">
        <v>10</v>
      </c>
      <c r="AA8" s="146" t="s">
        <v>11</v>
      </c>
      <c r="AB8" s="146" t="s">
        <v>12</v>
      </c>
      <c r="AC8" s="146" t="s">
        <v>13</v>
      </c>
      <c r="AD8" s="147" t="s">
        <v>15</v>
      </c>
    </row>
    <row r="9" spans="2:30" x14ac:dyDescent="0.25">
      <c r="B9" s="148" t="s">
        <v>17</v>
      </c>
      <c r="C9" s="144">
        <f>+'[109]CONSOLIDADO (2)'!B9</f>
        <v>90119</v>
      </c>
      <c r="D9" s="144">
        <f>+'[109]CONSOLIDADO (2)'!C9</f>
        <v>90174</v>
      </c>
      <c r="E9" s="144">
        <f>+'[109]CONSOLIDADO (2)'!D9</f>
        <v>90397</v>
      </c>
      <c r="F9" s="144">
        <f>+'[109]CONSOLIDADO (2)'!E9</f>
        <v>90501</v>
      </c>
      <c r="G9" s="144">
        <f>+'[109]CONSOLIDADO (2)'!F9</f>
        <v>0</v>
      </c>
      <c r="H9" s="144">
        <f>+'[109]CONSOLIDADO (2)'!G9</f>
        <v>0</v>
      </c>
      <c r="I9" s="144">
        <f>+'[109]CONSOLIDADO (2)'!H9</f>
        <v>0</v>
      </c>
      <c r="J9" s="144">
        <f>+'[109]CONSOLIDADO (2)'!I9</f>
        <v>0</v>
      </c>
      <c r="K9" s="144">
        <f>+'[109]CONSOLIDADO (2)'!J9</f>
        <v>0</v>
      </c>
      <c r="L9" s="144">
        <f>+'[109]CONSOLIDADO (2)'!K9</f>
        <v>0</v>
      </c>
      <c r="M9" s="144">
        <f>+'[109]CONSOLIDADO (2)'!L9</f>
        <v>0</v>
      </c>
      <c r="N9" s="144">
        <f>+'[109]CONSOLIDADO (2)'!M9</f>
        <v>0</v>
      </c>
      <c r="O9" s="96">
        <f t="shared" ref="O9:O15" si="0">+N9</f>
        <v>0</v>
      </c>
      <c r="Q9" s="148" t="str">
        <f t="shared" ref="Q9:AC14" si="1">+B9</f>
        <v>Residencial</v>
      </c>
      <c r="R9" s="98">
        <f t="shared" si="1"/>
        <v>90119</v>
      </c>
      <c r="S9" s="98">
        <f t="shared" si="1"/>
        <v>90174</v>
      </c>
      <c r="T9" s="98">
        <f t="shared" si="1"/>
        <v>90397</v>
      </c>
      <c r="U9" s="98">
        <f t="shared" si="1"/>
        <v>90501</v>
      </c>
      <c r="V9" s="98">
        <f t="shared" si="1"/>
        <v>0</v>
      </c>
      <c r="W9" s="98">
        <f t="shared" si="1"/>
        <v>0</v>
      </c>
      <c r="X9" s="98">
        <f t="shared" si="1"/>
        <v>0</v>
      </c>
      <c r="Y9" s="98">
        <f t="shared" si="1"/>
        <v>0</v>
      </c>
      <c r="Z9" s="98">
        <f t="shared" si="1"/>
        <v>0</v>
      </c>
      <c r="AA9" s="98">
        <f t="shared" si="1"/>
        <v>0</v>
      </c>
      <c r="AB9" s="98">
        <f t="shared" si="1"/>
        <v>0</v>
      </c>
      <c r="AC9" s="98">
        <f t="shared" si="1"/>
        <v>0</v>
      </c>
      <c r="AD9" s="148">
        <f t="shared" ref="AD9:AD15" si="2">+AC9</f>
        <v>0</v>
      </c>
    </row>
    <row r="10" spans="2:30" x14ac:dyDescent="0.25">
      <c r="B10" s="148" t="s">
        <v>18</v>
      </c>
      <c r="C10" s="144">
        <f>+'[109]CONSOLIDADO (2)'!B10</f>
        <v>9487</v>
      </c>
      <c r="D10" s="144">
        <f>+'[109]CONSOLIDADO (2)'!C10</f>
        <v>9493</v>
      </c>
      <c r="E10" s="144">
        <f>+'[109]CONSOLIDADO (2)'!D10</f>
        <v>9532</v>
      </c>
      <c r="F10" s="144">
        <f>+'[109]CONSOLIDADO (2)'!E10</f>
        <v>9523</v>
      </c>
      <c r="G10" s="144">
        <f>+'[109]CONSOLIDADO (2)'!F10</f>
        <v>0</v>
      </c>
      <c r="H10" s="144">
        <f>+'[109]CONSOLIDADO (2)'!G10</f>
        <v>0</v>
      </c>
      <c r="I10" s="144">
        <f>+'[109]CONSOLIDADO (2)'!H10</f>
        <v>0</v>
      </c>
      <c r="J10" s="144">
        <f>+'[109]CONSOLIDADO (2)'!I10</f>
        <v>0</v>
      </c>
      <c r="K10" s="144">
        <f>+'[109]CONSOLIDADO (2)'!J10</f>
        <v>0</v>
      </c>
      <c r="L10" s="144">
        <f>+'[109]CONSOLIDADO (2)'!K10</f>
        <v>0</v>
      </c>
      <c r="M10" s="144">
        <f>+'[109]CONSOLIDADO (2)'!L10</f>
        <v>0</v>
      </c>
      <c r="N10" s="144">
        <f>+'[109]CONSOLIDADO (2)'!M10</f>
        <v>0</v>
      </c>
      <c r="O10" s="96">
        <f t="shared" si="0"/>
        <v>0</v>
      </c>
      <c r="Q10" s="148" t="str">
        <f t="shared" si="1"/>
        <v>General</v>
      </c>
      <c r="R10" s="98">
        <f t="shared" si="1"/>
        <v>9487</v>
      </c>
      <c r="S10" s="98">
        <f t="shared" si="1"/>
        <v>9493</v>
      </c>
      <c r="T10" s="98">
        <f t="shared" si="1"/>
        <v>9532</v>
      </c>
      <c r="U10" s="98">
        <f t="shared" si="1"/>
        <v>9523</v>
      </c>
      <c r="V10" s="98">
        <f t="shared" si="1"/>
        <v>0</v>
      </c>
      <c r="W10" s="98">
        <f t="shared" si="1"/>
        <v>0</v>
      </c>
      <c r="X10" s="98">
        <f t="shared" si="1"/>
        <v>0</v>
      </c>
      <c r="Y10" s="98">
        <f t="shared" si="1"/>
        <v>0</v>
      </c>
      <c r="Z10" s="98">
        <f t="shared" si="1"/>
        <v>0</v>
      </c>
      <c r="AA10" s="98">
        <f t="shared" si="1"/>
        <v>0</v>
      </c>
      <c r="AB10" s="98">
        <f t="shared" si="1"/>
        <v>0</v>
      </c>
      <c r="AC10" s="98">
        <f t="shared" si="1"/>
        <v>0</v>
      </c>
      <c r="AD10" s="148">
        <f t="shared" si="2"/>
        <v>0</v>
      </c>
    </row>
    <row r="11" spans="2:30" x14ac:dyDescent="0.25">
      <c r="B11" s="148" t="s">
        <v>19</v>
      </c>
      <c r="C11" s="144">
        <f>+'[109]CONSOLIDADO (2)'!B11</f>
        <v>859</v>
      </c>
      <c r="D11" s="144">
        <f>+'[109]CONSOLIDADO (2)'!C11</f>
        <v>851</v>
      </c>
      <c r="E11" s="144">
        <f>+'[109]CONSOLIDADO (2)'!D11</f>
        <v>854</v>
      </c>
      <c r="F11" s="144">
        <f>+'[109]CONSOLIDADO (2)'!E11</f>
        <v>860</v>
      </c>
      <c r="G11" s="144">
        <f>+'[109]CONSOLIDADO (2)'!F11</f>
        <v>0</v>
      </c>
      <c r="H11" s="144">
        <f>+'[109]CONSOLIDADO (2)'!G11</f>
        <v>0</v>
      </c>
      <c r="I11" s="144">
        <f>+'[109]CONSOLIDADO (2)'!H11</f>
        <v>0</v>
      </c>
      <c r="J11" s="144">
        <f>+'[109]CONSOLIDADO (2)'!I11</f>
        <v>0</v>
      </c>
      <c r="K11" s="144">
        <f>+'[109]CONSOLIDADO (2)'!J11</f>
        <v>0</v>
      </c>
      <c r="L11" s="144">
        <f>+'[109]CONSOLIDADO (2)'!K11</f>
        <v>0</v>
      </c>
      <c r="M11" s="144">
        <f>+'[109]CONSOLIDADO (2)'!L11</f>
        <v>0</v>
      </c>
      <c r="N11" s="144">
        <f>+'[109]CONSOLIDADO (2)'!M11</f>
        <v>0</v>
      </c>
      <c r="O11" s="96">
        <f t="shared" si="0"/>
        <v>0</v>
      </c>
      <c r="Q11" s="148" t="str">
        <f t="shared" si="1"/>
        <v>Industrial</v>
      </c>
      <c r="R11" s="98">
        <f t="shared" si="1"/>
        <v>859</v>
      </c>
      <c r="S11" s="98">
        <f t="shared" si="1"/>
        <v>851</v>
      </c>
      <c r="T11" s="98">
        <f t="shared" si="1"/>
        <v>854</v>
      </c>
      <c r="U11" s="98">
        <f t="shared" si="1"/>
        <v>860</v>
      </c>
      <c r="V11" s="98">
        <f t="shared" si="1"/>
        <v>0</v>
      </c>
      <c r="W11" s="98">
        <f t="shared" si="1"/>
        <v>0</v>
      </c>
      <c r="X11" s="98">
        <f t="shared" si="1"/>
        <v>0</v>
      </c>
      <c r="Y11" s="98">
        <f t="shared" si="1"/>
        <v>0</v>
      </c>
      <c r="Z11" s="98">
        <f t="shared" si="1"/>
        <v>0</v>
      </c>
      <c r="AA11" s="98">
        <f t="shared" si="1"/>
        <v>0</v>
      </c>
      <c r="AB11" s="98">
        <f t="shared" si="1"/>
        <v>0</v>
      </c>
      <c r="AC11" s="98">
        <f t="shared" si="1"/>
        <v>0</v>
      </c>
      <c r="AD11" s="148">
        <f t="shared" si="2"/>
        <v>0</v>
      </c>
    </row>
    <row r="12" spans="2:30" x14ac:dyDescent="0.25">
      <c r="B12" s="148" t="s">
        <v>91</v>
      </c>
      <c r="C12" s="144">
        <f>+'[109]CONSOLIDADO (2)'!B12</f>
        <v>0</v>
      </c>
      <c r="D12" s="144">
        <f>+'[109]CONSOLIDADO (2)'!C12</f>
        <v>0</v>
      </c>
      <c r="E12" s="144">
        <f>+'[109]CONSOLIDADO (2)'!D12</f>
        <v>0</v>
      </c>
      <c r="F12" s="144">
        <f>+'[109]CONSOLIDADO (2)'!E12</f>
        <v>0</v>
      </c>
      <c r="G12" s="144">
        <f>+'[109]CONSOLIDADO (2)'!F12</f>
        <v>0</v>
      </c>
      <c r="H12" s="144">
        <f>+'[109]CONSOLIDADO (2)'!G12</f>
        <v>0</v>
      </c>
      <c r="I12" s="144">
        <f>+'[109]CONSOLIDADO (2)'!H12</f>
        <v>0</v>
      </c>
      <c r="J12" s="144">
        <f>+'[109]CONSOLIDADO (2)'!I12</f>
        <v>0</v>
      </c>
      <c r="K12" s="144">
        <f>+'[109]CONSOLIDADO (2)'!J12</f>
        <v>0</v>
      </c>
      <c r="L12" s="144">
        <f>+'[109]CONSOLIDADO (2)'!K12</f>
        <v>0</v>
      </c>
      <c r="M12" s="144">
        <f>+'[109]CONSOLIDADO (2)'!L12</f>
        <v>0</v>
      </c>
      <c r="N12" s="144">
        <f>+'[109]CONSOLIDADO (2)'!M12</f>
        <v>0</v>
      </c>
      <c r="O12" s="96"/>
      <c r="Q12" s="148" t="str">
        <f>+B12</f>
        <v>Minería</v>
      </c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148"/>
    </row>
    <row r="13" spans="2:30" x14ac:dyDescent="0.25">
      <c r="B13" s="148" t="s">
        <v>21</v>
      </c>
      <c r="C13" s="144">
        <f>+'[109]CONSOLIDADO (2)'!B13</f>
        <v>9</v>
      </c>
      <c r="D13" s="144">
        <f>+'[109]CONSOLIDADO (2)'!C13</f>
        <v>9</v>
      </c>
      <c r="E13" s="144">
        <f>+'[109]CONSOLIDADO (2)'!D13</f>
        <v>9</v>
      </c>
      <c r="F13" s="144">
        <f>+'[109]CONSOLIDADO (2)'!E13</f>
        <v>9</v>
      </c>
      <c r="G13" s="144">
        <f>+'[109]CONSOLIDADO (2)'!F13</f>
        <v>0</v>
      </c>
      <c r="H13" s="144">
        <f>+'[109]CONSOLIDADO (2)'!G13</f>
        <v>0</v>
      </c>
      <c r="I13" s="144">
        <f>+'[109]CONSOLIDADO (2)'!H13</f>
        <v>0</v>
      </c>
      <c r="J13" s="144">
        <f>+'[109]CONSOLIDADO (2)'!I13</f>
        <v>0</v>
      </c>
      <c r="K13" s="144">
        <f>+'[109]CONSOLIDADO (2)'!J13</f>
        <v>0</v>
      </c>
      <c r="L13" s="144">
        <f>+'[109]CONSOLIDADO (2)'!K13</f>
        <v>0</v>
      </c>
      <c r="M13" s="144">
        <f>+'[109]CONSOLIDADO (2)'!L13</f>
        <v>0</v>
      </c>
      <c r="N13" s="144">
        <f>+'[109]CONSOLIDADO (2)'!M13</f>
        <v>0</v>
      </c>
      <c r="O13" s="96">
        <f t="shared" si="0"/>
        <v>0</v>
      </c>
      <c r="Q13" s="148" t="str">
        <f>+B13</f>
        <v>Alumbrado Público</v>
      </c>
      <c r="R13" s="98">
        <f>+C13</f>
        <v>9</v>
      </c>
      <c r="S13" s="98">
        <f t="shared" si="1"/>
        <v>9</v>
      </c>
      <c r="T13" s="98">
        <f t="shared" si="1"/>
        <v>9</v>
      </c>
      <c r="U13" s="98">
        <f t="shared" si="1"/>
        <v>9</v>
      </c>
      <c r="V13" s="98">
        <f t="shared" si="1"/>
        <v>0</v>
      </c>
      <c r="W13" s="98">
        <f t="shared" si="1"/>
        <v>0</v>
      </c>
      <c r="X13" s="98">
        <f t="shared" si="1"/>
        <v>0</v>
      </c>
      <c r="Y13" s="98">
        <f t="shared" si="1"/>
        <v>0</v>
      </c>
      <c r="Z13" s="98">
        <f t="shared" si="1"/>
        <v>0</v>
      </c>
      <c r="AA13" s="98">
        <f t="shared" si="1"/>
        <v>0</v>
      </c>
      <c r="AB13" s="98">
        <f t="shared" si="1"/>
        <v>0</v>
      </c>
      <c r="AC13" s="98">
        <f t="shared" si="1"/>
        <v>0</v>
      </c>
      <c r="AD13" s="148">
        <f t="shared" si="2"/>
        <v>0</v>
      </c>
    </row>
    <row r="14" spans="2:30" x14ac:dyDescent="0.25">
      <c r="B14" s="148" t="s">
        <v>22</v>
      </c>
      <c r="C14" s="144">
        <f>+'[109]CONSOLIDADO (2)'!B14</f>
        <v>287</v>
      </c>
      <c r="D14" s="144">
        <f>+'[109]CONSOLIDADO (2)'!C14</f>
        <v>290</v>
      </c>
      <c r="E14" s="144">
        <f>+'[109]CONSOLIDADO (2)'!D14</f>
        <v>288</v>
      </c>
      <c r="F14" s="144">
        <f>+'[109]CONSOLIDADO (2)'!E14</f>
        <v>290</v>
      </c>
      <c r="G14" s="144">
        <f>+'[109]CONSOLIDADO (2)'!F14</f>
        <v>0</v>
      </c>
      <c r="H14" s="144">
        <f>+'[109]CONSOLIDADO (2)'!G14</f>
        <v>0</v>
      </c>
      <c r="I14" s="144">
        <f>+'[109]CONSOLIDADO (2)'!H14</f>
        <v>0</v>
      </c>
      <c r="J14" s="144">
        <f>+'[109]CONSOLIDADO (2)'!I14</f>
        <v>0</v>
      </c>
      <c r="K14" s="144">
        <f>+'[109]CONSOLIDADO (2)'!J14</f>
        <v>0</v>
      </c>
      <c r="L14" s="144">
        <f>+'[109]CONSOLIDADO (2)'!K14</f>
        <v>0</v>
      </c>
      <c r="M14" s="144">
        <f>+'[109]CONSOLIDADO (2)'!L14</f>
        <v>0</v>
      </c>
      <c r="N14" s="144">
        <f>+'[109]CONSOLIDADO (2)'!M14</f>
        <v>0</v>
      </c>
      <c r="O14" s="96">
        <f t="shared" si="0"/>
        <v>0</v>
      </c>
      <c r="Q14" s="148" t="str">
        <f>+B14</f>
        <v>Otros</v>
      </c>
      <c r="R14" s="98">
        <f>+C14</f>
        <v>287</v>
      </c>
      <c r="S14" s="98">
        <f t="shared" si="1"/>
        <v>290</v>
      </c>
      <c r="T14" s="98">
        <f t="shared" si="1"/>
        <v>288</v>
      </c>
      <c r="U14" s="98">
        <f t="shared" si="1"/>
        <v>290</v>
      </c>
      <c r="V14" s="98">
        <f t="shared" si="1"/>
        <v>0</v>
      </c>
      <c r="W14" s="98">
        <f t="shared" si="1"/>
        <v>0</v>
      </c>
      <c r="X14" s="98">
        <f t="shared" si="1"/>
        <v>0</v>
      </c>
      <c r="Y14" s="98">
        <f t="shared" si="1"/>
        <v>0</v>
      </c>
      <c r="Z14" s="98">
        <f t="shared" si="1"/>
        <v>0</v>
      </c>
      <c r="AA14" s="98">
        <f t="shared" si="1"/>
        <v>0</v>
      </c>
      <c r="AB14" s="98">
        <f t="shared" si="1"/>
        <v>0</v>
      </c>
      <c r="AC14" s="98">
        <f t="shared" si="1"/>
        <v>0</v>
      </c>
      <c r="AD14" s="148">
        <f t="shared" si="2"/>
        <v>0</v>
      </c>
    </row>
    <row r="15" spans="2:30" x14ac:dyDescent="0.25">
      <c r="B15" s="143" t="s">
        <v>14</v>
      </c>
      <c r="C15" s="30">
        <f>SUM(C9:C14)</f>
        <v>100761</v>
      </c>
      <c r="D15" s="30">
        <f t="shared" ref="D15:N15" si="3">SUM(D9:D14)</f>
        <v>100817</v>
      </c>
      <c r="E15" s="30">
        <f t="shared" si="3"/>
        <v>101080</v>
      </c>
      <c r="F15" s="30">
        <f t="shared" si="3"/>
        <v>101183</v>
      </c>
      <c r="G15" s="30">
        <f t="shared" si="3"/>
        <v>0</v>
      </c>
      <c r="H15" s="30">
        <f t="shared" ref="H15:N15" si="4">SUM(H9:H14)</f>
        <v>0</v>
      </c>
      <c r="I15" s="30">
        <f t="shared" si="4"/>
        <v>0</v>
      </c>
      <c r="J15" s="30">
        <f t="shared" si="4"/>
        <v>0</v>
      </c>
      <c r="K15" s="30">
        <f t="shared" si="4"/>
        <v>0</v>
      </c>
      <c r="L15" s="30">
        <f t="shared" si="4"/>
        <v>0</v>
      </c>
      <c r="M15" s="30">
        <f t="shared" si="4"/>
        <v>0</v>
      </c>
      <c r="N15" s="30">
        <f t="shared" si="4"/>
        <v>0</v>
      </c>
      <c r="O15" s="31">
        <f t="shared" si="0"/>
        <v>0</v>
      </c>
      <c r="P15" s="145"/>
      <c r="Q15" s="143" t="s">
        <v>14</v>
      </c>
      <c r="R15" s="142">
        <f t="shared" ref="R15:AB15" si="5">SUM(R9:R14)</f>
        <v>100761</v>
      </c>
      <c r="S15" s="142">
        <f t="shared" si="5"/>
        <v>100817</v>
      </c>
      <c r="T15" s="142">
        <f t="shared" si="5"/>
        <v>101080</v>
      </c>
      <c r="U15" s="142">
        <f t="shared" si="5"/>
        <v>101183</v>
      </c>
      <c r="V15" s="142">
        <f t="shared" si="5"/>
        <v>0</v>
      </c>
      <c r="W15" s="142">
        <f t="shared" si="5"/>
        <v>0</v>
      </c>
      <c r="X15" s="142">
        <f t="shared" si="5"/>
        <v>0</v>
      </c>
      <c r="Y15" s="142">
        <f t="shared" si="5"/>
        <v>0</v>
      </c>
      <c r="Z15" s="142">
        <f t="shared" si="5"/>
        <v>0</v>
      </c>
      <c r="AA15" s="142">
        <f t="shared" si="5"/>
        <v>0</v>
      </c>
      <c r="AB15" s="142">
        <f t="shared" si="5"/>
        <v>0</v>
      </c>
      <c r="AC15" s="142">
        <f>SUM(AC9:AC14)</f>
        <v>0</v>
      </c>
      <c r="AD15" s="118">
        <f t="shared" si="2"/>
        <v>0</v>
      </c>
    </row>
    <row r="16" spans="2:30" x14ac:dyDescent="0.25">
      <c r="B16" s="95" t="s">
        <v>170</v>
      </c>
    </row>
    <row r="17" spans="2:30" x14ac:dyDescent="0.25">
      <c r="B17" s="145" t="s">
        <v>57</v>
      </c>
      <c r="Q17" s="145" t="s">
        <v>57</v>
      </c>
    </row>
    <row r="18" spans="2:30" x14ac:dyDescent="0.25">
      <c r="B18" s="145"/>
      <c r="C18" s="145"/>
      <c r="G18" s="145"/>
      <c r="K18" s="145"/>
      <c r="Q18" s="145"/>
      <c r="R18" s="145"/>
    </row>
    <row r="19" spans="2:30" x14ac:dyDescent="0.25">
      <c r="B19" s="147" t="s">
        <v>44</v>
      </c>
      <c r="C19" s="146" t="s">
        <v>2</v>
      </c>
      <c r="D19" s="146" t="s">
        <v>3</v>
      </c>
      <c r="E19" s="146" t="s">
        <v>4</v>
      </c>
      <c r="F19" s="146" t="s">
        <v>5</v>
      </c>
      <c r="G19" s="146" t="s">
        <v>6</v>
      </c>
      <c r="H19" s="146" t="s">
        <v>7</v>
      </c>
      <c r="I19" s="146" t="s">
        <v>8</v>
      </c>
      <c r="J19" s="146" t="s">
        <v>9</v>
      </c>
      <c r="K19" s="146" t="s">
        <v>10</v>
      </c>
      <c r="L19" s="146" t="s">
        <v>11</v>
      </c>
      <c r="M19" s="146" t="s">
        <v>12</v>
      </c>
      <c r="N19" s="146" t="s">
        <v>13</v>
      </c>
      <c r="O19" s="147" t="s">
        <v>14</v>
      </c>
      <c r="P19" s="324"/>
      <c r="Q19" s="147"/>
      <c r="R19" s="146" t="s">
        <v>2</v>
      </c>
      <c r="S19" s="146" t="s">
        <v>3</v>
      </c>
      <c r="T19" s="146" t="s">
        <v>4</v>
      </c>
      <c r="U19" s="146" t="s">
        <v>5</v>
      </c>
      <c r="V19" s="146" t="s">
        <v>6</v>
      </c>
      <c r="W19" s="146" t="s">
        <v>7</v>
      </c>
      <c r="X19" s="146" t="s">
        <v>8</v>
      </c>
      <c r="Y19" s="146" t="s">
        <v>9</v>
      </c>
      <c r="Z19" s="146" t="s">
        <v>10</v>
      </c>
      <c r="AA19" s="146" t="s">
        <v>11</v>
      </c>
      <c r="AB19" s="146" t="s">
        <v>12</v>
      </c>
      <c r="AC19" s="146" t="s">
        <v>13</v>
      </c>
      <c r="AD19" s="147" t="s">
        <v>14</v>
      </c>
    </row>
    <row r="20" spans="2:30" x14ac:dyDescent="0.25">
      <c r="B20" s="148" t="s">
        <v>17</v>
      </c>
      <c r="C20" s="98">
        <f>+'[109]CONSOLIDADO (2)'!B20</f>
        <v>8414.6640000000007</v>
      </c>
      <c r="D20" s="98">
        <f>+'[109]CONSOLIDADO (2)'!C20</f>
        <v>8522.1970000000001</v>
      </c>
      <c r="E20" s="98">
        <f>+'[109]CONSOLIDADO (2)'!D20</f>
        <v>8973.2499999999982</v>
      </c>
      <c r="F20" s="98">
        <f>+'[109]CONSOLIDADO (2)'!E20</f>
        <v>8011.9549999999999</v>
      </c>
      <c r="G20" s="98">
        <f>+'[109]CONSOLIDADO (2)'!F20</f>
        <v>0</v>
      </c>
      <c r="H20" s="98">
        <f>+'[109]CONSOLIDADO (2)'!G20</f>
        <v>0</v>
      </c>
      <c r="I20" s="98">
        <f>+'[109]CONSOLIDADO (2)'!H20</f>
        <v>0</v>
      </c>
      <c r="J20" s="98">
        <f>+'[109]CONSOLIDADO (2)'!I20</f>
        <v>0</v>
      </c>
      <c r="K20" s="98">
        <f>+'[109]CONSOLIDADO (2)'!J20</f>
        <v>0</v>
      </c>
      <c r="L20" s="98">
        <f>+'[109]CONSOLIDADO (2)'!K20</f>
        <v>0</v>
      </c>
      <c r="M20" s="98">
        <f>+'[109]CONSOLIDADO (2)'!L20</f>
        <v>0</v>
      </c>
      <c r="N20" s="98">
        <f>+'[109]CONSOLIDADO (2)'!M20</f>
        <v>0</v>
      </c>
      <c r="O20" s="148">
        <f t="shared" ref="O20:O26" si="6">SUM(C20:N20)</f>
        <v>33922.065999999999</v>
      </c>
      <c r="Q20" s="148" t="str">
        <f t="shared" ref="Q20:AC25" si="7">+B20</f>
        <v>Residencial</v>
      </c>
      <c r="R20" s="98">
        <f t="shared" si="7"/>
        <v>8414.6640000000007</v>
      </c>
      <c r="S20" s="98">
        <f t="shared" si="7"/>
        <v>8522.1970000000001</v>
      </c>
      <c r="T20" s="98">
        <f t="shared" si="7"/>
        <v>8973.2499999999982</v>
      </c>
      <c r="U20" s="98">
        <f t="shared" si="7"/>
        <v>8011.9549999999999</v>
      </c>
      <c r="V20" s="98">
        <f t="shared" si="7"/>
        <v>0</v>
      </c>
      <c r="W20" s="98">
        <f t="shared" si="7"/>
        <v>0</v>
      </c>
      <c r="X20" s="98">
        <f t="shared" si="7"/>
        <v>0</v>
      </c>
      <c r="Y20" s="98">
        <f t="shared" si="7"/>
        <v>0</v>
      </c>
      <c r="Z20" s="98">
        <f t="shared" si="7"/>
        <v>0</v>
      </c>
      <c r="AA20" s="98">
        <f t="shared" si="7"/>
        <v>0</v>
      </c>
      <c r="AB20" s="98">
        <f t="shared" si="7"/>
        <v>0</v>
      </c>
      <c r="AC20" s="98">
        <f t="shared" si="7"/>
        <v>0</v>
      </c>
      <c r="AD20" s="148">
        <f t="shared" ref="AD20:AD26" si="8">SUM(R20:AC20)</f>
        <v>33922.065999999999</v>
      </c>
    </row>
    <row r="21" spans="2:30" x14ac:dyDescent="0.25">
      <c r="B21" s="148" t="s">
        <v>18</v>
      </c>
      <c r="C21" s="98">
        <f>+'[109]CONSOLIDADO (2)'!B21</f>
        <v>3290.0849999999996</v>
      </c>
      <c r="D21" s="98">
        <f>+'[109]CONSOLIDADO (2)'!C21</f>
        <v>3422.8200000000015</v>
      </c>
      <c r="E21" s="98">
        <f>+'[109]CONSOLIDADO (2)'!D21</f>
        <v>3613.5820000000003</v>
      </c>
      <c r="F21" s="98">
        <f>+'[109]CONSOLIDADO (2)'!E21</f>
        <v>3342.7960000000003</v>
      </c>
      <c r="G21" s="98">
        <f>+'[109]CONSOLIDADO (2)'!F21</f>
        <v>0</v>
      </c>
      <c r="H21" s="98">
        <f>+'[109]CONSOLIDADO (2)'!G21</f>
        <v>0</v>
      </c>
      <c r="I21" s="98">
        <f>+'[109]CONSOLIDADO (2)'!H21</f>
        <v>0</v>
      </c>
      <c r="J21" s="98">
        <f>+'[109]CONSOLIDADO (2)'!I21</f>
        <v>0</v>
      </c>
      <c r="K21" s="98">
        <f>+'[109]CONSOLIDADO (2)'!J21</f>
        <v>0</v>
      </c>
      <c r="L21" s="98">
        <f>+'[109]CONSOLIDADO (2)'!K21</f>
        <v>0</v>
      </c>
      <c r="M21" s="98">
        <f>+'[109]CONSOLIDADO (2)'!L21</f>
        <v>0</v>
      </c>
      <c r="N21" s="98">
        <f>+'[109]CONSOLIDADO (2)'!M21</f>
        <v>0</v>
      </c>
      <c r="O21" s="148">
        <f t="shared" si="6"/>
        <v>13669.283000000001</v>
      </c>
      <c r="Q21" s="148" t="str">
        <f t="shared" si="7"/>
        <v>General</v>
      </c>
      <c r="R21" s="98">
        <f t="shared" si="7"/>
        <v>3290.0849999999996</v>
      </c>
      <c r="S21" s="98">
        <f t="shared" si="7"/>
        <v>3422.8200000000015</v>
      </c>
      <c r="T21" s="98">
        <f t="shared" si="7"/>
        <v>3613.5820000000003</v>
      </c>
      <c r="U21" s="98">
        <f t="shared" si="7"/>
        <v>3342.7960000000003</v>
      </c>
      <c r="V21" s="98">
        <f t="shared" si="7"/>
        <v>0</v>
      </c>
      <c r="W21" s="98">
        <f t="shared" si="7"/>
        <v>0</v>
      </c>
      <c r="X21" s="98">
        <f t="shared" si="7"/>
        <v>0</v>
      </c>
      <c r="Y21" s="98">
        <f t="shared" si="7"/>
        <v>0</v>
      </c>
      <c r="Z21" s="98">
        <f t="shared" si="7"/>
        <v>0</v>
      </c>
      <c r="AA21" s="98">
        <f t="shared" si="7"/>
        <v>0</v>
      </c>
      <c r="AB21" s="98">
        <f t="shared" si="7"/>
        <v>0</v>
      </c>
      <c r="AC21" s="98">
        <f t="shared" si="7"/>
        <v>0</v>
      </c>
      <c r="AD21" s="148">
        <f t="shared" si="8"/>
        <v>13669.283000000001</v>
      </c>
    </row>
    <row r="22" spans="2:30" x14ac:dyDescent="0.25">
      <c r="B22" s="148" t="s">
        <v>19</v>
      </c>
      <c r="C22" s="98">
        <f>+'[109]CONSOLIDADO (2)'!B22</f>
        <v>2534.0669999999991</v>
      </c>
      <c r="D22" s="98">
        <f>+'[109]CONSOLIDADO (2)'!C22</f>
        <v>2704.6689999999999</v>
      </c>
      <c r="E22" s="98">
        <f>+'[109]CONSOLIDADO (2)'!D22</f>
        <v>2540.355</v>
      </c>
      <c r="F22" s="98">
        <f>+'[109]CONSOLIDADO (2)'!E22</f>
        <v>2629.4950000000003</v>
      </c>
      <c r="G22" s="98">
        <f>+'[109]CONSOLIDADO (2)'!F22</f>
        <v>0</v>
      </c>
      <c r="H22" s="98">
        <f>+'[109]CONSOLIDADO (2)'!G22</f>
        <v>0</v>
      </c>
      <c r="I22" s="98">
        <f>+'[109]CONSOLIDADO (2)'!H22</f>
        <v>0</v>
      </c>
      <c r="J22" s="98">
        <f>+'[109]CONSOLIDADO (2)'!I22</f>
        <v>0</v>
      </c>
      <c r="K22" s="98">
        <f>+'[109]CONSOLIDADO (2)'!J22</f>
        <v>0</v>
      </c>
      <c r="L22" s="98">
        <f>+'[109]CONSOLIDADO (2)'!K22</f>
        <v>0</v>
      </c>
      <c r="M22" s="98">
        <f>+'[109]CONSOLIDADO (2)'!L22</f>
        <v>0</v>
      </c>
      <c r="N22" s="98">
        <f>+'[109]CONSOLIDADO (2)'!M22</f>
        <v>0</v>
      </c>
      <c r="O22" s="148">
        <f t="shared" si="6"/>
        <v>10408.585999999999</v>
      </c>
      <c r="Q22" s="148" t="str">
        <f t="shared" si="7"/>
        <v>Industrial</v>
      </c>
      <c r="R22" s="98">
        <f t="shared" si="7"/>
        <v>2534.0669999999991</v>
      </c>
      <c r="S22" s="98">
        <f t="shared" si="7"/>
        <v>2704.6689999999999</v>
      </c>
      <c r="T22" s="98">
        <f t="shared" si="7"/>
        <v>2540.355</v>
      </c>
      <c r="U22" s="98">
        <f t="shared" si="7"/>
        <v>2629.4950000000003</v>
      </c>
      <c r="V22" s="98">
        <f t="shared" si="7"/>
        <v>0</v>
      </c>
      <c r="W22" s="98">
        <f t="shared" si="7"/>
        <v>0</v>
      </c>
      <c r="X22" s="98">
        <f t="shared" si="7"/>
        <v>0</v>
      </c>
      <c r="Y22" s="98">
        <f t="shared" si="7"/>
        <v>0</v>
      </c>
      <c r="Z22" s="98">
        <f t="shared" si="7"/>
        <v>0</v>
      </c>
      <c r="AA22" s="98">
        <f t="shared" si="7"/>
        <v>0</v>
      </c>
      <c r="AB22" s="98">
        <f t="shared" si="7"/>
        <v>0</v>
      </c>
      <c r="AC22" s="98">
        <f t="shared" si="7"/>
        <v>0</v>
      </c>
      <c r="AD22" s="148">
        <f t="shared" si="8"/>
        <v>10408.585999999999</v>
      </c>
    </row>
    <row r="23" spans="2:30" x14ac:dyDescent="0.25">
      <c r="B23" s="148" t="s">
        <v>91</v>
      </c>
      <c r="C23" s="98">
        <f>+'[109]CONSOLIDADO (2)'!B23</f>
        <v>0</v>
      </c>
      <c r="D23" s="98">
        <f>+'[109]CONSOLIDADO (2)'!C23</f>
        <v>0</v>
      </c>
      <c r="E23" s="98">
        <f>+'[109]CONSOLIDADO (2)'!D23</f>
        <v>0</v>
      </c>
      <c r="F23" s="98">
        <f>+'[109]CONSOLIDADO (2)'!E23</f>
        <v>0</v>
      </c>
      <c r="G23" s="98">
        <f>+'[109]CONSOLIDADO (2)'!F23</f>
        <v>0</v>
      </c>
      <c r="H23" s="98">
        <f>+'[109]CONSOLIDADO (2)'!G23</f>
        <v>0</v>
      </c>
      <c r="I23" s="98">
        <f>+'[109]CONSOLIDADO (2)'!H23</f>
        <v>0</v>
      </c>
      <c r="J23" s="98">
        <f>+'[109]CONSOLIDADO (2)'!I23</f>
        <v>0</v>
      </c>
      <c r="K23" s="98">
        <f>+'[109]CONSOLIDADO (2)'!J23</f>
        <v>0</v>
      </c>
      <c r="L23" s="98">
        <f>+'[109]CONSOLIDADO (2)'!K23</f>
        <v>0</v>
      </c>
      <c r="M23" s="98">
        <f>+'[109]CONSOLIDADO (2)'!L23</f>
        <v>0</v>
      </c>
      <c r="N23" s="98">
        <f>+'[109]CONSOLIDADO (2)'!M23</f>
        <v>0</v>
      </c>
      <c r="O23" s="148"/>
      <c r="Q23" s="148" t="str">
        <f>+B23</f>
        <v>Minería</v>
      </c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148"/>
    </row>
    <row r="24" spans="2:30" x14ac:dyDescent="0.25">
      <c r="B24" s="148" t="s">
        <v>21</v>
      </c>
      <c r="C24" s="98">
        <f>+'[109]CONSOLIDADO (2)'!B24</f>
        <v>1625.5849999999998</v>
      </c>
      <c r="D24" s="98">
        <f>+'[109]CONSOLIDADO (2)'!C24</f>
        <v>1474.6379999999997</v>
      </c>
      <c r="E24" s="98">
        <f>+'[109]CONSOLIDADO (2)'!D24</f>
        <v>1631.8439999999998</v>
      </c>
      <c r="F24" s="98">
        <f>+'[109]CONSOLIDADO (2)'!E24</f>
        <v>1565.3229999999999</v>
      </c>
      <c r="G24" s="98">
        <f>+'[109]CONSOLIDADO (2)'!F24</f>
        <v>0</v>
      </c>
      <c r="H24" s="98">
        <f>+'[109]CONSOLIDADO (2)'!G24</f>
        <v>0</v>
      </c>
      <c r="I24" s="98">
        <f>+'[109]CONSOLIDADO (2)'!H24</f>
        <v>0</v>
      </c>
      <c r="J24" s="98">
        <f>+'[109]CONSOLIDADO (2)'!I24</f>
        <v>0</v>
      </c>
      <c r="K24" s="98">
        <f>+'[109]CONSOLIDADO (2)'!J24</f>
        <v>0</v>
      </c>
      <c r="L24" s="98">
        <f>+'[109]CONSOLIDADO (2)'!K24</f>
        <v>0</v>
      </c>
      <c r="M24" s="98">
        <f>+'[109]CONSOLIDADO (2)'!L24</f>
        <v>0</v>
      </c>
      <c r="N24" s="98">
        <f>+'[109]CONSOLIDADO (2)'!M24</f>
        <v>0</v>
      </c>
      <c r="O24" s="148">
        <f t="shared" si="6"/>
        <v>6297.3899999999994</v>
      </c>
      <c r="Q24" s="148" t="str">
        <f>+B24</f>
        <v>Alumbrado Público</v>
      </c>
      <c r="R24" s="98">
        <f>+C24</f>
        <v>1625.5849999999998</v>
      </c>
      <c r="S24" s="98">
        <f t="shared" si="7"/>
        <v>1474.6379999999997</v>
      </c>
      <c r="T24" s="98">
        <f t="shared" si="7"/>
        <v>1631.8439999999998</v>
      </c>
      <c r="U24" s="98">
        <f t="shared" si="7"/>
        <v>1565.3229999999999</v>
      </c>
      <c r="V24" s="98">
        <f t="shared" si="7"/>
        <v>0</v>
      </c>
      <c r="W24" s="98">
        <f t="shared" si="7"/>
        <v>0</v>
      </c>
      <c r="X24" s="98">
        <f t="shared" si="7"/>
        <v>0</v>
      </c>
      <c r="Y24" s="98">
        <f t="shared" si="7"/>
        <v>0</v>
      </c>
      <c r="Z24" s="98">
        <f t="shared" si="7"/>
        <v>0</v>
      </c>
      <c r="AA24" s="98">
        <f t="shared" si="7"/>
        <v>0</v>
      </c>
      <c r="AB24" s="98">
        <f t="shared" si="7"/>
        <v>0</v>
      </c>
      <c r="AC24" s="98">
        <f t="shared" si="7"/>
        <v>0</v>
      </c>
      <c r="AD24" s="148">
        <f t="shared" si="8"/>
        <v>6297.3899999999994</v>
      </c>
    </row>
    <row r="25" spans="2:30" x14ac:dyDescent="0.25">
      <c r="B25" s="148" t="s">
        <v>22</v>
      </c>
      <c r="C25" s="98">
        <f>+'[109]CONSOLIDADO (2)'!B25</f>
        <v>514.82399999999996</v>
      </c>
      <c r="D25" s="98">
        <f>+'[109]CONSOLIDADO (2)'!C25</f>
        <v>510.83199999999999</v>
      </c>
      <c r="E25" s="98">
        <f>+'[109]CONSOLIDADO (2)'!D25</f>
        <v>511.79499999999996</v>
      </c>
      <c r="F25" s="98">
        <f>+'[109]CONSOLIDADO (2)'!E25</f>
        <v>496.9799999999999</v>
      </c>
      <c r="G25" s="98">
        <f>+'[109]CONSOLIDADO (2)'!F25</f>
        <v>0</v>
      </c>
      <c r="H25" s="98">
        <f>+'[109]CONSOLIDADO (2)'!G25</f>
        <v>0</v>
      </c>
      <c r="I25" s="98">
        <f>+'[109]CONSOLIDADO (2)'!H25</f>
        <v>0</v>
      </c>
      <c r="J25" s="98">
        <f>+'[109]CONSOLIDADO (2)'!I25</f>
        <v>0</v>
      </c>
      <c r="K25" s="98">
        <f>+'[109]CONSOLIDADO (2)'!J25</f>
        <v>0</v>
      </c>
      <c r="L25" s="98">
        <f>+'[109]CONSOLIDADO (2)'!K25</f>
        <v>0</v>
      </c>
      <c r="M25" s="98">
        <f>+'[109]CONSOLIDADO (2)'!L25</f>
        <v>0</v>
      </c>
      <c r="N25" s="98">
        <f>+'[109]CONSOLIDADO (2)'!M25</f>
        <v>0</v>
      </c>
      <c r="O25" s="148">
        <f t="shared" si="6"/>
        <v>2034.431</v>
      </c>
      <c r="Q25" s="148" t="str">
        <f>+B25</f>
        <v>Otros</v>
      </c>
      <c r="R25" s="98">
        <f>+C25</f>
        <v>514.82399999999996</v>
      </c>
      <c r="S25" s="98">
        <f t="shared" si="7"/>
        <v>510.83199999999999</v>
      </c>
      <c r="T25" s="98">
        <f t="shared" si="7"/>
        <v>511.79499999999996</v>
      </c>
      <c r="U25" s="98">
        <f t="shared" si="7"/>
        <v>496.9799999999999</v>
      </c>
      <c r="V25" s="98">
        <f t="shared" si="7"/>
        <v>0</v>
      </c>
      <c r="W25" s="98">
        <f t="shared" si="7"/>
        <v>0</v>
      </c>
      <c r="X25" s="98">
        <f t="shared" si="7"/>
        <v>0</v>
      </c>
      <c r="Y25" s="98">
        <f t="shared" si="7"/>
        <v>0</v>
      </c>
      <c r="Z25" s="98">
        <f t="shared" si="7"/>
        <v>0</v>
      </c>
      <c r="AA25" s="98">
        <f t="shared" si="7"/>
        <v>0</v>
      </c>
      <c r="AB25" s="98">
        <f t="shared" si="7"/>
        <v>0</v>
      </c>
      <c r="AC25" s="98">
        <f t="shared" si="7"/>
        <v>0</v>
      </c>
      <c r="AD25" s="148">
        <f t="shared" si="8"/>
        <v>2034.431</v>
      </c>
    </row>
    <row r="26" spans="2:30" x14ac:dyDescent="0.25">
      <c r="B26" s="143" t="s">
        <v>14</v>
      </c>
      <c r="C26" s="142">
        <f t="shared" ref="C26:N26" si="9">SUM(C20:C25)</f>
        <v>16379.224999999999</v>
      </c>
      <c r="D26" s="142">
        <f t="shared" ref="D26:G26" si="10">SUM(D20:D25)</f>
        <v>16635.155999999999</v>
      </c>
      <c r="E26" s="142">
        <f t="shared" si="10"/>
        <v>17270.825999999997</v>
      </c>
      <c r="F26" s="142">
        <f t="shared" si="10"/>
        <v>16046.549000000001</v>
      </c>
      <c r="G26" s="142">
        <f t="shared" si="10"/>
        <v>0</v>
      </c>
      <c r="H26" s="142">
        <f t="shared" ref="H26:N26" si="11">SUM(H20:H25)</f>
        <v>0</v>
      </c>
      <c r="I26" s="142">
        <f t="shared" si="11"/>
        <v>0</v>
      </c>
      <c r="J26" s="142">
        <f t="shared" si="11"/>
        <v>0</v>
      </c>
      <c r="K26" s="142">
        <f t="shared" si="11"/>
        <v>0</v>
      </c>
      <c r="L26" s="142">
        <f t="shared" si="11"/>
        <v>0</v>
      </c>
      <c r="M26" s="142">
        <f t="shared" si="11"/>
        <v>0</v>
      </c>
      <c r="N26" s="142">
        <f t="shared" si="11"/>
        <v>0</v>
      </c>
      <c r="O26" s="143">
        <f t="shared" si="6"/>
        <v>66331.755999999994</v>
      </c>
      <c r="P26" s="145"/>
      <c r="Q26" s="143" t="s">
        <v>14</v>
      </c>
      <c r="R26" s="142">
        <f>SUM(R20:R25)</f>
        <v>16379.224999999999</v>
      </c>
      <c r="S26" s="142">
        <f t="shared" ref="S26:AC26" si="12">SUM(S20:S25)</f>
        <v>16635.155999999999</v>
      </c>
      <c r="T26" s="142">
        <f t="shared" si="12"/>
        <v>17270.825999999997</v>
      </c>
      <c r="U26" s="142">
        <f t="shared" si="12"/>
        <v>16046.549000000001</v>
      </c>
      <c r="V26" s="142">
        <f t="shared" si="12"/>
        <v>0</v>
      </c>
      <c r="W26" s="142">
        <f t="shared" si="12"/>
        <v>0</v>
      </c>
      <c r="X26" s="142">
        <f t="shared" si="12"/>
        <v>0</v>
      </c>
      <c r="Y26" s="142">
        <f t="shared" si="12"/>
        <v>0</v>
      </c>
      <c r="Z26" s="142">
        <f t="shared" si="12"/>
        <v>0</v>
      </c>
      <c r="AA26" s="142">
        <f t="shared" si="12"/>
        <v>0</v>
      </c>
      <c r="AB26" s="142">
        <f t="shared" si="12"/>
        <v>0</v>
      </c>
      <c r="AC26" s="142">
        <f t="shared" si="12"/>
        <v>0</v>
      </c>
      <c r="AD26" s="143">
        <f t="shared" si="8"/>
        <v>66331.755999999994</v>
      </c>
    </row>
    <row r="27" spans="2:30" x14ac:dyDescent="0.25">
      <c r="O27" s="95">
        <f>O26/1000</f>
        <v>66.331755999999999</v>
      </c>
    </row>
    <row r="29" spans="2:30" x14ac:dyDescent="0.25">
      <c r="B29" s="145" t="s">
        <v>83</v>
      </c>
      <c r="Q29" s="145" t="s">
        <v>125</v>
      </c>
    </row>
    <row r="30" spans="2:30" x14ac:dyDescent="0.25"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Q30" s="145"/>
      <c r="R30" s="145"/>
    </row>
    <row r="31" spans="2:30" x14ac:dyDescent="0.25">
      <c r="B31" s="147" t="s">
        <v>44</v>
      </c>
      <c r="C31" s="146" t="s">
        <v>2</v>
      </c>
      <c r="D31" s="146" t="s">
        <v>3</v>
      </c>
      <c r="E31" s="146" t="s">
        <v>4</v>
      </c>
      <c r="F31" s="146" t="s">
        <v>5</v>
      </c>
      <c r="G31" s="146" t="s">
        <v>6</v>
      </c>
      <c r="H31" s="146" t="s">
        <v>7</v>
      </c>
      <c r="I31" s="146" t="s">
        <v>8</v>
      </c>
      <c r="J31" s="146" t="s">
        <v>9</v>
      </c>
      <c r="K31" s="146" t="s">
        <v>10</v>
      </c>
      <c r="L31" s="146" t="s">
        <v>11</v>
      </c>
      <c r="M31" s="146" t="s">
        <v>12</v>
      </c>
      <c r="N31" s="146" t="s">
        <v>13</v>
      </c>
      <c r="O31" s="147" t="s">
        <v>14</v>
      </c>
      <c r="P31" s="324"/>
      <c r="Q31" s="147"/>
      <c r="R31" s="146" t="s">
        <v>2</v>
      </c>
      <c r="S31" s="146" t="s">
        <v>3</v>
      </c>
      <c r="T31" s="146" t="s">
        <v>4</v>
      </c>
      <c r="U31" s="146" t="s">
        <v>5</v>
      </c>
      <c r="V31" s="146" t="s">
        <v>6</v>
      </c>
      <c r="W31" s="146" t="s">
        <v>7</v>
      </c>
      <c r="X31" s="146" t="s">
        <v>8</v>
      </c>
      <c r="Y31" s="146" t="s">
        <v>9</v>
      </c>
      <c r="Z31" s="146" t="s">
        <v>10</v>
      </c>
      <c r="AA31" s="146" t="s">
        <v>11</v>
      </c>
      <c r="AB31" s="146" t="s">
        <v>12</v>
      </c>
      <c r="AC31" s="168" t="s">
        <v>13</v>
      </c>
      <c r="AD31" s="168" t="s">
        <v>14</v>
      </c>
    </row>
    <row r="32" spans="2:30" x14ac:dyDescent="0.25">
      <c r="B32" s="148" t="s">
        <v>17</v>
      </c>
      <c r="C32" s="98">
        <f>+'[109]CONSOLIDADO (2)'!B32</f>
        <v>7289.0273103448271</v>
      </c>
      <c r="D32" s="98">
        <f>+'[109]CONSOLIDADO (2)'!C32</f>
        <v>7451.7820689655173</v>
      </c>
      <c r="E32" s="98">
        <f>+'[109]CONSOLIDADO (2)'!D32</f>
        <v>7939.1440000000002</v>
      </c>
      <c r="F32" s="98">
        <f>+'[109]CONSOLIDADO (2)'!E32</f>
        <v>7107.9477126436777</v>
      </c>
      <c r="G32" s="98">
        <f>+'[109]CONSOLIDADO (2)'!F32</f>
        <v>0</v>
      </c>
      <c r="H32" s="98">
        <f>+'[109]CONSOLIDADO (2)'!G32</f>
        <v>0</v>
      </c>
      <c r="I32" s="98">
        <f>+'[109]CONSOLIDADO (2)'!H32</f>
        <v>0</v>
      </c>
      <c r="J32" s="98">
        <f>+'[109]CONSOLIDADO (2)'!I32</f>
        <v>0</v>
      </c>
      <c r="K32" s="98">
        <f>+'[109]CONSOLIDADO (2)'!J32</f>
        <v>0</v>
      </c>
      <c r="L32" s="98">
        <f>+'[109]CONSOLIDADO (2)'!K32</f>
        <v>0</v>
      </c>
      <c r="M32" s="98">
        <f>+'[109]CONSOLIDADO (2)'!L32</f>
        <v>0</v>
      </c>
      <c r="N32" s="98">
        <f>+'[109]CONSOLIDADO (2)'!M32</f>
        <v>0</v>
      </c>
      <c r="O32" s="148">
        <f t="shared" ref="O32:O38" si="13">SUM(C32:N32)</f>
        <v>29787.901091954023</v>
      </c>
      <c r="Q32" s="148" t="str">
        <f t="shared" ref="Q32:Q37" si="14">+B32</f>
        <v>Residencial</v>
      </c>
      <c r="R32" s="98">
        <f>+C32*0.87</f>
        <v>6341.4537599999994</v>
      </c>
      <c r="S32" s="98">
        <f t="shared" ref="S32:AC37" si="15">+D32*0.87</f>
        <v>6483.0504000000001</v>
      </c>
      <c r="T32" s="98">
        <f t="shared" si="15"/>
        <v>6907.0552800000005</v>
      </c>
      <c r="U32" s="98">
        <f t="shared" si="15"/>
        <v>6183.9145099999996</v>
      </c>
      <c r="V32" s="98">
        <f t="shared" si="15"/>
        <v>0</v>
      </c>
      <c r="W32" s="98">
        <f t="shared" si="15"/>
        <v>0</v>
      </c>
      <c r="X32" s="98">
        <f t="shared" si="15"/>
        <v>0</v>
      </c>
      <c r="Y32" s="98">
        <f t="shared" si="15"/>
        <v>0</v>
      </c>
      <c r="Z32" s="98">
        <f t="shared" si="15"/>
        <v>0</v>
      </c>
      <c r="AA32" s="98">
        <f t="shared" si="15"/>
        <v>0</v>
      </c>
      <c r="AB32" s="98">
        <f t="shared" si="15"/>
        <v>0</v>
      </c>
      <c r="AC32" s="98">
        <f t="shared" si="15"/>
        <v>0</v>
      </c>
      <c r="AD32" s="148">
        <f t="shared" ref="AD32:AD38" si="16">SUM(R32:AC32)</f>
        <v>25915.47395</v>
      </c>
    </row>
    <row r="33" spans="2:30" x14ac:dyDescent="0.25">
      <c r="B33" s="148" t="s">
        <v>18</v>
      </c>
      <c r="C33" s="98">
        <f>+'[109]CONSOLIDADO (2)'!B33</f>
        <v>5252.9271034482763</v>
      </c>
      <c r="D33" s="98">
        <f>+'[109]CONSOLIDADO (2)'!C33</f>
        <v>5495.1386781609208</v>
      </c>
      <c r="E33" s="98">
        <f>+'[109]CONSOLIDADO (2)'!D33</f>
        <v>5874.4272873563223</v>
      </c>
      <c r="F33" s="98">
        <f>+'[109]CONSOLIDADO (2)'!E33</f>
        <v>5465.0770344827588</v>
      </c>
      <c r="G33" s="98">
        <f>+'[109]CONSOLIDADO (2)'!F33</f>
        <v>0</v>
      </c>
      <c r="H33" s="98">
        <f>+'[109]CONSOLIDADO (2)'!G33</f>
        <v>0</v>
      </c>
      <c r="I33" s="98">
        <f>+'[109]CONSOLIDADO (2)'!H33</f>
        <v>0</v>
      </c>
      <c r="J33" s="98">
        <f>+'[109]CONSOLIDADO (2)'!I33</f>
        <v>0</v>
      </c>
      <c r="K33" s="98">
        <f>+'[109]CONSOLIDADO (2)'!J33</f>
        <v>0</v>
      </c>
      <c r="L33" s="98">
        <f>+'[109]CONSOLIDADO (2)'!K33</f>
        <v>0</v>
      </c>
      <c r="M33" s="98">
        <f>+'[109]CONSOLIDADO (2)'!L33</f>
        <v>0</v>
      </c>
      <c r="N33" s="98">
        <f>+'[109]CONSOLIDADO (2)'!M33</f>
        <v>0</v>
      </c>
      <c r="O33" s="148">
        <f t="shared" si="13"/>
        <v>22087.570103448277</v>
      </c>
      <c r="Q33" s="148" t="str">
        <f t="shared" si="14"/>
        <v>General</v>
      </c>
      <c r="R33" s="98">
        <f>+C33*0.87</f>
        <v>4570.0465800000002</v>
      </c>
      <c r="S33" s="98">
        <f t="shared" si="15"/>
        <v>4780.7706500000013</v>
      </c>
      <c r="T33" s="98">
        <f t="shared" si="15"/>
        <v>5110.7517400000006</v>
      </c>
      <c r="U33" s="98">
        <f t="shared" si="15"/>
        <v>4754.6170199999997</v>
      </c>
      <c r="V33" s="98">
        <f t="shared" si="15"/>
        <v>0</v>
      </c>
      <c r="W33" s="98">
        <f t="shared" si="15"/>
        <v>0</v>
      </c>
      <c r="X33" s="98">
        <f t="shared" si="15"/>
        <v>0</v>
      </c>
      <c r="Y33" s="98">
        <f t="shared" si="15"/>
        <v>0</v>
      </c>
      <c r="Z33" s="98">
        <f t="shared" si="15"/>
        <v>0</v>
      </c>
      <c r="AA33" s="98">
        <f t="shared" si="15"/>
        <v>0</v>
      </c>
      <c r="AB33" s="98">
        <f t="shared" si="15"/>
        <v>0</v>
      </c>
      <c r="AC33" s="98">
        <f t="shared" si="15"/>
        <v>0</v>
      </c>
      <c r="AD33" s="148">
        <f t="shared" si="16"/>
        <v>19216.185989999998</v>
      </c>
    </row>
    <row r="34" spans="2:30" x14ac:dyDescent="0.25">
      <c r="B34" s="148" t="s">
        <v>19</v>
      </c>
      <c r="C34" s="98">
        <f>+'[109]CONSOLIDADO (2)'!B34</f>
        <v>2069.5497931034483</v>
      </c>
      <c r="D34" s="98">
        <f>+'[109]CONSOLIDADO (2)'!C34</f>
        <v>2202.0292873563212</v>
      </c>
      <c r="E34" s="98">
        <f>+'[109]CONSOLIDADO (2)'!D34</f>
        <v>2144.5738965517248</v>
      </c>
      <c r="F34" s="98">
        <f>+'[109]CONSOLIDADO (2)'!E34</f>
        <v>2219.3147701149423</v>
      </c>
      <c r="G34" s="98">
        <f>+'[109]CONSOLIDADO (2)'!F34</f>
        <v>0</v>
      </c>
      <c r="H34" s="98">
        <f>+'[109]CONSOLIDADO (2)'!G34</f>
        <v>0</v>
      </c>
      <c r="I34" s="98">
        <f>+'[109]CONSOLIDADO (2)'!H34</f>
        <v>0</v>
      </c>
      <c r="J34" s="98">
        <f>+'[109]CONSOLIDADO (2)'!I34</f>
        <v>0</v>
      </c>
      <c r="K34" s="98">
        <f>+'[109]CONSOLIDADO (2)'!J34</f>
        <v>0</v>
      </c>
      <c r="L34" s="98">
        <f>+'[109]CONSOLIDADO (2)'!K34</f>
        <v>0</v>
      </c>
      <c r="M34" s="98">
        <f>+'[109]CONSOLIDADO (2)'!L34</f>
        <v>0</v>
      </c>
      <c r="N34" s="98">
        <f>+'[109]CONSOLIDADO (2)'!M34</f>
        <v>0</v>
      </c>
      <c r="O34" s="148">
        <f t="shared" si="13"/>
        <v>8635.4677471264367</v>
      </c>
      <c r="Q34" s="148" t="str">
        <f t="shared" si="14"/>
        <v>Industrial</v>
      </c>
      <c r="R34" s="98">
        <f>+C34*0.87</f>
        <v>1800.5083200000001</v>
      </c>
      <c r="S34" s="98">
        <f t="shared" si="15"/>
        <v>1915.7654799999993</v>
      </c>
      <c r="T34" s="98">
        <f t="shared" si="15"/>
        <v>1865.7792900000006</v>
      </c>
      <c r="U34" s="98">
        <f t="shared" si="15"/>
        <v>1930.8038499999998</v>
      </c>
      <c r="V34" s="98">
        <f t="shared" si="15"/>
        <v>0</v>
      </c>
      <c r="W34" s="98">
        <f t="shared" si="15"/>
        <v>0</v>
      </c>
      <c r="X34" s="98">
        <f t="shared" si="15"/>
        <v>0</v>
      </c>
      <c r="Y34" s="98">
        <f t="shared" si="15"/>
        <v>0</v>
      </c>
      <c r="Z34" s="98">
        <f t="shared" si="15"/>
        <v>0</v>
      </c>
      <c r="AA34" s="98">
        <f t="shared" si="15"/>
        <v>0</v>
      </c>
      <c r="AB34" s="98">
        <f t="shared" si="15"/>
        <v>0</v>
      </c>
      <c r="AC34" s="98">
        <f t="shared" si="15"/>
        <v>0</v>
      </c>
      <c r="AD34" s="148">
        <f t="shared" si="16"/>
        <v>7512.8569399999997</v>
      </c>
    </row>
    <row r="35" spans="2:30" x14ac:dyDescent="0.25">
      <c r="B35" s="148" t="s">
        <v>91</v>
      </c>
      <c r="C35" s="98">
        <f>+'[109]CONSOLIDADO (2)'!B35</f>
        <v>0</v>
      </c>
      <c r="D35" s="98">
        <f>+'[109]CONSOLIDADO (2)'!C35</f>
        <v>0</v>
      </c>
      <c r="E35" s="98">
        <f>+'[109]CONSOLIDADO (2)'!D35</f>
        <v>0</v>
      </c>
      <c r="F35" s="98">
        <f>+'[109]CONSOLIDADO (2)'!E35</f>
        <v>0</v>
      </c>
      <c r="G35" s="98">
        <f>+'[109]CONSOLIDADO (2)'!F35</f>
        <v>0</v>
      </c>
      <c r="H35" s="98">
        <f>+'[109]CONSOLIDADO (2)'!G35</f>
        <v>0</v>
      </c>
      <c r="I35" s="98">
        <f>+'[109]CONSOLIDADO (2)'!H35</f>
        <v>0</v>
      </c>
      <c r="J35" s="98">
        <f>+'[109]CONSOLIDADO (2)'!I35</f>
        <v>0</v>
      </c>
      <c r="K35" s="98">
        <f>+'[109]CONSOLIDADO (2)'!J35</f>
        <v>0</v>
      </c>
      <c r="L35" s="98">
        <f>+'[109]CONSOLIDADO (2)'!K35</f>
        <v>0</v>
      </c>
      <c r="M35" s="98">
        <f>+'[109]CONSOLIDADO (2)'!L35</f>
        <v>0</v>
      </c>
      <c r="N35" s="98">
        <f>+'[109]CONSOLIDADO (2)'!M35</f>
        <v>0</v>
      </c>
      <c r="O35" s="148"/>
      <c r="Q35" s="148" t="str">
        <f t="shared" si="14"/>
        <v>Minería</v>
      </c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148"/>
    </row>
    <row r="36" spans="2:30" x14ac:dyDescent="0.25">
      <c r="B36" s="148" t="s">
        <v>21</v>
      </c>
      <c r="C36" s="98">
        <f>+'[109]CONSOLIDADO (2)'!B36</f>
        <v>2059.223804597701</v>
      </c>
      <c r="D36" s="98">
        <f>+'[109]CONSOLIDADO (2)'!C36</f>
        <v>1879.4006896551723</v>
      </c>
      <c r="E36" s="98">
        <f>+'[109]CONSOLIDADO (2)'!D36</f>
        <v>2103.3906781609198</v>
      </c>
      <c r="F36" s="98">
        <f>+'[109]CONSOLIDADO (2)'!E36</f>
        <v>2032.7608735632184</v>
      </c>
      <c r="G36" s="98">
        <f>+'[109]CONSOLIDADO (2)'!F36</f>
        <v>0</v>
      </c>
      <c r="H36" s="98">
        <f>+'[109]CONSOLIDADO (2)'!G36</f>
        <v>0</v>
      </c>
      <c r="I36" s="98">
        <f>+'[109]CONSOLIDADO (2)'!H36</f>
        <v>0</v>
      </c>
      <c r="J36" s="98">
        <f>+'[109]CONSOLIDADO (2)'!I36</f>
        <v>0</v>
      </c>
      <c r="K36" s="98">
        <f>+'[109]CONSOLIDADO (2)'!J36</f>
        <v>0</v>
      </c>
      <c r="L36" s="98">
        <f>+'[109]CONSOLIDADO (2)'!K36</f>
        <v>0</v>
      </c>
      <c r="M36" s="98">
        <f>+'[109]CONSOLIDADO (2)'!L36</f>
        <v>0</v>
      </c>
      <c r="N36" s="98">
        <f>+'[109]CONSOLIDADO (2)'!M36</f>
        <v>0</v>
      </c>
      <c r="O36" s="148">
        <f t="shared" si="13"/>
        <v>8074.7760459770116</v>
      </c>
      <c r="Q36" s="148" t="str">
        <f t="shared" si="14"/>
        <v>Alumbrado Público</v>
      </c>
      <c r="R36" s="98">
        <f>+C36*0.87</f>
        <v>1791.5247099999999</v>
      </c>
      <c r="S36" s="98">
        <f t="shared" si="15"/>
        <v>1635.0785999999998</v>
      </c>
      <c r="T36" s="98">
        <f t="shared" si="15"/>
        <v>1829.9498900000003</v>
      </c>
      <c r="U36" s="98">
        <f t="shared" si="15"/>
        <v>1768.5019600000001</v>
      </c>
      <c r="V36" s="98">
        <f t="shared" si="15"/>
        <v>0</v>
      </c>
      <c r="W36" s="98">
        <f t="shared" si="15"/>
        <v>0</v>
      </c>
      <c r="X36" s="98">
        <f t="shared" si="15"/>
        <v>0</v>
      </c>
      <c r="Y36" s="98">
        <f t="shared" si="15"/>
        <v>0</v>
      </c>
      <c r="Z36" s="98">
        <f t="shared" si="15"/>
        <v>0</v>
      </c>
      <c r="AA36" s="98">
        <f t="shared" si="15"/>
        <v>0</v>
      </c>
      <c r="AB36" s="98">
        <f t="shared" si="15"/>
        <v>0</v>
      </c>
      <c r="AC36" s="98">
        <f t="shared" si="15"/>
        <v>0</v>
      </c>
      <c r="AD36" s="148">
        <f t="shared" si="16"/>
        <v>7025.0551599999999</v>
      </c>
    </row>
    <row r="37" spans="2:30" x14ac:dyDescent="0.25">
      <c r="B37" s="148" t="s">
        <v>22</v>
      </c>
      <c r="C37" s="98">
        <f>+'[109]CONSOLIDADO (2)'!B37</f>
        <v>434.82398850574714</v>
      </c>
      <c r="D37" s="98">
        <f>+'[109]CONSOLIDADO (2)'!C37</f>
        <v>436.20236781609191</v>
      </c>
      <c r="E37" s="98">
        <f>+'[109]CONSOLIDADO (2)'!D37</f>
        <v>563.32081609195404</v>
      </c>
      <c r="F37" s="98">
        <f>+'[109]CONSOLIDADO (2)'!E37</f>
        <v>431.33982758620687</v>
      </c>
      <c r="G37" s="98">
        <f>+'[109]CONSOLIDADO (2)'!F37</f>
        <v>0</v>
      </c>
      <c r="H37" s="98">
        <f>+'[109]CONSOLIDADO (2)'!G37</f>
        <v>0</v>
      </c>
      <c r="I37" s="98">
        <f>+'[109]CONSOLIDADO (2)'!H37</f>
        <v>0</v>
      </c>
      <c r="J37" s="98">
        <f>+'[109]CONSOLIDADO (2)'!I37</f>
        <v>0</v>
      </c>
      <c r="K37" s="98">
        <f>+'[109]CONSOLIDADO (2)'!J37</f>
        <v>0</v>
      </c>
      <c r="L37" s="98">
        <f>+'[109]CONSOLIDADO (2)'!K37</f>
        <v>0</v>
      </c>
      <c r="M37" s="98">
        <f>+'[109]CONSOLIDADO (2)'!L37</f>
        <v>0</v>
      </c>
      <c r="N37" s="98">
        <f>+'[109]CONSOLIDADO (2)'!M37</f>
        <v>0</v>
      </c>
      <c r="O37" s="148">
        <f t="shared" si="13"/>
        <v>1865.6869999999999</v>
      </c>
      <c r="Q37" s="148" t="str">
        <f t="shared" si="14"/>
        <v>Otros</v>
      </c>
      <c r="R37" s="98">
        <f>+C37*0.87</f>
        <v>378.29687000000001</v>
      </c>
      <c r="S37" s="98">
        <f t="shared" si="15"/>
        <v>379.49605999999994</v>
      </c>
      <c r="T37" s="98">
        <f t="shared" si="15"/>
        <v>490.08911000000001</v>
      </c>
      <c r="U37" s="98">
        <f t="shared" si="15"/>
        <v>375.26564999999999</v>
      </c>
      <c r="V37" s="98">
        <f t="shared" si="15"/>
        <v>0</v>
      </c>
      <c r="W37" s="98">
        <f t="shared" si="15"/>
        <v>0</v>
      </c>
      <c r="X37" s="98">
        <f t="shared" si="15"/>
        <v>0</v>
      </c>
      <c r="Y37" s="98">
        <f t="shared" si="15"/>
        <v>0</v>
      </c>
      <c r="Z37" s="98">
        <f t="shared" si="15"/>
        <v>0</v>
      </c>
      <c r="AA37" s="98">
        <f t="shared" si="15"/>
        <v>0</v>
      </c>
      <c r="AB37" s="98">
        <f t="shared" si="15"/>
        <v>0</v>
      </c>
      <c r="AC37" s="98">
        <f t="shared" si="15"/>
        <v>0</v>
      </c>
      <c r="AD37" s="148">
        <f t="shared" si="16"/>
        <v>1623.14769</v>
      </c>
    </row>
    <row r="38" spans="2:30" x14ac:dyDescent="0.25">
      <c r="B38" s="143" t="s">
        <v>14</v>
      </c>
      <c r="C38" s="142">
        <f>SUM(C32:C37)</f>
        <v>17105.552000000003</v>
      </c>
      <c r="D38" s="142">
        <f t="shared" ref="D38:N38" si="17">SUM(D32:D37)</f>
        <v>17464.553091954022</v>
      </c>
      <c r="E38" s="142">
        <f t="shared" si="17"/>
        <v>18624.856678160919</v>
      </c>
      <c r="F38" s="142">
        <f t="shared" si="17"/>
        <v>17256.440218390802</v>
      </c>
      <c r="G38" s="142">
        <f t="shared" si="17"/>
        <v>0</v>
      </c>
      <c r="H38" s="142">
        <f t="shared" si="17"/>
        <v>0</v>
      </c>
      <c r="I38" s="142">
        <f t="shared" si="17"/>
        <v>0</v>
      </c>
      <c r="J38" s="142">
        <f t="shared" si="17"/>
        <v>0</v>
      </c>
      <c r="K38" s="142">
        <f t="shared" si="17"/>
        <v>0</v>
      </c>
      <c r="L38" s="142">
        <f t="shared" si="17"/>
        <v>0</v>
      </c>
      <c r="M38" s="142">
        <f t="shared" si="17"/>
        <v>0</v>
      </c>
      <c r="N38" s="142">
        <f t="shared" si="17"/>
        <v>0</v>
      </c>
      <c r="O38" s="143">
        <f t="shared" si="13"/>
        <v>70451.40198850575</v>
      </c>
      <c r="P38" s="145"/>
      <c r="Q38" s="143" t="s">
        <v>14</v>
      </c>
      <c r="R38" s="142">
        <f>SUM(R32:R37)</f>
        <v>14881.830239999999</v>
      </c>
      <c r="S38" s="142">
        <f t="shared" ref="S38:AC38" si="18">SUM(S32:S37)</f>
        <v>15194.161190000001</v>
      </c>
      <c r="T38" s="142">
        <f t="shared" si="18"/>
        <v>16203.625310000001</v>
      </c>
      <c r="U38" s="142">
        <f t="shared" si="18"/>
        <v>15013.102989999999</v>
      </c>
      <c r="V38" s="142">
        <f t="shared" si="18"/>
        <v>0</v>
      </c>
      <c r="W38" s="142">
        <f t="shared" si="18"/>
        <v>0</v>
      </c>
      <c r="X38" s="142">
        <f t="shared" si="18"/>
        <v>0</v>
      </c>
      <c r="Y38" s="142">
        <f t="shared" si="18"/>
        <v>0</v>
      </c>
      <c r="Z38" s="142">
        <f t="shared" si="18"/>
        <v>0</v>
      </c>
      <c r="AA38" s="142">
        <f t="shared" si="18"/>
        <v>0</v>
      </c>
      <c r="AB38" s="142">
        <f t="shared" si="18"/>
        <v>0</v>
      </c>
      <c r="AC38" s="142">
        <f t="shared" si="18"/>
        <v>0</v>
      </c>
      <c r="AD38" s="143">
        <f t="shared" si="16"/>
        <v>61292.719730000004</v>
      </c>
    </row>
    <row r="39" spans="2:30" x14ac:dyDescent="0.25">
      <c r="AD39" s="95">
        <f>+AD38/0.87</f>
        <v>70451.40198850575</v>
      </c>
    </row>
    <row r="40" spans="2:30" x14ac:dyDescent="0.25">
      <c r="B40" s="322" t="s">
        <v>41</v>
      </c>
      <c r="Q40" s="322" t="s">
        <v>41</v>
      </c>
    </row>
    <row r="41" spans="2:30" x14ac:dyDescent="0.25">
      <c r="B41" s="162"/>
      <c r="Q41" s="162"/>
    </row>
    <row r="42" spans="2:30" x14ac:dyDescent="0.25">
      <c r="B42" s="150" t="s">
        <v>44</v>
      </c>
      <c r="C42" s="146" t="s">
        <v>2</v>
      </c>
      <c r="D42" s="146" t="s">
        <v>3</v>
      </c>
      <c r="E42" s="146" t="s">
        <v>4</v>
      </c>
      <c r="F42" s="146" t="s">
        <v>5</v>
      </c>
      <c r="G42" s="146" t="s">
        <v>6</v>
      </c>
      <c r="H42" s="146" t="s">
        <v>7</v>
      </c>
      <c r="I42" s="146" t="s">
        <v>8</v>
      </c>
      <c r="J42" s="146" t="s">
        <v>9</v>
      </c>
      <c r="K42" s="146" t="s">
        <v>10</v>
      </c>
      <c r="L42" s="146" t="s">
        <v>11</v>
      </c>
      <c r="M42" s="146" t="s">
        <v>12</v>
      </c>
      <c r="N42" s="146" t="s">
        <v>13</v>
      </c>
      <c r="O42" s="156" t="s">
        <v>14</v>
      </c>
      <c r="P42" s="165"/>
      <c r="Q42" s="150" t="s">
        <v>44</v>
      </c>
      <c r="R42" s="178" t="s">
        <v>2</v>
      </c>
      <c r="S42" s="146" t="s">
        <v>3</v>
      </c>
      <c r="T42" s="146" t="s">
        <v>4</v>
      </c>
      <c r="U42" s="146" t="s">
        <v>5</v>
      </c>
      <c r="V42" s="146" t="s">
        <v>6</v>
      </c>
      <c r="W42" s="146" t="s">
        <v>7</v>
      </c>
      <c r="X42" s="146" t="s">
        <v>8</v>
      </c>
      <c r="Y42" s="146" t="s">
        <v>9</v>
      </c>
      <c r="Z42" s="146" t="s">
        <v>10</v>
      </c>
      <c r="AA42" s="146" t="s">
        <v>11</v>
      </c>
      <c r="AB42" s="146" t="s">
        <v>12</v>
      </c>
      <c r="AC42" s="168" t="s">
        <v>13</v>
      </c>
      <c r="AD42" s="156" t="s">
        <v>14</v>
      </c>
    </row>
    <row r="43" spans="2:30" x14ac:dyDescent="0.25">
      <c r="B43" s="163" t="s">
        <v>17</v>
      </c>
      <c r="C43" s="95">
        <f t="shared" ref="C43:N45" si="19">+C32/C$76</f>
        <v>1047.2740388426475</v>
      </c>
      <c r="D43" s="95">
        <f t="shared" ref="D43:E43" si="20">+D32/D$76</f>
        <v>1070.6583432421721</v>
      </c>
      <c r="E43" s="95">
        <f t="shared" si="20"/>
        <v>1140.6816091954024</v>
      </c>
      <c r="F43" s="95">
        <f t="shared" ref="F43:K43" si="21">+F32/F$76</f>
        <v>1021.2568552648962</v>
      </c>
      <c r="G43" s="95">
        <f t="shared" si="21"/>
        <v>0</v>
      </c>
      <c r="H43" s="95">
        <f t="shared" si="21"/>
        <v>0</v>
      </c>
      <c r="I43" s="95">
        <f t="shared" si="21"/>
        <v>0</v>
      </c>
      <c r="J43" s="95">
        <f t="shared" si="21"/>
        <v>0</v>
      </c>
      <c r="K43" s="95">
        <f t="shared" si="21"/>
        <v>0</v>
      </c>
      <c r="L43" s="95">
        <f t="shared" si="19"/>
        <v>0</v>
      </c>
      <c r="M43" s="95">
        <f t="shared" si="19"/>
        <v>0</v>
      </c>
      <c r="N43" s="95">
        <f t="shared" si="19"/>
        <v>0</v>
      </c>
      <c r="O43" s="148">
        <f t="shared" ref="O43:O49" si="22">SUM(C43:N43)</f>
        <v>4279.8708465451182</v>
      </c>
      <c r="P43" s="98"/>
      <c r="Q43" s="148" t="str">
        <f t="shared" ref="Q43:Q48" si="23">+B43</f>
        <v>Residencial</v>
      </c>
      <c r="R43" s="95">
        <f t="shared" ref="R43:AC45" si="24">+R32/R$76</f>
        <v>911.12841379310339</v>
      </c>
      <c r="S43" s="95">
        <f t="shared" si="24"/>
        <v>931.47275862068966</v>
      </c>
      <c r="T43" s="95">
        <f t="shared" si="24"/>
        <v>992.39300000000003</v>
      </c>
      <c r="U43" s="95">
        <f t="shared" si="24"/>
        <v>888.49346408045972</v>
      </c>
      <c r="V43" s="95">
        <f t="shared" si="24"/>
        <v>0</v>
      </c>
      <c r="W43" s="95">
        <f t="shared" si="24"/>
        <v>0</v>
      </c>
      <c r="X43" s="95">
        <f t="shared" si="24"/>
        <v>0</v>
      </c>
      <c r="Y43" s="95">
        <f t="shared" si="24"/>
        <v>0</v>
      </c>
      <c r="Z43" s="95">
        <f t="shared" si="24"/>
        <v>0</v>
      </c>
      <c r="AA43" s="95">
        <f t="shared" si="24"/>
        <v>0</v>
      </c>
      <c r="AB43" s="95">
        <f t="shared" si="24"/>
        <v>0</v>
      </c>
      <c r="AC43" s="95">
        <f t="shared" si="24"/>
        <v>0</v>
      </c>
      <c r="AD43" s="148">
        <f t="shared" ref="AD43:AD49" si="25">SUM(R43:AC43)</f>
        <v>3723.4876364942529</v>
      </c>
    </row>
    <row r="44" spans="2:30" x14ac:dyDescent="0.25">
      <c r="B44" s="163" t="s">
        <v>18</v>
      </c>
      <c r="C44" s="95">
        <f t="shared" si="19"/>
        <v>754.73090566785584</v>
      </c>
      <c r="D44" s="95">
        <f t="shared" ref="D44:E44" si="26">+D33/D$76</f>
        <v>789.53141927599438</v>
      </c>
      <c r="E44" s="95">
        <f t="shared" si="26"/>
        <v>844.02690910291983</v>
      </c>
      <c r="F44" s="95">
        <f t="shared" ref="F44:K44" si="27">+F33/F$76</f>
        <v>785.21221759809748</v>
      </c>
      <c r="G44" s="95">
        <f t="shared" si="27"/>
        <v>0</v>
      </c>
      <c r="H44" s="95">
        <f t="shared" si="27"/>
        <v>0</v>
      </c>
      <c r="I44" s="95">
        <f t="shared" si="27"/>
        <v>0</v>
      </c>
      <c r="J44" s="95">
        <f t="shared" si="27"/>
        <v>0</v>
      </c>
      <c r="K44" s="95">
        <f t="shared" si="27"/>
        <v>0</v>
      </c>
      <c r="L44" s="95">
        <f t="shared" si="19"/>
        <v>0</v>
      </c>
      <c r="M44" s="95">
        <f t="shared" si="19"/>
        <v>0</v>
      </c>
      <c r="N44" s="95">
        <f t="shared" si="19"/>
        <v>0</v>
      </c>
      <c r="O44" s="148">
        <f t="shared" si="22"/>
        <v>3173.5014516448678</v>
      </c>
      <c r="P44" s="98"/>
      <c r="Q44" s="148" t="str">
        <f t="shared" si="23"/>
        <v>General</v>
      </c>
      <c r="R44" s="95">
        <f t="shared" si="24"/>
        <v>656.61588793103454</v>
      </c>
      <c r="S44" s="95">
        <f t="shared" si="24"/>
        <v>686.8923347701151</v>
      </c>
      <c r="T44" s="95">
        <f t="shared" si="24"/>
        <v>734.30341091954028</v>
      </c>
      <c r="U44" s="95">
        <f t="shared" si="24"/>
        <v>683.13462931034474</v>
      </c>
      <c r="V44" s="95">
        <f t="shared" si="24"/>
        <v>0</v>
      </c>
      <c r="W44" s="95">
        <f t="shared" si="24"/>
        <v>0</v>
      </c>
      <c r="X44" s="95">
        <f t="shared" si="24"/>
        <v>0</v>
      </c>
      <c r="Y44" s="95">
        <f t="shared" si="24"/>
        <v>0</v>
      </c>
      <c r="Z44" s="95">
        <f t="shared" si="24"/>
        <v>0</v>
      </c>
      <c r="AA44" s="95">
        <f t="shared" si="24"/>
        <v>0</v>
      </c>
      <c r="AB44" s="95">
        <f t="shared" si="24"/>
        <v>0</v>
      </c>
      <c r="AC44" s="95">
        <f t="shared" si="24"/>
        <v>0</v>
      </c>
      <c r="AD44" s="148">
        <f t="shared" si="25"/>
        <v>2760.9462629310347</v>
      </c>
    </row>
    <row r="45" spans="2:30" x14ac:dyDescent="0.25">
      <c r="B45" s="163" t="s">
        <v>19</v>
      </c>
      <c r="C45" s="95">
        <f t="shared" si="19"/>
        <v>297.34910820451842</v>
      </c>
      <c r="D45" s="95">
        <f t="shared" ref="D45:E45" si="28">+D34/D$76</f>
        <v>316.38351829832203</v>
      </c>
      <c r="E45" s="95">
        <f t="shared" si="28"/>
        <v>308.12843341260412</v>
      </c>
      <c r="F45" s="95">
        <f t="shared" ref="F45:K45" si="29">+F34/F$76</f>
        <v>318.8670646716871</v>
      </c>
      <c r="G45" s="95">
        <f t="shared" si="29"/>
        <v>0</v>
      </c>
      <c r="H45" s="95">
        <f t="shared" si="29"/>
        <v>0</v>
      </c>
      <c r="I45" s="95">
        <f t="shared" si="29"/>
        <v>0</v>
      </c>
      <c r="J45" s="95">
        <f t="shared" si="29"/>
        <v>0</v>
      </c>
      <c r="K45" s="95">
        <f t="shared" si="29"/>
        <v>0</v>
      </c>
      <c r="L45" s="95">
        <f t="shared" si="19"/>
        <v>0</v>
      </c>
      <c r="M45" s="95">
        <f t="shared" si="19"/>
        <v>0</v>
      </c>
      <c r="N45" s="95">
        <f t="shared" si="19"/>
        <v>0</v>
      </c>
      <c r="O45" s="148">
        <f t="shared" si="22"/>
        <v>1240.7281245871318</v>
      </c>
      <c r="P45" s="98"/>
      <c r="Q45" s="148" t="str">
        <f t="shared" si="23"/>
        <v>Industrial</v>
      </c>
      <c r="R45" s="95">
        <f t="shared" si="24"/>
        <v>258.69372413793104</v>
      </c>
      <c r="S45" s="95">
        <f t="shared" si="24"/>
        <v>275.25366091954015</v>
      </c>
      <c r="T45" s="95">
        <f t="shared" si="24"/>
        <v>268.0717370689656</v>
      </c>
      <c r="U45" s="95">
        <f t="shared" si="24"/>
        <v>277.41434626436779</v>
      </c>
      <c r="V45" s="95">
        <f t="shared" si="24"/>
        <v>0</v>
      </c>
      <c r="W45" s="95">
        <f t="shared" si="24"/>
        <v>0</v>
      </c>
      <c r="X45" s="95">
        <f t="shared" si="24"/>
        <v>0</v>
      </c>
      <c r="Y45" s="95">
        <f t="shared" si="24"/>
        <v>0</v>
      </c>
      <c r="Z45" s="95">
        <f t="shared" si="24"/>
        <v>0</v>
      </c>
      <c r="AA45" s="95">
        <f t="shared" si="24"/>
        <v>0</v>
      </c>
      <c r="AB45" s="95">
        <f t="shared" si="24"/>
        <v>0</v>
      </c>
      <c r="AC45" s="95">
        <f t="shared" si="24"/>
        <v>0</v>
      </c>
      <c r="AD45" s="148">
        <f t="shared" si="25"/>
        <v>1079.4334683908046</v>
      </c>
    </row>
    <row r="46" spans="2:30" x14ac:dyDescent="0.25">
      <c r="B46" s="163" t="s">
        <v>91</v>
      </c>
      <c r="O46" s="148"/>
      <c r="P46" s="98"/>
      <c r="Q46" s="148" t="str">
        <f t="shared" si="23"/>
        <v>Minería</v>
      </c>
      <c r="AD46" s="148"/>
    </row>
    <row r="47" spans="2:30" x14ac:dyDescent="0.25">
      <c r="B47" s="163" t="s">
        <v>21</v>
      </c>
      <c r="C47" s="95">
        <f t="shared" ref="C47:N49" si="30">+C36/C$76</f>
        <v>295.86548916633637</v>
      </c>
      <c r="D47" s="95">
        <f t="shared" ref="D47:E47" si="31">+D36/D$76</f>
        <v>270.02883472057073</v>
      </c>
      <c r="E47" s="95">
        <f t="shared" si="31"/>
        <v>302.21130433346548</v>
      </c>
      <c r="F47" s="95">
        <f t="shared" ref="F47:K47" si="32">+F36/F$76</f>
        <v>292.06334390276129</v>
      </c>
      <c r="G47" s="95">
        <f t="shared" si="32"/>
        <v>0</v>
      </c>
      <c r="H47" s="95">
        <f t="shared" si="32"/>
        <v>0</v>
      </c>
      <c r="I47" s="95">
        <f t="shared" si="32"/>
        <v>0</v>
      </c>
      <c r="J47" s="95">
        <f t="shared" si="32"/>
        <v>0</v>
      </c>
      <c r="K47" s="95">
        <f t="shared" si="32"/>
        <v>0</v>
      </c>
      <c r="L47" s="95">
        <f t="shared" si="30"/>
        <v>0</v>
      </c>
      <c r="M47" s="95">
        <f t="shared" si="30"/>
        <v>0</v>
      </c>
      <c r="N47" s="95">
        <f t="shared" si="30"/>
        <v>0</v>
      </c>
      <c r="O47" s="148">
        <f t="shared" si="22"/>
        <v>1160.1689721231339</v>
      </c>
      <c r="P47" s="98"/>
      <c r="Q47" s="148" t="str">
        <f t="shared" si="23"/>
        <v>Alumbrado Público</v>
      </c>
      <c r="R47" s="95">
        <f t="shared" ref="R47:AC49" si="33">+R36/R$76</f>
        <v>257.40297557471263</v>
      </c>
      <c r="S47" s="95">
        <f t="shared" si="33"/>
        <v>234.92508620689654</v>
      </c>
      <c r="T47" s="95">
        <f t="shared" si="33"/>
        <v>262.92383477011498</v>
      </c>
      <c r="U47" s="95">
        <f t="shared" si="33"/>
        <v>254.0951091954023</v>
      </c>
      <c r="V47" s="95">
        <f t="shared" si="33"/>
        <v>0</v>
      </c>
      <c r="W47" s="95">
        <f t="shared" si="33"/>
        <v>0</v>
      </c>
      <c r="X47" s="95">
        <f t="shared" si="33"/>
        <v>0</v>
      </c>
      <c r="Y47" s="95">
        <f t="shared" si="33"/>
        <v>0</v>
      </c>
      <c r="Z47" s="95">
        <f t="shared" si="33"/>
        <v>0</v>
      </c>
      <c r="AA47" s="95">
        <f t="shared" si="33"/>
        <v>0</v>
      </c>
      <c r="AB47" s="95">
        <f t="shared" si="33"/>
        <v>0</v>
      </c>
      <c r="AC47" s="95">
        <f t="shared" si="33"/>
        <v>0</v>
      </c>
      <c r="AD47" s="148">
        <f t="shared" si="25"/>
        <v>1009.3470057471264</v>
      </c>
    </row>
    <row r="48" spans="2:30" x14ac:dyDescent="0.25">
      <c r="B48" s="163" t="s">
        <v>22</v>
      </c>
      <c r="C48" s="95">
        <f t="shared" si="30"/>
        <v>62.474710992205047</v>
      </c>
      <c r="D48" s="95">
        <f t="shared" ref="D48:E48" si="34">+D37/D$76</f>
        <v>62.672753996564929</v>
      </c>
      <c r="E48" s="95">
        <f t="shared" si="34"/>
        <v>80.936898863786496</v>
      </c>
      <c r="F48" s="95">
        <f t="shared" ref="F48:K48" si="35">+F37/F$76</f>
        <v>61.974113158937769</v>
      </c>
      <c r="G48" s="95">
        <f t="shared" si="35"/>
        <v>0</v>
      </c>
      <c r="H48" s="95">
        <f t="shared" si="35"/>
        <v>0</v>
      </c>
      <c r="I48" s="95">
        <f t="shared" si="35"/>
        <v>0</v>
      </c>
      <c r="J48" s="95">
        <f t="shared" si="35"/>
        <v>0</v>
      </c>
      <c r="K48" s="95">
        <f t="shared" si="35"/>
        <v>0</v>
      </c>
      <c r="L48" s="95">
        <f t="shared" si="30"/>
        <v>0</v>
      </c>
      <c r="M48" s="95">
        <f t="shared" si="30"/>
        <v>0</v>
      </c>
      <c r="N48" s="95">
        <f t="shared" si="30"/>
        <v>0</v>
      </c>
      <c r="O48" s="148">
        <f t="shared" si="22"/>
        <v>268.05847701149423</v>
      </c>
      <c r="P48" s="98"/>
      <c r="Q48" s="148" t="str">
        <f t="shared" si="23"/>
        <v>Otros</v>
      </c>
      <c r="R48" s="95">
        <f t="shared" si="33"/>
        <v>54.352998563218392</v>
      </c>
      <c r="S48" s="95">
        <f t="shared" si="33"/>
        <v>54.525295977011488</v>
      </c>
      <c r="T48" s="95">
        <f t="shared" si="33"/>
        <v>70.415102011494255</v>
      </c>
      <c r="U48" s="95">
        <f t="shared" si="33"/>
        <v>53.917478448275858</v>
      </c>
      <c r="V48" s="95">
        <f t="shared" si="33"/>
        <v>0</v>
      </c>
      <c r="W48" s="95">
        <f t="shared" si="33"/>
        <v>0</v>
      </c>
      <c r="X48" s="95">
        <f t="shared" si="33"/>
        <v>0</v>
      </c>
      <c r="Y48" s="95">
        <f t="shared" si="33"/>
        <v>0</v>
      </c>
      <c r="Z48" s="95">
        <f t="shared" si="33"/>
        <v>0</v>
      </c>
      <c r="AA48" s="95">
        <f t="shared" si="33"/>
        <v>0</v>
      </c>
      <c r="AB48" s="95">
        <f t="shared" si="33"/>
        <v>0</v>
      </c>
      <c r="AC48" s="95">
        <f t="shared" si="33"/>
        <v>0</v>
      </c>
      <c r="AD48" s="148">
        <f t="shared" si="25"/>
        <v>233.21087499999999</v>
      </c>
    </row>
    <row r="49" spans="2:30" x14ac:dyDescent="0.25">
      <c r="B49" s="143" t="s">
        <v>14</v>
      </c>
      <c r="C49" s="149">
        <f t="shared" si="30"/>
        <v>2457.6942528735635</v>
      </c>
      <c r="D49" s="149">
        <f t="shared" ref="D49:K49" si="36">+D38/D$76</f>
        <v>2509.2748695336236</v>
      </c>
      <c r="E49" s="149">
        <f t="shared" si="36"/>
        <v>2675.9851549081782</v>
      </c>
      <c r="F49" s="149">
        <f t="shared" si="36"/>
        <v>2479.3735945963795</v>
      </c>
      <c r="G49" s="149">
        <f t="shared" si="36"/>
        <v>0</v>
      </c>
      <c r="H49" s="149">
        <f t="shared" si="36"/>
        <v>0</v>
      </c>
      <c r="I49" s="149">
        <f t="shared" si="36"/>
        <v>0</v>
      </c>
      <c r="J49" s="149">
        <f t="shared" si="36"/>
        <v>0</v>
      </c>
      <c r="K49" s="149">
        <f t="shared" si="36"/>
        <v>0</v>
      </c>
      <c r="L49" s="142">
        <f t="shared" si="30"/>
        <v>0</v>
      </c>
      <c r="M49" s="142">
        <f t="shared" si="30"/>
        <v>0</v>
      </c>
      <c r="N49" s="142">
        <f t="shared" si="30"/>
        <v>0</v>
      </c>
      <c r="O49" s="143">
        <f t="shared" si="22"/>
        <v>10122.327871911744</v>
      </c>
      <c r="P49" s="152"/>
      <c r="Q49" s="143" t="s">
        <v>14</v>
      </c>
      <c r="R49" s="149">
        <f t="shared" si="33"/>
        <v>2138.194</v>
      </c>
      <c r="S49" s="142">
        <f t="shared" si="33"/>
        <v>2183.0691364942531</v>
      </c>
      <c r="T49" s="142">
        <f t="shared" si="33"/>
        <v>2328.1070847701153</v>
      </c>
      <c r="U49" s="142">
        <f t="shared" si="33"/>
        <v>2157.0550272988503</v>
      </c>
      <c r="V49" s="142">
        <f t="shared" si="33"/>
        <v>0</v>
      </c>
      <c r="W49" s="142">
        <f t="shared" si="33"/>
        <v>0</v>
      </c>
      <c r="X49" s="142">
        <f t="shared" si="33"/>
        <v>0</v>
      </c>
      <c r="Y49" s="142">
        <f t="shared" si="33"/>
        <v>0</v>
      </c>
      <c r="Z49" s="142">
        <f t="shared" si="33"/>
        <v>0</v>
      </c>
      <c r="AA49" s="142">
        <f t="shared" si="33"/>
        <v>0</v>
      </c>
      <c r="AB49" s="142">
        <f t="shared" si="33"/>
        <v>0</v>
      </c>
      <c r="AC49" s="142">
        <f t="shared" si="33"/>
        <v>0</v>
      </c>
      <c r="AD49" s="143">
        <f t="shared" si="25"/>
        <v>8806.4252485632205</v>
      </c>
    </row>
    <row r="50" spans="2:30" x14ac:dyDescent="0.25"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>
        <f>+AD49/0.87</f>
        <v>10122.327871911748</v>
      </c>
    </row>
    <row r="51" spans="2:30" x14ac:dyDescent="0.25">
      <c r="B51" s="322" t="s">
        <v>29</v>
      </c>
      <c r="Q51" s="322" t="s">
        <v>29</v>
      </c>
    </row>
    <row r="52" spans="2:30" x14ac:dyDescent="0.25">
      <c r="B52" s="162"/>
      <c r="Q52" s="162"/>
    </row>
    <row r="53" spans="2:30" x14ac:dyDescent="0.25">
      <c r="B53" s="170" t="s">
        <v>44</v>
      </c>
      <c r="C53" s="146" t="s">
        <v>2</v>
      </c>
      <c r="D53" s="146" t="s">
        <v>3</v>
      </c>
      <c r="E53" s="146" t="s">
        <v>4</v>
      </c>
      <c r="F53" s="146" t="s">
        <v>5</v>
      </c>
      <c r="G53" s="146" t="s">
        <v>6</v>
      </c>
      <c r="H53" s="146" t="s">
        <v>7</v>
      </c>
      <c r="I53" s="146" t="s">
        <v>8</v>
      </c>
      <c r="J53" s="146" t="s">
        <v>9</v>
      </c>
      <c r="K53" s="146" t="s">
        <v>10</v>
      </c>
      <c r="L53" s="146" t="s">
        <v>11</v>
      </c>
      <c r="M53" s="146" t="s">
        <v>12</v>
      </c>
      <c r="N53" s="146" t="s">
        <v>13</v>
      </c>
      <c r="O53" s="147" t="s">
        <v>15</v>
      </c>
      <c r="P53" s="165"/>
      <c r="Q53" s="170" t="s">
        <v>44</v>
      </c>
      <c r="R53" s="178" t="s">
        <v>2</v>
      </c>
      <c r="S53" s="146" t="s">
        <v>3</v>
      </c>
      <c r="T53" s="146" t="s">
        <v>4</v>
      </c>
      <c r="U53" s="146" t="s">
        <v>5</v>
      </c>
      <c r="V53" s="146" t="s">
        <v>6</v>
      </c>
      <c r="W53" s="146" t="s">
        <v>7</v>
      </c>
      <c r="X53" s="146" t="s">
        <v>8</v>
      </c>
      <c r="Y53" s="146" t="s">
        <v>9</v>
      </c>
      <c r="Z53" s="146" t="s">
        <v>10</v>
      </c>
      <c r="AA53" s="146" t="s">
        <v>11</v>
      </c>
      <c r="AB53" s="146" t="s">
        <v>12</v>
      </c>
      <c r="AC53" s="168" t="s">
        <v>13</v>
      </c>
      <c r="AD53" s="168" t="s">
        <v>15</v>
      </c>
    </row>
    <row r="54" spans="2:30" x14ac:dyDescent="0.25">
      <c r="B54" s="235" t="s">
        <v>17</v>
      </c>
      <c r="C54" s="169">
        <f t="shared" ref="C54:O56" si="37">+C32/C20*100</f>
        <v>86.622915785405411</v>
      </c>
      <c r="D54" s="98">
        <f t="shared" si="37"/>
        <v>87.439683323038849</v>
      </c>
      <c r="E54" s="98">
        <f t="shared" si="37"/>
        <v>88.475680494804024</v>
      </c>
      <c r="F54" s="98">
        <f t="shared" si="37"/>
        <v>88.716770284452139</v>
      </c>
      <c r="G54" s="98" t="e">
        <f t="shared" si="37"/>
        <v>#DIV/0!</v>
      </c>
      <c r="H54" s="98" t="e">
        <f t="shared" si="37"/>
        <v>#DIV/0!</v>
      </c>
      <c r="I54" s="98" t="e">
        <f t="shared" si="37"/>
        <v>#DIV/0!</v>
      </c>
      <c r="J54" s="98" t="e">
        <f t="shared" si="37"/>
        <v>#DIV/0!</v>
      </c>
      <c r="K54" s="98" t="e">
        <f t="shared" si="37"/>
        <v>#DIV/0!</v>
      </c>
      <c r="L54" s="98" t="e">
        <f t="shared" si="37"/>
        <v>#DIV/0!</v>
      </c>
      <c r="M54" s="98" t="e">
        <f t="shared" si="37"/>
        <v>#DIV/0!</v>
      </c>
      <c r="N54" s="98" t="e">
        <f t="shared" si="37"/>
        <v>#DIV/0!</v>
      </c>
      <c r="O54" s="148">
        <f t="shared" si="37"/>
        <v>87.812756133291018</v>
      </c>
      <c r="P54" s="98"/>
      <c r="Q54" s="148" t="str">
        <f t="shared" ref="Q54:Q59" si="38">+B54</f>
        <v>Residencial</v>
      </c>
      <c r="R54" s="95">
        <f t="shared" ref="R54:AD56" si="39">+R32/R20*100</f>
        <v>75.361936733302699</v>
      </c>
      <c r="S54" s="95">
        <f t="shared" si="39"/>
        <v>76.072524491043808</v>
      </c>
      <c r="T54" s="95">
        <f t="shared" si="39"/>
        <v>76.973842030479503</v>
      </c>
      <c r="U54" s="95">
        <f t="shared" si="39"/>
        <v>77.183590147473367</v>
      </c>
      <c r="V54" s="95" t="e">
        <f t="shared" si="39"/>
        <v>#DIV/0!</v>
      </c>
      <c r="W54" s="95" t="e">
        <f t="shared" si="39"/>
        <v>#DIV/0!</v>
      </c>
      <c r="X54" s="95" t="e">
        <f t="shared" si="39"/>
        <v>#DIV/0!</v>
      </c>
      <c r="Y54" s="95" t="e">
        <f t="shared" si="39"/>
        <v>#DIV/0!</v>
      </c>
      <c r="Z54" s="95" t="e">
        <f t="shared" si="39"/>
        <v>#DIV/0!</v>
      </c>
      <c r="AA54" s="95" t="e">
        <f t="shared" si="39"/>
        <v>#DIV/0!</v>
      </c>
      <c r="AB54" s="95" t="e">
        <f t="shared" si="39"/>
        <v>#DIV/0!</v>
      </c>
      <c r="AC54" s="95" t="e">
        <f t="shared" si="39"/>
        <v>#DIV/0!</v>
      </c>
      <c r="AD54" s="159">
        <f t="shared" si="39"/>
        <v>76.39709783596318</v>
      </c>
    </row>
    <row r="55" spans="2:30" x14ac:dyDescent="0.25">
      <c r="B55" s="235" t="s">
        <v>18</v>
      </c>
      <c r="C55" s="169">
        <f t="shared" si="37"/>
        <v>159.65931285812607</v>
      </c>
      <c r="D55" s="98">
        <f t="shared" si="37"/>
        <v>160.54419099341823</v>
      </c>
      <c r="E55" s="98">
        <f t="shared" si="37"/>
        <v>162.56521333558561</v>
      </c>
      <c r="F55" s="98">
        <f t="shared" si="37"/>
        <v>163.48820073024973</v>
      </c>
      <c r="G55" s="98" t="e">
        <f t="shared" si="37"/>
        <v>#DIV/0!</v>
      </c>
      <c r="H55" s="98" t="e">
        <f t="shared" si="37"/>
        <v>#DIV/0!</v>
      </c>
      <c r="I55" s="98" t="e">
        <f t="shared" si="37"/>
        <v>#DIV/0!</v>
      </c>
      <c r="J55" s="98" t="e">
        <f t="shared" si="37"/>
        <v>#DIV/0!</v>
      </c>
      <c r="K55" s="98" t="e">
        <f t="shared" si="37"/>
        <v>#DIV/0!</v>
      </c>
      <c r="L55" s="98" t="e">
        <f t="shared" si="37"/>
        <v>#DIV/0!</v>
      </c>
      <c r="M55" s="98" t="e">
        <f t="shared" si="37"/>
        <v>#DIV/0!</v>
      </c>
      <c r="N55" s="98" t="e">
        <f t="shared" si="37"/>
        <v>#DIV/0!</v>
      </c>
      <c r="O55" s="148">
        <f t="shared" si="37"/>
        <v>161.58543285297608</v>
      </c>
      <c r="P55" s="98"/>
      <c r="Q55" s="148" t="str">
        <f t="shared" si="38"/>
        <v>General</v>
      </c>
      <c r="R55" s="95">
        <f t="shared" si="39"/>
        <v>138.90360218656969</v>
      </c>
      <c r="S55" s="95">
        <f t="shared" si="39"/>
        <v>139.67344616427388</v>
      </c>
      <c r="T55" s="95">
        <f t="shared" si="39"/>
        <v>141.4317356019595</v>
      </c>
      <c r="U55" s="95">
        <f t="shared" si="39"/>
        <v>142.23473463531724</v>
      </c>
      <c r="V55" s="95" t="e">
        <f t="shared" si="39"/>
        <v>#DIV/0!</v>
      </c>
      <c r="W55" s="95" t="e">
        <f t="shared" si="39"/>
        <v>#DIV/0!</v>
      </c>
      <c r="X55" s="95" t="e">
        <f t="shared" si="39"/>
        <v>#DIV/0!</v>
      </c>
      <c r="Y55" s="95" t="e">
        <f t="shared" si="39"/>
        <v>#DIV/0!</v>
      </c>
      <c r="Z55" s="95" t="e">
        <f t="shared" si="39"/>
        <v>#DIV/0!</v>
      </c>
      <c r="AA55" s="95" t="e">
        <f t="shared" si="39"/>
        <v>#DIV/0!</v>
      </c>
      <c r="AB55" s="95" t="e">
        <f t="shared" si="39"/>
        <v>#DIV/0!</v>
      </c>
      <c r="AC55" s="95" t="e">
        <f t="shared" si="39"/>
        <v>#DIV/0!</v>
      </c>
      <c r="AD55" s="148">
        <f t="shared" si="39"/>
        <v>140.57932658208918</v>
      </c>
    </row>
    <row r="56" spans="2:30" x14ac:dyDescent="0.25">
      <c r="B56" s="235" t="s">
        <v>19</v>
      </c>
      <c r="C56" s="169">
        <f t="shared" si="37"/>
        <v>81.669103188804755</v>
      </c>
      <c r="D56" s="98">
        <f t="shared" si="37"/>
        <v>81.415851157990915</v>
      </c>
      <c r="E56" s="98">
        <f t="shared" si="37"/>
        <v>84.420244278918688</v>
      </c>
      <c r="F56" s="98">
        <f t="shared" si="37"/>
        <v>84.40079825650713</v>
      </c>
      <c r="G56" s="98" t="e">
        <f t="shared" si="37"/>
        <v>#DIV/0!</v>
      </c>
      <c r="H56" s="98" t="e">
        <f t="shared" si="37"/>
        <v>#DIV/0!</v>
      </c>
      <c r="I56" s="98" t="e">
        <f t="shared" si="37"/>
        <v>#DIV/0!</v>
      </c>
      <c r="J56" s="98" t="e">
        <f t="shared" si="37"/>
        <v>#DIV/0!</v>
      </c>
      <c r="K56" s="98" t="e">
        <f t="shared" si="37"/>
        <v>#DIV/0!</v>
      </c>
      <c r="L56" s="98" t="e">
        <f t="shared" si="37"/>
        <v>#DIV/0!</v>
      </c>
      <c r="M56" s="98" t="e">
        <f t="shared" si="37"/>
        <v>#DIV/0!</v>
      </c>
      <c r="N56" s="98" t="e">
        <f t="shared" si="37"/>
        <v>#DIV/0!</v>
      </c>
      <c r="O56" s="148">
        <f t="shared" si="37"/>
        <v>82.964849856901196</v>
      </c>
      <c r="P56" s="98"/>
      <c r="Q56" s="148" t="str">
        <f t="shared" si="38"/>
        <v>Industrial</v>
      </c>
      <c r="R56" s="95">
        <f t="shared" si="39"/>
        <v>71.052119774260149</v>
      </c>
      <c r="S56" s="95">
        <f t="shared" si="39"/>
        <v>70.831790507452098</v>
      </c>
      <c r="T56" s="95">
        <f t="shared" si="39"/>
        <v>73.44561252265926</v>
      </c>
      <c r="U56" s="95">
        <f t="shared" si="39"/>
        <v>73.428694483161195</v>
      </c>
      <c r="V56" s="95" t="e">
        <f t="shared" si="39"/>
        <v>#DIV/0!</v>
      </c>
      <c r="W56" s="95" t="e">
        <f t="shared" si="39"/>
        <v>#DIV/0!</v>
      </c>
      <c r="X56" s="95" t="e">
        <f t="shared" si="39"/>
        <v>#DIV/0!</v>
      </c>
      <c r="Y56" s="95" t="e">
        <f t="shared" si="39"/>
        <v>#DIV/0!</v>
      </c>
      <c r="Z56" s="95" t="e">
        <f t="shared" si="39"/>
        <v>#DIV/0!</v>
      </c>
      <c r="AA56" s="95" t="e">
        <f t="shared" si="39"/>
        <v>#DIV/0!</v>
      </c>
      <c r="AB56" s="95" t="e">
        <f t="shared" si="39"/>
        <v>#DIV/0!</v>
      </c>
      <c r="AC56" s="95" t="e">
        <f t="shared" si="39"/>
        <v>#DIV/0!</v>
      </c>
      <c r="AD56" s="148">
        <f t="shared" si="39"/>
        <v>72.179419375504025</v>
      </c>
    </row>
    <row r="57" spans="2:30" x14ac:dyDescent="0.25">
      <c r="B57" s="235" t="s">
        <v>91</v>
      </c>
      <c r="C57" s="169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148"/>
      <c r="P57" s="98"/>
      <c r="Q57" s="148" t="str">
        <f t="shared" si="38"/>
        <v>Minería</v>
      </c>
      <c r="AD57" s="148"/>
    </row>
    <row r="58" spans="2:30" x14ac:dyDescent="0.25">
      <c r="B58" s="235" t="s">
        <v>21</v>
      </c>
      <c r="C58" s="169">
        <f t="shared" ref="C58:O60" si="40">+C36/C24*100</f>
        <v>126.67586158814834</v>
      </c>
      <c r="D58" s="98">
        <f t="shared" si="40"/>
        <v>127.44827473964273</v>
      </c>
      <c r="E58" s="98">
        <f t="shared" si="40"/>
        <v>128.89655372455456</v>
      </c>
      <c r="F58" s="98">
        <f t="shared" si="40"/>
        <v>129.86207150621428</v>
      </c>
      <c r="G58" s="98" t="e">
        <f t="shared" si="40"/>
        <v>#DIV/0!</v>
      </c>
      <c r="H58" s="98" t="e">
        <f t="shared" si="40"/>
        <v>#DIV/0!</v>
      </c>
      <c r="I58" s="98" t="e">
        <f t="shared" si="40"/>
        <v>#DIV/0!</v>
      </c>
      <c r="J58" s="98" t="e">
        <f t="shared" si="40"/>
        <v>#DIV/0!</v>
      </c>
      <c r="K58" s="98" t="e">
        <f t="shared" si="40"/>
        <v>#DIV/0!</v>
      </c>
      <c r="L58" s="98" t="e">
        <f t="shared" si="40"/>
        <v>#DIV/0!</v>
      </c>
      <c r="M58" s="98" t="e">
        <f t="shared" si="40"/>
        <v>#DIV/0!</v>
      </c>
      <c r="N58" s="98" t="e">
        <f t="shared" si="40"/>
        <v>#DIV/0!</v>
      </c>
      <c r="O58" s="148">
        <f t="shared" si="40"/>
        <v>128.22416979061185</v>
      </c>
      <c r="P58" s="98"/>
      <c r="Q58" s="148" t="str">
        <f t="shared" si="38"/>
        <v>Alumbrado Público</v>
      </c>
      <c r="R58" s="95">
        <f t="shared" ref="R58:AD60" si="41">+R36/R24*100</f>
        <v>110.20799958168905</v>
      </c>
      <c r="S58" s="95">
        <f t="shared" si="41"/>
        <v>110.87999902348918</v>
      </c>
      <c r="T58" s="95">
        <f t="shared" si="41"/>
        <v>112.14000174036246</v>
      </c>
      <c r="U58" s="95">
        <f t="shared" si="41"/>
        <v>112.98000221040643</v>
      </c>
      <c r="V58" s="95" t="e">
        <f t="shared" si="41"/>
        <v>#DIV/0!</v>
      </c>
      <c r="W58" s="95" t="e">
        <f t="shared" si="41"/>
        <v>#DIV/0!</v>
      </c>
      <c r="X58" s="95" t="e">
        <f t="shared" si="41"/>
        <v>#DIV/0!</v>
      </c>
      <c r="Y58" s="95" t="e">
        <f t="shared" si="41"/>
        <v>#DIV/0!</v>
      </c>
      <c r="Z58" s="95" t="e">
        <f t="shared" si="41"/>
        <v>#DIV/0!</v>
      </c>
      <c r="AA58" s="95" t="e">
        <f t="shared" si="41"/>
        <v>#DIV/0!</v>
      </c>
      <c r="AB58" s="95" t="e">
        <f t="shared" si="41"/>
        <v>#DIV/0!</v>
      </c>
      <c r="AC58" s="95" t="e">
        <f t="shared" si="41"/>
        <v>#DIV/0!</v>
      </c>
      <c r="AD58" s="148">
        <f t="shared" si="41"/>
        <v>111.55502771783232</v>
      </c>
    </row>
    <row r="59" spans="2:30" x14ac:dyDescent="0.25">
      <c r="B59" s="163" t="s">
        <v>22</v>
      </c>
      <c r="C59" s="169">
        <f t="shared" si="40"/>
        <v>84.460706669803116</v>
      </c>
      <c r="D59" s="98">
        <f t="shared" si="40"/>
        <v>85.390572206927501</v>
      </c>
      <c r="E59" s="98">
        <f t="shared" si="40"/>
        <v>110.06766695492416</v>
      </c>
      <c r="F59" s="98">
        <f t="shared" si="40"/>
        <v>86.792190346936891</v>
      </c>
      <c r="G59" s="98" t="e">
        <f t="shared" si="40"/>
        <v>#DIV/0!</v>
      </c>
      <c r="H59" s="98" t="e">
        <f t="shared" si="40"/>
        <v>#DIV/0!</v>
      </c>
      <c r="I59" s="98" t="e">
        <f t="shared" si="40"/>
        <v>#DIV/0!</v>
      </c>
      <c r="J59" s="98" t="e">
        <f t="shared" si="40"/>
        <v>#DIV/0!</v>
      </c>
      <c r="K59" s="98" t="e">
        <f t="shared" si="40"/>
        <v>#DIV/0!</v>
      </c>
      <c r="L59" s="98" t="e">
        <f t="shared" si="40"/>
        <v>#DIV/0!</v>
      </c>
      <c r="M59" s="98" t="e">
        <f t="shared" si="40"/>
        <v>#DIV/0!</v>
      </c>
      <c r="N59" s="98" t="e">
        <f t="shared" si="40"/>
        <v>#DIV/0!</v>
      </c>
      <c r="O59" s="148">
        <f t="shared" si="40"/>
        <v>91.705592374477192</v>
      </c>
      <c r="P59" s="98"/>
      <c r="Q59" s="148" t="str">
        <f t="shared" si="38"/>
        <v>Otros</v>
      </c>
      <c r="R59" s="95">
        <f t="shared" si="41"/>
        <v>73.480814802728716</v>
      </c>
      <c r="S59" s="95">
        <f t="shared" si="41"/>
        <v>74.289797820026919</v>
      </c>
      <c r="T59" s="95">
        <f t="shared" si="41"/>
        <v>95.758870250784014</v>
      </c>
      <c r="U59" s="95">
        <f t="shared" si="41"/>
        <v>75.509205601835092</v>
      </c>
      <c r="V59" s="95" t="e">
        <f t="shared" si="41"/>
        <v>#DIV/0!</v>
      </c>
      <c r="W59" s="95" t="e">
        <f t="shared" si="41"/>
        <v>#DIV/0!</v>
      </c>
      <c r="X59" s="95" t="e">
        <f t="shared" si="41"/>
        <v>#DIV/0!</v>
      </c>
      <c r="Y59" s="95" t="e">
        <f t="shared" si="41"/>
        <v>#DIV/0!</v>
      </c>
      <c r="Z59" s="95" t="e">
        <f t="shared" si="41"/>
        <v>#DIV/0!</v>
      </c>
      <c r="AA59" s="95" t="e">
        <f t="shared" si="41"/>
        <v>#DIV/0!</v>
      </c>
      <c r="AB59" s="95" t="e">
        <f t="shared" si="41"/>
        <v>#DIV/0!</v>
      </c>
      <c r="AC59" s="95" t="e">
        <f t="shared" si="41"/>
        <v>#DIV/0!</v>
      </c>
      <c r="AD59" s="164">
        <f t="shared" si="41"/>
        <v>79.783865365795151</v>
      </c>
    </row>
    <row r="60" spans="2:30" x14ac:dyDescent="0.25">
      <c r="B60" s="149" t="s">
        <v>14</v>
      </c>
      <c r="C60" s="149">
        <f t="shared" si="40"/>
        <v>104.43444057945356</v>
      </c>
      <c r="D60" s="142">
        <f t="shared" si="40"/>
        <v>104.98580892150349</v>
      </c>
      <c r="E60" s="142">
        <f t="shared" si="40"/>
        <v>107.8399879551848</v>
      </c>
      <c r="F60" s="142">
        <f t="shared" si="40"/>
        <v>107.53988423548766</v>
      </c>
      <c r="G60" s="142" t="e">
        <f t="shared" si="40"/>
        <v>#DIV/0!</v>
      </c>
      <c r="H60" s="142" t="e">
        <f t="shared" si="40"/>
        <v>#DIV/0!</v>
      </c>
      <c r="I60" s="142" t="e">
        <f t="shared" si="40"/>
        <v>#DIV/0!</v>
      </c>
      <c r="J60" s="142" t="e">
        <f t="shared" si="40"/>
        <v>#DIV/0!</v>
      </c>
      <c r="K60" s="142" t="e">
        <f t="shared" si="40"/>
        <v>#DIV/0!</v>
      </c>
      <c r="L60" s="142" t="e">
        <f t="shared" si="40"/>
        <v>#DIV/0!</v>
      </c>
      <c r="M60" s="142" t="e">
        <f t="shared" si="40"/>
        <v>#DIV/0!</v>
      </c>
      <c r="N60" s="142" t="e">
        <f t="shared" si="40"/>
        <v>#DIV/0!</v>
      </c>
      <c r="O60" s="143">
        <f t="shared" si="40"/>
        <v>106.21066927356146</v>
      </c>
      <c r="P60" s="152"/>
      <c r="Q60" s="149" t="s">
        <v>14</v>
      </c>
      <c r="R60" s="149">
        <f t="shared" si="41"/>
        <v>90.857963304124596</v>
      </c>
      <c r="S60" s="142">
        <f t="shared" si="41"/>
        <v>91.337653761708054</v>
      </c>
      <c r="T60" s="142">
        <f t="shared" si="41"/>
        <v>93.820789521010767</v>
      </c>
      <c r="U60" s="142">
        <f t="shared" si="41"/>
        <v>93.55969928487427</v>
      </c>
      <c r="V60" s="142" t="e">
        <f t="shared" si="41"/>
        <v>#DIV/0!</v>
      </c>
      <c r="W60" s="142" t="e">
        <f t="shared" si="41"/>
        <v>#DIV/0!</v>
      </c>
      <c r="X60" s="142" t="e">
        <f t="shared" si="41"/>
        <v>#DIV/0!</v>
      </c>
      <c r="Y60" s="142" t="e">
        <f t="shared" si="41"/>
        <v>#DIV/0!</v>
      </c>
      <c r="Z60" s="142" t="e">
        <f t="shared" si="41"/>
        <v>#DIV/0!</v>
      </c>
      <c r="AA60" s="142" t="e">
        <f t="shared" si="41"/>
        <v>#DIV/0!</v>
      </c>
      <c r="AB60" s="142" t="e">
        <f t="shared" si="41"/>
        <v>#DIV/0!</v>
      </c>
      <c r="AC60" s="177" t="e">
        <f t="shared" si="41"/>
        <v>#DIV/0!</v>
      </c>
      <c r="AD60" s="177">
        <f t="shared" si="41"/>
        <v>92.403282267998463</v>
      </c>
    </row>
    <row r="61" spans="2:30" x14ac:dyDescent="0.25"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>
        <f>+AD60/0.87</f>
        <v>106.21066927356145</v>
      </c>
    </row>
    <row r="62" spans="2:30" x14ac:dyDescent="0.25">
      <c r="B62" s="322" t="s">
        <v>42</v>
      </c>
      <c r="Q62" s="322" t="s">
        <v>42</v>
      </c>
    </row>
    <row r="63" spans="2:30" x14ac:dyDescent="0.25">
      <c r="B63" s="162"/>
      <c r="Q63" s="162"/>
    </row>
    <row r="64" spans="2:30" x14ac:dyDescent="0.25">
      <c r="B64" s="170" t="s">
        <v>44</v>
      </c>
      <c r="C64" s="146" t="s">
        <v>2</v>
      </c>
      <c r="D64" s="146" t="s">
        <v>3</v>
      </c>
      <c r="E64" s="146" t="s">
        <v>4</v>
      </c>
      <c r="F64" s="146" t="s">
        <v>5</v>
      </c>
      <c r="G64" s="146" t="s">
        <v>6</v>
      </c>
      <c r="H64" s="146" t="s">
        <v>7</v>
      </c>
      <c r="I64" s="146" t="s">
        <v>8</v>
      </c>
      <c r="J64" s="146" t="s">
        <v>9</v>
      </c>
      <c r="K64" s="146" t="s">
        <v>10</v>
      </c>
      <c r="L64" s="146" t="s">
        <v>11</v>
      </c>
      <c r="M64" s="146" t="s">
        <v>12</v>
      </c>
      <c r="N64" s="146" t="s">
        <v>13</v>
      </c>
      <c r="O64" s="147" t="s">
        <v>15</v>
      </c>
      <c r="P64" s="165"/>
      <c r="Q64" s="170" t="s">
        <v>44</v>
      </c>
      <c r="R64" s="178" t="s">
        <v>2</v>
      </c>
      <c r="S64" s="146" t="s">
        <v>3</v>
      </c>
      <c r="T64" s="146" t="s">
        <v>4</v>
      </c>
      <c r="U64" s="146" t="s">
        <v>5</v>
      </c>
      <c r="V64" s="146" t="s">
        <v>6</v>
      </c>
      <c r="W64" s="146" t="s">
        <v>7</v>
      </c>
      <c r="X64" s="146" t="s">
        <v>8</v>
      </c>
      <c r="Y64" s="146" t="s">
        <v>9</v>
      </c>
      <c r="Z64" s="146" t="s">
        <v>10</v>
      </c>
      <c r="AA64" s="146" t="s">
        <v>11</v>
      </c>
      <c r="AB64" s="146" t="s">
        <v>12</v>
      </c>
      <c r="AC64" s="168" t="s">
        <v>13</v>
      </c>
      <c r="AD64" s="147" t="s">
        <v>15</v>
      </c>
    </row>
    <row r="65" spans="2:30" x14ac:dyDescent="0.25">
      <c r="B65" s="235" t="s">
        <v>17</v>
      </c>
      <c r="C65" s="169">
        <f t="shared" ref="C65:O67" si="42">+C43/C20*100</f>
        <v>12.445821233535261</v>
      </c>
      <c r="D65" s="98">
        <f t="shared" si="42"/>
        <v>12.563172891241214</v>
      </c>
      <c r="E65" s="98">
        <f t="shared" si="42"/>
        <v>12.712023059598279</v>
      </c>
      <c r="F65" s="98">
        <f t="shared" si="42"/>
        <v>12.7466623971914</v>
      </c>
      <c r="G65" s="98" t="e">
        <f t="shared" si="42"/>
        <v>#DIV/0!</v>
      </c>
      <c r="H65" s="98" t="e">
        <f t="shared" si="42"/>
        <v>#DIV/0!</v>
      </c>
      <c r="I65" s="98" t="e">
        <f t="shared" si="42"/>
        <v>#DIV/0!</v>
      </c>
      <c r="J65" s="98" t="e">
        <f t="shared" si="42"/>
        <v>#DIV/0!</v>
      </c>
      <c r="K65" s="98" t="e">
        <f t="shared" si="42"/>
        <v>#DIV/0!</v>
      </c>
      <c r="L65" s="98" t="e">
        <f t="shared" si="42"/>
        <v>#DIV/0!</v>
      </c>
      <c r="M65" s="98" t="e">
        <f t="shared" si="42"/>
        <v>#DIV/0!</v>
      </c>
      <c r="N65" s="98" t="e">
        <f t="shared" si="42"/>
        <v>#DIV/0!</v>
      </c>
      <c r="O65" s="148">
        <f t="shared" si="42"/>
        <v>12.616775306507327</v>
      </c>
      <c r="P65" s="98"/>
      <c r="Q65" s="148" t="str">
        <f t="shared" ref="Q65:Q70" si="43">+B65</f>
        <v>Residencial</v>
      </c>
      <c r="R65" s="95">
        <f t="shared" ref="R65:AD67" si="44">+R43/R20*100</f>
        <v>10.827864473175676</v>
      </c>
      <c r="S65" s="95">
        <f t="shared" si="44"/>
        <v>10.929960415379856</v>
      </c>
      <c r="T65" s="95">
        <f t="shared" si="44"/>
        <v>11.059460061850503</v>
      </c>
      <c r="U65" s="95">
        <f t="shared" si="44"/>
        <v>11.089596285556517</v>
      </c>
      <c r="V65" s="95" t="e">
        <f t="shared" si="44"/>
        <v>#DIV/0!</v>
      </c>
      <c r="W65" s="95" t="e">
        <f t="shared" si="44"/>
        <v>#DIV/0!</v>
      </c>
      <c r="X65" s="95" t="e">
        <f t="shared" si="44"/>
        <v>#DIV/0!</v>
      </c>
      <c r="Y65" s="95" t="e">
        <f t="shared" si="44"/>
        <v>#DIV/0!</v>
      </c>
      <c r="Z65" s="95" t="e">
        <f t="shared" si="44"/>
        <v>#DIV/0!</v>
      </c>
      <c r="AA65" s="95" t="e">
        <f t="shared" si="44"/>
        <v>#DIV/0!</v>
      </c>
      <c r="AB65" s="95" t="e">
        <f t="shared" si="44"/>
        <v>#DIV/0!</v>
      </c>
      <c r="AC65" s="95" t="e">
        <f t="shared" si="44"/>
        <v>#DIV/0!</v>
      </c>
      <c r="AD65" s="148">
        <f t="shared" si="44"/>
        <v>10.976594516661377</v>
      </c>
    </row>
    <row r="66" spans="2:30" x14ac:dyDescent="0.25">
      <c r="B66" s="235" t="s">
        <v>18</v>
      </c>
      <c r="C66" s="169">
        <f t="shared" si="42"/>
        <v>22.939556445133057</v>
      </c>
      <c r="D66" s="98">
        <f t="shared" si="42"/>
        <v>23.066694108249745</v>
      </c>
      <c r="E66" s="98">
        <f t="shared" si="42"/>
        <v>23.357070881549657</v>
      </c>
      <c r="F66" s="98">
        <f t="shared" si="42"/>
        <v>23.489684012966912</v>
      </c>
      <c r="G66" s="98" t="e">
        <f t="shared" si="42"/>
        <v>#DIV/0!</v>
      </c>
      <c r="H66" s="98" t="e">
        <f t="shared" si="42"/>
        <v>#DIV/0!</v>
      </c>
      <c r="I66" s="98" t="e">
        <f t="shared" si="42"/>
        <v>#DIV/0!</v>
      </c>
      <c r="J66" s="98" t="e">
        <f t="shared" si="42"/>
        <v>#DIV/0!</v>
      </c>
      <c r="K66" s="98" t="e">
        <f t="shared" si="42"/>
        <v>#DIV/0!</v>
      </c>
      <c r="L66" s="98" t="e">
        <f t="shared" si="42"/>
        <v>#DIV/0!</v>
      </c>
      <c r="M66" s="98" t="e">
        <f t="shared" si="42"/>
        <v>#DIV/0!</v>
      </c>
      <c r="N66" s="98" t="e">
        <f t="shared" si="42"/>
        <v>#DIV/0!</v>
      </c>
      <c r="O66" s="148">
        <f t="shared" si="42"/>
        <v>23.216297823703464</v>
      </c>
      <c r="P66" s="98"/>
      <c r="Q66" s="148" t="str">
        <f t="shared" si="43"/>
        <v>General</v>
      </c>
      <c r="R66" s="95">
        <f t="shared" si="44"/>
        <v>19.957414107265759</v>
      </c>
      <c r="S66" s="95">
        <f t="shared" si="44"/>
        <v>20.068023874177278</v>
      </c>
      <c r="T66" s="95">
        <f t="shared" si="44"/>
        <v>20.320651666948201</v>
      </c>
      <c r="U66" s="95">
        <f t="shared" si="44"/>
        <v>20.436025091281213</v>
      </c>
      <c r="V66" s="95" t="e">
        <f t="shared" si="44"/>
        <v>#DIV/0!</v>
      </c>
      <c r="W66" s="95" t="e">
        <f t="shared" si="44"/>
        <v>#DIV/0!</v>
      </c>
      <c r="X66" s="95" t="e">
        <f t="shared" si="44"/>
        <v>#DIV/0!</v>
      </c>
      <c r="Y66" s="95" t="e">
        <f t="shared" si="44"/>
        <v>#DIV/0!</v>
      </c>
      <c r="Z66" s="95" t="e">
        <f t="shared" si="44"/>
        <v>#DIV/0!</v>
      </c>
      <c r="AA66" s="95" t="e">
        <f t="shared" si="44"/>
        <v>#DIV/0!</v>
      </c>
      <c r="AB66" s="95" t="e">
        <f t="shared" si="44"/>
        <v>#DIV/0!</v>
      </c>
      <c r="AC66" s="95" t="e">
        <f t="shared" si="44"/>
        <v>#DIV/0!</v>
      </c>
      <c r="AD66" s="148">
        <f t="shared" si="44"/>
        <v>20.19817910662201</v>
      </c>
    </row>
    <row r="67" spans="2:30" x14ac:dyDescent="0.25">
      <c r="B67" s="235" t="s">
        <v>19</v>
      </c>
      <c r="C67" s="169">
        <f t="shared" si="42"/>
        <v>11.734066550115624</v>
      </c>
      <c r="D67" s="98">
        <f t="shared" si="42"/>
        <v>11.697679764079155</v>
      </c>
      <c r="E67" s="98">
        <f t="shared" si="42"/>
        <v>12.129345442373374</v>
      </c>
      <c r="F67" s="98">
        <f t="shared" si="42"/>
        <v>12.126551473636081</v>
      </c>
      <c r="G67" s="98" t="e">
        <f t="shared" si="42"/>
        <v>#DIV/0!</v>
      </c>
      <c r="H67" s="98" t="e">
        <f t="shared" si="42"/>
        <v>#DIV/0!</v>
      </c>
      <c r="I67" s="98" t="e">
        <f t="shared" si="42"/>
        <v>#DIV/0!</v>
      </c>
      <c r="J67" s="98" t="e">
        <f t="shared" si="42"/>
        <v>#DIV/0!</v>
      </c>
      <c r="K67" s="98" t="e">
        <f t="shared" si="42"/>
        <v>#DIV/0!</v>
      </c>
      <c r="L67" s="98" t="e">
        <f t="shared" si="42"/>
        <v>#DIV/0!</v>
      </c>
      <c r="M67" s="98" t="e">
        <f t="shared" si="42"/>
        <v>#DIV/0!</v>
      </c>
      <c r="N67" s="98" t="e">
        <f t="shared" si="42"/>
        <v>#DIV/0!</v>
      </c>
      <c r="O67" s="148">
        <f t="shared" si="42"/>
        <v>11.920237048405344</v>
      </c>
      <c r="P67" s="98"/>
      <c r="Q67" s="148" t="str">
        <f t="shared" si="43"/>
        <v>Industrial</v>
      </c>
      <c r="R67" s="95">
        <f t="shared" si="44"/>
        <v>10.208637898600594</v>
      </c>
      <c r="S67" s="95">
        <f t="shared" si="44"/>
        <v>10.176981394748864</v>
      </c>
      <c r="T67" s="95">
        <f t="shared" si="44"/>
        <v>10.552530534864836</v>
      </c>
      <c r="U67" s="95">
        <f t="shared" si="44"/>
        <v>10.550099782063391</v>
      </c>
      <c r="V67" s="95" t="e">
        <f t="shared" si="44"/>
        <v>#DIV/0!</v>
      </c>
      <c r="W67" s="95" t="e">
        <f t="shared" si="44"/>
        <v>#DIV/0!</v>
      </c>
      <c r="X67" s="95" t="e">
        <f t="shared" si="44"/>
        <v>#DIV/0!</v>
      </c>
      <c r="Y67" s="95" t="e">
        <f t="shared" si="44"/>
        <v>#DIV/0!</v>
      </c>
      <c r="Z67" s="95" t="e">
        <f t="shared" si="44"/>
        <v>#DIV/0!</v>
      </c>
      <c r="AA67" s="95" t="e">
        <f t="shared" si="44"/>
        <v>#DIV/0!</v>
      </c>
      <c r="AB67" s="95" t="e">
        <f t="shared" si="44"/>
        <v>#DIV/0!</v>
      </c>
      <c r="AC67" s="95" t="e">
        <f t="shared" si="44"/>
        <v>#DIV/0!</v>
      </c>
      <c r="AD67" s="148">
        <f t="shared" si="44"/>
        <v>10.37060623211265</v>
      </c>
    </row>
    <row r="68" spans="2:30" x14ac:dyDescent="0.25">
      <c r="B68" s="235" t="s">
        <v>91</v>
      </c>
      <c r="C68" s="169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148"/>
      <c r="P68" s="98"/>
      <c r="Q68" s="148" t="str">
        <f t="shared" si="43"/>
        <v>Minería</v>
      </c>
      <c r="AD68" s="148"/>
    </row>
    <row r="69" spans="2:30" x14ac:dyDescent="0.25">
      <c r="B69" s="235" t="s">
        <v>21</v>
      </c>
      <c r="C69" s="169">
        <f t="shared" ref="C69:O71" si="45">+C47/C24*100</f>
        <v>18.200554825883383</v>
      </c>
      <c r="D69" s="98">
        <f t="shared" si="45"/>
        <v>18.31153372696016</v>
      </c>
      <c r="E69" s="98">
        <f t="shared" si="45"/>
        <v>18.519619788010711</v>
      </c>
      <c r="F69" s="98">
        <f t="shared" si="45"/>
        <v>18.658343607214697</v>
      </c>
      <c r="G69" s="98" t="e">
        <f t="shared" si="45"/>
        <v>#DIV/0!</v>
      </c>
      <c r="H69" s="98" t="e">
        <f t="shared" si="45"/>
        <v>#DIV/0!</v>
      </c>
      <c r="I69" s="98" t="e">
        <f t="shared" si="45"/>
        <v>#DIV/0!</v>
      </c>
      <c r="J69" s="98" t="e">
        <f t="shared" si="45"/>
        <v>#DIV/0!</v>
      </c>
      <c r="K69" s="98" t="e">
        <f t="shared" si="45"/>
        <v>#DIV/0!</v>
      </c>
      <c r="L69" s="98" t="e">
        <f t="shared" si="45"/>
        <v>#DIV/0!</v>
      </c>
      <c r="M69" s="98" t="e">
        <f t="shared" si="45"/>
        <v>#DIV/0!</v>
      </c>
      <c r="N69" s="98" t="e">
        <f t="shared" si="45"/>
        <v>#DIV/0!</v>
      </c>
      <c r="O69" s="148">
        <f t="shared" si="45"/>
        <v>18.423012900949981</v>
      </c>
      <c r="P69" s="98"/>
      <c r="Q69" s="148" t="str">
        <f t="shared" si="43"/>
        <v>Alumbrado Público</v>
      </c>
      <c r="R69" s="95">
        <f t="shared" ref="R69:AD71" si="46">+R47/R24*100</f>
        <v>15.834482698518542</v>
      </c>
      <c r="S69" s="95">
        <f t="shared" si="46"/>
        <v>15.931034342455341</v>
      </c>
      <c r="T69" s="95">
        <f t="shared" si="46"/>
        <v>16.112069215569321</v>
      </c>
      <c r="U69" s="95">
        <f t="shared" si="46"/>
        <v>16.232758938276785</v>
      </c>
      <c r="V69" s="95" t="e">
        <f t="shared" si="46"/>
        <v>#DIV/0!</v>
      </c>
      <c r="W69" s="95" t="e">
        <f t="shared" si="46"/>
        <v>#DIV/0!</v>
      </c>
      <c r="X69" s="95" t="e">
        <f t="shared" si="46"/>
        <v>#DIV/0!</v>
      </c>
      <c r="Y69" s="95" t="e">
        <f t="shared" si="46"/>
        <v>#DIV/0!</v>
      </c>
      <c r="Z69" s="95" t="e">
        <f t="shared" si="46"/>
        <v>#DIV/0!</v>
      </c>
      <c r="AA69" s="95" t="e">
        <f t="shared" si="46"/>
        <v>#DIV/0!</v>
      </c>
      <c r="AB69" s="95" t="e">
        <f t="shared" si="46"/>
        <v>#DIV/0!</v>
      </c>
      <c r="AC69" s="95" t="e">
        <f t="shared" si="46"/>
        <v>#DIV/0!</v>
      </c>
      <c r="AD69" s="148">
        <f t="shared" si="46"/>
        <v>16.028021223826482</v>
      </c>
    </row>
    <row r="70" spans="2:30" x14ac:dyDescent="0.25">
      <c r="B70" s="235" t="s">
        <v>22</v>
      </c>
      <c r="C70" s="169">
        <f t="shared" si="45"/>
        <v>12.135159004282055</v>
      </c>
      <c r="D70" s="98">
        <f t="shared" si="45"/>
        <v>12.268760374558548</v>
      </c>
      <c r="E70" s="98">
        <f t="shared" si="45"/>
        <v>15.814319964787954</v>
      </c>
      <c r="F70" s="98">
        <f t="shared" si="45"/>
        <v>12.470142291226564</v>
      </c>
      <c r="G70" s="98" t="e">
        <f t="shared" si="45"/>
        <v>#DIV/0!</v>
      </c>
      <c r="H70" s="98" t="e">
        <f t="shared" si="45"/>
        <v>#DIV/0!</v>
      </c>
      <c r="I70" s="98" t="e">
        <f t="shared" si="45"/>
        <v>#DIV/0!</v>
      </c>
      <c r="J70" s="98" t="e">
        <f t="shared" si="45"/>
        <v>#DIV/0!</v>
      </c>
      <c r="K70" s="98" t="e">
        <f t="shared" si="45"/>
        <v>#DIV/0!</v>
      </c>
      <c r="L70" s="98" t="e">
        <f t="shared" si="45"/>
        <v>#DIV/0!</v>
      </c>
      <c r="M70" s="98" t="e">
        <f t="shared" si="45"/>
        <v>#DIV/0!</v>
      </c>
      <c r="N70" s="98" t="e">
        <f t="shared" si="45"/>
        <v>#DIV/0!</v>
      </c>
      <c r="O70" s="148">
        <f t="shared" si="45"/>
        <v>13.176090858401892</v>
      </c>
      <c r="P70" s="98"/>
      <c r="Q70" s="148" t="str">
        <f t="shared" si="43"/>
        <v>Otros</v>
      </c>
      <c r="R70" s="95">
        <f t="shared" si="46"/>
        <v>10.55758833372539</v>
      </c>
      <c r="S70" s="95">
        <f t="shared" si="46"/>
        <v>10.673821525865938</v>
      </c>
      <c r="T70" s="95">
        <f t="shared" si="46"/>
        <v>13.75845836936552</v>
      </c>
      <c r="U70" s="95">
        <f t="shared" si="46"/>
        <v>10.849023793367111</v>
      </c>
      <c r="V70" s="95" t="e">
        <f t="shared" si="46"/>
        <v>#DIV/0!</v>
      </c>
      <c r="W70" s="95" t="e">
        <f t="shared" si="46"/>
        <v>#DIV/0!</v>
      </c>
      <c r="X70" s="95" t="e">
        <f t="shared" si="46"/>
        <v>#DIV/0!</v>
      </c>
      <c r="Y70" s="95" t="e">
        <f t="shared" si="46"/>
        <v>#DIV/0!</v>
      </c>
      <c r="Z70" s="95" t="e">
        <f t="shared" si="46"/>
        <v>#DIV/0!</v>
      </c>
      <c r="AA70" s="95" t="e">
        <f t="shared" si="46"/>
        <v>#DIV/0!</v>
      </c>
      <c r="AB70" s="95" t="e">
        <f t="shared" si="46"/>
        <v>#DIV/0!</v>
      </c>
      <c r="AC70" s="95" t="e">
        <f t="shared" si="46"/>
        <v>#DIV/0!</v>
      </c>
      <c r="AD70" s="148">
        <f t="shared" si="46"/>
        <v>11.463199046809649</v>
      </c>
    </row>
    <row r="71" spans="2:30" x14ac:dyDescent="0.25">
      <c r="B71" s="149" t="s">
        <v>14</v>
      </c>
      <c r="C71" s="149">
        <f t="shared" si="45"/>
        <v>15.004948359116893</v>
      </c>
      <c r="D71" s="142">
        <f t="shared" si="45"/>
        <v>15.084167948491878</v>
      </c>
      <c r="E71" s="142">
        <f t="shared" si="45"/>
        <v>15.49425114298632</v>
      </c>
      <c r="F71" s="142">
        <f t="shared" si="45"/>
        <v>15.451132792455121</v>
      </c>
      <c r="G71" s="142" t="e">
        <f t="shared" si="45"/>
        <v>#DIV/0!</v>
      </c>
      <c r="H71" s="142" t="e">
        <f t="shared" si="45"/>
        <v>#DIV/0!</v>
      </c>
      <c r="I71" s="142" t="e">
        <f t="shared" si="45"/>
        <v>#DIV/0!</v>
      </c>
      <c r="J71" s="142" t="e">
        <f t="shared" si="45"/>
        <v>#DIV/0!</v>
      </c>
      <c r="K71" s="142" t="e">
        <f t="shared" si="45"/>
        <v>#DIV/0!</v>
      </c>
      <c r="L71" s="142" t="e">
        <f t="shared" si="45"/>
        <v>#DIV/0!</v>
      </c>
      <c r="M71" s="142" t="e">
        <f t="shared" si="45"/>
        <v>#DIV/0!</v>
      </c>
      <c r="N71" s="142" t="e">
        <f t="shared" si="45"/>
        <v>#DIV/0!</v>
      </c>
      <c r="O71" s="143">
        <f t="shared" si="45"/>
        <v>15.260153631258827</v>
      </c>
      <c r="P71" s="152"/>
      <c r="Q71" s="149" t="s">
        <v>14</v>
      </c>
      <c r="R71" s="149">
        <f t="shared" si="46"/>
        <v>13.054305072431694</v>
      </c>
      <c r="S71" s="142">
        <f t="shared" si="46"/>
        <v>13.123226115187938</v>
      </c>
      <c r="T71" s="142">
        <f t="shared" si="46"/>
        <v>13.479998494398101</v>
      </c>
      <c r="U71" s="142">
        <f t="shared" si="46"/>
        <v>13.442485529435958</v>
      </c>
      <c r="V71" s="142" t="e">
        <f t="shared" si="46"/>
        <v>#DIV/0!</v>
      </c>
      <c r="W71" s="142" t="e">
        <f t="shared" si="46"/>
        <v>#DIV/0!</v>
      </c>
      <c r="X71" s="142" t="e">
        <f t="shared" si="46"/>
        <v>#DIV/0!</v>
      </c>
      <c r="Y71" s="142" t="e">
        <f t="shared" si="46"/>
        <v>#DIV/0!</v>
      </c>
      <c r="Z71" s="142" t="e">
        <f t="shared" si="46"/>
        <v>#DIV/0!</v>
      </c>
      <c r="AA71" s="142" t="e">
        <f t="shared" si="46"/>
        <v>#DIV/0!</v>
      </c>
      <c r="AB71" s="142" t="e">
        <f t="shared" si="46"/>
        <v>#DIV/0!</v>
      </c>
      <c r="AC71" s="177" t="e">
        <f t="shared" si="46"/>
        <v>#DIV/0!</v>
      </c>
      <c r="AD71" s="143">
        <f t="shared" si="46"/>
        <v>13.276333659195187</v>
      </c>
    </row>
    <row r="72" spans="2:30" x14ac:dyDescent="0.25">
      <c r="B72" s="152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>
        <f>+AD71/0.87</f>
        <v>15.260153631258834</v>
      </c>
    </row>
    <row r="73" spans="2:30" x14ac:dyDescent="0.25">
      <c r="B73" s="152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</row>
    <row r="75" spans="2:30" x14ac:dyDescent="0.25">
      <c r="B75" s="150" t="s">
        <v>36</v>
      </c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18"/>
      <c r="O75" s="172"/>
      <c r="P75" s="98"/>
      <c r="Q75" s="150" t="s">
        <v>36</v>
      </c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18"/>
      <c r="AD75" s="172"/>
    </row>
    <row r="76" spans="2:30" x14ac:dyDescent="0.25">
      <c r="B76" s="150" t="s">
        <v>37</v>
      </c>
      <c r="C76" s="95">
        <v>6.96</v>
      </c>
      <c r="D76" s="95">
        <v>6.96</v>
      </c>
      <c r="E76" s="95">
        <v>6.96</v>
      </c>
      <c r="F76" s="98">
        <v>6.96</v>
      </c>
      <c r="G76" s="98">
        <v>6.96</v>
      </c>
      <c r="H76" s="98">
        <v>6.96</v>
      </c>
      <c r="I76" s="98">
        <v>6.96</v>
      </c>
      <c r="J76" s="98">
        <v>6.96</v>
      </c>
      <c r="K76" s="98">
        <v>6.96</v>
      </c>
      <c r="L76" s="98">
        <v>6.96</v>
      </c>
      <c r="M76" s="98">
        <v>6.96</v>
      </c>
      <c r="N76" s="98">
        <v>6.96</v>
      </c>
      <c r="O76" s="172"/>
      <c r="P76" s="98"/>
      <c r="Q76" s="150" t="s">
        <v>37</v>
      </c>
      <c r="R76" s="171">
        <f>+C76</f>
        <v>6.96</v>
      </c>
      <c r="S76" s="171">
        <f t="shared" ref="S76:AC76" si="47">+D76</f>
        <v>6.96</v>
      </c>
      <c r="T76" s="171">
        <f t="shared" si="47"/>
        <v>6.96</v>
      </c>
      <c r="U76" s="171">
        <f t="shared" si="47"/>
        <v>6.96</v>
      </c>
      <c r="V76" s="171">
        <f t="shared" si="47"/>
        <v>6.96</v>
      </c>
      <c r="W76" s="171">
        <f t="shared" si="47"/>
        <v>6.96</v>
      </c>
      <c r="X76" s="171">
        <f t="shared" si="47"/>
        <v>6.96</v>
      </c>
      <c r="Y76" s="171">
        <f t="shared" si="47"/>
        <v>6.96</v>
      </c>
      <c r="Z76" s="171">
        <f t="shared" si="47"/>
        <v>6.96</v>
      </c>
      <c r="AA76" s="171">
        <f t="shared" si="47"/>
        <v>6.96</v>
      </c>
      <c r="AB76" s="171">
        <f t="shared" si="47"/>
        <v>6.96</v>
      </c>
      <c r="AC76" s="171">
        <f t="shared" si="47"/>
        <v>6.96</v>
      </c>
      <c r="AD76" s="172"/>
    </row>
    <row r="77" spans="2:30" x14ac:dyDescent="0.25">
      <c r="B77" s="95" t="s">
        <v>38</v>
      </c>
    </row>
    <row r="78" spans="2:30" x14ac:dyDescent="0.25">
      <c r="B78" s="95" t="s">
        <v>84</v>
      </c>
    </row>
    <row r="81" spans="2:15" x14ac:dyDescent="0.25">
      <c r="B81" s="281" t="s">
        <v>126</v>
      </c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2:15" x14ac:dyDescent="0.25">
      <c r="B82" s="28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2:15" x14ac:dyDescent="0.25">
      <c r="B83" s="283" t="s">
        <v>44</v>
      </c>
      <c r="C83" s="278" t="s">
        <v>45</v>
      </c>
      <c r="D83" s="278" t="s">
        <v>46</v>
      </c>
      <c r="E83" s="278" t="s">
        <v>47</v>
      </c>
      <c r="F83" s="278" t="s">
        <v>48</v>
      </c>
      <c r="G83" s="278" t="s">
        <v>49</v>
      </c>
      <c r="H83" s="278" t="s">
        <v>50</v>
      </c>
      <c r="I83" s="278" t="s">
        <v>51</v>
      </c>
      <c r="J83" s="278" t="s">
        <v>52</v>
      </c>
      <c r="K83" s="278" t="s">
        <v>53</v>
      </c>
      <c r="L83" s="278" t="s">
        <v>54</v>
      </c>
      <c r="M83" s="278" t="s">
        <v>55</v>
      </c>
      <c r="N83" s="278" t="s">
        <v>56</v>
      </c>
      <c r="O83" s="278" t="s">
        <v>15</v>
      </c>
    </row>
    <row r="84" spans="2:15" x14ac:dyDescent="0.25">
      <c r="B84" s="314" t="s">
        <v>17</v>
      </c>
      <c r="C84" s="279"/>
      <c r="D84" s="11">
        <f t="shared" ref="D84:O86" si="48">+D9/C9-1</f>
        <v>6.1030415339713429E-4</v>
      </c>
      <c r="E84" s="11">
        <f t="shared" si="48"/>
        <v>2.472996650919379E-3</v>
      </c>
      <c r="F84" s="11">
        <f t="shared" si="48"/>
        <v>1.150480657543973E-3</v>
      </c>
      <c r="G84" s="11">
        <f t="shared" si="48"/>
        <v>-1</v>
      </c>
      <c r="H84" s="11" t="e">
        <f t="shared" si="48"/>
        <v>#DIV/0!</v>
      </c>
      <c r="I84" s="11" t="e">
        <f t="shared" si="48"/>
        <v>#DIV/0!</v>
      </c>
      <c r="J84" s="11" t="e">
        <f t="shared" si="48"/>
        <v>#DIV/0!</v>
      </c>
      <c r="K84" s="11" t="e">
        <f t="shared" si="48"/>
        <v>#DIV/0!</v>
      </c>
      <c r="L84" s="11" t="e">
        <f t="shared" si="48"/>
        <v>#DIV/0!</v>
      </c>
      <c r="M84" s="11" t="e">
        <f t="shared" si="48"/>
        <v>#DIV/0!</v>
      </c>
      <c r="N84" s="11" t="e">
        <f t="shared" si="48"/>
        <v>#DIV/0!</v>
      </c>
      <c r="O84" s="11" t="e">
        <f t="shared" si="48"/>
        <v>#DIV/0!</v>
      </c>
    </row>
    <row r="85" spans="2:15" x14ac:dyDescent="0.25">
      <c r="B85" s="314" t="s">
        <v>18</v>
      </c>
      <c r="C85" s="279"/>
      <c r="D85" s="11">
        <f t="shared" si="48"/>
        <v>6.3244439759668758E-4</v>
      </c>
      <c r="E85" s="11">
        <f t="shared" si="48"/>
        <v>4.1082903191824727E-3</v>
      </c>
      <c r="F85" s="11">
        <f t="shared" si="48"/>
        <v>-9.4418799832141076E-4</v>
      </c>
      <c r="G85" s="11">
        <f t="shared" si="48"/>
        <v>-1</v>
      </c>
      <c r="H85" s="11" t="e">
        <f t="shared" si="48"/>
        <v>#DIV/0!</v>
      </c>
      <c r="I85" s="11" t="e">
        <f t="shared" si="48"/>
        <v>#DIV/0!</v>
      </c>
      <c r="J85" s="11" t="e">
        <f t="shared" si="48"/>
        <v>#DIV/0!</v>
      </c>
      <c r="K85" s="11" t="e">
        <f t="shared" si="48"/>
        <v>#DIV/0!</v>
      </c>
      <c r="L85" s="11" t="e">
        <f t="shared" si="48"/>
        <v>#DIV/0!</v>
      </c>
      <c r="M85" s="11" t="e">
        <f t="shared" si="48"/>
        <v>#DIV/0!</v>
      </c>
      <c r="N85" s="11" t="e">
        <f t="shared" si="48"/>
        <v>#DIV/0!</v>
      </c>
      <c r="O85" s="11" t="e">
        <f t="shared" si="48"/>
        <v>#DIV/0!</v>
      </c>
    </row>
    <row r="86" spans="2:15" x14ac:dyDescent="0.25">
      <c r="B86" s="314" t="s">
        <v>19</v>
      </c>
      <c r="C86" s="279"/>
      <c r="D86" s="11">
        <f t="shared" si="48"/>
        <v>-9.3131548311990997E-3</v>
      </c>
      <c r="E86" s="11">
        <f t="shared" si="48"/>
        <v>3.5252643948295859E-3</v>
      </c>
      <c r="F86" s="11">
        <f t="shared" si="48"/>
        <v>7.0257611241217877E-3</v>
      </c>
      <c r="G86" s="11">
        <f t="shared" si="48"/>
        <v>-1</v>
      </c>
      <c r="H86" s="11" t="e">
        <f t="shared" si="48"/>
        <v>#DIV/0!</v>
      </c>
      <c r="I86" s="11" t="e">
        <f t="shared" si="48"/>
        <v>#DIV/0!</v>
      </c>
      <c r="J86" s="11" t="e">
        <f t="shared" si="48"/>
        <v>#DIV/0!</v>
      </c>
      <c r="K86" s="11" t="e">
        <f t="shared" si="48"/>
        <v>#DIV/0!</v>
      </c>
      <c r="L86" s="11" t="e">
        <f t="shared" si="48"/>
        <v>#DIV/0!</v>
      </c>
      <c r="M86" s="11" t="e">
        <f t="shared" si="48"/>
        <v>#DIV/0!</v>
      </c>
      <c r="N86" s="11" t="e">
        <f t="shared" si="48"/>
        <v>#DIV/0!</v>
      </c>
      <c r="O86" s="11" t="e">
        <f t="shared" si="48"/>
        <v>#DIV/0!</v>
      </c>
    </row>
    <row r="87" spans="2:15" x14ac:dyDescent="0.25">
      <c r="B87" s="314" t="s">
        <v>20</v>
      </c>
      <c r="C87" s="279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</row>
    <row r="88" spans="2:15" x14ac:dyDescent="0.25">
      <c r="B88" s="314" t="s">
        <v>21</v>
      </c>
      <c r="C88" s="279"/>
      <c r="D88" s="11">
        <f t="shared" ref="D88:O90" si="49">+D13/C13-1</f>
        <v>0</v>
      </c>
      <c r="E88" s="11">
        <f t="shared" si="49"/>
        <v>0</v>
      </c>
      <c r="F88" s="11">
        <f t="shared" si="49"/>
        <v>0</v>
      </c>
      <c r="G88" s="11">
        <f t="shared" si="49"/>
        <v>-1</v>
      </c>
      <c r="H88" s="11" t="e">
        <f t="shared" si="49"/>
        <v>#DIV/0!</v>
      </c>
      <c r="I88" s="11" t="e">
        <f t="shared" si="49"/>
        <v>#DIV/0!</v>
      </c>
      <c r="J88" s="11" t="e">
        <f t="shared" si="49"/>
        <v>#DIV/0!</v>
      </c>
      <c r="K88" s="11" t="e">
        <f t="shared" si="49"/>
        <v>#DIV/0!</v>
      </c>
      <c r="L88" s="11" t="e">
        <f t="shared" si="49"/>
        <v>#DIV/0!</v>
      </c>
      <c r="M88" s="11" t="e">
        <f t="shared" si="49"/>
        <v>#DIV/0!</v>
      </c>
      <c r="N88" s="11" t="e">
        <f t="shared" si="49"/>
        <v>#DIV/0!</v>
      </c>
      <c r="O88" s="11" t="e">
        <f t="shared" si="49"/>
        <v>#DIV/0!</v>
      </c>
    </row>
    <row r="89" spans="2:15" x14ac:dyDescent="0.25">
      <c r="B89" s="314" t="s">
        <v>22</v>
      </c>
      <c r="C89" s="279"/>
      <c r="D89" s="11">
        <f t="shared" si="49"/>
        <v>1.0452961672473782E-2</v>
      </c>
      <c r="E89" s="11">
        <f t="shared" si="49"/>
        <v>-6.8965517241379448E-3</v>
      </c>
      <c r="F89" s="11">
        <f t="shared" si="49"/>
        <v>6.9444444444444198E-3</v>
      </c>
      <c r="G89" s="11">
        <f t="shared" si="49"/>
        <v>-1</v>
      </c>
      <c r="H89" s="11" t="e">
        <f t="shared" si="49"/>
        <v>#DIV/0!</v>
      </c>
      <c r="I89" s="11" t="e">
        <f t="shared" si="49"/>
        <v>#DIV/0!</v>
      </c>
      <c r="J89" s="11" t="e">
        <f t="shared" si="49"/>
        <v>#DIV/0!</v>
      </c>
      <c r="K89" s="11" t="e">
        <f t="shared" si="49"/>
        <v>#DIV/0!</v>
      </c>
      <c r="L89" s="11" t="e">
        <f t="shared" si="49"/>
        <v>#DIV/0!</v>
      </c>
      <c r="M89" s="11" t="e">
        <f t="shared" si="49"/>
        <v>#DIV/0!</v>
      </c>
      <c r="N89" s="11" t="e">
        <f t="shared" si="49"/>
        <v>#DIV/0!</v>
      </c>
      <c r="O89" s="11"/>
    </row>
    <row r="90" spans="2:15" x14ac:dyDescent="0.25">
      <c r="B90" s="284" t="s">
        <v>14</v>
      </c>
      <c r="C90" s="284"/>
      <c r="D90" s="284">
        <f t="shared" si="49"/>
        <v>5.5577058584166394E-4</v>
      </c>
      <c r="E90" s="284">
        <f t="shared" si="49"/>
        <v>2.6086870269894646E-3</v>
      </c>
      <c r="F90" s="284">
        <f t="shared" si="49"/>
        <v>1.018994855559896E-3</v>
      </c>
      <c r="G90" s="284">
        <f t="shared" si="49"/>
        <v>-1</v>
      </c>
      <c r="H90" s="284" t="e">
        <f t="shared" si="49"/>
        <v>#DIV/0!</v>
      </c>
      <c r="I90" s="284" t="e">
        <f t="shared" si="49"/>
        <v>#DIV/0!</v>
      </c>
      <c r="J90" s="284" t="e">
        <f t="shared" si="49"/>
        <v>#DIV/0!</v>
      </c>
      <c r="K90" s="284" t="e">
        <f t="shared" si="49"/>
        <v>#DIV/0!</v>
      </c>
      <c r="L90" s="284" t="e">
        <f t="shared" si="49"/>
        <v>#DIV/0!</v>
      </c>
      <c r="M90" s="284" t="e">
        <f t="shared" si="49"/>
        <v>#DIV/0!</v>
      </c>
      <c r="N90" s="284" t="e">
        <f t="shared" si="49"/>
        <v>#DIV/0!</v>
      </c>
      <c r="O90" s="284" t="e">
        <f>+O15/N15-1</f>
        <v>#DIV/0!</v>
      </c>
    </row>
    <row r="91" spans="2:15" x14ac:dyDescent="0.25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</row>
    <row r="92" spans="2:15" x14ac:dyDescent="0.25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</row>
    <row r="93" spans="2:15" x14ac:dyDescent="0.25">
      <c r="B93" s="281" t="s">
        <v>127</v>
      </c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</row>
    <row r="94" spans="2:15" x14ac:dyDescent="0.25">
      <c r="B94" s="28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</row>
    <row r="95" spans="2:15" x14ac:dyDescent="0.25">
      <c r="B95" s="283" t="s">
        <v>44</v>
      </c>
      <c r="C95" s="277" t="s">
        <v>45</v>
      </c>
      <c r="D95" s="277" t="s">
        <v>46</v>
      </c>
      <c r="E95" s="277" t="s">
        <v>47</v>
      </c>
      <c r="F95" s="277" t="s">
        <v>48</v>
      </c>
      <c r="G95" s="277" t="s">
        <v>49</v>
      </c>
      <c r="H95" s="277" t="s">
        <v>50</v>
      </c>
      <c r="I95" s="277" t="s">
        <v>51</v>
      </c>
      <c r="J95" s="277" t="s">
        <v>52</v>
      </c>
      <c r="K95" s="277" t="s">
        <v>53</v>
      </c>
      <c r="L95" s="277" t="s">
        <v>54</v>
      </c>
      <c r="M95" s="277" t="s">
        <v>55</v>
      </c>
      <c r="N95" s="277" t="s">
        <v>56</v>
      </c>
      <c r="O95" s="313" t="s">
        <v>15</v>
      </c>
    </row>
    <row r="96" spans="2:15" x14ac:dyDescent="0.25">
      <c r="B96" s="314" t="s">
        <v>17</v>
      </c>
      <c r="C96" s="279"/>
      <c r="D96" s="11">
        <f t="shared" ref="D96:N98" si="50">+D20/C20-1</f>
        <v>1.2779238719454522E-2</v>
      </c>
      <c r="E96" s="11">
        <f t="shared" si="50"/>
        <v>5.2926845037728931E-2</v>
      </c>
      <c r="F96" s="11">
        <f t="shared" si="50"/>
        <v>-0.10712896665087879</v>
      </c>
      <c r="G96" s="11">
        <f t="shared" si="50"/>
        <v>-1</v>
      </c>
      <c r="H96" s="11" t="e">
        <f t="shared" si="50"/>
        <v>#DIV/0!</v>
      </c>
      <c r="I96" s="11" t="e">
        <f t="shared" si="50"/>
        <v>#DIV/0!</v>
      </c>
      <c r="J96" s="11" t="e">
        <f t="shared" si="50"/>
        <v>#DIV/0!</v>
      </c>
      <c r="K96" s="11" t="e">
        <f t="shared" si="50"/>
        <v>#DIV/0!</v>
      </c>
      <c r="L96" s="11" t="e">
        <f t="shared" si="50"/>
        <v>#DIV/0!</v>
      </c>
      <c r="M96" s="11" t="e">
        <f t="shared" si="50"/>
        <v>#DIV/0!</v>
      </c>
      <c r="N96" s="11" t="e">
        <f t="shared" si="50"/>
        <v>#DIV/0!</v>
      </c>
      <c r="O96" s="11"/>
    </row>
    <row r="97" spans="2:15" x14ac:dyDescent="0.25">
      <c r="B97" s="314" t="s">
        <v>18</v>
      </c>
      <c r="C97" s="279"/>
      <c r="D97" s="11">
        <f t="shared" si="50"/>
        <v>4.0343942481729789E-2</v>
      </c>
      <c r="E97" s="11">
        <f t="shared" si="50"/>
        <v>5.5732407780718418E-2</v>
      </c>
      <c r="F97" s="11">
        <f t="shared" si="50"/>
        <v>-7.4935617899358542E-2</v>
      </c>
      <c r="G97" s="11">
        <f t="shared" si="50"/>
        <v>-1</v>
      </c>
      <c r="H97" s="11" t="e">
        <f t="shared" si="50"/>
        <v>#DIV/0!</v>
      </c>
      <c r="I97" s="11" t="e">
        <f t="shared" si="50"/>
        <v>#DIV/0!</v>
      </c>
      <c r="J97" s="11" t="e">
        <f t="shared" si="50"/>
        <v>#DIV/0!</v>
      </c>
      <c r="K97" s="11" t="e">
        <f t="shared" si="50"/>
        <v>#DIV/0!</v>
      </c>
      <c r="L97" s="11" t="e">
        <f t="shared" si="50"/>
        <v>#DIV/0!</v>
      </c>
      <c r="M97" s="11" t="e">
        <f t="shared" si="50"/>
        <v>#DIV/0!</v>
      </c>
      <c r="N97" s="11" t="e">
        <f t="shared" si="50"/>
        <v>#DIV/0!</v>
      </c>
      <c r="O97" s="11"/>
    </row>
    <row r="98" spans="2:15" x14ac:dyDescent="0.25">
      <c r="B98" s="314" t="s">
        <v>19</v>
      </c>
      <c r="C98" s="279"/>
      <c r="D98" s="11">
        <f t="shared" si="50"/>
        <v>6.7323397526585005E-2</v>
      </c>
      <c r="E98" s="11">
        <f t="shared" si="50"/>
        <v>-6.0751981111182074E-2</v>
      </c>
      <c r="F98" s="11">
        <f t="shared" si="50"/>
        <v>3.5089583936103619E-2</v>
      </c>
      <c r="G98" s="11">
        <f t="shared" si="50"/>
        <v>-1</v>
      </c>
      <c r="H98" s="11" t="e">
        <f t="shared" si="50"/>
        <v>#DIV/0!</v>
      </c>
      <c r="I98" s="11" t="e">
        <f t="shared" si="50"/>
        <v>#DIV/0!</v>
      </c>
      <c r="J98" s="11" t="e">
        <f t="shared" si="50"/>
        <v>#DIV/0!</v>
      </c>
      <c r="K98" s="11" t="e">
        <f t="shared" si="50"/>
        <v>#DIV/0!</v>
      </c>
      <c r="L98" s="11" t="e">
        <f t="shared" si="50"/>
        <v>#DIV/0!</v>
      </c>
      <c r="M98" s="11" t="e">
        <f t="shared" si="50"/>
        <v>#DIV/0!</v>
      </c>
      <c r="N98" s="11" t="e">
        <f t="shared" si="50"/>
        <v>#DIV/0!</v>
      </c>
      <c r="O98" s="11"/>
    </row>
    <row r="99" spans="2:15" x14ac:dyDescent="0.25">
      <c r="B99" s="314" t="s">
        <v>91</v>
      </c>
      <c r="C99" s="279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</row>
    <row r="100" spans="2:15" x14ac:dyDescent="0.25">
      <c r="B100" s="314" t="s">
        <v>21</v>
      </c>
      <c r="C100" s="279"/>
      <c r="D100" s="11">
        <f t="shared" ref="D100:N102" si="51">+D24/C24-1</f>
        <v>-9.2857033006579215E-2</v>
      </c>
      <c r="E100" s="11">
        <f t="shared" si="51"/>
        <v>0.10660650274847128</v>
      </c>
      <c r="F100" s="11">
        <f t="shared" si="51"/>
        <v>-4.0764313255433726E-2</v>
      </c>
      <c r="G100" s="11">
        <f t="shared" si="51"/>
        <v>-1</v>
      </c>
      <c r="H100" s="11" t="e">
        <f t="shared" si="51"/>
        <v>#DIV/0!</v>
      </c>
      <c r="I100" s="11" t="e">
        <f t="shared" si="51"/>
        <v>#DIV/0!</v>
      </c>
      <c r="J100" s="11" t="e">
        <f t="shared" si="51"/>
        <v>#DIV/0!</v>
      </c>
      <c r="K100" s="11" t="e">
        <f t="shared" si="51"/>
        <v>#DIV/0!</v>
      </c>
      <c r="L100" s="11" t="e">
        <f t="shared" si="51"/>
        <v>#DIV/0!</v>
      </c>
      <c r="M100" s="11" t="e">
        <f t="shared" si="51"/>
        <v>#DIV/0!</v>
      </c>
      <c r="N100" s="11" t="e">
        <f t="shared" si="51"/>
        <v>#DIV/0!</v>
      </c>
      <c r="O100" s="11"/>
    </row>
    <row r="101" spans="2:15" x14ac:dyDescent="0.25">
      <c r="B101" s="314" t="s">
        <v>22</v>
      </c>
      <c r="C101" s="279"/>
      <c r="D101" s="11">
        <f t="shared" si="51"/>
        <v>-7.7541062576724773E-3</v>
      </c>
      <c r="E101" s="11">
        <f t="shared" si="51"/>
        <v>1.8851598960127891E-3</v>
      </c>
      <c r="F101" s="11">
        <f t="shared" si="51"/>
        <v>-2.894713703729046E-2</v>
      </c>
      <c r="G101" s="11">
        <f t="shared" si="51"/>
        <v>-1</v>
      </c>
      <c r="H101" s="11" t="e">
        <f t="shared" si="51"/>
        <v>#DIV/0!</v>
      </c>
      <c r="I101" s="11" t="e">
        <f t="shared" si="51"/>
        <v>#DIV/0!</v>
      </c>
      <c r="J101" s="11" t="e">
        <f t="shared" si="51"/>
        <v>#DIV/0!</v>
      </c>
      <c r="K101" s="11" t="e">
        <f t="shared" si="51"/>
        <v>#DIV/0!</v>
      </c>
      <c r="L101" s="11" t="e">
        <f t="shared" si="51"/>
        <v>#DIV/0!</v>
      </c>
      <c r="M101" s="11" t="e">
        <f t="shared" si="51"/>
        <v>#DIV/0!</v>
      </c>
      <c r="N101" s="11" t="e">
        <f t="shared" si="51"/>
        <v>#DIV/0!</v>
      </c>
      <c r="O101" s="11"/>
    </row>
    <row r="102" spans="2:15" x14ac:dyDescent="0.25">
      <c r="B102" s="284" t="s">
        <v>14</v>
      </c>
      <c r="C102" s="315"/>
      <c r="D102" s="295">
        <f t="shared" si="51"/>
        <v>1.5625342468889691E-2</v>
      </c>
      <c r="E102" s="295">
        <f t="shared" si="51"/>
        <v>3.8212445978865306E-2</v>
      </c>
      <c r="F102" s="295">
        <f t="shared" si="51"/>
        <v>-7.0886997529822637E-2</v>
      </c>
      <c r="G102" s="295">
        <f t="shared" si="51"/>
        <v>-1</v>
      </c>
      <c r="H102" s="295" t="e">
        <f t="shared" si="51"/>
        <v>#DIV/0!</v>
      </c>
      <c r="I102" s="295" t="e">
        <f t="shared" si="51"/>
        <v>#DIV/0!</v>
      </c>
      <c r="J102" s="295" t="e">
        <f t="shared" si="51"/>
        <v>#DIV/0!</v>
      </c>
      <c r="K102" s="295" t="e">
        <f t="shared" si="51"/>
        <v>#DIV/0!</v>
      </c>
      <c r="L102" s="295" t="e">
        <f t="shared" si="51"/>
        <v>#DIV/0!</v>
      </c>
      <c r="M102" s="295" t="e">
        <f t="shared" si="51"/>
        <v>#DIV/0!</v>
      </c>
      <c r="N102" s="295" t="e">
        <f t="shared" si="51"/>
        <v>#DIV/0!</v>
      </c>
      <c r="O102" s="295"/>
    </row>
    <row r="103" spans="2:15" x14ac:dyDescent="0.25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</row>
    <row r="104" spans="2:15" x14ac:dyDescent="0.25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</row>
    <row r="105" spans="2:15" x14ac:dyDescent="0.25">
      <c r="B105" s="281" t="s">
        <v>161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</row>
    <row r="106" spans="2:15" x14ac:dyDescent="0.25">
      <c r="B106" s="28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</row>
    <row r="107" spans="2:15" x14ac:dyDescent="0.25">
      <c r="B107" s="283" t="s">
        <v>44</v>
      </c>
      <c r="C107" s="277" t="s">
        <v>45</v>
      </c>
      <c r="D107" s="277" t="s">
        <v>46</v>
      </c>
      <c r="E107" s="277" t="s">
        <v>47</v>
      </c>
      <c r="F107" s="277" t="s">
        <v>48</v>
      </c>
      <c r="G107" s="277" t="s">
        <v>49</v>
      </c>
      <c r="H107" s="277" t="s">
        <v>50</v>
      </c>
      <c r="I107" s="277" t="s">
        <v>51</v>
      </c>
      <c r="J107" s="277" t="s">
        <v>52</v>
      </c>
      <c r="K107" s="277" t="s">
        <v>53</v>
      </c>
      <c r="L107" s="277" t="s">
        <v>54</v>
      </c>
      <c r="M107" s="277" t="s">
        <v>55</v>
      </c>
      <c r="N107" s="277" t="s">
        <v>56</v>
      </c>
      <c r="O107" s="313" t="s">
        <v>15</v>
      </c>
    </row>
    <row r="108" spans="2:15" x14ac:dyDescent="0.25">
      <c r="B108" s="314" t="s">
        <v>17</v>
      </c>
      <c r="C108" s="279"/>
      <c r="D108" s="11">
        <f t="shared" ref="D108:N110" si="52">+D54/C54-1</f>
        <v>9.4290007468329495E-3</v>
      </c>
      <c r="E108" s="11">
        <f t="shared" si="52"/>
        <v>1.184813499309878E-2</v>
      </c>
      <c r="F108" s="11">
        <f t="shared" si="52"/>
        <v>2.7249272150247084E-3</v>
      </c>
      <c r="G108" s="11" t="e">
        <f t="shared" si="52"/>
        <v>#DIV/0!</v>
      </c>
      <c r="H108" s="11" t="e">
        <f t="shared" si="52"/>
        <v>#DIV/0!</v>
      </c>
      <c r="I108" s="11" t="e">
        <f t="shared" si="52"/>
        <v>#DIV/0!</v>
      </c>
      <c r="J108" s="11" t="e">
        <f t="shared" si="52"/>
        <v>#DIV/0!</v>
      </c>
      <c r="K108" s="11" t="e">
        <f t="shared" si="52"/>
        <v>#DIV/0!</v>
      </c>
      <c r="L108" s="11" t="e">
        <f t="shared" si="52"/>
        <v>#DIV/0!</v>
      </c>
      <c r="M108" s="11" t="e">
        <f t="shared" si="52"/>
        <v>#DIV/0!</v>
      </c>
      <c r="N108" s="11" t="e">
        <f t="shared" si="52"/>
        <v>#DIV/0!</v>
      </c>
      <c r="O108" s="90"/>
    </row>
    <row r="109" spans="2:15" x14ac:dyDescent="0.25">
      <c r="B109" s="314" t="s">
        <v>18</v>
      </c>
      <c r="C109" s="279"/>
      <c r="D109" s="11">
        <f t="shared" si="52"/>
        <v>5.542289512910914E-3</v>
      </c>
      <c r="E109" s="11">
        <f t="shared" si="52"/>
        <v>1.2588573461684627E-2</v>
      </c>
      <c r="F109" s="11">
        <f t="shared" si="52"/>
        <v>5.6776439173291671E-3</v>
      </c>
      <c r="G109" s="11" t="e">
        <f t="shared" si="52"/>
        <v>#DIV/0!</v>
      </c>
      <c r="H109" s="11" t="e">
        <f t="shared" si="52"/>
        <v>#DIV/0!</v>
      </c>
      <c r="I109" s="11" t="e">
        <f t="shared" si="52"/>
        <v>#DIV/0!</v>
      </c>
      <c r="J109" s="11" t="e">
        <f t="shared" si="52"/>
        <v>#DIV/0!</v>
      </c>
      <c r="K109" s="11" t="e">
        <f t="shared" si="52"/>
        <v>#DIV/0!</v>
      </c>
      <c r="L109" s="11" t="e">
        <f t="shared" si="52"/>
        <v>#DIV/0!</v>
      </c>
      <c r="M109" s="11" t="e">
        <f t="shared" si="52"/>
        <v>#DIV/0!</v>
      </c>
      <c r="N109" s="11" t="e">
        <f t="shared" si="52"/>
        <v>#DIV/0!</v>
      </c>
      <c r="O109" s="90"/>
    </row>
    <row r="110" spans="2:15" x14ac:dyDescent="0.25">
      <c r="B110" s="314" t="s">
        <v>19</v>
      </c>
      <c r="C110" s="279"/>
      <c r="D110" s="11">
        <f t="shared" si="52"/>
        <v>-3.1009527584546781E-3</v>
      </c>
      <c r="E110" s="11">
        <f t="shared" si="52"/>
        <v>3.6901820446458622E-2</v>
      </c>
      <c r="F110" s="11">
        <f t="shared" si="52"/>
        <v>-2.3034785764552979E-4</v>
      </c>
      <c r="G110" s="11" t="e">
        <f t="shared" si="52"/>
        <v>#DIV/0!</v>
      </c>
      <c r="H110" s="11" t="e">
        <f t="shared" si="52"/>
        <v>#DIV/0!</v>
      </c>
      <c r="I110" s="11" t="e">
        <f t="shared" si="52"/>
        <v>#DIV/0!</v>
      </c>
      <c r="J110" s="11" t="e">
        <f t="shared" si="52"/>
        <v>#DIV/0!</v>
      </c>
      <c r="K110" s="11" t="e">
        <f t="shared" si="52"/>
        <v>#DIV/0!</v>
      </c>
      <c r="L110" s="11" t="e">
        <f t="shared" si="52"/>
        <v>#DIV/0!</v>
      </c>
      <c r="M110" s="11" t="e">
        <f t="shared" si="52"/>
        <v>#DIV/0!</v>
      </c>
      <c r="N110" s="11" t="e">
        <f t="shared" si="52"/>
        <v>#DIV/0!</v>
      </c>
      <c r="O110" s="90"/>
    </row>
    <row r="111" spans="2:15" x14ac:dyDescent="0.25">
      <c r="B111" s="314" t="s">
        <v>91</v>
      </c>
      <c r="C111" s="279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90"/>
    </row>
    <row r="112" spans="2:15" x14ac:dyDescent="0.25">
      <c r="B112" s="314" t="s">
        <v>21</v>
      </c>
      <c r="C112" s="279"/>
      <c r="D112" s="11">
        <f t="shared" ref="D112:N114" si="53">+D58/C58-1</f>
        <v>6.0975559337870244E-3</v>
      </c>
      <c r="E112" s="11">
        <f t="shared" si="53"/>
        <v>1.1363660966540845E-2</v>
      </c>
      <c r="F112" s="11">
        <f t="shared" si="53"/>
        <v>7.4906407794499419E-3</v>
      </c>
      <c r="G112" s="11" t="e">
        <f t="shared" si="53"/>
        <v>#DIV/0!</v>
      </c>
      <c r="H112" s="11" t="e">
        <f t="shared" si="53"/>
        <v>#DIV/0!</v>
      </c>
      <c r="I112" s="11" t="e">
        <f t="shared" si="53"/>
        <v>#DIV/0!</v>
      </c>
      <c r="J112" s="11" t="e">
        <f t="shared" si="53"/>
        <v>#DIV/0!</v>
      </c>
      <c r="K112" s="11" t="e">
        <f t="shared" si="53"/>
        <v>#DIV/0!</v>
      </c>
      <c r="L112" s="11" t="e">
        <f t="shared" si="53"/>
        <v>#DIV/0!</v>
      </c>
      <c r="M112" s="11" t="e">
        <f t="shared" si="53"/>
        <v>#DIV/0!</v>
      </c>
      <c r="N112" s="11" t="e">
        <f t="shared" si="53"/>
        <v>#DIV/0!</v>
      </c>
      <c r="O112" s="90"/>
    </row>
    <row r="113" spans="2:15" x14ac:dyDescent="0.25">
      <c r="B113" s="314" t="s">
        <v>22</v>
      </c>
      <c r="C113" s="279"/>
      <c r="D113" s="11">
        <f t="shared" si="53"/>
        <v>1.1009445383397765E-2</v>
      </c>
      <c r="E113" s="11">
        <f t="shared" si="53"/>
        <v>0.28899085824365378</v>
      </c>
      <c r="F113" s="11">
        <f t="shared" si="53"/>
        <v>-0.21146515822416079</v>
      </c>
      <c r="G113" s="11" t="e">
        <f t="shared" si="53"/>
        <v>#DIV/0!</v>
      </c>
      <c r="H113" s="11" t="e">
        <f t="shared" si="53"/>
        <v>#DIV/0!</v>
      </c>
      <c r="I113" s="11" t="e">
        <f t="shared" si="53"/>
        <v>#DIV/0!</v>
      </c>
      <c r="J113" s="11" t="e">
        <f t="shared" si="53"/>
        <v>#DIV/0!</v>
      </c>
      <c r="K113" s="11" t="e">
        <f t="shared" si="53"/>
        <v>#DIV/0!</v>
      </c>
      <c r="L113" s="11" t="e">
        <f t="shared" si="53"/>
        <v>#DIV/0!</v>
      </c>
      <c r="M113" s="11" t="e">
        <f t="shared" si="53"/>
        <v>#DIV/0!</v>
      </c>
      <c r="N113" s="11" t="e">
        <f t="shared" si="53"/>
        <v>#DIV/0!</v>
      </c>
      <c r="O113" s="90"/>
    </row>
    <row r="114" spans="2:15" x14ac:dyDescent="0.25">
      <c r="B114" s="284" t="s">
        <v>14</v>
      </c>
      <c r="C114" s="315"/>
      <c r="D114" s="295">
        <f t="shared" si="53"/>
        <v>5.2795642796634734E-3</v>
      </c>
      <c r="E114" s="295">
        <f t="shared" si="53"/>
        <v>2.7186331781425155E-2</v>
      </c>
      <c r="F114" s="295">
        <f t="shared" si="53"/>
        <v>-2.782861213058041E-3</v>
      </c>
      <c r="G114" s="295" t="e">
        <f t="shared" si="53"/>
        <v>#DIV/0!</v>
      </c>
      <c r="H114" s="295" t="e">
        <f t="shared" si="53"/>
        <v>#DIV/0!</v>
      </c>
      <c r="I114" s="295" t="e">
        <f t="shared" si="53"/>
        <v>#DIV/0!</v>
      </c>
      <c r="J114" s="295" t="e">
        <f t="shared" si="53"/>
        <v>#DIV/0!</v>
      </c>
      <c r="K114" s="295" t="e">
        <f t="shared" si="53"/>
        <v>#DIV/0!</v>
      </c>
      <c r="L114" s="295" t="e">
        <f t="shared" si="53"/>
        <v>#DIV/0!</v>
      </c>
      <c r="M114" s="295" t="e">
        <f t="shared" si="53"/>
        <v>#DIV/0!</v>
      </c>
      <c r="N114" s="295" t="e">
        <f t="shared" si="53"/>
        <v>#DIV/0!</v>
      </c>
      <c r="O114" s="316"/>
    </row>
    <row r="146" spans="2:16" x14ac:dyDescent="0.25">
      <c r="B146" s="325"/>
      <c r="C146" s="325"/>
      <c r="D146" s="325"/>
      <c r="E146" s="325"/>
      <c r="F146" s="325"/>
      <c r="G146" s="325"/>
      <c r="H146" s="325"/>
      <c r="I146" s="325"/>
      <c r="J146" s="325"/>
      <c r="K146" s="325"/>
      <c r="L146" s="325"/>
      <c r="M146" s="325"/>
      <c r="N146" s="325"/>
      <c r="O146" s="325"/>
      <c r="P146" s="325"/>
    </row>
    <row r="147" spans="2:16" x14ac:dyDescent="0.25">
      <c r="B147" s="325"/>
      <c r="C147" s="325"/>
      <c r="D147" s="325"/>
      <c r="E147" s="325"/>
      <c r="F147" s="325"/>
      <c r="G147" s="325"/>
      <c r="H147" s="325"/>
      <c r="I147" s="325"/>
      <c r="J147" s="325"/>
      <c r="K147" s="325"/>
      <c r="L147" s="325"/>
      <c r="M147" s="325"/>
      <c r="N147" s="325"/>
      <c r="O147" s="325"/>
      <c r="P147" s="325"/>
    </row>
    <row r="148" spans="2:16" x14ac:dyDescent="0.25">
      <c r="B148" s="325"/>
      <c r="C148" s="325"/>
      <c r="D148" s="325"/>
      <c r="E148" s="325"/>
      <c r="F148" s="325"/>
      <c r="G148" s="325"/>
      <c r="H148" s="325"/>
      <c r="I148" s="325"/>
      <c r="J148" s="325"/>
      <c r="K148" s="325"/>
      <c r="L148" s="325"/>
      <c r="M148" s="325"/>
      <c r="N148" s="325"/>
      <c r="O148" s="325"/>
      <c r="P148" s="325"/>
    </row>
    <row r="149" spans="2:16" x14ac:dyDescent="0.25">
      <c r="B149" s="325"/>
      <c r="C149" s="325"/>
      <c r="D149" s="325"/>
      <c r="E149" s="325"/>
      <c r="F149" s="325"/>
      <c r="G149" s="325"/>
      <c r="H149" s="325"/>
      <c r="I149" s="325"/>
      <c r="J149" s="325"/>
      <c r="K149" s="325"/>
      <c r="L149" s="325"/>
      <c r="M149" s="325"/>
      <c r="N149" s="325"/>
      <c r="O149" s="325"/>
      <c r="P149" s="325"/>
    </row>
    <row r="150" spans="2:16" x14ac:dyDescent="0.25"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</row>
    <row r="151" spans="2:16" x14ac:dyDescent="0.25">
      <c r="B151" s="325"/>
      <c r="C151" s="325"/>
      <c r="D151" s="325"/>
      <c r="E151" s="325"/>
      <c r="F151" s="325"/>
      <c r="G151" s="325"/>
      <c r="H151" s="325"/>
      <c r="I151" s="325"/>
      <c r="J151" s="325"/>
      <c r="K151" s="325"/>
      <c r="L151" s="325"/>
      <c r="M151" s="325"/>
      <c r="N151" s="325"/>
      <c r="O151" s="325"/>
      <c r="P151" s="325"/>
    </row>
    <row r="152" spans="2:16" x14ac:dyDescent="0.25">
      <c r="B152" s="325"/>
      <c r="C152" s="325"/>
      <c r="D152" s="325"/>
      <c r="E152" s="325"/>
      <c r="F152" s="325"/>
      <c r="G152" s="325"/>
      <c r="H152" s="325"/>
      <c r="I152" s="325"/>
      <c r="J152" s="325"/>
      <c r="K152" s="325"/>
      <c r="L152" s="325"/>
      <c r="M152" s="325"/>
      <c r="N152" s="325"/>
      <c r="O152" s="325"/>
      <c r="P152" s="325"/>
    </row>
    <row r="153" spans="2:16" x14ac:dyDescent="0.25">
      <c r="B153" s="325"/>
      <c r="C153" s="325"/>
      <c r="D153" s="325"/>
      <c r="E153" s="325"/>
      <c r="F153" s="325"/>
      <c r="G153" s="325"/>
      <c r="H153" s="325"/>
      <c r="I153" s="325"/>
      <c r="J153" s="325"/>
      <c r="K153" s="325"/>
      <c r="L153" s="325"/>
      <c r="M153" s="325"/>
      <c r="N153" s="325"/>
      <c r="O153" s="325"/>
      <c r="P153" s="325"/>
    </row>
    <row r="154" spans="2:16" x14ac:dyDescent="0.25">
      <c r="B154" s="325"/>
      <c r="C154" s="325"/>
      <c r="D154" s="325"/>
      <c r="E154" s="325"/>
      <c r="F154" s="325"/>
      <c r="G154" s="325"/>
      <c r="H154" s="325"/>
      <c r="I154" s="325"/>
      <c r="J154" s="325"/>
      <c r="K154" s="325"/>
      <c r="L154" s="325"/>
      <c r="M154" s="325"/>
      <c r="N154" s="325"/>
      <c r="O154" s="325"/>
      <c r="P154" s="325"/>
    </row>
    <row r="155" spans="2:16" x14ac:dyDescent="0.25">
      <c r="B155" s="325"/>
      <c r="C155" s="325"/>
      <c r="D155" s="325"/>
      <c r="E155" s="325"/>
      <c r="F155" s="325"/>
      <c r="G155" s="325"/>
      <c r="H155" s="325"/>
      <c r="I155" s="325"/>
      <c r="J155" s="325"/>
      <c r="K155" s="325"/>
      <c r="L155" s="325"/>
      <c r="M155" s="325"/>
      <c r="N155" s="325"/>
      <c r="O155" s="325"/>
      <c r="P155" s="325"/>
    </row>
    <row r="156" spans="2:16" x14ac:dyDescent="0.25">
      <c r="B156" s="325"/>
      <c r="C156" s="325"/>
      <c r="D156" s="325"/>
      <c r="E156" s="325"/>
      <c r="F156" s="325"/>
      <c r="G156" s="325"/>
      <c r="H156" s="325"/>
      <c r="I156" s="325"/>
      <c r="J156" s="325"/>
      <c r="K156" s="325"/>
      <c r="L156" s="325"/>
      <c r="M156" s="325"/>
      <c r="N156" s="325"/>
      <c r="O156" s="325"/>
      <c r="P156" s="325"/>
    </row>
    <row r="157" spans="2:16" x14ac:dyDescent="0.25">
      <c r="B157" s="325"/>
      <c r="C157" s="325"/>
      <c r="D157" s="325"/>
      <c r="E157" s="325"/>
      <c r="F157" s="325"/>
      <c r="G157" s="325"/>
      <c r="H157" s="325"/>
      <c r="I157" s="325"/>
      <c r="J157" s="325"/>
      <c r="K157" s="325"/>
      <c r="L157" s="325"/>
      <c r="M157" s="325"/>
      <c r="N157" s="325"/>
      <c r="O157" s="325"/>
      <c r="P157" s="325"/>
    </row>
    <row r="158" spans="2:16" x14ac:dyDescent="0.25">
      <c r="B158" s="325"/>
      <c r="C158" s="325"/>
      <c r="D158" s="325"/>
      <c r="E158" s="325"/>
      <c r="F158" s="325"/>
      <c r="G158" s="325"/>
      <c r="H158" s="325"/>
      <c r="I158" s="325"/>
      <c r="J158" s="325"/>
      <c r="K158" s="325"/>
      <c r="L158" s="325"/>
      <c r="M158" s="325"/>
      <c r="N158" s="325"/>
      <c r="O158" s="325"/>
      <c r="P158" s="325"/>
    </row>
    <row r="159" spans="2:16" x14ac:dyDescent="0.25">
      <c r="B159" s="325"/>
      <c r="C159" s="325"/>
      <c r="D159" s="325"/>
      <c r="E159" s="325"/>
      <c r="F159" s="325"/>
      <c r="G159" s="325"/>
      <c r="H159" s="325"/>
      <c r="I159" s="325"/>
      <c r="J159" s="325"/>
      <c r="K159" s="325"/>
      <c r="L159" s="325"/>
      <c r="M159" s="325"/>
      <c r="N159" s="325"/>
      <c r="O159" s="325"/>
      <c r="P159" s="325"/>
    </row>
    <row r="160" spans="2:16" x14ac:dyDescent="0.25">
      <c r="B160" s="325"/>
      <c r="C160" s="325"/>
      <c r="D160" s="325"/>
      <c r="E160" s="325"/>
      <c r="F160" s="325"/>
      <c r="G160" s="325"/>
      <c r="H160" s="325"/>
      <c r="I160" s="325"/>
      <c r="J160" s="325"/>
      <c r="K160" s="325"/>
      <c r="L160" s="325"/>
      <c r="M160" s="325"/>
      <c r="N160" s="325"/>
      <c r="O160" s="325"/>
      <c r="P160" s="325"/>
    </row>
    <row r="161" spans="2:16" x14ac:dyDescent="0.25">
      <c r="B161" s="325"/>
      <c r="C161" s="325"/>
      <c r="D161" s="325"/>
      <c r="E161" s="325"/>
      <c r="F161" s="325"/>
      <c r="G161" s="325"/>
      <c r="H161" s="325"/>
      <c r="I161" s="325"/>
      <c r="J161" s="325"/>
      <c r="K161" s="325"/>
      <c r="L161" s="325"/>
      <c r="M161" s="325"/>
      <c r="N161" s="325"/>
      <c r="O161" s="325"/>
      <c r="P161" s="325"/>
    </row>
    <row r="162" spans="2:16" x14ac:dyDescent="0.25">
      <c r="B162" s="325"/>
      <c r="C162" s="325"/>
      <c r="D162" s="325"/>
      <c r="E162" s="325"/>
      <c r="F162" s="325"/>
      <c r="G162" s="325"/>
      <c r="H162" s="325"/>
      <c r="I162" s="325"/>
      <c r="J162" s="325"/>
      <c r="K162" s="325"/>
      <c r="L162" s="325"/>
      <c r="M162" s="325"/>
      <c r="N162" s="325"/>
      <c r="O162" s="325"/>
      <c r="P162" s="325"/>
    </row>
    <row r="163" spans="2:16" x14ac:dyDescent="0.25">
      <c r="B163" s="325"/>
      <c r="C163" s="325"/>
      <c r="D163" s="325"/>
      <c r="E163" s="325"/>
      <c r="F163" s="325"/>
      <c r="G163" s="325"/>
      <c r="H163" s="325"/>
      <c r="I163" s="325"/>
      <c r="J163" s="325"/>
      <c r="K163" s="325"/>
      <c r="L163" s="325"/>
      <c r="M163" s="325"/>
      <c r="N163" s="325"/>
      <c r="O163" s="325"/>
      <c r="P163" s="325"/>
    </row>
    <row r="164" spans="2:16" x14ac:dyDescent="0.25">
      <c r="B164" s="325"/>
      <c r="C164" s="325"/>
      <c r="D164" s="325"/>
      <c r="E164" s="325"/>
      <c r="F164" s="325"/>
      <c r="G164" s="325"/>
      <c r="H164" s="325"/>
      <c r="I164" s="325"/>
      <c r="J164" s="325"/>
      <c r="K164" s="325"/>
      <c r="L164" s="325"/>
      <c r="M164" s="325"/>
      <c r="N164" s="325"/>
      <c r="O164" s="325"/>
      <c r="P164" s="325"/>
    </row>
    <row r="165" spans="2:16" x14ac:dyDescent="0.25">
      <c r="B165" s="325"/>
      <c r="C165" s="325"/>
      <c r="D165" s="325"/>
      <c r="E165" s="325"/>
      <c r="F165" s="325"/>
      <c r="G165" s="325"/>
      <c r="H165" s="325"/>
      <c r="I165" s="325"/>
      <c r="J165" s="325"/>
      <c r="K165" s="325"/>
      <c r="L165" s="325"/>
      <c r="M165" s="325"/>
      <c r="N165" s="325"/>
      <c r="O165" s="325"/>
      <c r="P165" s="325"/>
    </row>
    <row r="166" spans="2:16" x14ac:dyDescent="0.25">
      <c r="B166" s="325"/>
      <c r="C166" s="325"/>
      <c r="D166" s="325"/>
      <c r="E166" s="325"/>
      <c r="F166" s="325"/>
      <c r="G166" s="325"/>
      <c r="H166" s="325"/>
      <c r="I166" s="325"/>
      <c r="J166" s="325"/>
      <c r="K166" s="325"/>
      <c r="L166" s="325"/>
      <c r="M166" s="325"/>
      <c r="N166" s="325"/>
      <c r="O166" s="325"/>
      <c r="P166" s="325"/>
    </row>
    <row r="167" spans="2:16" x14ac:dyDescent="0.25">
      <c r="B167" s="325"/>
      <c r="C167" s="325"/>
      <c r="D167" s="325"/>
      <c r="E167" s="325"/>
      <c r="F167" s="325"/>
      <c r="G167" s="325"/>
      <c r="H167" s="325"/>
      <c r="I167" s="325"/>
      <c r="J167" s="325"/>
      <c r="K167" s="325"/>
      <c r="L167" s="325"/>
      <c r="M167" s="325"/>
      <c r="N167" s="325"/>
      <c r="O167" s="325"/>
      <c r="P167" s="325"/>
    </row>
    <row r="168" spans="2:16" x14ac:dyDescent="0.25">
      <c r="B168" s="325"/>
      <c r="C168" s="325"/>
      <c r="D168" s="325"/>
      <c r="E168" s="325"/>
      <c r="F168" s="325"/>
      <c r="G168" s="325"/>
      <c r="H168" s="325"/>
      <c r="I168" s="325"/>
      <c r="J168" s="325"/>
      <c r="K168" s="325"/>
      <c r="L168" s="325"/>
      <c r="M168" s="325"/>
      <c r="N168" s="325"/>
      <c r="O168" s="325"/>
      <c r="P168" s="325"/>
    </row>
    <row r="169" spans="2:16" x14ac:dyDescent="0.25">
      <c r="B169" s="325"/>
      <c r="C169" s="325"/>
      <c r="D169" s="325"/>
      <c r="E169" s="325"/>
      <c r="F169" s="325"/>
      <c r="G169" s="325"/>
      <c r="H169" s="325"/>
      <c r="I169" s="325"/>
      <c r="J169" s="325"/>
      <c r="K169" s="325"/>
      <c r="L169" s="325"/>
      <c r="M169" s="325"/>
      <c r="N169" s="325"/>
      <c r="O169" s="325"/>
      <c r="P169" s="325"/>
    </row>
    <row r="170" spans="2:16" x14ac:dyDescent="0.25">
      <c r="B170" s="325"/>
      <c r="C170" s="325"/>
      <c r="D170" s="325"/>
      <c r="E170" s="325"/>
      <c r="F170" s="325"/>
      <c r="G170" s="325"/>
      <c r="H170" s="325"/>
      <c r="I170" s="325"/>
      <c r="J170" s="325"/>
      <c r="K170" s="325"/>
      <c r="L170" s="325"/>
      <c r="M170" s="325"/>
      <c r="N170" s="325"/>
      <c r="O170" s="325"/>
      <c r="P170" s="325"/>
    </row>
    <row r="171" spans="2:16" x14ac:dyDescent="0.25">
      <c r="B171" s="325"/>
      <c r="C171" s="325"/>
      <c r="D171" s="325"/>
      <c r="E171" s="325"/>
      <c r="F171" s="325"/>
      <c r="G171" s="325"/>
      <c r="H171" s="325"/>
      <c r="I171" s="325"/>
      <c r="J171" s="325"/>
      <c r="K171" s="325"/>
      <c r="L171" s="325"/>
      <c r="M171" s="325"/>
      <c r="N171" s="325"/>
      <c r="O171" s="325"/>
      <c r="P171" s="325"/>
    </row>
    <row r="172" spans="2:16" x14ac:dyDescent="0.25">
      <c r="B172" s="325"/>
      <c r="C172" s="325"/>
      <c r="D172" s="325"/>
      <c r="E172" s="325"/>
      <c r="F172" s="325"/>
      <c r="G172" s="325"/>
      <c r="H172" s="325"/>
      <c r="I172" s="325"/>
      <c r="J172" s="325"/>
      <c r="K172" s="325"/>
      <c r="L172" s="325"/>
      <c r="M172" s="325"/>
      <c r="N172" s="325"/>
      <c r="O172" s="325"/>
      <c r="P172" s="325"/>
    </row>
    <row r="173" spans="2:16" x14ac:dyDescent="0.25">
      <c r="B173" s="325"/>
      <c r="C173" s="325"/>
      <c r="D173" s="325"/>
      <c r="E173" s="325"/>
      <c r="F173" s="325"/>
      <c r="G173" s="325"/>
      <c r="H173" s="325"/>
      <c r="I173" s="325"/>
      <c r="J173" s="325"/>
      <c r="K173" s="325"/>
      <c r="L173" s="325"/>
      <c r="M173" s="325"/>
      <c r="N173" s="325"/>
      <c r="O173" s="325"/>
      <c r="P173" s="325"/>
    </row>
    <row r="174" spans="2:16" x14ac:dyDescent="0.25">
      <c r="B174" s="325"/>
      <c r="C174" s="325"/>
      <c r="D174" s="325"/>
      <c r="E174" s="325"/>
      <c r="F174" s="325"/>
      <c r="G174" s="325"/>
      <c r="H174" s="325"/>
      <c r="I174" s="325"/>
      <c r="J174" s="325"/>
      <c r="K174" s="325"/>
      <c r="L174" s="325"/>
      <c r="M174" s="325"/>
      <c r="N174" s="325"/>
      <c r="O174" s="325"/>
      <c r="P174" s="325"/>
    </row>
    <row r="175" spans="2:16" x14ac:dyDescent="0.25">
      <c r="B175" s="325"/>
      <c r="C175" s="325"/>
      <c r="D175" s="325"/>
      <c r="E175" s="325"/>
      <c r="F175" s="325"/>
      <c r="G175" s="325"/>
      <c r="H175" s="325"/>
      <c r="I175" s="325"/>
      <c r="J175" s="325"/>
      <c r="K175" s="325"/>
      <c r="L175" s="325"/>
      <c r="M175" s="325"/>
      <c r="N175" s="325"/>
      <c r="O175" s="325"/>
      <c r="P175" s="325"/>
    </row>
    <row r="176" spans="2:16" x14ac:dyDescent="0.25">
      <c r="B176" s="325"/>
      <c r="C176" s="325"/>
      <c r="D176" s="325"/>
      <c r="E176" s="325"/>
      <c r="F176" s="325"/>
      <c r="G176" s="325"/>
      <c r="H176" s="325"/>
      <c r="I176" s="325"/>
      <c r="J176" s="325"/>
      <c r="K176" s="325"/>
      <c r="L176" s="325"/>
      <c r="M176" s="325"/>
      <c r="N176" s="325"/>
      <c r="O176" s="325"/>
      <c r="P176" s="325"/>
    </row>
    <row r="177" spans="2:16" x14ac:dyDescent="0.25">
      <c r="B177" s="325"/>
      <c r="C177" s="325"/>
      <c r="D177" s="325"/>
      <c r="E177" s="325"/>
      <c r="F177" s="325"/>
      <c r="G177" s="325"/>
      <c r="H177" s="325"/>
      <c r="I177" s="325"/>
      <c r="J177" s="325"/>
      <c r="K177" s="325"/>
      <c r="L177" s="325"/>
      <c r="M177" s="325"/>
      <c r="N177" s="325"/>
      <c r="O177" s="325"/>
      <c r="P177" s="325"/>
    </row>
    <row r="178" spans="2:16" x14ac:dyDescent="0.25">
      <c r="B178" s="325"/>
      <c r="C178" s="325"/>
      <c r="D178" s="325"/>
      <c r="E178" s="325"/>
      <c r="F178" s="325"/>
      <c r="G178" s="325"/>
      <c r="H178" s="325"/>
      <c r="I178" s="325"/>
      <c r="J178" s="325"/>
      <c r="K178" s="325"/>
      <c r="L178" s="325"/>
      <c r="M178" s="325"/>
      <c r="N178" s="325"/>
      <c r="O178" s="325"/>
      <c r="P178" s="325"/>
    </row>
    <row r="179" spans="2:16" x14ac:dyDescent="0.25">
      <c r="B179" s="325"/>
      <c r="C179" s="325"/>
      <c r="D179" s="325"/>
      <c r="E179" s="325"/>
      <c r="F179" s="325"/>
      <c r="G179" s="325"/>
      <c r="H179" s="325"/>
      <c r="I179" s="325"/>
      <c r="J179" s="325"/>
      <c r="K179" s="325"/>
      <c r="L179" s="325"/>
      <c r="M179" s="325"/>
      <c r="N179" s="325"/>
      <c r="O179" s="325"/>
      <c r="P179" s="325"/>
    </row>
    <row r="180" spans="2:16" x14ac:dyDescent="0.25">
      <c r="B180" s="325"/>
      <c r="C180" s="325"/>
      <c r="D180" s="325"/>
      <c r="E180" s="325"/>
      <c r="F180" s="325"/>
      <c r="G180" s="325"/>
      <c r="H180" s="325"/>
      <c r="I180" s="325"/>
      <c r="J180" s="325"/>
      <c r="K180" s="325"/>
      <c r="L180" s="325"/>
      <c r="M180" s="325"/>
      <c r="N180" s="325"/>
      <c r="O180" s="325"/>
      <c r="P180" s="325"/>
    </row>
    <row r="181" spans="2:16" x14ac:dyDescent="0.25">
      <c r="B181" s="325"/>
      <c r="C181" s="325"/>
      <c r="D181" s="325"/>
      <c r="E181" s="325"/>
      <c r="F181" s="325"/>
      <c r="G181" s="325"/>
      <c r="H181" s="325"/>
      <c r="I181" s="325"/>
      <c r="J181" s="325"/>
      <c r="K181" s="325"/>
      <c r="L181" s="325"/>
      <c r="M181" s="325"/>
      <c r="N181" s="325"/>
      <c r="O181" s="325"/>
      <c r="P181" s="325"/>
    </row>
    <row r="182" spans="2:16" x14ac:dyDescent="0.25">
      <c r="B182" s="325"/>
      <c r="C182" s="325"/>
      <c r="D182" s="325"/>
      <c r="E182" s="325"/>
      <c r="F182" s="325"/>
      <c r="G182" s="325"/>
      <c r="H182" s="325"/>
      <c r="I182" s="325"/>
      <c r="J182" s="325"/>
      <c r="K182" s="325"/>
      <c r="L182" s="325"/>
      <c r="M182" s="325"/>
      <c r="N182" s="325"/>
      <c r="O182" s="325"/>
      <c r="P182" s="325"/>
    </row>
    <row r="183" spans="2:16" x14ac:dyDescent="0.25">
      <c r="B183" s="325"/>
      <c r="C183" s="325"/>
      <c r="D183" s="325"/>
      <c r="E183" s="325"/>
      <c r="F183" s="325"/>
      <c r="G183" s="325"/>
      <c r="H183" s="325"/>
      <c r="I183" s="325"/>
      <c r="J183" s="325"/>
      <c r="K183" s="325"/>
      <c r="L183" s="325"/>
      <c r="M183" s="325"/>
      <c r="N183" s="325"/>
      <c r="O183" s="325"/>
      <c r="P183" s="325"/>
    </row>
    <row r="184" spans="2:16" x14ac:dyDescent="0.25">
      <c r="B184" s="325"/>
      <c r="C184" s="325"/>
      <c r="D184" s="325"/>
      <c r="E184" s="325"/>
      <c r="F184" s="325"/>
      <c r="G184" s="325"/>
      <c r="H184" s="325"/>
      <c r="I184" s="325"/>
      <c r="J184" s="325"/>
      <c r="K184" s="325"/>
      <c r="L184" s="325"/>
      <c r="M184" s="325"/>
      <c r="N184" s="325"/>
      <c r="O184" s="325"/>
      <c r="P184" s="325"/>
    </row>
  </sheetData>
  <conditionalFormatting sqref="C185:N1048576 C1:N115">
    <cfRule type="containsText" dxfId="205" priority="5" operator="containsText" text="*">
      <formula>NOT(ISERROR(SEARCH("*",C1)))</formula>
    </cfRule>
    <cfRule type="containsText" priority="6" operator="containsText" text="*">
      <formula>NOT(ISERROR(SEARCH("*",C1)))</formula>
    </cfRule>
  </conditionalFormatting>
  <conditionalFormatting sqref="C185:I1048576 C1:I8 C39:I115 D39:K49 C9:N38">
    <cfRule type="containsText" dxfId="204" priority="4" operator="containsText" text="*">
      <formula>NOT(ISERROR(SEARCH("*",C1)))</formula>
    </cfRule>
  </conditionalFormatting>
  <conditionalFormatting sqref="J76:K76">
    <cfRule type="containsText" dxfId="203" priority="1" operator="containsText" text="*">
      <formula>NOT(ISERROR(SEARCH("*",J76)))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D114"/>
  <sheetViews>
    <sheetView showGridLines="0" topLeftCell="A4" zoomScale="70" zoomScaleNormal="70" workbookViewId="0">
      <selection activeCell="L29" sqref="L29"/>
    </sheetView>
  </sheetViews>
  <sheetFormatPr baseColWidth="10" defaultRowHeight="15.75" x14ac:dyDescent="0.25"/>
  <cols>
    <col min="1" max="1" width="2.85546875" style="95" customWidth="1"/>
    <col min="2" max="2" width="26.5703125" style="95" customWidth="1"/>
    <col min="3" max="3" width="11.7109375" style="95" bestFit="1" customWidth="1"/>
    <col min="4" max="4" width="11.42578125" style="95"/>
    <col min="5" max="5" width="11.7109375" style="95" bestFit="1" customWidth="1"/>
    <col min="6" max="10" width="11.42578125" style="95"/>
    <col min="11" max="11" width="15" style="95" bestFit="1" customWidth="1"/>
    <col min="12" max="12" width="11.7109375" style="95" bestFit="1" customWidth="1"/>
    <col min="13" max="13" width="14.5703125" style="95" bestFit="1" customWidth="1"/>
    <col min="14" max="14" width="13.5703125" style="95" bestFit="1" customWidth="1"/>
    <col min="15" max="15" width="13.42578125" style="95" bestFit="1" customWidth="1"/>
    <col min="16" max="16" width="11.42578125" style="95"/>
    <col min="17" max="17" width="24.7109375" style="95" customWidth="1"/>
    <col min="18" max="24" width="12.140625" style="95" bestFit="1" customWidth="1"/>
    <col min="25" max="25" width="10.7109375" style="95" bestFit="1" customWidth="1"/>
    <col min="26" max="26" width="15" style="95" bestFit="1" customWidth="1"/>
    <col min="27" max="27" width="11.7109375" style="95" bestFit="1" customWidth="1"/>
    <col min="28" max="28" width="14.5703125" style="95" bestFit="1" customWidth="1"/>
    <col min="29" max="29" width="13.5703125" style="95" bestFit="1" customWidth="1"/>
    <col min="30" max="30" width="13.42578125" style="95" bestFit="1" customWidth="1"/>
    <col min="31" max="257" width="11.42578125" style="95"/>
    <col min="258" max="258" width="26.5703125" style="95" customWidth="1"/>
    <col min="259" max="259" width="11.7109375" style="95" bestFit="1" customWidth="1"/>
    <col min="260" max="260" width="11.42578125" style="95"/>
    <col min="261" max="261" width="11.7109375" style="95" bestFit="1" customWidth="1"/>
    <col min="262" max="272" width="11.42578125" style="95"/>
    <col min="273" max="273" width="24.7109375" style="95" customWidth="1"/>
    <col min="274" max="513" width="11.42578125" style="95"/>
    <col min="514" max="514" width="26.5703125" style="95" customWidth="1"/>
    <col min="515" max="515" width="11.7109375" style="95" bestFit="1" customWidth="1"/>
    <col min="516" max="516" width="11.42578125" style="95"/>
    <col min="517" max="517" width="11.7109375" style="95" bestFit="1" customWidth="1"/>
    <col min="518" max="528" width="11.42578125" style="95"/>
    <col min="529" max="529" width="24.7109375" style="95" customWidth="1"/>
    <col min="530" max="769" width="11.42578125" style="95"/>
    <col min="770" max="770" width="26.5703125" style="95" customWidth="1"/>
    <col min="771" max="771" width="11.7109375" style="95" bestFit="1" customWidth="1"/>
    <col min="772" max="772" width="11.42578125" style="95"/>
    <col min="773" max="773" width="11.7109375" style="95" bestFit="1" customWidth="1"/>
    <col min="774" max="784" width="11.42578125" style="95"/>
    <col min="785" max="785" width="24.7109375" style="95" customWidth="1"/>
    <col min="786" max="1025" width="11.42578125" style="95"/>
    <col min="1026" max="1026" width="26.5703125" style="95" customWidth="1"/>
    <col min="1027" max="1027" width="11.7109375" style="95" bestFit="1" customWidth="1"/>
    <col min="1028" max="1028" width="11.42578125" style="95"/>
    <col min="1029" max="1029" width="11.7109375" style="95" bestFit="1" customWidth="1"/>
    <col min="1030" max="1040" width="11.42578125" style="95"/>
    <col min="1041" max="1041" width="24.7109375" style="95" customWidth="1"/>
    <col min="1042" max="1281" width="11.42578125" style="95"/>
    <col min="1282" max="1282" width="26.5703125" style="95" customWidth="1"/>
    <col min="1283" max="1283" width="11.7109375" style="95" bestFit="1" customWidth="1"/>
    <col min="1284" max="1284" width="11.42578125" style="95"/>
    <col min="1285" max="1285" width="11.7109375" style="95" bestFit="1" customWidth="1"/>
    <col min="1286" max="1296" width="11.42578125" style="95"/>
    <col min="1297" max="1297" width="24.7109375" style="95" customWidth="1"/>
    <col min="1298" max="1537" width="11.42578125" style="95"/>
    <col min="1538" max="1538" width="26.5703125" style="95" customWidth="1"/>
    <col min="1539" max="1539" width="11.7109375" style="95" bestFit="1" customWidth="1"/>
    <col min="1540" max="1540" width="11.42578125" style="95"/>
    <col min="1541" max="1541" width="11.7109375" style="95" bestFit="1" customWidth="1"/>
    <col min="1542" max="1552" width="11.42578125" style="95"/>
    <col min="1553" max="1553" width="24.7109375" style="95" customWidth="1"/>
    <col min="1554" max="1793" width="11.42578125" style="95"/>
    <col min="1794" max="1794" width="26.5703125" style="95" customWidth="1"/>
    <col min="1795" max="1795" width="11.7109375" style="95" bestFit="1" customWidth="1"/>
    <col min="1796" max="1796" width="11.42578125" style="95"/>
    <col min="1797" max="1797" width="11.7109375" style="95" bestFit="1" customWidth="1"/>
    <col min="1798" max="1808" width="11.42578125" style="95"/>
    <col min="1809" max="1809" width="24.7109375" style="95" customWidth="1"/>
    <col min="1810" max="2049" width="11.42578125" style="95"/>
    <col min="2050" max="2050" width="26.5703125" style="95" customWidth="1"/>
    <col min="2051" max="2051" width="11.7109375" style="95" bestFit="1" customWidth="1"/>
    <col min="2052" max="2052" width="11.42578125" style="95"/>
    <col min="2053" max="2053" width="11.7109375" style="95" bestFit="1" customWidth="1"/>
    <col min="2054" max="2064" width="11.42578125" style="95"/>
    <col min="2065" max="2065" width="24.7109375" style="95" customWidth="1"/>
    <col min="2066" max="2305" width="11.42578125" style="95"/>
    <col min="2306" max="2306" width="26.5703125" style="95" customWidth="1"/>
    <col min="2307" max="2307" width="11.7109375" style="95" bestFit="1" customWidth="1"/>
    <col min="2308" max="2308" width="11.42578125" style="95"/>
    <col min="2309" max="2309" width="11.7109375" style="95" bestFit="1" customWidth="1"/>
    <col min="2310" max="2320" width="11.42578125" style="95"/>
    <col min="2321" max="2321" width="24.7109375" style="95" customWidth="1"/>
    <col min="2322" max="2561" width="11.42578125" style="95"/>
    <col min="2562" max="2562" width="26.5703125" style="95" customWidth="1"/>
    <col min="2563" max="2563" width="11.7109375" style="95" bestFit="1" customWidth="1"/>
    <col min="2564" max="2564" width="11.42578125" style="95"/>
    <col min="2565" max="2565" width="11.7109375" style="95" bestFit="1" customWidth="1"/>
    <col min="2566" max="2576" width="11.42578125" style="95"/>
    <col min="2577" max="2577" width="24.7109375" style="95" customWidth="1"/>
    <col min="2578" max="2817" width="11.42578125" style="95"/>
    <col min="2818" max="2818" width="26.5703125" style="95" customWidth="1"/>
    <col min="2819" max="2819" width="11.7109375" style="95" bestFit="1" customWidth="1"/>
    <col min="2820" max="2820" width="11.42578125" style="95"/>
    <col min="2821" max="2821" width="11.7109375" style="95" bestFit="1" customWidth="1"/>
    <col min="2822" max="2832" width="11.42578125" style="95"/>
    <col min="2833" max="2833" width="24.7109375" style="95" customWidth="1"/>
    <col min="2834" max="3073" width="11.42578125" style="95"/>
    <col min="3074" max="3074" width="26.5703125" style="95" customWidth="1"/>
    <col min="3075" max="3075" width="11.7109375" style="95" bestFit="1" customWidth="1"/>
    <col min="3076" max="3076" width="11.42578125" style="95"/>
    <col min="3077" max="3077" width="11.7109375" style="95" bestFit="1" customWidth="1"/>
    <col min="3078" max="3088" width="11.42578125" style="95"/>
    <col min="3089" max="3089" width="24.7109375" style="95" customWidth="1"/>
    <col min="3090" max="3329" width="11.42578125" style="95"/>
    <col min="3330" max="3330" width="26.5703125" style="95" customWidth="1"/>
    <col min="3331" max="3331" width="11.7109375" style="95" bestFit="1" customWidth="1"/>
    <col min="3332" max="3332" width="11.42578125" style="95"/>
    <col min="3333" max="3333" width="11.7109375" style="95" bestFit="1" customWidth="1"/>
    <col min="3334" max="3344" width="11.42578125" style="95"/>
    <col min="3345" max="3345" width="24.7109375" style="95" customWidth="1"/>
    <col min="3346" max="3585" width="11.42578125" style="95"/>
    <col min="3586" max="3586" width="26.5703125" style="95" customWidth="1"/>
    <col min="3587" max="3587" width="11.7109375" style="95" bestFit="1" customWidth="1"/>
    <col min="3588" max="3588" width="11.42578125" style="95"/>
    <col min="3589" max="3589" width="11.7109375" style="95" bestFit="1" customWidth="1"/>
    <col min="3590" max="3600" width="11.42578125" style="95"/>
    <col min="3601" max="3601" width="24.7109375" style="95" customWidth="1"/>
    <col min="3602" max="3841" width="11.42578125" style="95"/>
    <col min="3842" max="3842" width="26.5703125" style="95" customWidth="1"/>
    <col min="3843" max="3843" width="11.7109375" style="95" bestFit="1" customWidth="1"/>
    <col min="3844" max="3844" width="11.42578125" style="95"/>
    <col min="3845" max="3845" width="11.7109375" style="95" bestFit="1" customWidth="1"/>
    <col min="3846" max="3856" width="11.42578125" style="95"/>
    <col min="3857" max="3857" width="24.7109375" style="95" customWidth="1"/>
    <col min="3858" max="4097" width="11.42578125" style="95"/>
    <col min="4098" max="4098" width="26.5703125" style="95" customWidth="1"/>
    <col min="4099" max="4099" width="11.7109375" style="95" bestFit="1" customWidth="1"/>
    <col min="4100" max="4100" width="11.42578125" style="95"/>
    <col min="4101" max="4101" width="11.7109375" style="95" bestFit="1" customWidth="1"/>
    <col min="4102" max="4112" width="11.42578125" style="95"/>
    <col min="4113" max="4113" width="24.7109375" style="95" customWidth="1"/>
    <col min="4114" max="4353" width="11.42578125" style="95"/>
    <col min="4354" max="4354" width="26.5703125" style="95" customWidth="1"/>
    <col min="4355" max="4355" width="11.7109375" style="95" bestFit="1" customWidth="1"/>
    <col min="4356" max="4356" width="11.42578125" style="95"/>
    <col min="4357" max="4357" width="11.7109375" style="95" bestFit="1" customWidth="1"/>
    <col min="4358" max="4368" width="11.42578125" style="95"/>
    <col min="4369" max="4369" width="24.7109375" style="95" customWidth="1"/>
    <col min="4370" max="4609" width="11.42578125" style="95"/>
    <col min="4610" max="4610" width="26.5703125" style="95" customWidth="1"/>
    <col min="4611" max="4611" width="11.7109375" style="95" bestFit="1" customWidth="1"/>
    <col min="4612" max="4612" width="11.42578125" style="95"/>
    <col min="4613" max="4613" width="11.7109375" style="95" bestFit="1" customWidth="1"/>
    <col min="4614" max="4624" width="11.42578125" style="95"/>
    <col min="4625" max="4625" width="24.7109375" style="95" customWidth="1"/>
    <col min="4626" max="4865" width="11.42578125" style="95"/>
    <col min="4866" max="4866" width="26.5703125" style="95" customWidth="1"/>
    <col min="4867" max="4867" width="11.7109375" style="95" bestFit="1" customWidth="1"/>
    <col min="4868" max="4868" width="11.42578125" style="95"/>
    <col min="4869" max="4869" width="11.7109375" style="95" bestFit="1" customWidth="1"/>
    <col min="4870" max="4880" width="11.42578125" style="95"/>
    <col min="4881" max="4881" width="24.7109375" style="95" customWidth="1"/>
    <col min="4882" max="5121" width="11.42578125" style="95"/>
    <col min="5122" max="5122" width="26.5703125" style="95" customWidth="1"/>
    <col min="5123" max="5123" width="11.7109375" style="95" bestFit="1" customWidth="1"/>
    <col min="5124" max="5124" width="11.42578125" style="95"/>
    <col min="5125" max="5125" width="11.7109375" style="95" bestFit="1" customWidth="1"/>
    <col min="5126" max="5136" width="11.42578125" style="95"/>
    <col min="5137" max="5137" width="24.7109375" style="95" customWidth="1"/>
    <col min="5138" max="5377" width="11.42578125" style="95"/>
    <col min="5378" max="5378" width="26.5703125" style="95" customWidth="1"/>
    <col min="5379" max="5379" width="11.7109375" style="95" bestFit="1" customWidth="1"/>
    <col min="5380" max="5380" width="11.42578125" style="95"/>
    <col min="5381" max="5381" width="11.7109375" style="95" bestFit="1" customWidth="1"/>
    <col min="5382" max="5392" width="11.42578125" style="95"/>
    <col min="5393" max="5393" width="24.7109375" style="95" customWidth="1"/>
    <col min="5394" max="5633" width="11.42578125" style="95"/>
    <col min="5634" max="5634" width="26.5703125" style="95" customWidth="1"/>
    <col min="5635" max="5635" width="11.7109375" style="95" bestFit="1" customWidth="1"/>
    <col min="5636" max="5636" width="11.42578125" style="95"/>
    <col min="5637" max="5637" width="11.7109375" style="95" bestFit="1" customWidth="1"/>
    <col min="5638" max="5648" width="11.42578125" style="95"/>
    <col min="5649" max="5649" width="24.7109375" style="95" customWidth="1"/>
    <col min="5650" max="5889" width="11.42578125" style="95"/>
    <col min="5890" max="5890" width="26.5703125" style="95" customWidth="1"/>
    <col min="5891" max="5891" width="11.7109375" style="95" bestFit="1" customWidth="1"/>
    <col min="5892" max="5892" width="11.42578125" style="95"/>
    <col min="5893" max="5893" width="11.7109375" style="95" bestFit="1" customWidth="1"/>
    <col min="5894" max="5904" width="11.42578125" style="95"/>
    <col min="5905" max="5905" width="24.7109375" style="95" customWidth="1"/>
    <col min="5906" max="6145" width="11.42578125" style="95"/>
    <col min="6146" max="6146" width="26.5703125" style="95" customWidth="1"/>
    <col min="6147" max="6147" width="11.7109375" style="95" bestFit="1" customWidth="1"/>
    <col min="6148" max="6148" width="11.42578125" style="95"/>
    <col min="6149" max="6149" width="11.7109375" style="95" bestFit="1" customWidth="1"/>
    <col min="6150" max="6160" width="11.42578125" style="95"/>
    <col min="6161" max="6161" width="24.7109375" style="95" customWidth="1"/>
    <col min="6162" max="6401" width="11.42578125" style="95"/>
    <col min="6402" max="6402" width="26.5703125" style="95" customWidth="1"/>
    <col min="6403" max="6403" width="11.7109375" style="95" bestFit="1" customWidth="1"/>
    <col min="6404" max="6404" width="11.42578125" style="95"/>
    <col min="6405" max="6405" width="11.7109375" style="95" bestFit="1" customWidth="1"/>
    <col min="6406" max="6416" width="11.42578125" style="95"/>
    <col min="6417" max="6417" width="24.7109375" style="95" customWidth="1"/>
    <col min="6418" max="6657" width="11.42578125" style="95"/>
    <col min="6658" max="6658" width="26.5703125" style="95" customWidth="1"/>
    <col min="6659" max="6659" width="11.7109375" style="95" bestFit="1" customWidth="1"/>
    <col min="6660" max="6660" width="11.42578125" style="95"/>
    <col min="6661" max="6661" width="11.7109375" style="95" bestFit="1" customWidth="1"/>
    <col min="6662" max="6672" width="11.42578125" style="95"/>
    <col min="6673" max="6673" width="24.7109375" style="95" customWidth="1"/>
    <col min="6674" max="6913" width="11.42578125" style="95"/>
    <col min="6914" max="6914" width="26.5703125" style="95" customWidth="1"/>
    <col min="6915" max="6915" width="11.7109375" style="95" bestFit="1" customWidth="1"/>
    <col min="6916" max="6916" width="11.42578125" style="95"/>
    <col min="6917" max="6917" width="11.7109375" style="95" bestFit="1" customWidth="1"/>
    <col min="6918" max="6928" width="11.42578125" style="95"/>
    <col min="6929" max="6929" width="24.7109375" style="95" customWidth="1"/>
    <col min="6930" max="7169" width="11.42578125" style="95"/>
    <col min="7170" max="7170" width="26.5703125" style="95" customWidth="1"/>
    <col min="7171" max="7171" width="11.7109375" style="95" bestFit="1" customWidth="1"/>
    <col min="7172" max="7172" width="11.42578125" style="95"/>
    <col min="7173" max="7173" width="11.7109375" style="95" bestFit="1" customWidth="1"/>
    <col min="7174" max="7184" width="11.42578125" style="95"/>
    <col min="7185" max="7185" width="24.7109375" style="95" customWidth="1"/>
    <col min="7186" max="7425" width="11.42578125" style="95"/>
    <col min="7426" max="7426" width="26.5703125" style="95" customWidth="1"/>
    <col min="7427" max="7427" width="11.7109375" style="95" bestFit="1" customWidth="1"/>
    <col min="7428" max="7428" width="11.42578125" style="95"/>
    <col min="7429" max="7429" width="11.7109375" style="95" bestFit="1" customWidth="1"/>
    <col min="7430" max="7440" width="11.42578125" style="95"/>
    <col min="7441" max="7441" width="24.7109375" style="95" customWidth="1"/>
    <col min="7442" max="7681" width="11.42578125" style="95"/>
    <col min="7682" max="7682" width="26.5703125" style="95" customWidth="1"/>
    <col min="7683" max="7683" width="11.7109375" style="95" bestFit="1" customWidth="1"/>
    <col min="7684" max="7684" width="11.42578125" style="95"/>
    <col min="7685" max="7685" width="11.7109375" style="95" bestFit="1" customWidth="1"/>
    <col min="7686" max="7696" width="11.42578125" style="95"/>
    <col min="7697" max="7697" width="24.7109375" style="95" customWidth="1"/>
    <col min="7698" max="7937" width="11.42578125" style="95"/>
    <col min="7938" max="7938" width="26.5703125" style="95" customWidth="1"/>
    <col min="7939" max="7939" width="11.7109375" style="95" bestFit="1" customWidth="1"/>
    <col min="7940" max="7940" width="11.42578125" style="95"/>
    <col min="7941" max="7941" width="11.7109375" style="95" bestFit="1" customWidth="1"/>
    <col min="7942" max="7952" width="11.42578125" style="95"/>
    <col min="7953" max="7953" width="24.7109375" style="95" customWidth="1"/>
    <col min="7954" max="8193" width="11.42578125" style="95"/>
    <col min="8194" max="8194" width="26.5703125" style="95" customWidth="1"/>
    <col min="8195" max="8195" width="11.7109375" style="95" bestFit="1" customWidth="1"/>
    <col min="8196" max="8196" width="11.42578125" style="95"/>
    <col min="8197" max="8197" width="11.7109375" style="95" bestFit="1" customWidth="1"/>
    <col min="8198" max="8208" width="11.42578125" style="95"/>
    <col min="8209" max="8209" width="24.7109375" style="95" customWidth="1"/>
    <col min="8210" max="8449" width="11.42578125" style="95"/>
    <col min="8450" max="8450" width="26.5703125" style="95" customWidth="1"/>
    <col min="8451" max="8451" width="11.7109375" style="95" bestFit="1" customWidth="1"/>
    <col min="8452" max="8452" width="11.42578125" style="95"/>
    <col min="8453" max="8453" width="11.7109375" style="95" bestFit="1" customWidth="1"/>
    <col min="8454" max="8464" width="11.42578125" style="95"/>
    <col min="8465" max="8465" width="24.7109375" style="95" customWidth="1"/>
    <col min="8466" max="8705" width="11.42578125" style="95"/>
    <col min="8706" max="8706" width="26.5703125" style="95" customWidth="1"/>
    <col min="8707" max="8707" width="11.7109375" style="95" bestFit="1" customWidth="1"/>
    <col min="8708" max="8708" width="11.42578125" style="95"/>
    <col min="8709" max="8709" width="11.7109375" style="95" bestFit="1" customWidth="1"/>
    <col min="8710" max="8720" width="11.42578125" style="95"/>
    <col min="8721" max="8721" width="24.7109375" style="95" customWidth="1"/>
    <col min="8722" max="8961" width="11.42578125" style="95"/>
    <col min="8962" max="8962" width="26.5703125" style="95" customWidth="1"/>
    <col min="8963" max="8963" width="11.7109375" style="95" bestFit="1" customWidth="1"/>
    <col min="8964" max="8964" width="11.42578125" style="95"/>
    <col min="8965" max="8965" width="11.7109375" style="95" bestFit="1" customWidth="1"/>
    <col min="8966" max="8976" width="11.42578125" style="95"/>
    <col min="8977" max="8977" width="24.7109375" style="95" customWidth="1"/>
    <col min="8978" max="9217" width="11.42578125" style="95"/>
    <col min="9218" max="9218" width="26.5703125" style="95" customWidth="1"/>
    <col min="9219" max="9219" width="11.7109375" style="95" bestFit="1" customWidth="1"/>
    <col min="9220" max="9220" width="11.42578125" style="95"/>
    <col min="9221" max="9221" width="11.7109375" style="95" bestFit="1" customWidth="1"/>
    <col min="9222" max="9232" width="11.42578125" style="95"/>
    <col min="9233" max="9233" width="24.7109375" style="95" customWidth="1"/>
    <col min="9234" max="9473" width="11.42578125" style="95"/>
    <col min="9474" max="9474" width="26.5703125" style="95" customWidth="1"/>
    <col min="9475" max="9475" width="11.7109375" style="95" bestFit="1" customWidth="1"/>
    <col min="9476" max="9476" width="11.42578125" style="95"/>
    <col min="9477" max="9477" width="11.7109375" style="95" bestFit="1" customWidth="1"/>
    <col min="9478" max="9488" width="11.42578125" style="95"/>
    <col min="9489" max="9489" width="24.7109375" style="95" customWidth="1"/>
    <col min="9490" max="9729" width="11.42578125" style="95"/>
    <col min="9730" max="9730" width="26.5703125" style="95" customWidth="1"/>
    <col min="9731" max="9731" width="11.7109375" style="95" bestFit="1" customWidth="1"/>
    <col min="9732" max="9732" width="11.42578125" style="95"/>
    <col min="9733" max="9733" width="11.7109375" style="95" bestFit="1" customWidth="1"/>
    <col min="9734" max="9744" width="11.42578125" style="95"/>
    <col min="9745" max="9745" width="24.7109375" style="95" customWidth="1"/>
    <col min="9746" max="9985" width="11.42578125" style="95"/>
    <col min="9986" max="9986" width="26.5703125" style="95" customWidth="1"/>
    <col min="9987" max="9987" width="11.7109375" style="95" bestFit="1" customWidth="1"/>
    <col min="9988" max="9988" width="11.42578125" style="95"/>
    <col min="9989" max="9989" width="11.7109375" style="95" bestFit="1" customWidth="1"/>
    <col min="9990" max="10000" width="11.42578125" style="95"/>
    <col min="10001" max="10001" width="24.7109375" style="95" customWidth="1"/>
    <col min="10002" max="10241" width="11.42578125" style="95"/>
    <col min="10242" max="10242" width="26.5703125" style="95" customWidth="1"/>
    <col min="10243" max="10243" width="11.7109375" style="95" bestFit="1" customWidth="1"/>
    <col min="10244" max="10244" width="11.42578125" style="95"/>
    <col min="10245" max="10245" width="11.7109375" style="95" bestFit="1" customWidth="1"/>
    <col min="10246" max="10256" width="11.42578125" style="95"/>
    <col min="10257" max="10257" width="24.7109375" style="95" customWidth="1"/>
    <col min="10258" max="10497" width="11.42578125" style="95"/>
    <col min="10498" max="10498" width="26.5703125" style="95" customWidth="1"/>
    <col min="10499" max="10499" width="11.7109375" style="95" bestFit="1" customWidth="1"/>
    <col min="10500" max="10500" width="11.42578125" style="95"/>
    <col min="10501" max="10501" width="11.7109375" style="95" bestFit="1" customWidth="1"/>
    <col min="10502" max="10512" width="11.42578125" style="95"/>
    <col min="10513" max="10513" width="24.7109375" style="95" customWidth="1"/>
    <col min="10514" max="10753" width="11.42578125" style="95"/>
    <col min="10754" max="10754" width="26.5703125" style="95" customWidth="1"/>
    <col min="10755" max="10755" width="11.7109375" style="95" bestFit="1" customWidth="1"/>
    <col min="10756" max="10756" width="11.42578125" style="95"/>
    <col min="10757" max="10757" width="11.7109375" style="95" bestFit="1" customWidth="1"/>
    <col min="10758" max="10768" width="11.42578125" style="95"/>
    <col min="10769" max="10769" width="24.7109375" style="95" customWidth="1"/>
    <col min="10770" max="11009" width="11.42578125" style="95"/>
    <col min="11010" max="11010" width="26.5703125" style="95" customWidth="1"/>
    <col min="11011" max="11011" width="11.7109375" style="95" bestFit="1" customWidth="1"/>
    <col min="11012" max="11012" width="11.42578125" style="95"/>
    <col min="11013" max="11013" width="11.7109375" style="95" bestFit="1" customWidth="1"/>
    <col min="11014" max="11024" width="11.42578125" style="95"/>
    <col min="11025" max="11025" width="24.7109375" style="95" customWidth="1"/>
    <col min="11026" max="11265" width="11.42578125" style="95"/>
    <col min="11266" max="11266" width="26.5703125" style="95" customWidth="1"/>
    <col min="11267" max="11267" width="11.7109375" style="95" bestFit="1" customWidth="1"/>
    <col min="11268" max="11268" width="11.42578125" style="95"/>
    <col min="11269" max="11269" width="11.7109375" style="95" bestFit="1" customWidth="1"/>
    <col min="11270" max="11280" width="11.42578125" style="95"/>
    <col min="11281" max="11281" width="24.7109375" style="95" customWidth="1"/>
    <col min="11282" max="11521" width="11.42578125" style="95"/>
    <col min="11522" max="11522" width="26.5703125" style="95" customWidth="1"/>
    <col min="11523" max="11523" width="11.7109375" style="95" bestFit="1" customWidth="1"/>
    <col min="11524" max="11524" width="11.42578125" style="95"/>
    <col min="11525" max="11525" width="11.7109375" style="95" bestFit="1" customWidth="1"/>
    <col min="11526" max="11536" width="11.42578125" style="95"/>
    <col min="11537" max="11537" width="24.7109375" style="95" customWidth="1"/>
    <col min="11538" max="11777" width="11.42578125" style="95"/>
    <col min="11778" max="11778" width="26.5703125" style="95" customWidth="1"/>
    <col min="11779" max="11779" width="11.7109375" style="95" bestFit="1" customWidth="1"/>
    <col min="11780" max="11780" width="11.42578125" style="95"/>
    <col min="11781" max="11781" width="11.7109375" style="95" bestFit="1" customWidth="1"/>
    <col min="11782" max="11792" width="11.42578125" style="95"/>
    <col min="11793" max="11793" width="24.7109375" style="95" customWidth="1"/>
    <col min="11794" max="12033" width="11.42578125" style="95"/>
    <col min="12034" max="12034" width="26.5703125" style="95" customWidth="1"/>
    <col min="12035" max="12035" width="11.7109375" style="95" bestFit="1" customWidth="1"/>
    <col min="12036" max="12036" width="11.42578125" style="95"/>
    <col min="12037" max="12037" width="11.7109375" style="95" bestFit="1" customWidth="1"/>
    <col min="12038" max="12048" width="11.42578125" style="95"/>
    <col min="12049" max="12049" width="24.7109375" style="95" customWidth="1"/>
    <col min="12050" max="12289" width="11.42578125" style="95"/>
    <col min="12290" max="12290" width="26.5703125" style="95" customWidth="1"/>
    <col min="12291" max="12291" width="11.7109375" style="95" bestFit="1" customWidth="1"/>
    <col min="12292" max="12292" width="11.42578125" style="95"/>
    <col min="12293" max="12293" width="11.7109375" style="95" bestFit="1" customWidth="1"/>
    <col min="12294" max="12304" width="11.42578125" style="95"/>
    <col min="12305" max="12305" width="24.7109375" style="95" customWidth="1"/>
    <col min="12306" max="12545" width="11.42578125" style="95"/>
    <col min="12546" max="12546" width="26.5703125" style="95" customWidth="1"/>
    <col min="12547" max="12547" width="11.7109375" style="95" bestFit="1" customWidth="1"/>
    <col min="12548" max="12548" width="11.42578125" style="95"/>
    <col min="12549" max="12549" width="11.7109375" style="95" bestFit="1" customWidth="1"/>
    <col min="12550" max="12560" width="11.42578125" style="95"/>
    <col min="12561" max="12561" width="24.7109375" style="95" customWidth="1"/>
    <col min="12562" max="12801" width="11.42578125" style="95"/>
    <col min="12802" max="12802" width="26.5703125" style="95" customWidth="1"/>
    <col min="12803" max="12803" width="11.7109375" style="95" bestFit="1" customWidth="1"/>
    <col min="12804" max="12804" width="11.42578125" style="95"/>
    <col min="12805" max="12805" width="11.7109375" style="95" bestFit="1" customWidth="1"/>
    <col min="12806" max="12816" width="11.42578125" style="95"/>
    <col min="12817" max="12817" width="24.7109375" style="95" customWidth="1"/>
    <col min="12818" max="13057" width="11.42578125" style="95"/>
    <col min="13058" max="13058" width="26.5703125" style="95" customWidth="1"/>
    <col min="13059" max="13059" width="11.7109375" style="95" bestFit="1" customWidth="1"/>
    <col min="13060" max="13060" width="11.42578125" style="95"/>
    <col min="13061" max="13061" width="11.7109375" style="95" bestFit="1" customWidth="1"/>
    <col min="13062" max="13072" width="11.42578125" style="95"/>
    <col min="13073" max="13073" width="24.7109375" style="95" customWidth="1"/>
    <col min="13074" max="13313" width="11.42578125" style="95"/>
    <col min="13314" max="13314" width="26.5703125" style="95" customWidth="1"/>
    <col min="13315" max="13315" width="11.7109375" style="95" bestFit="1" customWidth="1"/>
    <col min="13316" max="13316" width="11.42578125" style="95"/>
    <col min="13317" max="13317" width="11.7109375" style="95" bestFit="1" customWidth="1"/>
    <col min="13318" max="13328" width="11.42578125" style="95"/>
    <col min="13329" max="13329" width="24.7109375" style="95" customWidth="1"/>
    <col min="13330" max="13569" width="11.42578125" style="95"/>
    <col min="13570" max="13570" width="26.5703125" style="95" customWidth="1"/>
    <col min="13571" max="13571" width="11.7109375" style="95" bestFit="1" customWidth="1"/>
    <col min="13572" max="13572" width="11.42578125" style="95"/>
    <col min="13573" max="13573" width="11.7109375" style="95" bestFit="1" customWidth="1"/>
    <col min="13574" max="13584" width="11.42578125" style="95"/>
    <col min="13585" max="13585" width="24.7109375" style="95" customWidth="1"/>
    <col min="13586" max="13825" width="11.42578125" style="95"/>
    <col min="13826" max="13826" width="26.5703125" style="95" customWidth="1"/>
    <col min="13827" max="13827" width="11.7109375" style="95" bestFit="1" customWidth="1"/>
    <col min="13828" max="13828" width="11.42578125" style="95"/>
    <col min="13829" max="13829" width="11.7109375" style="95" bestFit="1" customWidth="1"/>
    <col min="13830" max="13840" width="11.42578125" style="95"/>
    <col min="13841" max="13841" width="24.7109375" style="95" customWidth="1"/>
    <col min="13842" max="14081" width="11.42578125" style="95"/>
    <col min="14082" max="14082" width="26.5703125" style="95" customWidth="1"/>
    <col min="14083" max="14083" width="11.7109375" style="95" bestFit="1" customWidth="1"/>
    <col min="14084" max="14084" width="11.42578125" style="95"/>
    <col min="14085" max="14085" width="11.7109375" style="95" bestFit="1" customWidth="1"/>
    <col min="14086" max="14096" width="11.42578125" style="95"/>
    <col min="14097" max="14097" width="24.7109375" style="95" customWidth="1"/>
    <col min="14098" max="14337" width="11.42578125" style="95"/>
    <col min="14338" max="14338" width="26.5703125" style="95" customWidth="1"/>
    <col min="14339" max="14339" width="11.7109375" style="95" bestFit="1" customWidth="1"/>
    <col min="14340" max="14340" width="11.42578125" style="95"/>
    <col min="14341" max="14341" width="11.7109375" style="95" bestFit="1" customWidth="1"/>
    <col min="14342" max="14352" width="11.42578125" style="95"/>
    <col min="14353" max="14353" width="24.7109375" style="95" customWidth="1"/>
    <col min="14354" max="14593" width="11.42578125" style="95"/>
    <col min="14594" max="14594" width="26.5703125" style="95" customWidth="1"/>
    <col min="14595" max="14595" width="11.7109375" style="95" bestFit="1" customWidth="1"/>
    <col min="14596" max="14596" width="11.42578125" style="95"/>
    <col min="14597" max="14597" width="11.7109375" style="95" bestFit="1" customWidth="1"/>
    <col min="14598" max="14608" width="11.42578125" style="95"/>
    <col min="14609" max="14609" width="24.7109375" style="95" customWidth="1"/>
    <col min="14610" max="14849" width="11.42578125" style="95"/>
    <col min="14850" max="14850" width="26.5703125" style="95" customWidth="1"/>
    <col min="14851" max="14851" width="11.7109375" style="95" bestFit="1" customWidth="1"/>
    <col min="14852" max="14852" width="11.42578125" style="95"/>
    <col min="14853" max="14853" width="11.7109375" style="95" bestFit="1" customWidth="1"/>
    <col min="14854" max="14864" width="11.42578125" style="95"/>
    <col min="14865" max="14865" width="24.7109375" style="95" customWidth="1"/>
    <col min="14866" max="15105" width="11.42578125" style="95"/>
    <col min="15106" max="15106" width="26.5703125" style="95" customWidth="1"/>
    <col min="15107" max="15107" width="11.7109375" style="95" bestFit="1" customWidth="1"/>
    <col min="15108" max="15108" width="11.42578125" style="95"/>
    <col min="15109" max="15109" width="11.7109375" style="95" bestFit="1" customWidth="1"/>
    <col min="15110" max="15120" width="11.42578125" style="95"/>
    <col min="15121" max="15121" width="24.7109375" style="95" customWidth="1"/>
    <col min="15122" max="15361" width="11.42578125" style="95"/>
    <col min="15362" max="15362" width="26.5703125" style="95" customWidth="1"/>
    <col min="15363" max="15363" width="11.7109375" style="95" bestFit="1" customWidth="1"/>
    <col min="15364" max="15364" width="11.42578125" style="95"/>
    <col min="15365" max="15365" width="11.7109375" style="95" bestFit="1" customWidth="1"/>
    <col min="15366" max="15376" width="11.42578125" style="95"/>
    <col min="15377" max="15377" width="24.7109375" style="95" customWidth="1"/>
    <col min="15378" max="15617" width="11.42578125" style="95"/>
    <col min="15618" max="15618" width="26.5703125" style="95" customWidth="1"/>
    <col min="15619" max="15619" width="11.7109375" style="95" bestFit="1" customWidth="1"/>
    <col min="15620" max="15620" width="11.42578125" style="95"/>
    <col min="15621" max="15621" width="11.7109375" style="95" bestFit="1" customWidth="1"/>
    <col min="15622" max="15632" width="11.42578125" style="95"/>
    <col min="15633" max="15633" width="24.7109375" style="95" customWidth="1"/>
    <col min="15634" max="15873" width="11.42578125" style="95"/>
    <col min="15874" max="15874" width="26.5703125" style="95" customWidth="1"/>
    <col min="15875" max="15875" width="11.7109375" style="95" bestFit="1" customWidth="1"/>
    <col min="15876" max="15876" width="11.42578125" style="95"/>
    <col min="15877" max="15877" width="11.7109375" style="95" bestFit="1" customWidth="1"/>
    <col min="15878" max="15888" width="11.42578125" style="95"/>
    <col min="15889" max="15889" width="24.7109375" style="95" customWidth="1"/>
    <col min="15890" max="16129" width="11.42578125" style="95"/>
    <col min="16130" max="16130" width="26.5703125" style="95" customWidth="1"/>
    <col min="16131" max="16131" width="11.7109375" style="95" bestFit="1" customWidth="1"/>
    <col min="16132" max="16132" width="11.42578125" style="95"/>
    <col min="16133" max="16133" width="11.7109375" style="95" bestFit="1" customWidth="1"/>
    <col min="16134" max="16144" width="11.42578125" style="95"/>
    <col min="16145" max="16145" width="24.7109375" style="95" customWidth="1"/>
    <col min="16146" max="16384" width="11.42578125" style="95"/>
  </cols>
  <sheetData>
    <row r="1" spans="2:30" x14ac:dyDescent="0.25">
      <c r="B1" s="145" t="s">
        <v>100</v>
      </c>
      <c r="Q1" s="145" t="str">
        <f>+B1</f>
        <v>AUTORIDAD DE FISCALIZACION ELECTRICIDAD Y TECNOLOGÍA NUCLEAR (AETN)</v>
      </c>
    </row>
    <row r="2" spans="2:30" x14ac:dyDescent="0.25">
      <c r="B2" s="145" t="s">
        <v>155</v>
      </c>
      <c r="Q2" s="145" t="str">
        <f>+B2</f>
        <v>SETAR - (Sistema Villamontes)</v>
      </c>
    </row>
    <row r="3" spans="2:30" x14ac:dyDescent="0.25">
      <c r="B3" s="145" t="str">
        <f>+'SETAR - Tarija'!B3</f>
        <v>CONSOLIDADO - con IVA</v>
      </c>
      <c r="D3" s="145"/>
      <c r="Q3" s="145" t="str">
        <f>+'SETAR - Tarija'!Q3</f>
        <v>CONSOLIDADO - sin IVA</v>
      </c>
    </row>
    <row r="4" spans="2:30" x14ac:dyDescent="0.25">
      <c r="B4" s="145" t="str">
        <f>+'SETAR - Tarija'!B4</f>
        <v>ESTADÍSTICAS GESTIÓN 2025</v>
      </c>
      <c r="Q4" s="145" t="str">
        <f>+B4</f>
        <v>ESTADÍSTICAS GESTIÓN 2025</v>
      </c>
    </row>
    <row r="6" spans="2:30" x14ac:dyDescent="0.25">
      <c r="B6" s="145" t="s">
        <v>157</v>
      </c>
      <c r="Q6" s="145" t="str">
        <f>+B6</f>
        <v>NÚMERO DE CONSUMIDORES</v>
      </c>
    </row>
    <row r="7" spans="2:30" x14ac:dyDescent="0.25">
      <c r="B7" s="145"/>
      <c r="C7" s="145"/>
      <c r="Q7" s="145"/>
      <c r="R7" s="145"/>
    </row>
    <row r="8" spans="2:30" x14ac:dyDescent="0.25">
      <c r="B8" s="147" t="s">
        <v>44</v>
      </c>
      <c r="C8" s="238" t="s">
        <v>2</v>
      </c>
      <c r="D8" s="238" t="s">
        <v>3</v>
      </c>
      <c r="E8" s="238" t="s">
        <v>4</v>
      </c>
      <c r="F8" s="238" t="s">
        <v>5</v>
      </c>
      <c r="G8" s="238" t="s">
        <v>6</v>
      </c>
      <c r="H8" s="238" t="s">
        <v>7</v>
      </c>
      <c r="I8" s="238" t="s">
        <v>8</v>
      </c>
      <c r="J8" s="238" t="s">
        <v>9</v>
      </c>
      <c r="K8" s="238" t="s">
        <v>10</v>
      </c>
      <c r="L8" s="238" t="s">
        <v>11</v>
      </c>
      <c r="M8" s="238" t="s">
        <v>12</v>
      </c>
      <c r="N8" s="238" t="s">
        <v>13</v>
      </c>
      <c r="O8" s="173" t="s">
        <v>15</v>
      </c>
      <c r="P8" s="324"/>
      <c r="Q8" s="147"/>
      <c r="R8" s="97" t="s">
        <v>2</v>
      </c>
      <c r="S8" s="97" t="s">
        <v>3</v>
      </c>
      <c r="T8" s="97" t="s">
        <v>4</v>
      </c>
      <c r="U8" s="97" t="s">
        <v>5</v>
      </c>
      <c r="V8" s="97" t="s">
        <v>6</v>
      </c>
      <c r="W8" s="97" t="s">
        <v>7</v>
      </c>
      <c r="X8" s="97" t="s">
        <v>8</v>
      </c>
      <c r="Y8" s="97" t="s">
        <v>9</v>
      </c>
      <c r="Z8" s="97" t="s">
        <v>10</v>
      </c>
      <c r="AA8" s="97" t="s">
        <v>11</v>
      </c>
      <c r="AB8" s="97" t="s">
        <v>12</v>
      </c>
      <c r="AC8" s="97" t="s">
        <v>13</v>
      </c>
      <c r="AD8" s="173" t="s">
        <v>15</v>
      </c>
    </row>
    <row r="9" spans="2:30" x14ac:dyDescent="0.25">
      <c r="B9" s="148" t="s">
        <v>17</v>
      </c>
      <c r="C9" s="144">
        <f>+'[110]CONSOLIDADO (2)'!B9</f>
        <v>13225</v>
      </c>
      <c r="D9" s="144">
        <f>+'[110]CONSOLIDADO (2)'!C9</f>
        <v>13330</v>
      </c>
      <c r="E9" s="144">
        <f>+'[110]CONSOLIDADO (2)'!D9</f>
        <v>13372</v>
      </c>
      <c r="F9" s="144">
        <f>+'[110]CONSOLIDADO (2)'!E9</f>
        <v>13327</v>
      </c>
      <c r="G9" s="144">
        <f>+'[110]CONSOLIDADO (2)'!F9</f>
        <v>0</v>
      </c>
      <c r="H9" s="144">
        <f>+'[110]CONSOLIDADO (2)'!G9</f>
        <v>0</v>
      </c>
      <c r="I9" s="144">
        <f>+'[110]CONSOLIDADO (2)'!H9</f>
        <v>0</v>
      </c>
      <c r="J9" s="144">
        <f>+'[110]CONSOLIDADO (2)'!I9</f>
        <v>0</v>
      </c>
      <c r="K9" s="144">
        <f>+'[110]CONSOLIDADO (2)'!J9</f>
        <v>0</v>
      </c>
      <c r="L9" s="144">
        <f>+'[110]CONSOLIDADO (2)'!K9</f>
        <v>0</v>
      </c>
      <c r="M9" s="144">
        <f>+'[110]CONSOLIDADO (2)'!L9</f>
        <v>0</v>
      </c>
      <c r="N9" s="144">
        <f>+'[110]CONSOLIDADO (2)'!M9</f>
        <v>0</v>
      </c>
      <c r="O9" s="96">
        <f t="shared" ref="O9:O15" si="0">+N9</f>
        <v>0</v>
      </c>
      <c r="Q9" s="148" t="str">
        <f>+B9</f>
        <v>Residencial</v>
      </c>
      <c r="R9" s="144">
        <f>+C9</f>
        <v>13225</v>
      </c>
      <c r="S9" s="144">
        <f t="shared" ref="S9:AB14" si="1">+D9</f>
        <v>13330</v>
      </c>
      <c r="T9" s="144">
        <f t="shared" si="1"/>
        <v>13372</v>
      </c>
      <c r="U9" s="144">
        <f t="shared" si="1"/>
        <v>13327</v>
      </c>
      <c r="V9" s="144">
        <f t="shared" si="1"/>
        <v>0</v>
      </c>
      <c r="W9" s="144">
        <f t="shared" si="1"/>
        <v>0</v>
      </c>
      <c r="X9" s="144">
        <f t="shared" si="1"/>
        <v>0</v>
      </c>
      <c r="Y9" s="144">
        <f t="shared" si="1"/>
        <v>0</v>
      </c>
      <c r="Z9" s="144">
        <f t="shared" si="1"/>
        <v>0</v>
      </c>
      <c r="AA9" s="144">
        <f t="shared" si="1"/>
        <v>0</v>
      </c>
      <c r="AB9" s="144">
        <f t="shared" si="1"/>
        <v>0</v>
      </c>
      <c r="AC9" s="144">
        <f>+N9</f>
        <v>0</v>
      </c>
      <c r="AD9" s="96">
        <f t="shared" ref="AD9:AD15" si="2">+AC9</f>
        <v>0</v>
      </c>
    </row>
    <row r="10" spans="2:30" x14ac:dyDescent="0.25">
      <c r="B10" s="148" t="s">
        <v>18</v>
      </c>
      <c r="C10" s="144">
        <f>+'[110]CONSOLIDADO (2)'!B10</f>
        <v>2291</v>
      </c>
      <c r="D10" s="144">
        <f>+'[110]CONSOLIDADO (2)'!C10</f>
        <v>2298</v>
      </c>
      <c r="E10" s="144">
        <f>+'[110]CONSOLIDADO (2)'!D10</f>
        <v>2269</v>
      </c>
      <c r="F10" s="144">
        <f>+'[110]CONSOLIDADO (2)'!E10</f>
        <v>2274</v>
      </c>
      <c r="G10" s="144">
        <f>+'[110]CONSOLIDADO (2)'!F10</f>
        <v>0</v>
      </c>
      <c r="H10" s="144">
        <f>+'[110]CONSOLIDADO (2)'!G10</f>
        <v>0</v>
      </c>
      <c r="I10" s="144">
        <f>+'[110]CONSOLIDADO (2)'!H10</f>
        <v>0</v>
      </c>
      <c r="J10" s="144">
        <f>+'[110]CONSOLIDADO (2)'!I10</f>
        <v>0</v>
      </c>
      <c r="K10" s="144">
        <f>+'[110]CONSOLIDADO (2)'!J10</f>
        <v>0</v>
      </c>
      <c r="L10" s="144">
        <f>+'[110]CONSOLIDADO (2)'!K10</f>
        <v>0</v>
      </c>
      <c r="M10" s="144">
        <f>+'[110]CONSOLIDADO (2)'!L10</f>
        <v>0</v>
      </c>
      <c r="N10" s="144">
        <f>+'[110]CONSOLIDADO (2)'!M10</f>
        <v>0</v>
      </c>
      <c r="O10" s="96">
        <f t="shared" si="0"/>
        <v>0</v>
      </c>
      <c r="Q10" s="148" t="str">
        <f>+B10</f>
        <v>General</v>
      </c>
      <c r="R10" s="144">
        <f>+C10</f>
        <v>2291</v>
      </c>
      <c r="S10" s="144">
        <f t="shared" si="1"/>
        <v>2298</v>
      </c>
      <c r="T10" s="144">
        <f t="shared" si="1"/>
        <v>2269</v>
      </c>
      <c r="U10" s="144">
        <f t="shared" si="1"/>
        <v>2274</v>
      </c>
      <c r="V10" s="144">
        <f t="shared" si="1"/>
        <v>0</v>
      </c>
      <c r="W10" s="144">
        <f t="shared" si="1"/>
        <v>0</v>
      </c>
      <c r="X10" s="144">
        <f t="shared" si="1"/>
        <v>0</v>
      </c>
      <c r="Y10" s="144">
        <f t="shared" si="1"/>
        <v>0</v>
      </c>
      <c r="Z10" s="144">
        <f t="shared" si="1"/>
        <v>0</v>
      </c>
      <c r="AA10" s="144">
        <f t="shared" si="1"/>
        <v>0</v>
      </c>
      <c r="AB10" s="144">
        <f t="shared" si="1"/>
        <v>0</v>
      </c>
      <c r="AC10" s="144">
        <f>+N10</f>
        <v>0</v>
      </c>
      <c r="AD10" s="96">
        <f t="shared" si="2"/>
        <v>0</v>
      </c>
    </row>
    <row r="11" spans="2:30" x14ac:dyDescent="0.25">
      <c r="B11" s="148" t="s">
        <v>19</v>
      </c>
      <c r="C11" s="144">
        <f>+'[110]CONSOLIDADO (2)'!B11</f>
        <v>67</v>
      </c>
      <c r="D11" s="144">
        <f>+'[110]CONSOLIDADO (2)'!C11</f>
        <v>66</v>
      </c>
      <c r="E11" s="144">
        <f>+'[110]CONSOLIDADO (2)'!D11</f>
        <v>64</v>
      </c>
      <c r="F11" s="144">
        <f>+'[110]CONSOLIDADO (2)'!E11</f>
        <v>63</v>
      </c>
      <c r="G11" s="144">
        <f>+'[110]CONSOLIDADO (2)'!F11</f>
        <v>0</v>
      </c>
      <c r="H11" s="144">
        <f>+'[110]CONSOLIDADO (2)'!G11</f>
        <v>0</v>
      </c>
      <c r="I11" s="144">
        <f>+'[110]CONSOLIDADO (2)'!H11</f>
        <v>0</v>
      </c>
      <c r="J11" s="144">
        <f>+'[110]CONSOLIDADO (2)'!I11</f>
        <v>0</v>
      </c>
      <c r="K11" s="144">
        <f>+'[110]CONSOLIDADO (2)'!J11</f>
        <v>0</v>
      </c>
      <c r="L11" s="144">
        <f>+'[110]CONSOLIDADO (2)'!K11</f>
        <v>0</v>
      </c>
      <c r="M11" s="144">
        <f>+'[110]CONSOLIDADO (2)'!L11</f>
        <v>0</v>
      </c>
      <c r="N11" s="144">
        <f>+'[110]CONSOLIDADO (2)'!M11</f>
        <v>0</v>
      </c>
      <c r="O11" s="96">
        <f t="shared" si="0"/>
        <v>0</v>
      </c>
      <c r="Q11" s="148" t="str">
        <f t="shared" ref="Q11:Q14" si="3">+B11</f>
        <v>Industrial</v>
      </c>
      <c r="R11" s="144">
        <f>+C11</f>
        <v>67</v>
      </c>
      <c r="S11" s="144">
        <f t="shared" si="1"/>
        <v>66</v>
      </c>
      <c r="T11" s="144">
        <f t="shared" si="1"/>
        <v>64</v>
      </c>
      <c r="U11" s="144">
        <f t="shared" si="1"/>
        <v>63</v>
      </c>
      <c r="V11" s="144">
        <f t="shared" si="1"/>
        <v>0</v>
      </c>
      <c r="W11" s="144">
        <f t="shared" si="1"/>
        <v>0</v>
      </c>
      <c r="X11" s="144">
        <f t="shared" si="1"/>
        <v>0</v>
      </c>
      <c r="Y11" s="144">
        <f t="shared" si="1"/>
        <v>0</v>
      </c>
      <c r="Z11" s="144">
        <f t="shared" si="1"/>
        <v>0</v>
      </c>
      <c r="AA11" s="144">
        <f t="shared" si="1"/>
        <v>0</v>
      </c>
      <c r="AB11" s="144">
        <f t="shared" si="1"/>
        <v>0</v>
      </c>
      <c r="AC11" s="144">
        <f>+N11</f>
        <v>0</v>
      </c>
      <c r="AD11" s="96">
        <f t="shared" si="2"/>
        <v>0</v>
      </c>
    </row>
    <row r="12" spans="2:30" x14ac:dyDescent="0.25">
      <c r="B12" s="148" t="s">
        <v>91</v>
      </c>
      <c r="C12" s="144">
        <f>+'[110]CONSOLIDADO (2)'!B12</f>
        <v>0</v>
      </c>
      <c r="D12" s="144">
        <f>+'[110]CONSOLIDADO (2)'!C12</f>
        <v>0</v>
      </c>
      <c r="E12" s="144">
        <f>+'[110]CONSOLIDADO (2)'!D12</f>
        <v>0</v>
      </c>
      <c r="F12" s="144">
        <f>+'[110]CONSOLIDADO (2)'!E12</f>
        <v>0</v>
      </c>
      <c r="G12" s="144">
        <f>+'[110]CONSOLIDADO (2)'!F12</f>
        <v>0</v>
      </c>
      <c r="H12" s="144">
        <f>+'[110]CONSOLIDADO (2)'!G12</f>
        <v>0</v>
      </c>
      <c r="I12" s="144">
        <f>+'[110]CONSOLIDADO (2)'!H12</f>
        <v>0</v>
      </c>
      <c r="J12" s="144">
        <f>+'[110]CONSOLIDADO (2)'!I12</f>
        <v>0</v>
      </c>
      <c r="K12" s="144">
        <f>+'[110]CONSOLIDADO (2)'!J12</f>
        <v>0</v>
      </c>
      <c r="L12" s="144">
        <f>+'[110]CONSOLIDADO (2)'!K12</f>
        <v>0</v>
      </c>
      <c r="M12" s="144">
        <f>+'[110]CONSOLIDADO (2)'!L12</f>
        <v>0</v>
      </c>
      <c r="N12" s="144">
        <f>+'[110]CONSOLIDADO (2)'!M12</f>
        <v>0</v>
      </c>
      <c r="O12" s="96"/>
      <c r="Q12" s="148" t="str">
        <f t="shared" si="3"/>
        <v>Minería</v>
      </c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96"/>
    </row>
    <row r="13" spans="2:30" x14ac:dyDescent="0.25">
      <c r="B13" s="148" t="s">
        <v>21</v>
      </c>
      <c r="C13" s="144">
        <f>+'[110]CONSOLIDADO (2)'!B13</f>
        <v>2</v>
      </c>
      <c r="D13" s="144">
        <f>+'[110]CONSOLIDADO (2)'!C13</f>
        <v>2</v>
      </c>
      <c r="E13" s="144">
        <f>+'[110]CONSOLIDADO (2)'!D13</f>
        <v>2</v>
      </c>
      <c r="F13" s="144">
        <f>+'[110]CONSOLIDADO (2)'!E13</f>
        <v>2</v>
      </c>
      <c r="G13" s="144">
        <f>+'[110]CONSOLIDADO (2)'!F13</f>
        <v>0</v>
      </c>
      <c r="H13" s="144">
        <f>+'[110]CONSOLIDADO (2)'!G13</f>
        <v>0</v>
      </c>
      <c r="I13" s="144">
        <f>+'[110]CONSOLIDADO (2)'!H13</f>
        <v>0</v>
      </c>
      <c r="J13" s="144">
        <f>+'[110]CONSOLIDADO (2)'!I13</f>
        <v>0</v>
      </c>
      <c r="K13" s="144">
        <f>+'[110]CONSOLIDADO (2)'!J13</f>
        <v>0</v>
      </c>
      <c r="L13" s="144">
        <f>+'[110]CONSOLIDADO (2)'!K13</f>
        <v>0</v>
      </c>
      <c r="M13" s="144">
        <f>+'[110]CONSOLIDADO (2)'!L13</f>
        <v>0</v>
      </c>
      <c r="N13" s="144">
        <f>+'[110]CONSOLIDADO (2)'!M13</f>
        <v>0</v>
      </c>
      <c r="O13" s="96">
        <f t="shared" si="0"/>
        <v>0</v>
      </c>
      <c r="Q13" s="148" t="str">
        <f t="shared" si="3"/>
        <v>Alumbrado Público</v>
      </c>
      <c r="R13" s="144">
        <f>+C13</f>
        <v>2</v>
      </c>
      <c r="S13" s="144">
        <f t="shared" si="1"/>
        <v>2</v>
      </c>
      <c r="T13" s="144">
        <f t="shared" si="1"/>
        <v>2</v>
      </c>
      <c r="U13" s="144">
        <f t="shared" si="1"/>
        <v>2</v>
      </c>
      <c r="V13" s="144">
        <f t="shared" si="1"/>
        <v>0</v>
      </c>
      <c r="W13" s="144">
        <f t="shared" si="1"/>
        <v>0</v>
      </c>
      <c r="X13" s="144">
        <f t="shared" si="1"/>
        <v>0</v>
      </c>
      <c r="Y13" s="144">
        <f t="shared" si="1"/>
        <v>0</v>
      </c>
      <c r="Z13" s="144">
        <f t="shared" si="1"/>
        <v>0</v>
      </c>
      <c r="AA13" s="144">
        <f t="shared" si="1"/>
        <v>0</v>
      </c>
      <c r="AB13" s="144">
        <f t="shared" si="1"/>
        <v>0</v>
      </c>
      <c r="AC13" s="144">
        <f>+N13</f>
        <v>0</v>
      </c>
      <c r="AD13" s="96">
        <f t="shared" si="2"/>
        <v>0</v>
      </c>
    </row>
    <row r="14" spans="2:30" x14ac:dyDescent="0.25">
      <c r="B14" s="148" t="s">
        <v>22</v>
      </c>
      <c r="C14" s="144">
        <f>+'[110]CONSOLIDADO (2)'!B14</f>
        <v>60</v>
      </c>
      <c r="D14" s="144">
        <f>+'[110]CONSOLIDADO (2)'!C14</f>
        <v>59</v>
      </c>
      <c r="E14" s="144">
        <f>+'[110]CONSOLIDADO (2)'!D14</f>
        <v>60</v>
      </c>
      <c r="F14" s="144">
        <f>+'[110]CONSOLIDADO (2)'!E14</f>
        <v>60</v>
      </c>
      <c r="G14" s="144">
        <f>+'[110]CONSOLIDADO (2)'!F14</f>
        <v>0</v>
      </c>
      <c r="H14" s="144">
        <f>+'[110]CONSOLIDADO (2)'!G14</f>
        <v>0</v>
      </c>
      <c r="I14" s="144">
        <f>+'[110]CONSOLIDADO (2)'!H14</f>
        <v>0</v>
      </c>
      <c r="J14" s="144">
        <f>+'[110]CONSOLIDADO (2)'!I14</f>
        <v>0</v>
      </c>
      <c r="K14" s="144">
        <f>+'[110]CONSOLIDADO (2)'!J14</f>
        <v>0</v>
      </c>
      <c r="L14" s="144">
        <f>+'[110]CONSOLIDADO (2)'!K14</f>
        <v>0</v>
      </c>
      <c r="M14" s="144">
        <f>+'[110]CONSOLIDADO (2)'!L14</f>
        <v>0</v>
      </c>
      <c r="N14" s="144">
        <f>+'[110]CONSOLIDADO (2)'!M14</f>
        <v>0</v>
      </c>
      <c r="O14" s="96">
        <f t="shared" si="0"/>
        <v>0</v>
      </c>
      <c r="Q14" s="148" t="str">
        <f t="shared" si="3"/>
        <v>Otros</v>
      </c>
      <c r="R14" s="144">
        <f>+C14</f>
        <v>60</v>
      </c>
      <c r="S14" s="144">
        <f t="shared" si="1"/>
        <v>59</v>
      </c>
      <c r="T14" s="144">
        <f t="shared" si="1"/>
        <v>60</v>
      </c>
      <c r="U14" s="144">
        <f t="shared" si="1"/>
        <v>60</v>
      </c>
      <c r="V14" s="144">
        <f t="shared" si="1"/>
        <v>0</v>
      </c>
      <c r="W14" s="144">
        <f t="shared" si="1"/>
        <v>0</v>
      </c>
      <c r="X14" s="144">
        <f t="shared" si="1"/>
        <v>0</v>
      </c>
      <c r="Y14" s="144">
        <f t="shared" si="1"/>
        <v>0</v>
      </c>
      <c r="Z14" s="144">
        <f t="shared" si="1"/>
        <v>0</v>
      </c>
      <c r="AA14" s="144">
        <f t="shared" si="1"/>
        <v>0</v>
      </c>
      <c r="AB14" s="144">
        <f t="shared" si="1"/>
        <v>0</v>
      </c>
      <c r="AC14" s="144">
        <f>+N14</f>
        <v>0</v>
      </c>
      <c r="AD14" s="96">
        <f t="shared" si="2"/>
        <v>0</v>
      </c>
    </row>
    <row r="15" spans="2:30" x14ac:dyDescent="0.25">
      <c r="B15" s="143" t="s">
        <v>14</v>
      </c>
      <c r="C15" s="30">
        <f>SUM(C9:C14)</f>
        <v>15645</v>
      </c>
      <c r="D15" s="30">
        <f t="shared" ref="D15:N15" si="4">SUM(D9:D14)</f>
        <v>15755</v>
      </c>
      <c r="E15" s="30">
        <f t="shared" si="4"/>
        <v>15767</v>
      </c>
      <c r="F15" s="30">
        <f t="shared" si="4"/>
        <v>15726</v>
      </c>
      <c r="G15" s="30">
        <f t="shared" si="4"/>
        <v>0</v>
      </c>
      <c r="H15" s="30">
        <f t="shared" ref="H15:N15" si="5">SUM(H9:H14)</f>
        <v>0</v>
      </c>
      <c r="I15" s="30">
        <f t="shared" si="5"/>
        <v>0</v>
      </c>
      <c r="J15" s="30">
        <f t="shared" si="5"/>
        <v>0</v>
      </c>
      <c r="K15" s="30">
        <f t="shared" si="5"/>
        <v>0</v>
      </c>
      <c r="L15" s="30">
        <f t="shared" si="5"/>
        <v>0</v>
      </c>
      <c r="M15" s="30">
        <f t="shared" si="5"/>
        <v>0</v>
      </c>
      <c r="N15" s="30">
        <f t="shared" si="5"/>
        <v>0</v>
      </c>
      <c r="O15" s="31">
        <f t="shared" si="0"/>
        <v>0</v>
      </c>
      <c r="P15" s="145"/>
      <c r="Q15" s="143" t="s">
        <v>14</v>
      </c>
      <c r="R15" s="30">
        <f>SUM(R9:R14)</f>
        <v>15645</v>
      </c>
      <c r="S15" s="30">
        <f t="shared" ref="S15:AB15" si="6">SUM(S9:S14)</f>
        <v>15755</v>
      </c>
      <c r="T15" s="30">
        <f t="shared" si="6"/>
        <v>15767</v>
      </c>
      <c r="U15" s="30">
        <f t="shared" si="6"/>
        <v>15726</v>
      </c>
      <c r="V15" s="30">
        <f t="shared" si="6"/>
        <v>0</v>
      </c>
      <c r="W15" s="30">
        <f t="shared" si="6"/>
        <v>0</v>
      </c>
      <c r="X15" s="30">
        <f t="shared" si="6"/>
        <v>0</v>
      </c>
      <c r="Y15" s="30">
        <f t="shared" si="6"/>
        <v>0</v>
      </c>
      <c r="Z15" s="30">
        <f t="shared" si="6"/>
        <v>0</v>
      </c>
      <c r="AA15" s="30">
        <f t="shared" si="6"/>
        <v>0</v>
      </c>
      <c r="AB15" s="30">
        <f t="shared" si="6"/>
        <v>0</v>
      </c>
      <c r="AC15" s="30">
        <f>SUM(AC9:AC14)</f>
        <v>0</v>
      </c>
      <c r="AD15" s="236">
        <f t="shared" si="2"/>
        <v>0</v>
      </c>
    </row>
    <row r="17" spans="2:30" x14ac:dyDescent="0.25">
      <c r="B17" s="145" t="s">
        <v>57</v>
      </c>
      <c r="Q17" s="145" t="s">
        <v>57</v>
      </c>
    </row>
    <row r="18" spans="2:30" x14ac:dyDescent="0.25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Q18" s="145"/>
      <c r="R18" s="145"/>
    </row>
    <row r="19" spans="2:30" x14ac:dyDescent="0.25">
      <c r="B19" s="147" t="s">
        <v>44</v>
      </c>
      <c r="C19" s="237" t="s">
        <v>2</v>
      </c>
      <c r="D19" s="237" t="s">
        <v>3</v>
      </c>
      <c r="E19" s="237" t="s">
        <v>4</v>
      </c>
      <c r="F19" s="237" t="s">
        <v>5</v>
      </c>
      <c r="G19" s="237" t="s">
        <v>6</v>
      </c>
      <c r="H19" s="237" t="s">
        <v>7</v>
      </c>
      <c r="I19" s="237" t="s">
        <v>8</v>
      </c>
      <c r="J19" s="237" t="s">
        <v>9</v>
      </c>
      <c r="K19" s="237" t="s">
        <v>10</v>
      </c>
      <c r="L19" s="237" t="s">
        <v>11</v>
      </c>
      <c r="M19" s="237" t="s">
        <v>12</v>
      </c>
      <c r="N19" s="237" t="s">
        <v>13</v>
      </c>
      <c r="O19" s="147" t="s">
        <v>14</v>
      </c>
      <c r="P19" s="324"/>
      <c r="Q19" s="147"/>
      <c r="R19" s="146" t="s">
        <v>2</v>
      </c>
      <c r="S19" s="146" t="s">
        <v>3</v>
      </c>
      <c r="T19" s="146" t="s">
        <v>4</v>
      </c>
      <c r="U19" s="146" t="s">
        <v>5</v>
      </c>
      <c r="V19" s="146" t="s">
        <v>6</v>
      </c>
      <c r="W19" s="146" t="s">
        <v>7</v>
      </c>
      <c r="X19" s="146" t="s">
        <v>8</v>
      </c>
      <c r="Y19" s="146" t="s">
        <v>9</v>
      </c>
      <c r="Z19" s="146" t="s">
        <v>10</v>
      </c>
      <c r="AA19" s="146" t="s">
        <v>11</v>
      </c>
      <c r="AB19" s="146" t="s">
        <v>12</v>
      </c>
      <c r="AC19" s="146" t="s">
        <v>13</v>
      </c>
      <c r="AD19" s="147" t="s">
        <v>14</v>
      </c>
    </row>
    <row r="20" spans="2:30" x14ac:dyDescent="0.25">
      <c r="B20" s="148" t="s">
        <v>17</v>
      </c>
      <c r="C20" s="98">
        <f>+'[110]CONSOLIDADO (2)'!B20</f>
        <v>1690.3020000000001</v>
      </c>
      <c r="D20" s="98">
        <f>+'[110]CONSOLIDADO (2)'!C20</f>
        <v>1817.5990000000002</v>
      </c>
      <c r="E20" s="98">
        <f>+'[110]CONSOLIDADO (2)'!D20</f>
        <v>1758.91</v>
      </c>
      <c r="F20" s="98">
        <f>+'[110]CONSOLIDADO (2)'!E20</f>
        <v>1085.9029999999998</v>
      </c>
      <c r="G20" s="98">
        <f>+'[110]CONSOLIDADO (2)'!F20</f>
        <v>0</v>
      </c>
      <c r="H20" s="98">
        <f>+'[110]CONSOLIDADO (2)'!G20</f>
        <v>0</v>
      </c>
      <c r="I20" s="98">
        <f>+'[110]CONSOLIDADO (2)'!H20</f>
        <v>0</v>
      </c>
      <c r="J20" s="98">
        <f>+'[110]CONSOLIDADO (2)'!I20</f>
        <v>0</v>
      </c>
      <c r="K20" s="98">
        <f>+'[110]CONSOLIDADO (2)'!J20</f>
        <v>0</v>
      </c>
      <c r="L20" s="98">
        <f>+'[110]CONSOLIDADO (2)'!K20</f>
        <v>0</v>
      </c>
      <c r="M20" s="98">
        <f>+'[110]CONSOLIDADO (2)'!L20</f>
        <v>0</v>
      </c>
      <c r="N20" s="98">
        <f>+'[110]CONSOLIDADO (2)'!M20</f>
        <v>0</v>
      </c>
      <c r="O20" s="148">
        <f t="shared" ref="O20:O26" si="7">SUM(C20:N20)</f>
        <v>6352.7139999999999</v>
      </c>
      <c r="Q20" s="148" t="str">
        <f>+B20</f>
        <v>Residencial</v>
      </c>
      <c r="R20" s="98">
        <f>+C20</f>
        <v>1690.3020000000001</v>
      </c>
      <c r="S20" s="98">
        <f t="shared" ref="S20:AC25" si="8">+D20</f>
        <v>1817.5990000000002</v>
      </c>
      <c r="T20" s="98">
        <f t="shared" si="8"/>
        <v>1758.91</v>
      </c>
      <c r="U20" s="98">
        <f t="shared" si="8"/>
        <v>1085.9029999999998</v>
      </c>
      <c r="V20" s="98">
        <f t="shared" si="8"/>
        <v>0</v>
      </c>
      <c r="W20" s="98">
        <f t="shared" si="8"/>
        <v>0</v>
      </c>
      <c r="X20" s="98">
        <f t="shared" si="8"/>
        <v>0</v>
      </c>
      <c r="Y20" s="98">
        <f t="shared" si="8"/>
        <v>0</v>
      </c>
      <c r="Z20" s="98">
        <f t="shared" si="8"/>
        <v>0</v>
      </c>
      <c r="AA20" s="98">
        <f t="shared" si="8"/>
        <v>0</v>
      </c>
      <c r="AB20" s="98">
        <f t="shared" si="8"/>
        <v>0</v>
      </c>
      <c r="AC20" s="98">
        <f>+N20</f>
        <v>0</v>
      </c>
      <c r="AD20" s="148">
        <f t="shared" ref="AD20:AD26" si="9">SUM(R20:AC20)</f>
        <v>6352.7139999999999</v>
      </c>
    </row>
    <row r="21" spans="2:30" x14ac:dyDescent="0.25">
      <c r="B21" s="148" t="s">
        <v>18</v>
      </c>
      <c r="C21" s="98">
        <f>+'[110]CONSOLIDADO (2)'!B21</f>
        <v>767.86600000000021</v>
      </c>
      <c r="D21" s="98">
        <f>+'[110]CONSOLIDADO (2)'!C21</f>
        <v>817.81700000000001</v>
      </c>
      <c r="E21" s="98">
        <f>+'[110]CONSOLIDADO (2)'!D21</f>
        <v>782.06699999999989</v>
      </c>
      <c r="F21" s="98">
        <f>+'[110]CONSOLIDADO (2)'!E21</f>
        <v>544.23400000000004</v>
      </c>
      <c r="G21" s="98">
        <f>+'[110]CONSOLIDADO (2)'!F21</f>
        <v>0</v>
      </c>
      <c r="H21" s="98">
        <f>+'[110]CONSOLIDADO (2)'!G21</f>
        <v>0</v>
      </c>
      <c r="I21" s="98">
        <f>+'[110]CONSOLIDADO (2)'!H21</f>
        <v>0</v>
      </c>
      <c r="J21" s="98">
        <f>+'[110]CONSOLIDADO (2)'!I21</f>
        <v>0</v>
      </c>
      <c r="K21" s="98">
        <f>+'[110]CONSOLIDADO (2)'!J21</f>
        <v>0</v>
      </c>
      <c r="L21" s="98">
        <f>+'[110]CONSOLIDADO (2)'!K21</f>
        <v>0</v>
      </c>
      <c r="M21" s="98">
        <f>+'[110]CONSOLIDADO (2)'!L21</f>
        <v>0</v>
      </c>
      <c r="N21" s="98">
        <f>+'[110]CONSOLIDADO (2)'!M21</f>
        <v>0</v>
      </c>
      <c r="O21" s="148">
        <f t="shared" si="7"/>
        <v>2911.9839999999999</v>
      </c>
      <c r="Q21" s="148" t="str">
        <f>+B21</f>
        <v>General</v>
      </c>
      <c r="R21" s="98">
        <f t="shared" ref="R21:R25" si="10">+C21</f>
        <v>767.86600000000021</v>
      </c>
      <c r="S21" s="98">
        <f t="shared" si="8"/>
        <v>817.81700000000001</v>
      </c>
      <c r="T21" s="98">
        <f t="shared" si="8"/>
        <v>782.06699999999989</v>
      </c>
      <c r="U21" s="98">
        <f t="shared" si="8"/>
        <v>544.23400000000004</v>
      </c>
      <c r="V21" s="98">
        <f t="shared" si="8"/>
        <v>0</v>
      </c>
      <c r="W21" s="98">
        <f t="shared" si="8"/>
        <v>0</v>
      </c>
      <c r="X21" s="98">
        <f t="shared" si="8"/>
        <v>0</v>
      </c>
      <c r="Y21" s="98">
        <f t="shared" si="8"/>
        <v>0</v>
      </c>
      <c r="Z21" s="98">
        <f t="shared" si="8"/>
        <v>0</v>
      </c>
      <c r="AA21" s="98">
        <f t="shared" si="8"/>
        <v>0</v>
      </c>
      <c r="AB21" s="98">
        <f t="shared" si="8"/>
        <v>0</v>
      </c>
      <c r="AC21" s="98">
        <f t="shared" si="8"/>
        <v>0</v>
      </c>
      <c r="AD21" s="148">
        <f t="shared" si="9"/>
        <v>2911.9839999999999</v>
      </c>
    </row>
    <row r="22" spans="2:30" x14ac:dyDescent="0.25">
      <c r="B22" s="148" t="s">
        <v>19</v>
      </c>
      <c r="C22" s="98">
        <f>+'[110]CONSOLIDADO (2)'!B22</f>
        <v>155.78199999999998</v>
      </c>
      <c r="D22" s="98">
        <f>+'[110]CONSOLIDADO (2)'!C22</f>
        <v>147.25899999999999</v>
      </c>
      <c r="E22" s="98">
        <f>+'[110]CONSOLIDADO (2)'!D22</f>
        <v>145.059</v>
      </c>
      <c r="F22" s="98">
        <f>+'[110]CONSOLIDADO (2)'!E22</f>
        <v>119.291</v>
      </c>
      <c r="G22" s="98">
        <f>+'[110]CONSOLIDADO (2)'!F22</f>
        <v>0</v>
      </c>
      <c r="H22" s="98">
        <f>+'[110]CONSOLIDADO (2)'!G22</f>
        <v>0</v>
      </c>
      <c r="I22" s="98">
        <f>+'[110]CONSOLIDADO (2)'!H22</f>
        <v>0</v>
      </c>
      <c r="J22" s="98">
        <f>+'[110]CONSOLIDADO (2)'!I22</f>
        <v>0</v>
      </c>
      <c r="K22" s="98">
        <f>+'[110]CONSOLIDADO (2)'!J22</f>
        <v>0</v>
      </c>
      <c r="L22" s="98">
        <f>+'[110]CONSOLIDADO (2)'!K22</f>
        <v>0</v>
      </c>
      <c r="M22" s="98">
        <f>+'[110]CONSOLIDADO (2)'!L22</f>
        <v>0</v>
      </c>
      <c r="N22" s="98">
        <f>+'[110]CONSOLIDADO (2)'!M22</f>
        <v>0</v>
      </c>
      <c r="O22" s="148">
        <f t="shared" si="7"/>
        <v>567.39099999999985</v>
      </c>
      <c r="Q22" s="148" t="str">
        <f t="shared" ref="Q22:Q25" si="11">+B22</f>
        <v>Industrial</v>
      </c>
      <c r="R22" s="98">
        <f t="shared" si="10"/>
        <v>155.78199999999998</v>
      </c>
      <c r="S22" s="98">
        <f t="shared" si="8"/>
        <v>147.25899999999999</v>
      </c>
      <c r="T22" s="98">
        <f t="shared" si="8"/>
        <v>145.059</v>
      </c>
      <c r="U22" s="98">
        <f t="shared" si="8"/>
        <v>119.291</v>
      </c>
      <c r="V22" s="98">
        <f t="shared" si="8"/>
        <v>0</v>
      </c>
      <c r="W22" s="98">
        <f t="shared" si="8"/>
        <v>0</v>
      </c>
      <c r="X22" s="98">
        <f t="shared" si="8"/>
        <v>0</v>
      </c>
      <c r="Y22" s="98">
        <f t="shared" si="8"/>
        <v>0</v>
      </c>
      <c r="Z22" s="98">
        <f t="shared" si="8"/>
        <v>0</v>
      </c>
      <c r="AA22" s="98">
        <f t="shared" si="8"/>
        <v>0</v>
      </c>
      <c r="AB22" s="98">
        <f t="shared" si="8"/>
        <v>0</v>
      </c>
      <c r="AC22" s="98">
        <f t="shared" si="8"/>
        <v>0</v>
      </c>
      <c r="AD22" s="148">
        <f t="shared" si="9"/>
        <v>567.39099999999985</v>
      </c>
    </row>
    <row r="23" spans="2:30" x14ac:dyDescent="0.25">
      <c r="B23" s="148" t="s">
        <v>91</v>
      </c>
      <c r="C23" s="98">
        <f>+'[110]CONSOLIDADO (2)'!B23</f>
        <v>0</v>
      </c>
      <c r="D23" s="98">
        <f>+'[110]CONSOLIDADO (2)'!C23</f>
        <v>0</v>
      </c>
      <c r="E23" s="98">
        <f>+'[110]CONSOLIDADO (2)'!D23</f>
        <v>0</v>
      </c>
      <c r="F23" s="98">
        <f>+'[110]CONSOLIDADO (2)'!E23</f>
        <v>0</v>
      </c>
      <c r="G23" s="98">
        <f>+'[110]CONSOLIDADO (2)'!F23</f>
        <v>0</v>
      </c>
      <c r="H23" s="98">
        <f>+'[110]CONSOLIDADO (2)'!G23</f>
        <v>0</v>
      </c>
      <c r="I23" s="98">
        <f>+'[110]CONSOLIDADO (2)'!H23</f>
        <v>0</v>
      </c>
      <c r="J23" s="98">
        <f>+'[110]CONSOLIDADO (2)'!I23</f>
        <v>0</v>
      </c>
      <c r="K23" s="98">
        <f>+'[110]CONSOLIDADO (2)'!J23</f>
        <v>0</v>
      </c>
      <c r="L23" s="98">
        <f>+'[110]CONSOLIDADO (2)'!K23</f>
        <v>0</v>
      </c>
      <c r="M23" s="98">
        <f>+'[110]CONSOLIDADO (2)'!L23</f>
        <v>0</v>
      </c>
      <c r="N23" s="98">
        <f>+'[110]CONSOLIDADO (2)'!M23</f>
        <v>0</v>
      </c>
      <c r="O23" s="148"/>
      <c r="Q23" s="148" t="str">
        <f t="shared" si="11"/>
        <v>Minería</v>
      </c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148"/>
    </row>
    <row r="24" spans="2:30" x14ac:dyDescent="0.25">
      <c r="B24" s="148" t="s">
        <v>21</v>
      </c>
      <c r="C24" s="98">
        <f>+'[110]CONSOLIDADO (2)'!B24</f>
        <v>330.85199999999998</v>
      </c>
      <c r="D24" s="98">
        <f>+'[110]CONSOLIDADO (2)'!C24</f>
        <v>327.23500000000001</v>
      </c>
      <c r="E24" s="98">
        <f>+'[110]CONSOLIDADO (2)'!D24</f>
        <v>338.63200000000001</v>
      </c>
      <c r="F24" s="98">
        <f>+'[110]CONSOLIDADO (2)'!E24</f>
        <v>317.84300000000002</v>
      </c>
      <c r="G24" s="98">
        <f>+'[110]CONSOLIDADO (2)'!F24</f>
        <v>0</v>
      </c>
      <c r="H24" s="98">
        <f>+'[110]CONSOLIDADO (2)'!G24</f>
        <v>0</v>
      </c>
      <c r="I24" s="98">
        <f>+'[110]CONSOLIDADO (2)'!H24</f>
        <v>0</v>
      </c>
      <c r="J24" s="98">
        <f>+'[110]CONSOLIDADO (2)'!I24</f>
        <v>0</v>
      </c>
      <c r="K24" s="98">
        <f>+'[110]CONSOLIDADO (2)'!J24</f>
        <v>0</v>
      </c>
      <c r="L24" s="98">
        <f>+'[110]CONSOLIDADO (2)'!K24</f>
        <v>0</v>
      </c>
      <c r="M24" s="98">
        <f>+'[110]CONSOLIDADO (2)'!L24</f>
        <v>0</v>
      </c>
      <c r="N24" s="98">
        <f>+'[110]CONSOLIDADO (2)'!M24</f>
        <v>0</v>
      </c>
      <c r="O24" s="148">
        <f t="shared" si="7"/>
        <v>1314.5620000000001</v>
      </c>
      <c r="Q24" s="148" t="str">
        <f t="shared" si="11"/>
        <v>Alumbrado Público</v>
      </c>
      <c r="R24" s="98">
        <f t="shared" si="10"/>
        <v>330.85199999999998</v>
      </c>
      <c r="S24" s="98">
        <f t="shared" si="8"/>
        <v>327.23500000000001</v>
      </c>
      <c r="T24" s="98">
        <f t="shared" si="8"/>
        <v>338.63200000000001</v>
      </c>
      <c r="U24" s="98">
        <f t="shared" si="8"/>
        <v>317.84300000000002</v>
      </c>
      <c r="V24" s="98">
        <f t="shared" si="8"/>
        <v>0</v>
      </c>
      <c r="W24" s="98">
        <f t="shared" si="8"/>
        <v>0</v>
      </c>
      <c r="X24" s="98">
        <f t="shared" si="8"/>
        <v>0</v>
      </c>
      <c r="Y24" s="98">
        <f t="shared" si="8"/>
        <v>0</v>
      </c>
      <c r="Z24" s="98">
        <f t="shared" si="8"/>
        <v>0</v>
      </c>
      <c r="AA24" s="98">
        <f t="shared" si="8"/>
        <v>0</v>
      </c>
      <c r="AB24" s="98">
        <f t="shared" si="8"/>
        <v>0</v>
      </c>
      <c r="AC24" s="98">
        <f t="shared" si="8"/>
        <v>0</v>
      </c>
      <c r="AD24" s="148">
        <f t="shared" si="9"/>
        <v>1314.5620000000001</v>
      </c>
    </row>
    <row r="25" spans="2:30" x14ac:dyDescent="0.25">
      <c r="B25" s="148" t="s">
        <v>22</v>
      </c>
      <c r="C25" s="98">
        <f>+'[110]CONSOLIDADO (2)'!B25</f>
        <v>84.022999999999996</v>
      </c>
      <c r="D25" s="98">
        <f>+'[110]CONSOLIDADO (2)'!C25</f>
        <v>86.570999999999998</v>
      </c>
      <c r="E25" s="98">
        <f>+'[110]CONSOLIDADO (2)'!D25</f>
        <v>89.103999999999999</v>
      </c>
      <c r="F25" s="98">
        <f>+'[110]CONSOLIDADO (2)'!E25</f>
        <v>91.066000000000017</v>
      </c>
      <c r="G25" s="98">
        <f>+'[110]CONSOLIDADO (2)'!F25</f>
        <v>0</v>
      </c>
      <c r="H25" s="98">
        <f>+'[110]CONSOLIDADO (2)'!G25</f>
        <v>0</v>
      </c>
      <c r="I25" s="98">
        <f>+'[110]CONSOLIDADO (2)'!H25</f>
        <v>0</v>
      </c>
      <c r="J25" s="98">
        <f>+'[110]CONSOLIDADO (2)'!I25</f>
        <v>0</v>
      </c>
      <c r="K25" s="98">
        <f>+'[110]CONSOLIDADO (2)'!J25</f>
        <v>0</v>
      </c>
      <c r="L25" s="98">
        <f>+'[110]CONSOLIDADO (2)'!K25</f>
        <v>0</v>
      </c>
      <c r="M25" s="98">
        <f>+'[110]CONSOLIDADO (2)'!L25</f>
        <v>0</v>
      </c>
      <c r="N25" s="98">
        <f>+'[110]CONSOLIDADO (2)'!M25</f>
        <v>0</v>
      </c>
      <c r="O25" s="148">
        <f t="shared" si="7"/>
        <v>350.76400000000001</v>
      </c>
      <c r="Q25" s="148" t="str">
        <f t="shared" si="11"/>
        <v>Otros</v>
      </c>
      <c r="R25" s="98">
        <f t="shared" si="10"/>
        <v>84.022999999999996</v>
      </c>
      <c r="S25" s="98">
        <f t="shared" si="8"/>
        <v>86.570999999999998</v>
      </c>
      <c r="T25" s="98">
        <f t="shared" si="8"/>
        <v>89.103999999999999</v>
      </c>
      <c r="U25" s="98">
        <f t="shared" si="8"/>
        <v>91.066000000000017</v>
      </c>
      <c r="V25" s="98">
        <f t="shared" si="8"/>
        <v>0</v>
      </c>
      <c r="W25" s="98">
        <f t="shared" si="8"/>
        <v>0</v>
      </c>
      <c r="X25" s="98">
        <f t="shared" si="8"/>
        <v>0</v>
      </c>
      <c r="Y25" s="98">
        <f t="shared" si="8"/>
        <v>0</v>
      </c>
      <c r="Z25" s="98">
        <f t="shared" si="8"/>
        <v>0</v>
      </c>
      <c r="AA25" s="98">
        <f t="shared" si="8"/>
        <v>0</v>
      </c>
      <c r="AB25" s="98">
        <f t="shared" si="8"/>
        <v>0</v>
      </c>
      <c r="AC25" s="98">
        <f t="shared" si="8"/>
        <v>0</v>
      </c>
      <c r="AD25" s="148">
        <f t="shared" si="9"/>
        <v>350.76400000000001</v>
      </c>
    </row>
    <row r="26" spans="2:30" x14ac:dyDescent="0.25">
      <c r="B26" s="143" t="s">
        <v>14</v>
      </c>
      <c r="C26" s="142">
        <f>SUM(C20:C25)</f>
        <v>3028.8250000000007</v>
      </c>
      <c r="D26" s="142">
        <f t="shared" ref="D26:N26" si="12">SUM(D20:D25)</f>
        <v>3196.4810000000002</v>
      </c>
      <c r="E26" s="142">
        <f t="shared" si="12"/>
        <v>3113.7719999999999</v>
      </c>
      <c r="F26" s="142">
        <f t="shared" si="12"/>
        <v>2158.3369999999995</v>
      </c>
      <c r="G26" s="142">
        <f t="shared" si="12"/>
        <v>0</v>
      </c>
      <c r="H26" s="142">
        <f t="shared" ref="H26:N26" si="13">SUM(H20:H25)</f>
        <v>0</v>
      </c>
      <c r="I26" s="142">
        <f t="shared" si="13"/>
        <v>0</v>
      </c>
      <c r="J26" s="142">
        <f t="shared" si="13"/>
        <v>0</v>
      </c>
      <c r="K26" s="142">
        <f t="shared" si="13"/>
        <v>0</v>
      </c>
      <c r="L26" s="142">
        <f t="shared" si="13"/>
        <v>0</v>
      </c>
      <c r="M26" s="142">
        <f t="shared" si="13"/>
        <v>0</v>
      </c>
      <c r="N26" s="142">
        <f t="shared" si="13"/>
        <v>0</v>
      </c>
      <c r="O26" s="143">
        <f t="shared" si="7"/>
        <v>11497.415000000001</v>
      </c>
      <c r="P26" s="145"/>
      <c r="Q26" s="143" t="s">
        <v>14</v>
      </c>
      <c r="R26" s="142">
        <f>SUM(R20:R25)</f>
        <v>3028.8250000000007</v>
      </c>
      <c r="S26" s="142">
        <f t="shared" ref="S26:AB26" si="14">SUM(S20:S25)</f>
        <v>3196.4810000000002</v>
      </c>
      <c r="T26" s="142">
        <f t="shared" si="14"/>
        <v>3113.7719999999999</v>
      </c>
      <c r="U26" s="142">
        <f t="shared" si="14"/>
        <v>2158.3369999999995</v>
      </c>
      <c r="V26" s="142">
        <f t="shared" si="14"/>
        <v>0</v>
      </c>
      <c r="W26" s="142">
        <f t="shared" si="14"/>
        <v>0</v>
      </c>
      <c r="X26" s="142">
        <f t="shared" si="14"/>
        <v>0</v>
      </c>
      <c r="Y26" s="142">
        <f t="shared" si="14"/>
        <v>0</v>
      </c>
      <c r="Z26" s="142">
        <f t="shared" si="14"/>
        <v>0</v>
      </c>
      <c r="AA26" s="142">
        <f t="shared" si="14"/>
        <v>0</v>
      </c>
      <c r="AB26" s="142">
        <f t="shared" si="14"/>
        <v>0</v>
      </c>
      <c r="AC26" s="142">
        <f>SUM(AC20:AC25)</f>
        <v>0</v>
      </c>
      <c r="AD26" s="143">
        <f t="shared" si="9"/>
        <v>11497.415000000001</v>
      </c>
    </row>
    <row r="27" spans="2:30" x14ac:dyDescent="0.25">
      <c r="O27" s="95">
        <f>O26/1000</f>
        <v>11.497415</v>
      </c>
    </row>
    <row r="29" spans="2:30" x14ac:dyDescent="0.25">
      <c r="B29" s="145" t="s">
        <v>83</v>
      </c>
      <c r="Q29" s="145" t="s">
        <v>125</v>
      </c>
    </row>
    <row r="30" spans="2:30" x14ac:dyDescent="0.25"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Q30" s="145"/>
      <c r="R30" s="145"/>
    </row>
    <row r="31" spans="2:30" x14ac:dyDescent="0.25">
      <c r="B31" s="147" t="s">
        <v>44</v>
      </c>
      <c r="C31" s="237" t="s">
        <v>2</v>
      </c>
      <c r="D31" s="237" t="s">
        <v>3</v>
      </c>
      <c r="E31" s="237" t="s">
        <v>4</v>
      </c>
      <c r="F31" s="237" t="s">
        <v>5</v>
      </c>
      <c r="G31" s="237" t="s">
        <v>6</v>
      </c>
      <c r="H31" s="237" t="s">
        <v>7</v>
      </c>
      <c r="I31" s="237" t="s">
        <v>8</v>
      </c>
      <c r="J31" s="237" t="s">
        <v>9</v>
      </c>
      <c r="K31" s="237" t="s">
        <v>10</v>
      </c>
      <c r="L31" s="237" t="s">
        <v>11</v>
      </c>
      <c r="M31" s="237" t="s">
        <v>12</v>
      </c>
      <c r="N31" s="237" t="s">
        <v>13</v>
      </c>
      <c r="O31" s="147" t="s">
        <v>14</v>
      </c>
      <c r="P31" s="324"/>
      <c r="Q31" s="147"/>
      <c r="R31" s="146" t="s">
        <v>2</v>
      </c>
      <c r="S31" s="146" t="s">
        <v>3</v>
      </c>
      <c r="T31" s="146" t="s">
        <v>4</v>
      </c>
      <c r="U31" s="146" t="s">
        <v>5</v>
      </c>
      <c r="V31" s="146" t="s">
        <v>6</v>
      </c>
      <c r="W31" s="146" t="s">
        <v>7</v>
      </c>
      <c r="X31" s="146" t="s">
        <v>8</v>
      </c>
      <c r="Y31" s="146" t="s">
        <v>9</v>
      </c>
      <c r="Z31" s="146" t="s">
        <v>10</v>
      </c>
      <c r="AA31" s="146" t="s">
        <v>11</v>
      </c>
      <c r="AB31" s="146" t="s">
        <v>12</v>
      </c>
      <c r="AC31" s="168" t="s">
        <v>13</v>
      </c>
      <c r="AD31" s="168" t="s">
        <v>14</v>
      </c>
    </row>
    <row r="32" spans="2:30" x14ac:dyDescent="0.25">
      <c r="B32" s="148" t="s">
        <v>17</v>
      </c>
      <c r="C32" s="98">
        <f>+'[110]CONSOLIDADO (2)'!B32</f>
        <v>1507.0928505747127</v>
      </c>
      <c r="D32" s="98">
        <f>+'[110]CONSOLIDADO (2)'!C32</f>
        <v>1648.7042413793106</v>
      </c>
      <c r="E32" s="98">
        <f>+'[110]CONSOLIDADO (2)'!D32</f>
        <v>1609.7142758620689</v>
      </c>
      <c r="F32" s="98">
        <f>+'[110]CONSOLIDADO (2)'!E32</f>
        <v>958.72508045976997</v>
      </c>
      <c r="G32" s="98">
        <f>+'[110]CONSOLIDADO (2)'!F32</f>
        <v>0</v>
      </c>
      <c r="H32" s="98">
        <f>+'[110]CONSOLIDADO (2)'!G32</f>
        <v>0</v>
      </c>
      <c r="I32" s="98">
        <f>+'[110]CONSOLIDADO (2)'!H32</f>
        <v>0</v>
      </c>
      <c r="J32" s="98">
        <f>+'[110]CONSOLIDADO (2)'!I32</f>
        <v>0</v>
      </c>
      <c r="K32" s="98">
        <f>+'[110]CONSOLIDADO (2)'!J32</f>
        <v>0</v>
      </c>
      <c r="L32" s="98">
        <f>+'[110]CONSOLIDADO (2)'!K32</f>
        <v>0</v>
      </c>
      <c r="M32" s="98">
        <f>+'[110]CONSOLIDADO (2)'!L32</f>
        <v>0</v>
      </c>
      <c r="N32" s="98">
        <f>+'[110]CONSOLIDADO (2)'!M32</f>
        <v>0</v>
      </c>
      <c r="O32" s="148">
        <f t="shared" ref="O32:O38" si="15">SUM(C32:N32)</f>
        <v>5724.2364482758621</v>
      </c>
      <c r="Q32" s="148" t="str">
        <f>+B32</f>
        <v>Residencial</v>
      </c>
      <c r="R32" s="98">
        <f>+C32*0.87</f>
        <v>1311.1707799999999</v>
      </c>
      <c r="S32" s="98">
        <f t="shared" ref="S32:AC37" si="16">+D32*0.87</f>
        <v>1434.3726900000001</v>
      </c>
      <c r="T32" s="98">
        <f t="shared" si="16"/>
        <v>1400.4514199999999</v>
      </c>
      <c r="U32" s="98">
        <f t="shared" si="16"/>
        <v>834.09081999999989</v>
      </c>
      <c r="V32" s="98">
        <f t="shared" si="16"/>
        <v>0</v>
      </c>
      <c r="W32" s="98">
        <f t="shared" si="16"/>
        <v>0</v>
      </c>
      <c r="X32" s="98">
        <f t="shared" si="16"/>
        <v>0</v>
      </c>
      <c r="Y32" s="98">
        <f t="shared" si="16"/>
        <v>0</v>
      </c>
      <c r="Z32" s="98">
        <f t="shared" si="16"/>
        <v>0</v>
      </c>
      <c r="AA32" s="98">
        <f t="shared" si="16"/>
        <v>0</v>
      </c>
      <c r="AB32" s="98">
        <f t="shared" si="16"/>
        <v>0</v>
      </c>
      <c r="AC32" s="98">
        <f t="shared" si="16"/>
        <v>0</v>
      </c>
      <c r="AD32" s="148">
        <f t="shared" ref="AD32:AD38" si="17">SUM(R32:AC32)</f>
        <v>4980.0857099999994</v>
      </c>
    </row>
    <row r="33" spans="2:30" x14ac:dyDescent="0.25">
      <c r="B33" s="148" t="s">
        <v>18</v>
      </c>
      <c r="C33" s="98">
        <f>+'[110]CONSOLIDADO (2)'!B33</f>
        <v>1229.7444942528737</v>
      </c>
      <c r="D33" s="98">
        <f>+'[110]CONSOLIDADO (2)'!C33</f>
        <v>1318.8389540229884</v>
      </c>
      <c r="E33" s="98">
        <f>+'[110]CONSOLIDADO (2)'!D33</f>
        <v>1276.062885057471</v>
      </c>
      <c r="F33" s="98">
        <f>+'[110]CONSOLIDADO (2)'!E33</f>
        <v>902.64839080459774</v>
      </c>
      <c r="G33" s="98">
        <f>+'[110]CONSOLIDADO (2)'!F33</f>
        <v>0</v>
      </c>
      <c r="H33" s="98">
        <f>+'[110]CONSOLIDADO (2)'!G33</f>
        <v>0</v>
      </c>
      <c r="I33" s="98">
        <f>+'[110]CONSOLIDADO (2)'!H33</f>
        <v>0</v>
      </c>
      <c r="J33" s="98">
        <f>+'[110]CONSOLIDADO (2)'!I33</f>
        <v>0</v>
      </c>
      <c r="K33" s="98">
        <f>+'[110]CONSOLIDADO (2)'!J33</f>
        <v>0</v>
      </c>
      <c r="L33" s="98">
        <f>+'[110]CONSOLIDADO (2)'!K33</f>
        <v>0</v>
      </c>
      <c r="M33" s="98">
        <f>+'[110]CONSOLIDADO (2)'!L33</f>
        <v>0</v>
      </c>
      <c r="N33" s="98">
        <f>+'[110]CONSOLIDADO (2)'!M33</f>
        <v>0</v>
      </c>
      <c r="O33" s="148">
        <f t="shared" si="15"/>
        <v>4727.2947241379306</v>
      </c>
      <c r="Q33" s="148" t="str">
        <f>+B33</f>
        <v>General</v>
      </c>
      <c r="R33" s="98">
        <f>+C33*0.87</f>
        <v>1069.87771</v>
      </c>
      <c r="S33" s="98">
        <f t="shared" si="16"/>
        <v>1147.3898899999999</v>
      </c>
      <c r="T33" s="98">
        <f t="shared" si="16"/>
        <v>1110.1747099999998</v>
      </c>
      <c r="U33" s="98">
        <f t="shared" si="16"/>
        <v>785.30410000000006</v>
      </c>
      <c r="V33" s="98">
        <f t="shared" si="16"/>
        <v>0</v>
      </c>
      <c r="W33" s="98">
        <f t="shared" si="16"/>
        <v>0</v>
      </c>
      <c r="X33" s="98">
        <f t="shared" si="16"/>
        <v>0</v>
      </c>
      <c r="Y33" s="98">
        <f t="shared" si="16"/>
        <v>0</v>
      </c>
      <c r="Z33" s="98">
        <f t="shared" si="16"/>
        <v>0</v>
      </c>
      <c r="AA33" s="98">
        <f t="shared" si="16"/>
        <v>0</v>
      </c>
      <c r="AB33" s="98">
        <f t="shared" si="16"/>
        <v>0</v>
      </c>
      <c r="AC33" s="98">
        <f t="shared" si="16"/>
        <v>0</v>
      </c>
      <c r="AD33" s="148">
        <f t="shared" si="17"/>
        <v>4112.7464099999997</v>
      </c>
    </row>
    <row r="34" spans="2:30" x14ac:dyDescent="0.25">
      <c r="B34" s="148" t="s">
        <v>19</v>
      </c>
      <c r="C34" s="98">
        <f>+'[110]CONSOLIDADO (2)'!B34</f>
        <v>126.63134482758619</v>
      </c>
      <c r="D34" s="98">
        <f>+'[110]CONSOLIDADO (2)'!C34</f>
        <v>123.94739080459769</v>
      </c>
      <c r="E34" s="98">
        <f>+'[110]CONSOLIDADO (2)'!D34</f>
        <v>123.80175862068967</v>
      </c>
      <c r="F34" s="98">
        <f>+'[110]CONSOLIDADO (2)'!E34</f>
        <v>105.69088505747126</v>
      </c>
      <c r="G34" s="98">
        <f>+'[110]CONSOLIDADO (2)'!F34</f>
        <v>0</v>
      </c>
      <c r="H34" s="98">
        <f>+'[110]CONSOLIDADO (2)'!G34</f>
        <v>0</v>
      </c>
      <c r="I34" s="98">
        <f>+'[110]CONSOLIDADO (2)'!H34</f>
        <v>0</v>
      </c>
      <c r="J34" s="98">
        <f>+'[110]CONSOLIDADO (2)'!I34</f>
        <v>0</v>
      </c>
      <c r="K34" s="98">
        <f>+'[110]CONSOLIDADO (2)'!J34</f>
        <v>0</v>
      </c>
      <c r="L34" s="98">
        <f>+'[110]CONSOLIDADO (2)'!K34</f>
        <v>0</v>
      </c>
      <c r="M34" s="98">
        <f>+'[110]CONSOLIDADO (2)'!L34</f>
        <v>0</v>
      </c>
      <c r="N34" s="98">
        <f>+'[110]CONSOLIDADO (2)'!M34</f>
        <v>0</v>
      </c>
      <c r="O34" s="148">
        <f t="shared" si="15"/>
        <v>480.07137931034481</v>
      </c>
      <c r="Q34" s="148" t="str">
        <f t="shared" ref="Q34:Q37" si="18">+B34</f>
        <v>Industrial</v>
      </c>
      <c r="R34" s="98">
        <f>+C34*0.87</f>
        <v>110.16926999999998</v>
      </c>
      <c r="S34" s="98">
        <f t="shared" si="16"/>
        <v>107.83422999999999</v>
      </c>
      <c r="T34" s="98">
        <f t="shared" si="16"/>
        <v>107.70753000000001</v>
      </c>
      <c r="U34" s="98">
        <f t="shared" si="16"/>
        <v>91.951070000000001</v>
      </c>
      <c r="V34" s="98">
        <f t="shared" si="16"/>
        <v>0</v>
      </c>
      <c r="W34" s="98">
        <f t="shared" si="16"/>
        <v>0</v>
      </c>
      <c r="X34" s="98">
        <f t="shared" si="16"/>
        <v>0</v>
      </c>
      <c r="Y34" s="98">
        <f t="shared" si="16"/>
        <v>0</v>
      </c>
      <c r="Z34" s="98">
        <f t="shared" si="16"/>
        <v>0</v>
      </c>
      <c r="AA34" s="98">
        <f t="shared" si="16"/>
        <v>0</v>
      </c>
      <c r="AB34" s="98">
        <f t="shared" si="16"/>
        <v>0</v>
      </c>
      <c r="AC34" s="98">
        <f t="shared" si="16"/>
        <v>0</v>
      </c>
      <c r="AD34" s="148">
        <f t="shared" si="17"/>
        <v>417.66210000000001</v>
      </c>
    </row>
    <row r="35" spans="2:30" x14ac:dyDescent="0.25">
      <c r="B35" s="148" t="s">
        <v>91</v>
      </c>
      <c r="C35" s="98">
        <f>+'[110]CONSOLIDADO (2)'!B35</f>
        <v>0</v>
      </c>
      <c r="D35" s="98">
        <f>+'[110]CONSOLIDADO (2)'!C35</f>
        <v>0</v>
      </c>
      <c r="E35" s="98">
        <f>+'[110]CONSOLIDADO (2)'!D35</f>
        <v>0</v>
      </c>
      <c r="F35" s="98">
        <f>+'[110]CONSOLIDADO (2)'!E35</f>
        <v>0</v>
      </c>
      <c r="G35" s="98">
        <f>+'[110]CONSOLIDADO (2)'!F35</f>
        <v>0</v>
      </c>
      <c r="H35" s="98">
        <f>+'[110]CONSOLIDADO (2)'!G35</f>
        <v>0</v>
      </c>
      <c r="I35" s="98">
        <f>+'[110]CONSOLIDADO (2)'!H35</f>
        <v>0</v>
      </c>
      <c r="J35" s="98">
        <f>+'[110]CONSOLIDADO (2)'!I35</f>
        <v>0</v>
      </c>
      <c r="K35" s="98">
        <f>+'[110]CONSOLIDADO (2)'!J35</f>
        <v>0</v>
      </c>
      <c r="L35" s="98">
        <f>+'[110]CONSOLIDADO (2)'!K35</f>
        <v>0</v>
      </c>
      <c r="M35" s="98">
        <f>+'[110]CONSOLIDADO (2)'!L35</f>
        <v>0</v>
      </c>
      <c r="N35" s="98">
        <f>+'[110]CONSOLIDADO (2)'!M35</f>
        <v>0</v>
      </c>
      <c r="O35" s="148"/>
      <c r="Q35" s="148" t="str">
        <f t="shared" si="18"/>
        <v>Minería</v>
      </c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148"/>
    </row>
    <row r="36" spans="2:30" x14ac:dyDescent="0.25">
      <c r="B36" s="148" t="s">
        <v>21</v>
      </c>
      <c r="C36" s="98">
        <f>+'[110]CONSOLIDADO (2)'!B36</f>
        <v>419.10962068965517</v>
      </c>
      <c r="D36" s="98">
        <f>+'[110]CONSOLIDADO (2)'!C36</f>
        <v>417.05536781609197</v>
      </c>
      <c r="E36" s="98">
        <f>+'[110]CONSOLIDADO (2)'!D36</f>
        <v>436.48498850574714</v>
      </c>
      <c r="F36" s="98">
        <f>+'[110]CONSOLIDADO (2)'!E36</f>
        <v>412.75750574712646</v>
      </c>
      <c r="G36" s="98">
        <f>+'[110]CONSOLIDADO (2)'!F36</f>
        <v>0</v>
      </c>
      <c r="H36" s="98">
        <f>+'[110]CONSOLIDADO (2)'!G36</f>
        <v>0</v>
      </c>
      <c r="I36" s="98">
        <f>+'[110]CONSOLIDADO (2)'!H36</f>
        <v>0</v>
      </c>
      <c r="J36" s="98">
        <f>+'[110]CONSOLIDADO (2)'!I36</f>
        <v>0</v>
      </c>
      <c r="K36" s="98">
        <f>+'[110]CONSOLIDADO (2)'!J36</f>
        <v>0</v>
      </c>
      <c r="L36" s="98">
        <f>+'[110]CONSOLIDADO (2)'!K36</f>
        <v>0</v>
      </c>
      <c r="M36" s="98">
        <f>+'[110]CONSOLIDADO (2)'!L36</f>
        <v>0</v>
      </c>
      <c r="N36" s="98">
        <f>+'[110]CONSOLIDADO (2)'!M36</f>
        <v>0</v>
      </c>
      <c r="O36" s="148">
        <f t="shared" si="15"/>
        <v>1685.4074827586207</v>
      </c>
      <c r="Q36" s="148" t="str">
        <f t="shared" si="18"/>
        <v>Alumbrado Público</v>
      </c>
      <c r="R36" s="98">
        <f>+C36*0.87</f>
        <v>364.62536999999998</v>
      </c>
      <c r="S36" s="98">
        <f t="shared" si="16"/>
        <v>362.83816999999999</v>
      </c>
      <c r="T36" s="98">
        <f t="shared" si="16"/>
        <v>379.74194</v>
      </c>
      <c r="U36" s="98">
        <f t="shared" si="16"/>
        <v>359.09903000000003</v>
      </c>
      <c r="V36" s="98">
        <f t="shared" si="16"/>
        <v>0</v>
      </c>
      <c r="W36" s="98">
        <f t="shared" si="16"/>
        <v>0</v>
      </c>
      <c r="X36" s="98">
        <f t="shared" si="16"/>
        <v>0</v>
      </c>
      <c r="Y36" s="98">
        <f t="shared" si="16"/>
        <v>0</v>
      </c>
      <c r="Z36" s="98">
        <f t="shared" si="16"/>
        <v>0</v>
      </c>
      <c r="AA36" s="98">
        <f t="shared" si="16"/>
        <v>0</v>
      </c>
      <c r="AB36" s="98">
        <f t="shared" si="16"/>
        <v>0</v>
      </c>
      <c r="AC36" s="98">
        <f t="shared" si="16"/>
        <v>0</v>
      </c>
      <c r="AD36" s="148">
        <f t="shared" si="17"/>
        <v>1466.3045100000002</v>
      </c>
    </row>
    <row r="37" spans="2:30" x14ac:dyDescent="0.25">
      <c r="B37" s="148" t="s">
        <v>22</v>
      </c>
      <c r="C37" s="98">
        <f>+'[110]CONSOLIDADO (2)'!B37</f>
        <v>70.456402298850577</v>
      </c>
      <c r="D37" s="98">
        <f>+'[110]CONSOLIDADO (2)'!C37</f>
        <v>72.947333333333333</v>
      </c>
      <c r="E37" s="98">
        <f>+'[110]CONSOLIDADO (2)'!D37</f>
        <v>75.830896551724138</v>
      </c>
      <c r="F37" s="98">
        <f>+'[110]CONSOLIDADO (2)'!E37</f>
        <v>77.560252873563229</v>
      </c>
      <c r="G37" s="98">
        <f>+'[110]CONSOLIDADO (2)'!F37</f>
        <v>0</v>
      </c>
      <c r="H37" s="98">
        <f>+'[110]CONSOLIDADO (2)'!G37</f>
        <v>0</v>
      </c>
      <c r="I37" s="98">
        <f>+'[110]CONSOLIDADO (2)'!H37</f>
        <v>0</v>
      </c>
      <c r="J37" s="98">
        <f>+'[110]CONSOLIDADO (2)'!I37</f>
        <v>0</v>
      </c>
      <c r="K37" s="98">
        <f>+'[110]CONSOLIDADO (2)'!J37</f>
        <v>0</v>
      </c>
      <c r="L37" s="98">
        <f>+'[110]CONSOLIDADO (2)'!K37</f>
        <v>0</v>
      </c>
      <c r="M37" s="98">
        <f>+'[110]CONSOLIDADO (2)'!L37</f>
        <v>0</v>
      </c>
      <c r="N37" s="98">
        <f>+'[110]CONSOLIDADO (2)'!M37</f>
        <v>0</v>
      </c>
      <c r="O37" s="148">
        <f t="shared" si="15"/>
        <v>296.79488505747128</v>
      </c>
      <c r="Q37" s="148" t="str">
        <f t="shared" si="18"/>
        <v>Otros</v>
      </c>
      <c r="R37" s="98">
        <f>+C37*0.87</f>
        <v>61.297070000000005</v>
      </c>
      <c r="S37" s="98">
        <f t="shared" si="16"/>
        <v>63.464179999999999</v>
      </c>
      <c r="T37" s="98">
        <f t="shared" si="16"/>
        <v>65.972880000000004</v>
      </c>
      <c r="U37" s="98">
        <f t="shared" si="16"/>
        <v>67.477420000000009</v>
      </c>
      <c r="V37" s="98">
        <f t="shared" si="16"/>
        <v>0</v>
      </c>
      <c r="W37" s="98">
        <f t="shared" si="16"/>
        <v>0</v>
      </c>
      <c r="X37" s="98">
        <f t="shared" si="16"/>
        <v>0</v>
      </c>
      <c r="Y37" s="98">
        <f t="shared" si="16"/>
        <v>0</v>
      </c>
      <c r="Z37" s="98">
        <f t="shared" si="16"/>
        <v>0</v>
      </c>
      <c r="AA37" s="98">
        <f t="shared" si="16"/>
        <v>0</v>
      </c>
      <c r="AB37" s="98">
        <f t="shared" si="16"/>
        <v>0</v>
      </c>
      <c r="AC37" s="98">
        <f t="shared" si="16"/>
        <v>0</v>
      </c>
      <c r="AD37" s="148">
        <f t="shared" si="17"/>
        <v>258.21154999999999</v>
      </c>
    </row>
    <row r="38" spans="2:30" x14ac:dyDescent="0.25">
      <c r="B38" s="143" t="s">
        <v>14</v>
      </c>
      <c r="C38" s="142">
        <f>SUM(C32:C37)</f>
        <v>3353.0347126436777</v>
      </c>
      <c r="D38" s="142">
        <f t="shared" ref="D38:N38" si="19">SUM(D32:D37)</f>
        <v>3581.4932873563216</v>
      </c>
      <c r="E38" s="142">
        <f t="shared" si="19"/>
        <v>3521.8948045977004</v>
      </c>
      <c r="F38" s="142">
        <f t="shared" si="19"/>
        <v>2457.3821149425285</v>
      </c>
      <c r="G38" s="142">
        <f t="shared" si="19"/>
        <v>0</v>
      </c>
      <c r="H38" s="142">
        <f t="shared" si="19"/>
        <v>0</v>
      </c>
      <c r="I38" s="142">
        <f t="shared" si="19"/>
        <v>0</v>
      </c>
      <c r="J38" s="142">
        <f t="shared" si="19"/>
        <v>0</v>
      </c>
      <c r="K38" s="142">
        <f t="shared" si="19"/>
        <v>0</v>
      </c>
      <c r="L38" s="142">
        <f t="shared" si="19"/>
        <v>0</v>
      </c>
      <c r="M38" s="142">
        <f t="shared" si="19"/>
        <v>0</v>
      </c>
      <c r="N38" s="142">
        <f t="shared" si="19"/>
        <v>0</v>
      </c>
      <c r="O38" s="143">
        <f t="shared" si="15"/>
        <v>12913.804919540227</v>
      </c>
      <c r="P38" s="145"/>
      <c r="Q38" s="143" t="s">
        <v>14</v>
      </c>
      <c r="R38" s="142">
        <f>SUM(R32:R37)</f>
        <v>2917.1402000000003</v>
      </c>
      <c r="S38" s="142">
        <f t="shared" ref="S38:AC38" si="20">SUM(S32:S37)</f>
        <v>3115.8991599999999</v>
      </c>
      <c r="T38" s="142">
        <f t="shared" si="20"/>
        <v>3064.0484799999995</v>
      </c>
      <c r="U38" s="142">
        <f t="shared" si="20"/>
        <v>2137.9224400000003</v>
      </c>
      <c r="V38" s="142">
        <f t="shared" si="20"/>
        <v>0</v>
      </c>
      <c r="W38" s="142">
        <f t="shared" si="20"/>
        <v>0</v>
      </c>
      <c r="X38" s="142">
        <f t="shared" si="20"/>
        <v>0</v>
      </c>
      <c r="Y38" s="142">
        <f t="shared" si="20"/>
        <v>0</v>
      </c>
      <c r="Z38" s="142">
        <f t="shared" si="20"/>
        <v>0</v>
      </c>
      <c r="AA38" s="142">
        <f t="shared" si="20"/>
        <v>0</v>
      </c>
      <c r="AB38" s="142">
        <f t="shared" si="20"/>
        <v>0</v>
      </c>
      <c r="AC38" s="142">
        <f t="shared" si="20"/>
        <v>0</v>
      </c>
      <c r="AD38" s="143">
        <f t="shared" si="17"/>
        <v>11235.01028</v>
      </c>
    </row>
    <row r="39" spans="2:30" x14ac:dyDescent="0.25">
      <c r="AD39" s="95">
        <f>+AD38/0.87</f>
        <v>12913.804919540231</v>
      </c>
    </row>
    <row r="40" spans="2:30" x14ac:dyDescent="0.25">
      <c r="B40" s="322" t="s">
        <v>41</v>
      </c>
      <c r="Q40" s="322" t="s">
        <v>41</v>
      </c>
    </row>
    <row r="41" spans="2:30" x14ac:dyDescent="0.25">
      <c r="B41" s="162"/>
      <c r="Q41" s="162"/>
    </row>
    <row r="42" spans="2:30" x14ac:dyDescent="0.25">
      <c r="B42" s="150" t="s">
        <v>44</v>
      </c>
      <c r="C42" s="237" t="s">
        <v>2</v>
      </c>
      <c r="D42" s="237" t="s">
        <v>3</v>
      </c>
      <c r="E42" s="237" t="s">
        <v>4</v>
      </c>
      <c r="F42" s="237" t="s">
        <v>5</v>
      </c>
      <c r="G42" s="237" t="s">
        <v>6</v>
      </c>
      <c r="H42" s="237" t="s">
        <v>7</v>
      </c>
      <c r="I42" s="237" t="s">
        <v>8</v>
      </c>
      <c r="J42" s="237" t="s">
        <v>9</v>
      </c>
      <c r="K42" s="237" t="s">
        <v>10</v>
      </c>
      <c r="L42" s="237" t="s">
        <v>11</v>
      </c>
      <c r="M42" s="237" t="s">
        <v>12</v>
      </c>
      <c r="N42" s="237" t="s">
        <v>13</v>
      </c>
      <c r="O42" s="156" t="s">
        <v>14</v>
      </c>
      <c r="P42" s="165"/>
      <c r="Q42" s="150" t="s">
        <v>44</v>
      </c>
      <c r="R42" s="178" t="s">
        <v>2</v>
      </c>
      <c r="S42" s="146" t="s">
        <v>3</v>
      </c>
      <c r="T42" s="146" t="s">
        <v>4</v>
      </c>
      <c r="U42" s="146" t="s">
        <v>5</v>
      </c>
      <c r="V42" s="146" t="s">
        <v>6</v>
      </c>
      <c r="W42" s="146" t="s">
        <v>7</v>
      </c>
      <c r="X42" s="146" t="s">
        <v>8</v>
      </c>
      <c r="Y42" s="146" t="s">
        <v>9</v>
      </c>
      <c r="Z42" s="146" t="s">
        <v>10</v>
      </c>
      <c r="AA42" s="146" t="s">
        <v>11</v>
      </c>
      <c r="AB42" s="146" t="s">
        <v>12</v>
      </c>
      <c r="AC42" s="168" t="s">
        <v>13</v>
      </c>
      <c r="AD42" s="156" t="s">
        <v>14</v>
      </c>
    </row>
    <row r="43" spans="2:30" x14ac:dyDescent="0.25">
      <c r="B43" s="163" t="s">
        <v>17</v>
      </c>
      <c r="C43" s="95">
        <f t="shared" ref="C43" si="21">+C32/C$76</f>
        <v>216.53632910556217</v>
      </c>
      <c r="D43" s="95">
        <f t="shared" ref="D43:N45" si="22">+D32/D$76</f>
        <v>236.8827933016251</v>
      </c>
      <c r="E43" s="95">
        <f t="shared" si="22"/>
        <v>231.28078676179152</v>
      </c>
      <c r="F43" s="95">
        <f t="shared" si="22"/>
        <v>137.747856387898</v>
      </c>
      <c r="G43" s="95">
        <f t="shared" si="22"/>
        <v>0</v>
      </c>
      <c r="H43" s="95">
        <f t="shared" si="22"/>
        <v>0</v>
      </c>
      <c r="I43" s="95">
        <f t="shared" si="22"/>
        <v>0</v>
      </c>
      <c r="J43" s="95">
        <f t="shared" si="22"/>
        <v>0</v>
      </c>
      <c r="K43" s="95">
        <f t="shared" si="22"/>
        <v>0</v>
      </c>
      <c r="L43" s="95">
        <f t="shared" si="22"/>
        <v>0</v>
      </c>
      <c r="M43" s="95">
        <f t="shared" si="22"/>
        <v>0</v>
      </c>
      <c r="N43" s="95">
        <f t="shared" si="22"/>
        <v>0</v>
      </c>
      <c r="O43" s="148">
        <f t="shared" ref="O43:O49" si="23">SUM(C43:N43)</f>
        <v>822.44776555687679</v>
      </c>
      <c r="P43" s="98"/>
      <c r="Q43" s="148" t="str">
        <f>+B43</f>
        <v>Residencial</v>
      </c>
      <c r="R43" s="95">
        <f t="shared" ref="R43:AC45" si="24">+R32/R$76</f>
        <v>188.38660632183908</v>
      </c>
      <c r="S43" s="95">
        <f t="shared" si="24"/>
        <v>206.08803017241382</v>
      </c>
      <c r="T43" s="95">
        <f t="shared" si="24"/>
        <v>201.21428448275861</v>
      </c>
      <c r="U43" s="95">
        <f t="shared" si="24"/>
        <v>119.84063505747125</v>
      </c>
      <c r="V43" s="95">
        <f t="shared" si="24"/>
        <v>0</v>
      </c>
      <c r="W43" s="95">
        <f t="shared" si="24"/>
        <v>0</v>
      </c>
      <c r="X43" s="95">
        <f t="shared" si="24"/>
        <v>0</v>
      </c>
      <c r="Y43" s="95">
        <f t="shared" si="24"/>
        <v>0</v>
      </c>
      <c r="Z43" s="95">
        <f t="shared" si="24"/>
        <v>0</v>
      </c>
      <c r="AA43" s="95">
        <f t="shared" si="24"/>
        <v>0</v>
      </c>
      <c r="AB43" s="95">
        <f t="shared" si="24"/>
        <v>0</v>
      </c>
      <c r="AC43" s="95">
        <f t="shared" si="24"/>
        <v>0</v>
      </c>
      <c r="AD43" s="148">
        <f t="shared" ref="AD43:AD49" si="25">SUM(R43:AC43)</f>
        <v>715.52955603448277</v>
      </c>
    </row>
    <row r="44" spans="2:30" x14ac:dyDescent="0.25">
      <c r="B44" s="163" t="s">
        <v>18</v>
      </c>
      <c r="C44" s="95">
        <f t="shared" ref="C44" si="26">+C33/C$76</f>
        <v>176.687427335183</v>
      </c>
      <c r="D44" s="95">
        <f t="shared" si="22"/>
        <v>189.48835546307305</v>
      </c>
      <c r="E44" s="95">
        <f t="shared" si="22"/>
        <v>183.3423685427401</v>
      </c>
      <c r="F44" s="95">
        <f t="shared" si="22"/>
        <v>129.69086074778704</v>
      </c>
      <c r="G44" s="95">
        <f t="shared" si="22"/>
        <v>0</v>
      </c>
      <c r="H44" s="95">
        <f t="shared" si="22"/>
        <v>0</v>
      </c>
      <c r="I44" s="95">
        <f t="shared" si="22"/>
        <v>0</v>
      </c>
      <c r="J44" s="95">
        <f t="shared" si="22"/>
        <v>0</v>
      </c>
      <c r="K44" s="95">
        <f t="shared" si="22"/>
        <v>0</v>
      </c>
      <c r="L44" s="95">
        <f t="shared" si="22"/>
        <v>0</v>
      </c>
      <c r="M44" s="95">
        <f t="shared" si="22"/>
        <v>0</v>
      </c>
      <c r="N44" s="95">
        <f t="shared" si="22"/>
        <v>0</v>
      </c>
      <c r="O44" s="148">
        <f t="shared" si="23"/>
        <v>679.2090120887832</v>
      </c>
      <c r="P44" s="98"/>
      <c r="Q44" s="148" t="str">
        <f>+B44</f>
        <v>General</v>
      </c>
      <c r="R44" s="95">
        <f t="shared" si="24"/>
        <v>153.71806178160918</v>
      </c>
      <c r="S44" s="95">
        <f t="shared" si="24"/>
        <v>164.85486925287356</v>
      </c>
      <c r="T44" s="95">
        <f t="shared" si="24"/>
        <v>159.50786063218388</v>
      </c>
      <c r="U44" s="95">
        <f t="shared" si="24"/>
        <v>112.83104885057472</v>
      </c>
      <c r="V44" s="95">
        <f t="shared" si="24"/>
        <v>0</v>
      </c>
      <c r="W44" s="95">
        <f t="shared" si="24"/>
        <v>0</v>
      </c>
      <c r="X44" s="95">
        <f t="shared" si="24"/>
        <v>0</v>
      </c>
      <c r="Y44" s="95">
        <f t="shared" si="24"/>
        <v>0</v>
      </c>
      <c r="Z44" s="95">
        <f t="shared" si="24"/>
        <v>0</v>
      </c>
      <c r="AA44" s="95">
        <f t="shared" si="24"/>
        <v>0</v>
      </c>
      <c r="AB44" s="95">
        <f t="shared" si="24"/>
        <v>0</v>
      </c>
      <c r="AC44" s="95">
        <f t="shared" si="24"/>
        <v>0</v>
      </c>
      <c r="AD44" s="148">
        <f t="shared" si="25"/>
        <v>590.91184051724133</v>
      </c>
    </row>
    <row r="45" spans="2:30" x14ac:dyDescent="0.25">
      <c r="B45" s="163" t="s">
        <v>19</v>
      </c>
      <c r="C45" s="95">
        <f t="shared" ref="C45" si="27">+C34/C$76</f>
        <v>18.194158739595718</v>
      </c>
      <c r="D45" s="95">
        <f t="shared" si="22"/>
        <v>17.808533161580129</v>
      </c>
      <c r="E45" s="95">
        <f t="shared" si="22"/>
        <v>17.787608997225526</v>
      </c>
      <c r="F45" s="95">
        <f t="shared" si="22"/>
        <v>15.185471991015985</v>
      </c>
      <c r="G45" s="95">
        <f t="shared" si="22"/>
        <v>0</v>
      </c>
      <c r="H45" s="95">
        <f t="shared" si="22"/>
        <v>0</v>
      </c>
      <c r="I45" s="95">
        <f t="shared" si="22"/>
        <v>0</v>
      </c>
      <c r="J45" s="95">
        <f t="shared" si="22"/>
        <v>0</v>
      </c>
      <c r="K45" s="95">
        <f t="shared" si="22"/>
        <v>0</v>
      </c>
      <c r="L45" s="95">
        <f t="shared" si="22"/>
        <v>0</v>
      </c>
      <c r="M45" s="95">
        <f t="shared" si="22"/>
        <v>0</v>
      </c>
      <c r="N45" s="95">
        <f t="shared" si="22"/>
        <v>0</v>
      </c>
      <c r="O45" s="148">
        <f t="shared" si="23"/>
        <v>68.975772889417357</v>
      </c>
      <c r="P45" s="98"/>
      <c r="Q45" s="148" t="str">
        <f t="shared" ref="Q45:Q48" si="28">+B45</f>
        <v>Industrial</v>
      </c>
      <c r="R45" s="95">
        <f t="shared" si="24"/>
        <v>15.828918103448274</v>
      </c>
      <c r="S45" s="95">
        <f t="shared" si="24"/>
        <v>15.493423850574711</v>
      </c>
      <c r="T45" s="95">
        <f t="shared" si="24"/>
        <v>15.475219827586209</v>
      </c>
      <c r="U45" s="95">
        <f t="shared" si="24"/>
        <v>13.211360632183908</v>
      </c>
      <c r="V45" s="95">
        <f t="shared" si="24"/>
        <v>0</v>
      </c>
      <c r="W45" s="95">
        <f t="shared" si="24"/>
        <v>0</v>
      </c>
      <c r="X45" s="95">
        <f t="shared" si="24"/>
        <v>0</v>
      </c>
      <c r="Y45" s="95">
        <f t="shared" si="24"/>
        <v>0</v>
      </c>
      <c r="Z45" s="95">
        <f t="shared" si="24"/>
        <v>0</v>
      </c>
      <c r="AA45" s="95">
        <f t="shared" si="24"/>
        <v>0</v>
      </c>
      <c r="AB45" s="95">
        <f t="shared" si="24"/>
        <v>0</v>
      </c>
      <c r="AC45" s="95">
        <f t="shared" si="24"/>
        <v>0</v>
      </c>
      <c r="AD45" s="148">
        <f t="shared" si="25"/>
        <v>60.008922413793101</v>
      </c>
    </row>
    <row r="46" spans="2:30" x14ac:dyDescent="0.25">
      <c r="B46" s="163" t="s">
        <v>91</v>
      </c>
      <c r="O46" s="148"/>
      <c r="P46" s="98"/>
      <c r="Q46" s="148" t="str">
        <f t="shared" si="28"/>
        <v>Minería</v>
      </c>
      <c r="AD46" s="148"/>
    </row>
    <row r="47" spans="2:30" x14ac:dyDescent="0.25">
      <c r="B47" s="163" t="s">
        <v>21</v>
      </c>
      <c r="C47" s="95">
        <f t="shared" ref="C47" si="29">+C36/C$76</f>
        <v>60.216899524375741</v>
      </c>
      <c r="D47" s="95">
        <f t="shared" ref="C47:N49" si="30">+D36/D$76</f>
        <v>59.921748249438501</v>
      </c>
      <c r="E47" s="95">
        <f t="shared" si="30"/>
        <v>62.713360417492403</v>
      </c>
      <c r="F47" s="95">
        <f t="shared" si="30"/>
        <v>59.304239331483686</v>
      </c>
      <c r="G47" s="95">
        <f t="shared" si="30"/>
        <v>0</v>
      </c>
      <c r="H47" s="95">
        <f t="shared" si="30"/>
        <v>0</v>
      </c>
      <c r="I47" s="95">
        <f t="shared" si="30"/>
        <v>0</v>
      </c>
      <c r="J47" s="95">
        <f t="shared" si="30"/>
        <v>0</v>
      </c>
      <c r="K47" s="95">
        <f t="shared" si="30"/>
        <v>0</v>
      </c>
      <c r="L47" s="95">
        <f t="shared" si="30"/>
        <v>0</v>
      </c>
      <c r="M47" s="95">
        <f t="shared" si="30"/>
        <v>0</v>
      </c>
      <c r="N47" s="95">
        <f t="shared" si="30"/>
        <v>0</v>
      </c>
      <c r="O47" s="148">
        <f t="shared" si="23"/>
        <v>242.15624752279035</v>
      </c>
      <c r="P47" s="98"/>
      <c r="Q47" s="148" t="str">
        <f t="shared" si="28"/>
        <v>Alumbrado Público</v>
      </c>
      <c r="R47" s="95">
        <f t="shared" ref="R47:AC48" si="31">+R36/R$76</f>
        <v>52.388702586206897</v>
      </c>
      <c r="S47" s="95">
        <f t="shared" si="31"/>
        <v>52.131920977011497</v>
      </c>
      <c r="T47" s="95">
        <f t="shared" si="31"/>
        <v>54.560623563218392</v>
      </c>
      <c r="U47" s="95">
        <f t="shared" si="31"/>
        <v>51.594688218390807</v>
      </c>
      <c r="V47" s="95">
        <f t="shared" si="31"/>
        <v>0</v>
      </c>
      <c r="W47" s="95">
        <f t="shared" si="31"/>
        <v>0</v>
      </c>
      <c r="X47" s="95">
        <f t="shared" si="31"/>
        <v>0</v>
      </c>
      <c r="Y47" s="95">
        <f t="shared" si="31"/>
        <v>0</v>
      </c>
      <c r="Z47" s="95">
        <f t="shared" si="31"/>
        <v>0</v>
      </c>
      <c r="AA47" s="95">
        <f t="shared" si="31"/>
        <v>0</v>
      </c>
      <c r="AB47" s="95">
        <f t="shared" si="31"/>
        <v>0</v>
      </c>
      <c r="AC47" s="95">
        <f t="shared" si="31"/>
        <v>0</v>
      </c>
      <c r="AD47" s="148">
        <f t="shared" si="25"/>
        <v>210.67593534482759</v>
      </c>
    </row>
    <row r="48" spans="2:30" x14ac:dyDescent="0.25">
      <c r="B48" s="163" t="s">
        <v>22</v>
      </c>
      <c r="C48" s="95">
        <f t="shared" ref="C48" si="32">+C37/C$76</f>
        <v>10.123046307306117</v>
      </c>
      <c r="D48" s="95">
        <f t="shared" si="30"/>
        <v>10.480938697318008</v>
      </c>
      <c r="E48" s="95">
        <f t="shared" si="30"/>
        <v>10.895243757431629</v>
      </c>
      <c r="F48" s="95">
        <f t="shared" si="30"/>
        <v>11.14371449332805</v>
      </c>
      <c r="G48" s="95">
        <f t="shared" si="30"/>
        <v>0</v>
      </c>
      <c r="H48" s="95">
        <f t="shared" si="30"/>
        <v>0</v>
      </c>
      <c r="I48" s="95">
        <f t="shared" si="30"/>
        <v>0</v>
      </c>
      <c r="J48" s="95">
        <f t="shared" si="30"/>
        <v>0</v>
      </c>
      <c r="K48" s="95">
        <f t="shared" si="30"/>
        <v>0</v>
      </c>
      <c r="L48" s="95">
        <f t="shared" si="30"/>
        <v>0</v>
      </c>
      <c r="M48" s="95">
        <f t="shared" si="30"/>
        <v>0</v>
      </c>
      <c r="N48" s="95">
        <f t="shared" si="30"/>
        <v>0</v>
      </c>
      <c r="O48" s="148">
        <f t="shared" si="23"/>
        <v>42.642943255383805</v>
      </c>
      <c r="P48" s="98"/>
      <c r="Q48" s="148" t="str">
        <f t="shared" si="28"/>
        <v>Otros</v>
      </c>
      <c r="R48" s="95">
        <f t="shared" si="31"/>
        <v>8.8070502873563221</v>
      </c>
      <c r="S48" s="95">
        <f t="shared" si="31"/>
        <v>9.1184166666666666</v>
      </c>
      <c r="T48" s="95">
        <f t="shared" si="31"/>
        <v>9.4788620689655172</v>
      </c>
      <c r="U48" s="95">
        <f t="shared" si="31"/>
        <v>9.6950316091954036</v>
      </c>
      <c r="V48" s="95">
        <f t="shared" si="31"/>
        <v>0</v>
      </c>
      <c r="W48" s="95">
        <f t="shared" si="31"/>
        <v>0</v>
      </c>
      <c r="X48" s="95">
        <f t="shared" si="31"/>
        <v>0</v>
      </c>
      <c r="Y48" s="95">
        <f t="shared" si="31"/>
        <v>0</v>
      </c>
      <c r="Z48" s="95">
        <f t="shared" si="31"/>
        <v>0</v>
      </c>
      <c r="AA48" s="95">
        <f t="shared" si="31"/>
        <v>0</v>
      </c>
      <c r="AB48" s="95">
        <f t="shared" si="31"/>
        <v>0</v>
      </c>
      <c r="AC48" s="95">
        <f t="shared" si="31"/>
        <v>0</v>
      </c>
      <c r="AD48" s="148">
        <f t="shared" si="25"/>
        <v>37.09936063218391</v>
      </c>
    </row>
    <row r="49" spans="2:30" x14ac:dyDescent="0.25">
      <c r="B49" s="143" t="s">
        <v>14</v>
      </c>
      <c r="C49" s="149">
        <f t="shared" si="30"/>
        <v>481.75786101202266</v>
      </c>
      <c r="D49" s="142">
        <f t="shared" si="30"/>
        <v>514.58236887303474</v>
      </c>
      <c r="E49" s="142">
        <f t="shared" si="30"/>
        <v>506.01936847668111</v>
      </c>
      <c r="F49" s="142">
        <f t="shared" si="30"/>
        <v>353.07214295151272</v>
      </c>
      <c r="G49" s="142">
        <f t="shared" si="30"/>
        <v>0</v>
      </c>
      <c r="H49" s="142">
        <f t="shared" si="30"/>
        <v>0</v>
      </c>
      <c r="I49" s="142">
        <f t="shared" si="30"/>
        <v>0</v>
      </c>
      <c r="J49" s="142">
        <f t="shared" si="30"/>
        <v>0</v>
      </c>
      <c r="K49" s="142">
        <f t="shared" si="30"/>
        <v>0</v>
      </c>
      <c r="L49" s="142">
        <f t="shared" si="30"/>
        <v>0</v>
      </c>
      <c r="M49" s="142">
        <f t="shared" si="30"/>
        <v>0</v>
      </c>
      <c r="N49" s="142">
        <f t="shared" si="30"/>
        <v>0</v>
      </c>
      <c r="O49" s="143">
        <f t="shared" si="23"/>
        <v>1855.4317413132512</v>
      </c>
      <c r="P49" s="152"/>
      <c r="Q49" s="143" t="s">
        <v>14</v>
      </c>
      <c r="R49" s="142">
        <f>SUM(R43:R48)</f>
        <v>419.12933908045972</v>
      </c>
      <c r="S49" s="142">
        <f t="shared" ref="S49:AC49" si="33">SUM(S43:S48)</f>
        <v>447.6866609195402</v>
      </c>
      <c r="T49" s="142">
        <f t="shared" si="33"/>
        <v>440.23685057471255</v>
      </c>
      <c r="U49" s="142">
        <f t="shared" si="33"/>
        <v>307.17276436781606</v>
      </c>
      <c r="V49" s="142">
        <f t="shared" si="33"/>
        <v>0</v>
      </c>
      <c r="W49" s="142">
        <f t="shared" si="33"/>
        <v>0</v>
      </c>
      <c r="X49" s="142">
        <f t="shared" si="33"/>
        <v>0</v>
      </c>
      <c r="Y49" s="142">
        <f t="shared" si="33"/>
        <v>0</v>
      </c>
      <c r="Z49" s="142">
        <f t="shared" si="33"/>
        <v>0</v>
      </c>
      <c r="AA49" s="142">
        <f t="shared" si="33"/>
        <v>0</v>
      </c>
      <c r="AB49" s="142">
        <f t="shared" si="33"/>
        <v>0</v>
      </c>
      <c r="AC49" s="142">
        <f t="shared" si="33"/>
        <v>0</v>
      </c>
      <c r="AD49" s="143">
        <f t="shared" si="25"/>
        <v>1614.2256149425284</v>
      </c>
    </row>
    <row r="50" spans="2:30" x14ac:dyDescent="0.25"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>
        <f>+AD49/0.87</f>
        <v>1855.431741313251</v>
      </c>
    </row>
    <row r="51" spans="2:30" x14ac:dyDescent="0.25">
      <c r="B51" s="322" t="s">
        <v>29</v>
      </c>
      <c r="Q51" s="322" t="s">
        <v>29</v>
      </c>
    </row>
    <row r="52" spans="2:30" x14ac:dyDescent="0.25">
      <c r="B52" s="162"/>
      <c r="Q52" s="162"/>
    </row>
    <row r="53" spans="2:30" x14ac:dyDescent="0.25">
      <c r="B53" s="170" t="s">
        <v>44</v>
      </c>
      <c r="C53" s="237" t="s">
        <v>2</v>
      </c>
      <c r="D53" s="237" t="s">
        <v>3</v>
      </c>
      <c r="E53" s="237" t="s">
        <v>4</v>
      </c>
      <c r="F53" s="237" t="s">
        <v>5</v>
      </c>
      <c r="G53" s="237" t="s">
        <v>6</v>
      </c>
      <c r="H53" s="237" t="s">
        <v>7</v>
      </c>
      <c r="I53" s="237" t="s">
        <v>8</v>
      </c>
      <c r="J53" s="237" t="s">
        <v>9</v>
      </c>
      <c r="K53" s="237" t="s">
        <v>10</v>
      </c>
      <c r="L53" s="237" t="s">
        <v>11</v>
      </c>
      <c r="M53" s="237" t="s">
        <v>12</v>
      </c>
      <c r="N53" s="237" t="s">
        <v>13</v>
      </c>
      <c r="O53" s="147" t="s">
        <v>15</v>
      </c>
      <c r="P53" s="165"/>
      <c r="Q53" s="170" t="s">
        <v>44</v>
      </c>
      <c r="R53" s="178" t="s">
        <v>2</v>
      </c>
      <c r="S53" s="146" t="s">
        <v>3</v>
      </c>
      <c r="T53" s="146" t="s">
        <v>4</v>
      </c>
      <c r="U53" s="146" t="s">
        <v>5</v>
      </c>
      <c r="V53" s="146" t="s">
        <v>6</v>
      </c>
      <c r="W53" s="146" t="s">
        <v>7</v>
      </c>
      <c r="X53" s="146" t="s">
        <v>8</v>
      </c>
      <c r="Y53" s="146" t="s">
        <v>9</v>
      </c>
      <c r="Z53" s="146" t="s">
        <v>10</v>
      </c>
      <c r="AA53" s="146" t="s">
        <v>11</v>
      </c>
      <c r="AB53" s="146" t="s">
        <v>12</v>
      </c>
      <c r="AC53" s="168" t="s">
        <v>13</v>
      </c>
      <c r="AD53" s="168" t="s">
        <v>15</v>
      </c>
    </row>
    <row r="54" spans="2:30" x14ac:dyDescent="0.25">
      <c r="B54" s="235" t="s">
        <v>17</v>
      </c>
      <c r="C54" s="169">
        <f t="shared" ref="C54:O56" si="34">+C32/C20*100</f>
        <v>89.161158809178033</v>
      </c>
      <c r="D54" s="98">
        <f t="shared" si="34"/>
        <v>90.70780966424995</v>
      </c>
      <c r="E54" s="98">
        <f t="shared" si="34"/>
        <v>91.517716987342666</v>
      </c>
      <c r="F54" s="98">
        <f t="shared" si="34"/>
        <v>88.288279934742803</v>
      </c>
      <c r="G54" s="98" t="e">
        <f t="shared" si="34"/>
        <v>#DIV/0!</v>
      </c>
      <c r="H54" s="98" t="e">
        <f t="shared" si="34"/>
        <v>#DIV/0!</v>
      </c>
      <c r="I54" s="98" t="e">
        <f t="shared" si="34"/>
        <v>#DIV/0!</v>
      </c>
      <c r="J54" s="98" t="e">
        <f t="shared" si="34"/>
        <v>#DIV/0!</v>
      </c>
      <c r="K54" s="98" t="e">
        <f t="shared" si="34"/>
        <v>#DIV/0!</v>
      </c>
      <c r="L54" s="98" t="e">
        <f t="shared" si="34"/>
        <v>#DIV/0!</v>
      </c>
      <c r="M54" s="98" t="e">
        <f t="shared" si="34"/>
        <v>#DIV/0!</v>
      </c>
      <c r="N54" s="98" t="e">
        <f t="shared" si="34"/>
        <v>#DIV/0!</v>
      </c>
      <c r="O54" s="148">
        <f t="shared" si="34"/>
        <v>90.106944028581509</v>
      </c>
      <c r="P54" s="98"/>
      <c r="Q54" s="148" t="str">
        <f>+B54</f>
        <v>Residencial</v>
      </c>
      <c r="R54" s="169">
        <f t="shared" ref="R54:AD56" si="35">+R32/R20*100</f>
        <v>77.570208163984887</v>
      </c>
      <c r="S54" s="98">
        <f t="shared" si="35"/>
        <v>78.915794407897451</v>
      </c>
      <c r="T54" s="98">
        <f t="shared" si="35"/>
        <v>79.620413778988109</v>
      </c>
      <c r="U54" s="98">
        <f t="shared" si="35"/>
        <v>76.810803543226243</v>
      </c>
      <c r="V54" s="98" t="e">
        <f t="shared" si="35"/>
        <v>#DIV/0!</v>
      </c>
      <c r="W54" s="98" t="e">
        <f t="shared" si="35"/>
        <v>#DIV/0!</v>
      </c>
      <c r="X54" s="98" t="e">
        <f t="shared" si="35"/>
        <v>#DIV/0!</v>
      </c>
      <c r="Y54" s="98" t="e">
        <f t="shared" si="35"/>
        <v>#DIV/0!</v>
      </c>
      <c r="Z54" s="98" t="e">
        <f t="shared" si="35"/>
        <v>#DIV/0!</v>
      </c>
      <c r="AA54" s="98" t="e">
        <f t="shared" si="35"/>
        <v>#DIV/0!</v>
      </c>
      <c r="AB54" s="98" t="e">
        <f t="shared" si="35"/>
        <v>#DIV/0!</v>
      </c>
      <c r="AC54" s="197" t="e">
        <f t="shared" si="35"/>
        <v>#DIV/0!</v>
      </c>
      <c r="AD54" s="197">
        <f t="shared" si="35"/>
        <v>78.393041304865903</v>
      </c>
    </row>
    <row r="55" spans="2:30" x14ac:dyDescent="0.25">
      <c r="B55" s="235" t="s">
        <v>18</v>
      </c>
      <c r="C55" s="169">
        <f t="shared" si="34"/>
        <v>160.15092402227384</v>
      </c>
      <c r="D55" s="98">
        <f t="shared" si="34"/>
        <v>161.2633332423988</v>
      </c>
      <c r="E55" s="98">
        <f t="shared" si="34"/>
        <v>163.16541742043472</v>
      </c>
      <c r="F55" s="98">
        <f t="shared" si="34"/>
        <v>165.85667025665387</v>
      </c>
      <c r="G55" s="98" t="e">
        <f t="shared" si="34"/>
        <v>#DIV/0!</v>
      </c>
      <c r="H55" s="98" t="e">
        <f t="shared" si="34"/>
        <v>#DIV/0!</v>
      </c>
      <c r="I55" s="98" t="e">
        <f t="shared" si="34"/>
        <v>#DIV/0!</v>
      </c>
      <c r="J55" s="98" t="e">
        <f t="shared" si="34"/>
        <v>#DIV/0!</v>
      </c>
      <c r="K55" s="98" t="e">
        <f t="shared" si="34"/>
        <v>#DIV/0!</v>
      </c>
      <c r="L55" s="98" t="e">
        <f t="shared" si="34"/>
        <v>#DIV/0!</v>
      </c>
      <c r="M55" s="98" t="e">
        <f t="shared" si="34"/>
        <v>#DIV/0!</v>
      </c>
      <c r="N55" s="98" t="e">
        <f t="shared" si="34"/>
        <v>#DIV/0!</v>
      </c>
      <c r="O55" s="148">
        <f t="shared" si="34"/>
        <v>162.33930969874598</v>
      </c>
      <c r="P55" s="98"/>
      <c r="Q55" s="148" t="str">
        <f>+B55</f>
        <v>General</v>
      </c>
      <c r="R55" s="169">
        <f t="shared" si="35"/>
        <v>139.33130389937824</v>
      </c>
      <c r="S55" s="98">
        <f t="shared" si="35"/>
        <v>140.29909992088693</v>
      </c>
      <c r="T55" s="98">
        <f t="shared" si="35"/>
        <v>141.95391315577822</v>
      </c>
      <c r="U55" s="98">
        <f t="shared" si="35"/>
        <v>144.29530312328887</v>
      </c>
      <c r="V55" s="98" t="e">
        <f t="shared" si="35"/>
        <v>#DIV/0!</v>
      </c>
      <c r="W55" s="98" t="e">
        <f t="shared" si="35"/>
        <v>#DIV/0!</v>
      </c>
      <c r="X55" s="98" t="e">
        <f t="shared" si="35"/>
        <v>#DIV/0!</v>
      </c>
      <c r="Y55" s="98" t="e">
        <f t="shared" si="35"/>
        <v>#DIV/0!</v>
      </c>
      <c r="Z55" s="98" t="e">
        <f t="shared" si="35"/>
        <v>#DIV/0!</v>
      </c>
      <c r="AA55" s="98" t="e">
        <f t="shared" si="35"/>
        <v>#DIV/0!</v>
      </c>
      <c r="AB55" s="98" t="e">
        <f t="shared" si="35"/>
        <v>#DIV/0!</v>
      </c>
      <c r="AC55" s="197" t="e">
        <f t="shared" si="35"/>
        <v>#DIV/0!</v>
      </c>
      <c r="AD55" s="197">
        <f t="shared" si="35"/>
        <v>141.23519943790899</v>
      </c>
    </row>
    <row r="56" spans="2:30" x14ac:dyDescent="0.25">
      <c r="B56" s="235" t="s">
        <v>19</v>
      </c>
      <c r="C56" s="169">
        <f t="shared" si="34"/>
        <v>81.287533108822714</v>
      </c>
      <c r="D56" s="98">
        <f t="shared" si="34"/>
        <v>84.169654014082468</v>
      </c>
      <c r="E56" s="98">
        <f t="shared" si="34"/>
        <v>85.345796276473479</v>
      </c>
      <c r="F56" s="98">
        <f t="shared" si="34"/>
        <v>88.599211220855949</v>
      </c>
      <c r="G56" s="98" t="e">
        <f t="shared" si="34"/>
        <v>#DIV/0!</v>
      </c>
      <c r="H56" s="98" t="e">
        <f t="shared" si="34"/>
        <v>#DIV/0!</v>
      </c>
      <c r="I56" s="98" t="e">
        <f t="shared" si="34"/>
        <v>#DIV/0!</v>
      </c>
      <c r="J56" s="98" t="e">
        <f t="shared" si="34"/>
        <v>#DIV/0!</v>
      </c>
      <c r="K56" s="98" t="e">
        <f t="shared" si="34"/>
        <v>#DIV/0!</v>
      </c>
      <c r="L56" s="98" t="e">
        <f t="shared" si="34"/>
        <v>#DIV/0!</v>
      </c>
      <c r="M56" s="98" t="e">
        <f t="shared" si="34"/>
        <v>#DIV/0!</v>
      </c>
      <c r="N56" s="98" t="e">
        <f t="shared" si="34"/>
        <v>#DIV/0!</v>
      </c>
      <c r="O56" s="148">
        <f t="shared" si="34"/>
        <v>84.610326795868275</v>
      </c>
      <c r="P56" s="98"/>
      <c r="Q56" s="148" t="str">
        <f t="shared" ref="Q56:Q59" si="36">+B56</f>
        <v>Industrial</v>
      </c>
      <c r="R56" s="169">
        <f t="shared" si="35"/>
        <v>70.720153804675761</v>
      </c>
      <c r="S56" s="98">
        <f t="shared" si="35"/>
        <v>73.227598992251757</v>
      </c>
      <c r="T56" s="98">
        <f t="shared" si="35"/>
        <v>74.250842760531938</v>
      </c>
      <c r="U56" s="98">
        <f t="shared" si="35"/>
        <v>77.081313762144674</v>
      </c>
      <c r="V56" s="98" t="e">
        <f t="shared" si="35"/>
        <v>#DIV/0!</v>
      </c>
      <c r="W56" s="98" t="e">
        <f t="shared" si="35"/>
        <v>#DIV/0!</v>
      </c>
      <c r="X56" s="98" t="e">
        <f t="shared" si="35"/>
        <v>#DIV/0!</v>
      </c>
      <c r="Y56" s="98" t="e">
        <f t="shared" si="35"/>
        <v>#DIV/0!</v>
      </c>
      <c r="Z56" s="98" t="e">
        <f t="shared" si="35"/>
        <v>#DIV/0!</v>
      </c>
      <c r="AA56" s="98" t="e">
        <f t="shared" si="35"/>
        <v>#DIV/0!</v>
      </c>
      <c r="AB56" s="98" t="e">
        <f t="shared" si="35"/>
        <v>#DIV/0!</v>
      </c>
      <c r="AC56" s="197" t="e">
        <f t="shared" si="35"/>
        <v>#DIV/0!</v>
      </c>
      <c r="AD56" s="197">
        <f t="shared" si="35"/>
        <v>73.610984312405407</v>
      </c>
    </row>
    <row r="57" spans="2:30" x14ac:dyDescent="0.25">
      <c r="B57" s="235" t="s">
        <v>91</v>
      </c>
      <c r="C57" s="169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148"/>
      <c r="P57" s="98"/>
      <c r="Q57" s="148" t="str">
        <f t="shared" si="36"/>
        <v>Minería</v>
      </c>
      <c r="R57" s="169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197"/>
      <c r="AD57" s="197"/>
    </row>
    <row r="58" spans="2:30" x14ac:dyDescent="0.25">
      <c r="B58" s="235" t="s">
        <v>21</v>
      </c>
      <c r="C58" s="169">
        <f t="shared" ref="C58:O60" si="37">+C36/C24*100</f>
        <v>126.67586131855187</v>
      </c>
      <c r="D58" s="98">
        <f t="shared" si="37"/>
        <v>127.44827656457652</v>
      </c>
      <c r="E58" s="98">
        <f t="shared" si="37"/>
        <v>128.89655688350396</v>
      </c>
      <c r="F58" s="98">
        <f t="shared" si="37"/>
        <v>129.86207207556134</v>
      </c>
      <c r="G58" s="98" t="e">
        <f t="shared" si="37"/>
        <v>#DIV/0!</v>
      </c>
      <c r="H58" s="98" t="e">
        <f t="shared" si="37"/>
        <v>#DIV/0!</v>
      </c>
      <c r="I58" s="98" t="e">
        <f t="shared" si="37"/>
        <v>#DIV/0!</v>
      </c>
      <c r="J58" s="98" t="e">
        <f t="shared" si="37"/>
        <v>#DIV/0!</v>
      </c>
      <c r="K58" s="98" t="e">
        <f t="shared" si="37"/>
        <v>#DIV/0!</v>
      </c>
      <c r="L58" s="98" t="e">
        <f t="shared" si="37"/>
        <v>#DIV/0!</v>
      </c>
      <c r="M58" s="98" t="e">
        <f t="shared" si="37"/>
        <v>#DIV/0!</v>
      </c>
      <c r="N58" s="98" t="e">
        <f t="shared" si="37"/>
        <v>#DIV/0!</v>
      </c>
      <c r="O58" s="148">
        <f t="shared" si="37"/>
        <v>128.21057376971345</v>
      </c>
      <c r="P58" s="98"/>
      <c r="Q58" s="148" t="str">
        <f t="shared" si="36"/>
        <v>Alumbrado Público</v>
      </c>
      <c r="R58" s="169">
        <f t="shared" ref="R58:AD60" si="38">+R36/R24*100</f>
        <v>110.20799934714012</v>
      </c>
      <c r="S58" s="98">
        <f t="shared" si="38"/>
        <v>110.88000061118154</v>
      </c>
      <c r="T58" s="98">
        <f t="shared" si="38"/>
        <v>112.14000448864844</v>
      </c>
      <c r="U58" s="98">
        <f t="shared" si="38"/>
        <v>112.98000270573839</v>
      </c>
      <c r="V58" s="98" t="e">
        <f t="shared" si="38"/>
        <v>#DIV/0!</v>
      </c>
      <c r="W58" s="98" t="e">
        <f t="shared" si="38"/>
        <v>#DIV/0!</v>
      </c>
      <c r="X58" s="98" t="e">
        <f t="shared" si="38"/>
        <v>#DIV/0!</v>
      </c>
      <c r="Y58" s="98" t="e">
        <f t="shared" si="38"/>
        <v>#DIV/0!</v>
      </c>
      <c r="Z58" s="98" t="e">
        <f t="shared" si="38"/>
        <v>#DIV/0!</v>
      </c>
      <c r="AA58" s="98" t="e">
        <f t="shared" si="38"/>
        <v>#DIV/0!</v>
      </c>
      <c r="AB58" s="98" t="e">
        <f t="shared" si="38"/>
        <v>#DIV/0!</v>
      </c>
      <c r="AC58" s="197" t="e">
        <f t="shared" si="38"/>
        <v>#DIV/0!</v>
      </c>
      <c r="AD58" s="197">
        <f t="shared" si="38"/>
        <v>111.54319917965071</v>
      </c>
    </row>
    <row r="59" spans="2:30" x14ac:dyDescent="0.25">
      <c r="B59" s="163" t="s">
        <v>22</v>
      </c>
      <c r="C59" s="169">
        <f t="shared" si="37"/>
        <v>83.85370945913688</v>
      </c>
      <c r="D59" s="98">
        <f t="shared" si="37"/>
        <v>84.263013403256664</v>
      </c>
      <c r="E59" s="98">
        <f t="shared" si="37"/>
        <v>85.103807406765284</v>
      </c>
      <c r="F59" s="98">
        <f t="shared" si="37"/>
        <v>85.169275990559839</v>
      </c>
      <c r="G59" s="98" t="e">
        <f t="shared" si="37"/>
        <v>#DIV/0!</v>
      </c>
      <c r="H59" s="98" t="e">
        <f t="shared" si="37"/>
        <v>#DIV/0!</v>
      </c>
      <c r="I59" s="98" t="e">
        <f t="shared" si="37"/>
        <v>#DIV/0!</v>
      </c>
      <c r="J59" s="98" t="e">
        <f t="shared" si="37"/>
        <v>#DIV/0!</v>
      </c>
      <c r="K59" s="98" t="e">
        <f t="shared" si="37"/>
        <v>#DIV/0!</v>
      </c>
      <c r="L59" s="98" t="e">
        <f t="shared" si="37"/>
        <v>#DIV/0!</v>
      </c>
      <c r="M59" s="98" t="e">
        <f t="shared" si="37"/>
        <v>#DIV/0!</v>
      </c>
      <c r="N59" s="98" t="e">
        <f t="shared" si="37"/>
        <v>#DIV/0!</v>
      </c>
      <c r="O59" s="148">
        <f t="shared" si="37"/>
        <v>84.613838665732871</v>
      </c>
      <c r="P59" s="98"/>
      <c r="Q59" s="148" t="str">
        <f t="shared" si="36"/>
        <v>Otros</v>
      </c>
      <c r="R59" s="169">
        <f t="shared" si="38"/>
        <v>72.952727229449081</v>
      </c>
      <c r="S59" s="98">
        <f t="shared" si="38"/>
        <v>73.308821660833303</v>
      </c>
      <c r="T59" s="98">
        <f t="shared" si="38"/>
        <v>74.040312443885796</v>
      </c>
      <c r="U59" s="98">
        <f t="shared" si="38"/>
        <v>74.097270111787054</v>
      </c>
      <c r="V59" s="98" t="e">
        <f t="shared" si="38"/>
        <v>#DIV/0!</v>
      </c>
      <c r="W59" s="98" t="e">
        <f t="shared" si="38"/>
        <v>#DIV/0!</v>
      </c>
      <c r="X59" s="98" t="e">
        <f t="shared" si="38"/>
        <v>#DIV/0!</v>
      </c>
      <c r="Y59" s="98" t="e">
        <f t="shared" si="38"/>
        <v>#DIV/0!</v>
      </c>
      <c r="Z59" s="98" t="e">
        <f t="shared" si="38"/>
        <v>#DIV/0!</v>
      </c>
      <c r="AA59" s="98" t="e">
        <f t="shared" si="38"/>
        <v>#DIV/0!</v>
      </c>
      <c r="AB59" s="98" t="e">
        <f t="shared" si="38"/>
        <v>#DIV/0!</v>
      </c>
      <c r="AC59" s="197" t="e">
        <f t="shared" si="38"/>
        <v>#DIV/0!</v>
      </c>
      <c r="AD59" s="197">
        <f t="shared" si="38"/>
        <v>73.614039639187595</v>
      </c>
    </row>
    <row r="60" spans="2:30" x14ac:dyDescent="0.25">
      <c r="B60" s="149" t="s">
        <v>14</v>
      </c>
      <c r="C60" s="149">
        <f t="shared" si="37"/>
        <v>110.70414146223955</v>
      </c>
      <c r="D60" s="142">
        <f t="shared" si="37"/>
        <v>112.04487958340192</v>
      </c>
      <c r="E60" s="142">
        <f t="shared" si="37"/>
        <v>113.10702275560641</v>
      </c>
      <c r="F60" s="142">
        <f t="shared" si="37"/>
        <v>113.85534858284545</v>
      </c>
      <c r="G60" s="142" t="e">
        <f t="shared" si="37"/>
        <v>#DIV/0!</v>
      </c>
      <c r="H60" s="142" t="e">
        <f t="shared" si="37"/>
        <v>#DIV/0!</v>
      </c>
      <c r="I60" s="142" t="e">
        <f t="shared" si="37"/>
        <v>#DIV/0!</v>
      </c>
      <c r="J60" s="142" t="e">
        <f t="shared" si="37"/>
        <v>#DIV/0!</v>
      </c>
      <c r="K60" s="142" t="e">
        <f t="shared" si="37"/>
        <v>#DIV/0!</v>
      </c>
      <c r="L60" s="142" t="e">
        <f t="shared" si="37"/>
        <v>#DIV/0!</v>
      </c>
      <c r="M60" s="142" t="e">
        <f t="shared" si="37"/>
        <v>#DIV/0!</v>
      </c>
      <c r="N60" s="142" t="e">
        <f t="shared" si="37"/>
        <v>#DIV/0!</v>
      </c>
      <c r="O60" s="143">
        <f t="shared" si="37"/>
        <v>112.31920322559658</v>
      </c>
      <c r="P60" s="152"/>
      <c r="Q60" s="149" t="s">
        <v>14</v>
      </c>
      <c r="R60" s="149">
        <f t="shared" si="38"/>
        <v>96.312603072148434</v>
      </c>
      <c r="S60" s="142">
        <f t="shared" si="38"/>
        <v>97.479045237559674</v>
      </c>
      <c r="T60" s="142">
        <f t="shared" si="38"/>
        <v>98.403109797377581</v>
      </c>
      <c r="U60" s="142">
        <f t="shared" si="38"/>
        <v>99.054153267075563</v>
      </c>
      <c r="V60" s="142" t="e">
        <f t="shared" si="38"/>
        <v>#DIV/0!</v>
      </c>
      <c r="W60" s="142" t="e">
        <f t="shared" si="38"/>
        <v>#DIV/0!</v>
      </c>
      <c r="X60" s="142" t="e">
        <f t="shared" si="38"/>
        <v>#DIV/0!</v>
      </c>
      <c r="Y60" s="142" t="e">
        <f t="shared" si="38"/>
        <v>#DIV/0!</v>
      </c>
      <c r="Z60" s="142" t="e">
        <f t="shared" si="38"/>
        <v>#DIV/0!</v>
      </c>
      <c r="AA60" s="142" t="e">
        <f t="shared" si="38"/>
        <v>#DIV/0!</v>
      </c>
      <c r="AB60" s="142" t="e">
        <f t="shared" si="38"/>
        <v>#DIV/0!</v>
      </c>
      <c r="AC60" s="177" t="e">
        <f t="shared" si="38"/>
        <v>#DIV/0!</v>
      </c>
      <c r="AD60" s="177">
        <f t="shared" si="38"/>
        <v>97.717706806269049</v>
      </c>
    </row>
    <row r="61" spans="2:30" x14ac:dyDescent="0.25"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>
        <f>+AD60/0.87</f>
        <v>112.31920322559661</v>
      </c>
    </row>
    <row r="62" spans="2:30" x14ac:dyDescent="0.25">
      <c r="B62" s="322" t="s">
        <v>42</v>
      </c>
      <c r="Q62" s="322" t="s">
        <v>42</v>
      </c>
    </row>
    <row r="63" spans="2:30" x14ac:dyDescent="0.25">
      <c r="B63" s="162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Q63" s="162"/>
    </row>
    <row r="64" spans="2:30" x14ac:dyDescent="0.25">
      <c r="B64" s="170" t="s">
        <v>44</v>
      </c>
      <c r="C64" s="237" t="s">
        <v>2</v>
      </c>
      <c r="D64" s="237" t="s">
        <v>3</v>
      </c>
      <c r="E64" s="237" t="s">
        <v>4</v>
      </c>
      <c r="F64" s="237" t="s">
        <v>5</v>
      </c>
      <c r="G64" s="237" t="s">
        <v>6</v>
      </c>
      <c r="H64" s="237" t="s">
        <v>7</v>
      </c>
      <c r="I64" s="237" t="s">
        <v>8</v>
      </c>
      <c r="J64" s="237" t="s">
        <v>9</v>
      </c>
      <c r="K64" s="237" t="s">
        <v>10</v>
      </c>
      <c r="L64" s="237" t="s">
        <v>11</v>
      </c>
      <c r="M64" s="237" t="s">
        <v>12</v>
      </c>
      <c r="N64" s="237" t="s">
        <v>13</v>
      </c>
      <c r="O64" s="147" t="s">
        <v>15</v>
      </c>
      <c r="P64" s="165"/>
      <c r="Q64" s="170" t="s">
        <v>44</v>
      </c>
      <c r="R64" s="178" t="s">
        <v>2</v>
      </c>
      <c r="S64" s="146" t="s">
        <v>3</v>
      </c>
      <c r="T64" s="146" t="s">
        <v>4</v>
      </c>
      <c r="U64" s="146" t="s">
        <v>5</v>
      </c>
      <c r="V64" s="146" t="s">
        <v>6</v>
      </c>
      <c r="W64" s="146" t="s">
        <v>7</v>
      </c>
      <c r="X64" s="146" t="s">
        <v>8</v>
      </c>
      <c r="Y64" s="146" t="s">
        <v>9</v>
      </c>
      <c r="Z64" s="146" t="s">
        <v>10</v>
      </c>
      <c r="AA64" s="146" t="s">
        <v>11</v>
      </c>
      <c r="AB64" s="146" t="s">
        <v>12</v>
      </c>
      <c r="AC64" s="168" t="s">
        <v>13</v>
      </c>
      <c r="AD64" s="147" t="s">
        <v>15</v>
      </c>
    </row>
    <row r="65" spans="2:30" x14ac:dyDescent="0.25">
      <c r="B65" s="235" t="s">
        <v>17</v>
      </c>
      <c r="C65" s="169">
        <f t="shared" ref="C65:O67" si="39">+C43/C20*100</f>
        <v>12.810511323157764</v>
      </c>
      <c r="D65" s="98">
        <f t="shared" si="39"/>
        <v>13.032731273599133</v>
      </c>
      <c r="E65" s="98">
        <f t="shared" si="39"/>
        <v>13.149097268296362</v>
      </c>
      <c r="F65" s="98">
        <f t="shared" si="39"/>
        <v>12.685097691773391</v>
      </c>
      <c r="G65" s="98" t="e">
        <f t="shared" si="39"/>
        <v>#DIV/0!</v>
      </c>
      <c r="H65" s="98" t="e">
        <f t="shared" si="39"/>
        <v>#DIV/0!</v>
      </c>
      <c r="I65" s="98" t="e">
        <f t="shared" si="39"/>
        <v>#DIV/0!</v>
      </c>
      <c r="J65" s="98" t="e">
        <f t="shared" si="39"/>
        <v>#DIV/0!</v>
      </c>
      <c r="K65" s="98" t="e">
        <f t="shared" si="39"/>
        <v>#DIV/0!</v>
      </c>
      <c r="L65" s="98" t="e">
        <f t="shared" si="39"/>
        <v>#DIV/0!</v>
      </c>
      <c r="M65" s="98" t="e">
        <f t="shared" si="39"/>
        <v>#DIV/0!</v>
      </c>
      <c r="N65" s="98" t="e">
        <f t="shared" si="39"/>
        <v>#DIV/0!</v>
      </c>
      <c r="O65" s="148">
        <f t="shared" si="39"/>
        <v>12.94640000410654</v>
      </c>
      <c r="P65" s="98"/>
      <c r="Q65" s="148" t="str">
        <f>+B65</f>
        <v>Residencial</v>
      </c>
      <c r="R65" s="169">
        <f t="shared" ref="R65:AD67" si="40">+R43/R20*100</f>
        <v>11.145144851147254</v>
      </c>
      <c r="S65" s="169">
        <f t="shared" si="40"/>
        <v>11.338476208031244</v>
      </c>
      <c r="T65" s="169">
        <f t="shared" si="40"/>
        <v>11.439714623417833</v>
      </c>
      <c r="U65" s="169">
        <f t="shared" si="40"/>
        <v>11.03603499184285</v>
      </c>
      <c r="V65" s="169" t="e">
        <f t="shared" si="40"/>
        <v>#DIV/0!</v>
      </c>
      <c r="W65" s="169" t="e">
        <f t="shared" si="40"/>
        <v>#DIV/0!</v>
      </c>
      <c r="X65" s="169" t="e">
        <f t="shared" si="40"/>
        <v>#DIV/0!</v>
      </c>
      <c r="Y65" s="169" t="e">
        <f t="shared" si="40"/>
        <v>#DIV/0!</v>
      </c>
      <c r="Z65" s="169" t="e">
        <f t="shared" si="40"/>
        <v>#DIV/0!</v>
      </c>
      <c r="AA65" s="169" t="e">
        <f t="shared" si="40"/>
        <v>#DIV/0!</v>
      </c>
      <c r="AB65" s="169" t="e">
        <f t="shared" si="40"/>
        <v>#DIV/0!</v>
      </c>
      <c r="AC65" s="169" t="e">
        <f t="shared" si="40"/>
        <v>#DIV/0!</v>
      </c>
      <c r="AD65" s="169">
        <f t="shared" si="40"/>
        <v>11.263368003572689</v>
      </c>
    </row>
    <row r="66" spans="2:30" x14ac:dyDescent="0.25">
      <c r="B66" s="235" t="s">
        <v>18</v>
      </c>
      <c r="C66" s="169">
        <f t="shared" si="39"/>
        <v>23.010190233085321</v>
      </c>
      <c r="D66" s="98">
        <f t="shared" si="39"/>
        <v>23.170019144022813</v>
      </c>
      <c r="E66" s="98">
        <f t="shared" si="39"/>
        <v>23.443307100637174</v>
      </c>
      <c r="F66" s="98">
        <f t="shared" si="39"/>
        <v>23.82998135871464</v>
      </c>
      <c r="G66" s="98" t="e">
        <f t="shared" si="39"/>
        <v>#DIV/0!</v>
      </c>
      <c r="H66" s="98" t="e">
        <f t="shared" si="39"/>
        <v>#DIV/0!</v>
      </c>
      <c r="I66" s="98" t="e">
        <f t="shared" si="39"/>
        <v>#DIV/0!</v>
      </c>
      <c r="J66" s="98" t="e">
        <f t="shared" si="39"/>
        <v>#DIV/0!</v>
      </c>
      <c r="K66" s="98" t="e">
        <f t="shared" si="39"/>
        <v>#DIV/0!</v>
      </c>
      <c r="L66" s="98" t="e">
        <f t="shared" si="39"/>
        <v>#DIV/0!</v>
      </c>
      <c r="M66" s="98" t="e">
        <f t="shared" si="39"/>
        <v>#DIV/0!</v>
      </c>
      <c r="N66" s="98" t="e">
        <f t="shared" si="39"/>
        <v>#DIV/0!</v>
      </c>
      <c r="O66" s="148">
        <f t="shared" si="39"/>
        <v>23.324613462463503</v>
      </c>
      <c r="P66" s="98"/>
      <c r="Q66" s="148" t="str">
        <f>+B66</f>
        <v>General</v>
      </c>
      <c r="R66" s="169">
        <f t="shared" si="40"/>
        <v>20.018865502784227</v>
      </c>
      <c r="S66" s="169">
        <f t="shared" si="40"/>
        <v>20.15791665529985</v>
      </c>
      <c r="T66" s="169">
        <f t="shared" si="40"/>
        <v>20.39567717755434</v>
      </c>
      <c r="U66" s="169">
        <f t="shared" si="40"/>
        <v>20.732083782081734</v>
      </c>
      <c r="V66" s="169" t="e">
        <f t="shared" si="40"/>
        <v>#DIV/0!</v>
      </c>
      <c r="W66" s="169" t="e">
        <f t="shared" si="40"/>
        <v>#DIV/0!</v>
      </c>
      <c r="X66" s="169" t="e">
        <f t="shared" si="40"/>
        <v>#DIV/0!</v>
      </c>
      <c r="Y66" s="169" t="e">
        <f t="shared" si="40"/>
        <v>#DIV/0!</v>
      </c>
      <c r="Z66" s="169" t="e">
        <f t="shared" si="40"/>
        <v>#DIV/0!</v>
      </c>
      <c r="AA66" s="169" t="e">
        <f t="shared" si="40"/>
        <v>#DIV/0!</v>
      </c>
      <c r="AB66" s="169" t="e">
        <f t="shared" si="40"/>
        <v>#DIV/0!</v>
      </c>
      <c r="AC66" s="169" t="e">
        <f t="shared" si="40"/>
        <v>#DIV/0!</v>
      </c>
      <c r="AD66" s="169">
        <f t="shared" si="40"/>
        <v>20.292413712343247</v>
      </c>
    </row>
    <row r="67" spans="2:30" x14ac:dyDescent="0.25">
      <c r="B67" s="235" t="s">
        <v>19</v>
      </c>
      <c r="C67" s="169">
        <f t="shared" si="39"/>
        <v>11.679243262761885</v>
      </c>
      <c r="D67" s="98">
        <f t="shared" si="39"/>
        <v>12.093341093977367</v>
      </c>
      <c r="E67" s="98">
        <f t="shared" si="39"/>
        <v>12.262327051217452</v>
      </c>
      <c r="F67" s="98">
        <f t="shared" si="39"/>
        <v>12.729771727134477</v>
      </c>
      <c r="G67" s="98" t="e">
        <f t="shared" si="39"/>
        <v>#DIV/0!</v>
      </c>
      <c r="H67" s="98" t="e">
        <f t="shared" si="39"/>
        <v>#DIV/0!</v>
      </c>
      <c r="I67" s="98" t="e">
        <f t="shared" si="39"/>
        <v>#DIV/0!</v>
      </c>
      <c r="J67" s="98" t="e">
        <f t="shared" si="39"/>
        <v>#DIV/0!</v>
      </c>
      <c r="K67" s="98" t="e">
        <f t="shared" si="39"/>
        <v>#DIV/0!</v>
      </c>
      <c r="L67" s="98" t="e">
        <f t="shared" si="39"/>
        <v>#DIV/0!</v>
      </c>
      <c r="M67" s="98" t="e">
        <f t="shared" si="39"/>
        <v>#DIV/0!</v>
      </c>
      <c r="N67" s="98" t="e">
        <f t="shared" si="39"/>
        <v>#DIV/0!</v>
      </c>
      <c r="O67" s="148">
        <f t="shared" si="39"/>
        <v>12.156656148831647</v>
      </c>
      <c r="P67" s="98"/>
      <c r="Q67" s="148" t="str">
        <f t="shared" ref="Q67:Q70" si="41">+B67</f>
        <v>Industrial</v>
      </c>
      <c r="R67" s="169">
        <f t="shared" si="40"/>
        <v>10.160941638602839</v>
      </c>
      <c r="S67" s="169">
        <f t="shared" si="40"/>
        <v>10.521206751760309</v>
      </c>
      <c r="T67" s="169">
        <f t="shared" si="40"/>
        <v>10.668224534559185</v>
      </c>
      <c r="U67" s="169">
        <f t="shared" si="40"/>
        <v>11.074901402606994</v>
      </c>
      <c r="V67" s="169" t="e">
        <f t="shared" si="40"/>
        <v>#DIV/0!</v>
      </c>
      <c r="W67" s="169" t="e">
        <f t="shared" si="40"/>
        <v>#DIV/0!</v>
      </c>
      <c r="X67" s="169" t="e">
        <f t="shared" si="40"/>
        <v>#DIV/0!</v>
      </c>
      <c r="Y67" s="169" t="e">
        <f t="shared" si="40"/>
        <v>#DIV/0!</v>
      </c>
      <c r="Z67" s="169" t="e">
        <f t="shared" si="40"/>
        <v>#DIV/0!</v>
      </c>
      <c r="AA67" s="169" t="e">
        <f t="shared" si="40"/>
        <v>#DIV/0!</v>
      </c>
      <c r="AB67" s="169" t="e">
        <f t="shared" si="40"/>
        <v>#DIV/0!</v>
      </c>
      <c r="AC67" s="169" t="e">
        <f t="shared" si="40"/>
        <v>#DIV/0!</v>
      </c>
      <c r="AD67" s="169">
        <f t="shared" si="40"/>
        <v>10.576290849483534</v>
      </c>
    </row>
    <row r="68" spans="2:30" x14ac:dyDescent="0.25">
      <c r="B68" s="235" t="s">
        <v>91</v>
      </c>
      <c r="C68" s="169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148"/>
      <c r="P68" s="98"/>
      <c r="Q68" s="148" t="str">
        <f t="shared" si="41"/>
        <v>Minería</v>
      </c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</row>
    <row r="69" spans="2:30" x14ac:dyDescent="0.25">
      <c r="B69" s="235" t="s">
        <v>21</v>
      </c>
      <c r="C69" s="169">
        <f t="shared" ref="C69:O71" si="42">+C47/C24*100</f>
        <v>18.200554787148253</v>
      </c>
      <c r="D69" s="98">
        <f t="shared" si="42"/>
        <v>18.311533989163291</v>
      </c>
      <c r="E69" s="98">
        <f t="shared" si="42"/>
        <v>18.519620241882752</v>
      </c>
      <c r="F69" s="98">
        <f t="shared" si="42"/>
        <v>18.658343689017435</v>
      </c>
      <c r="G69" s="98" t="e">
        <f t="shared" si="42"/>
        <v>#DIV/0!</v>
      </c>
      <c r="H69" s="98" t="e">
        <f t="shared" si="42"/>
        <v>#DIV/0!</v>
      </c>
      <c r="I69" s="98" t="e">
        <f t="shared" si="42"/>
        <v>#DIV/0!</v>
      </c>
      <c r="J69" s="98" t="e">
        <f t="shared" si="42"/>
        <v>#DIV/0!</v>
      </c>
      <c r="K69" s="98" t="e">
        <f t="shared" si="42"/>
        <v>#DIV/0!</v>
      </c>
      <c r="L69" s="98" t="e">
        <f t="shared" si="42"/>
        <v>#DIV/0!</v>
      </c>
      <c r="M69" s="98" t="e">
        <f t="shared" si="42"/>
        <v>#DIV/0!</v>
      </c>
      <c r="N69" s="98" t="e">
        <f t="shared" si="42"/>
        <v>#DIV/0!</v>
      </c>
      <c r="O69" s="148">
        <f t="shared" si="42"/>
        <v>18.421059449671475</v>
      </c>
      <c r="P69" s="98"/>
      <c r="Q69" s="148" t="str">
        <f t="shared" si="41"/>
        <v>Alumbrado Público</v>
      </c>
      <c r="R69" s="169">
        <f t="shared" ref="R69:AD71" si="43">+R47/R24*100</f>
        <v>15.834482664818983</v>
      </c>
      <c r="S69" s="169">
        <f t="shared" si="43"/>
        <v>15.931034570572065</v>
      </c>
      <c r="T69" s="169">
        <f t="shared" si="43"/>
        <v>16.112069610437995</v>
      </c>
      <c r="U69" s="169">
        <f t="shared" si="43"/>
        <v>16.232759009445168</v>
      </c>
      <c r="V69" s="169" t="e">
        <f t="shared" si="43"/>
        <v>#DIV/0!</v>
      </c>
      <c r="W69" s="169" t="e">
        <f t="shared" si="43"/>
        <v>#DIV/0!</v>
      </c>
      <c r="X69" s="169" t="e">
        <f t="shared" si="43"/>
        <v>#DIV/0!</v>
      </c>
      <c r="Y69" s="169" t="e">
        <f t="shared" si="43"/>
        <v>#DIV/0!</v>
      </c>
      <c r="Z69" s="169" t="e">
        <f t="shared" si="43"/>
        <v>#DIV/0!</v>
      </c>
      <c r="AA69" s="169" t="e">
        <f t="shared" si="43"/>
        <v>#DIV/0!</v>
      </c>
      <c r="AB69" s="169" t="e">
        <f t="shared" si="43"/>
        <v>#DIV/0!</v>
      </c>
      <c r="AC69" s="169" t="e">
        <f t="shared" si="43"/>
        <v>#DIV/0!</v>
      </c>
      <c r="AD69" s="169">
        <f t="shared" si="43"/>
        <v>16.026321721214181</v>
      </c>
    </row>
    <row r="70" spans="2:30" x14ac:dyDescent="0.25">
      <c r="B70" s="235" t="s">
        <v>22</v>
      </c>
      <c r="C70" s="169">
        <f t="shared" si="42"/>
        <v>12.047946761370241</v>
      </c>
      <c r="D70" s="98">
        <f t="shared" si="42"/>
        <v>12.106754799318487</v>
      </c>
      <c r="E70" s="98">
        <f t="shared" si="42"/>
        <v>12.227558535454783</v>
      </c>
      <c r="F70" s="98">
        <f t="shared" si="42"/>
        <v>12.236964941172388</v>
      </c>
      <c r="G70" s="98" t="e">
        <f t="shared" si="42"/>
        <v>#DIV/0!</v>
      </c>
      <c r="H70" s="98" t="e">
        <f t="shared" si="42"/>
        <v>#DIV/0!</v>
      </c>
      <c r="I70" s="98" t="e">
        <f t="shared" si="42"/>
        <v>#DIV/0!</v>
      </c>
      <c r="J70" s="98" t="e">
        <f t="shared" si="42"/>
        <v>#DIV/0!</v>
      </c>
      <c r="K70" s="98" t="e">
        <f t="shared" si="42"/>
        <v>#DIV/0!</v>
      </c>
      <c r="L70" s="98" t="e">
        <f t="shared" si="42"/>
        <v>#DIV/0!</v>
      </c>
      <c r="M70" s="98" t="e">
        <f t="shared" si="42"/>
        <v>#DIV/0!</v>
      </c>
      <c r="N70" s="98" t="e">
        <f t="shared" si="42"/>
        <v>#DIV/0!</v>
      </c>
      <c r="O70" s="148">
        <f t="shared" si="42"/>
        <v>12.157160727835183</v>
      </c>
      <c r="P70" s="98"/>
      <c r="Q70" s="148" t="str">
        <f t="shared" si="41"/>
        <v>Otros</v>
      </c>
      <c r="R70" s="169">
        <f t="shared" si="43"/>
        <v>10.48171368239211</v>
      </c>
      <c r="S70" s="169">
        <f t="shared" si="43"/>
        <v>10.532876675407083</v>
      </c>
      <c r="T70" s="169">
        <f t="shared" si="43"/>
        <v>10.637975925845661</v>
      </c>
      <c r="U70" s="169">
        <f t="shared" si="43"/>
        <v>10.64615949881998</v>
      </c>
      <c r="V70" s="169" t="e">
        <f t="shared" si="43"/>
        <v>#DIV/0!</v>
      </c>
      <c r="W70" s="169" t="e">
        <f t="shared" si="43"/>
        <v>#DIV/0!</v>
      </c>
      <c r="X70" s="169" t="e">
        <f t="shared" si="43"/>
        <v>#DIV/0!</v>
      </c>
      <c r="Y70" s="169" t="e">
        <f t="shared" si="43"/>
        <v>#DIV/0!</v>
      </c>
      <c r="Z70" s="169" t="e">
        <f t="shared" si="43"/>
        <v>#DIV/0!</v>
      </c>
      <c r="AA70" s="169" t="e">
        <f t="shared" si="43"/>
        <v>#DIV/0!</v>
      </c>
      <c r="AB70" s="169" t="e">
        <f t="shared" si="43"/>
        <v>#DIV/0!</v>
      </c>
      <c r="AC70" s="169" t="e">
        <f t="shared" si="43"/>
        <v>#DIV/0!</v>
      </c>
      <c r="AD70" s="169">
        <f t="shared" si="43"/>
        <v>10.576729833216609</v>
      </c>
    </row>
    <row r="71" spans="2:30" x14ac:dyDescent="0.25">
      <c r="B71" s="149" t="s">
        <v>14</v>
      </c>
      <c r="C71" s="149">
        <f t="shared" si="42"/>
        <v>15.905767451471197</v>
      </c>
      <c r="D71" s="142">
        <f t="shared" si="42"/>
        <v>16.098402238994527</v>
      </c>
      <c r="E71" s="142">
        <f t="shared" si="42"/>
        <v>16.251009016610116</v>
      </c>
      <c r="F71" s="142">
        <f t="shared" si="42"/>
        <v>16.358527095236415</v>
      </c>
      <c r="G71" s="142" t="e">
        <f t="shared" si="42"/>
        <v>#DIV/0!</v>
      </c>
      <c r="H71" s="142" t="e">
        <f t="shared" si="42"/>
        <v>#DIV/0!</v>
      </c>
      <c r="I71" s="142" t="e">
        <f t="shared" si="42"/>
        <v>#DIV/0!</v>
      </c>
      <c r="J71" s="142" t="e">
        <f t="shared" si="42"/>
        <v>#DIV/0!</v>
      </c>
      <c r="K71" s="142" t="e">
        <f t="shared" si="42"/>
        <v>#DIV/0!</v>
      </c>
      <c r="L71" s="142" t="e">
        <f t="shared" si="42"/>
        <v>#DIV/0!</v>
      </c>
      <c r="M71" s="142" t="e">
        <f t="shared" si="42"/>
        <v>#DIV/0!</v>
      </c>
      <c r="N71" s="142" t="e">
        <f t="shared" si="42"/>
        <v>#DIV/0!</v>
      </c>
      <c r="O71" s="143">
        <f t="shared" si="42"/>
        <v>16.137816555401809</v>
      </c>
      <c r="P71" s="152"/>
      <c r="Q71" s="149" t="s">
        <v>14</v>
      </c>
      <c r="R71" s="118">
        <f t="shared" si="43"/>
        <v>13.838017682779943</v>
      </c>
      <c r="S71" s="118">
        <f t="shared" si="43"/>
        <v>14.00560994792524</v>
      </c>
      <c r="T71" s="118">
        <f t="shared" si="43"/>
        <v>14.138377844450801</v>
      </c>
      <c r="U71" s="118">
        <f t="shared" si="43"/>
        <v>14.231918572855681</v>
      </c>
      <c r="V71" s="118" t="e">
        <f t="shared" si="43"/>
        <v>#DIV/0!</v>
      </c>
      <c r="W71" s="118" t="e">
        <f t="shared" si="43"/>
        <v>#DIV/0!</v>
      </c>
      <c r="X71" s="118" t="e">
        <f t="shared" si="43"/>
        <v>#DIV/0!</v>
      </c>
      <c r="Y71" s="118" t="e">
        <f t="shared" si="43"/>
        <v>#DIV/0!</v>
      </c>
      <c r="Z71" s="118" t="e">
        <f t="shared" si="43"/>
        <v>#DIV/0!</v>
      </c>
      <c r="AA71" s="118" t="e">
        <f t="shared" si="43"/>
        <v>#DIV/0!</v>
      </c>
      <c r="AB71" s="118" t="e">
        <f t="shared" si="43"/>
        <v>#DIV/0!</v>
      </c>
      <c r="AC71" s="118" t="e">
        <f t="shared" si="43"/>
        <v>#DIV/0!</v>
      </c>
      <c r="AD71" s="118">
        <f t="shared" si="43"/>
        <v>14.039900403199573</v>
      </c>
    </row>
    <row r="72" spans="2:30" x14ac:dyDescent="0.25">
      <c r="B72" s="152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>
        <f>+AD71/0.87</f>
        <v>16.137816555401809</v>
      </c>
    </row>
    <row r="73" spans="2:30" x14ac:dyDescent="0.25">
      <c r="B73" s="152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</row>
    <row r="75" spans="2:30" x14ac:dyDescent="0.25">
      <c r="B75" s="150" t="s">
        <v>36</v>
      </c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18"/>
      <c r="O75" s="172"/>
      <c r="P75" s="98"/>
      <c r="Q75" s="150" t="s">
        <v>36</v>
      </c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18"/>
      <c r="AD75" s="172"/>
    </row>
    <row r="76" spans="2:30" x14ac:dyDescent="0.25">
      <c r="B76" s="150" t="s">
        <v>37</v>
      </c>
      <c r="C76" s="95">
        <v>6.96</v>
      </c>
      <c r="D76" s="95">
        <v>6.96</v>
      </c>
      <c r="E76" s="95">
        <v>6.96</v>
      </c>
      <c r="F76" s="98">
        <v>6.96</v>
      </c>
      <c r="G76" s="98">
        <v>6.96</v>
      </c>
      <c r="H76" s="98">
        <v>6.96</v>
      </c>
      <c r="I76" s="98">
        <v>6.96</v>
      </c>
      <c r="J76" s="98">
        <v>6.96</v>
      </c>
      <c r="K76" s="98">
        <v>6.96</v>
      </c>
      <c r="L76" s="98">
        <v>6.96</v>
      </c>
      <c r="M76" s="98">
        <v>6.96</v>
      </c>
      <c r="N76" s="98">
        <v>6.96</v>
      </c>
      <c r="O76" s="172"/>
      <c r="P76" s="98"/>
      <c r="Q76" s="150" t="s">
        <v>37</v>
      </c>
      <c r="R76" s="171">
        <f>+C76</f>
        <v>6.96</v>
      </c>
      <c r="S76" s="171">
        <f t="shared" ref="S76:AC76" si="44">+D76</f>
        <v>6.96</v>
      </c>
      <c r="T76" s="171">
        <f t="shared" si="44"/>
        <v>6.96</v>
      </c>
      <c r="U76" s="171">
        <f t="shared" si="44"/>
        <v>6.96</v>
      </c>
      <c r="V76" s="171">
        <f t="shared" si="44"/>
        <v>6.96</v>
      </c>
      <c r="W76" s="171">
        <f t="shared" si="44"/>
        <v>6.96</v>
      </c>
      <c r="X76" s="171">
        <f t="shared" si="44"/>
        <v>6.96</v>
      </c>
      <c r="Y76" s="171">
        <f t="shared" si="44"/>
        <v>6.96</v>
      </c>
      <c r="Z76" s="171">
        <f t="shared" si="44"/>
        <v>6.96</v>
      </c>
      <c r="AA76" s="171">
        <f t="shared" si="44"/>
        <v>6.96</v>
      </c>
      <c r="AB76" s="171">
        <f t="shared" si="44"/>
        <v>6.96</v>
      </c>
      <c r="AC76" s="171">
        <f t="shared" si="44"/>
        <v>6.96</v>
      </c>
      <c r="AD76" s="172"/>
    </row>
    <row r="77" spans="2:30" x14ac:dyDescent="0.25">
      <c r="B77" s="95" t="s">
        <v>38</v>
      </c>
    </row>
    <row r="78" spans="2:30" x14ac:dyDescent="0.25">
      <c r="B78" s="95" t="s">
        <v>84</v>
      </c>
    </row>
    <row r="81" spans="2:14" x14ac:dyDescent="0.25">
      <c r="B81" s="281" t="s">
        <v>126</v>
      </c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2:14" x14ac:dyDescent="0.25">
      <c r="B82" s="28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2:14" x14ac:dyDescent="0.25">
      <c r="B83" s="283" t="s">
        <v>44</v>
      </c>
      <c r="C83" s="317" t="s">
        <v>2</v>
      </c>
      <c r="D83" s="317" t="s">
        <v>3</v>
      </c>
      <c r="E83" s="317" t="s">
        <v>4</v>
      </c>
      <c r="F83" s="317" t="s">
        <v>5</v>
      </c>
      <c r="G83" s="317" t="s">
        <v>6</v>
      </c>
      <c r="H83" s="317" t="s">
        <v>7</v>
      </c>
      <c r="I83" s="317" t="s">
        <v>8</v>
      </c>
      <c r="J83" s="317" t="s">
        <v>9</v>
      </c>
      <c r="K83" s="317" t="s">
        <v>10</v>
      </c>
      <c r="L83" s="317" t="s">
        <v>11</v>
      </c>
      <c r="M83" s="317" t="s">
        <v>12</v>
      </c>
      <c r="N83" s="317" t="s">
        <v>13</v>
      </c>
    </row>
    <row r="84" spans="2:14" x14ac:dyDescent="0.25">
      <c r="B84" s="314" t="s">
        <v>17</v>
      </c>
      <c r="C84" s="279"/>
      <c r="D84" s="11">
        <f t="shared" ref="D84:N86" si="45">+D9/C9-1</f>
        <v>7.9395085066162885E-3</v>
      </c>
      <c r="E84" s="11">
        <f t="shared" si="45"/>
        <v>3.1507876969243398E-3</v>
      </c>
      <c r="F84" s="11">
        <f t="shared" si="45"/>
        <v>-3.3652408016751068E-3</v>
      </c>
      <c r="G84" s="11">
        <f t="shared" si="45"/>
        <v>-1</v>
      </c>
      <c r="H84" s="11" t="e">
        <f t="shared" si="45"/>
        <v>#DIV/0!</v>
      </c>
      <c r="I84" s="11" t="e">
        <f t="shared" si="45"/>
        <v>#DIV/0!</v>
      </c>
      <c r="J84" s="11" t="e">
        <f t="shared" si="45"/>
        <v>#DIV/0!</v>
      </c>
      <c r="K84" s="11" t="e">
        <f t="shared" si="45"/>
        <v>#DIV/0!</v>
      </c>
      <c r="L84" s="11" t="e">
        <f t="shared" si="45"/>
        <v>#DIV/0!</v>
      </c>
      <c r="M84" s="11" t="e">
        <f t="shared" si="45"/>
        <v>#DIV/0!</v>
      </c>
      <c r="N84" s="90" t="e">
        <f t="shared" si="45"/>
        <v>#DIV/0!</v>
      </c>
    </row>
    <row r="85" spans="2:14" x14ac:dyDescent="0.25">
      <c r="B85" s="314" t="s">
        <v>18</v>
      </c>
      <c r="C85" s="279"/>
      <c r="D85" s="11">
        <f t="shared" si="45"/>
        <v>3.0554343081623525E-3</v>
      </c>
      <c r="E85" s="11">
        <f t="shared" si="45"/>
        <v>-1.2619669277632695E-2</v>
      </c>
      <c r="F85" s="11">
        <f t="shared" si="45"/>
        <v>2.2036139268399868E-3</v>
      </c>
      <c r="G85" s="11">
        <f t="shared" si="45"/>
        <v>-1</v>
      </c>
      <c r="H85" s="11" t="e">
        <f t="shared" si="45"/>
        <v>#DIV/0!</v>
      </c>
      <c r="I85" s="11" t="e">
        <f t="shared" si="45"/>
        <v>#DIV/0!</v>
      </c>
      <c r="J85" s="11" t="e">
        <f t="shared" si="45"/>
        <v>#DIV/0!</v>
      </c>
      <c r="K85" s="11" t="e">
        <f t="shared" si="45"/>
        <v>#DIV/0!</v>
      </c>
      <c r="L85" s="11" t="e">
        <f t="shared" si="45"/>
        <v>#DIV/0!</v>
      </c>
      <c r="M85" s="11" t="e">
        <f t="shared" si="45"/>
        <v>#DIV/0!</v>
      </c>
      <c r="N85" s="90" t="e">
        <f t="shared" si="45"/>
        <v>#DIV/0!</v>
      </c>
    </row>
    <row r="86" spans="2:14" x14ac:dyDescent="0.25">
      <c r="B86" s="314" t="s">
        <v>19</v>
      </c>
      <c r="C86" s="279"/>
      <c r="D86" s="11">
        <f t="shared" si="45"/>
        <v>-1.4925373134328401E-2</v>
      </c>
      <c r="E86" s="11">
        <f t="shared" si="45"/>
        <v>-3.0303030303030276E-2</v>
      </c>
      <c r="F86" s="11">
        <f t="shared" si="45"/>
        <v>-1.5625E-2</v>
      </c>
      <c r="G86" s="11">
        <f t="shared" si="45"/>
        <v>-1</v>
      </c>
      <c r="H86" s="11" t="e">
        <f t="shared" si="45"/>
        <v>#DIV/0!</v>
      </c>
      <c r="I86" s="11" t="e">
        <f t="shared" si="45"/>
        <v>#DIV/0!</v>
      </c>
      <c r="J86" s="11" t="e">
        <f t="shared" si="45"/>
        <v>#DIV/0!</v>
      </c>
      <c r="K86" s="11" t="e">
        <f t="shared" si="45"/>
        <v>#DIV/0!</v>
      </c>
      <c r="L86" s="11" t="e">
        <f t="shared" si="45"/>
        <v>#DIV/0!</v>
      </c>
      <c r="M86" s="11" t="e">
        <f t="shared" si="45"/>
        <v>#DIV/0!</v>
      </c>
      <c r="N86" s="90" t="e">
        <f t="shared" si="45"/>
        <v>#DIV/0!</v>
      </c>
    </row>
    <row r="87" spans="2:14" x14ac:dyDescent="0.25">
      <c r="B87" s="314" t="s">
        <v>91</v>
      </c>
      <c r="C87" s="279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90"/>
    </row>
    <row r="88" spans="2:14" x14ac:dyDescent="0.25">
      <c r="B88" s="314" t="s">
        <v>21</v>
      </c>
      <c r="C88" s="279"/>
      <c r="D88" s="11">
        <f t="shared" ref="D88:N90" si="46">+D13/C13-1</f>
        <v>0</v>
      </c>
      <c r="E88" s="11">
        <f t="shared" si="46"/>
        <v>0</v>
      </c>
      <c r="F88" s="11">
        <f t="shared" si="46"/>
        <v>0</v>
      </c>
      <c r="G88" s="11">
        <f t="shared" si="46"/>
        <v>-1</v>
      </c>
      <c r="H88" s="11" t="e">
        <f t="shared" si="46"/>
        <v>#DIV/0!</v>
      </c>
      <c r="I88" s="11" t="e">
        <f t="shared" si="46"/>
        <v>#DIV/0!</v>
      </c>
      <c r="J88" s="11" t="e">
        <f t="shared" si="46"/>
        <v>#DIV/0!</v>
      </c>
      <c r="K88" s="11" t="e">
        <f t="shared" si="46"/>
        <v>#DIV/0!</v>
      </c>
      <c r="L88" s="11" t="e">
        <f t="shared" si="46"/>
        <v>#DIV/0!</v>
      </c>
      <c r="M88" s="11" t="e">
        <f t="shared" si="46"/>
        <v>#DIV/0!</v>
      </c>
      <c r="N88" s="90" t="e">
        <f t="shared" si="46"/>
        <v>#DIV/0!</v>
      </c>
    </row>
    <row r="89" spans="2:14" x14ac:dyDescent="0.25">
      <c r="B89" s="314" t="s">
        <v>22</v>
      </c>
      <c r="C89" s="279"/>
      <c r="D89" s="11">
        <f t="shared" si="46"/>
        <v>-1.6666666666666718E-2</v>
      </c>
      <c r="E89" s="11">
        <f t="shared" si="46"/>
        <v>1.6949152542372836E-2</v>
      </c>
      <c r="F89" s="11">
        <f t="shared" si="46"/>
        <v>0</v>
      </c>
      <c r="G89" s="11">
        <f t="shared" si="46"/>
        <v>-1</v>
      </c>
      <c r="H89" s="11" t="e">
        <f t="shared" si="46"/>
        <v>#DIV/0!</v>
      </c>
      <c r="I89" s="11" t="e">
        <f t="shared" si="46"/>
        <v>#DIV/0!</v>
      </c>
      <c r="J89" s="11" t="e">
        <f t="shared" si="46"/>
        <v>#DIV/0!</v>
      </c>
      <c r="K89" s="11" t="e">
        <f t="shared" si="46"/>
        <v>#DIV/0!</v>
      </c>
      <c r="L89" s="11" t="e">
        <f t="shared" si="46"/>
        <v>#DIV/0!</v>
      </c>
      <c r="M89" s="11" t="e">
        <f t="shared" ref="M89" si="47">+M14/L14-1</f>
        <v>#DIV/0!</v>
      </c>
      <c r="N89" s="90" t="e">
        <f t="shared" ref="N89" si="48">+N14/M14-1</f>
        <v>#DIV/0!</v>
      </c>
    </row>
    <row r="90" spans="2:14" x14ac:dyDescent="0.25">
      <c r="B90" s="284" t="s">
        <v>14</v>
      </c>
      <c r="C90" s="280"/>
      <c r="D90" s="13">
        <f t="shared" si="46"/>
        <v>7.0310003195910298E-3</v>
      </c>
      <c r="E90" s="13">
        <f t="shared" si="46"/>
        <v>7.6166296413826551E-4</v>
      </c>
      <c r="F90" s="13">
        <f t="shared" si="46"/>
        <v>-2.600367856916308E-3</v>
      </c>
      <c r="G90" s="13">
        <f t="shared" si="46"/>
        <v>-1</v>
      </c>
      <c r="H90" s="13" t="e">
        <f t="shared" si="46"/>
        <v>#DIV/0!</v>
      </c>
      <c r="I90" s="13" t="e">
        <f t="shared" si="46"/>
        <v>#DIV/0!</v>
      </c>
      <c r="J90" s="13" t="e">
        <f t="shared" si="46"/>
        <v>#DIV/0!</v>
      </c>
      <c r="K90" s="13" t="e">
        <f t="shared" si="46"/>
        <v>#DIV/0!</v>
      </c>
      <c r="L90" s="13" t="e">
        <f t="shared" si="46"/>
        <v>#DIV/0!</v>
      </c>
      <c r="M90" s="13" t="e">
        <f>+M15/L15-1</f>
        <v>#DIV/0!</v>
      </c>
      <c r="N90" s="15" t="e">
        <f>+N15/M15-1</f>
        <v>#DIV/0!</v>
      </c>
    </row>
    <row r="91" spans="2:14" x14ac:dyDescent="0.25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</row>
    <row r="92" spans="2:14" x14ac:dyDescent="0.25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</row>
    <row r="93" spans="2:14" x14ac:dyDescent="0.25">
      <c r="B93" s="281" t="s">
        <v>127</v>
      </c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</row>
    <row r="94" spans="2:14" x14ac:dyDescent="0.25">
      <c r="B94" s="28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</row>
    <row r="95" spans="2:14" x14ac:dyDescent="0.25">
      <c r="B95" s="283" t="s">
        <v>44</v>
      </c>
      <c r="C95" s="317" t="s">
        <v>2</v>
      </c>
      <c r="D95" s="317" t="s">
        <v>3</v>
      </c>
      <c r="E95" s="317" t="s">
        <v>4</v>
      </c>
      <c r="F95" s="317" t="s">
        <v>5</v>
      </c>
      <c r="G95" s="317" t="s">
        <v>6</v>
      </c>
      <c r="H95" s="317" t="s">
        <v>7</v>
      </c>
      <c r="I95" s="317" t="s">
        <v>8</v>
      </c>
      <c r="J95" s="317" t="s">
        <v>9</v>
      </c>
      <c r="K95" s="317" t="s">
        <v>10</v>
      </c>
      <c r="L95" s="317" t="s">
        <v>11</v>
      </c>
      <c r="M95" s="317" t="s">
        <v>12</v>
      </c>
      <c r="N95" s="317" t="s">
        <v>13</v>
      </c>
    </row>
    <row r="96" spans="2:14" x14ac:dyDescent="0.25">
      <c r="B96" s="314" t="s">
        <v>17</v>
      </c>
      <c r="C96" s="279"/>
      <c r="D96" s="11">
        <f t="shared" ref="D96:N98" si="49">+D20/C20-1</f>
        <v>7.5310210838063218E-2</v>
      </c>
      <c r="E96" s="11">
        <f t="shared" si="49"/>
        <v>-3.2289300335222482E-2</v>
      </c>
      <c r="F96" s="11">
        <f>+F20/E20-1</f>
        <v>-0.38262730895838915</v>
      </c>
      <c r="G96" s="11">
        <f t="shared" si="49"/>
        <v>-1</v>
      </c>
      <c r="H96" s="11" t="e">
        <f t="shared" si="49"/>
        <v>#DIV/0!</v>
      </c>
      <c r="I96" s="11" t="e">
        <f t="shared" si="49"/>
        <v>#DIV/0!</v>
      </c>
      <c r="J96" s="11" t="e">
        <f t="shared" si="49"/>
        <v>#DIV/0!</v>
      </c>
      <c r="K96" s="11" t="e">
        <f t="shared" si="49"/>
        <v>#DIV/0!</v>
      </c>
      <c r="L96" s="11" t="e">
        <f t="shared" si="49"/>
        <v>#DIV/0!</v>
      </c>
      <c r="M96" s="11" t="e">
        <f t="shared" si="49"/>
        <v>#DIV/0!</v>
      </c>
      <c r="N96" s="90" t="e">
        <f t="shared" si="49"/>
        <v>#DIV/0!</v>
      </c>
    </row>
    <row r="97" spans="2:14" x14ac:dyDescent="0.25">
      <c r="B97" s="314" t="s">
        <v>18</v>
      </c>
      <c r="C97" s="279"/>
      <c r="D97" s="11">
        <f t="shared" si="49"/>
        <v>6.5051714752313305E-2</v>
      </c>
      <c r="E97" s="11">
        <f t="shared" si="49"/>
        <v>-4.3713936002797826E-2</v>
      </c>
      <c r="F97" s="11">
        <f t="shared" si="49"/>
        <v>-0.304108215792253</v>
      </c>
      <c r="G97" s="11">
        <f t="shared" si="49"/>
        <v>-1</v>
      </c>
      <c r="H97" s="11" t="e">
        <f t="shared" si="49"/>
        <v>#DIV/0!</v>
      </c>
      <c r="I97" s="11" t="e">
        <f t="shared" si="49"/>
        <v>#DIV/0!</v>
      </c>
      <c r="J97" s="11" t="e">
        <f t="shared" si="49"/>
        <v>#DIV/0!</v>
      </c>
      <c r="K97" s="11" t="e">
        <f t="shared" si="49"/>
        <v>#DIV/0!</v>
      </c>
      <c r="L97" s="11" t="e">
        <f t="shared" si="49"/>
        <v>#DIV/0!</v>
      </c>
      <c r="M97" s="11" t="e">
        <f t="shared" si="49"/>
        <v>#DIV/0!</v>
      </c>
      <c r="N97" s="90" t="e">
        <f t="shared" si="49"/>
        <v>#DIV/0!</v>
      </c>
    </row>
    <row r="98" spans="2:14" x14ac:dyDescent="0.25">
      <c r="B98" s="314" t="s">
        <v>19</v>
      </c>
      <c r="C98" s="279"/>
      <c r="D98" s="11">
        <f t="shared" si="49"/>
        <v>-5.4711070598657097E-2</v>
      </c>
      <c r="E98" s="11">
        <f t="shared" si="49"/>
        <v>-1.4939664129187236E-2</v>
      </c>
      <c r="F98" s="11">
        <f t="shared" si="49"/>
        <v>-0.17763806451168151</v>
      </c>
      <c r="G98" s="11">
        <f t="shared" si="49"/>
        <v>-1</v>
      </c>
      <c r="H98" s="11" t="e">
        <f t="shared" si="49"/>
        <v>#DIV/0!</v>
      </c>
      <c r="I98" s="11" t="e">
        <f t="shared" si="49"/>
        <v>#DIV/0!</v>
      </c>
      <c r="J98" s="11" t="e">
        <f t="shared" si="49"/>
        <v>#DIV/0!</v>
      </c>
      <c r="K98" s="11" t="e">
        <f t="shared" si="49"/>
        <v>#DIV/0!</v>
      </c>
      <c r="L98" s="11" t="e">
        <f t="shared" si="49"/>
        <v>#DIV/0!</v>
      </c>
      <c r="M98" s="11" t="e">
        <f t="shared" si="49"/>
        <v>#DIV/0!</v>
      </c>
      <c r="N98" s="90" t="e">
        <f t="shared" si="49"/>
        <v>#DIV/0!</v>
      </c>
    </row>
    <row r="99" spans="2:14" x14ac:dyDescent="0.25">
      <c r="B99" s="314" t="s">
        <v>91</v>
      </c>
      <c r="C99" s="279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90"/>
    </row>
    <row r="100" spans="2:14" x14ac:dyDescent="0.25">
      <c r="B100" s="314" t="s">
        <v>21</v>
      </c>
      <c r="C100" s="279"/>
      <c r="D100" s="11">
        <f t="shared" ref="D100:N102" si="50">+D24/C24-1</f>
        <v>-1.0932380641495154E-2</v>
      </c>
      <c r="E100" s="11">
        <f t="shared" si="50"/>
        <v>3.4828181582043483E-2</v>
      </c>
      <c r="F100" s="11">
        <f t="shared" si="50"/>
        <v>-6.139112665075952E-2</v>
      </c>
      <c r="G100" s="11">
        <f t="shared" si="50"/>
        <v>-1</v>
      </c>
      <c r="H100" s="11" t="e">
        <f t="shared" si="50"/>
        <v>#DIV/0!</v>
      </c>
      <c r="I100" s="11" t="e">
        <f t="shared" si="50"/>
        <v>#DIV/0!</v>
      </c>
      <c r="J100" s="11" t="e">
        <f t="shared" si="50"/>
        <v>#DIV/0!</v>
      </c>
      <c r="K100" s="11" t="e">
        <f t="shared" si="50"/>
        <v>#DIV/0!</v>
      </c>
      <c r="L100" s="11" t="e">
        <f t="shared" si="50"/>
        <v>#DIV/0!</v>
      </c>
      <c r="M100" s="11" t="e">
        <f t="shared" si="50"/>
        <v>#DIV/0!</v>
      </c>
      <c r="N100" s="90" t="e">
        <f t="shared" si="50"/>
        <v>#DIV/0!</v>
      </c>
    </row>
    <row r="101" spans="2:14" x14ac:dyDescent="0.25">
      <c r="B101" s="314" t="s">
        <v>22</v>
      </c>
      <c r="C101" s="279"/>
      <c r="D101" s="11">
        <f t="shared" si="50"/>
        <v>3.0325030051295609E-2</v>
      </c>
      <c r="E101" s="11">
        <f t="shared" si="50"/>
        <v>2.9259220755218251E-2</v>
      </c>
      <c r="F101" s="11">
        <f t="shared" si="50"/>
        <v>2.2019213503322144E-2</v>
      </c>
      <c r="G101" s="11">
        <f t="shared" si="50"/>
        <v>-1</v>
      </c>
      <c r="H101" s="11" t="e">
        <f t="shared" si="50"/>
        <v>#DIV/0!</v>
      </c>
      <c r="I101" s="11" t="e">
        <f t="shared" si="50"/>
        <v>#DIV/0!</v>
      </c>
      <c r="J101" s="11" t="e">
        <f t="shared" si="50"/>
        <v>#DIV/0!</v>
      </c>
      <c r="K101" s="11" t="e">
        <f t="shared" si="50"/>
        <v>#DIV/0!</v>
      </c>
      <c r="L101" s="11" t="e">
        <f t="shared" si="50"/>
        <v>#DIV/0!</v>
      </c>
      <c r="M101" s="11" t="e">
        <f t="shared" si="50"/>
        <v>#DIV/0!</v>
      </c>
      <c r="N101" s="90"/>
    </row>
    <row r="102" spans="2:14" x14ac:dyDescent="0.25">
      <c r="B102" s="284" t="s">
        <v>14</v>
      </c>
      <c r="C102" s="280"/>
      <c r="D102" s="13">
        <f t="shared" si="50"/>
        <v>5.5353478659215805E-2</v>
      </c>
      <c r="E102" s="13">
        <f t="shared" si="50"/>
        <v>-2.5875016932683237E-2</v>
      </c>
      <c r="F102" s="13">
        <f t="shared" si="50"/>
        <v>-0.30684166984609029</v>
      </c>
      <c r="G102" s="13">
        <f t="shared" si="50"/>
        <v>-1</v>
      </c>
      <c r="H102" s="13" t="e">
        <f t="shared" si="50"/>
        <v>#DIV/0!</v>
      </c>
      <c r="I102" s="13" t="e">
        <f t="shared" si="50"/>
        <v>#DIV/0!</v>
      </c>
      <c r="J102" s="13" t="e">
        <f t="shared" si="50"/>
        <v>#DIV/0!</v>
      </c>
      <c r="K102" s="13" t="e">
        <f t="shared" si="50"/>
        <v>#DIV/0!</v>
      </c>
      <c r="L102" s="13" t="e">
        <f t="shared" si="50"/>
        <v>#DIV/0!</v>
      </c>
      <c r="M102" s="13" t="e">
        <f t="shared" si="50"/>
        <v>#DIV/0!</v>
      </c>
      <c r="N102" s="15" t="e">
        <f>+N26/M26-1</f>
        <v>#DIV/0!</v>
      </c>
    </row>
    <row r="103" spans="2:14" x14ac:dyDescent="0.25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</row>
    <row r="104" spans="2:14" x14ac:dyDescent="0.25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</row>
    <row r="105" spans="2:14" x14ac:dyDescent="0.25">
      <c r="B105" s="281" t="s">
        <v>161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</row>
    <row r="106" spans="2:14" x14ac:dyDescent="0.25">
      <c r="B106" s="28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</row>
    <row r="107" spans="2:14" x14ac:dyDescent="0.25">
      <c r="B107" s="283" t="s">
        <v>44</v>
      </c>
      <c r="C107" s="317" t="s">
        <v>2</v>
      </c>
      <c r="D107" s="317" t="s">
        <v>3</v>
      </c>
      <c r="E107" s="317" t="s">
        <v>4</v>
      </c>
      <c r="F107" s="317" t="s">
        <v>5</v>
      </c>
      <c r="G107" s="317" t="s">
        <v>6</v>
      </c>
      <c r="H107" s="317" t="s">
        <v>7</v>
      </c>
      <c r="I107" s="317" t="s">
        <v>8</v>
      </c>
      <c r="J107" s="317" t="s">
        <v>9</v>
      </c>
      <c r="K107" s="317" t="s">
        <v>10</v>
      </c>
      <c r="L107" s="317" t="s">
        <v>11</v>
      </c>
      <c r="M107" s="317" t="s">
        <v>12</v>
      </c>
      <c r="N107" s="317" t="s">
        <v>13</v>
      </c>
    </row>
    <row r="108" spans="2:14" x14ac:dyDescent="0.25">
      <c r="B108" s="314" t="s">
        <v>17</v>
      </c>
      <c r="C108" s="279"/>
      <c r="D108" s="11">
        <f>+D54/C54-1</f>
        <v>1.7346688577500879E-2</v>
      </c>
      <c r="E108" s="11">
        <f t="shared" ref="E108:N110" si="51">+E54/D54-1</f>
        <v>8.9287496422914003E-3</v>
      </c>
      <c r="F108" s="11">
        <f t="shared" si="51"/>
        <v>-3.5287561347782659E-2</v>
      </c>
      <c r="G108" s="11" t="e">
        <f t="shared" si="51"/>
        <v>#DIV/0!</v>
      </c>
      <c r="H108" s="11" t="e">
        <f t="shared" si="51"/>
        <v>#DIV/0!</v>
      </c>
      <c r="I108" s="11" t="e">
        <f t="shared" si="51"/>
        <v>#DIV/0!</v>
      </c>
      <c r="J108" s="11" t="e">
        <f t="shared" si="51"/>
        <v>#DIV/0!</v>
      </c>
      <c r="K108" s="11" t="e">
        <f t="shared" si="51"/>
        <v>#DIV/0!</v>
      </c>
      <c r="L108" s="11" t="e">
        <f t="shared" si="51"/>
        <v>#DIV/0!</v>
      </c>
      <c r="M108" s="11" t="e">
        <f t="shared" si="51"/>
        <v>#DIV/0!</v>
      </c>
      <c r="N108" s="90" t="e">
        <f t="shared" si="51"/>
        <v>#DIV/0!</v>
      </c>
    </row>
    <row r="109" spans="2:14" x14ac:dyDescent="0.25">
      <c r="B109" s="314" t="s">
        <v>18</v>
      </c>
      <c r="C109" s="279"/>
      <c r="D109" s="11">
        <f>+D55/C55-1</f>
        <v>6.9460056313521701E-3</v>
      </c>
      <c r="E109" s="11">
        <f t="shared" si="51"/>
        <v>1.1794895589667842E-2</v>
      </c>
      <c r="F109" s="11">
        <f t="shared" si="51"/>
        <v>1.6494014962033843E-2</v>
      </c>
      <c r="G109" s="11" t="e">
        <f t="shared" si="51"/>
        <v>#DIV/0!</v>
      </c>
      <c r="H109" s="11" t="e">
        <f t="shared" si="51"/>
        <v>#DIV/0!</v>
      </c>
      <c r="I109" s="11" t="e">
        <f t="shared" si="51"/>
        <v>#DIV/0!</v>
      </c>
      <c r="J109" s="11" t="e">
        <f t="shared" si="51"/>
        <v>#DIV/0!</v>
      </c>
      <c r="K109" s="11" t="e">
        <f t="shared" si="51"/>
        <v>#DIV/0!</v>
      </c>
      <c r="L109" s="11" t="e">
        <f t="shared" si="51"/>
        <v>#DIV/0!</v>
      </c>
      <c r="M109" s="11" t="e">
        <f t="shared" si="51"/>
        <v>#DIV/0!</v>
      </c>
      <c r="N109" s="90" t="e">
        <f t="shared" si="51"/>
        <v>#DIV/0!</v>
      </c>
    </row>
    <row r="110" spans="2:14" x14ac:dyDescent="0.25">
      <c r="B110" s="314" t="s">
        <v>19</v>
      </c>
      <c r="C110" s="279"/>
      <c r="D110" s="11">
        <f>+D56/C56-1</f>
        <v>3.5455878595815449E-2</v>
      </c>
      <c r="E110" s="11">
        <f t="shared" si="51"/>
        <v>1.3973471510221769E-2</v>
      </c>
      <c r="F110" s="11">
        <f t="shared" si="51"/>
        <v>3.8120388892303403E-2</v>
      </c>
      <c r="G110" s="11" t="e">
        <f t="shared" si="51"/>
        <v>#DIV/0!</v>
      </c>
      <c r="H110" s="11" t="e">
        <f t="shared" si="51"/>
        <v>#DIV/0!</v>
      </c>
      <c r="I110" s="11" t="e">
        <f t="shared" si="51"/>
        <v>#DIV/0!</v>
      </c>
      <c r="J110" s="11" t="e">
        <f t="shared" si="51"/>
        <v>#DIV/0!</v>
      </c>
      <c r="K110" s="11" t="e">
        <f t="shared" si="51"/>
        <v>#DIV/0!</v>
      </c>
      <c r="L110" s="11" t="e">
        <f t="shared" si="51"/>
        <v>#DIV/0!</v>
      </c>
      <c r="M110" s="11" t="e">
        <f t="shared" si="51"/>
        <v>#DIV/0!</v>
      </c>
      <c r="N110" s="90" t="e">
        <f t="shared" si="51"/>
        <v>#DIV/0!</v>
      </c>
    </row>
    <row r="111" spans="2:14" x14ac:dyDescent="0.25">
      <c r="B111" s="314" t="s">
        <v>20</v>
      </c>
      <c r="C111" s="279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90"/>
    </row>
    <row r="112" spans="2:14" x14ac:dyDescent="0.25">
      <c r="B112" s="314" t="s">
        <v>21</v>
      </c>
      <c r="C112" s="279"/>
      <c r="D112" s="11">
        <f t="shared" ref="D112:N114" si="52">+D58/C58-1</f>
        <v>6.0975724813290277E-3</v>
      </c>
      <c r="E112" s="11">
        <f t="shared" si="52"/>
        <v>1.1363671270937958E-2</v>
      </c>
      <c r="F112" s="11">
        <f t="shared" si="52"/>
        <v>7.4906205053251185E-3</v>
      </c>
      <c r="G112" s="11" t="e">
        <f t="shared" si="52"/>
        <v>#DIV/0!</v>
      </c>
      <c r="H112" s="11" t="e">
        <f t="shared" si="52"/>
        <v>#DIV/0!</v>
      </c>
      <c r="I112" s="11" t="e">
        <f t="shared" si="52"/>
        <v>#DIV/0!</v>
      </c>
      <c r="J112" s="11" t="e">
        <f t="shared" si="52"/>
        <v>#DIV/0!</v>
      </c>
      <c r="K112" s="11" t="e">
        <f t="shared" si="52"/>
        <v>#DIV/0!</v>
      </c>
      <c r="L112" s="11" t="e">
        <f t="shared" si="52"/>
        <v>#DIV/0!</v>
      </c>
      <c r="M112" s="11" t="e">
        <f t="shared" si="52"/>
        <v>#DIV/0!</v>
      </c>
      <c r="N112" s="90" t="e">
        <f t="shared" si="52"/>
        <v>#DIV/0!</v>
      </c>
    </row>
    <row r="113" spans="2:14" x14ac:dyDescent="0.25">
      <c r="B113" s="314" t="s">
        <v>22</v>
      </c>
      <c r="C113" s="279"/>
      <c r="D113" s="11">
        <f t="shared" si="52"/>
        <v>4.8811668173038836E-3</v>
      </c>
      <c r="E113" s="11">
        <f t="shared" si="52"/>
        <v>9.9782095316820474E-3</v>
      </c>
      <c r="F113" s="11">
        <f t="shared" si="52"/>
        <v>7.6927914025803901E-4</v>
      </c>
      <c r="G113" s="11" t="e">
        <f t="shared" si="52"/>
        <v>#DIV/0!</v>
      </c>
      <c r="H113" s="11" t="e">
        <f t="shared" si="52"/>
        <v>#DIV/0!</v>
      </c>
      <c r="I113" s="11" t="e">
        <f t="shared" si="52"/>
        <v>#DIV/0!</v>
      </c>
      <c r="J113" s="11" t="e">
        <f t="shared" si="52"/>
        <v>#DIV/0!</v>
      </c>
      <c r="K113" s="11" t="e">
        <f t="shared" si="52"/>
        <v>#DIV/0!</v>
      </c>
      <c r="L113" s="11" t="e">
        <f t="shared" si="52"/>
        <v>#DIV/0!</v>
      </c>
      <c r="M113" s="11" t="e">
        <f t="shared" si="52"/>
        <v>#DIV/0!</v>
      </c>
      <c r="N113" s="90"/>
    </row>
    <row r="114" spans="2:14" x14ac:dyDescent="0.25">
      <c r="B114" s="284" t="s">
        <v>14</v>
      </c>
      <c r="C114" s="280"/>
      <c r="D114" s="13">
        <f>+D60/C60-1</f>
        <v>1.2111002383950575E-2</v>
      </c>
      <c r="E114" s="13">
        <f t="shared" si="52"/>
        <v>9.4796225954607571E-3</v>
      </c>
      <c r="F114" s="13">
        <f t="shared" si="52"/>
        <v>6.6160863314028706E-3</v>
      </c>
      <c r="G114" s="13" t="e">
        <f t="shared" si="52"/>
        <v>#DIV/0!</v>
      </c>
      <c r="H114" s="13" t="e">
        <f t="shared" si="52"/>
        <v>#DIV/0!</v>
      </c>
      <c r="I114" s="13" t="e">
        <f t="shared" si="52"/>
        <v>#DIV/0!</v>
      </c>
      <c r="J114" s="13" t="e">
        <f t="shared" si="52"/>
        <v>#DIV/0!</v>
      </c>
      <c r="K114" s="13" t="e">
        <f t="shared" si="52"/>
        <v>#DIV/0!</v>
      </c>
      <c r="L114" s="13" t="e">
        <f t="shared" si="52"/>
        <v>#DIV/0!</v>
      </c>
      <c r="M114" s="13" t="e">
        <f t="shared" si="52"/>
        <v>#DIV/0!</v>
      </c>
      <c r="N114" s="15" t="e">
        <f t="shared" si="52"/>
        <v>#DIV/0!</v>
      </c>
    </row>
  </sheetData>
  <conditionalFormatting sqref="C173:N65531 C1:N7 C105:N106 C54:N62 C65:N82 C84:N94 C96:N103 C108:N115 C104:T104 C43:N52 C9:N18 C20:N30 C32:N41">
    <cfRule type="containsText" dxfId="202" priority="26" operator="containsText" text="*">
      <formula>NOT(ISERROR(SEARCH("*",C1)))</formula>
    </cfRule>
    <cfRule type="containsText" priority="27" operator="containsText" text="*">
      <formula>NOT(ISERROR(SEARCH("*",C1)))</formula>
    </cfRule>
  </conditionalFormatting>
  <conditionalFormatting sqref="C173:I65531 C38:I41 C1:I7 C49:I52 C105:I106 C54:I62 C65:I82 C84:I94 C96:I103 C108:I115 C104:T104 N38:N39 C43:N48 D38:N38 C32:N37 C20:N30 C9:N18">
    <cfRule type="containsText" dxfId="201" priority="25" operator="containsText" text="*">
      <formula>NOT(ISERROR(SEARCH("*",C1)))</formula>
    </cfRule>
  </conditionalFormatting>
  <conditionalFormatting sqref="C173:N65531">
    <cfRule type="containsText" dxfId="200" priority="23" operator="containsText" text="*">
      <formula>NOT(ISERROR(SEARCH("*",C173)))</formula>
    </cfRule>
    <cfRule type="containsText" priority="24" operator="containsText" text="*">
      <formula>NOT(ISERROR(SEARCH("*",C173)))</formula>
    </cfRule>
  </conditionalFormatting>
  <conditionalFormatting sqref="C173:I65531 C38:I41 N38:N39 C43:N48 D38:N38 C32:N37 C20:N30 C9:N18">
    <cfRule type="containsText" dxfId="199" priority="22" operator="containsText" text="*">
      <formula>NOT(ISERROR(SEARCH("*",C9)))</formula>
    </cfRule>
  </conditionalFormatting>
  <conditionalFormatting sqref="C173:N65531">
    <cfRule type="containsText" dxfId="198" priority="20" operator="containsText" text="*">
      <formula>NOT(ISERROR(SEARCH("*",C173)))</formula>
    </cfRule>
    <cfRule type="containsText" priority="21" operator="containsText" text="*">
      <formula>NOT(ISERROR(SEARCH("*",C173)))</formula>
    </cfRule>
  </conditionalFormatting>
  <conditionalFormatting sqref="C173:I65531 C38:I41 N38:N39 C43:N48 D38:N38 C32:N37 C20:N30 C9:N18">
    <cfRule type="containsText" dxfId="197" priority="19" operator="containsText" text="*">
      <formula>NOT(ISERROR(SEARCH("*",C9)))</formula>
    </cfRule>
  </conditionalFormatting>
  <conditionalFormatting sqref="C173:N65531">
    <cfRule type="containsText" dxfId="196" priority="17" operator="containsText" text="*">
      <formula>NOT(ISERROR(SEARCH("*",C173)))</formula>
    </cfRule>
    <cfRule type="containsText" priority="18" operator="containsText" text="*">
      <formula>NOT(ISERROR(SEARCH("*",C173)))</formula>
    </cfRule>
  </conditionalFormatting>
  <conditionalFormatting sqref="C173:I65531 C38:I41 N38:N39 C43:N48 D38:N38 C32:N37 C20:N30 C9:N18">
    <cfRule type="containsText" dxfId="195" priority="16" operator="containsText" text="*">
      <formula>NOT(ISERROR(SEARCH("*",C9)))</formula>
    </cfRule>
  </conditionalFormatting>
  <conditionalFormatting sqref="C173:N65531">
    <cfRule type="containsText" dxfId="194" priority="14" operator="containsText" text="*">
      <formula>NOT(ISERROR(SEARCH("*",C173)))</formula>
    </cfRule>
    <cfRule type="containsText" priority="15" operator="containsText" text="*">
      <formula>NOT(ISERROR(SEARCH("*",C173)))</formula>
    </cfRule>
  </conditionalFormatting>
  <conditionalFormatting sqref="C173:I65531 C38:I41 N38:N39 C43:N48 D38:N38 C32:N37 C20:N30 C9:N18">
    <cfRule type="containsText" dxfId="193" priority="13" operator="containsText" text="*">
      <formula>NOT(ISERROR(SEARCH("*",C9)))</formula>
    </cfRule>
  </conditionalFormatting>
  <conditionalFormatting sqref="C173:N65531">
    <cfRule type="containsText" dxfId="192" priority="11" operator="containsText" text="*">
      <formula>NOT(ISERROR(SEARCH("*",C173)))</formula>
    </cfRule>
    <cfRule type="containsText" priority="12" operator="containsText" text="*">
      <formula>NOT(ISERROR(SEARCH("*",C173)))</formula>
    </cfRule>
  </conditionalFormatting>
  <conditionalFormatting sqref="C173:I65531 C38:I41 N38:N39 C43:N48 D38:N38 C32:N37 C20:N30 C9:N18">
    <cfRule type="containsText" dxfId="191" priority="10" operator="containsText" text="*">
      <formula>NOT(ISERROR(SEARCH("*",C9)))</formula>
    </cfRule>
  </conditionalFormatting>
  <conditionalFormatting sqref="C173:N65531">
    <cfRule type="containsText" dxfId="190" priority="8" operator="containsText" text="*">
      <formula>NOT(ISERROR(SEARCH("*",C173)))</formula>
    </cfRule>
    <cfRule type="containsText" priority="9" operator="containsText" text="*">
      <formula>NOT(ISERROR(SEARCH("*",C173)))</formula>
    </cfRule>
  </conditionalFormatting>
  <conditionalFormatting sqref="C173:I65531 C38:I41 N38:N39 C43:N48 D38:N38 C32:N37 C20:N30 C9:N18">
    <cfRule type="containsText" dxfId="189" priority="7" operator="containsText" text="*">
      <formula>NOT(ISERROR(SEARCH("*",C9)))</formula>
    </cfRule>
  </conditionalFormatting>
  <conditionalFormatting sqref="C173:N65531">
    <cfRule type="containsText" dxfId="188" priority="5" operator="containsText" text="*">
      <formula>NOT(ISERROR(SEARCH("*",C173)))</formula>
    </cfRule>
    <cfRule type="containsText" priority="6" operator="containsText" text="*">
      <formula>NOT(ISERROR(SEARCH("*",C173)))</formula>
    </cfRule>
  </conditionalFormatting>
  <conditionalFormatting sqref="C173:I65531 C38:I41 N38:N39 C43:N48 D38:N38 C32:N37 C20:N30 C9:N18">
    <cfRule type="containsText" dxfId="187" priority="4" operator="containsText" text="*">
      <formula>NOT(ISERROR(SEARCH("*",C9)))</formula>
    </cfRule>
  </conditionalFormatting>
  <conditionalFormatting sqref="C107:N107 C95:N95 C83:N83 C64:N64 C53:N53 C42:N42 C8:N8 C31:N31 C19:N19">
    <cfRule type="containsText" dxfId="186" priority="2" operator="containsText" text="*">
      <formula>NOT(ISERROR(SEARCH("*",C8)))</formula>
    </cfRule>
    <cfRule type="containsText" priority="3" operator="containsText" text="*">
      <formula>NOT(ISERROR(SEARCH("*",C8)))</formula>
    </cfRule>
  </conditionalFormatting>
  <conditionalFormatting sqref="C107:I107 C95:I95 C83:I83 C64:I64 C53:I53 C42:I42 C8:I8 C31:N31 C19:N19">
    <cfRule type="containsText" dxfId="185" priority="1" operator="containsText" text="*">
      <formula>NOT(ISERROR(SEARCH("*",C8)))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D78"/>
  <sheetViews>
    <sheetView showGridLines="0" topLeftCell="A6" zoomScale="70" zoomScaleNormal="70" workbookViewId="0">
      <selection activeCell="H24" sqref="H24"/>
    </sheetView>
  </sheetViews>
  <sheetFormatPr baseColWidth="10" defaultRowHeight="15.75" x14ac:dyDescent="0.25"/>
  <cols>
    <col min="1" max="1" width="3" style="95" customWidth="1"/>
    <col min="2" max="2" width="26.5703125" style="95" customWidth="1"/>
    <col min="3" max="9" width="13.28515625" style="95" bestFit="1" customWidth="1"/>
    <col min="10" max="10" width="11.42578125" style="95"/>
    <col min="11" max="11" width="15" style="95" bestFit="1" customWidth="1"/>
    <col min="12" max="12" width="11.7109375" style="95" bestFit="1" customWidth="1"/>
    <col min="13" max="13" width="14.5703125" style="95" bestFit="1" customWidth="1"/>
    <col min="14" max="14" width="13.5703125" style="95" bestFit="1" customWidth="1"/>
    <col min="15" max="15" width="13.42578125" style="95" bestFit="1" customWidth="1"/>
    <col min="16" max="16" width="11.42578125" style="95"/>
    <col min="17" max="17" width="24.7109375" style="95" customWidth="1"/>
    <col min="18" max="24" width="12.140625" style="95" bestFit="1" customWidth="1"/>
    <col min="25" max="25" width="10.7109375" style="95" bestFit="1" customWidth="1"/>
    <col min="26" max="26" width="15" style="95" bestFit="1" customWidth="1"/>
    <col min="27" max="27" width="11.7109375" style="95" bestFit="1" customWidth="1"/>
    <col min="28" max="28" width="14.5703125" style="95" bestFit="1" customWidth="1"/>
    <col min="29" max="29" width="13.5703125" style="95" bestFit="1" customWidth="1"/>
    <col min="30" max="30" width="13.42578125" style="95" bestFit="1" customWidth="1"/>
    <col min="31" max="257" width="11.42578125" style="95"/>
    <col min="258" max="258" width="26.5703125" style="95" customWidth="1"/>
    <col min="259" max="259" width="11.7109375" style="95" bestFit="1" customWidth="1"/>
    <col min="260" max="260" width="11.42578125" style="95"/>
    <col min="261" max="261" width="11.7109375" style="95" bestFit="1" customWidth="1"/>
    <col min="262" max="272" width="11.42578125" style="95"/>
    <col min="273" max="273" width="24.7109375" style="95" customWidth="1"/>
    <col min="274" max="513" width="11.42578125" style="95"/>
    <col min="514" max="514" width="26.5703125" style="95" customWidth="1"/>
    <col min="515" max="515" width="11.7109375" style="95" bestFit="1" customWidth="1"/>
    <col min="516" max="516" width="11.42578125" style="95"/>
    <col min="517" max="517" width="11.7109375" style="95" bestFit="1" customWidth="1"/>
    <col min="518" max="528" width="11.42578125" style="95"/>
    <col min="529" max="529" width="24.7109375" style="95" customWidth="1"/>
    <col min="530" max="769" width="11.42578125" style="95"/>
    <col min="770" max="770" width="26.5703125" style="95" customWidth="1"/>
    <col min="771" max="771" width="11.7109375" style="95" bestFit="1" customWidth="1"/>
    <col min="772" max="772" width="11.42578125" style="95"/>
    <col min="773" max="773" width="11.7109375" style="95" bestFit="1" customWidth="1"/>
    <col min="774" max="784" width="11.42578125" style="95"/>
    <col min="785" max="785" width="24.7109375" style="95" customWidth="1"/>
    <col min="786" max="1025" width="11.42578125" style="95"/>
    <col min="1026" max="1026" width="26.5703125" style="95" customWidth="1"/>
    <col min="1027" max="1027" width="11.7109375" style="95" bestFit="1" customWidth="1"/>
    <col min="1028" max="1028" width="11.42578125" style="95"/>
    <col min="1029" max="1029" width="11.7109375" style="95" bestFit="1" customWidth="1"/>
    <col min="1030" max="1040" width="11.42578125" style="95"/>
    <col min="1041" max="1041" width="24.7109375" style="95" customWidth="1"/>
    <col min="1042" max="1281" width="11.42578125" style="95"/>
    <col min="1282" max="1282" width="26.5703125" style="95" customWidth="1"/>
    <col min="1283" max="1283" width="11.7109375" style="95" bestFit="1" customWidth="1"/>
    <col min="1284" max="1284" width="11.42578125" style="95"/>
    <col min="1285" max="1285" width="11.7109375" style="95" bestFit="1" customWidth="1"/>
    <col min="1286" max="1296" width="11.42578125" style="95"/>
    <col min="1297" max="1297" width="24.7109375" style="95" customWidth="1"/>
    <col min="1298" max="1537" width="11.42578125" style="95"/>
    <col min="1538" max="1538" width="26.5703125" style="95" customWidth="1"/>
    <col min="1539" max="1539" width="11.7109375" style="95" bestFit="1" customWidth="1"/>
    <col min="1540" max="1540" width="11.42578125" style="95"/>
    <col min="1541" max="1541" width="11.7109375" style="95" bestFit="1" customWidth="1"/>
    <col min="1542" max="1552" width="11.42578125" style="95"/>
    <col min="1553" max="1553" width="24.7109375" style="95" customWidth="1"/>
    <col min="1554" max="1793" width="11.42578125" style="95"/>
    <col min="1794" max="1794" width="26.5703125" style="95" customWidth="1"/>
    <col min="1795" max="1795" width="11.7109375" style="95" bestFit="1" customWidth="1"/>
    <col min="1796" max="1796" width="11.42578125" style="95"/>
    <col min="1797" max="1797" width="11.7109375" style="95" bestFit="1" customWidth="1"/>
    <col min="1798" max="1808" width="11.42578125" style="95"/>
    <col min="1809" max="1809" width="24.7109375" style="95" customWidth="1"/>
    <col min="1810" max="2049" width="11.42578125" style="95"/>
    <col min="2050" max="2050" width="26.5703125" style="95" customWidth="1"/>
    <col min="2051" max="2051" width="11.7109375" style="95" bestFit="1" customWidth="1"/>
    <col min="2052" max="2052" width="11.42578125" style="95"/>
    <col min="2053" max="2053" width="11.7109375" style="95" bestFit="1" customWidth="1"/>
    <col min="2054" max="2064" width="11.42578125" style="95"/>
    <col min="2065" max="2065" width="24.7109375" style="95" customWidth="1"/>
    <col min="2066" max="2305" width="11.42578125" style="95"/>
    <col min="2306" max="2306" width="26.5703125" style="95" customWidth="1"/>
    <col min="2307" max="2307" width="11.7109375" style="95" bestFit="1" customWidth="1"/>
    <col min="2308" max="2308" width="11.42578125" style="95"/>
    <col min="2309" max="2309" width="11.7109375" style="95" bestFit="1" customWidth="1"/>
    <col min="2310" max="2320" width="11.42578125" style="95"/>
    <col min="2321" max="2321" width="24.7109375" style="95" customWidth="1"/>
    <col min="2322" max="2561" width="11.42578125" style="95"/>
    <col min="2562" max="2562" width="26.5703125" style="95" customWidth="1"/>
    <col min="2563" max="2563" width="11.7109375" style="95" bestFit="1" customWidth="1"/>
    <col min="2564" max="2564" width="11.42578125" style="95"/>
    <col min="2565" max="2565" width="11.7109375" style="95" bestFit="1" customWidth="1"/>
    <col min="2566" max="2576" width="11.42578125" style="95"/>
    <col min="2577" max="2577" width="24.7109375" style="95" customWidth="1"/>
    <col min="2578" max="2817" width="11.42578125" style="95"/>
    <col min="2818" max="2818" width="26.5703125" style="95" customWidth="1"/>
    <col min="2819" max="2819" width="11.7109375" style="95" bestFit="1" customWidth="1"/>
    <col min="2820" max="2820" width="11.42578125" style="95"/>
    <col min="2821" max="2821" width="11.7109375" style="95" bestFit="1" customWidth="1"/>
    <col min="2822" max="2832" width="11.42578125" style="95"/>
    <col min="2833" max="2833" width="24.7109375" style="95" customWidth="1"/>
    <col min="2834" max="3073" width="11.42578125" style="95"/>
    <col min="3074" max="3074" width="26.5703125" style="95" customWidth="1"/>
    <col min="3075" max="3075" width="11.7109375" style="95" bestFit="1" customWidth="1"/>
    <col min="3076" max="3076" width="11.42578125" style="95"/>
    <col min="3077" max="3077" width="11.7109375" style="95" bestFit="1" customWidth="1"/>
    <col min="3078" max="3088" width="11.42578125" style="95"/>
    <col min="3089" max="3089" width="24.7109375" style="95" customWidth="1"/>
    <col min="3090" max="3329" width="11.42578125" style="95"/>
    <col min="3330" max="3330" width="26.5703125" style="95" customWidth="1"/>
    <col min="3331" max="3331" width="11.7109375" style="95" bestFit="1" customWidth="1"/>
    <col min="3332" max="3332" width="11.42578125" style="95"/>
    <col min="3333" max="3333" width="11.7109375" style="95" bestFit="1" customWidth="1"/>
    <col min="3334" max="3344" width="11.42578125" style="95"/>
    <col min="3345" max="3345" width="24.7109375" style="95" customWidth="1"/>
    <col min="3346" max="3585" width="11.42578125" style="95"/>
    <col min="3586" max="3586" width="26.5703125" style="95" customWidth="1"/>
    <col min="3587" max="3587" width="11.7109375" style="95" bestFit="1" customWidth="1"/>
    <col min="3588" max="3588" width="11.42578125" style="95"/>
    <col min="3589" max="3589" width="11.7109375" style="95" bestFit="1" customWidth="1"/>
    <col min="3590" max="3600" width="11.42578125" style="95"/>
    <col min="3601" max="3601" width="24.7109375" style="95" customWidth="1"/>
    <col min="3602" max="3841" width="11.42578125" style="95"/>
    <col min="3842" max="3842" width="26.5703125" style="95" customWidth="1"/>
    <col min="3843" max="3843" width="11.7109375" style="95" bestFit="1" customWidth="1"/>
    <col min="3844" max="3844" width="11.42578125" style="95"/>
    <col min="3845" max="3845" width="11.7109375" style="95" bestFit="1" customWidth="1"/>
    <col min="3846" max="3856" width="11.42578125" style="95"/>
    <col min="3857" max="3857" width="24.7109375" style="95" customWidth="1"/>
    <col min="3858" max="4097" width="11.42578125" style="95"/>
    <col min="4098" max="4098" width="26.5703125" style="95" customWidth="1"/>
    <col min="4099" max="4099" width="11.7109375" style="95" bestFit="1" customWidth="1"/>
    <col min="4100" max="4100" width="11.42578125" style="95"/>
    <col min="4101" max="4101" width="11.7109375" style="95" bestFit="1" customWidth="1"/>
    <col min="4102" max="4112" width="11.42578125" style="95"/>
    <col min="4113" max="4113" width="24.7109375" style="95" customWidth="1"/>
    <col min="4114" max="4353" width="11.42578125" style="95"/>
    <col min="4354" max="4354" width="26.5703125" style="95" customWidth="1"/>
    <col min="4355" max="4355" width="11.7109375" style="95" bestFit="1" customWidth="1"/>
    <col min="4356" max="4356" width="11.42578125" style="95"/>
    <col min="4357" max="4357" width="11.7109375" style="95" bestFit="1" customWidth="1"/>
    <col min="4358" max="4368" width="11.42578125" style="95"/>
    <col min="4369" max="4369" width="24.7109375" style="95" customWidth="1"/>
    <col min="4370" max="4609" width="11.42578125" style="95"/>
    <col min="4610" max="4610" width="26.5703125" style="95" customWidth="1"/>
    <col min="4611" max="4611" width="11.7109375" style="95" bestFit="1" customWidth="1"/>
    <col min="4612" max="4612" width="11.42578125" style="95"/>
    <col min="4613" max="4613" width="11.7109375" style="95" bestFit="1" customWidth="1"/>
    <col min="4614" max="4624" width="11.42578125" style="95"/>
    <col min="4625" max="4625" width="24.7109375" style="95" customWidth="1"/>
    <col min="4626" max="4865" width="11.42578125" style="95"/>
    <col min="4866" max="4866" width="26.5703125" style="95" customWidth="1"/>
    <col min="4867" max="4867" width="11.7109375" style="95" bestFit="1" customWidth="1"/>
    <col min="4868" max="4868" width="11.42578125" style="95"/>
    <col min="4869" max="4869" width="11.7109375" style="95" bestFit="1" customWidth="1"/>
    <col min="4870" max="4880" width="11.42578125" style="95"/>
    <col min="4881" max="4881" width="24.7109375" style="95" customWidth="1"/>
    <col min="4882" max="5121" width="11.42578125" style="95"/>
    <col min="5122" max="5122" width="26.5703125" style="95" customWidth="1"/>
    <col min="5123" max="5123" width="11.7109375" style="95" bestFit="1" customWidth="1"/>
    <col min="5124" max="5124" width="11.42578125" style="95"/>
    <col min="5125" max="5125" width="11.7109375" style="95" bestFit="1" customWidth="1"/>
    <col min="5126" max="5136" width="11.42578125" style="95"/>
    <col min="5137" max="5137" width="24.7109375" style="95" customWidth="1"/>
    <col min="5138" max="5377" width="11.42578125" style="95"/>
    <col min="5378" max="5378" width="26.5703125" style="95" customWidth="1"/>
    <col min="5379" max="5379" width="11.7109375" style="95" bestFit="1" customWidth="1"/>
    <col min="5380" max="5380" width="11.42578125" style="95"/>
    <col min="5381" max="5381" width="11.7109375" style="95" bestFit="1" customWidth="1"/>
    <col min="5382" max="5392" width="11.42578125" style="95"/>
    <col min="5393" max="5393" width="24.7109375" style="95" customWidth="1"/>
    <col min="5394" max="5633" width="11.42578125" style="95"/>
    <col min="5634" max="5634" width="26.5703125" style="95" customWidth="1"/>
    <col min="5635" max="5635" width="11.7109375" style="95" bestFit="1" customWidth="1"/>
    <col min="5636" max="5636" width="11.42578125" style="95"/>
    <col min="5637" max="5637" width="11.7109375" style="95" bestFit="1" customWidth="1"/>
    <col min="5638" max="5648" width="11.42578125" style="95"/>
    <col min="5649" max="5649" width="24.7109375" style="95" customWidth="1"/>
    <col min="5650" max="5889" width="11.42578125" style="95"/>
    <col min="5890" max="5890" width="26.5703125" style="95" customWidth="1"/>
    <col min="5891" max="5891" width="11.7109375" style="95" bestFit="1" customWidth="1"/>
    <col min="5892" max="5892" width="11.42578125" style="95"/>
    <col min="5893" max="5893" width="11.7109375" style="95" bestFit="1" customWidth="1"/>
    <col min="5894" max="5904" width="11.42578125" style="95"/>
    <col min="5905" max="5905" width="24.7109375" style="95" customWidth="1"/>
    <col min="5906" max="6145" width="11.42578125" style="95"/>
    <col min="6146" max="6146" width="26.5703125" style="95" customWidth="1"/>
    <col min="6147" max="6147" width="11.7109375" style="95" bestFit="1" customWidth="1"/>
    <col min="6148" max="6148" width="11.42578125" style="95"/>
    <col min="6149" max="6149" width="11.7109375" style="95" bestFit="1" customWidth="1"/>
    <col min="6150" max="6160" width="11.42578125" style="95"/>
    <col min="6161" max="6161" width="24.7109375" style="95" customWidth="1"/>
    <col min="6162" max="6401" width="11.42578125" style="95"/>
    <col min="6402" max="6402" width="26.5703125" style="95" customWidth="1"/>
    <col min="6403" max="6403" width="11.7109375" style="95" bestFit="1" customWidth="1"/>
    <col min="6404" max="6404" width="11.42578125" style="95"/>
    <col min="6405" max="6405" width="11.7109375" style="95" bestFit="1" customWidth="1"/>
    <col min="6406" max="6416" width="11.42578125" style="95"/>
    <col min="6417" max="6417" width="24.7109375" style="95" customWidth="1"/>
    <col min="6418" max="6657" width="11.42578125" style="95"/>
    <col min="6658" max="6658" width="26.5703125" style="95" customWidth="1"/>
    <col min="6659" max="6659" width="11.7109375" style="95" bestFit="1" customWidth="1"/>
    <col min="6660" max="6660" width="11.42578125" style="95"/>
    <col min="6661" max="6661" width="11.7109375" style="95" bestFit="1" customWidth="1"/>
    <col min="6662" max="6672" width="11.42578125" style="95"/>
    <col min="6673" max="6673" width="24.7109375" style="95" customWidth="1"/>
    <col min="6674" max="6913" width="11.42578125" style="95"/>
    <col min="6914" max="6914" width="26.5703125" style="95" customWidth="1"/>
    <col min="6915" max="6915" width="11.7109375" style="95" bestFit="1" customWidth="1"/>
    <col min="6916" max="6916" width="11.42578125" style="95"/>
    <col min="6917" max="6917" width="11.7109375" style="95" bestFit="1" customWidth="1"/>
    <col min="6918" max="6928" width="11.42578125" style="95"/>
    <col min="6929" max="6929" width="24.7109375" style="95" customWidth="1"/>
    <col min="6930" max="7169" width="11.42578125" style="95"/>
    <col min="7170" max="7170" width="26.5703125" style="95" customWidth="1"/>
    <col min="7171" max="7171" width="11.7109375" style="95" bestFit="1" customWidth="1"/>
    <col min="7172" max="7172" width="11.42578125" style="95"/>
    <col min="7173" max="7173" width="11.7109375" style="95" bestFit="1" customWidth="1"/>
    <col min="7174" max="7184" width="11.42578125" style="95"/>
    <col min="7185" max="7185" width="24.7109375" style="95" customWidth="1"/>
    <col min="7186" max="7425" width="11.42578125" style="95"/>
    <col min="7426" max="7426" width="26.5703125" style="95" customWidth="1"/>
    <col min="7427" max="7427" width="11.7109375" style="95" bestFit="1" customWidth="1"/>
    <col min="7428" max="7428" width="11.42578125" style="95"/>
    <col min="7429" max="7429" width="11.7109375" style="95" bestFit="1" customWidth="1"/>
    <col min="7430" max="7440" width="11.42578125" style="95"/>
    <col min="7441" max="7441" width="24.7109375" style="95" customWidth="1"/>
    <col min="7442" max="7681" width="11.42578125" style="95"/>
    <col min="7682" max="7682" width="26.5703125" style="95" customWidth="1"/>
    <col min="7683" max="7683" width="11.7109375" style="95" bestFit="1" customWidth="1"/>
    <col min="7684" max="7684" width="11.42578125" style="95"/>
    <col min="7685" max="7685" width="11.7109375" style="95" bestFit="1" customWidth="1"/>
    <col min="7686" max="7696" width="11.42578125" style="95"/>
    <col min="7697" max="7697" width="24.7109375" style="95" customWidth="1"/>
    <col min="7698" max="7937" width="11.42578125" style="95"/>
    <col min="7938" max="7938" width="26.5703125" style="95" customWidth="1"/>
    <col min="7939" max="7939" width="11.7109375" style="95" bestFit="1" customWidth="1"/>
    <col min="7940" max="7940" width="11.42578125" style="95"/>
    <col min="7941" max="7941" width="11.7109375" style="95" bestFit="1" customWidth="1"/>
    <col min="7942" max="7952" width="11.42578125" style="95"/>
    <col min="7953" max="7953" width="24.7109375" style="95" customWidth="1"/>
    <col min="7954" max="8193" width="11.42578125" style="95"/>
    <col min="8194" max="8194" width="26.5703125" style="95" customWidth="1"/>
    <col min="8195" max="8195" width="11.7109375" style="95" bestFit="1" customWidth="1"/>
    <col min="8196" max="8196" width="11.42578125" style="95"/>
    <col min="8197" max="8197" width="11.7109375" style="95" bestFit="1" customWidth="1"/>
    <col min="8198" max="8208" width="11.42578125" style="95"/>
    <col min="8209" max="8209" width="24.7109375" style="95" customWidth="1"/>
    <col min="8210" max="8449" width="11.42578125" style="95"/>
    <col min="8450" max="8450" width="26.5703125" style="95" customWidth="1"/>
    <col min="8451" max="8451" width="11.7109375" style="95" bestFit="1" customWidth="1"/>
    <col min="8452" max="8452" width="11.42578125" style="95"/>
    <col min="8453" max="8453" width="11.7109375" style="95" bestFit="1" customWidth="1"/>
    <col min="8454" max="8464" width="11.42578125" style="95"/>
    <col min="8465" max="8465" width="24.7109375" style="95" customWidth="1"/>
    <col min="8466" max="8705" width="11.42578125" style="95"/>
    <col min="8706" max="8706" width="26.5703125" style="95" customWidth="1"/>
    <col min="8707" max="8707" width="11.7109375" style="95" bestFit="1" customWidth="1"/>
    <col min="8708" max="8708" width="11.42578125" style="95"/>
    <col min="8709" max="8709" width="11.7109375" style="95" bestFit="1" customWidth="1"/>
    <col min="8710" max="8720" width="11.42578125" style="95"/>
    <col min="8721" max="8721" width="24.7109375" style="95" customWidth="1"/>
    <col min="8722" max="8961" width="11.42578125" style="95"/>
    <col min="8962" max="8962" width="26.5703125" style="95" customWidth="1"/>
    <col min="8963" max="8963" width="11.7109375" style="95" bestFit="1" customWidth="1"/>
    <col min="8964" max="8964" width="11.42578125" style="95"/>
    <col min="8965" max="8965" width="11.7109375" style="95" bestFit="1" customWidth="1"/>
    <col min="8966" max="8976" width="11.42578125" style="95"/>
    <col min="8977" max="8977" width="24.7109375" style="95" customWidth="1"/>
    <col min="8978" max="9217" width="11.42578125" style="95"/>
    <col min="9218" max="9218" width="26.5703125" style="95" customWidth="1"/>
    <col min="9219" max="9219" width="11.7109375" style="95" bestFit="1" customWidth="1"/>
    <col min="9220" max="9220" width="11.42578125" style="95"/>
    <col min="9221" max="9221" width="11.7109375" style="95" bestFit="1" customWidth="1"/>
    <col min="9222" max="9232" width="11.42578125" style="95"/>
    <col min="9233" max="9233" width="24.7109375" style="95" customWidth="1"/>
    <col min="9234" max="9473" width="11.42578125" style="95"/>
    <col min="9474" max="9474" width="26.5703125" style="95" customWidth="1"/>
    <col min="9475" max="9475" width="11.7109375" style="95" bestFit="1" customWidth="1"/>
    <col min="9476" max="9476" width="11.42578125" style="95"/>
    <col min="9477" max="9477" width="11.7109375" style="95" bestFit="1" customWidth="1"/>
    <col min="9478" max="9488" width="11.42578125" style="95"/>
    <col min="9489" max="9489" width="24.7109375" style="95" customWidth="1"/>
    <col min="9490" max="9729" width="11.42578125" style="95"/>
    <col min="9730" max="9730" width="26.5703125" style="95" customWidth="1"/>
    <col min="9731" max="9731" width="11.7109375" style="95" bestFit="1" customWidth="1"/>
    <col min="9732" max="9732" width="11.42578125" style="95"/>
    <col min="9733" max="9733" width="11.7109375" style="95" bestFit="1" customWidth="1"/>
    <col min="9734" max="9744" width="11.42578125" style="95"/>
    <col min="9745" max="9745" width="24.7109375" style="95" customWidth="1"/>
    <col min="9746" max="9985" width="11.42578125" style="95"/>
    <col min="9986" max="9986" width="26.5703125" style="95" customWidth="1"/>
    <col min="9987" max="9987" width="11.7109375" style="95" bestFit="1" customWidth="1"/>
    <col min="9988" max="9988" width="11.42578125" style="95"/>
    <col min="9989" max="9989" width="11.7109375" style="95" bestFit="1" customWidth="1"/>
    <col min="9990" max="10000" width="11.42578125" style="95"/>
    <col min="10001" max="10001" width="24.7109375" style="95" customWidth="1"/>
    <col min="10002" max="10241" width="11.42578125" style="95"/>
    <col min="10242" max="10242" width="26.5703125" style="95" customWidth="1"/>
    <col min="10243" max="10243" width="11.7109375" style="95" bestFit="1" customWidth="1"/>
    <col min="10244" max="10244" width="11.42578125" style="95"/>
    <col min="10245" max="10245" width="11.7109375" style="95" bestFit="1" customWidth="1"/>
    <col min="10246" max="10256" width="11.42578125" style="95"/>
    <col min="10257" max="10257" width="24.7109375" style="95" customWidth="1"/>
    <col min="10258" max="10497" width="11.42578125" style="95"/>
    <col min="10498" max="10498" width="26.5703125" style="95" customWidth="1"/>
    <col min="10499" max="10499" width="11.7109375" style="95" bestFit="1" customWidth="1"/>
    <col min="10500" max="10500" width="11.42578125" style="95"/>
    <col min="10501" max="10501" width="11.7109375" style="95" bestFit="1" customWidth="1"/>
    <col min="10502" max="10512" width="11.42578125" style="95"/>
    <col min="10513" max="10513" width="24.7109375" style="95" customWidth="1"/>
    <col min="10514" max="10753" width="11.42578125" style="95"/>
    <col min="10754" max="10754" width="26.5703125" style="95" customWidth="1"/>
    <col min="10755" max="10755" width="11.7109375" style="95" bestFit="1" customWidth="1"/>
    <col min="10756" max="10756" width="11.42578125" style="95"/>
    <col min="10757" max="10757" width="11.7109375" style="95" bestFit="1" customWidth="1"/>
    <col min="10758" max="10768" width="11.42578125" style="95"/>
    <col min="10769" max="10769" width="24.7109375" style="95" customWidth="1"/>
    <col min="10770" max="11009" width="11.42578125" style="95"/>
    <col min="11010" max="11010" width="26.5703125" style="95" customWidth="1"/>
    <col min="11011" max="11011" width="11.7109375" style="95" bestFit="1" customWidth="1"/>
    <col min="11012" max="11012" width="11.42578125" style="95"/>
    <col min="11013" max="11013" width="11.7109375" style="95" bestFit="1" customWidth="1"/>
    <col min="11014" max="11024" width="11.42578125" style="95"/>
    <col min="11025" max="11025" width="24.7109375" style="95" customWidth="1"/>
    <col min="11026" max="11265" width="11.42578125" style="95"/>
    <col min="11266" max="11266" width="26.5703125" style="95" customWidth="1"/>
    <col min="11267" max="11267" width="11.7109375" style="95" bestFit="1" customWidth="1"/>
    <col min="11268" max="11268" width="11.42578125" style="95"/>
    <col min="11269" max="11269" width="11.7109375" style="95" bestFit="1" customWidth="1"/>
    <col min="11270" max="11280" width="11.42578125" style="95"/>
    <col min="11281" max="11281" width="24.7109375" style="95" customWidth="1"/>
    <col min="11282" max="11521" width="11.42578125" style="95"/>
    <col min="11522" max="11522" width="26.5703125" style="95" customWidth="1"/>
    <col min="11523" max="11523" width="11.7109375" style="95" bestFit="1" customWidth="1"/>
    <col min="11524" max="11524" width="11.42578125" style="95"/>
    <col min="11525" max="11525" width="11.7109375" style="95" bestFit="1" customWidth="1"/>
    <col min="11526" max="11536" width="11.42578125" style="95"/>
    <col min="11537" max="11537" width="24.7109375" style="95" customWidth="1"/>
    <col min="11538" max="11777" width="11.42578125" style="95"/>
    <col min="11778" max="11778" width="26.5703125" style="95" customWidth="1"/>
    <col min="11779" max="11779" width="11.7109375" style="95" bestFit="1" customWidth="1"/>
    <col min="11780" max="11780" width="11.42578125" style="95"/>
    <col min="11781" max="11781" width="11.7109375" style="95" bestFit="1" customWidth="1"/>
    <col min="11782" max="11792" width="11.42578125" style="95"/>
    <col min="11793" max="11793" width="24.7109375" style="95" customWidth="1"/>
    <col min="11794" max="12033" width="11.42578125" style="95"/>
    <col min="12034" max="12034" width="26.5703125" style="95" customWidth="1"/>
    <col min="12035" max="12035" width="11.7109375" style="95" bestFit="1" customWidth="1"/>
    <col min="12036" max="12036" width="11.42578125" style="95"/>
    <col min="12037" max="12037" width="11.7109375" style="95" bestFit="1" customWidth="1"/>
    <col min="12038" max="12048" width="11.42578125" style="95"/>
    <col min="12049" max="12049" width="24.7109375" style="95" customWidth="1"/>
    <col min="12050" max="12289" width="11.42578125" style="95"/>
    <col min="12290" max="12290" width="26.5703125" style="95" customWidth="1"/>
    <col min="12291" max="12291" width="11.7109375" style="95" bestFit="1" customWidth="1"/>
    <col min="12292" max="12292" width="11.42578125" style="95"/>
    <col min="12293" max="12293" width="11.7109375" style="95" bestFit="1" customWidth="1"/>
    <col min="12294" max="12304" width="11.42578125" style="95"/>
    <col min="12305" max="12305" width="24.7109375" style="95" customWidth="1"/>
    <col min="12306" max="12545" width="11.42578125" style="95"/>
    <col min="12546" max="12546" width="26.5703125" style="95" customWidth="1"/>
    <col min="12547" max="12547" width="11.7109375" style="95" bestFit="1" customWidth="1"/>
    <col min="12548" max="12548" width="11.42578125" style="95"/>
    <col min="12549" max="12549" width="11.7109375" style="95" bestFit="1" customWidth="1"/>
    <col min="12550" max="12560" width="11.42578125" style="95"/>
    <col min="12561" max="12561" width="24.7109375" style="95" customWidth="1"/>
    <col min="12562" max="12801" width="11.42578125" style="95"/>
    <col min="12802" max="12802" width="26.5703125" style="95" customWidth="1"/>
    <col min="12803" max="12803" width="11.7109375" style="95" bestFit="1" customWidth="1"/>
    <col min="12804" max="12804" width="11.42578125" style="95"/>
    <col min="12805" max="12805" width="11.7109375" style="95" bestFit="1" customWidth="1"/>
    <col min="12806" max="12816" width="11.42578125" style="95"/>
    <col min="12817" max="12817" width="24.7109375" style="95" customWidth="1"/>
    <col min="12818" max="13057" width="11.42578125" style="95"/>
    <col min="13058" max="13058" width="26.5703125" style="95" customWidth="1"/>
    <col min="13059" max="13059" width="11.7109375" style="95" bestFit="1" customWidth="1"/>
    <col min="13060" max="13060" width="11.42578125" style="95"/>
    <col min="13061" max="13061" width="11.7109375" style="95" bestFit="1" customWidth="1"/>
    <col min="13062" max="13072" width="11.42578125" style="95"/>
    <col min="13073" max="13073" width="24.7109375" style="95" customWidth="1"/>
    <col min="13074" max="13313" width="11.42578125" style="95"/>
    <col min="13314" max="13314" width="26.5703125" style="95" customWidth="1"/>
    <col min="13315" max="13315" width="11.7109375" style="95" bestFit="1" customWidth="1"/>
    <col min="13316" max="13316" width="11.42578125" style="95"/>
    <col min="13317" max="13317" width="11.7109375" style="95" bestFit="1" customWidth="1"/>
    <col min="13318" max="13328" width="11.42578125" style="95"/>
    <col min="13329" max="13329" width="24.7109375" style="95" customWidth="1"/>
    <col min="13330" max="13569" width="11.42578125" style="95"/>
    <col min="13570" max="13570" width="26.5703125" style="95" customWidth="1"/>
    <col min="13571" max="13571" width="11.7109375" style="95" bestFit="1" customWidth="1"/>
    <col min="13572" max="13572" width="11.42578125" style="95"/>
    <col min="13573" max="13573" width="11.7109375" style="95" bestFit="1" customWidth="1"/>
    <col min="13574" max="13584" width="11.42578125" style="95"/>
    <col min="13585" max="13585" width="24.7109375" style="95" customWidth="1"/>
    <col min="13586" max="13825" width="11.42578125" style="95"/>
    <col min="13826" max="13826" width="26.5703125" style="95" customWidth="1"/>
    <col min="13827" max="13827" width="11.7109375" style="95" bestFit="1" customWidth="1"/>
    <col min="13828" max="13828" width="11.42578125" style="95"/>
    <col min="13829" max="13829" width="11.7109375" style="95" bestFit="1" customWidth="1"/>
    <col min="13830" max="13840" width="11.42578125" style="95"/>
    <col min="13841" max="13841" width="24.7109375" style="95" customWidth="1"/>
    <col min="13842" max="14081" width="11.42578125" style="95"/>
    <col min="14082" max="14082" width="26.5703125" style="95" customWidth="1"/>
    <col min="14083" max="14083" width="11.7109375" style="95" bestFit="1" customWidth="1"/>
    <col min="14084" max="14084" width="11.42578125" style="95"/>
    <col min="14085" max="14085" width="11.7109375" style="95" bestFit="1" customWidth="1"/>
    <col min="14086" max="14096" width="11.42578125" style="95"/>
    <col min="14097" max="14097" width="24.7109375" style="95" customWidth="1"/>
    <col min="14098" max="14337" width="11.42578125" style="95"/>
    <col min="14338" max="14338" width="26.5703125" style="95" customWidth="1"/>
    <col min="14339" max="14339" width="11.7109375" style="95" bestFit="1" customWidth="1"/>
    <col min="14340" max="14340" width="11.42578125" style="95"/>
    <col min="14341" max="14341" width="11.7109375" style="95" bestFit="1" customWidth="1"/>
    <col min="14342" max="14352" width="11.42578125" style="95"/>
    <col min="14353" max="14353" width="24.7109375" style="95" customWidth="1"/>
    <col min="14354" max="14593" width="11.42578125" style="95"/>
    <col min="14594" max="14594" width="26.5703125" style="95" customWidth="1"/>
    <col min="14595" max="14595" width="11.7109375" style="95" bestFit="1" customWidth="1"/>
    <col min="14596" max="14596" width="11.42578125" style="95"/>
    <col min="14597" max="14597" width="11.7109375" style="95" bestFit="1" customWidth="1"/>
    <col min="14598" max="14608" width="11.42578125" style="95"/>
    <col min="14609" max="14609" width="24.7109375" style="95" customWidth="1"/>
    <col min="14610" max="14849" width="11.42578125" style="95"/>
    <col min="14850" max="14850" width="26.5703125" style="95" customWidth="1"/>
    <col min="14851" max="14851" width="11.7109375" style="95" bestFit="1" customWidth="1"/>
    <col min="14852" max="14852" width="11.42578125" style="95"/>
    <col min="14853" max="14853" width="11.7109375" style="95" bestFit="1" customWidth="1"/>
    <col min="14854" max="14864" width="11.42578125" style="95"/>
    <col min="14865" max="14865" width="24.7109375" style="95" customWidth="1"/>
    <col min="14866" max="15105" width="11.42578125" style="95"/>
    <col min="15106" max="15106" width="26.5703125" style="95" customWidth="1"/>
    <col min="15107" max="15107" width="11.7109375" style="95" bestFit="1" customWidth="1"/>
    <col min="15108" max="15108" width="11.42578125" style="95"/>
    <col min="15109" max="15109" width="11.7109375" style="95" bestFit="1" customWidth="1"/>
    <col min="15110" max="15120" width="11.42578125" style="95"/>
    <col min="15121" max="15121" width="24.7109375" style="95" customWidth="1"/>
    <col min="15122" max="15361" width="11.42578125" style="95"/>
    <col min="15362" max="15362" width="26.5703125" style="95" customWidth="1"/>
    <col min="15363" max="15363" width="11.7109375" style="95" bestFit="1" customWidth="1"/>
    <col min="15364" max="15364" width="11.42578125" style="95"/>
    <col min="15365" max="15365" width="11.7109375" style="95" bestFit="1" customWidth="1"/>
    <col min="15366" max="15376" width="11.42578125" style="95"/>
    <col min="15377" max="15377" width="24.7109375" style="95" customWidth="1"/>
    <col min="15378" max="15617" width="11.42578125" style="95"/>
    <col min="15618" max="15618" width="26.5703125" style="95" customWidth="1"/>
    <col min="15619" max="15619" width="11.7109375" style="95" bestFit="1" customWidth="1"/>
    <col min="15620" max="15620" width="11.42578125" style="95"/>
    <col min="15621" max="15621" width="11.7109375" style="95" bestFit="1" customWidth="1"/>
    <col min="15622" max="15632" width="11.42578125" style="95"/>
    <col min="15633" max="15633" width="24.7109375" style="95" customWidth="1"/>
    <col min="15634" max="15873" width="11.42578125" style="95"/>
    <col min="15874" max="15874" width="26.5703125" style="95" customWidth="1"/>
    <col min="15875" max="15875" width="11.7109375" style="95" bestFit="1" customWidth="1"/>
    <col min="15876" max="15876" width="11.42578125" style="95"/>
    <col min="15877" max="15877" width="11.7109375" style="95" bestFit="1" customWidth="1"/>
    <col min="15878" max="15888" width="11.42578125" style="95"/>
    <col min="15889" max="15889" width="24.7109375" style="95" customWidth="1"/>
    <col min="15890" max="16129" width="11.42578125" style="95"/>
    <col min="16130" max="16130" width="26.5703125" style="95" customWidth="1"/>
    <col min="16131" max="16131" width="11.7109375" style="95" bestFit="1" customWidth="1"/>
    <col min="16132" max="16132" width="11.42578125" style="95"/>
    <col min="16133" max="16133" width="11.7109375" style="95" bestFit="1" customWidth="1"/>
    <col min="16134" max="16144" width="11.42578125" style="95"/>
    <col min="16145" max="16145" width="24.7109375" style="95" customWidth="1"/>
    <col min="16146" max="16384" width="11.42578125" style="95"/>
  </cols>
  <sheetData>
    <row r="1" spans="2:30" x14ac:dyDescent="0.25">
      <c r="B1" s="145" t="s">
        <v>96</v>
      </c>
      <c r="Q1" s="145" t="str">
        <f>+B1</f>
        <v>AUTORIDAD DE FISCALIZACION DE ELECTRICIDAD Y TECNOLOGÍA NUCLEAR (AETN)</v>
      </c>
    </row>
    <row r="2" spans="2:30" x14ac:dyDescent="0.25">
      <c r="B2" s="145" t="s">
        <v>156</v>
      </c>
      <c r="Q2" s="145" t="str">
        <f>+B2</f>
        <v>SETAR - (Sistema Yacuiba)</v>
      </c>
    </row>
    <row r="3" spans="2:30" x14ac:dyDescent="0.25">
      <c r="B3" s="145" t="str">
        <f>+'SETAR - Villamontes'!B3</f>
        <v>CONSOLIDADO - con IVA</v>
      </c>
      <c r="D3" s="145"/>
      <c r="Q3" s="145" t="str">
        <f>+'SETAR - Villamontes'!Q3</f>
        <v>CONSOLIDADO - sin IVA</v>
      </c>
    </row>
    <row r="4" spans="2:30" x14ac:dyDescent="0.25">
      <c r="B4" s="145" t="str">
        <f>+'SETAR - Villamontes'!B4</f>
        <v>ESTADÍSTICAS GESTIÓN 2025</v>
      </c>
      <c r="Q4" s="145" t="str">
        <f>+B4</f>
        <v>ESTADÍSTICAS GESTIÓN 2025</v>
      </c>
    </row>
    <row r="6" spans="2:30" x14ac:dyDescent="0.25">
      <c r="B6" s="145" t="s">
        <v>157</v>
      </c>
      <c r="Q6" s="145" t="str">
        <f>+B6</f>
        <v>NÚMERO DE CONSUMIDORES</v>
      </c>
    </row>
    <row r="7" spans="2:30" x14ac:dyDescent="0.25">
      <c r="B7" s="145"/>
      <c r="C7" s="145"/>
      <c r="Q7" s="145"/>
      <c r="R7" s="145"/>
    </row>
    <row r="8" spans="2:30" x14ac:dyDescent="0.25">
      <c r="B8" s="147" t="s">
        <v>44</v>
      </c>
      <c r="C8" s="97" t="s">
        <v>2</v>
      </c>
      <c r="D8" s="97" t="s">
        <v>3</v>
      </c>
      <c r="E8" s="97" t="s">
        <v>4</v>
      </c>
      <c r="F8" s="97" t="s">
        <v>5</v>
      </c>
      <c r="G8" s="97" t="s">
        <v>6</v>
      </c>
      <c r="H8" s="97" t="s">
        <v>7</v>
      </c>
      <c r="I8" s="97" t="s">
        <v>8</v>
      </c>
      <c r="J8" s="97" t="s">
        <v>9</v>
      </c>
      <c r="K8" s="97" t="s">
        <v>10</v>
      </c>
      <c r="L8" s="97" t="s">
        <v>11</v>
      </c>
      <c r="M8" s="97" t="s">
        <v>12</v>
      </c>
      <c r="N8" s="97" t="s">
        <v>13</v>
      </c>
      <c r="O8" s="173" t="s">
        <v>15</v>
      </c>
      <c r="P8" s="324"/>
      <c r="Q8" s="147"/>
      <c r="R8" s="97" t="s">
        <v>2</v>
      </c>
      <c r="S8" s="97" t="s">
        <v>3</v>
      </c>
      <c r="T8" s="97" t="s">
        <v>4</v>
      </c>
      <c r="U8" s="97" t="s">
        <v>5</v>
      </c>
      <c r="V8" s="97" t="s">
        <v>6</v>
      </c>
      <c r="W8" s="97" t="s">
        <v>7</v>
      </c>
      <c r="X8" s="97" t="s">
        <v>8</v>
      </c>
      <c r="Y8" s="97" t="s">
        <v>9</v>
      </c>
      <c r="Z8" s="97" t="s">
        <v>10</v>
      </c>
      <c r="AA8" s="97" t="s">
        <v>11</v>
      </c>
      <c r="AB8" s="97" t="s">
        <v>12</v>
      </c>
      <c r="AC8" s="97" t="s">
        <v>13</v>
      </c>
      <c r="AD8" s="173" t="s">
        <v>15</v>
      </c>
    </row>
    <row r="9" spans="2:30" x14ac:dyDescent="0.25">
      <c r="B9" s="148" t="s">
        <v>17</v>
      </c>
      <c r="C9" s="144">
        <f>+'[111]CONSOLIDADO (2)'!B9</f>
        <v>28662</v>
      </c>
      <c r="D9" s="144">
        <f>+'[111]CONSOLIDADO (2)'!C9</f>
        <v>28730</v>
      </c>
      <c r="E9" s="144">
        <f>+'[111]CONSOLIDADO (2)'!D9</f>
        <v>28750</v>
      </c>
      <c r="F9" s="144">
        <f>+'[111]CONSOLIDADO (2)'!E9</f>
        <v>28753</v>
      </c>
      <c r="G9" s="144">
        <f>+'[111]CONSOLIDADO (2)'!F9</f>
        <v>0</v>
      </c>
      <c r="H9" s="144">
        <f>+'[111]CONSOLIDADO (2)'!G9</f>
        <v>0</v>
      </c>
      <c r="I9" s="144">
        <f>+'[111]CONSOLIDADO (2)'!H9</f>
        <v>0</v>
      </c>
      <c r="J9" s="144">
        <f>+'[111]CONSOLIDADO (2)'!I9</f>
        <v>0</v>
      </c>
      <c r="K9" s="144">
        <f>+'[111]CONSOLIDADO (2)'!J9</f>
        <v>0</v>
      </c>
      <c r="L9" s="144">
        <f>+'[111]CONSOLIDADO (2)'!K9</f>
        <v>0</v>
      </c>
      <c r="M9" s="144">
        <f>+'[111]CONSOLIDADO (2)'!L9</f>
        <v>0</v>
      </c>
      <c r="N9" s="144">
        <f>+'[111]CONSOLIDADO (2)'!M9</f>
        <v>0</v>
      </c>
      <c r="O9" s="96">
        <f t="shared" ref="O9:O15" si="0">+N9</f>
        <v>0</v>
      </c>
      <c r="Q9" s="148" t="str">
        <f t="shared" ref="Q9:AC14" si="1">+B9</f>
        <v>Residencial</v>
      </c>
      <c r="R9" s="144">
        <f t="shared" si="1"/>
        <v>28662</v>
      </c>
      <c r="S9" s="144">
        <f t="shared" si="1"/>
        <v>28730</v>
      </c>
      <c r="T9" s="144">
        <f t="shared" si="1"/>
        <v>28750</v>
      </c>
      <c r="U9" s="144">
        <f t="shared" si="1"/>
        <v>28753</v>
      </c>
      <c r="V9" s="144">
        <f t="shared" si="1"/>
        <v>0</v>
      </c>
      <c r="W9" s="144">
        <f t="shared" si="1"/>
        <v>0</v>
      </c>
      <c r="X9" s="144">
        <f t="shared" si="1"/>
        <v>0</v>
      </c>
      <c r="Y9" s="144">
        <f t="shared" si="1"/>
        <v>0</v>
      </c>
      <c r="Z9" s="144">
        <f t="shared" si="1"/>
        <v>0</v>
      </c>
      <c r="AA9" s="144">
        <f t="shared" si="1"/>
        <v>0</v>
      </c>
      <c r="AB9" s="144">
        <f t="shared" si="1"/>
        <v>0</v>
      </c>
      <c r="AC9" s="144">
        <f t="shared" si="1"/>
        <v>0</v>
      </c>
      <c r="AD9" s="96">
        <f t="shared" ref="AD9:AD15" si="2">+AC9</f>
        <v>0</v>
      </c>
    </row>
    <row r="10" spans="2:30" x14ac:dyDescent="0.25">
      <c r="B10" s="148" t="s">
        <v>18</v>
      </c>
      <c r="C10" s="144">
        <f>+'[111]CONSOLIDADO (2)'!B10</f>
        <v>4242</v>
      </c>
      <c r="D10" s="144">
        <f>+'[111]CONSOLIDADO (2)'!C10</f>
        <v>4263</v>
      </c>
      <c r="E10" s="144">
        <f>+'[111]CONSOLIDADO (2)'!D10</f>
        <v>4286</v>
      </c>
      <c r="F10" s="144">
        <f>+'[111]CONSOLIDADO (2)'!E10</f>
        <v>4278</v>
      </c>
      <c r="G10" s="144">
        <f>+'[111]CONSOLIDADO (2)'!F10</f>
        <v>0</v>
      </c>
      <c r="H10" s="144">
        <f>+'[111]CONSOLIDADO (2)'!G10</f>
        <v>0</v>
      </c>
      <c r="I10" s="144">
        <f>+'[111]CONSOLIDADO (2)'!H10</f>
        <v>0</v>
      </c>
      <c r="J10" s="144">
        <f>+'[111]CONSOLIDADO (2)'!I10</f>
        <v>0</v>
      </c>
      <c r="K10" s="144">
        <f>+'[111]CONSOLIDADO (2)'!J10</f>
        <v>0</v>
      </c>
      <c r="L10" s="144">
        <f>+'[111]CONSOLIDADO (2)'!K10</f>
        <v>0</v>
      </c>
      <c r="M10" s="144">
        <f>+'[111]CONSOLIDADO (2)'!L10</f>
        <v>0</v>
      </c>
      <c r="N10" s="144">
        <f>+'[111]CONSOLIDADO (2)'!M10</f>
        <v>0</v>
      </c>
      <c r="O10" s="96">
        <f t="shared" si="0"/>
        <v>0</v>
      </c>
      <c r="Q10" s="148" t="str">
        <f>+B10</f>
        <v>General</v>
      </c>
      <c r="R10" s="144">
        <f t="shared" si="1"/>
        <v>4242</v>
      </c>
      <c r="S10" s="144">
        <f t="shared" si="1"/>
        <v>4263</v>
      </c>
      <c r="T10" s="144">
        <f t="shared" si="1"/>
        <v>4286</v>
      </c>
      <c r="U10" s="144">
        <f t="shared" si="1"/>
        <v>4278</v>
      </c>
      <c r="V10" s="144">
        <f t="shared" si="1"/>
        <v>0</v>
      </c>
      <c r="W10" s="144">
        <f t="shared" si="1"/>
        <v>0</v>
      </c>
      <c r="X10" s="144">
        <f t="shared" si="1"/>
        <v>0</v>
      </c>
      <c r="Y10" s="144">
        <f t="shared" si="1"/>
        <v>0</v>
      </c>
      <c r="Z10" s="144">
        <f t="shared" si="1"/>
        <v>0</v>
      </c>
      <c r="AA10" s="144">
        <f t="shared" si="1"/>
        <v>0</v>
      </c>
      <c r="AB10" s="144">
        <f t="shared" si="1"/>
        <v>0</v>
      </c>
      <c r="AC10" s="144">
        <f t="shared" si="1"/>
        <v>0</v>
      </c>
      <c r="AD10" s="96">
        <f t="shared" si="2"/>
        <v>0</v>
      </c>
    </row>
    <row r="11" spans="2:30" x14ac:dyDescent="0.25">
      <c r="B11" s="148" t="s">
        <v>19</v>
      </c>
      <c r="C11" s="144">
        <f>+'[111]CONSOLIDADO (2)'!B11</f>
        <v>473</v>
      </c>
      <c r="D11" s="144">
        <f>+'[111]CONSOLIDADO (2)'!C11</f>
        <v>470</v>
      </c>
      <c r="E11" s="144">
        <f>+'[111]CONSOLIDADO (2)'!D11</f>
        <v>466</v>
      </c>
      <c r="F11" s="144">
        <f>+'[111]CONSOLIDADO (2)'!E11</f>
        <v>464</v>
      </c>
      <c r="G11" s="144">
        <f>+'[111]CONSOLIDADO (2)'!F11</f>
        <v>0</v>
      </c>
      <c r="H11" s="144">
        <f>+'[111]CONSOLIDADO (2)'!G11</f>
        <v>0</v>
      </c>
      <c r="I11" s="144">
        <f>+'[111]CONSOLIDADO (2)'!H11</f>
        <v>0</v>
      </c>
      <c r="J11" s="144">
        <f>+'[111]CONSOLIDADO (2)'!I11</f>
        <v>0</v>
      </c>
      <c r="K11" s="144">
        <f>+'[111]CONSOLIDADO (2)'!J11</f>
        <v>0</v>
      </c>
      <c r="L11" s="144">
        <f>+'[111]CONSOLIDADO (2)'!K11</f>
        <v>0</v>
      </c>
      <c r="M11" s="144">
        <f>+'[111]CONSOLIDADO (2)'!L11</f>
        <v>0</v>
      </c>
      <c r="N11" s="144">
        <f>+'[111]CONSOLIDADO (2)'!M11</f>
        <v>0</v>
      </c>
      <c r="O11" s="96">
        <f t="shared" si="0"/>
        <v>0</v>
      </c>
      <c r="Q11" s="148" t="str">
        <f t="shared" si="1"/>
        <v>Industrial</v>
      </c>
      <c r="R11" s="144">
        <f t="shared" si="1"/>
        <v>473</v>
      </c>
      <c r="S11" s="144">
        <f t="shared" si="1"/>
        <v>470</v>
      </c>
      <c r="T11" s="144">
        <f t="shared" si="1"/>
        <v>466</v>
      </c>
      <c r="U11" s="144">
        <f t="shared" si="1"/>
        <v>464</v>
      </c>
      <c r="V11" s="144">
        <f t="shared" si="1"/>
        <v>0</v>
      </c>
      <c r="W11" s="144">
        <f t="shared" si="1"/>
        <v>0</v>
      </c>
      <c r="X11" s="144">
        <f t="shared" si="1"/>
        <v>0</v>
      </c>
      <c r="Y11" s="144">
        <f t="shared" si="1"/>
        <v>0</v>
      </c>
      <c r="Z11" s="144">
        <f t="shared" si="1"/>
        <v>0</v>
      </c>
      <c r="AA11" s="144">
        <f t="shared" si="1"/>
        <v>0</v>
      </c>
      <c r="AB11" s="144">
        <f t="shared" si="1"/>
        <v>0</v>
      </c>
      <c r="AC11" s="144">
        <f t="shared" si="1"/>
        <v>0</v>
      </c>
      <c r="AD11" s="96">
        <f t="shared" si="2"/>
        <v>0</v>
      </c>
    </row>
    <row r="12" spans="2:30" x14ac:dyDescent="0.25">
      <c r="B12" s="148" t="s">
        <v>91</v>
      </c>
      <c r="C12" s="144">
        <f>+'[111]CONSOLIDADO (2)'!B12</f>
        <v>0</v>
      </c>
      <c r="D12" s="144">
        <f>+'[111]CONSOLIDADO (2)'!C12</f>
        <v>0</v>
      </c>
      <c r="E12" s="144">
        <f>+'[111]CONSOLIDADO (2)'!D12</f>
        <v>0</v>
      </c>
      <c r="F12" s="144">
        <f>+'[111]CONSOLIDADO (2)'!E12</f>
        <v>0</v>
      </c>
      <c r="G12" s="144">
        <f>+'[111]CONSOLIDADO (2)'!F12</f>
        <v>0</v>
      </c>
      <c r="H12" s="144">
        <f>+'[111]CONSOLIDADO (2)'!G12</f>
        <v>0</v>
      </c>
      <c r="I12" s="144">
        <f>+'[111]CONSOLIDADO (2)'!H12</f>
        <v>0</v>
      </c>
      <c r="J12" s="144">
        <f>+'[111]CONSOLIDADO (2)'!I12</f>
        <v>0</v>
      </c>
      <c r="K12" s="144">
        <f>+'[111]CONSOLIDADO (2)'!J12</f>
        <v>0</v>
      </c>
      <c r="L12" s="144">
        <f>+'[111]CONSOLIDADO (2)'!K12</f>
        <v>0</v>
      </c>
      <c r="M12" s="144">
        <f>+'[111]CONSOLIDADO (2)'!L12</f>
        <v>0</v>
      </c>
      <c r="N12" s="144">
        <f>+'[111]CONSOLIDADO (2)'!M12</f>
        <v>0</v>
      </c>
      <c r="O12" s="96"/>
      <c r="Q12" s="148" t="str">
        <f t="shared" si="1"/>
        <v>Minería</v>
      </c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96"/>
    </row>
    <row r="13" spans="2:30" x14ac:dyDescent="0.25">
      <c r="B13" s="148" t="s">
        <v>21</v>
      </c>
      <c r="C13" s="144">
        <f>+'[111]CONSOLIDADO (2)'!B13</f>
        <v>2</v>
      </c>
      <c r="D13" s="144">
        <f>+'[111]CONSOLIDADO (2)'!C13</f>
        <v>2</v>
      </c>
      <c r="E13" s="144">
        <f>+'[111]CONSOLIDADO (2)'!D13</f>
        <v>2</v>
      </c>
      <c r="F13" s="144">
        <f>+'[111]CONSOLIDADO (2)'!E13</f>
        <v>2</v>
      </c>
      <c r="G13" s="144">
        <f>+'[111]CONSOLIDADO (2)'!F13</f>
        <v>0</v>
      </c>
      <c r="H13" s="144">
        <f>+'[111]CONSOLIDADO (2)'!G13</f>
        <v>0</v>
      </c>
      <c r="I13" s="144">
        <f>+'[111]CONSOLIDADO (2)'!H13</f>
        <v>0</v>
      </c>
      <c r="J13" s="144">
        <f>+'[111]CONSOLIDADO (2)'!I13</f>
        <v>0</v>
      </c>
      <c r="K13" s="144">
        <f>+'[111]CONSOLIDADO (2)'!J13</f>
        <v>0</v>
      </c>
      <c r="L13" s="144">
        <f>+'[111]CONSOLIDADO (2)'!K13</f>
        <v>0</v>
      </c>
      <c r="M13" s="144">
        <f>+'[111]CONSOLIDADO (2)'!L13</f>
        <v>0</v>
      </c>
      <c r="N13" s="144">
        <f>+'[111]CONSOLIDADO (2)'!M13</f>
        <v>0</v>
      </c>
      <c r="O13" s="96">
        <f t="shared" si="0"/>
        <v>0</v>
      </c>
      <c r="Q13" s="148" t="str">
        <f t="shared" si="1"/>
        <v>Alumbrado Público</v>
      </c>
      <c r="R13" s="144">
        <f>+C13</f>
        <v>2</v>
      </c>
      <c r="S13" s="144">
        <f t="shared" si="1"/>
        <v>2</v>
      </c>
      <c r="T13" s="144">
        <f t="shared" si="1"/>
        <v>2</v>
      </c>
      <c r="U13" s="144">
        <f t="shared" si="1"/>
        <v>2</v>
      </c>
      <c r="V13" s="144">
        <f t="shared" si="1"/>
        <v>0</v>
      </c>
      <c r="W13" s="144">
        <f t="shared" si="1"/>
        <v>0</v>
      </c>
      <c r="X13" s="144">
        <f t="shared" si="1"/>
        <v>0</v>
      </c>
      <c r="Y13" s="144">
        <f t="shared" si="1"/>
        <v>0</v>
      </c>
      <c r="Z13" s="144">
        <f t="shared" si="1"/>
        <v>0</v>
      </c>
      <c r="AA13" s="144">
        <f t="shared" si="1"/>
        <v>0</v>
      </c>
      <c r="AB13" s="144">
        <f t="shared" si="1"/>
        <v>0</v>
      </c>
      <c r="AC13" s="144">
        <f t="shared" si="1"/>
        <v>0</v>
      </c>
      <c r="AD13" s="96">
        <f t="shared" si="2"/>
        <v>0</v>
      </c>
    </row>
    <row r="14" spans="2:30" x14ac:dyDescent="0.25">
      <c r="B14" s="148" t="s">
        <v>22</v>
      </c>
      <c r="C14" s="144">
        <f>+'[111]CONSOLIDADO (2)'!B14</f>
        <v>397</v>
      </c>
      <c r="D14" s="144">
        <f>+'[111]CONSOLIDADO (2)'!C14</f>
        <v>399</v>
      </c>
      <c r="E14" s="144">
        <f>+'[111]CONSOLIDADO (2)'!D14</f>
        <v>399</v>
      </c>
      <c r="F14" s="144">
        <f>+'[111]CONSOLIDADO (2)'!E14</f>
        <v>393</v>
      </c>
      <c r="G14" s="144">
        <f>+'[111]CONSOLIDADO (2)'!F14</f>
        <v>0</v>
      </c>
      <c r="H14" s="144">
        <f>+'[111]CONSOLIDADO (2)'!G14</f>
        <v>0</v>
      </c>
      <c r="I14" s="144">
        <f>+'[111]CONSOLIDADO (2)'!H14</f>
        <v>0</v>
      </c>
      <c r="J14" s="144">
        <f>+'[111]CONSOLIDADO (2)'!I14</f>
        <v>0</v>
      </c>
      <c r="K14" s="144">
        <f>+'[111]CONSOLIDADO (2)'!J14</f>
        <v>0</v>
      </c>
      <c r="L14" s="144">
        <f>+'[111]CONSOLIDADO (2)'!K14</f>
        <v>0</v>
      </c>
      <c r="M14" s="144">
        <f>+'[111]CONSOLIDADO (2)'!L14</f>
        <v>0</v>
      </c>
      <c r="N14" s="144">
        <f>+'[111]CONSOLIDADO (2)'!M14</f>
        <v>0</v>
      </c>
      <c r="O14" s="96">
        <f t="shared" si="0"/>
        <v>0</v>
      </c>
      <c r="Q14" s="148" t="str">
        <f t="shared" si="1"/>
        <v>Otros</v>
      </c>
      <c r="R14" s="144">
        <f>+C14</f>
        <v>397</v>
      </c>
      <c r="S14" s="144">
        <f t="shared" si="1"/>
        <v>399</v>
      </c>
      <c r="T14" s="144">
        <f t="shared" si="1"/>
        <v>399</v>
      </c>
      <c r="U14" s="144">
        <f t="shared" si="1"/>
        <v>393</v>
      </c>
      <c r="V14" s="144">
        <f t="shared" si="1"/>
        <v>0</v>
      </c>
      <c r="W14" s="144">
        <f t="shared" si="1"/>
        <v>0</v>
      </c>
      <c r="X14" s="144">
        <f t="shared" si="1"/>
        <v>0</v>
      </c>
      <c r="Y14" s="144">
        <f t="shared" si="1"/>
        <v>0</v>
      </c>
      <c r="Z14" s="144">
        <f t="shared" si="1"/>
        <v>0</v>
      </c>
      <c r="AA14" s="144">
        <f t="shared" si="1"/>
        <v>0</v>
      </c>
      <c r="AB14" s="144">
        <f t="shared" si="1"/>
        <v>0</v>
      </c>
      <c r="AC14" s="144">
        <f t="shared" si="1"/>
        <v>0</v>
      </c>
      <c r="AD14" s="96">
        <f t="shared" si="2"/>
        <v>0</v>
      </c>
    </row>
    <row r="15" spans="2:30" x14ac:dyDescent="0.25">
      <c r="B15" s="143" t="s">
        <v>14</v>
      </c>
      <c r="C15" s="30">
        <f>SUM(C9:C14)</f>
        <v>33776</v>
      </c>
      <c r="D15" s="30">
        <f t="shared" ref="D15:N15" si="3">SUM(D9:D14)</f>
        <v>33864</v>
      </c>
      <c r="E15" s="30">
        <f t="shared" si="3"/>
        <v>33903</v>
      </c>
      <c r="F15" s="30">
        <f t="shared" si="3"/>
        <v>33890</v>
      </c>
      <c r="G15" s="30">
        <f t="shared" si="3"/>
        <v>0</v>
      </c>
      <c r="H15" s="30">
        <f t="shared" ref="H15:N15" si="4">SUM(H9:H14)</f>
        <v>0</v>
      </c>
      <c r="I15" s="30">
        <f t="shared" si="4"/>
        <v>0</v>
      </c>
      <c r="J15" s="30">
        <f t="shared" si="4"/>
        <v>0</v>
      </c>
      <c r="K15" s="30">
        <f t="shared" si="4"/>
        <v>0</v>
      </c>
      <c r="L15" s="30">
        <f t="shared" si="4"/>
        <v>0</v>
      </c>
      <c r="M15" s="30">
        <f t="shared" si="4"/>
        <v>0</v>
      </c>
      <c r="N15" s="30">
        <f t="shared" si="4"/>
        <v>0</v>
      </c>
      <c r="O15" s="31">
        <f t="shared" si="0"/>
        <v>0</v>
      </c>
      <c r="P15" s="145"/>
      <c r="Q15" s="143" t="s">
        <v>14</v>
      </c>
      <c r="R15" s="30">
        <f>SUM(R9:R14)</f>
        <v>33776</v>
      </c>
      <c r="S15" s="30">
        <f t="shared" ref="S15:AC15" si="5">SUM(S9:S14)</f>
        <v>33864</v>
      </c>
      <c r="T15" s="30">
        <f t="shared" si="5"/>
        <v>33903</v>
      </c>
      <c r="U15" s="30">
        <f t="shared" si="5"/>
        <v>33890</v>
      </c>
      <c r="V15" s="30">
        <f t="shared" si="5"/>
        <v>0</v>
      </c>
      <c r="W15" s="30">
        <f t="shared" si="5"/>
        <v>0</v>
      </c>
      <c r="X15" s="30">
        <f t="shared" si="5"/>
        <v>0</v>
      </c>
      <c r="Y15" s="30">
        <f t="shared" si="5"/>
        <v>0</v>
      </c>
      <c r="Z15" s="30">
        <f t="shared" si="5"/>
        <v>0</v>
      </c>
      <c r="AA15" s="30">
        <f t="shared" si="5"/>
        <v>0</v>
      </c>
      <c r="AB15" s="30">
        <f t="shared" si="5"/>
        <v>0</v>
      </c>
      <c r="AC15" s="30">
        <f t="shared" si="5"/>
        <v>0</v>
      </c>
      <c r="AD15" s="236">
        <f t="shared" si="2"/>
        <v>0</v>
      </c>
    </row>
    <row r="17" spans="2:30" x14ac:dyDescent="0.25">
      <c r="B17" s="145" t="s">
        <v>57</v>
      </c>
      <c r="Q17" s="145" t="s">
        <v>57</v>
      </c>
    </row>
    <row r="18" spans="2:30" x14ac:dyDescent="0.25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Q18" s="145"/>
      <c r="R18" s="145"/>
    </row>
    <row r="19" spans="2:30" x14ac:dyDescent="0.25">
      <c r="B19" s="147" t="s">
        <v>44</v>
      </c>
      <c r="C19" s="146" t="s">
        <v>2</v>
      </c>
      <c r="D19" s="146" t="s">
        <v>3</v>
      </c>
      <c r="E19" s="146" t="s">
        <v>4</v>
      </c>
      <c r="F19" s="146" t="s">
        <v>5</v>
      </c>
      <c r="G19" s="146" t="s">
        <v>6</v>
      </c>
      <c r="H19" s="146" t="s">
        <v>7</v>
      </c>
      <c r="I19" s="146" t="s">
        <v>8</v>
      </c>
      <c r="J19" s="146" t="s">
        <v>9</v>
      </c>
      <c r="K19" s="146" t="s">
        <v>10</v>
      </c>
      <c r="L19" s="146" t="s">
        <v>11</v>
      </c>
      <c r="M19" s="146" t="s">
        <v>12</v>
      </c>
      <c r="N19" s="146" t="s">
        <v>13</v>
      </c>
      <c r="O19" s="147" t="s">
        <v>14</v>
      </c>
      <c r="P19" s="324"/>
      <c r="Q19" s="147"/>
      <c r="R19" s="146" t="s">
        <v>2</v>
      </c>
      <c r="S19" s="146" t="s">
        <v>3</v>
      </c>
      <c r="T19" s="146" t="s">
        <v>4</v>
      </c>
      <c r="U19" s="146" t="s">
        <v>5</v>
      </c>
      <c r="V19" s="146" t="s">
        <v>6</v>
      </c>
      <c r="W19" s="146" t="s">
        <v>7</v>
      </c>
      <c r="X19" s="146" t="s">
        <v>8</v>
      </c>
      <c r="Y19" s="146" t="s">
        <v>9</v>
      </c>
      <c r="Z19" s="146" t="s">
        <v>10</v>
      </c>
      <c r="AA19" s="146" t="s">
        <v>11</v>
      </c>
      <c r="AB19" s="146" t="s">
        <v>12</v>
      </c>
      <c r="AC19" s="146" t="s">
        <v>13</v>
      </c>
      <c r="AD19" s="147" t="s">
        <v>14</v>
      </c>
    </row>
    <row r="20" spans="2:30" x14ac:dyDescent="0.25">
      <c r="B20" s="148" t="s">
        <v>17</v>
      </c>
      <c r="C20" s="98">
        <f>+'[111]CONSOLIDADO (2)'!B20</f>
        <v>3668.433</v>
      </c>
      <c r="D20" s="98">
        <f>+'[111]CONSOLIDADO (2)'!C20</f>
        <v>3989.752</v>
      </c>
      <c r="E20" s="98">
        <f>+'[111]CONSOLIDADO (2)'!D20</f>
        <v>3839.337</v>
      </c>
      <c r="F20" s="98">
        <f>+'[111]CONSOLIDADO (2)'!E20</f>
        <v>2562.1950000000002</v>
      </c>
      <c r="G20" s="98">
        <f>+'[111]CONSOLIDADO (2)'!F20</f>
        <v>0</v>
      </c>
      <c r="H20" s="98">
        <f>+'[111]CONSOLIDADO (2)'!G20</f>
        <v>0</v>
      </c>
      <c r="I20" s="98">
        <f>+'[111]CONSOLIDADO (2)'!H20</f>
        <v>0</v>
      </c>
      <c r="J20" s="98">
        <f>+'[111]CONSOLIDADO (2)'!I20</f>
        <v>0</v>
      </c>
      <c r="K20" s="98">
        <f>+'[111]CONSOLIDADO (2)'!J20</f>
        <v>0</v>
      </c>
      <c r="L20" s="98">
        <f>+'[111]CONSOLIDADO (2)'!K20</f>
        <v>0</v>
      </c>
      <c r="M20" s="98">
        <f>+'[111]CONSOLIDADO (2)'!L20</f>
        <v>0</v>
      </c>
      <c r="N20" s="98">
        <f>+'[111]CONSOLIDADO (2)'!M20</f>
        <v>0</v>
      </c>
      <c r="O20" s="148">
        <f t="shared" ref="O20:O26" si="6">SUM(C20:N20)</f>
        <v>14059.716999999999</v>
      </c>
      <c r="Q20" s="148" t="str">
        <f t="shared" ref="Q20:AC25" si="7">+B20</f>
        <v>Residencial</v>
      </c>
      <c r="R20" s="98">
        <f t="shared" si="7"/>
        <v>3668.433</v>
      </c>
      <c r="S20" s="98">
        <f t="shared" si="7"/>
        <v>3989.752</v>
      </c>
      <c r="T20" s="98">
        <f t="shared" si="7"/>
        <v>3839.337</v>
      </c>
      <c r="U20" s="98">
        <f t="shared" si="7"/>
        <v>2562.1950000000002</v>
      </c>
      <c r="V20" s="98">
        <f t="shared" si="7"/>
        <v>0</v>
      </c>
      <c r="W20" s="98">
        <f t="shared" si="7"/>
        <v>0</v>
      </c>
      <c r="X20" s="98">
        <f t="shared" si="7"/>
        <v>0</v>
      </c>
      <c r="Y20" s="98">
        <f t="shared" si="7"/>
        <v>0</v>
      </c>
      <c r="Z20" s="98">
        <f t="shared" si="7"/>
        <v>0</v>
      </c>
      <c r="AA20" s="98">
        <f t="shared" si="7"/>
        <v>0</v>
      </c>
      <c r="AB20" s="98">
        <f t="shared" si="7"/>
        <v>0</v>
      </c>
      <c r="AC20" s="98">
        <f t="shared" si="7"/>
        <v>0</v>
      </c>
      <c r="AD20" s="148">
        <f t="shared" ref="AD20:AD26" si="8">SUM(R20:AC20)</f>
        <v>14059.716999999999</v>
      </c>
    </row>
    <row r="21" spans="2:30" x14ac:dyDescent="0.25">
      <c r="B21" s="148" t="s">
        <v>18</v>
      </c>
      <c r="C21" s="98">
        <f>+'[111]CONSOLIDADO (2)'!B21</f>
        <v>1370.0230000000001</v>
      </c>
      <c r="D21" s="98">
        <f>+'[111]CONSOLIDADO (2)'!C21</f>
        <v>1507.7659999999998</v>
      </c>
      <c r="E21" s="98">
        <f>+'[111]CONSOLIDADO (2)'!D21</f>
        <v>1479.4180000000001</v>
      </c>
      <c r="F21" s="98">
        <f>+'[111]CONSOLIDADO (2)'!E21</f>
        <v>1047.6220000000001</v>
      </c>
      <c r="G21" s="98">
        <f>+'[111]CONSOLIDADO (2)'!F21</f>
        <v>0</v>
      </c>
      <c r="H21" s="98">
        <f>+'[111]CONSOLIDADO (2)'!G21</f>
        <v>0</v>
      </c>
      <c r="I21" s="98">
        <f>+'[111]CONSOLIDADO (2)'!H21</f>
        <v>0</v>
      </c>
      <c r="J21" s="98">
        <f>+'[111]CONSOLIDADO (2)'!I21</f>
        <v>0</v>
      </c>
      <c r="K21" s="98">
        <f>+'[111]CONSOLIDADO (2)'!J21</f>
        <v>0</v>
      </c>
      <c r="L21" s="98">
        <f>+'[111]CONSOLIDADO (2)'!K21</f>
        <v>0</v>
      </c>
      <c r="M21" s="98">
        <f>+'[111]CONSOLIDADO (2)'!L21</f>
        <v>0</v>
      </c>
      <c r="N21" s="98">
        <f>+'[111]CONSOLIDADO (2)'!M21</f>
        <v>0</v>
      </c>
      <c r="O21" s="148">
        <f t="shared" si="6"/>
        <v>5404.8290000000006</v>
      </c>
      <c r="Q21" s="148" t="str">
        <f t="shared" si="7"/>
        <v>General</v>
      </c>
      <c r="R21" s="98">
        <f t="shared" si="7"/>
        <v>1370.0230000000001</v>
      </c>
      <c r="S21" s="98">
        <f t="shared" si="7"/>
        <v>1507.7659999999998</v>
      </c>
      <c r="T21" s="98">
        <f t="shared" si="7"/>
        <v>1479.4180000000001</v>
      </c>
      <c r="U21" s="98">
        <f t="shared" si="7"/>
        <v>1047.6220000000001</v>
      </c>
      <c r="V21" s="98">
        <f t="shared" si="7"/>
        <v>0</v>
      </c>
      <c r="W21" s="98">
        <f t="shared" si="7"/>
        <v>0</v>
      </c>
      <c r="X21" s="98">
        <f t="shared" si="7"/>
        <v>0</v>
      </c>
      <c r="Y21" s="98">
        <f t="shared" si="7"/>
        <v>0</v>
      </c>
      <c r="Z21" s="98">
        <f t="shared" si="7"/>
        <v>0</v>
      </c>
      <c r="AA21" s="98">
        <f t="shared" si="7"/>
        <v>0</v>
      </c>
      <c r="AB21" s="98">
        <f t="shared" si="7"/>
        <v>0</v>
      </c>
      <c r="AC21" s="98">
        <f t="shared" si="7"/>
        <v>0</v>
      </c>
      <c r="AD21" s="148">
        <f t="shared" si="8"/>
        <v>5404.8290000000006</v>
      </c>
    </row>
    <row r="22" spans="2:30" x14ac:dyDescent="0.25">
      <c r="B22" s="148" t="s">
        <v>19</v>
      </c>
      <c r="C22" s="98">
        <f>+'[111]CONSOLIDADO (2)'!B22</f>
        <v>770.41</v>
      </c>
      <c r="D22" s="98">
        <f>+'[111]CONSOLIDADO (2)'!C22</f>
        <v>761.23099999999988</v>
      </c>
      <c r="E22" s="98">
        <f>+'[111]CONSOLIDADO (2)'!D22</f>
        <v>667.78100000000006</v>
      </c>
      <c r="F22" s="98">
        <f>+'[111]CONSOLIDADO (2)'!E22</f>
        <v>547.08299999999997</v>
      </c>
      <c r="G22" s="98">
        <f>+'[111]CONSOLIDADO (2)'!F22</f>
        <v>0</v>
      </c>
      <c r="H22" s="98">
        <f>+'[111]CONSOLIDADO (2)'!G22</f>
        <v>0</v>
      </c>
      <c r="I22" s="98">
        <f>+'[111]CONSOLIDADO (2)'!H22</f>
        <v>0</v>
      </c>
      <c r="J22" s="98">
        <f>+'[111]CONSOLIDADO (2)'!I22</f>
        <v>0</v>
      </c>
      <c r="K22" s="98">
        <f>+'[111]CONSOLIDADO (2)'!J22</f>
        <v>0</v>
      </c>
      <c r="L22" s="98">
        <f>+'[111]CONSOLIDADO (2)'!K22</f>
        <v>0</v>
      </c>
      <c r="M22" s="98">
        <f>+'[111]CONSOLIDADO (2)'!L22</f>
        <v>0</v>
      </c>
      <c r="N22" s="98">
        <f>+'[111]CONSOLIDADO (2)'!M22</f>
        <v>0</v>
      </c>
      <c r="O22" s="148">
        <f t="shared" si="6"/>
        <v>2746.5050000000001</v>
      </c>
      <c r="Q22" s="148" t="str">
        <f t="shared" si="7"/>
        <v>Industrial</v>
      </c>
      <c r="R22" s="98">
        <f t="shared" si="7"/>
        <v>770.41</v>
      </c>
      <c r="S22" s="98">
        <f t="shared" si="7"/>
        <v>761.23099999999988</v>
      </c>
      <c r="T22" s="98">
        <f t="shared" si="7"/>
        <v>667.78100000000006</v>
      </c>
      <c r="U22" s="98">
        <f t="shared" si="7"/>
        <v>547.08299999999997</v>
      </c>
      <c r="V22" s="98">
        <f t="shared" si="7"/>
        <v>0</v>
      </c>
      <c r="W22" s="98">
        <f t="shared" si="7"/>
        <v>0</v>
      </c>
      <c r="X22" s="98">
        <f t="shared" si="7"/>
        <v>0</v>
      </c>
      <c r="Y22" s="98">
        <f t="shared" si="7"/>
        <v>0</v>
      </c>
      <c r="Z22" s="98">
        <f t="shared" si="7"/>
        <v>0</v>
      </c>
      <c r="AA22" s="98">
        <f t="shared" si="7"/>
        <v>0</v>
      </c>
      <c r="AB22" s="98">
        <f t="shared" si="7"/>
        <v>0</v>
      </c>
      <c r="AC22" s="98">
        <f t="shared" si="7"/>
        <v>0</v>
      </c>
      <c r="AD22" s="148">
        <f t="shared" si="8"/>
        <v>2746.5050000000001</v>
      </c>
    </row>
    <row r="23" spans="2:30" x14ac:dyDescent="0.25">
      <c r="B23" s="148" t="s">
        <v>91</v>
      </c>
      <c r="C23" s="98">
        <f>+'[111]CONSOLIDADO (2)'!B23</f>
        <v>0</v>
      </c>
      <c r="D23" s="98">
        <f>+'[111]CONSOLIDADO (2)'!C23</f>
        <v>0</v>
      </c>
      <c r="E23" s="98">
        <f>+'[111]CONSOLIDADO (2)'!D23</f>
        <v>0</v>
      </c>
      <c r="F23" s="98">
        <f>+'[111]CONSOLIDADO (2)'!E23</f>
        <v>0</v>
      </c>
      <c r="G23" s="98">
        <f>+'[111]CONSOLIDADO (2)'!F23</f>
        <v>0</v>
      </c>
      <c r="H23" s="98">
        <f>+'[111]CONSOLIDADO (2)'!G23</f>
        <v>0</v>
      </c>
      <c r="I23" s="98">
        <f>+'[111]CONSOLIDADO (2)'!H23</f>
        <v>0</v>
      </c>
      <c r="J23" s="98">
        <f>+'[111]CONSOLIDADO (2)'!I23</f>
        <v>0</v>
      </c>
      <c r="K23" s="98">
        <f>+'[111]CONSOLIDADO (2)'!J23</f>
        <v>0</v>
      </c>
      <c r="L23" s="98">
        <f>+'[111]CONSOLIDADO (2)'!K23</f>
        <v>0</v>
      </c>
      <c r="M23" s="98">
        <f>+'[111]CONSOLIDADO (2)'!L23</f>
        <v>0</v>
      </c>
      <c r="N23" s="98">
        <f>+'[111]CONSOLIDADO (2)'!M23</f>
        <v>0</v>
      </c>
      <c r="O23" s="148"/>
      <c r="Q23" s="148" t="str">
        <f t="shared" si="7"/>
        <v>Minería</v>
      </c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148"/>
    </row>
    <row r="24" spans="2:30" x14ac:dyDescent="0.25">
      <c r="B24" s="148" t="s">
        <v>21</v>
      </c>
      <c r="C24" s="98">
        <f>+'[111]CONSOLIDADO (2)'!B24</f>
        <v>522.07600000000002</v>
      </c>
      <c r="D24" s="98">
        <f>+'[111]CONSOLIDADO (2)'!C24</f>
        <v>499.08799999999997</v>
      </c>
      <c r="E24" s="98">
        <f>+'[111]CONSOLIDADO (2)'!D24</f>
        <v>454.46</v>
      </c>
      <c r="F24" s="98">
        <f>+'[111]CONSOLIDADO (2)'!E24</f>
        <v>501.58199999999999</v>
      </c>
      <c r="G24" s="98">
        <f>+'[111]CONSOLIDADO (2)'!F24</f>
        <v>0</v>
      </c>
      <c r="H24" s="98">
        <f>+'[111]CONSOLIDADO (2)'!G24</f>
        <v>0</v>
      </c>
      <c r="I24" s="98">
        <f>+'[111]CONSOLIDADO (2)'!H24</f>
        <v>0</v>
      </c>
      <c r="J24" s="98">
        <f>+'[111]CONSOLIDADO (2)'!I24</f>
        <v>0</v>
      </c>
      <c r="K24" s="98">
        <f>+'[111]CONSOLIDADO (2)'!J24</f>
        <v>0</v>
      </c>
      <c r="L24" s="98">
        <f>+'[111]CONSOLIDADO (2)'!K24</f>
        <v>0</v>
      </c>
      <c r="M24" s="98">
        <f>+'[111]CONSOLIDADO (2)'!L24</f>
        <v>0</v>
      </c>
      <c r="N24" s="98">
        <f>+'[111]CONSOLIDADO (2)'!M24</f>
        <v>0</v>
      </c>
      <c r="O24" s="148">
        <f t="shared" si="6"/>
        <v>1977.2060000000001</v>
      </c>
      <c r="Q24" s="148" t="str">
        <f t="shared" si="7"/>
        <v>Alumbrado Público</v>
      </c>
      <c r="R24" s="98">
        <f>+C24</f>
        <v>522.07600000000002</v>
      </c>
      <c r="S24" s="98">
        <f t="shared" si="7"/>
        <v>499.08799999999997</v>
      </c>
      <c r="T24" s="98">
        <f t="shared" si="7"/>
        <v>454.46</v>
      </c>
      <c r="U24" s="98">
        <f t="shared" si="7"/>
        <v>501.58199999999999</v>
      </c>
      <c r="V24" s="98">
        <f t="shared" si="7"/>
        <v>0</v>
      </c>
      <c r="W24" s="98">
        <f t="shared" si="7"/>
        <v>0</v>
      </c>
      <c r="X24" s="98">
        <f t="shared" si="7"/>
        <v>0</v>
      </c>
      <c r="Y24" s="98">
        <f t="shared" si="7"/>
        <v>0</v>
      </c>
      <c r="Z24" s="98">
        <f t="shared" si="7"/>
        <v>0</v>
      </c>
      <c r="AA24" s="98">
        <f t="shared" si="7"/>
        <v>0</v>
      </c>
      <c r="AB24" s="98">
        <f t="shared" si="7"/>
        <v>0</v>
      </c>
      <c r="AC24" s="98">
        <f t="shared" si="7"/>
        <v>0</v>
      </c>
      <c r="AD24" s="148">
        <f t="shared" si="8"/>
        <v>1977.2060000000001</v>
      </c>
    </row>
    <row r="25" spans="2:30" x14ac:dyDescent="0.25">
      <c r="B25" s="148" t="s">
        <v>22</v>
      </c>
      <c r="C25" s="98">
        <f>+'[111]CONSOLIDADO (2)'!B25</f>
        <v>309.42</v>
      </c>
      <c r="D25" s="98">
        <f>+'[111]CONSOLIDADO (2)'!C25</f>
        <v>304.16300000000001</v>
      </c>
      <c r="E25" s="98">
        <f>+'[111]CONSOLIDADO (2)'!D25</f>
        <v>318.928</v>
      </c>
      <c r="F25" s="98">
        <f>+'[111]CONSOLIDADO (2)'!E25</f>
        <v>271.46700000000004</v>
      </c>
      <c r="G25" s="98">
        <f>+'[111]CONSOLIDADO (2)'!F25</f>
        <v>0</v>
      </c>
      <c r="H25" s="98">
        <f>+'[111]CONSOLIDADO (2)'!G25</f>
        <v>0</v>
      </c>
      <c r="I25" s="98">
        <f>+'[111]CONSOLIDADO (2)'!H25</f>
        <v>0</v>
      </c>
      <c r="J25" s="98">
        <f>+'[111]CONSOLIDADO (2)'!I25</f>
        <v>0</v>
      </c>
      <c r="K25" s="98">
        <f>+'[111]CONSOLIDADO (2)'!J25</f>
        <v>0</v>
      </c>
      <c r="L25" s="98">
        <f>+'[111]CONSOLIDADO (2)'!K25</f>
        <v>0</v>
      </c>
      <c r="M25" s="98">
        <f>+'[111]CONSOLIDADO (2)'!L25</f>
        <v>0</v>
      </c>
      <c r="N25" s="98">
        <f>+'[111]CONSOLIDADO (2)'!M25</f>
        <v>0</v>
      </c>
      <c r="O25" s="148">
        <f t="shared" si="6"/>
        <v>1203.9780000000001</v>
      </c>
      <c r="Q25" s="148" t="str">
        <f t="shared" si="7"/>
        <v>Otros</v>
      </c>
      <c r="R25" s="98">
        <f>+C25</f>
        <v>309.42</v>
      </c>
      <c r="S25" s="98">
        <f t="shared" si="7"/>
        <v>304.16300000000001</v>
      </c>
      <c r="T25" s="98">
        <f t="shared" si="7"/>
        <v>318.928</v>
      </c>
      <c r="U25" s="98">
        <f t="shared" si="7"/>
        <v>271.46700000000004</v>
      </c>
      <c r="V25" s="98">
        <f t="shared" si="7"/>
        <v>0</v>
      </c>
      <c r="W25" s="98">
        <f t="shared" si="7"/>
        <v>0</v>
      </c>
      <c r="X25" s="98">
        <f t="shared" si="7"/>
        <v>0</v>
      </c>
      <c r="Y25" s="98">
        <f t="shared" si="7"/>
        <v>0</v>
      </c>
      <c r="Z25" s="98">
        <f t="shared" si="7"/>
        <v>0</v>
      </c>
      <c r="AA25" s="98">
        <f t="shared" si="7"/>
        <v>0</v>
      </c>
      <c r="AB25" s="98">
        <f t="shared" si="7"/>
        <v>0</v>
      </c>
      <c r="AC25" s="98">
        <f t="shared" si="7"/>
        <v>0</v>
      </c>
      <c r="AD25" s="148">
        <f t="shared" si="8"/>
        <v>1203.9780000000001</v>
      </c>
    </row>
    <row r="26" spans="2:30" x14ac:dyDescent="0.25">
      <c r="B26" s="143" t="s">
        <v>14</v>
      </c>
      <c r="C26" s="142">
        <f>SUM(C20:C25)</f>
        <v>6640.3620000000001</v>
      </c>
      <c r="D26" s="142">
        <f t="shared" ref="D26:N26" si="9">SUM(D20:D25)</f>
        <v>7062</v>
      </c>
      <c r="E26" s="142">
        <f t="shared" si="9"/>
        <v>6759.924</v>
      </c>
      <c r="F26" s="142">
        <f t="shared" si="9"/>
        <v>4929.9489999999996</v>
      </c>
      <c r="G26" s="142">
        <f t="shared" si="9"/>
        <v>0</v>
      </c>
      <c r="H26" s="142">
        <f t="shared" ref="H26:N26" si="10">SUM(H20:H25)</f>
        <v>0</v>
      </c>
      <c r="I26" s="142">
        <f t="shared" si="10"/>
        <v>0</v>
      </c>
      <c r="J26" s="142">
        <f t="shared" si="10"/>
        <v>0</v>
      </c>
      <c r="K26" s="142">
        <f t="shared" si="10"/>
        <v>0</v>
      </c>
      <c r="L26" s="142">
        <f t="shared" si="10"/>
        <v>0</v>
      </c>
      <c r="M26" s="142">
        <f t="shared" si="10"/>
        <v>0</v>
      </c>
      <c r="N26" s="142">
        <f t="shared" si="10"/>
        <v>0</v>
      </c>
      <c r="O26" s="143">
        <f t="shared" si="6"/>
        <v>25392.235000000001</v>
      </c>
      <c r="P26" s="145"/>
      <c r="Q26" s="143" t="s">
        <v>14</v>
      </c>
      <c r="R26" s="142">
        <f>SUM(R20:R25)</f>
        <v>6640.3620000000001</v>
      </c>
      <c r="S26" s="142">
        <f t="shared" ref="S26:AC26" si="11">SUM(S20:S25)</f>
        <v>7062</v>
      </c>
      <c r="T26" s="142">
        <f t="shared" si="11"/>
        <v>6759.924</v>
      </c>
      <c r="U26" s="142">
        <f t="shared" si="11"/>
        <v>4929.9489999999996</v>
      </c>
      <c r="V26" s="142">
        <f t="shared" si="11"/>
        <v>0</v>
      </c>
      <c r="W26" s="142">
        <f t="shared" si="11"/>
        <v>0</v>
      </c>
      <c r="X26" s="142">
        <f t="shared" si="11"/>
        <v>0</v>
      </c>
      <c r="Y26" s="142">
        <f t="shared" si="11"/>
        <v>0</v>
      </c>
      <c r="Z26" s="142">
        <f t="shared" si="11"/>
        <v>0</v>
      </c>
      <c r="AA26" s="142">
        <f t="shared" si="11"/>
        <v>0</v>
      </c>
      <c r="AB26" s="142">
        <f t="shared" si="11"/>
        <v>0</v>
      </c>
      <c r="AC26" s="142">
        <f t="shared" si="11"/>
        <v>0</v>
      </c>
      <c r="AD26" s="143">
        <f t="shared" si="8"/>
        <v>25392.235000000001</v>
      </c>
    </row>
    <row r="27" spans="2:30" x14ac:dyDescent="0.25">
      <c r="O27" s="95">
        <f>O26/1000</f>
        <v>25.392234999999999</v>
      </c>
    </row>
    <row r="29" spans="2:30" x14ac:dyDescent="0.25">
      <c r="B29" s="145" t="s">
        <v>83</v>
      </c>
      <c r="Q29" s="145" t="s">
        <v>125</v>
      </c>
    </row>
    <row r="30" spans="2:30" x14ac:dyDescent="0.25"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Q30" s="145"/>
      <c r="R30" s="145"/>
    </row>
    <row r="31" spans="2:30" x14ac:dyDescent="0.25">
      <c r="B31" s="147" t="s">
        <v>44</v>
      </c>
      <c r="C31" s="146" t="s">
        <v>2</v>
      </c>
      <c r="D31" s="146" t="s">
        <v>3</v>
      </c>
      <c r="E31" s="146" t="s">
        <v>4</v>
      </c>
      <c r="F31" s="146" t="s">
        <v>5</v>
      </c>
      <c r="G31" s="146" t="s">
        <v>6</v>
      </c>
      <c r="H31" s="146" t="s">
        <v>7</v>
      </c>
      <c r="I31" s="146" t="s">
        <v>8</v>
      </c>
      <c r="J31" s="146" t="s">
        <v>9</v>
      </c>
      <c r="K31" s="146" t="s">
        <v>10</v>
      </c>
      <c r="L31" s="146" t="s">
        <v>11</v>
      </c>
      <c r="M31" s="146" t="s">
        <v>12</v>
      </c>
      <c r="N31" s="146" t="s">
        <v>13</v>
      </c>
      <c r="O31" s="147" t="s">
        <v>14</v>
      </c>
      <c r="P31" s="324"/>
      <c r="Q31" s="147"/>
      <c r="R31" s="146" t="s">
        <v>2</v>
      </c>
      <c r="S31" s="146" t="s">
        <v>3</v>
      </c>
      <c r="T31" s="146" t="s">
        <v>4</v>
      </c>
      <c r="U31" s="146" t="s">
        <v>5</v>
      </c>
      <c r="V31" s="146" t="s">
        <v>6</v>
      </c>
      <c r="W31" s="146" t="s">
        <v>7</v>
      </c>
      <c r="X31" s="146" t="s">
        <v>8</v>
      </c>
      <c r="Y31" s="146" t="s">
        <v>9</v>
      </c>
      <c r="Z31" s="146" t="s">
        <v>10</v>
      </c>
      <c r="AA31" s="146" t="s">
        <v>11</v>
      </c>
      <c r="AB31" s="146" t="s">
        <v>12</v>
      </c>
      <c r="AC31" s="168" t="s">
        <v>13</v>
      </c>
      <c r="AD31" s="168" t="s">
        <v>14</v>
      </c>
    </row>
    <row r="32" spans="2:30" x14ac:dyDescent="0.25">
      <c r="B32" s="148" t="s">
        <v>17</v>
      </c>
      <c r="C32" s="98">
        <f>+'[111]CONSOLIDADO (2)'!B32</f>
        <v>3225.2225517241382</v>
      </c>
      <c r="D32" s="98">
        <f>+'[111]CONSOLIDADO (2)'!C32</f>
        <v>3575.5329310344837</v>
      </c>
      <c r="E32" s="98">
        <f>+'[111]CONSOLIDADO (2)'!D32</f>
        <v>3473.3354597701159</v>
      </c>
      <c r="F32" s="98">
        <f>+'[111]CONSOLIDADO (2)'!E32</f>
        <v>2243.1082758620687</v>
      </c>
      <c r="G32" s="98">
        <f>+'[111]CONSOLIDADO (2)'!F32</f>
        <v>0</v>
      </c>
      <c r="H32" s="98">
        <f>+'[111]CONSOLIDADO (2)'!G32</f>
        <v>0</v>
      </c>
      <c r="I32" s="98">
        <f>+'[111]CONSOLIDADO (2)'!H32</f>
        <v>0</v>
      </c>
      <c r="J32" s="98">
        <f>+'[111]CONSOLIDADO (2)'!I32</f>
        <v>0</v>
      </c>
      <c r="K32" s="98">
        <f>+'[111]CONSOLIDADO (2)'!J32</f>
        <v>0</v>
      </c>
      <c r="L32" s="98">
        <f>+'[111]CONSOLIDADO (2)'!K32</f>
        <v>0</v>
      </c>
      <c r="M32" s="98">
        <f>+'[111]CONSOLIDADO (2)'!L32</f>
        <v>0</v>
      </c>
      <c r="N32" s="98">
        <f>+'[111]CONSOLIDADO (2)'!M32</f>
        <v>0</v>
      </c>
      <c r="O32" s="148">
        <f t="shared" ref="O32:O38" si="12">SUM(C32:N32)</f>
        <v>12517.199218390806</v>
      </c>
      <c r="Q32" s="148" t="str">
        <f>+B32</f>
        <v>Residencial</v>
      </c>
      <c r="R32" s="98">
        <f>+C32*0.87</f>
        <v>2805.94362</v>
      </c>
      <c r="S32" s="98">
        <f t="shared" ref="S32:AC37" si="13">+D32*0.87</f>
        <v>3110.7136500000006</v>
      </c>
      <c r="T32" s="98">
        <f t="shared" si="13"/>
        <v>3021.8018500000007</v>
      </c>
      <c r="U32" s="98">
        <f t="shared" si="13"/>
        <v>1951.5041999999999</v>
      </c>
      <c r="V32" s="98">
        <f t="shared" si="13"/>
        <v>0</v>
      </c>
      <c r="W32" s="98">
        <f t="shared" si="13"/>
        <v>0</v>
      </c>
      <c r="X32" s="98">
        <f t="shared" si="13"/>
        <v>0</v>
      </c>
      <c r="Y32" s="98">
        <f t="shared" si="13"/>
        <v>0</v>
      </c>
      <c r="Z32" s="98">
        <f t="shared" si="13"/>
        <v>0</v>
      </c>
      <c r="AA32" s="98">
        <f t="shared" si="13"/>
        <v>0</v>
      </c>
      <c r="AB32" s="98">
        <f t="shared" si="13"/>
        <v>0</v>
      </c>
      <c r="AC32" s="98">
        <f t="shared" si="13"/>
        <v>0</v>
      </c>
      <c r="AD32" s="148">
        <f t="shared" ref="AD32:AD38" si="14">SUM(R32:AC32)</f>
        <v>10889.963320000001</v>
      </c>
    </row>
    <row r="33" spans="2:30" x14ac:dyDescent="0.25">
      <c r="B33" s="148" t="s">
        <v>18</v>
      </c>
      <c r="C33" s="98">
        <f>+'[111]CONSOLIDADO (2)'!B33</f>
        <v>2170.6083333333331</v>
      </c>
      <c r="D33" s="98">
        <f>+'[111]CONSOLIDADO (2)'!C33</f>
        <v>2408.6500114942532</v>
      </c>
      <c r="E33" s="98">
        <f>+'[111]CONSOLIDADO (2)'!D33</f>
        <v>2389.6198045977017</v>
      </c>
      <c r="F33" s="98">
        <f>+'[111]CONSOLIDADO (2)'!E33</f>
        <v>1696.5963908045976</v>
      </c>
      <c r="G33" s="98">
        <f>+'[111]CONSOLIDADO (2)'!F33</f>
        <v>0</v>
      </c>
      <c r="H33" s="98">
        <f>+'[111]CONSOLIDADO (2)'!G33</f>
        <v>0</v>
      </c>
      <c r="I33" s="98">
        <f>+'[111]CONSOLIDADO (2)'!H33</f>
        <v>0</v>
      </c>
      <c r="J33" s="98">
        <f>+'[111]CONSOLIDADO (2)'!I33</f>
        <v>0</v>
      </c>
      <c r="K33" s="98">
        <f>+'[111]CONSOLIDADO (2)'!J33</f>
        <v>0</v>
      </c>
      <c r="L33" s="98">
        <f>+'[111]CONSOLIDADO (2)'!K33</f>
        <v>0</v>
      </c>
      <c r="M33" s="98">
        <f>+'[111]CONSOLIDADO (2)'!L33</f>
        <v>0</v>
      </c>
      <c r="N33" s="98">
        <f>+'[111]CONSOLIDADO (2)'!M33</f>
        <v>0</v>
      </c>
      <c r="O33" s="148">
        <f t="shared" si="12"/>
        <v>8665.474540229885</v>
      </c>
      <c r="Q33" s="148" t="str">
        <f>+B33</f>
        <v>General</v>
      </c>
      <c r="R33" s="98">
        <f>+C33*0.87</f>
        <v>1888.4292499999999</v>
      </c>
      <c r="S33" s="98">
        <f t="shared" si="13"/>
        <v>2095.5255100000004</v>
      </c>
      <c r="T33" s="98">
        <f t="shared" si="13"/>
        <v>2078.9692300000006</v>
      </c>
      <c r="U33" s="98">
        <f t="shared" si="13"/>
        <v>1476.0388599999999</v>
      </c>
      <c r="V33" s="98">
        <f t="shared" si="13"/>
        <v>0</v>
      </c>
      <c r="W33" s="98">
        <f t="shared" si="13"/>
        <v>0</v>
      </c>
      <c r="X33" s="98">
        <f t="shared" si="13"/>
        <v>0</v>
      </c>
      <c r="Y33" s="98">
        <f t="shared" si="13"/>
        <v>0</v>
      </c>
      <c r="Z33" s="98">
        <f t="shared" si="13"/>
        <v>0</v>
      </c>
      <c r="AA33" s="98">
        <f t="shared" si="13"/>
        <v>0</v>
      </c>
      <c r="AB33" s="98">
        <f t="shared" si="13"/>
        <v>0</v>
      </c>
      <c r="AC33" s="98">
        <f t="shared" si="13"/>
        <v>0</v>
      </c>
      <c r="AD33" s="148">
        <f t="shared" si="14"/>
        <v>7538.9628500000008</v>
      </c>
    </row>
    <row r="34" spans="2:30" x14ac:dyDescent="0.25">
      <c r="B34" s="148" t="s">
        <v>19</v>
      </c>
      <c r="C34" s="98">
        <f>+'[111]CONSOLIDADO (2)'!B34</f>
        <v>709.95952873563226</v>
      </c>
      <c r="D34" s="98">
        <f>+'[111]CONSOLIDADO (2)'!C34</f>
        <v>702.59185057471268</v>
      </c>
      <c r="E34" s="98">
        <f>+'[111]CONSOLIDADO (2)'!D34</f>
        <v>611.30395402298848</v>
      </c>
      <c r="F34" s="98">
        <f>+'[111]CONSOLIDADO (2)'!E34</f>
        <v>526.62779310344831</v>
      </c>
      <c r="G34" s="98">
        <f>+'[111]CONSOLIDADO (2)'!F34</f>
        <v>0</v>
      </c>
      <c r="H34" s="98">
        <f>+'[111]CONSOLIDADO (2)'!G34</f>
        <v>0</v>
      </c>
      <c r="I34" s="98">
        <f>+'[111]CONSOLIDADO (2)'!H34</f>
        <v>0</v>
      </c>
      <c r="J34" s="98">
        <f>+'[111]CONSOLIDADO (2)'!I34</f>
        <v>0</v>
      </c>
      <c r="K34" s="98">
        <f>+'[111]CONSOLIDADO (2)'!J34</f>
        <v>0</v>
      </c>
      <c r="L34" s="98">
        <f>+'[111]CONSOLIDADO (2)'!K34</f>
        <v>0</v>
      </c>
      <c r="M34" s="98">
        <f>+'[111]CONSOLIDADO (2)'!L34</f>
        <v>0</v>
      </c>
      <c r="N34" s="98">
        <f>+'[111]CONSOLIDADO (2)'!M34</f>
        <v>0</v>
      </c>
      <c r="O34" s="148">
        <f t="shared" si="12"/>
        <v>2550.4831264367817</v>
      </c>
      <c r="Q34" s="148" t="str">
        <f>+B34</f>
        <v>Industrial</v>
      </c>
      <c r="R34" s="98">
        <f>+C34*0.87</f>
        <v>617.66479000000004</v>
      </c>
      <c r="S34" s="98">
        <f t="shared" si="13"/>
        <v>611.25491</v>
      </c>
      <c r="T34" s="98">
        <f t="shared" si="13"/>
        <v>531.83443999999997</v>
      </c>
      <c r="U34" s="98">
        <f t="shared" si="13"/>
        <v>458.16618000000005</v>
      </c>
      <c r="V34" s="98">
        <f t="shared" si="13"/>
        <v>0</v>
      </c>
      <c r="W34" s="98">
        <f t="shared" si="13"/>
        <v>0</v>
      </c>
      <c r="X34" s="98">
        <f t="shared" si="13"/>
        <v>0</v>
      </c>
      <c r="Y34" s="98">
        <f t="shared" si="13"/>
        <v>0</v>
      </c>
      <c r="Z34" s="98">
        <f t="shared" si="13"/>
        <v>0</v>
      </c>
      <c r="AA34" s="98">
        <f t="shared" si="13"/>
        <v>0</v>
      </c>
      <c r="AB34" s="98">
        <f t="shared" si="13"/>
        <v>0</v>
      </c>
      <c r="AC34" s="98">
        <f t="shared" si="13"/>
        <v>0</v>
      </c>
      <c r="AD34" s="148">
        <f t="shared" si="14"/>
        <v>2218.9203200000002</v>
      </c>
    </row>
    <row r="35" spans="2:30" x14ac:dyDescent="0.25">
      <c r="B35" s="148" t="s">
        <v>91</v>
      </c>
      <c r="C35" s="98">
        <f>+'[111]CONSOLIDADO (2)'!B35</f>
        <v>0</v>
      </c>
      <c r="D35" s="98">
        <f>+'[111]CONSOLIDADO (2)'!C35</f>
        <v>0</v>
      </c>
      <c r="E35" s="98">
        <f>+'[111]CONSOLIDADO (2)'!D35</f>
        <v>0</v>
      </c>
      <c r="F35" s="98">
        <f>+'[111]CONSOLIDADO (2)'!E35</f>
        <v>0</v>
      </c>
      <c r="G35" s="98">
        <f>+'[111]CONSOLIDADO (2)'!F35</f>
        <v>0</v>
      </c>
      <c r="H35" s="98">
        <f>+'[111]CONSOLIDADO (2)'!G35</f>
        <v>0</v>
      </c>
      <c r="I35" s="98">
        <f>+'[111]CONSOLIDADO (2)'!H35</f>
        <v>0</v>
      </c>
      <c r="J35" s="98">
        <f>+'[111]CONSOLIDADO (2)'!I35</f>
        <v>0</v>
      </c>
      <c r="K35" s="98">
        <f>+'[111]CONSOLIDADO (2)'!J35</f>
        <v>0</v>
      </c>
      <c r="L35" s="98">
        <f>+'[111]CONSOLIDADO (2)'!K35</f>
        <v>0</v>
      </c>
      <c r="M35" s="98">
        <f>+'[111]CONSOLIDADO (2)'!L35</f>
        <v>0</v>
      </c>
      <c r="N35" s="98">
        <f>+'[111]CONSOLIDADO (2)'!M35</f>
        <v>0</v>
      </c>
      <c r="O35" s="148"/>
      <c r="Q35" s="148" t="str">
        <f t="shared" ref="Q35:Q37" si="15">+B35</f>
        <v>Minería</v>
      </c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148"/>
    </row>
    <row r="36" spans="2:30" x14ac:dyDescent="0.25">
      <c r="B36" s="148" t="s">
        <v>21</v>
      </c>
      <c r="C36" s="98">
        <f>+'[111]CONSOLIDADO (2)'!B36</f>
        <v>661.34424137931035</v>
      </c>
      <c r="D36" s="98">
        <f>+'[111]CONSOLIDADO (2)'!C36</f>
        <v>636.07903448275863</v>
      </c>
      <c r="E36" s="98">
        <f>+'[111]CONSOLIDADO (2)'!D36</f>
        <v>585.78363218390803</v>
      </c>
      <c r="F36" s="98">
        <f>+'[111]CONSOLIDADO (2)'!E36</f>
        <v>651.3650459770115</v>
      </c>
      <c r="G36" s="98">
        <f>+'[111]CONSOLIDADO (2)'!F36</f>
        <v>0</v>
      </c>
      <c r="H36" s="98">
        <f>+'[111]CONSOLIDADO (2)'!G36</f>
        <v>0</v>
      </c>
      <c r="I36" s="98">
        <f>+'[111]CONSOLIDADO (2)'!H36</f>
        <v>0</v>
      </c>
      <c r="J36" s="98">
        <f>+'[111]CONSOLIDADO (2)'!I36</f>
        <v>0</v>
      </c>
      <c r="K36" s="98">
        <f>+'[111]CONSOLIDADO (2)'!J36</f>
        <v>0</v>
      </c>
      <c r="L36" s="98">
        <f>+'[111]CONSOLIDADO (2)'!K36</f>
        <v>0</v>
      </c>
      <c r="M36" s="98">
        <f>+'[111]CONSOLIDADO (2)'!L36</f>
        <v>0</v>
      </c>
      <c r="N36" s="98">
        <f>+'[111]CONSOLIDADO (2)'!M36</f>
        <v>0</v>
      </c>
      <c r="O36" s="148">
        <f t="shared" si="12"/>
        <v>2534.5719540229884</v>
      </c>
      <c r="Q36" s="148" t="str">
        <f t="shared" si="15"/>
        <v>Alumbrado Público</v>
      </c>
      <c r="R36" s="98">
        <f>+C36*0.87</f>
        <v>575.36949000000004</v>
      </c>
      <c r="S36" s="98">
        <f t="shared" si="13"/>
        <v>553.38876000000005</v>
      </c>
      <c r="T36" s="98">
        <f t="shared" si="13"/>
        <v>509.63175999999999</v>
      </c>
      <c r="U36" s="98">
        <f t="shared" si="13"/>
        <v>566.68759</v>
      </c>
      <c r="V36" s="98">
        <f t="shared" si="13"/>
        <v>0</v>
      </c>
      <c r="W36" s="98">
        <f t="shared" si="13"/>
        <v>0</v>
      </c>
      <c r="X36" s="98">
        <f t="shared" si="13"/>
        <v>0</v>
      </c>
      <c r="Y36" s="98">
        <f t="shared" si="13"/>
        <v>0</v>
      </c>
      <c r="Z36" s="98">
        <f t="shared" si="13"/>
        <v>0</v>
      </c>
      <c r="AA36" s="98">
        <f t="shared" si="13"/>
        <v>0</v>
      </c>
      <c r="AB36" s="98">
        <f t="shared" si="13"/>
        <v>0</v>
      </c>
      <c r="AC36" s="98">
        <f t="shared" si="13"/>
        <v>0</v>
      </c>
      <c r="AD36" s="148">
        <f t="shared" si="14"/>
        <v>2205.0776000000001</v>
      </c>
    </row>
    <row r="37" spans="2:30" x14ac:dyDescent="0.25">
      <c r="B37" s="148" t="s">
        <v>22</v>
      </c>
      <c r="C37" s="98">
        <f>+'[111]CONSOLIDADO (2)'!B37</f>
        <v>267.4817471264368</v>
      </c>
      <c r="D37" s="98">
        <f>+'[111]CONSOLIDADO (2)'!C37</f>
        <v>265.38756321839077</v>
      </c>
      <c r="E37" s="98">
        <f>+'[111]CONSOLIDADO (2)'!D37</f>
        <v>281.98927586206895</v>
      </c>
      <c r="F37" s="98">
        <f>+'[111]CONSOLIDADO (2)'!E37</f>
        <v>241.37640229885059</v>
      </c>
      <c r="G37" s="98">
        <f>+'[111]CONSOLIDADO (2)'!F37</f>
        <v>0</v>
      </c>
      <c r="H37" s="98">
        <f>+'[111]CONSOLIDADO (2)'!G37</f>
        <v>0</v>
      </c>
      <c r="I37" s="98">
        <f>+'[111]CONSOLIDADO (2)'!H37</f>
        <v>0</v>
      </c>
      <c r="J37" s="98">
        <f>+'[111]CONSOLIDADO (2)'!I37</f>
        <v>0</v>
      </c>
      <c r="K37" s="98">
        <f>+'[111]CONSOLIDADO (2)'!J37</f>
        <v>0</v>
      </c>
      <c r="L37" s="98">
        <f>+'[111]CONSOLIDADO (2)'!K37</f>
        <v>0</v>
      </c>
      <c r="M37" s="98">
        <f>+'[111]CONSOLIDADO (2)'!L37</f>
        <v>0</v>
      </c>
      <c r="N37" s="98">
        <f>+'[111]CONSOLIDADO (2)'!M37</f>
        <v>0</v>
      </c>
      <c r="O37" s="148">
        <f t="shared" si="12"/>
        <v>1056.234988505747</v>
      </c>
      <c r="Q37" s="148" t="str">
        <f t="shared" si="15"/>
        <v>Otros</v>
      </c>
      <c r="R37" s="98">
        <f>+C37*0.87</f>
        <v>232.70912000000001</v>
      </c>
      <c r="S37" s="98">
        <f t="shared" si="13"/>
        <v>230.88717999999997</v>
      </c>
      <c r="T37" s="98">
        <f t="shared" si="13"/>
        <v>245.33067</v>
      </c>
      <c r="U37" s="98">
        <f t="shared" si="13"/>
        <v>209.99747000000002</v>
      </c>
      <c r="V37" s="98">
        <f t="shared" si="13"/>
        <v>0</v>
      </c>
      <c r="W37" s="98">
        <f t="shared" si="13"/>
        <v>0</v>
      </c>
      <c r="X37" s="98">
        <f t="shared" si="13"/>
        <v>0</v>
      </c>
      <c r="Y37" s="98">
        <f t="shared" si="13"/>
        <v>0</v>
      </c>
      <c r="Z37" s="98">
        <f t="shared" si="13"/>
        <v>0</v>
      </c>
      <c r="AA37" s="98">
        <f t="shared" si="13"/>
        <v>0</v>
      </c>
      <c r="AB37" s="98">
        <f t="shared" si="13"/>
        <v>0</v>
      </c>
      <c r="AC37" s="98">
        <f t="shared" si="13"/>
        <v>0</v>
      </c>
      <c r="AD37" s="148">
        <f t="shared" si="14"/>
        <v>918.92444</v>
      </c>
    </row>
    <row r="38" spans="2:30" x14ac:dyDescent="0.25">
      <c r="B38" s="143" t="s">
        <v>14</v>
      </c>
      <c r="C38" s="142">
        <f>SUM(C32:C37)</f>
        <v>7034.6164022988505</v>
      </c>
      <c r="D38" s="142">
        <f t="shared" ref="D38:N38" si="16">SUM(D32:D37)</f>
        <v>7588.2413908045992</v>
      </c>
      <c r="E38" s="142">
        <f t="shared" si="16"/>
        <v>7342.0321264367831</v>
      </c>
      <c r="F38" s="142">
        <f t="shared" si="16"/>
        <v>5359.0739080459771</v>
      </c>
      <c r="G38" s="142">
        <f t="shared" si="16"/>
        <v>0</v>
      </c>
      <c r="H38" s="142">
        <f t="shared" si="16"/>
        <v>0</v>
      </c>
      <c r="I38" s="142">
        <f t="shared" si="16"/>
        <v>0</v>
      </c>
      <c r="J38" s="142">
        <f t="shared" si="16"/>
        <v>0</v>
      </c>
      <c r="K38" s="142">
        <f t="shared" si="16"/>
        <v>0</v>
      </c>
      <c r="L38" s="142">
        <f t="shared" si="16"/>
        <v>0</v>
      </c>
      <c r="M38" s="142">
        <f t="shared" si="16"/>
        <v>0</v>
      </c>
      <c r="N38" s="142">
        <f t="shared" si="16"/>
        <v>0</v>
      </c>
      <c r="O38" s="143">
        <f t="shared" si="12"/>
        <v>27323.963827586209</v>
      </c>
      <c r="P38" s="145"/>
      <c r="Q38" s="143" t="s">
        <v>14</v>
      </c>
      <c r="R38" s="142">
        <f>SUM(R32:R37)</f>
        <v>6120.1162700000004</v>
      </c>
      <c r="S38" s="142">
        <f t="shared" ref="S38:AC38" si="17">SUM(S32:S37)</f>
        <v>6601.7700100000002</v>
      </c>
      <c r="T38" s="142">
        <f t="shared" si="17"/>
        <v>6387.5679500000015</v>
      </c>
      <c r="U38" s="142">
        <f t="shared" si="17"/>
        <v>4662.3942999999999</v>
      </c>
      <c r="V38" s="142">
        <f t="shared" si="17"/>
        <v>0</v>
      </c>
      <c r="W38" s="142">
        <f t="shared" si="17"/>
        <v>0</v>
      </c>
      <c r="X38" s="142">
        <f t="shared" si="17"/>
        <v>0</v>
      </c>
      <c r="Y38" s="142">
        <f t="shared" si="17"/>
        <v>0</v>
      </c>
      <c r="Z38" s="142">
        <f t="shared" si="17"/>
        <v>0</v>
      </c>
      <c r="AA38" s="142">
        <f t="shared" si="17"/>
        <v>0</v>
      </c>
      <c r="AB38" s="142">
        <f t="shared" si="17"/>
        <v>0</v>
      </c>
      <c r="AC38" s="142">
        <f t="shared" si="17"/>
        <v>0</v>
      </c>
      <c r="AD38" s="143">
        <f t="shared" si="14"/>
        <v>23771.848530000003</v>
      </c>
    </row>
    <row r="39" spans="2:30" x14ac:dyDescent="0.25">
      <c r="AD39" s="95">
        <f>+AD38/0.87</f>
        <v>27323.963827586209</v>
      </c>
    </row>
    <row r="40" spans="2:30" x14ac:dyDescent="0.25">
      <c r="B40" s="322" t="s">
        <v>41</v>
      </c>
      <c r="Q40" s="322" t="s">
        <v>41</v>
      </c>
    </row>
    <row r="41" spans="2:30" x14ac:dyDescent="0.25">
      <c r="B41" s="162"/>
      <c r="Q41" s="162"/>
    </row>
    <row r="42" spans="2:30" x14ac:dyDescent="0.25">
      <c r="B42" s="150" t="s">
        <v>44</v>
      </c>
      <c r="C42" s="146" t="s">
        <v>2</v>
      </c>
      <c r="D42" s="146" t="s">
        <v>3</v>
      </c>
      <c r="E42" s="146" t="s">
        <v>4</v>
      </c>
      <c r="F42" s="146" t="s">
        <v>5</v>
      </c>
      <c r="G42" s="146" t="s">
        <v>6</v>
      </c>
      <c r="H42" s="146" t="s">
        <v>7</v>
      </c>
      <c r="I42" s="146" t="s">
        <v>8</v>
      </c>
      <c r="J42" s="146" t="s">
        <v>9</v>
      </c>
      <c r="K42" s="146" t="s">
        <v>10</v>
      </c>
      <c r="L42" s="146" t="s">
        <v>11</v>
      </c>
      <c r="M42" s="146" t="s">
        <v>12</v>
      </c>
      <c r="N42" s="146" t="s">
        <v>13</v>
      </c>
      <c r="O42" s="156" t="s">
        <v>14</v>
      </c>
      <c r="P42" s="165"/>
      <c r="Q42" s="150" t="s">
        <v>44</v>
      </c>
      <c r="R42" s="178" t="s">
        <v>2</v>
      </c>
      <c r="S42" s="146" t="s">
        <v>3</v>
      </c>
      <c r="T42" s="146" t="s">
        <v>4</v>
      </c>
      <c r="U42" s="146" t="s">
        <v>5</v>
      </c>
      <c r="V42" s="146" t="s">
        <v>6</v>
      </c>
      <c r="W42" s="146" t="s">
        <v>7</v>
      </c>
      <c r="X42" s="146" t="s">
        <v>8</v>
      </c>
      <c r="Y42" s="146" t="s">
        <v>9</v>
      </c>
      <c r="Z42" s="146" t="s">
        <v>10</v>
      </c>
      <c r="AA42" s="146" t="s">
        <v>11</v>
      </c>
      <c r="AB42" s="146" t="s">
        <v>12</v>
      </c>
      <c r="AC42" s="168" t="s">
        <v>13</v>
      </c>
      <c r="AD42" s="156" t="s">
        <v>14</v>
      </c>
    </row>
    <row r="43" spans="2:30" x14ac:dyDescent="0.25">
      <c r="B43" s="163" t="s">
        <v>17</v>
      </c>
      <c r="C43" s="95">
        <f t="shared" ref="C43:N45" si="18">+C32/C$76</f>
        <v>463.39404478795086</v>
      </c>
      <c r="D43" s="95">
        <f t="shared" si="18"/>
        <v>513.72599583828787</v>
      </c>
      <c r="E43" s="95">
        <f t="shared" si="18"/>
        <v>499.04245111639597</v>
      </c>
      <c r="F43" s="95">
        <f t="shared" si="18"/>
        <v>322.28567181926275</v>
      </c>
      <c r="G43" s="95">
        <f t="shared" si="18"/>
        <v>0</v>
      </c>
      <c r="H43" s="95">
        <f t="shared" si="18"/>
        <v>0</v>
      </c>
      <c r="I43" s="95">
        <f t="shared" si="18"/>
        <v>0</v>
      </c>
      <c r="J43" s="95">
        <f t="shared" si="18"/>
        <v>0</v>
      </c>
      <c r="K43" s="95">
        <f t="shared" si="18"/>
        <v>0</v>
      </c>
      <c r="L43" s="95">
        <f t="shared" si="18"/>
        <v>0</v>
      </c>
      <c r="M43" s="95">
        <f t="shared" si="18"/>
        <v>0</v>
      </c>
      <c r="N43" s="95">
        <f t="shared" si="18"/>
        <v>0</v>
      </c>
      <c r="O43" s="148">
        <f t="shared" ref="O43:O49" si="19">SUM(C43:N43)</f>
        <v>1798.4481635618974</v>
      </c>
      <c r="P43" s="98"/>
      <c r="Q43" s="148" t="str">
        <f>+B43</f>
        <v>Residencial</v>
      </c>
      <c r="R43" s="95">
        <f t="shared" ref="R43:AC45" si="20">+R32/R$76</f>
        <v>403.15281896551727</v>
      </c>
      <c r="S43" s="95">
        <f t="shared" si="20"/>
        <v>446.94161637931046</v>
      </c>
      <c r="T43" s="95">
        <f t="shared" si="20"/>
        <v>434.16693247126449</v>
      </c>
      <c r="U43" s="95">
        <f t="shared" si="20"/>
        <v>280.38853448275859</v>
      </c>
      <c r="V43" s="95">
        <f t="shared" si="20"/>
        <v>0</v>
      </c>
      <c r="W43" s="95">
        <f t="shared" si="20"/>
        <v>0</v>
      </c>
      <c r="X43" s="95">
        <f t="shared" si="20"/>
        <v>0</v>
      </c>
      <c r="Y43" s="95">
        <f t="shared" si="20"/>
        <v>0</v>
      </c>
      <c r="Z43" s="95">
        <f t="shared" si="20"/>
        <v>0</v>
      </c>
      <c r="AA43" s="95">
        <f t="shared" si="20"/>
        <v>0</v>
      </c>
      <c r="AB43" s="95">
        <f t="shared" si="20"/>
        <v>0</v>
      </c>
      <c r="AC43" s="95">
        <f t="shared" si="20"/>
        <v>0</v>
      </c>
      <c r="AD43" s="159">
        <f t="shared" ref="AD43:AD49" si="21">SUM(R43:AC43)</f>
        <v>1564.6499022988507</v>
      </c>
    </row>
    <row r="44" spans="2:30" x14ac:dyDescent="0.25">
      <c r="B44" s="163" t="s">
        <v>18</v>
      </c>
      <c r="C44" s="95">
        <f t="shared" si="18"/>
        <v>311.86901340996167</v>
      </c>
      <c r="D44" s="95">
        <f t="shared" si="18"/>
        <v>346.07040395032374</v>
      </c>
      <c r="E44" s="95">
        <f t="shared" si="18"/>
        <v>343.33617882150884</v>
      </c>
      <c r="F44" s="95">
        <f t="shared" si="18"/>
        <v>243.76384925353415</v>
      </c>
      <c r="G44" s="95">
        <f t="shared" si="18"/>
        <v>0</v>
      </c>
      <c r="H44" s="95">
        <f t="shared" si="18"/>
        <v>0</v>
      </c>
      <c r="I44" s="95">
        <f t="shared" si="18"/>
        <v>0</v>
      </c>
      <c r="J44" s="95">
        <f t="shared" si="18"/>
        <v>0</v>
      </c>
      <c r="K44" s="95">
        <f t="shared" si="18"/>
        <v>0</v>
      </c>
      <c r="L44" s="95">
        <f t="shared" si="18"/>
        <v>0</v>
      </c>
      <c r="M44" s="95">
        <f t="shared" si="18"/>
        <v>0</v>
      </c>
      <c r="N44" s="95">
        <f t="shared" si="18"/>
        <v>0</v>
      </c>
      <c r="O44" s="148">
        <f t="shared" si="19"/>
        <v>1245.0394454353284</v>
      </c>
      <c r="P44" s="98"/>
      <c r="Q44" s="148" t="str">
        <f>+B44</f>
        <v>General</v>
      </c>
      <c r="R44" s="95">
        <f t="shared" si="20"/>
        <v>271.32604166666664</v>
      </c>
      <c r="S44" s="95">
        <f t="shared" si="20"/>
        <v>301.08125143678166</v>
      </c>
      <c r="T44" s="95">
        <f t="shared" si="20"/>
        <v>298.70247557471271</v>
      </c>
      <c r="U44" s="95">
        <f t="shared" si="20"/>
        <v>212.0745488505747</v>
      </c>
      <c r="V44" s="95">
        <f t="shared" si="20"/>
        <v>0</v>
      </c>
      <c r="W44" s="95">
        <f t="shared" si="20"/>
        <v>0</v>
      </c>
      <c r="X44" s="95">
        <f t="shared" si="20"/>
        <v>0</v>
      </c>
      <c r="Y44" s="95">
        <f t="shared" si="20"/>
        <v>0</v>
      </c>
      <c r="Z44" s="95">
        <f t="shared" si="20"/>
        <v>0</v>
      </c>
      <c r="AA44" s="95">
        <f t="shared" si="20"/>
        <v>0</v>
      </c>
      <c r="AB44" s="95">
        <f t="shared" si="20"/>
        <v>0</v>
      </c>
      <c r="AC44" s="95">
        <f t="shared" si="20"/>
        <v>0</v>
      </c>
      <c r="AD44" s="148">
        <f t="shared" si="21"/>
        <v>1083.1843175287356</v>
      </c>
    </row>
    <row r="45" spans="2:30" x14ac:dyDescent="0.25">
      <c r="B45" s="163" t="s">
        <v>19</v>
      </c>
      <c r="C45" s="95">
        <f t="shared" si="18"/>
        <v>102.00567941603911</v>
      </c>
      <c r="D45" s="95">
        <f t="shared" si="18"/>
        <v>100.94710496763113</v>
      </c>
      <c r="E45" s="95">
        <f t="shared" si="18"/>
        <v>87.831027876866159</v>
      </c>
      <c r="F45" s="95">
        <f t="shared" si="18"/>
        <v>75.66491280221959</v>
      </c>
      <c r="G45" s="95">
        <f t="shared" si="18"/>
        <v>0</v>
      </c>
      <c r="H45" s="95">
        <f t="shared" si="18"/>
        <v>0</v>
      </c>
      <c r="I45" s="95">
        <f t="shared" si="18"/>
        <v>0</v>
      </c>
      <c r="J45" s="95">
        <f t="shared" si="18"/>
        <v>0</v>
      </c>
      <c r="K45" s="95">
        <f t="shared" si="18"/>
        <v>0</v>
      </c>
      <c r="L45" s="95">
        <f t="shared" si="18"/>
        <v>0</v>
      </c>
      <c r="M45" s="95">
        <f t="shared" si="18"/>
        <v>0</v>
      </c>
      <c r="N45" s="95">
        <f t="shared" si="18"/>
        <v>0</v>
      </c>
      <c r="O45" s="148">
        <f t="shared" si="19"/>
        <v>366.44872506275595</v>
      </c>
      <c r="P45" s="98"/>
      <c r="Q45" s="148" t="str">
        <f>+B45</f>
        <v>Industrial</v>
      </c>
      <c r="R45" s="95">
        <f t="shared" si="20"/>
        <v>88.744941091954033</v>
      </c>
      <c r="S45" s="95">
        <f t="shared" si="20"/>
        <v>87.823981321839085</v>
      </c>
      <c r="T45" s="95">
        <f t="shared" si="20"/>
        <v>76.41299425287356</v>
      </c>
      <c r="U45" s="95">
        <f t="shared" si="20"/>
        <v>65.828474137931039</v>
      </c>
      <c r="V45" s="95">
        <f t="shared" si="20"/>
        <v>0</v>
      </c>
      <c r="W45" s="95">
        <f t="shared" si="20"/>
        <v>0</v>
      </c>
      <c r="X45" s="95">
        <f t="shared" si="20"/>
        <v>0</v>
      </c>
      <c r="Y45" s="95">
        <f t="shared" si="20"/>
        <v>0</v>
      </c>
      <c r="Z45" s="95">
        <f t="shared" si="20"/>
        <v>0</v>
      </c>
      <c r="AA45" s="95">
        <f t="shared" si="20"/>
        <v>0</v>
      </c>
      <c r="AB45" s="95">
        <f t="shared" si="20"/>
        <v>0</v>
      </c>
      <c r="AC45" s="95">
        <f t="shared" si="20"/>
        <v>0</v>
      </c>
      <c r="AD45" s="148">
        <f t="shared" si="21"/>
        <v>318.81039080459772</v>
      </c>
    </row>
    <row r="46" spans="2:30" x14ac:dyDescent="0.25">
      <c r="B46" s="163" t="s">
        <v>91</v>
      </c>
      <c r="O46" s="148"/>
      <c r="P46" s="98"/>
      <c r="Q46" s="148" t="str">
        <f t="shared" ref="Q46:Q48" si="22">+B46</f>
        <v>Minería</v>
      </c>
      <c r="AD46" s="148"/>
    </row>
    <row r="47" spans="2:30" x14ac:dyDescent="0.25">
      <c r="B47" s="163" t="s">
        <v>21</v>
      </c>
      <c r="C47" s="95">
        <f t="shared" ref="C47:N49" si="23">+C36/C$76</f>
        <v>95.020724336107804</v>
      </c>
      <c r="D47" s="95">
        <f t="shared" si="23"/>
        <v>91.390665873959577</v>
      </c>
      <c r="E47" s="95">
        <f t="shared" si="23"/>
        <v>84.164314968952297</v>
      </c>
      <c r="F47" s="95">
        <f t="shared" si="23"/>
        <v>93.586931893248774</v>
      </c>
      <c r="G47" s="95">
        <f t="shared" si="23"/>
        <v>0</v>
      </c>
      <c r="H47" s="95">
        <f t="shared" si="23"/>
        <v>0</v>
      </c>
      <c r="I47" s="95">
        <f t="shared" si="23"/>
        <v>0</v>
      </c>
      <c r="J47" s="95">
        <f t="shared" si="23"/>
        <v>0</v>
      </c>
      <c r="K47" s="95">
        <f t="shared" si="23"/>
        <v>0</v>
      </c>
      <c r="L47" s="95">
        <f t="shared" si="23"/>
        <v>0</v>
      </c>
      <c r="M47" s="95">
        <f t="shared" si="23"/>
        <v>0</v>
      </c>
      <c r="N47" s="95">
        <f t="shared" si="23"/>
        <v>0</v>
      </c>
      <c r="O47" s="148">
        <f t="shared" si="19"/>
        <v>364.16263707226847</v>
      </c>
      <c r="P47" s="98"/>
      <c r="Q47" s="148" t="str">
        <f t="shared" si="22"/>
        <v>Alumbrado Público</v>
      </c>
      <c r="R47" s="95">
        <f t="shared" ref="R47:AC48" si="24">+R36/R$76</f>
        <v>82.668030172413793</v>
      </c>
      <c r="S47" s="95">
        <f t="shared" si="24"/>
        <v>79.509879310344829</v>
      </c>
      <c r="T47" s="95">
        <f t="shared" si="24"/>
        <v>73.222954022988503</v>
      </c>
      <c r="U47" s="95">
        <f t="shared" si="24"/>
        <v>81.420630747126438</v>
      </c>
      <c r="V47" s="95">
        <f t="shared" si="24"/>
        <v>0</v>
      </c>
      <c r="W47" s="95">
        <f t="shared" si="24"/>
        <v>0</v>
      </c>
      <c r="X47" s="95">
        <f t="shared" si="24"/>
        <v>0</v>
      </c>
      <c r="Y47" s="95">
        <f t="shared" si="24"/>
        <v>0</v>
      </c>
      <c r="Z47" s="95">
        <f t="shared" si="24"/>
        <v>0</v>
      </c>
      <c r="AA47" s="95">
        <f t="shared" si="24"/>
        <v>0</v>
      </c>
      <c r="AB47" s="95">
        <f t="shared" si="24"/>
        <v>0</v>
      </c>
      <c r="AC47" s="95">
        <f t="shared" si="24"/>
        <v>0</v>
      </c>
      <c r="AD47" s="148">
        <f t="shared" si="21"/>
        <v>316.82149425287355</v>
      </c>
    </row>
    <row r="48" spans="2:30" x14ac:dyDescent="0.25">
      <c r="B48" s="163" t="s">
        <v>22</v>
      </c>
      <c r="C48" s="95">
        <f t="shared" si="23"/>
        <v>38.431285506671955</v>
      </c>
      <c r="D48" s="95">
        <f t="shared" si="23"/>
        <v>38.130397014136605</v>
      </c>
      <c r="E48" s="95">
        <f t="shared" si="23"/>
        <v>40.515700554894963</v>
      </c>
      <c r="F48" s="95">
        <f t="shared" si="23"/>
        <v>34.680517571673938</v>
      </c>
      <c r="G48" s="95">
        <f t="shared" si="23"/>
        <v>0</v>
      </c>
      <c r="H48" s="95">
        <f t="shared" si="23"/>
        <v>0</v>
      </c>
      <c r="I48" s="95">
        <f t="shared" si="23"/>
        <v>0</v>
      </c>
      <c r="J48" s="95">
        <f t="shared" si="23"/>
        <v>0</v>
      </c>
      <c r="K48" s="95">
        <f t="shared" si="23"/>
        <v>0</v>
      </c>
      <c r="L48" s="95">
        <f t="shared" si="23"/>
        <v>0</v>
      </c>
      <c r="M48" s="95">
        <f t="shared" si="23"/>
        <v>0</v>
      </c>
      <c r="N48" s="95">
        <f t="shared" si="23"/>
        <v>0</v>
      </c>
      <c r="O48" s="148">
        <f t="shared" si="19"/>
        <v>151.75790064737745</v>
      </c>
      <c r="P48" s="98"/>
      <c r="Q48" s="148" t="str">
        <f t="shared" si="22"/>
        <v>Otros</v>
      </c>
      <c r="R48" s="95">
        <f t="shared" si="24"/>
        <v>33.4352183908046</v>
      </c>
      <c r="S48" s="95">
        <f t="shared" si="24"/>
        <v>33.173445402298846</v>
      </c>
      <c r="T48" s="95">
        <f t="shared" si="24"/>
        <v>35.248659482758619</v>
      </c>
      <c r="U48" s="95">
        <f t="shared" si="24"/>
        <v>30.172050287356324</v>
      </c>
      <c r="V48" s="95">
        <f t="shared" si="24"/>
        <v>0</v>
      </c>
      <c r="W48" s="95">
        <f t="shared" si="24"/>
        <v>0</v>
      </c>
      <c r="X48" s="95">
        <f t="shared" si="24"/>
        <v>0</v>
      </c>
      <c r="Y48" s="95">
        <f t="shared" si="24"/>
        <v>0</v>
      </c>
      <c r="Z48" s="95">
        <f t="shared" si="24"/>
        <v>0</v>
      </c>
      <c r="AA48" s="95">
        <f t="shared" si="24"/>
        <v>0</v>
      </c>
      <c r="AB48" s="95">
        <f t="shared" si="24"/>
        <v>0</v>
      </c>
      <c r="AC48" s="95">
        <f t="shared" si="24"/>
        <v>0</v>
      </c>
      <c r="AD48" s="164">
        <f t="shared" si="21"/>
        <v>132.02937356321837</v>
      </c>
    </row>
    <row r="49" spans="2:30" x14ac:dyDescent="0.25">
      <c r="B49" s="143" t="s">
        <v>14</v>
      </c>
      <c r="C49" s="149">
        <f t="shared" si="23"/>
        <v>1010.7207474567314</v>
      </c>
      <c r="D49" s="142">
        <f t="shared" si="23"/>
        <v>1090.264567644339</v>
      </c>
      <c r="E49" s="142">
        <f t="shared" si="23"/>
        <v>1054.8896733386182</v>
      </c>
      <c r="F49" s="142">
        <f t="shared" si="23"/>
        <v>769.98188333993926</v>
      </c>
      <c r="G49" s="142">
        <f t="shared" si="23"/>
        <v>0</v>
      </c>
      <c r="H49" s="142">
        <f t="shared" si="23"/>
        <v>0</v>
      </c>
      <c r="I49" s="142">
        <f t="shared" si="23"/>
        <v>0</v>
      </c>
      <c r="J49" s="142">
        <f t="shared" si="23"/>
        <v>0</v>
      </c>
      <c r="K49" s="142">
        <f t="shared" si="23"/>
        <v>0</v>
      </c>
      <c r="L49" s="142">
        <f t="shared" si="23"/>
        <v>0</v>
      </c>
      <c r="M49" s="142">
        <f t="shared" si="23"/>
        <v>0</v>
      </c>
      <c r="N49" s="142">
        <f t="shared" si="23"/>
        <v>0</v>
      </c>
      <c r="O49" s="143">
        <f t="shared" si="19"/>
        <v>3925.8568717796279</v>
      </c>
      <c r="P49" s="152"/>
      <c r="Q49" s="143" t="s">
        <v>14</v>
      </c>
      <c r="R49" s="142">
        <f>SUM(R43:R48)</f>
        <v>879.32705028735631</v>
      </c>
      <c r="S49" s="142">
        <f t="shared" ref="S49:AC49" si="25">SUM(S43:S48)</f>
        <v>948.5301738505749</v>
      </c>
      <c r="T49" s="142">
        <f t="shared" si="25"/>
        <v>917.75401580459788</v>
      </c>
      <c r="U49" s="142">
        <f t="shared" si="25"/>
        <v>669.88423850574713</v>
      </c>
      <c r="V49" s="142">
        <f t="shared" si="25"/>
        <v>0</v>
      </c>
      <c r="W49" s="142">
        <f t="shared" si="25"/>
        <v>0</v>
      </c>
      <c r="X49" s="142">
        <f t="shared" si="25"/>
        <v>0</v>
      </c>
      <c r="Y49" s="142">
        <f t="shared" si="25"/>
        <v>0</v>
      </c>
      <c r="Z49" s="142">
        <f t="shared" si="25"/>
        <v>0</v>
      </c>
      <c r="AA49" s="142">
        <f t="shared" si="25"/>
        <v>0</v>
      </c>
      <c r="AB49" s="142">
        <f t="shared" si="25"/>
        <v>0</v>
      </c>
      <c r="AC49" s="142">
        <f t="shared" si="25"/>
        <v>0</v>
      </c>
      <c r="AD49" s="143">
        <f t="shared" si="21"/>
        <v>3415.4954784482761</v>
      </c>
    </row>
    <row r="50" spans="2:30" x14ac:dyDescent="0.25"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>
        <f>+AD49/0.87</f>
        <v>3925.8568717796279</v>
      </c>
    </row>
    <row r="51" spans="2:30" x14ac:dyDescent="0.25">
      <c r="B51" s="322" t="s">
        <v>29</v>
      </c>
      <c r="Q51" s="322" t="s">
        <v>29</v>
      </c>
    </row>
    <row r="52" spans="2:30" x14ac:dyDescent="0.25">
      <c r="B52" s="162"/>
      <c r="Q52" s="162"/>
    </row>
    <row r="53" spans="2:30" x14ac:dyDescent="0.25">
      <c r="B53" s="150" t="s">
        <v>44</v>
      </c>
      <c r="C53" s="146" t="s">
        <v>2</v>
      </c>
      <c r="D53" s="146" t="s">
        <v>3</v>
      </c>
      <c r="E53" s="146" t="s">
        <v>4</v>
      </c>
      <c r="F53" s="146" t="s">
        <v>5</v>
      </c>
      <c r="G53" s="146" t="s">
        <v>6</v>
      </c>
      <c r="H53" s="146" t="s">
        <v>7</v>
      </c>
      <c r="I53" s="146" t="s">
        <v>8</v>
      </c>
      <c r="J53" s="146" t="s">
        <v>9</v>
      </c>
      <c r="K53" s="146" t="s">
        <v>10</v>
      </c>
      <c r="L53" s="146" t="s">
        <v>11</v>
      </c>
      <c r="M53" s="146" t="s">
        <v>12</v>
      </c>
      <c r="N53" s="146" t="s">
        <v>13</v>
      </c>
      <c r="O53" s="147" t="s">
        <v>15</v>
      </c>
      <c r="P53" s="165"/>
      <c r="Q53" s="170" t="s">
        <v>44</v>
      </c>
      <c r="R53" s="178" t="s">
        <v>2</v>
      </c>
      <c r="S53" s="146" t="s">
        <v>3</v>
      </c>
      <c r="T53" s="146" t="s">
        <v>4</v>
      </c>
      <c r="U53" s="146" t="s">
        <v>5</v>
      </c>
      <c r="V53" s="146" t="s">
        <v>6</v>
      </c>
      <c r="W53" s="146" t="s">
        <v>7</v>
      </c>
      <c r="X53" s="146" t="s">
        <v>8</v>
      </c>
      <c r="Y53" s="146" t="s">
        <v>9</v>
      </c>
      <c r="Z53" s="146" t="s">
        <v>10</v>
      </c>
      <c r="AA53" s="146" t="s">
        <v>11</v>
      </c>
      <c r="AB53" s="146" t="s">
        <v>12</v>
      </c>
      <c r="AC53" s="168" t="s">
        <v>13</v>
      </c>
      <c r="AD53" s="168" t="s">
        <v>15</v>
      </c>
    </row>
    <row r="54" spans="2:30" x14ac:dyDescent="0.25">
      <c r="B54" s="235" t="s">
        <v>17</v>
      </c>
      <c r="C54" s="98">
        <f t="shared" ref="C54:O56" si="26">+C32/C20*100</f>
        <v>87.918262422242364</v>
      </c>
      <c r="D54" s="98">
        <f t="shared" ref="D54:I54" si="27">+D32/D20*100</f>
        <v>89.617924398170203</v>
      </c>
      <c r="E54" s="98">
        <f t="shared" si="27"/>
        <v>90.467063968860145</v>
      </c>
      <c r="F54" s="98">
        <f t="shared" si="27"/>
        <v>87.546352867836703</v>
      </c>
      <c r="G54" s="98" t="e">
        <f t="shared" si="27"/>
        <v>#DIV/0!</v>
      </c>
      <c r="H54" s="98" t="e">
        <f t="shared" si="27"/>
        <v>#DIV/0!</v>
      </c>
      <c r="I54" s="98" t="e">
        <f t="shared" si="27"/>
        <v>#DIV/0!</v>
      </c>
      <c r="J54" s="98" t="e">
        <f t="shared" si="26"/>
        <v>#DIV/0!</v>
      </c>
      <c r="K54" s="98" t="e">
        <f t="shared" si="26"/>
        <v>#DIV/0!</v>
      </c>
      <c r="L54" s="98" t="e">
        <f t="shared" si="26"/>
        <v>#DIV/0!</v>
      </c>
      <c r="M54" s="98" t="e">
        <f t="shared" si="26"/>
        <v>#DIV/0!</v>
      </c>
      <c r="N54" s="98" t="e">
        <f t="shared" si="26"/>
        <v>#DIV/0!</v>
      </c>
      <c r="O54" s="148">
        <f t="shared" si="26"/>
        <v>89.028813441912149</v>
      </c>
      <c r="P54" s="98"/>
      <c r="Q54" s="148" t="str">
        <f>+B54</f>
        <v>Residencial</v>
      </c>
      <c r="R54" s="169">
        <f t="shared" ref="R54:AD56" si="28">+R32/R20*100</f>
        <v>76.488888307350862</v>
      </c>
      <c r="S54" s="98">
        <f t="shared" si="28"/>
        <v>77.967594226408082</v>
      </c>
      <c r="T54" s="98">
        <f t="shared" si="28"/>
        <v>78.706345652908311</v>
      </c>
      <c r="U54" s="98">
        <f t="shared" si="28"/>
        <v>76.165326995017935</v>
      </c>
      <c r="V54" s="98" t="e">
        <f t="shared" si="28"/>
        <v>#DIV/0!</v>
      </c>
      <c r="W54" s="98" t="e">
        <f t="shared" si="28"/>
        <v>#DIV/0!</v>
      </c>
      <c r="X54" s="98" t="e">
        <f t="shared" si="28"/>
        <v>#DIV/0!</v>
      </c>
      <c r="Y54" s="98" t="e">
        <f t="shared" si="28"/>
        <v>#DIV/0!</v>
      </c>
      <c r="Z54" s="98" t="e">
        <f t="shared" si="28"/>
        <v>#DIV/0!</v>
      </c>
      <c r="AA54" s="98" t="e">
        <f t="shared" si="28"/>
        <v>#DIV/0!</v>
      </c>
      <c r="AB54" s="98" t="e">
        <f t="shared" si="28"/>
        <v>#DIV/0!</v>
      </c>
      <c r="AC54" s="197" t="e">
        <f t="shared" si="28"/>
        <v>#DIV/0!</v>
      </c>
      <c r="AD54" s="197">
        <f t="shared" si="28"/>
        <v>77.455067694463565</v>
      </c>
    </row>
    <row r="55" spans="2:30" x14ac:dyDescent="0.25">
      <c r="B55" s="235" t="s">
        <v>18</v>
      </c>
      <c r="C55" s="98">
        <f t="shared" ref="C55:I55" si="29">+C33/C21*100</f>
        <v>158.43590460403462</v>
      </c>
      <c r="D55" s="98">
        <f t="shared" si="29"/>
        <v>159.7495905527949</v>
      </c>
      <c r="E55" s="98">
        <f t="shared" si="29"/>
        <v>161.52431595382112</v>
      </c>
      <c r="F55" s="98">
        <f t="shared" si="29"/>
        <v>161.94738090691084</v>
      </c>
      <c r="G55" s="98" t="e">
        <f t="shared" si="29"/>
        <v>#DIV/0!</v>
      </c>
      <c r="H55" s="98" t="e">
        <f t="shared" si="29"/>
        <v>#DIV/0!</v>
      </c>
      <c r="I55" s="98" t="e">
        <f t="shared" si="29"/>
        <v>#DIV/0!</v>
      </c>
      <c r="J55" s="98" t="e">
        <f t="shared" si="26"/>
        <v>#DIV/0!</v>
      </c>
      <c r="K55" s="98" t="e">
        <f t="shared" si="26"/>
        <v>#DIV/0!</v>
      </c>
      <c r="L55" s="98" t="e">
        <f t="shared" si="26"/>
        <v>#DIV/0!</v>
      </c>
      <c r="M55" s="98" t="e">
        <f t="shared" si="26"/>
        <v>#DIV/0!</v>
      </c>
      <c r="N55" s="98" t="e">
        <f t="shared" si="26"/>
        <v>#DIV/0!</v>
      </c>
      <c r="O55" s="148">
        <f t="shared" si="26"/>
        <v>160.32837561058608</v>
      </c>
      <c r="P55" s="98"/>
      <c r="Q55" s="148" t="str">
        <f>+B55</f>
        <v>General</v>
      </c>
      <c r="R55" s="169">
        <f t="shared" si="28"/>
        <v>137.83923700551011</v>
      </c>
      <c r="S55" s="98">
        <f t="shared" si="28"/>
        <v>138.98214378093158</v>
      </c>
      <c r="T55" s="98">
        <f t="shared" si="28"/>
        <v>140.52615487982439</v>
      </c>
      <c r="U55" s="98">
        <f t="shared" si="28"/>
        <v>140.89422138901242</v>
      </c>
      <c r="V55" s="98" t="e">
        <f t="shared" si="28"/>
        <v>#DIV/0!</v>
      </c>
      <c r="W55" s="98" t="e">
        <f t="shared" si="28"/>
        <v>#DIV/0!</v>
      </c>
      <c r="X55" s="98" t="e">
        <f t="shared" si="28"/>
        <v>#DIV/0!</v>
      </c>
      <c r="Y55" s="98" t="e">
        <f t="shared" si="28"/>
        <v>#DIV/0!</v>
      </c>
      <c r="Z55" s="98" t="e">
        <f t="shared" si="28"/>
        <v>#DIV/0!</v>
      </c>
      <c r="AA55" s="98" t="e">
        <f t="shared" si="28"/>
        <v>#DIV/0!</v>
      </c>
      <c r="AB55" s="98" t="e">
        <f t="shared" si="28"/>
        <v>#DIV/0!</v>
      </c>
      <c r="AC55" s="197" t="e">
        <f t="shared" si="28"/>
        <v>#DIV/0!</v>
      </c>
      <c r="AD55" s="197">
        <f t="shared" si="28"/>
        <v>139.48568678120992</v>
      </c>
    </row>
    <row r="56" spans="2:30" x14ac:dyDescent="0.25">
      <c r="B56" s="235" t="s">
        <v>19</v>
      </c>
      <c r="C56" s="98">
        <f t="shared" ref="C56:I56" si="30">+C34/C22*100</f>
        <v>92.153467470000678</v>
      </c>
      <c r="D56" s="98">
        <f t="shared" si="30"/>
        <v>92.296799601528676</v>
      </c>
      <c r="E56" s="98">
        <f t="shared" si="30"/>
        <v>91.542579681510617</v>
      </c>
      <c r="F56" s="98">
        <f t="shared" si="30"/>
        <v>96.261041396542808</v>
      </c>
      <c r="G56" s="98" t="e">
        <f t="shared" si="30"/>
        <v>#DIV/0!</v>
      </c>
      <c r="H56" s="98" t="e">
        <f t="shared" si="30"/>
        <v>#DIV/0!</v>
      </c>
      <c r="I56" s="98" t="e">
        <f t="shared" si="30"/>
        <v>#DIV/0!</v>
      </c>
      <c r="J56" s="98" t="e">
        <f t="shared" si="26"/>
        <v>#DIV/0!</v>
      </c>
      <c r="K56" s="98" t="e">
        <f t="shared" si="26"/>
        <v>#DIV/0!</v>
      </c>
      <c r="L56" s="98" t="e">
        <f t="shared" si="26"/>
        <v>#DIV/0!</v>
      </c>
      <c r="M56" s="98" t="e">
        <f t="shared" si="26"/>
        <v>#DIV/0!</v>
      </c>
      <c r="N56" s="98" t="e">
        <f t="shared" si="26"/>
        <v>#DIV/0!</v>
      </c>
      <c r="O56" s="148">
        <f t="shared" si="26"/>
        <v>92.862861215864584</v>
      </c>
      <c r="P56" s="98"/>
      <c r="Q56" s="148" t="str">
        <f>+B56</f>
        <v>Industrial</v>
      </c>
      <c r="R56" s="169">
        <f t="shared" si="28"/>
        <v>80.173516698900599</v>
      </c>
      <c r="S56" s="98">
        <f t="shared" si="28"/>
        <v>80.298215653329947</v>
      </c>
      <c r="T56" s="98">
        <f t="shared" si="28"/>
        <v>79.642044322914245</v>
      </c>
      <c r="U56" s="98">
        <f t="shared" si="28"/>
        <v>83.747106014992255</v>
      </c>
      <c r="V56" s="98" t="e">
        <f t="shared" si="28"/>
        <v>#DIV/0!</v>
      </c>
      <c r="W56" s="98" t="e">
        <f t="shared" si="28"/>
        <v>#DIV/0!</v>
      </c>
      <c r="X56" s="98" t="e">
        <f t="shared" si="28"/>
        <v>#DIV/0!</v>
      </c>
      <c r="Y56" s="98" t="e">
        <f t="shared" si="28"/>
        <v>#DIV/0!</v>
      </c>
      <c r="Z56" s="98" t="e">
        <f t="shared" si="28"/>
        <v>#DIV/0!</v>
      </c>
      <c r="AA56" s="98" t="e">
        <f t="shared" si="28"/>
        <v>#DIV/0!</v>
      </c>
      <c r="AB56" s="98" t="e">
        <f t="shared" si="28"/>
        <v>#DIV/0!</v>
      </c>
      <c r="AC56" s="197" t="e">
        <f t="shared" si="28"/>
        <v>#DIV/0!</v>
      </c>
      <c r="AD56" s="197">
        <f t="shared" si="28"/>
        <v>80.7906892578022</v>
      </c>
    </row>
    <row r="57" spans="2:30" x14ac:dyDescent="0.25">
      <c r="B57" s="235" t="s">
        <v>91</v>
      </c>
      <c r="C57" s="169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148"/>
      <c r="P57" s="98"/>
      <c r="Q57" s="148" t="str">
        <f t="shared" ref="Q57:Q59" si="31">+B57</f>
        <v>Minería</v>
      </c>
      <c r="R57" s="169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197"/>
      <c r="AD57" s="197"/>
    </row>
    <row r="58" spans="2:30" x14ac:dyDescent="0.25">
      <c r="B58" s="235" t="s">
        <v>21</v>
      </c>
      <c r="C58" s="169">
        <f t="shared" ref="C58:O60" si="32">+C36/C24*100</f>
        <v>126.67585588675027</v>
      </c>
      <c r="D58" s="98">
        <f t="shared" si="32"/>
        <v>127.44827254567505</v>
      </c>
      <c r="E58" s="98">
        <f t="shared" si="32"/>
        <v>128.89663164720943</v>
      </c>
      <c r="F58" s="98">
        <f t="shared" si="32"/>
        <v>129.86212543054009</v>
      </c>
      <c r="G58" s="98" t="e">
        <f t="shared" si="32"/>
        <v>#DIV/0!</v>
      </c>
      <c r="H58" s="98" t="e">
        <f t="shared" si="32"/>
        <v>#DIV/0!</v>
      </c>
      <c r="I58" s="98" t="e">
        <f t="shared" si="32"/>
        <v>#DIV/0!</v>
      </c>
      <c r="J58" s="98" t="e">
        <f t="shared" si="32"/>
        <v>#DIV/0!</v>
      </c>
      <c r="K58" s="98" t="e">
        <f t="shared" si="32"/>
        <v>#DIV/0!</v>
      </c>
      <c r="L58" s="98" t="e">
        <f t="shared" si="32"/>
        <v>#DIV/0!</v>
      </c>
      <c r="M58" s="98" t="e">
        <f t="shared" si="32"/>
        <v>#DIV/0!</v>
      </c>
      <c r="N58" s="98" t="e">
        <f t="shared" si="32"/>
        <v>#DIV/0!</v>
      </c>
      <c r="O58" s="148">
        <f t="shared" si="32"/>
        <v>128.18957427920955</v>
      </c>
      <c r="P58" s="98"/>
      <c r="Q58" s="148" t="str">
        <f t="shared" si="31"/>
        <v>Alumbrado Público</v>
      </c>
      <c r="R58" s="169">
        <f t="shared" ref="R58:AD60" si="33">+R36/R24*100</f>
        <v>110.20799462147275</v>
      </c>
      <c r="S58" s="98">
        <f t="shared" si="33"/>
        <v>110.87999711473731</v>
      </c>
      <c r="T58" s="98">
        <f t="shared" si="33"/>
        <v>112.14006953307222</v>
      </c>
      <c r="U58" s="98">
        <f t="shared" si="33"/>
        <v>112.98004912456987</v>
      </c>
      <c r="V58" s="98" t="e">
        <f t="shared" si="33"/>
        <v>#DIV/0!</v>
      </c>
      <c r="W58" s="98" t="e">
        <f t="shared" si="33"/>
        <v>#DIV/0!</v>
      </c>
      <c r="X58" s="98" t="e">
        <f t="shared" si="33"/>
        <v>#DIV/0!</v>
      </c>
      <c r="Y58" s="98" t="e">
        <f t="shared" si="33"/>
        <v>#DIV/0!</v>
      </c>
      <c r="Z58" s="98" t="e">
        <f t="shared" si="33"/>
        <v>#DIV/0!</v>
      </c>
      <c r="AA58" s="98" t="e">
        <f t="shared" si="33"/>
        <v>#DIV/0!</v>
      </c>
      <c r="AB58" s="98" t="e">
        <f t="shared" si="33"/>
        <v>#DIV/0!</v>
      </c>
      <c r="AC58" s="197" t="e">
        <f t="shared" si="33"/>
        <v>#DIV/0!</v>
      </c>
      <c r="AD58" s="197">
        <f t="shared" si="33"/>
        <v>111.52492962291234</v>
      </c>
    </row>
    <row r="59" spans="2:30" x14ac:dyDescent="0.25">
      <c r="B59" s="163" t="s">
        <v>22</v>
      </c>
      <c r="C59" s="169">
        <f t="shared" si="32"/>
        <v>86.446172557183374</v>
      </c>
      <c r="D59" s="98">
        <f t="shared" si="32"/>
        <v>87.251757517643753</v>
      </c>
      <c r="E59" s="98">
        <f t="shared" si="32"/>
        <v>88.417848499369427</v>
      </c>
      <c r="F59" s="98">
        <f t="shared" si="32"/>
        <v>88.915559644026914</v>
      </c>
      <c r="G59" s="98" t="e">
        <f t="shared" si="32"/>
        <v>#DIV/0!</v>
      </c>
      <c r="H59" s="98" t="e">
        <f t="shared" si="32"/>
        <v>#DIV/0!</v>
      </c>
      <c r="I59" s="98" t="e">
        <f t="shared" si="32"/>
        <v>#DIV/0!</v>
      </c>
      <c r="J59" s="98" t="e">
        <f t="shared" si="32"/>
        <v>#DIV/0!</v>
      </c>
      <c r="K59" s="98" t="e">
        <f t="shared" si="32"/>
        <v>#DIV/0!</v>
      </c>
      <c r="L59" s="98" t="e">
        <f t="shared" si="32"/>
        <v>#DIV/0!</v>
      </c>
      <c r="M59" s="98" t="e">
        <f t="shared" si="32"/>
        <v>#DIV/0!</v>
      </c>
      <c r="N59" s="98" t="e">
        <f t="shared" si="32"/>
        <v>#DIV/0!</v>
      </c>
      <c r="O59" s="148">
        <f t="shared" si="32"/>
        <v>87.728761531003627</v>
      </c>
      <c r="P59" s="98"/>
      <c r="Q59" s="148" t="str">
        <f t="shared" si="31"/>
        <v>Otros</v>
      </c>
      <c r="R59" s="169">
        <f t="shared" si="33"/>
        <v>75.208170124749529</v>
      </c>
      <c r="S59" s="98">
        <f t="shared" si="33"/>
        <v>75.909029040350063</v>
      </c>
      <c r="T59" s="98">
        <f t="shared" si="33"/>
        <v>76.923528194451407</v>
      </c>
      <c r="U59" s="98">
        <f t="shared" si="33"/>
        <v>77.356536890303417</v>
      </c>
      <c r="V59" s="98" t="e">
        <f t="shared" si="33"/>
        <v>#DIV/0!</v>
      </c>
      <c r="W59" s="98" t="e">
        <f t="shared" si="33"/>
        <v>#DIV/0!</v>
      </c>
      <c r="X59" s="98" t="e">
        <f t="shared" si="33"/>
        <v>#DIV/0!</v>
      </c>
      <c r="Y59" s="98" t="e">
        <f t="shared" si="33"/>
        <v>#DIV/0!</v>
      </c>
      <c r="Z59" s="98" t="e">
        <f t="shared" si="33"/>
        <v>#DIV/0!</v>
      </c>
      <c r="AA59" s="98" t="e">
        <f t="shared" si="33"/>
        <v>#DIV/0!</v>
      </c>
      <c r="AB59" s="98" t="e">
        <f t="shared" si="33"/>
        <v>#DIV/0!</v>
      </c>
      <c r="AC59" s="197" t="e">
        <f t="shared" si="33"/>
        <v>#DIV/0!</v>
      </c>
      <c r="AD59" s="197">
        <f t="shared" si="33"/>
        <v>76.324022531973171</v>
      </c>
    </row>
    <row r="60" spans="2:30" x14ac:dyDescent="0.25">
      <c r="B60" s="149" t="s">
        <v>14</v>
      </c>
      <c r="C60" s="149">
        <f t="shared" si="32"/>
        <v>105.93724261265953</v>
      </c>
      <c r="D60" s="142">
        <f t="shared" si="32"/>
        <v>107.4517330898414</v>
      </c>
      <c r="E60" s="142">
        <f t="shared" si="32"/>
        <v>108.61116377102439</v>
      </c>
      <c r="F60" s="142">
        <f t="shared" si="32"/>
        <v>108.70444923560017</v>
      </c>
      <c r="G60" s="142" t="e">
        <f t="shared" si="32"/>
        <v>#DIV/0!</v>
      </c>
      <c r="H60" s="142" t="e">
        <f t="shared" si="32"/>
        <v>#DIV/0!</v>
      </c>
      <c r="I60" s="142" t="e">
        <f t="shared" si="32"/>
        <v>#DIV/0!</v>
      </c>
      <c r="J60" s="142" t="e">
        <f t="shared" si="32"/>
        <v>#DIV/0!</v>
      </c>
      <c r="K60" s="142" t="e">
        <f t="shared" si="32"/>
        <v>#DIV/0!</v>
      </c>
      <c r="L60" s="142" t="e">
        <f t="shared" si="32"/>
        <v>#DIV/0!</v>
      </c>
      <c r="M60" s="142" t="e">
        <f t="shared" si="32"/>
        <v>#DIV/0!</v>
      </c>
      <c r="N60" s="142" t="e">
        <f t="shared" si="32"/>
        <v>#DIV/0!</v>
      </c>
      <c r="O60" s="143">
        <f t="shared" si="32"/>
        <v>107.6075573008292</v>
      </c>
      <c r="P60" s="152"/>
      <c r="Q60" s="149" t="s">
        <v>14</v>
      </c>
      <c r="R60" s="149">
        <f t="shared" si="33"/>
        <v>92.165401073013797</v>
      </c>
      <c r="S60" s="142">
        <f t="shared" si="33"/>
        <v>93.483007788161999</v>
      </c>
      <c r="T60" s="142">
        <f t="shared" si="33"/>
        <v>94.491712480791222</v>
      </c>
      <c r="U60" s="142">
        <f t="shared" si="33"/>
        <v>94.572870834972136</v>
      </c>
      <c r="V60" s="142" t="e">
        <f t="shared" si="33"/>
        <v>#DIV/0!</v>
      </c>
      <c r="W60" s="142" t="e">
        <f t="shared" si="33"/>
        <v>#DIV/0!</v>
      </c>
      <c r="X60" s="142" t="e">
        <f t="shared" si="33"/>
        <v>#DIV/0!</v>
      </c>
      <c r="Y60" s="142" t="e">
        <f t="shared" si="33"/>
        <v>#DIV/0!</v>
      </c>
      <c r="Z60" s="142" t="e">
        <f t="shared" si="33"/>
        <v>#DIV/0!</v>
      </c>
      <c r="AA60" s="142" t="e">
        <f t="shared" si="33"/>
        <v>#DIV/0!</v>
      </c>
      <c r="AB60" s="142" t="e">
        <f t="shared" si="33"/>
        <v>#DIV/0!</v>
      </c>
      <c r="AC60" s="177" t="e">
        <f t="shared" si="33"/>
        <v>#DIV/0!</v>
      </c>
      <c r="AD60" s="177">
        <f t="shared" si="33"/>
        <v>93.618574851721419</v>
      </c>
    </row>
    <row r="61" spans="2:30" x14ac:dyDescent="0.25"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>
        <f>+AD60/0.87</f>
        <v>107.60755730082921</v>
      </c>
    </row>
    <row r="62" spans="2:30" x14ac:dyDescent="0.25">
      <c r="B62" s="322" t="s">
        <v>42</v>
      </c>
      <c r="Q62" s="322" t="s">
        <v>42</v>
      </c>
    </row>
    <row r="63" spans="2:30" x14ac:dyDescent="0.25">
      <c r="B63" s="162"/>
      <c r="Q63" s="162"/>
    </row>
    <row r="64" spans="2:30" x14ac:dyDescent="0.25">
      <c r="B64" s="150" t="s">
        <v>44</v>
      </c>
      <c r="C64" s="146" t="s">
        <v>2</v>
      </c>
      <c r="D64" s="146" t="s">
        <v>3</v>
      </c>
      <c r="E64" s="146" t="s">
        <v>4</v>
      </c>
      <c r="F64" s="146" t="s">
        <v>5</v>
      </c>
      <c r="G64" s="146" t="s">
        <v>6</v>
      </c>
      <c r="H64" s="146" t="s">
        <v>7</v>
      </c>
      <c r="I64" s="146" t="s">
        <v>8</v>
      </c>
      <c r="J64" s="146" t="s">
        <v>9</v>
      </c>
      <c r="K64" s="146" t="s">
        <v>10</v>
      </c>
      <c r="L64" s="146" t="s">
        <v>11</v>
      </c>
      <c r="M64" s="146" t="s">
        <v>12</v>
      </c>
      <c r="N64" s="146" t="s">
        <v>13</v>
      </c>
      <c r="O64" s="147" t="s">
        <v>15</v>
      </c>
      <c r="P64" s="165"/>
      <c r="Q64" s="170" t="s">
        <v>44</v>
      </c>
      <c r="R64" s="178" t="s">
        <v>2</v>
      </c>
      <c r="S64" s="146" t="s">
        <v>3</v>
      </c>
      <c r="T64" s="146" t="s">
        <v>4</v>
      </c>
      <c r="U64" s="146" t="s">
        <v>5</v>
      </c>
      <c r="V64" s="146" t="s">
        <v>6</v>
      </c>
      <c r="W64" s="146" t="s">
        <v>7</v>
      </c>
      <c r="X64" s="146" t="s">
        <v>8</v>
      </c>
      <c r="Y64" s="146" t="s">
        <v>9</v>
      </c>
      <c r="Z64" s="146" t="s">
        <v>10</v>
      </c>
      <c r="AA64" s="146" t="s">
        <v>11</v>
      </c>
      <c r="AB64" s="146" t="s">
        <v>12</v>
      </c>
      <c r="AC64" s="168" t="s">
        <v>13</v>
      </c>
      <c r="AD64" s="147" t="s">
        <v>15</v>
      </c>
    </row>
    <row r="65" spans="2:30" x14ac:dyDescent="0.25">
      <c r="B65" s="235" t="s">
        <v>17</v>
      </c>
      <c r="C65" s="169">
        <f t="shared" ref="C65:O67" si="34">+C43/C20*100</f>
        <v>12.631934256069306</v>
      </c>
      <c r="D65" s="98">
        <f t="shared" si="34"/>
        <v>12.876138562955489</v>
      </c>
      <c r="E65" s="98">
        <f t="shared" si="34"/>
        <v>12.998141374836228</v>
      </c>
      <c r="F65" s="98">
        <f t="shared" si="34"/>
        <v>12.578498975263894</v>
      </c>
      <c r="G65" s="98" t="e">
        <f t="shared" si="34"/>
        <v>#DIV/0!</v>
      </c>
      <c r="H65" s="98" t="e">
        <f t="shared" si="34"/>
        <v>#DIV/0!</v>
      </c>
      <c r="I65" s="98" t="e">
        <f t="shared" si="34"/>
        <v>#DIV/0!</v>
      </c>
      <c r="J65" s="98" t="e">
        <f t="shared" si="34"/>
        <v>#DIV/0!</v>
      </c>
      <c r="K65" s="98" t="e">
        <f t="shared" si="34"/>
        <v>#DIV/0!</v>
      </c>
      <c r="L65" s="98" t="e">
        <f t="shared" si="34"/>
        <v>#DIV/0!</v>
      </c>
      <c r="M65" s="98" t="e">
        <f t="shared" si="34"/>
        <v>#DIV/0!</v>
      </c>
      <c r="N65" s="98" t="e">
        <f t="shared" si="34"/>
        <v>#DIV/0!</v>
      </c>
      <c r="O65" s="148">
        <f t="shared" si="34"/>
        <v>12.79149618418278</v>
      </c>
      <c r="P65" s="98"/>
      <c r="Q65" s="148" t="str">
        <f>+B65</f>
        <v>Residencial</v>
      </c>
      <c r="R65" s="169">
        <f t="shared" ref="R65:AD67" si="35">+R43/R20*100</f>
        <v>10.989782802780296</v>
      </c>
      <c r="S65" s="98">
        <f t="shared" si="35"/>
        <v>11.202240549771275</v>
      </c>
      <c r="T65" s="98">
        <f t="shared" si="35"/>
        <v>11.308382996107518</v>
      </c>
      <c r="U65" s="98">
        <f t="shared" si="35"/>
        <v>10.943294108479588</v>
      </c>
      <c r="V65" s="98" t="e">
        <f t="shared" si="35"/>
        <v>#DIV/0!</v>
      </c>
      <c r="W65" s="98" t="e">
        <f t="shared" si="35"/>
        <v>#DIV/0!</v>
      </c>
      <c r="X65" s="98" t="e">
        <f t="shared" si="35"/>
        <v>#DIV/0!</v>
      </c>
      <c r="Y65" s="98" t="e">
        <f t="shared" si="35"/>
        <v>#DIV/0!</v>
      </c>
      <c r="Z65" s="98" t="e">
        <f t="shared" si="35"/>
        <v>#DIV/0!</v>
      </c>
      <c r="AA65" s="98" t="e">
        <f t="shared" si="35"/>
        <v>#DIV/0!</v>
      </c>
      <c r="AB65" s="98" t="e">
        <f t="shared" si="35"/>
        <v>#DIV/0!</v>
      </c>
      <c r="AC65" s="197" t="e">
        <f t="shared" si="35"/>
        <v>#DIV/0!</v>
      </c>
      <c r="AD65" s="148">
        <f t="shared" si="35"/>
        <v>11.128601680239019</v>
      </c>
    </row>
    <row r="66" spans="2:30" x14ac:dyDescent="0.25">
      <c r="B66" s="235" t="s">
        <v>18</v>
      </c>
      <c r="C66" s="169">
        <f t="shared" si="34"/>
        <v>22.763779397131408</v>
      </c>
      <c r="D66" s="98">
        <f t="shared" si="34"/>
        <v>22.952527378275128</v>
      </c>
      <c r="E66" s="98">
        <f t="shared" si="34"/>
        <v>23.207516660031771</v>
      </c>
      <c r="F66" s="98">
        <f t="shared" si="34"/>
        <v>23.268301854441216</v>
      </c>
      <c r="G66" s="98" t="e">
        <f t="shared" si="34"/>
        <v>#DIV/0!</v>
      </c>
      <c r="H66" s="98" t="e">
        <f t="shared" si="34"/>
        <v>#DIV/0!</v>
      </c>
      <c r="I66" s="98" t="e">
        <f t="shared" si="34"/>
        <v>#DIV/0!</v>
      </c>
      <c r="J66" s="98" t="e">
        <f t="shared" si="34"/>
        <v>#DIV/0!</v>
      </c>
      <c r="K66" s="98" t="e">
        <f t="shared" si="34"/>
        <v>#DIV/0!</v>
      </c>
      <c r="L66" s="98" t="e">
        <f t="shared" si="34"/>
        <v>#DIV/0!</v>
      </c>
      <c r="M66" s="98" t="e">
        <f t="shared" si="34"/>
        <v>#DIV/0!</v>
      </c>
      <c r="N66" s="98" t="e">
        <f t="shared" si="34"/>
        <v>#DIV/0!</v>
      </c>
      <c r="O66" s="148">
        <f t="shared" si="34"/>
        <v>23.035686150946276</v>
      </c>
      <c r="P66" s="98"/>
      <c r="Q66" s="148" t="str">
        <f>+B66</f>
        <v>General</v>
      </c>
      <c r="R66" s="169">
        <f t="shared" si="35"/>
        <v>19.804488075504327</v>
      </c>
      <c r="S66" s="98">
        <f t="shared" si="35"/>
        <v>19.968698819099362</v>
      </c>
      <c r="T66" s="98">
        <f t="shared" si="35"/>
        <v>20.190539494227639</v>
      </c>
      <c r="U66" s="98">
        <f t="shared" si="35"/>
        <v>20.243422613363855</v>
      </c>
      <c r="V66" s="98" t="e">
        <f t="shared" si="35"/>
        <v>#DIV/0!</v>
      </c>
      <c r="W66" s="98" t="e">
        <f t="shared" si="35"/>
        <v>#DIV/0!</v>
      </c>
      <c r="X66" s="98" t="e">
        <f t="shared" si="35"/>
        <v>#DIV/0!</v>
      </c>
      <c r="Y66" s="98" t="e">
        <f t="shared" si="35"/>
        <v>#DIV/0!</v>
      </c>
      <c r="Z66" s="98" t="e">
        <f t="shared" si="35"/>
        <v>#DIV/0!</v>
      </c>
      <c r="AA66" s="98" t="e">
        <f t="shared" si="35"/>
        <v>#DIV/0!</v>
      </c>
      <c r="AB66" s="98" t="e">
        <f t="shared" si="35"/>
        <v>#DIV/0!</v>
      </c>
      <c r="AC66" s="197" t="e">
        <f t="shared" si="35"/>
        <v>#DIV/0!</v>
      </c>
      <c r="AD66" s="148">
        <f t="shared" si="35"/>
        <v>20.04104695132326</v>
      </c>
    </row>
    <row r="67" spans="2:30" x14ac:dyDescent="0.25">
      <c r="B67" s="235" t="s">
        <v>19</v>
      </c>
      <c r="C67" s="169">
        <f t="shared" si="34"/>
        <v>13.240440728448375</v>
      </c>
      <c r="D67" s="98">
        <f t="shared" si="34"/>
        <v>13.261034425506995</v>
      </c>
      <c r="E67" s="98">
        <f t="shared" si="34"/>
        <v>13.152669494469915</v>
      </c>
      <c r="F67" s="98">
        <f t="shared" si="34"/>
        <v>13.830609396055001</v>
      </c>
      <c r="G67" s="98" t="e">
        <f t="shared" si="34"/>
        <v>#DIV/0!</v>
      </c>
      <c r="H67" s="98" t="e">
        <f t="shared" si="34"/>
        <v>#DIV/0!</v>
      </c>
      <c r="I67" s="98" t="e">
        <f t="shared" si="34"/>
        <v>#DIV/0!</v>
      </c>
      <c r="J67" s="98" t="e">
        <f t="shared" si="34"/>
        <v>#DIV/0!</v>
      </c>
      <c r="K67" s="98" t="e">
        <f t="shared" si="34"/>
        <v>#DIV/0!</v>
      </c>
      <c r="L67" s="98" t="e">
        <f t="shared" si="34"/>
        <v>#DIV/0!</v>
      </c>
      <c r="M67" s="98" t="e">
        <f t="shared" si="34"/>
        <v>#DIV/0!</v>
      </c>
      <c r="N67" s="98" t="e">
        <f t="shared" si="34"/>
        <v>#DIV/0!</v>
      </c>
      <c r="O67" s="148">
        <f t="shared" si="34"/>
        <v>13.342365117221922</v>
      </c>
      <c r="P67" s="98"/>
      <c r="Q67" s="148" t="str">
        <f>+B67</f>
        <v>Industrial</v>
      </c>
      <c r="R67" s="169">
        <f t="shared" si="35"/>
        <v>11.519183433750085</v>
      </c>
      <c r="S67" s="98">
        <f t="shared" si="35"/>
        <v>11.537099950191084</v>
      </c>
      <c r="T67" s="98">
        <f t="shared" si="35"/>
        <v>11.442822460188827</v>
      </c>
      <c r="U67" s="98">
        <f t="shared" si="35"/>
        <v>12.032630174567851</v>
      </c>
      <c r="V67" s="98" t="e">
        <f t="shared" si="35"/>
        <v>#DIV/0!</v>
      </c>
      <c r="W67" s="98" t="e">
        <f t="shared" si="35"/>
        <v>#DIV/0!</v>
      </c>
      <c r="X67" s="98" t="e">
        <f t="shared" si="35"/>
        <v>#DIV/0!</v>
      </c>
      <c r="Y67" s="98" t="e">
        <f t="shared" si="35"/>
        <v>#DIV/0!</v>
      </c>
      <c r="Z67" s="98" t="e">
        <f t="shared" si="35"/>
        <v>#DIV/0!</v>
      </c>
      <c r="AA67" s="98" t="e">
        <f t="shared" si="35"/>
        <v>#DIV/0!</v>
      </c>
      <c r="AB67" s="98" t="e">
        <f t="shared" si="35"/>
        <v>#DIV/0!</v>
      </c>
      <c r="AC67" s="197" t="e">
        <f t="shared" si="35"/>
        <v>#DIV/0!</v>
      </c>
      <c r="AD67" s="148">
        <f t="shared" si="35"/>
        <v>11.607857651983073</v>
      </c>
    </row>
    <row r="68" spans="2:30" x14ac:dyDescent="0.25">
      <c r="B68" s="235" t="s">
        <v>91</v>
      </c>
      <c r="C68" s="169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148"/>
      <c r="P68" s="98"/>
      <c r="Q68" s="148" t="str">
        <f t="shared" ref="Q68:Q70" si="36">+B68</f>
        <v>Minería</v>
      </c>
      <c r="R68" s="169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197"/>
      <c r="AD68" s="148"/>
    </row>
    <row r="69" spans="2:30" x14ac:dyDescent="0.25">
      <c r="B69" s="235" t="s">
        <v>21</v>
      </c>
      <c r="C69" s="169">
        <f t="shared" ref="C69:O71" si="37">+C47/C24*100</f>
        <v>18.200554006716992</v>
      </c>
      <c r="D69" s="98">
        <f t="shared" si="37"/>
        <v>18.311533411734921</v>
      </c>
      <c r="E69" s="98">
        <f t="shared" si="37"/>
        <v>18.51963098379446</v>
      </c>
      <c r="F69" s="98">
        <f t="shared" si="37"/>
        <v>18.658351354962655</v>
      </c>
      <c r="G69" s="98" t="e">
        <f t="shared" si="37"/>
        <v>#DIV/0!</v>
      </c>
      <c r="H69" s="98" t="e">
        <f t="shared" si="37"/>
        <v>#DIV/0!</v>
      </c>
      <c r="I69" s="98" t="e">
        <f t="shared" si="37"/>
        <v>#DIV/0!</v>
      </c>
      <c r="J69" s="98" t="e">
        <f t="shared" si="37"/>
        <v>#DIV/0!</v>
      </c>
      <c r="K69" s="98" t="e">
        <f t="shared" si="37"/>
        <v>#DIV/0!</v>
      </c>
      <c r="L69" s="98" t="e">
        <f t="shared" si="37"/>
        <v>#DIV/0!</v>
      </c>
      <c r="M69" s="98" t="e">
        <f t="shared" si="37"/>
        <v>#DIV/0!</v>
      </c>
      <c r="N69" s="98" t="e">
        <f t="shared" si="37"/>
        <v>#DIV/0!</v>
      </c>
      <c r="O69" s="148">
        <f t="shared" si="37"/>
        <v>18.418042281495627</v>
      </c>
      <c r="P69" s="98"/>
      <c r="Q69" s="148" t="str">
        <f t="shared" si="36"/>
        <v>Alumbrado Público</v>
      </c>
      <c r="R69" s="169">
        <f t="shared" ref="R69:AD71" si="38">+R47/R24*100</f>
        <v>15.834481985843784</v>
      </c>
      <c r="S69" s="98">
        <f t="shared" si="38"/>
        <v>15.931034068209382</v>
      </c>
      <c r="T69" s="98">
        <f t="shared" si="38"/>
        <v>16.112078955901179</v>
      </c>
      <c r="U69" s="98">
        <f t="shared" si="38"/>
        <v>16.232765678817511</v>
      </c>
      <c r="V69" s="98" t="e">
        <f t="shared" si="38"/>
        <v>#DIV/0!</v>
      </c>
      <c r="W69" s="98" t="e">
        <f t="shared" si="38"/>
        <v>#DIV/0!</v>
      </c>
      <c r="X69" s="98" t="e">
        <f t="shared" si="38"/>
        <v>#DIV/0!</v>
      </c>
      <c r="Y69" s="98" t="e">
        <f t="shared" si="38"/>
        <v>#DIV/0!</v>
      </c>
      <c r="Z69" s="98" t="e">
        <f t="shared" si="38"/>
        <v>#DIV/0!</v>
      </c>
      <c r="AA69" s="98" t="e">
        <f t="shared" si="38"/>
        <v>#DIV/0!</v>
      </c>
      <c r="AB69" s="98" t="e">
        <f t="shared" si="38"/>
        <v>#DIV/0!</v>
      </c>
      <c r="AC69" s="197" t="e">
        <f t="shared" si="38"/>
        <v>#DIV/0!</v>
      </c>
      <c r="AD69" s="148">
        <f t="shared" si="38"/>
        <v>16.023696784901194</v>
      </c>
    </row>
    <row r="70" spans="2:30" x14ac:dyDescent="0.25">
      <c r="B70" s="235" t="s">
        <v>22</v>
      </c>
      <c r="C70" s="169">
        <f t="shared" si="37"/>
        <v>12.420427091549335</v>
      </c>
      <c r="D70" s="98">
        <f t="shared" si="37"/>
        <v>12.536172057132722</v>
      </c>
      <c r="E70" s="98">
        <f t="shared" si="37"/>
        <v>12.703713864851929</v>
      </c>
      <c r="F70" s="98">
        <f t="shared" si="37"/>
        <v>12.775224086785478</v>
      </c>
      <c r="G70" s="98" t="e">
        <f t="shared" si="37"/>
        <v>#DIV/0!</v>
      </c>
      <c r="H70" s="98" t="e">
        <f t="shared" si="37"/>
        <v>#DIV/0!</v>
      </c>
      <c r="I70" s="98" t="e">
        <f t="shared" si="37"/>
        <v>#DIV/0!</v>
      </c>
      <c r="J70" s="98" t="e">
        <f t="shared" si="37"/>
        <v>#DIV/0!</v>
      </c>
      <c r="K70" s="98" t="e">
        <f t="shared" si="37"/>
        <v>#DIV/0!</v>
      </c>
      <c r="L70" s="98" t="e">
        <f t="shared" si="37"/>
        <v>#DIV/0!</v>
      </c>
      <c r="M70" s="98" t="e">
        <f t="shared" si="37"/>
        <v>#DIV/0!</v>
      </c>
      <c r="N70" s="98" t="e">
        <f t="shared" si="37"/>
        <v>#DIV/0!</v>
      </c>
      <c r="O70" s="148">
        <f t="shared" si="37"/>
        <v>12.604707116523512</v>
      </c>
      <c r="P70" s="98"/>
      <c r="Q70" s="148" t="str">
        <f t="shared" si="36"/>
        <v>Otros</v>
      </c>
      <c r="R70" s="169">
        <f t="shared" si="38"/>
        <v>10.805771569647922</v>
      </c>
      <c r="S70" s="98">
        <f t="shared" si="38"/>
        <v>10.906469689705469</v>
      </c>
      <c r="T70" s="98">
        <f t="shared" si="38"/>
        <v>11.052231062421178</v>
      </c>
      <c r="U70" s="98">
        <f t="shared" si="38"/>
        <v>11.114444955503364</v>
      </c>
      <c r="V70" s="98" t="e">
        <f t="shared" si="38"/>
        <v>#DIV/0!</v>
      </c>
      <c r="W70" s="98" t="e">
        <f t="shared" si="38"/>
        <v>#DIV/0!</v>
      </c>
      <c r="X70" s="98" t="e">
        <f t="shared" si="38"/>
        <v>#DIV/0!</v>
      </c>
      <c r="Y70" s="98" t="e">
        <f t="shared" si="38"/>
        <v>#DIV/0!</v>
      </c>
      <c r="Z70" s="98" t="e">
        <f t="shared" si="38"/>
        <v>#DIV/0!</v>
      </c>
      <c r="AA70" s="98" t="e">
        <f t="shared" si="38"/>
        <v>#DIV/0!</v>
      </c>
      <c r="AB70" s="98" t="e">
        <f t="shared" si="38"/>
        <v>#DIV/0!</v>
      </c>
      <c r="AC70" s="197" t="e">
        <f t="shared" si="38"/>
        <v>#DIV/0!</v>
      </c>
      <c r="AD70" s="148">
        <f t="shared" si="38"/>
        <v>10.966095191375453</v>
      </c>
    </row>
    <row r="71" spans="2:30" x14ac:dyDescent="0.25">
      <c r="B71" s="149" t="s">
        <v>14</v>
      </c>
      <c r="C71" s="149">
        <f t="shared" si="37"/>
        <v>15.220868191474068</v>
      </c>
      <c r="D71" s="142">
        <f t="shared" si="37"/>
        <v>15.438467397965717</v>
      </c>
      <c r="E71" s="142">
        <f t="shared" si="37"/>
        <v>15.60505226595178</v>
      </c>
      <c r="F71" s="142">
        <f t="shared" si="37"/>
        <v>15.61845534994255</v>
      </c>
      <c r="G71" s="142" t="e">
        <f t="shared" si="37"/>
        <v>#DIV/0!</v>
      </c>
      <c r="H71" s="142" t="e">
        <f t="shared" si="37"/>
        <v>#DIV/0!</v>
      </c>
      <c r="I71" s="142" t="e">
        <f t="shared" si="37"/>
        <v>#DIV/0!</v>
      </c>
      <c r="J71" s="142" t="e">
        <f t="shared" si="37"/>
        <v>#DIV/0!</v>
      </c>
      <c r="K71" s="142" t="e">
        <f t="shared" si="37"/>
        <v>#DIV/0!</v>
      </c>
      <c r="L71" s="142" t="e">
        <f t="shared" si="37"/>
        <v>#DIV/0!</v>
      </c>
      <c r="M71" s="142" t="e">
        <f t="shared" si="37"/>
        <v>#DIV/0!</v>
      </c>
      <c r="N71" s="142" t="e">
        <f t="shared" si="37"/>
        <v>#DIV/0!</v>
      </c>
      <c r="O71" s="143">
        <f t="shared" si="37"/>
        <v>15.460855934027185</v>
      </c>
      <c r="P71" s="152"/>
      <c r="Q71" s="149" t="s">
        <v>14</v>
      </c>
      <c r="R71" s="149">
        <f t="shared" si="38"/>
        <v>13.242155326582441</v>
      </c>
      <c r="S71" s="142">
        <f t="shared" si="38"/>
        <v>13.431466636230175</v>
      </c>
      <c r="T71" s="142">
        <f t="shared" si="38"/>
        <v>13.576395471378049</v>
      </c>
      <c r="U71" s="142">
        <f t="shared" si="38"/>
        <v>13.588056154450021</v>
      </c>
      <c r="V71" s="142" t="e">
        <f t="shared" si="38"/>
        <v>#DIV/0!</v>
      </c>
      <c r="W71" s="142" t="e">
        <f t="shared" si="38"/>
        <v>#DIV/0!</v>
      </c>
      <c r="X71" s="142" t="e">
        <f t="shared" si="38"/>
        <v>#DIV/0!</v>
      </c>
      <c r="Y71" s="142" t="e">
        <f t="shared" si="38"/>
        <v>#DIV/0!</v>
      </c>
      <c r="Z71" s="142" t="e">
        <f t="shared" si="38"/>
        <v>#DIV/0!</v>
      </c>
      <c r="AA71" s="142" t="e">
        <f t="shared" si="38"/>
        <v>#DIV/0!</v>
      </c>
      <c r="AB71" s="142" t="e">
        <f t="shared" si="38"/>
        <v>#DIV/0!</v>
      </c>
      <c r="AC71" s="177" t="e">
        <f t="shared" si="38"/>
        <v>#DIV/0!</v>
      </c>
      <c r="AD71" s="143">
        <f t="shared" si="38"/>
        <v>13.45094466260365</v>
      </c>
    </row>
    <row r="72" spans="2:30" x14ac:dyDescent="0.25">
      <c r="B72" s="152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>
        <f>+AD71/0.87</f>
        <v>15.460855934027183</v>
      </c>
    </row>
    <row r="73" spans="2:30" x14ac:dyDescent="0.25">
      <c r="B73" s="152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</row>
    <row r="75" spans="2:30" x14ac:dyDescent="0.25">
      <c r="B75" s="150" t="s">
        <v>36</v>
      </c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18"/>
      <c r="O75" s="172"/>
      <c r="P75" s="98"/>
      <c r="Q75" s="150" t="s">
        <v>36</v>
      </c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18"/>
      <c r="AD75" s="172"/>
    </row>
    <row r="76" spans="2:30" x14ac:dyDescent="0.25">
      <c r="B76" s="150" t="s">
        <v>37</v>
      </c>
      <c r="C76" s="95">
        <v>6.96</v>
      </c>
      <c r="D76" s="95">
        <v>6.96</v>
      </c>
      <c r="E76" s="95">
        <v>6.96</v>
      </c>
      <c r="F76" s="98">
        <v>6.96</v>
      </c>
      <c r="G76" s="98">
        <v>6.96</v>
      </c>
      <c r="H76" s="98">
        <v>6.96</v>
      </c>
      <c r="I76" s="98">
        <v>6.96</v>
      </c>
      <c r="J76" s="98">
        <v>6.96</v>
      </c>
      <c r="K76" s="98">
        <v>6.96</v>
      </c>
      <c r="L76" s="98">
        <v>6.96</v>
      </c>
      <c r="M76" s="98">
        <v>6.96</v>
      </c>
      <c r="N76" s="98">
        <v>6.96</v>
      </c>
      <c r="O76" s="172"/>
      <c r="P76" s="98"/>
      <c r="Q76" s="150" t="s">
        <v>37</v>
      </c>
      <c r="R76" s="171">
        <f>+C76</f>
        <v>6.96</v>
      </c>
      <c r="S76" s="171">
        <f t="shared" ref="S76:AC76" si="39">+D76</f>
        <v>6.96</v>
      </c>
      <c r="T76" s="171">
        <f t="shared" si="39"/>
        <v>6.96</v>
      </c>
      <c r="U76" s="171">
        <f t="shared" si="39"/>
        <v>6.96</v>
      </c>
      <c r="V76" s="171">
        <f t="shared" si="39"/>
        <v>6.96</v>
      </c>
      <c r="W76" s="171">
        <f t="shared" si="39"/>
        <v>6.96</v>
      </c>
      <c r="X76" s="171">
        <f t="shared" si="39"/>
        <v>6.96</v>
      </c>
      <c r="Y76" s="171">
        <f t="shared" si="39"/>
        <v>6.96</v>
      </c>
      <c r="Z76" s="171">
        <f t="shared" si="39"/>
        <v>6.96</v>
      </c>
      <c r="AA76" s="171">
        <f t="shared" si="39"/>
        <v>6.96</v>
      </c>
      <c r="AB76" s="171">
        <f t="shared" si="39"/>
        <v>6.96</v>
      </c>
      <c r="AC76" s="171">
        <f t="shared" si="39"/>
        <v>6.96</v>
      </c>
      <c r="AD76" s="172"/>
    </row>
    <row r="77" spans="2:30" x14ac:dyDescent="0.25">
      <c r="B77" s="95" t="s">
        <v>38</v>
      </c>
    </row>
    <row r="78" spans="2:30" x14ac:dyDescent="0.25">
      <c r="B78" s="95" t="s">
        <v>84</v>
      </c>
    </row>
  </sheetData>
  <conditionalFormatting sqref="C107:N65465 C29:N80 C1:N27">
    <cfRule type="containsText" dxfId="184" priority="23" operator="containsText" text="*">
      <formula>NOT(ISERROR(SEARCH("*",C1)))</formula>
    </cfRule>
    <cfRule type="containsText" priority="24" operator="containsText" text="*">
      <formula>NOT(ISERROR(SEARCH("*",C1)))</formula>
    </cfRule>
  </conditionalFormatting>
  <conditionalFormatting sqref="C107:I65465 C43:N48 C1:I8 C38:I42 C49:I80 D38:N38 C29:N37 C9:N27">
    <cfRule type="containsText" dxfId="183" priority="22" operator="containsText" text="*">
      <formula>NOT(ISERROR(SEARCH("*",C1)))</formula>
    </cfRule>
  </conditionalFormatting>
  <conditionalFormatting sqref="C107:N65465">
    <cfRule type="containsText" dxfId="182" priority="20" operator="containsText" text="*">
      <formula>NOT(ISERROR(SEARCH("*",C107)))</formula>
    </cfRule>
    <cfRule type="containsText" priority="21" operator="containsText" text="*">
      <formula>NOT(ISERROR(SEARCH("*",C107)))</formula>
    </cfRule>
  </conditionalFormatting>
  <conditionalFormatting sqref="C107:I65465 C38:I42 C43:N48 D38:N38 C29:N37 C9:N27">
    <cfRule type="containsText" dxfId="181" priority="19" operator="containsText" text="*">
      <formula>NOT(ISERROR(SEARCH("*",C9)))</formula>
    </cfRule>
  </conditionalFormatting>
  <conditionalFormatting sqref="C107:N65465">
    <cfRule type="containsText" dxfId="180" priority="17" operator="containsText" text="*">
      <formula>NOT(ISERROR(SEARCH("*",C107)))</formula>
    </cfRule>
    <cfRule type="containsText" priority="18" operator="containsText" text="*">
      <formula>NOT(ISERROR(SEARCH("*",C107)))</formula>
    </cfRule>
  </conditionalFormatting>
  <conditionalFormatting sqref="C107:I65465 C38:I42 C43:N48 D38:N38 C29:N37 C9:N27">
    <cfRule type="containsText" dxfId="179" priority="16" operator="containsText" text="*">
      <formula>NOT(ISERROR(SEARCH("*",C9)))</formula>
    </cfRule>
  </conditionalFormatting>
  <conditionalFormatting sqref="C107:N65465">
    <cfRule type="containsText" dxfId="178" priority="14" operator="containsText" text="*">
      <formula>NOT(ISERROR(SEARCH("*",C107)))</formula>
    </cfRule>
    <cfRule type="containsText" priority="15" operator="containsText" text="*">
      <formula>NOT(ISERROR(SEARCH("*",C107)))</formula>
    </cfRule>
  </conditionalFormatting>
  <conditionalFormatting sqref="C107:I65465 C38:I42 C43:N48 D38:N38 C29:N37 C9:N27">
    <cfRule type="containsText" dxfId="177" priority="13" operator="containsText" text="*">
      <formula>NOT(ISERROR(SEARCH("*",C9)))</formula>
    </cfRule>
  </conditionalFormatting>
  <conditionalFormatting sqref="C107:N65465">
    <cfRule type="containsText" dxfId="176" priority="11" operator="containsText" text="*">
      <formula>NOT(ISERROR(SEARCH("*",C107)))</formula>
    </cfRule>
    <cfRule type="containsText" priority="12" operator="containsText" text="*">
      <formula>NOT(ISERROR(SEARCH("*",C107)))</formula>
    </cfRule>
  </conditionalFormatting>
  <conditionalFormatting sqref="C107:I65465 C38:I42 C43:N48 D38:N38 C29:N37 C9:N27">
    <cfRule type="containsText" dxfId="175" priority="10" operator="containsText" text="*">
      <formula>NOT(ISERROR(SEARCH("*",C9)))</formula>
    </cfRule>
  </conditionalFormatting>
  <conditionalFormatting sqref="C107:N65465">
    <cfRule type="containsText" dxfId="174" priority="8" operator="containsText" text="*">
      <formula>NOT(ISERROR(SEARCH("*",C107)))</formula>
    </cfRule>
    <cfRule type="containsText" priority="9" operator="containsText" text="*">
      <formula>NOT(ISERROR(SEARCH("*",C107)))</formula>
    </cfRule>
  </conditionalFormatting>
  <conditionalFormatting sqref="C107:I65465 C38:I42 C43:N48 D38:N38 C29:N37 C9:N27">
    <cfRule type="containsText" dxfId="173" priority="7" operator="containsText" text="*">
      <formula>NOT(ISERROR(SEARCH("*",C9)))</formula>
    </cfRule>
  </conditionalFormatting>
  <conditionalFormatting sqref="C107:N65465">
    <cfRule type="containsText" dxfId="172" priority="5" operator="containsText" text="*">
      <formula>NOT(ISERROR(SEARCH("*",C107)))</formula>
    </cfRule>
    <cfRule type="containsText" priority="6" operator="containsText" text="*">
      <formula>NOT(ISERROR(SEARCH("*",C107)))</formula>
    </cfRule>
  </conditionalFormatting>
  <conditionalFormatting sqref="C107:I65465 C38:I42 C43:N48 D38:N38 C29:N37 C9:N27">
    <cfRule type="containsText" dxfId="171" priority="4" operator="containsText" text="*">
      <formula>NOT(ISERROR(SEARCH("*",C9)))</formula>
    </cfRule>
  </conditionalFormatting>
  <conditionalFormatting sqref="C107:N65465">
    <cfRule type="containsText" dxfId="170" priority="2" operator="containsText" text="*">
      <formula>NOT(ISERROR(SEARCH("*",C107)))</formula>
    </cfRule>
    <cfRule type="containsText" priority="3" operator="containsText" text="*">
      <formula>NOT(ISERROR(SEARCH("*",C107)))</formula>
    </cfRule>
  </conditionalFormatting>
  <conditionalFormatting sqref="C107:I65465 C38:I42 C43:N48 D38:N38 C29:N37 C9:N27">
    <cfRule type="containsText" dxfId="169" priority="1" operator="containsText" text="*">
      <formula>NOT(ISERROR(SEARCH("*",C9)))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D78"/>
  <sheetViews>
    <sheetView showGridLines="0" topLeftCell="A5" zoomScale="70" zoomScaleNormal="70" workbookViewId="0">
      <selection activeCell="G22" sqref="G22"/>
    </sheetView>
  </sheetViews>
  <sheetFormatPr baseColWidth="10" defaultRowHeight="15.75" x14ac:dyDescent="0.25"/>
  <cols>
    <col min="1" max="1" width="3" style="95" customWidth="1"/>
    <col min="2" max="2" width="26.5703125" style="95" customWidth="1"/>
    <col min="3" max="9" width="13.28515625" style="95" bestFit="1" customWidth="1"/>
    <col min="10" max="10" width="11.42578125" style="95"/>
    <col min="11" max="11" width="15" style="95" bestFit="1" customWidth="1"/>
    <col min="12" max="12" width="11.7109375" style="95" bestFit="1" customWidth="1"/>
    <col min="13" max="13" width="14.5703125" style="95" bestFit="1" customWidth="1"/>
    <col min="14" max="14" width="13.5703125" style="95" bestFit="1" customWidth="1"/>
    <col min="15" max="15" width="13.42578125" style="95" bestFit="1" customWidth="1"/>
    <col min="16" max="16" width="11.42578125" style="95"/>
    <col min="17" max="17" width="24.7109375" style="95" customWidth="1"/>
    <col min="18" max="24" width="12.140625" style="95" bestFit="1" customWidth="1"/>
    <col min="25" max="25" width="10.7109375" style="95" bestFit="1" customWidth="1"/>
    <col min="26" max="26" width="15" style="95" bestFit="1" customWidth="1"/>
    <col min="27" max="27" width="11.7109375" style="95" bestFit="1" customWidth="1"/>
    <col min="28" max="28" width="14.5703125" style="95" bestFit="1" customWidth="1"/>
    <col min="29" max="29" width="13.5703125" style="95" bestFit="1" customWidth="1"/>
    <col min="30" max="30" width="13.42578125" style="95" bestFit="1" customWidth="1"/>
    <col min="31" max="257" width="11.42578125" style="95"/>
    <col min="258" max="258" width="26.5703125" style="95" customWidth="1"/>
    <col min="259" max="259" width="11.7109375" style="95" bestFit="1" customWidth="1"/>
    <col min="260" max="260" width="11.42578125" style="95"/>
    <col min="261" max="261" width="11.7109375" style="95" bestFit="1" customWidth="1"/>
    <col min="262" max="272" width="11.42578125" style="95"/>
    <col min="273" max="273" width="24.7109375" style="95" customWidth="1"/>
    <col min="274" max="513" width="11.42578125" style="95"/>
    <col min="514" max="514" width="26.5703125" style="95" customWidth="1"/>
    <col min="515" max="515" width="11.7109375" style="95" bestFit="1" customWidth="1"/>
    <col min="516" max="516" width="11.42578125" style="95"/>
    <col min="517" max="517" width="11.7109375" style="95" bestFit="1" customWidth="1"/>
    <col min="518" max="528" width="11.42578125" style="95"/>
    <col min="529" max="529" width="24.7109375" style="95" customWidth="1"/>
    <col min="530" max="769" width="11.42578125" style="95"/>
    <col min="770" max="770" width="26.5703125" style="95" customWidth="1"/>
    <col min="771" max="771" width="11.7109375" style="95" bestFit="1" customWidth="1"/>
    <col min="772" max="772" width="11.42578125" style="95"/>
    <col min="773" max="773" width="11.7109375" style="95" bestFit="1" customWidth="1"/>
    <col min="774" max="784" width="11.42578125" style="95"/>
    <col min="785" max="785" width="24.7109375" style="95" customWidth="1"/>
    <col min="786" max="1025" width="11.42578125" style="95"/>
    <col min="1026" max="1026" width="26.5703125" style="95" customWidth="1"/>
    <col min="1027" max="1027" width="11.7109375" style="95" bestFit="1" customWidth="1"/>
    <col min="1028" max="1028" width="11.42578125" style="95"/>
    <col min="1029" max="1029" width="11.7109375" style="95" bestFit="1" customWidth="1"/>
    <col min="1030" max="1040" width="11.42578125" style="95"/>
    <col min="1041" max="1041" width="24.7109375" style="95" customWidth="1"/>
    <col min="1042" max="1281" width="11.42578125" style="95"/>
    <col min="1282" max="1282" width="26.5703125" style="95" customWidth="1"/>
    <col min="1283" max="1283" width="11.7109375" style="95" bestFit="1" customWidth="1"/>
    <col min="1284" max="1284" width="11.42578125" style="95"/>
    <col min="1285" max="1285" width="11.7109375" style="95" bestFit="1" customWidth="1"/>
    <col min="1286" max="1296" width="11.42578125" style="95"/>
    <col min="1297" max="1297" width="24.7109375" style="95" customWidth="1"/>
    <col min="1298" max="1537" width="11.42578125" style="95"/>
    <col min="1538" max="1538" width="26.5703125" style="95" customWidth="1"/>
    <col min="1539" max="1539" width="11.7109375" style="95" bestFit="1" customWidth="1"/>
    <col min="1540" max="1540" width="11.42578125" style="95"/>
    <col min="1541" max="1541" width="11.7109375" style="95" bestFit="1" customWidth="1"/>
    <col min="1542" max="1552" width="11.42578125" style="95"/>
    <col min="1553" max="1553" width="24.7109375" style="95" customWidth="1"/>
    <col min="1554" max="1793" width="11.42578125" style="95"/>
    <col min="1794" max="1794" width="26.5703125" style="95" customWidth="1"/>
    <col min="1795" max="1795" width="11.7109375" style="95" bestFit="1" customWidth="1"/>
    <col min="1796" max="1796" width="11.42578125" style="95"/>
    <col min="1797" max="1797" width="11.7109375" style="95" bestFit="1" customWidth="1"/>
    <col min="1798" max="1808" width="11.42578125" style="95"/>
    <col min="1809" max="1809" width="24.7109375" style="95" customWidth="1"/>
    <col min="1810" max="2049" width="11.42578125" style="95"/>
    <col min="2050" max="2050" width="26.5703125" style="95" customWidth="1"/>
    <col min="2051" max="2051" width="11.7109375" style="95" bestFit="1" customWidth="1"/>
    <col min="2052" max="2052" width="11.42578125" style="95"/>
    <col min="2053" max="2053" width="11.7109375" style="95" bestFit="1" customWidth="1"/>
    <col min="2054" max="2064" width="11.42578125" style="95"/>
    <col min="2065" max="2065" width="24.7109375" style="95" customWidth="1"/>
    <col min="2066" max="2305" width="11.42578125" style="95"/>
    <col min="2306" max="2306" width="26.5703125" style="95" customWidth="1"/>
    <col min="2307" max="2307" width="11.7109375" style="95" bestFit="1" customWidth="1"/>
    <col min="2308" max="2308" width="11.42578125" style="95"/>
    <col min="2309" max="2309" width="11.7109375" style="95" bestFit="1" customWidth="1"/>
    <col min="2310" max="2320" width="11.42578125" style="95"/>
    <col min="2321" max="2321" width="24.7109375" style="95" customWidth="1"/>
    <col min="2322" max="2561" width="11.42578125" style="95"/>
    <col min="2562" max="2562" width="26.5703125" style="95" customWidth="1"/>
    <col min="2563" max="2563" width="11.7109375" style="95" bestFit="1" customWidth="1"/>
    <col min="2564" max="2564" width="11.42578125" style="95"/>
    <col min="2565" max="2565" width="11.7109375" style="95" bestFit="1" customWidth="1"/>
    <col min="2566" max="2576" width="11.42578125" style="95"/>
    <col min="2577" max="2577" width="24.7109375" style="95" customWidth="1"/>
    <col min="2578" max="2817" width="11.42578125" style="95"/>
    <col min="2818" max="2818" width="26.5703125" style="95" customWidth="1"/>
    <col min="2819" max="2819" width="11.7109375" style="95" bestFit="1" customWidth="1"/>
    <col min="2820" max="2820" width="11.42578125" style="95"/>
    <col min="2821" max="2821" width="11.7109375" style="95" bestFit="1" customWidth="1"/>
    <col min="2822" max="2832" width="11.42578125" style="95"/>
    <col min="2833" max="2833" width="24.7109375" style="95" customWidth="1"/>
    <col min="2834" max="3073" width="11.42578125" style="95"/>
    <col min="3074" max="3074" width="26.5703125" style="95" customWidth="1"/>
    <col min="3075" max="3075" width="11.7109375" style="95" bestFit="1" customWidth="1"/>
    <col min="3076" max="3076" width="11.42578125" style="95"/>
    <col min="3077" max="3077" width="11.7109375" style="95" bestFit="1" customWidth="1"/>
    <col min="3078" max="3088" width="11.42578125" style="95"/>
    <col min="3089" max="3089" width="24.7109375" style="95" customWidth="1"/>
    <col min="3090" max="3329" width="11.42578125" style="95"/>
    <col min="3330" max="3330" width="26.5703125" style="95" customWidth="1"/>
    <col min="3331" max="3331" width="11.7109375" style="95" bestFit="1" customWidth="1"/>
    <col min="3332" max="3332" width="11.42578125" style="95"/>
    <col min="3333" max="3333" width="11.7109375" style="95" bestFit="1" customWidth="1"/>
    <col min="3334" max="3344" width="11.42578125" style="95"/>
    <col min="3345" max="3345" width="24.7109375" style="95" customWidth="1"/>
    <col min="3346" max="3585" width="11.42578125" style="95"/>
    <col min="3586" max="3586" width="26.5703125" style="95" customWidth="1"/>
    <col min="3587" max="3587" width="11.7109375" style="95" bestFit="1" customWidth="1"/>
    <col min="3588" max="3588" width="11.42578125" style="95"/>
    <col min="3589" max="3589" width="11.7109375" style="95" bestFit="1" customWidth="1"/>
    <col min="3590" max="3600" width="11.42578125" style="95"/>
    <col min="3601" max="3601" width="24.7109375" style="95" customWidth="1"/>
    <col min="3602" max="3841" width="11.42578125" style="95"/>
    <col min="3842" max="3842" width="26.5703125" style="95" customWidth="1"/>
    <col min="3843" max="3843" width="11.7109375" style="95" bestFit="1" customWidth="1"/>
    <col min="3844" max="3844" width="11.42578125" style="95"/>
    <col min="3845" max="3845" width="11.7109375" style="95" bestFit="1" customWidth="1"/>
    <col min="3846" max="3856" width="11.42578125" style="95"/>
    <col min="3857" max="3857" width="24.7109375" style="95" customWidth="1"/>
    <col min="3858" max="4097" width="11.42578125" style="95"/>
    <col min="4098" max="4098" width="26.5703125" style="95" customWidth="1"/>
    <col min="4099" max="4099" width="11.7109375" style="95" bestFit="1" customWidth="1"/>
    <col min="4100" max="4100" width="11.42578125" style="95"/>
    <col min="4101" max="4101" width="11.7109375" style="95" bestFit="1" customWidth="1"/>
    <col min="4102" max="4112" width="11.42578125" style="95"/>
    <col min="4113" max="4113" width="24.7109375" style="95" customWidth="1"/>
    <col min="4114" max="4353" width="11.42578125" style="95"/>
    <col min="4354" max="4354" width="26.5703125" style="95" customWidth="1"/>
    <col min="4355" max="4355" width="11.7109375" style="95" bestFit="1" customWidth="1"/>
    <col min="4356" max="4356" width="11.42578125" style="95"/>
    <col min="4357" max="4357" width="11.7109375" style="95" bestFit="1" customWidth="1"/>
    <col min="4358" max="4368" width="11.42578125" style="95"/>
    <col min="4369" max="4369" width="24.7109375" style="95" customWidth="1"/>
    <col min="4370" max="4609" width="11.42578125" style="95"/>
    <col min="4610" max="4610" width="26.5703125" style="95" customWidth="1"/>
    <col min="4611" max="4611" width="11.7109375" style="95" bestFit="1" customWidth="1"/>
    <col min="4612" max="4612" width="11.42578125" style="95"/>
    <col min="4613" max="4613" width="11.7109375" style="95" bestFit="1" customWidth="1"/>
    <col min="4614" max="4624" width="11.42578125" style="95"/>
    <col min="4625" max="4625" width="24.7109375" style="95" customWidth="1"/>
    <col min="4626" max="4865" width="11.42578125" style="95"/>
    <col min="4866" max="4866" width="26.5703125" style="95" customWidth="1"/>
    <col min="4867" max="4867" width="11.7109375" style="95" bestFit="1" customWidth="1"/>
    <col min="4868" max="4868" width="11.42578125" style="95"/>
    <col min="4869" max="4869" width="11.7109375" style="95" bestFit="1" customWidth="1"/>
    <col min="4870" max="4880" width="11.42578125" style="95"/>
    <col min="4881" max="4881" width="24.7109375" style="95" customWidth="1"/>
    <col min="4882" max="5121" width="11.42578125" style="95"/>
    <col min="5122" max="5122" width="26.5703125" style="95" customWidth="1"/>
    <col min="5123" max="5123" width="11.7109375" style="95" bestFit="1" customWidth="1"/>
    <col min="5124" max="5124" width="11.42578125" style="95"/>
    <col min="5125" max="5125" width="11.7109375" style="95" bestFit="1" customWidth="1"/>
    <col min="5126" max="5136" width="11.42578125" style="95"/>
    <col min="5137" max="5137" width="24.7109375" style="95" customWidth="1"/>
    <col min="5138" max="5377" width="11.42578125" style="95"/>
    <col min="5378" max="5378" width="26.5703125" style="95" customWidth="1"/>
    <col min="5379" max="5379" width="11.7109375" style="95" bestFit="1" customWidth="1"/>
    <col min="5380" max="5380" width="11.42578125" style="95"/>
    <col min="5381" max="5381" width="11.7109375" style="95" bestFit="1" customWidth="1"/>
    <col min="5382" max="5392" width="11.42578125" style="95"/>
    <col min="5393" max="5393" width="24.7109375" style="95" customWidth="1"/>
    <col min="5394" max="5633" width="11.42578125" style="95"/>
    <col min="5634" max="5634" width="26.5703125" style="95" customWidth="1"/>
    <col min="5635" max="5635" width="11.7109375" style="95" bestFit="1" customWidth="1"/>
    <col min="5636" max="5636" width="11.42578125" style="95"/>
    <col min="5637" max="5637" width="11.7109375" style="95" bestFit="1" customWidth="1"/>
    <col min="5638" max="5648" width="11.42578125" style="95"/>
    <col min="5649" max="5649" width="24.7109375" style="95" customWidth="1"/>
    <col min="5650" max="5889" width="11.42578125" style="95"/>
    <col min="5890" max="5890" width="26.5703125" style="95" customWidth="1"/>
    <col min="5891" max="5891" width="11.7109375" style="95" bestFit="1" customWidth="1"/>
    <col min="5892" max="5892" width="11.42578125" style="95"/>
    <col min="5893" max="5893" width="11.7109375" style="95" bestFit="1" customWidth="1"/>
    <col min="5894" max="5904" width="11.42578125" style="95"/>
    <col min="5905" max="5905" width="24.7109375" style="95" customWidth="1"/>
    <col min="5906" max="6145" width="11.42578125" style="95"/>
    <col min="6146" max="6146" width="26.5703125" style="95" customWidth="1"/>
    <col min="6147" max="6147" width="11.7109375" style="95" bestFit="1" customWidth="1"/>
    <col min="6148" max="6148" width="11.42578125" style="95"/>
    <col min="6149" max="6149" width="11.7109375" style="95" bestFit="1" customWidth="1"/>
    <col min="6150" max="6160" width="11.42578125" style="95"/>
    <col min="6161" max="6161" width="24.7109375" style="95" customWidth="1"/>
    <col min="6162" max="6401" width="11.42578125" style="95"/>
    <col min="6402" max="6402" width="26.5703125" style="95" customWidth="1"/>
    <col min="6403" max="6403" width="11.7109375" style="95" bestFit="1" customWidth="1"/>
    <col min="6404" max="6404" width="11.42578125" style="95"/>
    <col min="6405" max="6405" width="11.7109375" style="95" bestFit="1" customWidth="1"/>
    <col min="6406" max="6416" width="11.42578125" style="95"/>
    <col min="6417" max="6417" width="24.7109375" style="95" customWidth="1"/>
    <col min="6418" max="6657" width="11.42578125" style="95"/>
    <col min="6658" max="6658" width="26.5703125" style="95" customWidth="1"/>
    <col min="6659" max="6659" width="11.7109375" style="95" bestFit="1" customWidth="1"/>
    <col min="6660" max="6660" width="11.42578125" style="95"/>
    <col min="6661" max="6661" width="11.7109375" style="95" bestFit="1" customWidth="1"/>
    <col min="6662" max="6672" width="11.42578125" style="95"/>
    <col min="6673" max="6673" width="24.7109375" style="95" customWidth="1"/>
    <col min="6674" max="6913" width="11.42578125" style="95"/>
    <col min="6914" max="6914" width="26.5703125" style="95" customWidth="1"/>
    <col min="6915" max="6915" width="11.7109375" style="95" bestFit="1" customWidth="1"/>
    <col min="6916" max="6916" width="11.42578125" style="95"/>
    <col min="6917" max="6917" width="11.7109375" style="95" bestFit="1" customWidth="1"/>
    <col min="6918" max="6928" width="11.42578125" style="95"/>
    <col min="6929" max="6929" width="24.7109375" style="95" customWidth="1"/>
    <col min="6930" max="7169" width="11.42578125" style="95"/>
    <col min="7170" max="7170" width="26.5703125" style="95" customWidth="1"/>
    <col min="7171" max="7171" width="11.7109375" style="95" bestFit="1" customWidth="1"/>
    <col min="7172" max="7172" width="11.42578125" style="95"/>
    <col min="7173" max="7173" width="11.7109375" style="95" bestFit="1" customWidth="1"/>
    <col min="7174" max="7184" width="11.42578125" style="95"/>
    <col min="7185" max="7185" width="24.7109375" style="95" customWidth="1"/>
    <col min="7186" max="7425" width="11.42578125" style="95"/>
    <col min="7426" max="7426" width="26.5703125" style="95" customWidth="1"/>
    <col min="7427" max="7427" width="11.7109375" style="95" bestFit="1" customWidth="1"/>
    <col min="7428" max="7428" width="11.42578125" style="95"/>
    <col min="7429" max="7429" width="11.7109375" style="95" bestFit="1" customWidth="1"/>
    <col min="7430" max="7440" width="11.42578125" style="95"/>
    <col min="7441" max="7441" width="24.7109375" style="95" customWidth="1"/>
    <col min="7442" max="7681" width="11.42578125" style="95"/>
    <col min="7682" max="7682" width="26.5703125" style="95" customWidth="1"/>
    <col min="7683" max="7683" width="11.7109375" style="95" bestFit="1" customWidth="1"/>
    <col min="7684" max="7684" width="11.42578125" style="95"/>
    <col min="7685" max="7685" width="11.7109375" style="95" bestFit="1" customWidth="1"/>
    <col min="7686" max="7696" width="11.42578125" style="95"/>
    <col min="7697" max="7697" width="24.7109375" style="95" customWidth="1"/>
    <col min="7698" max="7937" width="11.42578125" style="95"/>
    <col min="7938" max="7938" width="26.5703125" style="95" customWidth="1"/>
    <col min="7939" max="7939" width="11.7109375" style="95" bestFit="1" customWidth="1"/>
    <col min="7940" max="7940" width="11.42578125" style="95"/>
    <col min="7941" max="7941" width="11.7109375" style="95" bestFit="1" customWidth="1"/>
    <col min="7942" max="7952" width="11.42578125" style="95"/>
    <col min="7953" max="7953" width="24.7109375" style="95" customWidth="1"/>
    <col min="7954" max="8193" width="11.42578125" style="95"/>
    <col min="8194" max="8194" width="26.5703125" style="95" customWidth="1"/>
    <col min="8195" max="8195" width="11.7109375" style="95" bestFit="1" customWidth="1"/>
    <col min="8196" max="8196" width="11.42578125" style="95"/>
    <col min="8197" max="8197" width="11.7109375" style="95" bestFit="1" customWidth="1"/>
    <col min="8198" max="8208" width="11.42578125" style="95"/>
    <col min="8209" max="8209" width="24.7109375" style="95" customWidth="1"/>
    <col min="8210" max="8449" width="11.42578125" style="95"/>
    <col min="8450" max="8450" width="26.5703125" style="95" customWidth="1"/>
    <col min="8451" max="8451" width="11.7109375" style="95" bestFit="1" customWidth="1"/>
    <col min="8452" max="8452" width="11.42578125" style="95"/>
    <col min="8453" max="8453" width="11.7109375" style="95" bestFit="1" customWidth="1"/>
    <col min="8454" max="8464" width="11.42578125" style="95"/>
    <col min="8465" max="8465" width="24.7109375" style="95" customWidth="1"/>
    <col min="8466" max="8705" width="11.42578125" style="95"/>
    <col min="8706" max="8706" width="26.5703125" style="95" customWidth="1"/>
    <col min="8707" max="8707" width="11.7109375" style="95" bestFit="1" customWidth="1"/>
    <col min="8708" max="8708" width="11.42578125" style="95"/>
    <col min="8709" max="8709" width="11.7109375" style="95" bestFit="1" customWidth="1"/>
    <col min="8710" max="8720" width="11.42578125" style="95"/>
    <col min="8721" max="8721" width="24.7109375" style="95" customWidth="1"/>
    <col min="8722" max="8961" width="11.42578125" style="95"/>
    <col min="8962" max="8962" width="26.5703125" style="95" customWidth="1"/>
    <col min="8963" max="8963" width="11.7109375" style="95" bestFit="1" customWidth="1"/>
    <col min="8964" max="8964" width="11.42578125" style="95"/>
    <col min="8965" max="8965" width="11.7109375" style="95" bestFit="1" customWidth="1"/>
    <col min="8966" max="8976" width="11.42578125" style="95"/>
    <col min="8977" max="8977" width="24.7109375" style="95" customWidth="1"/>
    <col min="8978" max="9217" width="11.42578125" style="95"/>
    <col min="9218" max="9218" width="26.5703125" style="95" customWidth="1"/>
    <col min="9219" max="9219" width="11.7109375" style="95" bestFit="1" customWidth="1"/>
    <col min="9220" max="9220" width="11.42578125" style="95"/>
    <col min="9221" max="9221" width="11.7109375" style="95" bestFit="1" customWidth="1"/>
    <col min="9222" max="9232" width="11.42578125" style="95"/>
    <col min="9233" max="9233" width="24.7109375" style="95" customWidth="1"/>
    <col min="9234" max="9473" width="11.42578125" style="95"/>
    <col min="9474" max="9474" width="26.5703125" style="95" customWidth="1"/>
    <col min="9475" max="9475" width="11.7109375" style="95" bestFit="1" customWidth="1"/>
    <col min="9476" max="9476" width="11.42578125" style="95"/>
    <col min="9477" max="9477" width="11.7109375" style="95" bestFit="1" customWidth="1"/>
    <col min="9478" max="9488" width="11.42578125" style="95"/>
    <col min="9489" max="9489" width="24.7109375" style="95" customWidth="1"/>
    <col min="9490" max="9729" width="11.42578125" style="95"/>
    <col min="9730" max="9730" width="26.5703125" style="95" customWidth="1"/>
    <col min="9731" max="9731" width="11.7109375" style="95" bestFit="1" customWidth="1"/>
    <col min="9732" max="9732" width="11.42578125" style="95"/>
    <col min="9733" max="9733" width="11.7109375" style="95" bestFit="1" customWidth="1"/>
    <col min="9734" max="9744" width="11.42578125" style="95"/>
    <col min="9745" max="9745" width="24.7109375" style="95" customWidth="1"/>
    <col min="9746" max="9985" width="11.42578125" style="95"/>
    <col min="9986" max="9986" width="26.5703125" style="95" customWidth="1"/>
    <col min="9987" max="9987" width="11.7109375" style="95" bestFit="1" customWidth="1"/>
    <col min="9988" max="9988" width="11.42578125" style="95"/>
    <col min="9989" max="9989" width="11.7109375" style="95" bestFit="1" customWidth="1"/>
    <col min="9990" max="10000" width="11.42578125" style="95"/>
    <col min="10001" max="10001" width="24.7109375" style="95" customWidth="1"/>
    <col min="10002" max="10241" width="11.42578125" style="95"/>
    <col min="10242" max="10242" width="26.5703125" style="95" customWidth="1"/>
    <col min="10243" max="10243" width="11.7109375" style="95" bestFit="1" customWidth="1"/>
    <col min="10244" max="10244" width="11.42578125" style="95"/>
    <col min="10245" max="10245" width="11.7109375" style="95" bestFit="1" customWidth="1"/>
    <col min="10246" max="10256" width="11.42578125" style="95"/>
    <col min="10257" max="10257" width="24.7109375" style="95" customWidth="1"/>
    <col min="10258" max="10497" width="11.42578125" style="95"/>
    <col min="10498" max="10498" width="26.5703125" style="95" customWidth="1"/>
    <col min="10499" max="10499" width="11.7109375" style="95" bestFit="1" customWidth="1"/>
    <col min="10500" max="10500" width="11.42578125" style="95"/>
    <col min="10501" max="10501" width="11.7109375" style="95" bestFit="1" customWidth="1"/>
    <col min="10502" max="10512" width="11.42578125" style="95"/>
    <col min="10513" max="10513" width="24.7109375" style="95" customWidth="1"/>
    <col min="10514" max="10753" width="11.42578125" style="95"/>
    <col min="10754" max="10754" width="26.5703125" style="95" customWidth="1"/>
    <col min="10755" max="10755" width="11.7109375" style="95" bestFit="1" customWidth="1"/>
    <col min="10756" max="10756" width="11.42578125" style="95"/>
    <col min="10757" max="10757" width="11.7109375" style="95" bestFit="1" customWidth="1"/>
    <col min="10758" max="10768" width="11.42578125" style="95"/>
    <col min="10769" max="10769" width="24.7109375" style="95" customWidth="1"/>
    <col min="10770" max="11009" width="11.42578125" style="95"/>
    <col min="11010" max="11010" width="26.5703125" style="95" customWidth="1"/>
    <col min="11011" max="11011" width="11.7109375" style="95" bestFit="1" customWidth="1"/>
    <col min="11012" max="11012" width="11.42578125" style="95"/>
    <col min="11013" max="11013" width="11.7109375" style="95" bestFit="1" customWidth="1"/>
    <col min="11014" max="11024" width="11.42578125" style="95"/>
    <col min="11025" max="11025" width="24.7109375" style="95" customWidth="1"/>
    <col min="11026" max="11265" width="11.42578125" style="95"/>
    <col min="11266" max="11266" width="26.5703125" style="95" customWidth="1"/>
    <col min="11267" max="11267" width="11.7109375" style="95" bestFit="1" customWidth="1"/>
    <col min="11268" max="11268" width="11.42578125" style="95"/>
    <col min="11269" max="11269" width="11.7109375" style="95" bestFit="1" customWidth="1"/>
    <col min="11270" max="11280" width="11.42578125" style="95"/>
    <col min="11281" max="11281" width="24.7109375" style="95" customWidth="1"/>
    <col min="11282" max="11521" width="11.42578125" style="95"/>
    <col min="11522" max="11522" width="26.5703125" style="95" customWidth="1"/>
    <col min="11523" max="11523" width="11.7109375" style="95" bestFit="1" customWidth="1"/>
    <col min="11524" max="11524" width="11.42578125" style="95"/>
    <col min="11525" max="11525" width="11.7109375" style="95" bestFit="1" customWidth="1"/>
    <col min="11526" max="11536" width="11.42578125" style="95"/>
    <col min="11537" max="11537" width="24.7109375" style="95" customWidth="1"/>
    <col min="11538" max="11777" width="11.42578125" style="95"/>
    <col min="11778" max="11778" width="26.5703125" style="95" customWidth="1"/>
    <col min="11779" max="11779" width="11.7109375" style="95" bestFit="1" customWidth="1"/>
    <col min="11780" max="11780" width="11.42578125" style="95"/>
    <col min="11781" max="11781" width="11.7109375" style="95" bestFit="1" customWidth="1"/>
    <col min="11782" max="11792" width="11.42578125" style="95"/>
    <col min="11793" max="11793" width="24.7109375" style="95" customWidth="1"/>
    <col min="11794" max="12033" width="11.42578125" style="95"/>
    <col min="12034" max="12034" width="26.5703125" style="95" customWidth="1"/>
    <col min="12035" max="12035" width="11.7109375" style="95" bestFit="1" customWidth="1"/>
    <col min="12036" max="12036" width="11.42578125" style="95"/>
    <col min="12037" max="12037" width="11.7109375" style="95" bestFit="1" customWidth="1"/>
    <col min="12038" max="12048" width="11.42578125" style="95"/>
    <col min="12049" max="12049" width="24.7109375" style="95" customWidth="1"/>
    <col min="12050" max="12289" width="11.42578125" style="95"/>
    <col min="12290" max="12290" width="26.5703125" style="95" customWidth="1"/>
    <col min="12291" max="12291" width="11.7109375" style="95" bestFit="1" customWidth="1"/>
    <col min="12292" max="12292" width="11.42578125" style="95"/>
    <col min="12293" max="12293" width="11.7109375" style="95" bestFit="1" customWidth="1"/>
    <col min="12294" max="12304" width="11.42578125" style="95"/>
    <col min="12305" max="12305" width="24.7109375" style="95" customWidth="1"/>
    <col min="12306" max="12545" width="11.42578125" style="95"/>
    <col min="12546" max="12546" width="26.5703125" style="95" customWidth="1"/>
    <col min="12547" max="12547" width="11.7109375" style="95" bestFit="1" customWidth="1"/>
    <col min="12548" max="12548" width="11.42578125" style="95"/>
    <col min="12549" max="12549" width="11.7109375" style="95" bestFit="1" customWidth="1"/>
    <col min="12550" max="12560" width="11.42578125" style="95"/>
    <col min="12561" max="12561" width="24.7109375" style="95" customWidth="1"/>
    <col min="12562" max="12801" width="11.42578125" style="95"/>
    <col min="12802" max="12802" width="26.5703125" style="95" customWidth="1"/>
    <col min="12803" max="12803" width="11.7109375" style="95" bestFit="1" customWidth="1"/>
    <col min="12804" max="12804" width="11.42578125" style="95"/>
    <col min="12805" max="12805" width="11.7109375" style="95" bestFit="1" customWidth="1"/>
    <col min="12806" max="12816" width="11.42578125" style="95"/>
    <col min="12817" max="12817" width="24.7109375" style="95" customWidth="1"/>
    <col min="12818" max="13057" width="11.42578125" style="95"/>
    <col min="13058" max="13058" width="26.5703125" style="95" customWidth="1"/>
    <col min="13059" max="13059" width="11.7109375" style="95" bestFit="1" customWidth="1"/>
    <col min="13060" max="13060" width="11.42578125" style="95"/>
    <col min="13061" max="13061" width="11.7109375" style="95" bestFit="1" customWidth="1"/>
    <col min="13062" max="13072" width="11.42578125" style="95"/>
    <col min="13073" max="13073" width="24.7109375" style="95" customWidth="1"/>
    <col min="13074" max="13313" width="11.42578125" style="95"/>
    <col min="13314" max="13314" width="26.5703125" style="95" customWidth="1"/>
    <col min="13315" max="13315" width="11.7109375" style="95" bestFit="1" customWidth="1"/>
    <col min="13316" max="13316" width="11.42578125" style="95"/>
    <col min="13317" max="13317" width="11.7109375" style="95" bestFit="1" customWidth="1"/>
    <col min="13318" max="13328" width="11.42578125" style="95"/>
    <col min="13329" max="13329" width="24.7109375" style="95" customWidth="1"/>
    <col min="13330" max="13569" width="11.42578125" style="95"/>
    <col min="13570" max="13570" width="26.5703125" style="95" customWidth="1"/>
    <col min="13571" max="13571" width="11.7109375" style="95" bestFit="1" customWidth="1"/>
    <col min="13572" max="13572" width="11.42578125" style="95"/>
    <col min="13573" max="13573" width="11.7109375" style="95" bestFit="1" customWidth="1"/>
    <col min="13574" max="13584" width="11.42578125" style="95"/>
    <col min="13585" max="13585" width="24.7109375" style="95" customWidth="1"/>
    <col min="13586" max="13825" width="11.42578125" style="95"/>
    <col min="13826" max="13826" width="26.5703125" style="95" customWidth="1"/>
    <col min="13827" max="13827" width="11.7109375" style="95" bestFit="1" customWidth="1"/>
    <col min="13828" max="13828" width="11.42578125" style="95"/>
    <col min="13829" max="13829" width="11.7109375" style="95" bestFit="1" customWidth="1"/>
    <col min="13830" max="13840" width="11.42578125" style="95"/>
    <col min="13841" max="13841" width="24.7109375" style="95" customWidth="1"/>
    <col min="13842" max="14081" width="11.42578125" style="95"/>
    <col min="14082" max="14082" width="26.5703125" style="95" customWidth="1"/>
    <col min="14083" max="14083" width="11.7109375" style="95" bestFit="1" customWidth="1"/>
    <col min="14084" max="14084" width="11.42578125" style="95"/>
    <col min="14085" max="14085" width="11.7109375" style="95" bestFit="1" customWidth="1"/>
    <col min="14086" max="14096" width="11.42578125" style="95"/>
    <col min="14097" max="14097" width="24.7109375" style="95" customWidth="1"/>
    <col min="14098" max="14337" width="11.42578125" style="95"/>
    <col min="14338" max="14338" width="26.5703125" style="95" customWidth="1"/>
    <col min="14339" max="14339" width="11.7109375" style="95" bestFit="1" customWidth="1"/>
    <col min="14340" max="14340" width="11.42578125" style="95"/>
    <col min="14341" max="14341" width="11.7109375" style="95" bestFit="1" customWidth="1"/>
    <col min="14342" max="14352" width="11.42578125" style="95"/>
    <col min="14353" max="14353" width="24.7109375" style="95" customWidth="1"/>
    <col min="14354" max="14593" width="11.42578125" style="95"/>
    <col min="14594" max="14594" width="26.5703125" style="95" customWidth="1"/>
    <col min="14595" max="14595" width="11.7109375" style="95" bestFit="1" customWidth="1"/>
    <col min="14596" max="14596" width="11.42578125" style="95"/>
    <col min="14597" max="14597" width="11.7109375" style="95" bestFit="1" customWidth="1"/>
    <col min="14598" max="14608" width="11.42578125" style="95"/>
    <col min="14609" max="14609" width="24.7109375" style="95" customWidth="1"/>
    <col min="14610" max="14849" width="11.42578125" style="95"/>
    <col min="14850" max="14850" width="26.5703125" style="95" customWidth="1"/>
    <col min="14851" max="14851" width="11.7109375" style="95" bestFit="1" customWidth="1"/>
    <col min="14852" max="14852" width="11.42578125" style="95"/>
    <col min="14853" max="14853" width="11.7109375" style="95" bestFit="1" customWidth="1"/>
    <col min="14854" max="14864" width="11.42578125" style="95"/>
    <col min="14865" max="14865" width="24.7109375" style="95" customWidth="1"/>
    <col min="14866" max="15105" width="11.42578125" style="95"/>
    <col min="15106" max="15106" width="26.5703125" style="95" customWidth="1"/>
    <col min="15107" max="15107" width="11.7109375" style="95" bestFit="1" customWidth="1"/>
    <col min="15108" max="15108" width="11.42578125" style="95"/>
    <col min="15109" max="15109" width="11.7109375" style="95" bestFit="1" customWidth="1"/>
    <col min="15110" max="15120" width="11.42578125" style="95"/>
    <col min="15121" max="15121" width="24.7109375" style="95" customWidth="1"/>
    <col min="15122" max="15361" width="11.42578125" style="95"/>
    <col min="15362" max="15362" width="26.5703125" style="95" customWidth="1"/>
    <col min="15363" max="15363" width="11.7109375" style="95" bestFit="1" customWidth="1"/>
    <col min="15364" max="15364" width="11.42578125" style="95"/>
    <col min="15365" max="15365" width="11.7109375" style="95" bestFit="1" customWidth="1"/>
    <col min="15366" max="15376" width="11.42578125" style="95"/>
    <col min="15377" max="15377" width="24.7109375" style="95" customWidth="1"/>
    <col min="15378" max="15617" width="11.42578125" style="95"/>
    <col min="15618" max="15618" width="26.5703125" style="95" customWidth="1"/>
    <col min="15619" max="15619" width="11.7109375" style="95" bestFit="1" customWidth="1"/>
    <col min="15620" max="15620" width="11.42578125" style="95"/>
    <col min="15621" max="15621" width="11.7109375" style="95" bestFit="1" customWidth="1"/>
    <col min="15622" max="15632" width="11.42578125" style="95"/>
    <col min="15633" max="15633" width="24.7109375" style="95" customWidth="1"/>
    <col min="15634" max="15873" width="11.42578125" style="95"/>
    <col min="15874" max="15874" width="26.5703125" style="95" customWidth="1"/>
    <col min="15875" max="15875" width="11.7109375" style="95" bestFit="1" customWidth="1"/>
    <col min="15876" max="15876" width="11.42578125" style="95"/>
    <col min="15877" max="15877" width="11.7109375" style="95" bestFit="1" customWidth="1"/>
    <col min="15878" max="15888" width="11.42578125" style="95"/>
    <col min="15889" max="15889" width="24.7109375" style="95" customWidth="1"/>
    <col min="15890" max="16129" width="11.42578125" style="95"/>
    <col min="16130" max="16130" width="26.5703125" style="95" customWidth="1"/>
    <col min="16131" max="16131" width="11.7109375" style="95" bestFit="1" customWidth="1"/>
    <col min="16132" max="16132" width="11.42578125" style="95"/>
    <col min="16133" max="16133" width="11.7109375" style="95" bestFit="1" customWidth="1"/>
    <col min="16134" max="16144" width="11.42578125" style="95"/>
    <col min="16145" max="16145" width="24.7109375" style="95" customWidth="1"/>
    <col min="16146" max="16384" width="11.42578125" style="95"/>
  </cols>
  <sheetData>
    <row r="1" spans="2:30" x14ac:dyDescent="0.25">
      <c r="B1" s="145" t="s">
        <v>96</v>
      </c>
      <c r="Q1" s="145" t="str">
        <f>+B1</f>
        <v>AUTORIDAD DE FISCALIZACION DE ELECTRICIDAD Y TECNOLOGÍA NUCLEAR (AETN)</v>
      </c>
    </row>
    <row r="2" spans="2:30" x14ac:dyDescent="0.25">
      <c r="B2" s="145" t="s">
        <v>178</v>
      </c>
      <c r="Q2" s="145" t="str">
        <f>+B2</f>
        <v>SETAR - (Sistema Bermejo)</v>
      </c>
    </row>
    <row r="3" spans="2:30" x14ac:dyDescent="0.25">
      <c r="B3" s="145" t="str">
        <f>+'SETAR - Villamontes'!B3</f>
        <v>CONSOLIDADO - con IVA</v>
      </c>
      <c r="D3" s="145"/>
      <c r="Q3" s="145" t="str">
        <f>+'SETAR - Villamontes'!Q3</f>
        <v>CONSOLIDADO - sin IVA</v>
      </c>
    </row>
    <row r="4" spans="2:30" x14ac:dyDescent="0.25">
      <c r="B4" s="145" t="str">
        <f>+'SETAR - Villamontes'!B4</f>
        <v>ESTADÍSTICAS GESTIÓN 2025</v>
      </c>
      <c r="Q4" s="145" t="str">
        <f>+B4</f>
        <v>ESTADÍSTICAS GESTIÓN 2025</v>
      </c>
    </row>
    <row r="6" spans="2:30" x14ac:dyDescent="0.25">
      <c r="B6" s="145" t="s">
        <v>157</v>
      </c>
      <c r="Q6" s="145" t="str">
        <f>+B6</f>
        <v>NÚMERO DE CONSUMIDORES</v>
      </c>
    </row>
    <row r="7" spans="2:30" x14ac:dyDescent="0.25">
      <c r="B7" s="145"/>
      <c r="C7" s="145"/>
      <c r="Q7" s="145"/>
      <c r="R7" s="145"/>
    </row>
    <row r="8" spans="2:30" x14ac:dyDescent="0.25">
      <c r="B8" s="147" t="s">
        <v>44</v>
      </c>
      <c r="C8" s="97" t="s">
        <v>2</v>
      </c>
      <c r="D8" s="97" t="s">
        <v>3</v>
      </c>
      <c r="E8" s="97" t="s">
        <v>4</v>
      </c>
      <c r="F8" s="97" t="s">
        <v>5</v>
      </c>
      <c r="G8" s="97" t="s">
        <v>6</v>
      </c>
      <c r="H8" s="97" t="s">
        <v>7</v>
      </c>
      <c r="I8" s="97" t="s">
        <v>8</v>
      </c>
      <c r="J8" s="97" t="s">
        <v>9</v>
      </c>
      <c r="K8" s="97" t="s">
        <v>10</v>
      </c>
      <c r="L8" s="97" t="s">
        <v>11</v>
      </c>
      <c r="M8" s="97" t="s">
        <v>12</v>
      </c>
      <c r="N8" s="97" t="s">
        <v>13</v>
      </c>
      <c r="O8" s="173" t="s">
        <v>15</v>
      </c>
      <c r="P8" s="324"/>
      <c r="Q8" s="147"/>
      <c r="R8" s="97" t="s">
        <v>2</v>
      </c>
      <c r="S8" s="97" t="s">
        <v>3</v>
      </c>
      <c r="T8" s="97" t="s">
        <v>4</v>
      </c>
      <c r="U8" s="97" t="s">
        <v>5</v>
      </c>
      <c r="V8" s="97" t="s">
        <v>6</v>
      </c>
      <c r="W8" s="97" t="s">
        <v>7</v>
      </c>
      <c r="X8" s="97" t="s">
        <v>8</v>
      </c>
      <c r="Y8" s="97" t="s">
        <v>9</v>
      </c>
      <c r="Z8" s="97" t="s">
        <v>10</v>
      </c>
      <c r="AA8" s="97" t="s">
        <v>11</v>
      </c>
      <c r="AB8" s="97" t="s">
        <v>12</v>
      </c>
      <c r="AC8" s="97" t="s">
        <v>13</v>
      </c>
      <c r="AD8" s="173" t="s">
        <v>15</v>
      </c>
    </row>
    <row r="9" spans="2:30" x14ac:dyDescent="0.25">
      <c r="B9" s="148" t="s">
        <v>17</v>
      </c>
      <c r="C9" s="144">
        <f>+'[112]CONSOLIDADO (2)'!B11</f>
        <v>10668</v>
      </c>
      <c r="D9" s="144">
        <f>+'[112]CONSOLIDADO (2)'!C11</f>
        <v>10671</v>
      </c>
      <c r="E9" s="144">
        <f>+'[112]CONSOLIDADO (2)'!D11</f>
        <v>10701</v>
      </c>
      <c r="F9" s="144">
        <f>+'[112]CONSOLIDADO (2)'!E11</f>
        <v>10745</v>
      </c>
      <c r="G9" s="144">
        <f>+'[112]CONSOLIDADO (2)'!F11</f>
        <v>0</v>
      </c>
      <c r="H9" s="144">
        <f>+'[112]CONSOLIDADO (2)'!G11</f>
        <v>0</v>
      </c>
      <c r="I9" s="144">
        <f>+'[112]CONSOLIDADO (2)'!H11</f>
        <v>0</v>
      </c>
      <c r="J9" s="144">
        <f>+'[112]CONSOLIDADO (2)'!I11</f>
        <v>0</v>
      </c>
      <c r="K9" s="144">
        <f>+'[112]CONSOLIDADO (2)'!J11</f>
        <v>0</v>
      </c>
      <c r="L9" s="144">
        <f>+'[112]CONSOLIDADO (2)'!K11</f>
        <v>0</v>
      </c>
      <c r="M9" s="144">
        <f>+'[112]CONSOLIDADO (2)'!L11</f>
        <v>0</v>
      </c>
      <c r="N9" s="144">
        <f>+'[112]CONSOLIDADO (2)'!M11</f>
        <v>0</v>
      </c>
      <c r="O9" s="96">
        <f t="shared" ref="O9:O15" si="0">+N9</f>
        <v>0</v>
      </c>
      <c r="Q9" s="148" t="str">
        <f t="shared" ref="Q9:AC14" si="1">+B9</f>
        <v>Residencial</v>
      </c>
      <c r="R9" s="144">
        <f t="shared" si="1"/>
        <v>10668</v>
      </c>
      <c r="S9" s="144">
        <f t="shared" si="1"/>
        <v>10671</v>
      </c>
      <c r="T9" s="144">
        <f t="shared" si="1"/>
        <v>10701</v>
      </c>
      <c r="U9" s="144">
        <f t="shared" si="1"/>
        <v>10745</v>
      </c>
      <c r="V9" s="144">
        <f t="shared" si="1"/>
        <v>0</v>
      </c>
      <c r="W9" s="144">
        <f t="shared" si="1"/>
        <v>0</v>
      </c>
      <c r="X9" s="144">
        <f t="shared" si="1"/>
        <v>0</v>
      </c>
      <c r="Y9" s="144">
        <f t="shared" si="1"/>
        <v>0</v>
      </c>
      <c r="Z9" s="144">
        <f t="shared" si="1"/>
        <v>0</v>
      </c>
      <c r="AA9" s="144">
        <f t="shared" si="1"/>
        <v>0</v>
      </c>
      <c r="AB9" s="144">
        <f t="shared" si="1"/>
        <v>0</v>
      </c>
      <c r="AC9" s="144">
        <f t="shared" si="1"/>
        <v>0</v>
      </c>
      <c r="AD9" s="96">
        <f t="shared" ref="AD9:AD15" si="2">+AC9</f>
        <v>0</v>
      </c>
    </row>
    <row r="10" spans="2:30" x14ac:dyDescent="0.25">
      <c r="B10" s="148" t="s">
        <v>18</v>
      </c>
      <c r="C10" s="144">
        <f>+'[112]CONSOLIDADO (2)'!B12</f>
        <v>3257</v>
      </c>
      <c r="D10" s="144">
        <f>+'[112]CONSOLIDADO (2)'!C12</f>
        <v>3311</v>
      </c>
      <c r="E10" s="144">
        <f>+'[112]CONSOLIDADO (2)'!D12</f>
        <v>3329</v>
      </c>
      <c r="F10" s="144">
        <f>+'[112]CONSOLIDADO (2)'!E12</f>
        <v>3340</v>
      </c>
      <c r="G10" s="144">
        <f>+'[112]CONSOLIDADO (2)'!F12</f>
        <v>0</v>
      </c>
      <c r="H10" s="144">
        <f>+'[112]CONSOLIDADO (2)'!G12</f>
        <v>0</v>
      </c>
      <c r="I10" s="144">
        <f>+'[112]CONSOLIDADO (2)'!H12</f>
        <v>0</v>
      </c>
      <c r="J10" s="144">
        <f>+'[112]CONSOLIDADO (2)'!I12</f>
        <v>0</v>
      </c>
      <c r="K10" s="144">
        <f>+'[112]CONSOLIDADO (2)'!J12</f>
        <v>0</v>
      </c>
      <c r="L10" s="144">
        <f>+'[112]CONSOLIDADO (2)'!K12</f>
        <v>0</v>
      </c>
      <c r="M10" s="144">
        <f>+'[112]CONSOLIDADO (2)'!L12</f>
        <v>0</v>
      </c>
      <c r="N10" s="144">
        <f>+'[112]CONSOLIDADO (2)'!M12</f>
        <v>0</v>
      </c>
      <c r="O10" s="96">
        <f t="shared" si="0"/>
        <v>0</v>
      </c>
      <c r="Q10" s="148" t="str">
        <f>+B10</f>
        <v>General</v>
      </c>
      <c r="R10" s="144">
        <f t="shared" si="1"/>
        <v>3257</v>
      </c>
      <c r="S10" s="144">
        <f t="shared" si="1"/>
        <v>3311</v>
      </c>
      <c r="T10" s="144">
        <f t="shared" si="1"/>
        <v>3329</v>
      </c>
      <c r="U10" s="144">
        <f t="shared" si="1"/>
        <v>3340</v>
      </c>
      <c r="V10" s="144">
        <f t="shared" si="1"/>
        <v>0</v>
      </c>
      <c r="W10" s="144">
        <f t="shared" si="1"/>
        <v>0</v>
      </c>
      <c r="X10" s="144">
        <f t="shared" si="1"/>
        <v>0</v>
      </c>
      <c r="Y10" s="144">
        <f t="shared" si="1"/>
        <v>0</v>
      </c>
      <c r="Z10" s="144">
        <f t="shared" si="1"/>
        <v>0</v>
      </c>
      <c r="AA10" s="144">
        <f t="shared" si="1"/>
        <v>0</v>
      </c>
      <c r="AB10" s="144">
        <f t="shared" si="1"/>
        <v>0</v>
      </c>
      <c r="AC10" s="144">
        <f t="shared" si="1"/>
        <v>0</v>
      </c>
      <c r="AD10" s="96">
        <f t="shared" si="2"/>
        <v>0</v>
      </c>
    </row>
    <row r="11" spans="2:30" x14ac:dyDescent="0.25">
      <c r="B11" s="148" t="s">
        <v>19</v>
      </c>
      <c r="C11" s="144">
        <f>+'[112]CONSOLIDADO (2)'!B13</f>
        <v>158</v>
      </c>
      <c r="D11" s="144">
        <f>+'[112]CONSOLIDADO (2)'!C13</f>
        <v>159</v>
      </c>
      <c r="E11" s="144">
        <f>+'[112]CONSOLIDADO (2)'!D13</f>
        <v>156</v>
      </c>
      <c r="F11" s="144">
        <f>+'[112]CONSOLIDADO (2)'!E13</f>
        <v>156</v>
      </c>
      <c r="G11" s="144">
        <f>+'[112]CONSOLIDADO (2)'!F13</f>
        <v>0</v>
      </c>
      <c r="H11" s="144">
        <f>+'[112]CONSOLIDADO (2)'!G13</f>
        <v>0</v>
      </c>
      <c r="I11" s="144">
        <f>+'[112]CONSOLIDADO (2)'!H13</f>
        <v>0</v>
      </c>
      <c r="J11" s="144">
        <f>+'[112]CONSOLIDADO (2)'!I13</f>
        <v>0</v>
      </c>
      <c r="K11" s="144">
        <f>+'[112]CONSOLIDADO (2)'!J13</f>
        <v>0</v>
      </c>
      <c r="L11" s="144">
        <f>+'[112]CONSOLIDADO (2)'!K13</f>
        <v>0</v>
      </c>
      <c r="M11" s="144">
        <f>+'[112]CONSOLIDADO (2)'!L13</f>
        <v>0</v>
      </c>
      <c r="N11" s="144">
        <f>+'[112]CONSOLIDADO (2)'!M13</f>
        <v>0</v>
      </c>
      <c r="O11" s="96">
        <f t="shared" si="0"/>
        <v>0</v>
      </c>
      <c r="Q11" s="148" t="str">
        <f t="shared" si="1"/>
        <v>Industrial</v>
      </c>
      <c r="R11" s="144">
        <f t="shared" si="1"/>
        <v>158</v>
      </c>
      <c r="S11" s="144">
        <f t="shared" si="1"/>
        <v>159</v>
      </c>
      <c r="T11" s="144">
        <f t="shared" si="1"/>
        <v>156</v>
      </c>
      <c r="U11" s="144">
        <f t="shared" si="1"/>
        <v>156</v>
      </c>
      <c r="V11" s="144">
        <f t="shared" si="1"/>
        <v>0</v>
      </c>
      <c r="W11" s="144">
        <f t="shared" si="1"/>
        <v>0</v>
      </c>
      <c r="X11" s="144">
        <f t="shared" si="1"/>
        <v>0</v>
      </c>
      <c r="Y11" s="144">
        <f t="shared" si="1"/>
        <v>0</v>
      </c>
      <c r="Z11" s="144">
        <f t="shared" si="1"/>
        <v>0</v>
      </c>
      <c r="AA11" s="144">
        <f t="shared" si="1"/>
        <v>0</v>
      </c>
      <c r="AB11" s="144">
        <f t="shared" si="1"/>
        <v>0</v>
      </c>
      <c r="AC11" s="144">
        <f t="shared" si="1"/>
        <v>0</v>
      </c>
      <c r="AD11" s="96">
        <f t="shared" si="2"/>
        <v>0</v>
      </c>
    </row>
    <row r="12" spans="2:30" x14ac:dyDescent="0.25">
      <c r="B12" s="148" t="s">
        <v>91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96"/>
      <c r="Q12" s="148" t="str">
        <f t="shared" si="1"/>
        <v>Minería</v>
      </c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96"/>
    </row>
    <row r="13" spans="2:30" x14ac:dyDescent="0.25">
      <c r="B13" s="148" t="s">
        <v>21</v>
      </c>
      <c r="C13" s="144">
        <f>+'[112]CONSOLIDADO (2)'!B14</f>
        <v>2</v>
      </c>
      <c r="D13" s="144">
        <f>+'[112]CONSOLIDADO (2)'!C14</f>
        <v>2</v>
      </c>
      <c r="E13" s="144">
        <f>+'[112]CONSOLIDADO (2)'!D14</f>
        <v>2</v>
      </c>
      <c r="F13" s="144">
        <f>+'[112]CONSOLIDADO (2)'!E14</f>
        <v>2</v>
      </c>
      <c r="G13" s="144">
        <f>+'[112]CONSOLIDADO (2)'!F14</f>
        <v>0</v>
      </c>
      <c r="H13" s="144">
        <f>+'[112]CONSOLIDADO (2)'!G14</f>
        <v>0</v>
      </c>
      <c r="I13" s="144">
        <f>+'[112]CONSOLIDADO (2)'!H14</f>
        <v>0</v>
      </c>
      <c r="J13" s="144">
        <f>+'[112]CONSOLIDADO (2)'!I14</f>
        <v>0</v>
      </c>
      <c r="K13" s="144">
        <f>+'[112]CONSOLIDADO (2)'!J14</f>
        <v>0</v>
      </c>
      <c r="L13" s="144">
        <f>+'[112]CONSOLIDADO (2)'!K14</f>
        <v>0</v>
      </c>
      <c r="M13" s="144">
        <f>+'[112]CONSOLIDADO (2)'!L14</f>
        <v>0</v>
      </c>
      <c r="N13" s="144">
        <f>+'[112]CONSOLIDADO (2)'!M14</f>
        <v>0</v>
      </c>
      <c r="O13" s="96">
        <f t="shared" si="0"/>
        <v>0</v>
      </c>
      <c r="Q13" s="148" t="str">
        <f t="shared" si="1"/>
        <v>Alumbrado Público</v>
      </c>
      <c r="R13" s="144">
        <f>+C13</f>
        <v>2</v>
      </c>
      <c r="S13" s="144">
        <f t="shared" si="1"/>
        <v>2</v>
      </c>
      <c r="T13" s="144">
        <f t="shared" si="1"/>
        <v>2</v>
      </c>
      <c r="U13" s="144">
        <f t="shared" si="1"/>
        <v>2</v>
      </c>
      <c r="V13" s="144">
        <f t="shared" si="1"/>
        <v>0</v>
      </c>
      <c r="W13" s="144">
        <f t="shared" si="1"/>
        <v>0</v>
      </c>
      <c r="X13" s="144">
        <f t="shared" si="1"/>
        <v>0</v>
      </c>
      <c r="Y13" s="144">
        <f t="shared" si="1"/>
        <v>0</v>
      </c>
      <c r="Z13" s="144">
        <f t="shared" si="1"/>
        <v>0</v>
      </c>
      <c r="AA13" s="144">
        <f t="shared" si="1"/>
        <v>0</v>
      </c>
      <c r="AB13" s="144">
        <f t="shared" si="1"/>
        <v>0</v>
      </c>
      <c r="AC13" s="144">
        <f t="shared" si="1"/>
        <v>0</v>
      </c>
      <c r="AD13" s="96">
        <f t="shared" si="2"/>
        <v>0</v>
      </c>
    </row>
    <row r="14" spans="2:30" x14ac:dyDescent="0.25">
      <c r="B14" s="148" t="s">
        <v>22</v>
      </c>
      <c r="C14" s="144">
        <f>+'[112]CONSOLIDADO (2)'!B15</f>
        <v>42</v>
      </c>
      <c r="D14" s="144">
        <f>+'[112]CONSOLIDADO (2)'!C15</f>
        <v>43</v>
      </c>
      <c r="E14" s="144">
        <f>+'[112]CONSOLIDADO (2)'!D15</f>
        <v>43</v>
      </c>
      <c r="F14" s="144">
        <f>+'[112]CONSOLIDADO (2)'!E15</f>
        <v>43</v>
      </c>
      <c r="G14" s="144">
        <f>+'[112]CONSOLIDADO (2)'!F15</f>
        <v>0</v>
      </c>
      <c r="H14" s="144">
        <f>+'[112]CONSOLIDADO (2)'!G15</f>
        <v>0</v>
      </c>
      <c r="I14" s="144">
        <f>+'[112]CONSOLIDADO (2)'!H15</f>
        <v>0</v>
      </c>
      <c r="J14" s="144">
        <f>+'[112]CONSOLIDADO (2)'!I15</f>
        <v>0</v>
      </c>
      <c r="K14" s="144">
        <f>+'[112]CONSOLIDADO (2)'!J15</f>
        <v>0</v>
      </c>
      <c r="L14" s="144">
        <f>+'[112]CONSOLIDADO (2)'!K15</f>
        <v>0</v>
      </c>
      <c r="M14" s="144">
        <f>+'[112]CONSOLIDADO (2)'!L15</f>
        <v>0</v>
      </c>
      <c r="N14" s="144">
        <f>+'[112]CONSOLIDADO (2)'!M15</f>
        <v>0</v>
      </c>
      <c r="O14" s="96">
        <f t="shared" si="0"/>
        <v>0</v>
      </c>
      <c r="Q14" s="148" t="str">
        <f t="shared" si="1"/>
        <v>Otros</v>
      </c>
      <c r="R14" s="144">
        <f>+C14</f>
        <v>42</v>
      </c>
      <c r="S14" s="144">
        <f t="shared" si="1"/>
        <v>43</v>
      </c>
      <c r="T14" s="144">
        <f t="shared" si="1"/>
        <v>43</v>
      </c>
      <c r="U14" s="144">
        <f t="shared" si="1"/>
        <v>43</v>
      </c>
      <c r="V14" s="144">
        <f t="shared" si="1"/>
        <v>0</v>
      </c>
      <c r="W14" s="144">
        <f t="shared" si="1"/>
        <v>0</v>
      </c>
      <c r="X14" s="144">
        <f t="shared" si="1"/>
        <v>0</v>
      </c>
      <c r="Y14" s="144">
        <f t="shared" si="1"/>
        <v>0</v>
      </c>
      <c r="Z14" s="144">
        <f t="shared" si="1"/>
        <v>0</v>
      </c>
      <c r="AA14" s="144">
        <f t="shared" si="1"/>
        <v>0</v>
      </c>
      <c r="AB14" s="144">
        <f t="shared" si="1"/>
        <v>0</v>
      </c>
      <c r="AC14" s="144">
        <f t="shared" si="1"/>
        <v>0</v>
      </c>
      <c r="AD14" s="96">
        <f t="shared" si="2"/>
        <v>0</v>
      </c>
    </row>
    <row r="15" spans="2:30" x14ac:dyDescent="0.25">
      <c r="B15" s="143" t="s">
        <v>14</v>
      </c>
      <c r="C15" s="30">
        <f>SUM(C9:C14)</f>
        <v>14127</v>
      </c>
      <c r="D15" s="30">
        <f t="shared" ref="D15:N15" si="3">SUM(D9:D14)</f>
        <v>14186</v>
      </c>
      <c r="E15" s="30">
        <f t="shared" si="3"/>
        <v>14231</v>
      </c>
      <c r="F15" s="30">
        <f t="shared" si="3"/>
        <v>14286</v>
      </c>
      <c r="G15" s="30">
        <f t="shared" si="3"/>
        <v>0</v>
      </c>
      <c r="H15" s="30">
        <f t="shared" ref="H15:N15" si="4">SUM(H9:H14)</f>
        <v>0</v>
      </c>
      <c r="I15" s="30">
        <f t="shared" si="4"/>
        <v>0</v>
      </c>
      <c r="J15" s="30">
        <f t="shared" si="4"/>
        <v>0</v>
      </c>
      <c r="K15" s="30">
        <f t="shared" si="4"/>
        <v>0</v>
      </c>
      <c r="L15" s="30">
        <f t="shared" si="4"/>
        <v>0</v>
      </c>
      <c r="M15" s="30">
        <f t="shared" si="4"/>
        <v>0</v>
      </c>
      <c r="N15" s="30">
        <f t="shared" si="4"/>
        <v>0</v>
      </c>
      <c r="O15" s="31">
        <f t="shared" si="0"/>
        <v>0</v>
      </c>
      <c r="P15" s="145"/>
      <c r="Q15" s="143" t="s">
        <v>14</v>
      </c>
      <c r="R15" s="30">
        <f>SUM(R9:R14)</f>
        <v>14127</v>
      </c>
      <c r="S15" s="30">
        <f t="shared" ref="S15:AC15" si="5">SUM(S9:S14)</f>
        <v>14186</v>
      </c>
      <c r="T15" s="30">
        <f t="shared" si="5"/>
        <v>14231</v>
      </c>
      <c r="U15" s="30">
        <f t="shared" si="5"/>
        <v>14286</v>
      </c>
      <c r="V15" s="30">
        <f t="shared" si="5"/>
        <v>0</v>
      </c>
      <c r="W15" s="30">
        <f t="shared" si="5"/>
        <v>0</v>
      </c>
      <c r="X15" s="30">
        <f t="shared" si="5"/>
        <v>0</v>
      </c>
      <c r="Y15" s="30">
        <f t="shared" si="5"/>
        <v>0</v>
      </c>
      <c r="Z15" s="30">
        <f t="shared" si="5"/>
        <v>0</v>
      </c>
      <c r="AA15" s="30">
        <f t="shared" si="5"/>
        <v>0</v>
      </c>
      <c r="AB15" s="30">
        <f t="shared" si="5"/>
        <v>0</v>
      </c>
      <c r="AC15" s="30">
        <f t="shared" si="5"/>
        <v>0</v>
      </c>
      <c r="AD15" s="236">
        <f t="shared" si="2"/>
        <v>0</v>
      </c>
    </row>
    <row r="17" spans="2:30" x14ac:dyDescent="0.25">
      <c r="B17" s="145" t="s">
        <v>57</v>
      </c>
      <c r="Q17" s="145" t="s">
        <v>57</v>
      </c>
    </row>
    <row r="18" spans="2:30" x14ac:dyDescent="0.25">
      <c r="B18" s="145"/>
      <c r="C18" s="145"/>
      <c r="G18" s="145"/>
      <c r="K18" s="145"/>
      <c r="Q18" s="145"/>
      <c r="R18" s="145"/>
    </row>
    <row r="19" spans="2:30" x14ac:dyDescent="0.25">
      <c r="B19" s="147" t="s">
        <v>44</v>
      </c>
      <c r="C19" s="146" t="s">
        <v>2</v>
      </c>
      <c r="D19" s="146" t="s">
        <v>3</v>
      </c>
      <c r="E19" s="146" t="s">
        <v>4</v>
      </c>
      <c r="F19" s="146" t="s">
        <v>5</v>
      </c>
      <c r="G19" s="146" t="s">
        <v>6</v>
      </c>
      <c r="H19" s="146" t="s">
        <v>7</v>
      </c>
      <c r="I19" s="146" t="s">
        <v>8</v>
      </c>
      <c r="J19" s="146" t="s">
        <v>9</v>
      </c>
      <c r="K19" s="146" t="s">
        <v>10</v>
      </c>
      <c r="L19" s="146" t="s">
        <v>11</v>
      </c>
      <c r="M19" s="146" t="s">
        <v>12</v>
      </c>
      <c r="N19" s="146" t="s">
        <v>13</v>
      </c>
      <c r="O19" s="147" t="s">
        <v>14</v>
      </c>
      <c r="P19" s="324"/>
      <c r="Q19" s="147"/>
      <c r="R19" s="146" t="s">
        <v>2</v>
      </c>
      <c r="S19" s="146" t="s">
        <v>3</v>
      </c>
      <c r="T19" s="146" t="s">
        <v>4</v>
      </c>
      <c r="U19" s="146" t="s">
        <v>5</v>
      </c>
      <c r="V19" s="146" t="s">
        <v>6</v>
      </c>
      <c r="W19" s="146" t="s">
        <v>7</v>
      </c>
      <c r="X19" s="146" t="s">
        <v>8</v>
      </c>
      <c r="Y19" s="146" t="s">
        <v>9</v>
      </c>
      <c r="Z19" s="146" t="s">
        <v>10</v>
      </c>
      <c r="AA19" s="146" t="s">
        <v>11</v>
      </c>
      <c r="AB19" s="146" t="s">
        <v>12</v>
      </c>
      <c r="AC19" s="146" t="s">
        <v>13</v>
      </c>
      <c r="AD19" s="147" t="s">
        <v>14</v>
      </c>
    </row>
    <row r="20" spans="2:30" x14ac:dyDescent="0.25">
      <c r="B20" s="148" t="s">
        <v>17</v>
      </c>
      <c r="C20" s="98">
        <f>+'[112]CONSOLIDADO (2)'!B22</f>
        <v>1435.5059999999999</v>
      </c>
      <c r="D20" s="98">
        <f>+'[112]CONSOLIDADO (2)'!C22</f>
        <v>1914.7900000000002</v>
      </c>
      <c r="E20" s="98">
        <f>+'[112]CONSOLIDADO (2)'!D22</f>
        <v>1723.528</v>
      </c>
      <c r="F20" s="98">
        <f>+'[112]CONSOLIDADO (2)'!E22</f>
        <v>1129.251</v>
      </c>
      <c r="G20" s="98">
        <f>+'[112]CONSOLIDADO (2)'!F22</f>
        <v>0</v>
      </c>
      <c r="H20" s="98">
        <f>+'[112]CONSOLIDADO (2)'!G22</f>
        <v>0</v>
      </c>
      <c r="I20" s="98">
        <f>+'[112]CONSOLIDADO (2)'!H22</f>
        <v>0</v>
      </c>
      <c r="J20" s="98">
        <f>+'[112]CONSOLIDADO (2)'!I22</f>
        <v>0</v>
      </c>
      <c r="K20" s="98">
        <f>+'[112]CONSOLIDADO (2)'!J22</f>
        <v>0</v>
      </c>
      <c r="L20" s="98">
        <f>+'[112]CONSOLIDADO (2)'!K22</f>
        <v>0</v>
      </c>
      <c r="M20" s="98">
        <f>+'[112]CONSOLIDADO (2)'!L22</f>
        <v>0</v>
      </c>
      <c r="N20" s="98">
        <f>+'[112]CONSOLIDADO (2)'!M22</f>
        <v>0</v>
      </c>
      <c r="O20" s="148">
        <f t="shared" ref="O20:O26" si="6">SUM(C20:N20)</f>
        <v>6203.0750000000007</v>
      </c>
      <c r="Q20" s="148" t="str">
        <f t="shared" ref="Q20:AC25" si="7">+B20</f>
        <v>Residencial</v>
      </c>
      <c r="R20" s="98">
        <f t="shared" si="7"/>
        <v>1435.5059999999999</v>
      </c>
      <c r="S20" s="98">
        <f t="shared" si="7"/>
        <v>1914.7900000000002</v>
      </c>
      <c r="T20" s="98">
        <f t="shared" si="7"/>
        <v>1723.528</v>
      </c>
      <c r="U20" s="98">
        <f t="shared" si="7"/>
        <v>1129.251</v>
      </c>
      <c r="V20" s="98">
        <f t="shared" si="7"/>
        <v>0</v>
      </c>
      <c r="W20" s="98">
        <f t="shared" si="7"/>
        <v>0</v>
      </c>
      <c r="X20" s="98">
        <f t="shared" si="7"/>
        <v>0</v>
      </c>
      <c r="Y20" s="98">
        <f t="shared" si="7"/>
        <v>0</v>
      </c>
      <c r="Z20" s="98">
        <f t="shared" si="7"/>
        <v>0</v>
      </c>
      <c r="AA20" s="98">
        <f t="shared" si="7"/>
        <v>0</v>
      </c>
      <c r="AB20" s="98">
        <f t="shared" si="7"/>
        <v>0</v>
      </c>
      <c r="AC20" s="98">
        <f t="shared" si="7"/>
        <v>0</v>
      </c>
      <c r="AD20" s="148">
        <f t="shared" ref="AD20:AD26" si="8">SUM(R20:AC20)</f>
        <v>6203.0750000000007</v>
      </c>
    </row>
    <row r="21" spans="2:30" x14ac:dyDescent="0.25">
      <c r="B21" s="148" t="s">
        <v>18</v>
      </c>
      <c r="C21" s="98">
        <f>+'[112]CONSOLIDADO (2)'!B23</f>
        <v>566.89399999999989</v>
      </c>
      <c r="D21" s="98">
        <f>+'[112]CONSOLIDADO (2)'!C23</f>
        <v>734.03600000000006</v>
      </c>
      <c r="E21" s="98">
        <f>+'[112]CONSOLIDADO (2)'!D23</f>
        <v>666.40800000000002</v>
      </c>
      <c r="F21" s="98">
        <f>+'[112]CONSOLIDADO (2)'!E23</f>
        <v>481.16299999999995</v>
      </c>
      <c r="G21" s="98">
        <f>+'[112]CONSOLIDADO (2)'!F23</f>
        <v>0</v>
      </c>
      <c r="H21" s="98">
        <f>+'[112]CONSOLIDADO (2)'!G23</f>
        <v>0</v>
      </c>
      <c r="I21" s="98">
        <f>+'[112]CONSOLIDADO (2)'!H23</f>
        <v>0</v>
      </c>
      <c r="J21" s="98">
        <f>+'[112]CONSOLIDADO (2)'!I23</f>
        <v>0</v>
      </c>
      <c r="K21" s="98">
        <f>+'[112]CONSOLIDADO (2)'!J23</f>
        <v>0</v>
      </c>
      <c r="L21" s="98">
        <f>+'[112]CONSOLIDADO (2)'!K23</f>
        <v>0</v>
      </c>
      <c r="M21" s="98">
        <f>+'[112]CONSOLIDADO (2)'!L23</f>
        <v>0</v>
      </c>
      <c r="N21" s="98">
        <f>+'[112]CONSOLIDADO (2)'!M23</f>
        <v>0</v>
      </c>
      <c r="O21" s="148">
        <f t="shared" si="6"/>
        <v>2448.5009999999997</v>
      </c>
      <c r="Q21" s="148" t="str">
        <f t="shared" si="7"/>
        <v>General</v>
      </c>
      <c r="R21" s="98">
        <f t="shared" si="7"/>
        <v>566.89399999999989</v>
      </c>
      <c r="S21" s="98">
        <f t="shared" si="7"/>
        <v>734.03600000000006</v>
      </c>
      <c r="T21" s="98">
        <f t="shared" si="7"/>
        <v>666.40800000000002</v>
      </c>
      <c r="U21" s="98">
        <f t="shared" si="7"/>
        <v>481.16299999999995</v>
      </c>
      <c r="V21" s="98">
        <f t="shared" si="7"/>
        <v>0</v>
      </c>
      <c r="W21" s="98">
        <f t="shared" si="7"/>
        <v>0</v>
      </c>
      <c r="X21" s="98">
        <f t="shared" si="7"/>
        <v>0</v>
      </c>
      <c r="Y21" s="98">
        <f t="shared" si="7"/>
        <v>0</v>
      </c>
      <c r="Z21" s="98">
        <f t="shared" si="7"/>
        <v>0</v>
      </c>
      <c r="AA21" s="98">
        <f t="shared" si="7"/>
        <v>0</v>
      </c>
      <c r="AB21" s="98">
        <f t="shared" si="7"/>
        <v>0</v>
      </c>
      <c r="AC21" s="98">
        <f t="shared" si="7"/>
        <v>0</v>
      </c>
      <c r="AD21" s="148">
        <f t="shared" si="8"/>
        <v>2448.5009999999997</v>
      </c>
    </row>
    <row r="22" spans="2:30" x14ac:dyDescent="0.25">
      <c r="B22" s="148" t="s">
        <v>19</v>
      </c>
      <c r="C22" s="98">
        <f>+'[112]CONSOLIDADO (2)'!B24</f>
        <v>133.73400000000001</v>
      </c>
      <c r="D22" s="98">
        <f>+'[112]CONSOLIDADO (2)'!C24</f>
        <v>146.28300000000002</v>
      </c>
      <c r="E22" s="98">
        <f>+'[112]CONSOLIDADO (2)'!D24</f>
        <v>132.11600000000001</v>
      </c>
      <c r="F22" s="98">
        <f>+'[112]CONSOLIDADO (2)'!E24</f>
        <v>121.33</v>
      </c>
      <c r="G22" s="98">
        <f>+'[112]CONSOLIDADO (2)'!F24</f>
        <v>0</v>
      </c>
      <c r="H22" s="98">
        <f>+'[112]CONSOLIDADO (2)'!G24</f>
        <v>0</v>
      </c>
      <c r="I22" s="98">
        <f>+'[112]CONSOLIDADO (2)'!H24</f>
        <v>0</v>
      </c>
      <c r="J22" s="98">
        <f>+'[112]CONSOLIDADO (2)'!I24</f>
        <v>0</v>
      </c>
      <c r="K22" s="98">
        <f>+'[112]CONSOLIDADO (2)'!J24</f>
        <v>0</v>
      </c>
      <c r="L22" s="98">
        <f>+'[112]CONSOLIDADO (2)'!K24</f>
        <v>0</v>
      </c>
      <c r="M22" s="98">
        <f>+'[112]CONSOLIDADO (2)'!L24</f>
        <v>0</v>
      </c>
      <c r="N22" s="98">
        <f>+'[112]CONSOLIDADO (2)'!M24</f>
        <v>0</v>
      </c>
      <c r="O22" s="148">
        <f t="shared" si="6"/>
        <v>533.46300000000008</v>
      </c>
      <c r="Q22" s="148" t="str">
        <f t="shared" si="7"/>
        <v>Industrial</v>
      </c>
      <c r="R22" s="98">
        <f t="shared" si="7"/>
        <v>133.73400000000001</v>
      </c>
      <c r="S22" s="98">
        <f t="shared" si="7"/>
        <v>146.28300000000002</v>
      </c>
      <c r="T22" s="98">
        <f t="shared" si="7"/>
        <v>132.11600000000001</v>
      </c>
      <c r="U22" s="98">
        <f t="shared" si="7"/>
        <v>121.33</v>
      </c>
      <c r="V22" s="98">
        <f t="shared" si="7"/>
        <v>0</v>
      </c>
      <c r="W22" s="98">
        <f t="shared" si="7"/>
        <v>0</v>
      </c>
      <c r="X22" s="98">
        <f t="shared" si="7"/>
        <v>0</v>
      </c>
      <c r="Y22" s="98">
        <f t="shared" si="7"/>
        <v>0</v>
      </c>
      <c r="Z22" s="98">
        <f t="shared" si="7"/>
        <v>0</v>
      </c>
      <c r="AA22" s="98">
        <f t="shared" si="7"/>
        <v>0</v>
      </c>
      <c r="AB22" s="98">
        <f t="shared" si="7"/>
        <v>0</v>
      </c>
      <c r="AC22" s="98">
        <f t="shared" si="7"/>
        <v>0</v>
      </c>
      <c r="AD22" s="148">
        <f t="shared" si="8"/>
        <v>533.46300000000008</v>
      </c>
    </row>
    <row r="23" spans="2:30" x14ac:dyDescent="0.25">
      <c r="B23" s="148" t="s">
        <v>91</v>
      </c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148"/>
      <c r="Q23" s="148" t="str">
        <f t="shared" si="7"/>
        <v>Minería</v>
      </c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148"/>
    </row>
    <row r="24" spans="2:30" x14ac:dyDescent="0.25">
      <c r="B24" s="148" t="s">
        <v>21</v>
      </c>
      <c r="C24" s="98">
        <f>+'[112]CONSOLIDADO (2)'!B25</f>
        <v>134.91300000000001</v>
      </c>
      <c r="D24" s="98">
        <f>+'[112]CONSOLIDADO (2)'!C25</f>
        <v>139.56100000000001</v>
      </c>
      <c r="E24" s="98">
        <f>+'[112]CONSOLIDADO (2)'!D25</f>
        <v>129.91300000000001</v>
      </c>
      <c r="F24" s="98">
        <f>+'[112]CONSOLIDADO (2)'!E25</f>
        <v>134.65600000000001</v>
      </c>
      <c r="G24" s="98">
        <f>+'[112]CONSOLIDADO (2)'!F25</f>
        <v>0</v>
      </c>
      <c r="H24" s="98">
        <f>+'[112]CONSOLIDADO (2)'!G25</f>
        <v>0</v>
      </c>
      <c r="I24" s="98">
        <f>+'[112]CONSOLIDADO (2)'!H25</f>
        <v>0</v>
      </c>
      <c r="J24" s="98">
        <f>+'[112]CONSOLIDADO (2)'!I25</f>
        <v>0</v>
      </c>
      <c r="K24" s="98">
        <f>+'[112]CONSOLIDADO (2)'!J25</f>
        <v>0</v>
      </c>
      <c r="L24" s="98">
        <f>+'[112]CONSOLIDADO (2)'!K25</f>
        <v>0</v>
      </c>
      <c r="M24" s="98">
        <f>+'[112]CONSOLIDADO (2)'!L25</f>
        <v>0</v>
      </c>
      <c r="N24" s="98">
        <f>+'[112]CONSOLIDADO (2)'!M25</f>
        <v>0</v>
      </c>
      <c r="O24" s="148">
        <f t="shared" si="6"/>
        <v>539.04300000000012</v>
      </c>
      <c r="Q24" s="148" t="str">
        <f t="shared" si="7"/>
        <v>Alumbrado Público</v>
      </c>
      <c r="R24" s="98">
        <f>+C24</f>
        <v>134.91300000000001</v>
      </c>
      <c r="S24" s="98">
        <f t="shared" si="7"/>
        <v>139.56100000000001</v>
      </c>
      <c r="T24" s="98">
        <f t="shared" si="7"/>
        <v>129.91300000000001</v>
      </c>
      <c r="U24" s="98">
        <f t="shared" si="7"/>
        <v>134.65600000000001</v>
      </c>
      <c r="V24" s="98">
        <f t="shared" si="7"/>
        <v>0</v>
      </c>
      <c r="W24" s="98">
        <f t="shared" si="7"/>
        <v>0</v>
      </c>
      <c r="X24" s="98">
        <f t="shared" si="7"/>
        <v>0</v>
      </c>
      <c r="Y24" s="98">
        <f t="shared" si="7"/>
        <v>0</v>
      </c>
      <c r="Z24" s="98">
        <f t="shared" si="7"/>
        <v>0</v>
      </c>
      <c r="AA24" s="98">
        <f t="shared" si="7"/>
        <v>0</v>
      </c>
      <c r="AB24" s="98">
        <f t="shared" si="7"/>
        <v>0</v>
      </c>
      <c r="AC24" s="98">
        <f t="shared" si="7"/>
        <v>0</v>
      </c>
      <c r="AD24" s="148">
        <f t="shared" si="8"/>
        <v>539.04300000000012</v>
      </c>
    </row>
    <row r="25" spans="2:30" x14ac:dyDescent="0.25">
      <c r="B25" s="148" t="s">
        <v>22</v>
      </c>
      <c r="C25" s="98">
        <f>+'[112]CONSOLIDADO (2)'!B26</f>
        <v>18.183</v>
      </c>
      <c r="D25" s="98">
        <f>+'[112]CONSOLIDADO (2)'!C26</f>
        <v>41.920999999999999</v>
      </c>
      <c r="E25" s="98">
        <f>+'[112]CONSOLIDADO (2)'!D26</f>
        <v>25.234000000000002</v>
      </c>
      <c r="F25" s="98">
        <f>+'[112]CONSOLIDADO (2)'!E26</f>
        <v>11.844999999999999</v>
      </c>
      <c r="G25" s="98">
        <f>+'[112]CONSOLIDADO (2)'!F26</f>
        <v>0</v>
      </c>
      <c r="H25" s="98">
        <f>+'[112]CONSOLIDADO (2)'!G26</f>
        <v>0</v>
      </c>
      <c r="I25" s="98">
        <f>+'[112]CONSOLIDADO (2)'!H26</f>
        <v>0</v>
      </c>
      <c r="J25" s="98">
        <f>+'[112]CONSOLIDADO (2)'!I26</f>
        <v>0</v>
      </c>
      <c r="K25" s="98">
        <f>+'[112]CONSOLIDADO (2)'!J26</f>
        <v>0</v>
      </c>
      <c r="L25" s="98">
        <f>+'[112]CONSOLIDADO (2)'!K26</f>
        <v>0</v>
      </c>
      <c r="M25" s="98">
        <f>+'[112]CONSOLIDADO (2)'!L26</f>
        <v>0</v>
      </c>
      <c r="N25" s="98">
        <f>+'[112]CONSOLIDADO (2)'!M26</f>
        <v>0</v>
      </c>
      <c r="O25" s="148">
        <f t="shared" si="6"/>
        <v>97.182999999999993</v>
      </c>
      <c r="Q25" s="148" t="str">
        <f t="shared" si="7"/>
        <v>Otros</v>
      </c>
      <c r="R25" s="98">
        <f>+C25</f>
        <v>18.183</v>
      </c>
      <c r="S25" s="98">
        <f t="shared" si="7"/>
        <v>41.920999999999999</v>
      </c>
      <c r="T25" s="98">
        <f t="shared" si="7"/>
        <v>25.234000000000002</v>
      </c>
      <c r="U25" s="98">
        <f t="shared" si="7"/>
        <v>11.844999999999999</v>
      </c>
      <c r="V25" s="98">
        <f t="shared" si="7"/>
        <v>0</v>
      </c>
      <c r="W25" s="98">
        <f t="shared" si="7"/>
        <v>0</v>
      </c>
      <c r="X25" s="98">
        <f t="shared" si="7"/>
        <v>0</v>
      </c>
      <c r="Y25" s="98">
        <f t="shared" si="7"/>
        <v>0</v>
      </c>
      <c r="Z25" s="98">
        <f t="shared" si="7"/>
        <v>0</v>
      </c>
      <c r="AA25" s="98">
        <f t="shared" si="7"/>
        <v>0</v>
      </c>
      <c r="AB25" s="98">
        <f t="shared" si="7"/>
        <v>0</v>
      </c>
      <c r="AC25" s="98">
        <f t="shared" si="7"/>
        <v>0</v>
      </c>
      <c r="AD25" s="148">
        <f t="shared" si="8"/>
        <v>97.182999999999993</v>
      </c>
    </row>
    <row r="26" spans="2:30" x14ac:dyDescent="0.25">
      <c r="B26" s="143" t="s">
        <v>14</v>
      </c>
      <c r="C26" s="142">
        <f>SUM(C20:C25)</f>
        <v>2289.2299999999996</v>
      </c>
      <c r="D26" s="142">
        <f t="shared" ref="D26:N26" si="9">SUM(D20:D25)</f>
        <v>2976.5909999999999</v>
      </c>
      <c r="E26" s="142">
        <f t="shared" si="9"/>
        <v>2677.1990000000001</v>
      </c>
      <c r="F26" s="142">
        <f t="shared" si="9"/>
        <v>1878.2449999999999</v>
      </c>
      <c r="G26" s="142">
        <f t="shared" si="9"/>
        <v>0</v>
      </c>
      <c r="H26" s="142">
        <f t="shared" ref="H26:N26" si="10">SUM(H20:H25)</f>
        <v>0</v>
      </c>
      <c r="I26" s="142">
        <f t="shared" si="10"/>
        <v>0</v>
      </c>
      <c r="J26" s="142">
        <f t="shared" si="10"/>
        <v>0</v>
      </c>
      <c r="K26" s="142">
        <f t="shared" si="10"/>
        <v>0</v>
      </c>
      <c r="L26" s="142">
        <f t="shared" si="10"/>
        <v>0</v>
      </c>
      <c r="M26" s="142">
        <f t="shared" si="10"/>
        <v>0</v>
      </c>
      <c r="N26" s="142">
        <f t="shared" si="10"/>
        <v>0</v>
      </c>
      <c r="O26" s="143">
        <f t="shared" si="6"/>
        <v>9821.2649999999994</v>
      </c>
      <c r="P26" s="145"/>
      <c r="Q26" s="143" t="s">
        <v>14</v>
      </c>
      <c r="R26" s="142">
        <f>SUM(R20:R25)</f>
        <v>2289.2299999999996</v>
      </c>
      <c r="S26" s="142">
        <f t="shared" ref="S26:AC26" si="11">SUM(S20:S25)</f>
        <v>2976.5909999999999</v>
      </c>
      <c r="T26" s="142">
        <f t="shared" si="11"/>
        <v>2677.1990000000001</v>
      </c>
      <c r="U26" s="142">
        <f t="shared" si="11"/>
        <v>1878.2449999999999</v>
      </c>
      <c r="V26" s="142">
        <f t="shared" si="11"/>
        <v>0</v>
      </c>
      <c r="W26" s="142">
        <f t="shared" si="11"/>
        <v>0</v>
      </c>
      <c r="X26" s="142">
        <f t="shared" si="11"/>
        <v>0</v>
      </c>
      <c r="Y26" s="142">
        <f t="shared" si="11"/>
        <v>0</v>
      </c>
      <c r="Z26" s="142">
        <f t="shared" si="11"/>
        <v>0</v>
      </c>
      <c r="AA26" s="142">
        <f t="shared" si="11"/>
        <v>0</v>
      </c>
      <c r="AB26" s="142">
        <f t="shared" si="11"/>
        <v>0</v>
      </c>
      <c r="AC26" s="142">
        <f t="shared" si="11"/>
        <v>0</v>
      </c>
      <c r="AD26" s="143">
        <f t="shared" si="8"/>
        <v>9821.2649999999994</v>
      </c>
    </row>
    <row r="27" spans="2:30" x14ac:dyDescent="0.25">
      <c r="O27" s="95">
        <f>O26/1000</f>
        <v>9.8212649999999986</v>
      </c>
    </row>
    <row r="29" spans="2:30" x14ac:dyDescent="0.25">
      <c r="B29" s="145" t="s">
        <v>83</v>
      </c>
      <c r="Q29" s="145" t="s">
        <v>125</v>
      </c>
    </row>
    <row r="30" spans="2:30" x14ac:dyDescent="0.25"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Q30" s="145"/>
      <c r="R30" s="145"/>
    </row>
    <row r="31" spans="2:30" x14ac:dyDescent="0.25">
      <c r="B31" s="147" t="s">
        <v>44</v>
      </c>
      <c r="C31" s="146" t="s">
        <v>2</v>
      </c>
      <c r="D31" s="146" t="s">
        <v>3</v>
      </c>
      <c r="E31" s="146" t="s">
        <v>4</v>
      </c>
      <c r="F31" s="146" t="s">
        <v>5</v>
      </c>
      <c r="G31" s="146" t="s">
        <v>6</v>
      </c>
      <c r="H31" s="146" t="s">
        <v>7</v>
      </c>
      <c r="I31" s="146" t="s">
        <v>8</v>
      </c>
      <c r="J31" s="146" t="s">
        <v>9</v>
      </c>
      <c r="K31" s="146" t="s">
        <v>10</v>
      </c>
      <c r="L31" s="146" t="s">
        <v>11</v>
      </c>
      <c r="M31" s="146" t="s">
        <v>12</v>
      </c>
      <c r="N31" s="146" t="s">
        <v>13</v>
      </c>
      <c r="O31" s="147" t="s">
        <v>14</v>
      </c>
      <c r="P31" s="324"/>
      <c r="Q31" s="147"/>
      <c r="R31" s="146" t="s">
        <v>2</v>
      </c>
      <c r="S31" s="146" t="s">
        <v>3</v>
      </c>
      <c r="T31" s="146" t="s">
        <v>4</v>
      </c>
      <c r="U31" s="146" t="s">
        <v>5</v>
      </c>
      <c r="V31" s="146" t="s">
        <v>6</v>
      </c>
      <c r="W31" s="146" t="s">
        <v>7</v>
      </c>
      <c r="X31" s="146" t="s">
        <v>8</v>
      </c>
      <c r="Y31" s="146" t="s">
        <v>9</v>
      </c>
      <c r="Z31" s="146" t="s">
        <v>10</v>
      </c>
      <c r="AA31" s="146" t="s">
        <v>11</v>
      </c>
      <c r="AB31" s="146" t="s">
        <v>12</v>
      </c>
      <c r="AC31" s="168" t="s">
        <v>13</v>
      </c>
      <c r="AD31" s="168" t="s">
        <v>14</v>
      </c>
    </row>
    <row r="32" spans="2:30" x14ac:dyDescent="0.25">
      <c r="B32" s="148" t="s">
        <v>17</v>
      </c>
      <c r="C32" s="98">
        <f>+'[112]CONSOLIDADO (2)'!B33</f>
        <v>1255.3327816091953</v>
      </c>
      <c r="D32" s="98">
        <f>+'[112]CONSOLIDADO (2)'!C33</f>
        <v>1757.5760574712642</v>
      </c>
      <c r="E32" s="98">
        <f>+'[112]CONSOLIDADO (2)'!D33</f>
        <v>1581.4185977011493</v>
      </c>
      <c r="F32" s="98">
        <f>+'[112]CONSOLIDADO (2)'!E33</f>
        <v>992.56152873563224</v>
      </c>
      <c r="G32" s="98">
        <f>+'[112]CONSOLIDADO (2)'!F33</f>
        <v>0</v>
      </c>
      <c r="H32" s="98">
        <f>+'[112]CONSOLIDADO (2)'!G33</f>
        <v>0</v>
      </c>
      <c r="I32" s="98">
        <f>+'[112]CONSOLIDADO (2)'!H33</f>
        <v>0</v>
      </c>
      <c r="J32" s="98">
        <f>+'[112]CONSOLIDADO (2)'!I33</f>
        <v>0</v>
      </c>
      <c r="K32" s="98">
        <f>+'[112]CONSOLIDADO (2)'!J33</f>
        <v>0</v>
      </c>
      <c r="L32" s="98">
        <f>+'[112]CONSOLIDADO (2)'!K33</f>
        <v>0</v>
      </c>
      <c r="M32" s="98">
        <f>+'[112]CONSOLIDADO (2)'!L33</f>
        <v>0</v>
      </c>
      <c r="N32" s="98">
        <f>+'[112]CONSOLIDADO (2)'!M33</f>
        <v>0</v>
      </c>
      <c r="O32" s="148">
        <f t="shared" ref="O32:O38" si="12">SUM(C32:N32)</f>
        <v>5586.8889655172406</v>
      </c>
      <c r="Q32" s="148" t="str">
        <f>+B32</f>
        <v>Residencial</v>
      </c>
      <c r="R32" s="98">
        <f>+C32*0.87</f>
        <v>1092.1395199999999</v>
      </c>
      <c r="S32" s="98">
        <f t="shared" ref="S32:AC37" si="13">+D32*0.87</f>
        <v>1529.0911699999999</v>
      </c>
      <c r="T32" s="98">
        <f t="shared" si="13"/>
        <v>1375.8341799999998</v>
      </c>
      <c r="U32" s="98">
        <f t="shared" si="13"/>
        <v>863.52853000000005</v>
      </c>
      <c r="V32" s="98">
        <f t="shared" si="13"/>
        <v>0</v>
      </c>
      <c r="W32" s="98">
        <f t="shared" si="13"/>
        <v>0</v>
      </c>
      <c r="X32" s="98">
        <f t="shared" si="13"/>
        <v>0</v>
      </c>
      <c r="Y32" s="98">
        <f t="shared" si="13"/>
        <v>0</v>
      </c>
      <c r="Z32" s="98">
        <f t="shared" si="13"/>
        <v>0</v>
      </c>
      <c r="AA32" s="98">
        <f t="shared" si="13"/>
        <v>0</v>
      </c>
      <c r="AB32" s="98">
        <f t="shared" si="13"/>
        <v>0</v>
      </c>
      <c r="AC32" s="98">
        <f t="shared" si="13"/>
        <v>0</v>
      </c>
      <c r="AD32" s="148">
        <f t="shared" ref="AD32:AD38" si="14">SUM(R32:AC32)</f>
        <v>4860.5933999999997</v>
      </c>
    </row>
    <row r="33" spans="2:30" x14ac:dyDescent="0.25">
      <c r="B33" s="148" t="s">
        <v>18</v>
      </c>
      <c r="C33" s="98">
        <f>+'[112]CONSOLIDADO (2)'!B34</f>
        <v>879.94097701149428</v>
      </c>
      <c r="D33" s="98">
        <f>+'[112]CONSOLIDADO (2)'!C34</f>
        <v>1159.8058275862072</v>
      </c>
      <c r="E33" s="98">
        <f>+'[112]CONSOLIDADO (2)'!D34</f>
        <v>1064.0497701149422</v>
      </c>
      <c r="F33" s="98">
        <f>+'[112]CONSOLIDADO (2)'!E34</f>
        <v>767.42974712643672</v>
      </c>
      <c r="G33" s="98">
        <f>+'[112]CONSOLIDADO (2)'!F34</f>
        <v>0</v>
      </c>
      <c r="H33" s="98">
        <f>+'[112]CONSOLIDADO (2)'!G34</f>
        <v>0</v>
      </c>
      <c r="I33" s="98">
        <f>+'[112]CONSOLIDADO (2)'!H34</f>
        <v>0</v>
      </c>
      <c r="J33" s="98">
        <f>+'[112]CONSOLIDADO (2)'!I34</f>
        <v>0</v>
      </c>
      <c r="K33" s="98">
        <f>+'[112]CONSOLIDADO (2)'!J34</f>
        <v>0</v>
      </c>
      <c r="L33" s="98">
        <f>+'[112]CONSOLIDADO (2)'!K34</f>
        <v>0</v>
      </c>
      <c r="M33" s="98">
        <f>+'[112]CONSOLIDADO (2)'!L34</f>
        <v>0</v>
      </c>
      <c r="N33" s="98">
        <f>+'[112]CONSOLIDADO (2)'!M34</f>
        <v>0</v>
      </c>
      <c r="O33" s="148">
        <f t="shared" si="12"/>
        <v>3871.2263218390804</v>
      </c>
      <c r="Q33" s="148" t="str">
        <f>+B33</f>
        <v>General</v>
      </c>
      <c r="R33" s="98">
        <f>+C33*0.87</f>
        <v>765.54865000000007</v>
      </c>
      <c r="S33" s="98">
        <f t="shared" si="13"/>
        <v>1009.0310700000002</v>
      </c>
      <c r="T33" s="98">
        <f t="shared" si="13"/>
        <v>925.72329999999977</v>
      </c>
      <c r="U33" s="98">
        <f t="shared" si="13"/>
        <v>667.66387999999995</v>
      </c>
      <c r="V33" s="98">
        <f t="shared" si="13"/>
        <v>0</v>
      </c>
      <c r="W33" s="98">
        <f t="shared" si="13"/>
        <v>0</v>
      </c>
      <c r="X33" s="98">
        <f t="shared" si="13"/>
        <v>0</v>
      </c>
      <c r="Y33" s="98">
        <f t="shared" si="13"/>
        <v>0</v>
      </c>
      <c r="Z33" s="98">
        <f t="shared" si="13"/>
        <v>0</v>
      </c>
      <c r="AA33" s="98">
        <f t="shared" si="13"/>
        <v>0</v>
      </c>
      <c r="AB33" s="98">
        <f t="shared" si="13"/>
        <v>0</v>
      </c>
      <c r="AC33" s="98">
        <f t="shared" si="13"/>
        <v>0</v>
      </c>
      <c r="AD33" s="148">
        <f t="shared" si="14"/>
        <v>3367.9668999999999</v>
      </c>
    </row>
    <row r="34" spans="2:30" x14ac:dyDescent="0.25">
      <c r="B34" s="148" t="s">
        <v>19</v>
      </c>
      <c r="C34" s="98">
        <f>+'[112]CONSOLIDADO (2)'!B35</f>
        <v>111.12839080459769</v>
      </c>
      <c r="D34" s="98">
        <f>+'[112]CONSOLIDADO (2)'!C35</f>
        <v>124.05001149425287</v>
      </c>
      <c r="E34" s="98">
        <f>+'[112]CONSOLIDADO (2)'!D35</f>
        <v>114.09065517241383</v>
      </c>
      <c r="F34" s="98">
        <f>+'[112]CONSOLIDADO (2)'!E35</f>
        <v>104.2675977011494</v>
      </c>
      <c r="G34" s="98">
        <f>+'[112]CONSOLIDADO (2)'!F35</f>
        <v>0</v>
      </c>
      <c r="H34" s="98">
        <f>+'[112]CONSOLIDADO (2)'!G35</f>
        <v>0</v>
      </c>
      <c r="I34" s="98">
        <f>+'[112]CONSOLIDADO (2)'!H35</f>
        <v>0</v>
      </c>
      <c r="J34" s="98">
        <f>+'[112]CONSOLIDADO (2)'!I35</f>
        <v>0</v>
      </c>
      <c r="K34" s="98">
        <f>+'[112]CONSOLIDADO (2)'!J35</f>
        <v>0</v>
      </c>
      <c r="L34" s="98">
        <f>+'[112]CONSOLIDADO (2)'!K35</f>
        <v>0</v>
      </c>
      <c r="M34" s="98">
        <f>+'[112]CONSOLIDADO (2)'!L35</f>
        <v>0</v>
      </c>
      <c r="N34" s="98">
        <f>+'[112]CONSOLIDADO (2)'!M35</f>
        <v>0</v>
      </c>
      <c r="O34" s="148">
        <f t="shared" si="12"/>
        <v>453.53665517241376</v>
      </c>
      <c r="Q34" s="148" t="str">
        <f>+B34</f>
        <v>Industrial</v>
      </c>
      <c r="R34" s="98">
        <f>+C34*0.87</f>
        <v>96.681699999999992</v>
      </c>
      <c r="S34" s="98">
        <f t="shared" si="13"/>
        <v>107.92350999999999</v>
      </c>
      <c r="T34" s="98">
        <f t="shared" si="13"/>
        <v>99.25887000000003</v>
      </c>
      <c r="U34" s="98">
        <f t="shared" si="13"/>
        <v>90.712809999999976</v>
      </c>
      <c r="V34" s="98">
        <f t="shared" si="13"/>
        <v>0</v>
      </c>
      <c r="W34" s="98">
        <f t="shared" si="13"/>
        <v>0</v>
      </c>
      <c r="X34" s="98">
        <f t="shared" si="13"/>
        <v>0</v>
      </c>
      <c r="Y34" s="98">
        <f t="shared" si="13"/>
        <v>0</v>
      </c>
      <c r="Z34" s="98">
        <f t="shared" si="13"/>
        <v>0</v>
      </c>
      <c r="AA34" s="98">
        <f t="shared" si="13"/>
        <v>0</v>
      </c>
      <c r="AB34" s="98">
        <f t="shared" si="13"/>
        <v>0</v>
      </c>
      <c r="AC34" s="98">
        <f t="shared" si="13"/>
        <v>0</v>
      </c>
      <c r="AD34" s="148">
        <f t="shared" si="14"/>
        <v>394.57689000000005</v>
      </c>
    </row>
    <row r="35" spans="2:30" x14ac:dyDescent="0.25">
      <c r="B35" s="148" t="s">
        <v>91</v>
      </c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148"/>
      <c r="Q35" s="148" t="str">
        <f t="shared" ref="Q35:Q37" si="15">+B35</f>
        <v>Minería</v>
      </c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148"/>
    </row>
    <row r="36" spans="2:30" x14ac:dyDescent="0.25">
      <c r="B36" s="148" t="s">
        <v>21</v>
      </c>
      <c r="C36" s="98">
        <f>+'[112]CONSOLIDADO (2)'!B36</f>
        <v>169.46933333333334</v>
      </c>
      <c r="D36" s="98">
        <f>+'[112]CONSOLIDADO (2)'!C36</f>
        <v>177.86809195402299</v>
      </c>
      <c r="E36" s="98">
        <f>+'[112]CONSOLIDADO (2)'!D36</f>
        <v>167.45337931034481</v>
      </c>
      <c r="F36" s="98">
        <f>+'[112]CONSOLIDADO (2)'!E36</f>
        <v>174.86706896551726</v>
      </c>
      <c r="G36" s="98">
        <f>+'[112]CONSOLIDADO (2)'!F36</f>
        <v>0</v>
      </c>
      <c r="H36" s="98">
        <f>+'[112]CONSOLIDADO (2)'!G36</f>
        <v>0</v>
      </c>
      <c r="I36" s="98">
        <f>+'[112]CONSOLIDADO (2)'!H36</f>
        <v>0</v>
      </c>
      <c r="J36" s="98">
        <f>+'[112]CONSOLIDADO (2)'!I36</f>
        <v>0</v>
      </c>
      <c r="K36" s="98">
        <f>+'[112]CONSOLIDADO (2)'!J36</f>
        <v>0</v>
      </c>
      <c r="L36" s="98">
        <f>+'[112]CONSOLIDADO (2)'!K36</f>
        <v>0</v>
      </c>
      <c r="M36" s="98">
        <f>+'[112]CONSOLIDADO (2)'!L36</f>
        <v>0</v>
      </c>
      <c r="N36" s="98">
        <f>+'[112]CONSOLIDADO (2)'!M36</f>
        <v>0</v>
      </c>
      <c r="O36" s="148">
        <f t="shared" si="12"/>
        <v>689.65787356321835</v>
      </c>
      <c r="Q36" s="148" t="str">
        <f t="shared" si="15"/>
        <v>Alumbrado Público</v>
      </c>
      <c r="R36" s="98">
        <f>+C36*0.87</f>
        <v>147.43832</v>
      </c>
      <c r="S36" s="98">
        <f t="shared" si="13"/>
        <v>154.74524</v>
      </c>
      <c r="T36" s="98">
        <f t="shared" si="13"/>
        <v>145.68444</v>
      </c>
      <c r="U36" s="98">
        <f t="shared" si="13"/>
        <v>152.13435000000001</v>
      </c>
      <c r="V36" s="98">
        <f t="shared" si="13"/>
        <v>0</v>
      </c>
      <c r="W36" s="98">
        <f t="shared" si="13"/>
        <v>0</v>
      </c>
      <c r="X36" s="98">
        <f t="shared" si="13"/>
        <v>0</v>
      </c>
      <c r="Y36" s="98">
        <f t="shared" si="13"/>
        <v>0</v>
      </c>
      <c r="Z36" s="98">
        <f t="shared" si="13"/>
        <v>0</v>
      </c>
      <c r="AA36" s="98">
        <f t="shared" si="13"/>
        <v>0</v>
      </c>
      <c r="AB36" s="98">
        <f t="shared" si="13"/>
        <v>0</v>
      </c>
      <c r="AC36" s="98">
        <f t="shared" si="13"/>
        <v>0</v>
      </c>
      <c r="AD36" s="148">
        <f t="shared" si="14"/>
        <v>600.00234999999998</v>
      </c>
    </row>
    <row r="37" spans="2:30" x14ac:dyDescent="0.25">
      <c r="B37" s="148" t="s">
        <v>22</v>
      </c>
      <c r="C37" s="98">
        <f>+'[112]CONSOLIDADO (2)'!B37</f>
        <v>16.138344827586209</v>
      </c>
      <c r="D37" s="98">
        <f>+'[112]CONSOLIDADO (2)'!C37</f>
        <v>35.878540229885061</v>
      </c>
      <c r="E37" s="98">
        <f>+'[112]CONSOLIDADO (2)'!D37</f>
        <v>22.812183908045974</v>
      </c>
      <c r="F37" s="98">
        <f>+'[112]CONSOLIDADO (2)'!E37</f>
        <v>10.90006896551724</v>
      </c>
      <c r="G37" s="98">
        <f>+'[112]CONSOLIDADO (2)'!F37</f>
        <v>0</v>
      </c>
      <c r="H37" s="98">
        <f>+'[112]CONSOLIDADO (2)'!G37</f>
        <v>0</v>
      </c>
      <c r="I37" s="98">
        <f>+'[112]CONSOLIDADO (2)'!H37</f>
        <v>0</v>
      </c>
      <c r="J37" s="98">
        <f>+'[112]CONSOLIDADO (2)'!I37</f>
        <v>0</v>
      </c>
      <c r="K37" s="98">
        <f>+'[112]CONSOLIDADO (2)'!J37</f>
        <v>0</v>
      </c>
      <c r="L37" s="98">
        <f>+'[112]CONSOLIDADO (2)'!K37</f>
        <v>0</v>
      </c>
      <c r="M37" s="98">
        <f>+'[112]CONSOLIDADO (2)'!L37</f>
        <v>0</v>
      </c>
      <c r="N37" s="98">
        <f>+'[112]CONSOLIDADO (2)'!M37</f>
        <v>0</v>
      </c>
      <c r="O37" s="148">
        <f t="shared" si="12"/>
        <v>85.729137931034487</v>
      </c>
      <c r="Q37" s="148" t="str">
        <f t="shared" si="15"/>
        <v>Otros</v>
      </c>
      <c r="R37" s="98">
        <f>+C37*0.87</f>
        <v>14.040360000000002</v>
      </c>
      <c r="S37" s="98">
        <f t="shared" si="13"/>
        <v>31.214330000000004</v>
      </c>
      <c r="T37" s="98">
        <f t="shared" si="13"/>
        <v>19.846599999999999</v>
      </c>
      <c r="U37" s="98">
        <f t="shared" si="13"/>
        <v>9.48306</v>
      </c>
      <c r="V37" s="98">
        <f t="shared" si="13"/>
        <v>0</v>
      </c>
      <c r="W37" s="98">
        <f t="shared" si="13"/>
        <v>0</v>
      </c>
      <c r="X37" s="98">
        <f t="shared" si="13"/>
        <v>0</v>
      </c>
      <c r="Y37" s="98">
        <f t="shared" si="13"/>
        <v>0</v>
      </c>
      <c r="Z37" s="98">
        <f t="shared" si="13"/>
        <v>0</v>
      </c>
      <c r="AA37" s="98">
        <f t="shared" si="13"/>
        <v>0</v>
      </c>
      <c r="AB37" s="98">
        <f t="shared" si="13"/>
        <v>0</v>
      </c>
      <c r="AC37" s="98">
        <f t="shared" si="13"/>
        <v>0</v>
      </c>
      <c r="AD37" s="148">
        <f t="shared" si="14"/>
        <v>74.584350000000001</v>
      </c>
    </row>
    <row r="38" spans="2:30" x14ac:dyDescent="0.25">
      <c r="B38" s="143" t="s">
        <v>14</v>
      </c>
      <c r="C38" s="142">
        <f>SUM(C32:C37)</f>
        <v>2432.0098275862065</v>
      </c>
      <c r="D38" s="142">
        <f t="shared" ref="D38:N38" si="16">SUM(D32:D37)</f>
        <v>3255.1785287356324</v>
      </c>
      <c r="E38" s="142">
        <f t="shared" si="16"/>
        <v>2949.8245862068961</v>
      </c>
      <c r="F38" s="142">
        <f t="shared" si="16"/>
        <v>2050.026011494253</v>
      </c>
      <c r="G38" s="142">
        <f t="shared" si="16"/>
        <v>0</v>
      </c>
      <c r="H38" s="142">
        <f t="shared" si="16"/>
        <v>0</v>
      </c>
      <c r="I38" s="142">
        <f t="shared" si="16"/>
        <v>0</v>
      </c>
      <c r="J38" s="142">
        <f t="shared" si="16"/>
        <v>0</v>
      </c>
      <c r="K38" s="142">
        <f t="shared" si="16"/>
        <v>0</v>
      </c>
      <c r="L38" s="142">
        <f t="shared" si="16"/>
        <v>0</v>
      </c>
      <c r="M38" s="142">
        <f t="shared" si="16"/>
        <v>0</v>
      </c>
      <c r="N38" s="142">
        <f t="shared" si="16"/>
        <v>0</v>
      </c>
      <c r="O38" s="143">
        <f t="shared" si="12"/>
        <v>10687.038954022988</v>
      </c>
      <c r="P38" s="145"/>
      <c r="Q38" s="143" t="s">
        <v>14</v>
      </c>
      <c r="R38" s="142">
        <f>SUM(R32:R37)</f>
        <v>2115.8485500000002</v>
      </c>
      <c r="S38" s="142">
        <f t="shared" ref="S38:AC38" si="17">SUM(S32:S37)</f>
        <v>2832.0053200000002</v>
      </c>
      <c r="T38" s="142">
        <f t="shared" si="17"/>
        <v>2566.3473899999995</v>
      </c>
      <c r="U38" s="142">
        <f t="shared" si="17"/>
        <v>1783.5226300000002</v>
      </c>
      <c r="V38" s="142">
        <f t="shared" si="17"/>
        <v>0</v>
      </c>
      <c r="W38" s="142">
        <f t="shared" si="17"/>
        <v>0</v>
      </c>
      <c r="X38" s="142">
        <f t="shared" si="17"/>
        <v>0</v>
      </c>
      <c r="Y38" s="142">
        <f t="shared" si="17"/>
        <v>0</v>
      </c>
      <c r="Z38" s="142">
        <f t="shared" si="17"/>
        <v>0</v>
      </c>
      <c r="AA38" s="142">
        <f t="shared" si="17"/>
        <v>0</v>
      </c>
      <c r="AB38" s="142">
        <f t="shared" si="17"/>
        <v>0</v>
      </c>
      <c r="AC38" s="142">
        <f t="shared" si="17"/>
        <v>0</v>
      </c>
      <c r="AD38" s="143">
        <f t="shared" si="14"/>
        <v>9297.7238899999993</v>
      </c>
    </row>
    <row r="39" spans="2:30" x14ac:dyDescent="0.25">
      <c r="AD39" s="95">
        <f>+AD38/0.87</f>
        <v>10687.038954022988</v>
      </c>
    </row>
    <row r="40" spans="2:30" x14ac:dyDescent="0.25">
      <c r="B40" s="341" t="s">
        <v>41</v>
      </c>
      <c r="Q40" s="341" t="s">
        <v>41</v>
      </c>
    </row>
    <row r="41" spans="2:30" x14ac:dyDescent="0.25">
      <c r="B41" s="162"/>
      <c r="Q41" s="162"/>
    </row>
    <row r="42" spans="2:30" x14ac:dyDescent="0.25">
      <c r="B42" s="150" t="s">
        <v>44</v>
      </c>
      <c r="C42" s="146" t="s">
        <v>2</v>
      </c>
      <c r="D42" s="146" t="s">
        <v>3</v>
      </c>
      <c r="E42" s="146" t="s">
        <v>4</v>
      </c>
      <c r="F42" s="146" t="s">
        <v>5</v>
      </c>
      <c r="G42" s="146" t="s">
        <v>6</v>
      </c>
      <c r="H42" s="146" t="s">
        <v>7</v>
      </c>
      <c r="I42" s="146" t="s">
        <v>8</v>
      </c>
      <c r="J42" s="146" t="s">
        <v>9</v>
      </c>
      <c r="K42" s="146" t="s">
        <v>10</v>
      </c>
      <c r="L42" s="146" t="s">
        <v>11</v>
      </c>
      <c r="M42" s="146" t="s">
        <v>12</v>
      </c>
      <c r="N42" s="146" t="s">
        <v>13</v>
      </c>
      <c r="O42" s="156" t="s">
        <v>14</v>
      </c>
      <c r="P42" s="165"/>
      <c r="Q42" s="150" t="s">
        <v>44</v>
      </c>
      <c r="R42" s="178" t="s">
        <v>2</v>
      </c>
      <c r="S42" s="146" t="s">
        <v>3</v>
      </c>
      <c r="T42" s="146" t="s">
        <v>4</v>
      </c>
      <c r="U42" s="146" t="s">
        <v>5</v>
      </c>
      <c r="V42" s="146" t="s">
        <v>6</v>
      </c>
      <c r="W42" s="146" t="s">
        <v>7</v>
      </c>
      <c r="X42" s="146" t="s">
        <v>8</v>
      </c>
      <c r="Y42" s="146" t="s">
        <v>9</v>
      </c>
      <c r="Z42" s="146" t="s">
        <v>10</v>
      </c>
      <c r="AA42" s="146" t="s">
        <v>11</v>
      </c>
      <c r="AB42" s="146" t="s">
        <v>12</v>
      </c>
      <c r="AC42" s="168" t="s">
        <v>13</v>
      </c>
      <c r="AD42" s="156" t="s">
        <v>14</v>
      </c>
    </row>
    <row r="43" spans="2:30" x14ac:dyDescent="0.25">
      <c r="B43" s="163" t="s">
        <v>17</v>
      </c>
      <c r="C43" s="95">
        <f t="shared" ref="C43:N45" si="18">+C32/C$76</f>
        <v>180.36390540362001</v>
      </c>
      <c r="D43" s="95">
        <f t="shared" ref="D43:K43" si="19">+D32/D$76</f>
        <v>252.52529561368738</v>
      </c>
      <c r="E43" s="95">
        <f t="shared" si="19"/>
        <v>227.21531576165938</v>
      </c>
      <c r="F43" s="95">
        <f t="shared" si="19"/>
        <v>142.60941504822301</v>
      </c>
      <c r="G43" s="95">
        <f t="shared" si="19"/>
        <v>0</v>
      </c>
      <c r="H43" s="95">
        <f t="shared" si="19"/>
        <v>0</v>
      </c>
      <c r="I43" s="95">
        <f t="shared" si="19"/>
        <v>0</v>
      </c>
      <c r="J43" s="95">
        <f t="shared" si="19"/>
        <v>0</v>
      </c>
      <c r="K43" s="95">
        <f t="shared" si="19"/>
        <v>0</v>
      </c>
      <c r="L43" s="95">
        <f t="shared" si="18"/>
        <v>0</v>
      </c>
      <c r="M43" s="95">
        <f t="shared" si="18"/>
        <v>0</v>
      </c>
      <c r="N43" s="95">
        <f t="shared" si="18"/>
        <v>0</v>
      </c>
      <c r="O43" s="148">
        <f t="shared" ref="O43:O49" si="20">SUM(C43:N43)</f>
        <v>802.71393182718987</v>
      </c>
      <c r="P43" s="98"/>
      <c r="Q43" s="148" t="str">
        <f>+B43</f>
        <v>Residencial</v>
      </c>
      <c r="R43" s="95">
        <f t="shared" ref="R43:AC45" si="21">+R32/R$76</f>
        <v>156.91659770114941</v>
      </c>
      <c r="S43" s="95">
        <f t="shared" si="21"/>
        <v>219.69700718390803</v>
      </c>
      <c r="T43" s="95">
        <f t="shared" si="21"/>
        <v>197.67732471264367</v>
      </c>
      <c r="U43" s="95">
        <f t="shared" si="21"/>
        <v>124.07019109195403</v>
      </c>
      <c r="V43" s="95">
        <f t="shared" si="21"/>
        <v>0</v>
      </c>
      <c r="W43" s="95">
        <f t="shared" si="21"/>
        <v>0</v>
      </c>
      <c r="X43" s="95">
        <f t="shared" si="21"/>
        <v>0</v>
      </c>
      <c r="Y43" s="95">
        <f t="shared" si="21"/>
        <v>0</v>
      </c>
      <c r="Z43" s="95">
        <f t="shared" si="21"/>
        <v>0</v>
      </c>
      <c r="AA43" s="95">
        <f t="shared" si="21"/>
        <v>0</v>
      </c>
      <c r="AB43" s="95">
        <f t="shared" si="21"/>
        <v>0</v>
      </c>
      <c r="AC43" s="95">
        <f t="shared" si="21"/>
        <v>0</v>
      </c>
      <c r="AD43" s="159">
        <f t="shared" ref="AD43:AD49" si="22">SUM(R43:AC43)</f>
        <v>698.36112068965508</v>
      </c>
    </row>
    <row r="44" spans="2:30" x14ac:dyDescent="0.25">
      <c r="B44" s="163" t="s">
        <v>18</v>
      </c>
      <c r="C44" s="95">
        <f t="shared" si="18"/>
        <v>126.42830129475493</v>
      </c>
      <c r="D44" s="95">
        <f t="shared" ref="D44:K44" si="23">+D33/D$76</f>
        <v>166.6387683313516</v>
      </c>
      <c r="E44" s="95">
        <f t="shared" si="23"/>
        <v>152.88071409697446</v>
      </c>
      <c r="F44" s="95">
        <f t="shared" si="23"/>
        <v>110.26289470207425</v>
      </c>
      <c r="G44" s="95">
        <f t="shared" si="23"/>
        <v>0</v>
      </c>
      <c r="H44" s="95">
        <f t="shared" si="23"/>
        <v>0</v>
      </c>
      <c r="I44" s="95">
        <f t="shared" si="23"/>
        <v>0</v>
      </c>
      <c r="J44" s="95">
        <f t="shared" si="23"/>
        <v>0</v>
      </c>
      <c r="K44" s="95">
        <f t="shared" si="23"/>
        <v>0</v>
      </c>
      <c r="L44" s="95">
        <f t="shared" si="18"/>
        <v>0</v>
      </c>
      <c r="M44" s="95">
        <f t="shared" si="18"/>
        <v>0</v>
      </c>
      <c r="N44" s="95">
        <f t="shared" si="18"/>
        <v>0</v>
      </c>
      <c r="O44" s="148">
        <f t="shared" si="20"/>
        <v>556.21067842515527</v>
      </c>
      <c r="P44" s="98"/>
      <c r="Q44" s="148" t="str">
        <f>+B44</f>
        <v>General</v>
      </c>
      <c r="R44" s="95">
        <f t="shared" si="21"/>
        <v>109.99262212643679</v>
      </c>
      <c r="S44" s="95">
        <f t="shared" si="21"/>
        <v>144.9757284482759</v>
      </c>
      <c r="T44" s="95">
        <f t="shared" si="21"/>
        <v>133.00622126436778</v>
      </c>
      <c r="U44" s="95">
        <f t="shared" si="21"/>
        <v>95.92871839080459</v>
      </c>
      <c r="V44" s="95">
        <f t="shared" si="21"/>
        <v>0</v>
      </c>
      <c r="W44" s="95">
        <f t="shared" si="21"/>
        <v>0</v>
      </c>
      <c r="X44" s="95">
        <f t="shared" si="21"/>
        <v>0</v>
      </c>
      <c r="Y44" s="95">
        <f t="shared" si="21"/>
        <v>0</v>
      </c>
      <c r="Z44" s="95">
        <f t="shared" si="21"/>
        <v>0</v>
      </c>
      <c r="AA44" s="95">
        <f t="shared" si="21"/>
        <v>0</v>
      </c>
      <c r="AB44" s="95">
        <f t="shared" si="21"/>
        <v>0</v>
      </c>
      <c r="AC44" s="95">
        <f t="shared" si="21"/>
        <v>0</v>
      </c>
      <c r="AD44" s="148">
        <f t="shared" si="22"/>
        <v>483.90329022988504</v>
      </c>
    </row>
    <row r="45" spans="2:30" x14ac:dyDescent="0.25">
      <c r="B45" s="163" t="s">
        <v>19</v>
      </c>
      <c r="C45" s="95">
        <f t="shared" si="18"/>
        <v>15.966722816752542</v>
      </c>
      <c r="D45" s="95">
        <f t="shared" ref="D45:K45" si="24">+D34/D$76</f>
        <v>17.823277513542081</v>
      </c>
      <c r="E45" s="95">
        <f t="shared" si="24"/>
        <v>16.39233551327785</v>
      </c>
      <c r="F45" s="95">
        <f t="shared" si="24"/>
        <v>14.980976681199627</v>
      </c>
      <c r="G45" s="95">
        <f t="shared" si="24"/>
        <v>0</v>
      </c>
      <c r="H45" s="95">
        <f t="shared" si="24"/>
        <v>0</v>
      </c>
      <c r="I45" s="95">
        <f t="shared" si="24"/>
        <v>0</v>
      </c>
      <c r="J45" s="95">
        <f t="shared" si="24"/>
        <v>0</v>
      </c>
      <c r="K45" s="95">
        <f t="shared" si="24"/>
        <v>0</v>
      </c>
      <c r="L45" s="95">
        <f t="shared" si="18"/>
        <v>0</v>
      </c>
      <c r="M45" s="95">
        <f t="shared" si="18"/>
        <v>0</v>
      </c>
      <c r="N45" s="95">
        <f t="shared" si="18"/>
        <v>0</v>
      </c>
      <c r="O45" s="148">
        <f t="shared" si="20"/>
        <v>65.163312524772095</v>
      </c>
      <c r="P45" s="98"/>
      <c r="Q45" s="148" t="str">
        <f>+B45</f>
        <v>Industrial</v>
      </c>
      <c r="R45" s="95">
        <f t="shared" si="21"/>
        <v>13.891048850574711</v>
      </c>
      <c r="S45" s="95">
        <f t="shared" si="21"/>
        <v>15.506251436781609</v>
      </c>
      <c r="T45" s="95">
        <f t="shared" si="21"/>
        <v>14.261331896551729</v>
      </c>
      <c r="U45" s="95">
        <f t="shared" si="21"/>
        <v>13.033449712643675</v>
      </c>
      <c r="V45" s="95">
        <f t="shared" si="21"/>
        <v>0</v>
      </c>
      <c r="W45" s="95">
        <f t="shared" si="21"/>
        <v>0</v>
      </c>
      <c r="X45" s="95">
        <f t="shared" si="21"/>
        <v>0</v>
      </c>
      <c r="Y45" s="95">
        <f t="shared" si="21"/>
        <v>0</v>
      </c>
      <c r="Z45" s="95">
        <f t="shared" si="21"/>
        <v>0</v>
      </c>
      <c r="AA45" s="95">
        <f t="shared" si="21"/>
        <v>0</v>
      </c>
      <c r="AB45" s="95">
        <f t="shared" si="21"/>
        <v>0</v>
      </c>
      <c r="AC45" s="95">
        <f t="shared" si="21"/>
        <v>0</v>
      </c>
      <c r="AD45" s="148">
        <f t="shared" si="22"/>
        <v>56.69208189655172</v>
      </c>
    </row>
    <row r="46" spans="2:30" x14ac:dyDescent="0.25">
      <c r="B46" s="163" t="s">
        <v>91</v>
      </c>
      <c r="O46" s="148"/>
      <c r="P46" s="98"/>
      <c r="Q46" s="148" t="str">
        <f t="shared" ref="Q46:Q48" si="25">+B46</f>
        <v>Minería</v>
      </c>
      <c r="AD46" s="148"/>
    </row>
    <row r="47" spans="2:30" x14ac:dyDescent="0.25">
      <c r="B47" s="163" t="s">
        <v>21</v>
      </c>
      <c r="C47" s="95">
        <f t="shared" ref="C47:N49" si="26">+C36/C$76</f>
        <v>24.34904214559387</v>
      </c>
      <c r="D47" s="95">
        <f t="shared" ref="D47:K47" si="27">+D36/D$76</f>
        <v>25.555760338221695</v>
      </c>
      <c r="E47" s="95">
        <f t="shared" si="27"/>
        <v>24.05939357907253</v>
      </c>
      <c r="F47" s="95">
        <f t="shared" si="27"/>
        <v>25.12457887435593</v>
      </c>
      <c r="G47" s="95">
        <f t="shared" si="27"/>
        <v>0</v>
      </c>
      <c r="H47" s="95">
        <f t="shared" si="27"/>
        <v>0</v>
      </c>
      <c r="I47" s="95">
        <f t="shared" si="27"/>
        <v>0</v>
      </c>
      <c r="J47" s="95">
        <f t="shared" si="27"/>
        <v>0</v>
      </c>
      <c r="K47" s="95">
        <f t="shared" si="27"/>
        <v>0</v>
      </c>
      <c r="L47" s="95">
        <f t="shared" si="26"/>
        <v>0</v>
      </c>
      <c r="M47" s="95">
        <f t="shared" si="26"/>
        <v>0</v>
      </c>
      <c r="N47" s="95">
        <f t="shared" si="26"/>
        <v>0</v>
      </c>
      <c r="O47" s="148">
        <f t="shared" si="20"/>
        <v>99.088774937244025</v>
      </c>
      <c r="P47" s="98"/>
      <c r="Q47" s="148" t="str">
        <f t="shared" si="25"/>
        <v>Alumbrado Público</v>
      </c>
      <c r="R47" s="95">
        <f t="shared" ref="R47:AC48" si="28">+R36/R$76</f>
        <v>21.183666666666667</v>
      </c>
      <c r="S47" s="95">
        <f t="shared" si="28"/>
        <v>22.233511494252873</v>
      </c>
      <c r="T47" s="95">
        <f t="shared" si="28"/>
        <v>20.931672413793102</v>
      </c>
      <c r="U47" s="95">
        <f t="shared" si="28"/>
        <v>21.858383620689658</v>
      </c>
      <c r="V47" s="95">
        <f t="shared" si="28"/>
        <v>0</v>
      </c>
      <c r="W47" s="95">
        <f t="shared" si="28"/>
        <v>0</v>
      </c>
      <c r="X47" s="95">
        <f t="shared" si="28"/>
        <v>0</v>
      </c>
      <c r="Y47" s="95">
        <f t="shared" si="28"/>
        <v>0</v>
      </c>
      <c r="Z47" s="95">
        <f t="shared" si="28"/>
        <v>0</v>
      </c>
      <c r="AA47" s="95">
        <f t="shared" si="28"/>
        <v>0</v>
      </c>
      <c r="AB47" s="95">
        <f t="shared" si="28"/>
        <v>0</v>
      </c>
      <c r="AC47" s="95">
        <f t="shared" si="28"/>
        <v>0</v>
      </c>
      <c r="AD47" s="148">
        <f t="shared" si="22"/>
        <v>86.207234195402293</v>
      </c>
    </row>
    <row r="48" spans="2:30" x14ac:dyDescent="0.25">
      <c r="B48" s="163" t="s">
        <v>22</v>
      </c>
      <c r="C48" s="95">
        <f t="shared" si="26"/>
        <v>2.3187277051129613</v>
      </c>
      <c r="D48" s="95">
        <f t="shared" ref="D48:K48" si="29">+D37/D$76</f>
        <v>5.1549626767076235</v>
      </c>
      <c r="E48" s="95">
        <f t="shared" si="29"/>
        <v>3.2776126304663755</v>
      </c>
      <c r="F48" s="95">
        <f t="shared" si="29"/>
        <v>1.5661018628616725</v>
      </c>
      <c r="G48" s="95">
        <f t="shared" si="29"/>
        <v>0</v>
      </c>
      <c r="H48" s="95">
        <f t="shared" si="29"/>
        <v>0</v>
      </c>
      <c r="I48" s="95">
        <f t="shared" si="29"/>
        <v>0</v>
      </c>
      <c r="J48" s="95">
        <f t="shared" si="29"/>
        <v>0</v>
      </c>
      <c r="K48" s="95">
        <f t="shared" si="29"/>
        <v>0</v>
      </c>
      <c r="L48" s="95">
        <f t="shared" si="26"/>
        <v>0</v>
      </c>
      <c r="M48" s="95">
        <f t="shared" si="26"/>
        <v>0</v>
      </c>
      <c r="N48" s="95">
        <f t="shared" si="26"/>
        <v>0</v>
      </c>
      <c r="O48" s="148">
        <f t="shared" si="20"/>
        <v>12.317404875148632</v>
      </c>
      <c r="P48" s="98"/>
      <c r="Q48" s="148" t="str">
        <f t="shared" si="25"/>
        <v>Otros</v>
      </c>
      <c r="R48" s="95">
        <f t="shared" si="28"/>
        <v>2.0172931034482762</v>
      </c>
      <c r="S48" s="95">
        <f t="shared" si="28"/>
        <v>4.4848175287356327</v>
      </c>
      <c r="T48" s="95">
        <f t="shared" si="28"/>
        <v>2.8515229885057471</v>
      </c>
      <c r="U48" s="95">
        <f t="shared" si="28"/>
        <v>1.3625086206896553</v>
      </c>
      <c r="V48" s="95">
        <f t="shared" si="28"/>
        <v>0</v>
      </c>
      <c r="W48" s="95">
        <f t="shared" si="28"/>
        <v>0</v>
      </c>
      <c r="X48" s="95">
        <f t="shared" si="28"/>
        <v>0</v>
      </c>
      <c r="Y48" s="95">
        <f t="shared" si="28"/>
        <v>0</v>
      </c>
      <c r="Z48" s="95">
        <f t="shared" si="28"/>
        <v>0</v>
      </c>
      <c r="AA48" s="95">
        <f t="shared" si="28"/>
        <v>0</v>
      </c>
      <c r="AB48" s="95">
        <f t="shared" si="28"/>
        <v>0</v>
      </c>
      <c r="AC48" s="95">
        <f t="shared" si="28"/>
        <v>0</v>
      </c>
      <c r="AD48" s="164">
        <f t="shared" si="22"/>
        <v>10.716142241379313</v>
      </c>
    </row>
    <row r="49" spans="2:30" x14ac:dyDescent="0.25">
      <c r="B49" s="143" t="s">
        <v>14</v>
      </c>
      <c r="C49" s="149">
        <f t="shared" si="26"/>
        <v>349.42669936583428</v>
      </c>
      <c r="D49" s="142">
        <f t="shared" si="26"/>
        <v>467.69806447351039</v>
      </c>
      <c r="E49" s="142">
        <f t="shared" si="26"/>
        <v>423.82537158145061</v>
      </c>
      <c r="F49" s="142">
        <f t="shared" si="26"/>
        <v>294.54396716871452</v>
      </c>
      <c r="G49" s="142">
        <f t="shared" si="26"/>
        <v>0</v>
      </c>
      <c r="H49" s="142">
        <f t="shared" si="26"/>
        <v>0</v>
      </c>
      <c r="I49" s="142">
        <f t="shared" si="26"/>
        <v>0</v>
      </c>
      <c r="J49" s="142">
        <f t="shared" si="26"/>
        <v>0</v>
      </c>
      <c r="K49" s="142">
        <f t="shared" si="26"/>
        <v>0</v>
      </c>
      <c r="L49" s="142">
        <f t="shared" si="26"/>
        <v>0</v>
      </c>
      <c r="M49" s="142">
        <f t="shared" si="26"/>
        <v>0</v>
      </c>
      <c r="N49" s="142">
        <f t="shared" si="26"/>
        <v>0</v>
      </c>
      <c r="O49" s="143">
        <f t="shared" si="20"/>
        <v>1535.4941025895098</v>
      </c>
      <c r="P49" s="152"/>
      <c r="Q49" s="143" t="s">
        <v>14</v>
      </c>
      <c r="R49" s="142">
        <f>SUM(R43:R48)</f>
        <v>304.00122844827581</v>
      </c>
      <c r="S49" s="142">
        <f t="shared" ref="S49:AC49" si="30">SUM(S43:S48)</f>
        <v>406.89731609195405</v>
      </c>
      <c r="T49" s="142">
        <f t="shared" si="30"/>
        <v>368.72807327586202</v>
      </c>
      <c r="U49" s="142">
        <f t="shared" si="30"/>
        <v>256.25325143678162</v>
      </c>
      <c r="V49" s="142">
        <f t="shared" si="30"/>
        <v>0</v>
      </c>
      <c r="W49" s="142">
        <f t="shared" si="30"/>
        <v>0</v>
      </c>
      <c r="X49" s="142">
        <f t="shared" si="30"/>
        <v>0</v>
      </c>
      <c r="Y49" s="142">
        <f t="shared" si="30"/>
        <v>0</v>
      </c>
      <c r="Z49" s="142">
        <f t="shared" si="30"/>
        <v>0</v>
      </c>
      <c r="AA49" s="142">
        <f t="shared" si="30"/>
        <v>0</v>
      </c>
      <c r="AB49" s="142">
        <f t="shared" si="30"/>
        <v>0</v>
      </c>
      <c r="AC49" s="142">
        <f t="shared" si="30"/>
        <v>0</v>
      </c>
      <c r="AD49" s="143">
        <f t="shared" si="22"/>
        <v>1335.8798692528735</v>
      </c>
    </row>
    <row r="50" spans="2:30" x14ac:dyDescent="0.25"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>
        <f>+AD49/0.87</f>
        <v>1535.4941025895098</v>
      </c>
    </row>
    <row r="51" spans="2:30" x14ac:dyDescent="0.25">
      <c r="B51" s="341" t="s">
        <v>29</v>
      </c>
      <c r="Q51" s="341" t="s">
        <v>29</v>
      </c>
    </row>
    <row r="52" spans="2:30" x14ac:dyDescent="0.25">
      <c r="B52" s="162"/>
      <c r="Q52" s="162"/>
    </row>
    <row r="53" spans="2:30" x14ac:dyDescent="0.25">
      <c r="B53" s="150" t="s">
        <v>44</v>
      </c>
      <c r="C53" s="146" t="s">
        <v>2</v>
      </c>
      <c r="D53" s="146" t="s">
        <v>3</v>
      </c>
      <c r="E53" s="146" t="s">
        <v>4</v>
      </c>
      <c r="F53" s="146" t="s">
        <v>5</v>
      </c>
      <c r="G53" s="146" t="s">
        <v>6</v>
      </c>
      <c r="H53" s="146" t="s">
        <v>7</v>
      </c>
      <c r="I53" s="146" t="s">
        <v>8</v>
      </c>
      <c r="J53" s="146" t="s">
        <v>9</v>
      </c>
      <c r="K53" s="146" t="s">
        <v>10</v>
      </c>
      <c r="L53" s="146" t="s">
        <v>11</v>
      </c>
      <c r="M53" s="146" t="s">
        <v>12</v>
      </c>
      <c r="N53" s="146" t="s">
        <v>13</v>
      </c>
      <c r="O53" s="147" t="s">
        <v>15</v>
      </c>
      <c r="P53" s="165"/>
      <c r="Q53" s="170" t="s">
        <v>44</v>
      </c>
      <c r="R53" s="178" t="s">
        <v>2</v>
      </c>
      <c r="S53" s="146" t="s">
        <v>3</v>
      </c>
      <c r="T53" s="146" t="s">
        <v>4</v>
      </c>
      <c r="U53" s="146" t="s">
        <v>5</v>
      </c>
      <c r="V53" s="146" t="s">
        <v>6</v>
      </c>
      <c r="W53" s="146" t="s">
        <v>7</v>
      </c>
      <c r="X53" s="146" t="s">
        <v>8</v>
      </c>
      <c r="Y53" s="146" t="s">
        <v>9</v>
      </c>
      <c r="Z53" s="146" t="s">
        <v>10</v>
      </c>
      <c r="AA53" s="146" t="s">
        <v>11</v>
      </c>
      <c r="AB53" s="146" t="s">
        <v>12</v>
      </c>
      <c r="AC53" s="168" t="s">
        <v>13</v>
      </c>
      <c r="AD53" s="168" t="s">
        <v>15</v>
      </c>
    </row>
    <row r="54" spans="2:30" x14ac:dyDescent="0.25">
      <c r="B54" s="235" t="s">
        <v>17</v>
      </c>
      <c r="C54" s="98">
        <f t="shared" ref="C54:O56" si="31">+C32/C20*100</f>
        <v>87.448800744071804</v>
      </c>
      <c r="D54" s="98">
        <f t="shared" si="31"/>
        <v>91.789494277245225</v>
      </c>
      <c r="E54" s="98">
        <f t="shared" si="31"/>
        <v>91.754737822718823</v>
      </c>
      <c r="F54" s="98">
        <f t="shared" si="31"/>
        <v>87.895563407571231</v>
      </c>
      <c r="G54" s="98" t="e">
        <f t="shared" si="31"/>
        <v>#DIV/0!</v>
      </c>
      <c r="H54" s="98" t="e">
        <f t="shared" si="31"/>
        <v>#DIV/0!</v>
      </c>
      <c r="I54" s="98" t="e">
        <f t="shared" si="31"/>
        <v>#DIV/0!</v>
      </c>
      <c r="J54" s="98" t="e">
        <f t="shared" si="31"/>
        <v>#DIV/0!</v>
      </c>
      <c r="K54" s="98" t="e">
        <f t="shared" si="31"/>
        <v>#DIV/0!</v>
      </c>
      <c r="L54" s="98" t="e">
        <f t="shared" si="31"/>
        <v>#DIV/0!</v>
      </c>
      <c r="M54" s="98" t="e">
        <f t="shared" si="31"/>
        <v>#DIV/0!</v>
      </c>
      <c r="N54" s="98" t="e">
        <f t="shared" si="31"/>
        <v>#DIV/0!</v>
      </c>
      <c r="O54" s="148">
        <f t="shared" si="31"/>
        <v>90.06644229704203</v>
      </c>
      <c r="P54" s="98"/>
      <c r="Q54" s="148" t="str">
        <f>+B54</f>
        <v>Residencial</v>
      </c>
      <c r="R54" s="169">
        <f t="shared" ref="R54:AD56" si="32">+R32/R20*100</f>
        <v>76.080456647342473</v>
      </c>
      <c r="S54" s="98">
        <f t="shared" si="32"/>
        <v>79.85686002120336</v>
      </c>
      <c r="T54" s="98">
        <f t="shared" si="32"/>
        <v>79.826621905765364</v>
      </c>
      <c r="U54" s="98">
        <f t="shared" si="32"/>
        <v>76.469140164586975</v>
      </c>
      <c r="V54" s="98" t="e">
        <f t="shared" si="32"/>
        <v>#DIV/0!</v>
      </c>
      <c r="W54" s="98" t="e">
        <f t="shared" si="32"/>
        <v>#DIV/0!</v>
      </c>
      <c r="X54" s="98" t="e">
        <f t="shared" si="32"/>
        <v>#DIV/0!</v>
      </c>
      <c r="Y54" s="98" t="e">
        <f t="shared" si="32"/>
        <v>#DIV/0!</v>
      </c>
      <c r="Z54" s="98" t="e">
        <f t="shared" si="32"/>
        <v>#DIV/0!</v>
      </c>
      <c r="AA54" s="98" t="e">
        <f t="shared" si="32"/>
        <v>#DIV/0!</v>
      </c>
      <c r="AB54" s="98" t="e">
        <f t="shared" si="32"/>
        <v>#DIV/0!</v>
      </c>
      <c r="AC54" s="197" t="e">
        <f t="shared" si="32"/>
        <v>#DIV/0!</v>
      </c>
      <c r="AD54" s="197">
        <f t="shared" si="32"/>
        <v>78.357804798426571</v>
      </c>
    </row>
    <row r="55" spans="2:30" x14ac:dyDescent="0.25">
      <c r="B55" s="235" t="s">
        <v>18</v>
      </c>
      <c r="C55" s="98">
        <f t="shared" si="31"/>
        <v>155.22143063985411</v>
      </c>
      <c r="D55" s="98">
        <f t="shared" si="31"/>
        <v>158.00394361941471</v>
      </c>
      <c r="E55" s="98">
        <f t="shared" si="31"/>
        <v>159.66941725113477</v>
      </c>
      <c r="F55" s="98">
        <f t="shared" si="31"/>
        <v>159.49475481831246</v>
      </c>
      <c r="G55" s="98" t="e">
        <f t="shared" si="31"/>
        <v>#DIV/0!</v>
      </c>
      <c r="H55" s="98" t="e">
        <f t="shared" si="31"/>
        <v>#DIV/0!</v>
      </c>
      <c r="I55" s="98" t="e">
        <f t="shared" si="31"/>
        <v>#DIV/0!</v>
      </c>
      <c r="J55" s="98" t="e">
        <f t="shared" si="31"/>
        <v>#DIV/0!</v>
      </c>
      <c r="K55" s="98" t="e">
        <f t="shared" si="31"/>
        <v>#DIV/0!</v>
      </c>
      <c r="L55" s="98" t="e">
        <f t="shared" si="31"/>
        <v>#DIV/0!</v>
      </c>
      <c r="M55" s="98" t="e">
        <f t="shared" si="31"/>
        <v>#DIV/0!</v>
      </c>
      <c r="N55" s="98" t="e">
        <f t="shared" si="31"/>
        <v>#DIV/0!</v>
      </c>
      <c r="O55" s="148">
        <f t="shared" si="31"/>
        <v>158.10597266813778</v>
      </c>
      <c r="P55" s="98"/>
      <c r="Q55" s="148" t="str">
        <f>+B55</f>
        <v>General</v>
      </c>
      <c r="R55" s="169">
        <f t="shared" si="32"/>
        <v>135.04264465667305</v>
      </c>
      <c r="S55" s="98">
        <f t="shared" si="32"/>
        <v>137.46343094889082</v>
      </c>
      <c r="T55" s="98">
        <f t="shared" si="32"/>
        <v>138.91239300848724</v>
      </c>
      <c r="U55" s="98">
        <f t="shared" si="32"/>
        <v>138.76043669193183</v>
      </c>
      <c r="V55" s="98" t="e">
        <f t="shared" si="32"/>
        <v>#DIV/0!</v>
      </c>
      <c r="W55" s="98" t="e">
        <f t="shared" si="32"/>
        <v>#DIV/0!</v>
      </c>
      <c r="X55" s="98" t="e">
        <f t="shared" si="32"/>
        <v>#DIV/0!</v>
      </c>
      <c r="Y55" s="98" t="e">
        <f t="shared" si="32"/>
        <v>#DIV/0!</v>
      </c>
      <c r="Z55" s="98" t="e">
        <f t="shared" si="32"/>
        <v>#DIV/0!</v>
      </c>
      <c r="AA55" s="98" t="e">
        <f t="shared" si="32"/>
        <v>#DIV/0!</v>
      </c>
      <c r="AB55" s="98" t="e">
        <f t="shared" si="32"/>
        <v>#DIV/0!</v>
      </c>
      <c r="AC55" s="197" t="e">
        <f t="shared" si="32"/>
        <v>#DIV/0!</v>
      </c>
      <c r="AD55" s="197">
        <f t="shared" si="32"/>
        <v>137.55219622127987</v>
      </c>
    </row>
    <row r="56" spans="2:30" x14ac:dyDescent="0.25">
      <c r="B56" s="235" t="s">
        <v>19</v>
      </c>
      <c r="C56" s="98">
        <f t="shared" si="31"/>
        <v>83.096587856938157</v>
      </c>
      <c r="D56" s="98">
        <f t="shared" si="31"/>
        <v>84.801386008116367</v>
      </c>
      <c r="E56" s="98">
        <f t="shared" si="31"/>
        <v>86.356425544531945</v>
      </c>
      <c r="F56" s="98">
        <f t="shared" si="31"/>
        <v>85.937194182106154</v>
      </c>
      <c r="G56" s="98" t="e">
        <f t="shared" si="31"/>
        <v>#DIV/0!</v>
      </c>
      <c r="H56" s="98" t="e">
        <f t="shared" si="31"/>
        <v>#DIV/0!</v>
      </c>
      <c r="I56" s="98" t="e">
        <f t="shared" si="31"/>
        <v>#DIV/0!</v>
      </c>
      <c r="J56" s="98" t="e">
        <f t="shared" si="31"/>
        <v>#DIV/0!</v>
      </c>
      <c r="K56" s="98" t="e">
        <f t="shared" si="31"/>
        <v>#DIV/0!</v>
      </c>
      <c r="L56" s="98" t="e">
        <f t="shared" si="31"/>
        <v>#DIV/0!</v>
      </c>
      <c r="M56" s="98" t="e">
        <f t="shared" si="31"/>
        <v>#DIV/0!</v>
      </c>
      <c r="N56" s="98" t="e">
        <f t="shared" si="31"/>
        <v>#DIV/0!</v>
      </c>
      <c r="O56" s="148">
        <f t="shared" si="31"/>
        <v>85.017452976572642</v>
      </c>
      <c r="P56" s="98"/>
      <c r="Q56" s="148" t="str">
        <f>+B56</f>
        <v>Industrial</v>
      </c>
      <c r="R56" s="169">
        <f t="shared" si="32"/>
        <v>72.294031435536198</v>
      </c>
      <c r="S56" s="98">
        <f t="shared" si="32"/>
        <v>73.777205827061238</v>
      </c>
      <c r="T56" s="98">
        <f t="shared" si="32"/>
        <v>75.130090223742783</v>
      </c>
      <c r="U56" s="98">
        <f t="shared" si="32"/>
        <v>74.765358938432357</v>
      </c>
      <c r="V56" s="98" t="e">
        <f t="shared" si="32"/>
        <v>#DIV/0!</v>
      </c>
      <c r="W56" s="98" t="e">
        <f t="shared" si="32"/>
        <v>#DIV/0!</v>
      </c>
      <c r="X56" s="98" t="e">
        <f t="shared" si="32"/>
        <v>#DIV/0!</v>
      </c>
      <c r="Y56" s="98" t="e">
        <f t="shared" si="32"/>
        <v>#DIV/0!</v>
      </c>
      <c r="Z56" s="98" t="e">
        <f t="shared" si="32"/>
        <v>#DIV/0!</v>
      </c>
      <c r="AA56" s="98" t="e">
        <f t="shared" si="32"/>
        <v>#DIV/0!</v>
      </c>
      <c r="AB56" s="98" t="e">
        <f t="shared" si="32"/>
        <v>#DIV/0!</v>
      </c>
      <c r="AC56" s="197" t="e">
        <f t="shared" si="32"/>
        <v>#DIV/0!</v>
      </c>
      <c r="AD56" s="197">
        <f t="shared" si="32"/>
        <v>73.965184089618205</v>
      </c>
    </row>
    <row r="57" spans="2:30" x14ac:dyDescent="0.25">
      <c r="B57" s="235" t="s">
        <v>91</v>
      </c>
      <c r="C57" s="169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148"/>
      <c r="P57" s="98"/>
      <c r="Q57" s="148" t="str">
        <f t="shared" ref="Q57:Q59" si="33">+B57</f>
        <v>Minería</v>
      </c>
      <c r="R57" s="169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197"/>
      <c r="AD57" s="197"/>
    </row>
    <row r="58" spans="2:30" x14ac:dyDescent="0.25">
      <c r="B58" s="235" t="s">
        <v>21</v>
      </c>
      <c r="C58" s="169">
        <f t="shared" ref="C58:O60" si="34">+C36/C24*100</f>
        <v>125.61379061568073</v>
      </c>
      <c r="D58" s="98">
        <f t="shared" si="34"/>
        <v>127.44827849759099</v>
      </c>
      <c r="E58" s="98">
        <f t="shared" si="34"/>
        <v>128.89655331671565</v>
      </c>
      <c r="F58" s="98">
        <f t="shared" si="34"/>
        <v>129.86206998983874</v>
      </c>
      <c r="G58" s="98" t="e">
        <f t="shared" si="34"/>
        <v>#DIV/0!</v>
      </c>
      <c r="H58" s="98" t="e">
        <f t="shared" si="34"/>
        <v>#DIV/0!</v>
      </c>
      <c r="I58" s="98" t="e">
        <f t="shared" si="34"/>
        <v>#DIV/0!</v>
      </c>
      <c r="J58" s="98" t="e">
        <f t="shared" si="34"/>
        <v>#DIV/0!</v>
      </c>
      <c r="K58" s="98" t="e">
        <f t="shared" si="34"/>
        <v>#DIV/0!</v>
      </c>
      <c r="L58" s="98" t="e">
        <f t="shared" si="34"/>
        <v>#DIV/0!</v>
      </c>
      <c r="M58" s="98" t="e">
        <f t="shared" si="34"/>
        <v>#DIV/0!</v>
      </c>
      <c r="N58" s="98" t="e">
        <f t="shared" si="34"/>
        <v>#DIV/0!</v>
      </c>
      <c r="O58" s="148">
        <f t="shared" si="34"/>
        <v>127.9411611992398</v>
      </c>
      <c r="P58" s="98"/>
      <c r="Q58" s="148" t="str">
        <f t="shared" si="33"/>
        <v>Alumbrado Público</v>
      </c>
      <c r="R58" s="169">
        <f t="shared" ref="R58:AD60" si="35">+R36/R24*100</f>
        <v>109.28399783564223</v>
      </c>
      <c r="S58" s="98">
        <f t="shared" si="35"/>
        <v>110.88000229290418</v>
      </c>
      <c r="T58" s="98">
        <f t="shared" si="35"/>
        <v>112.1400013855426</v>
      </c>
      <c r="U58" s="98">
        <f t="shared" si="35"/>
        <v>112.98000089115969</v>
      </c>
      <c r="V58" s="98" t="e">
        <f t="shared" si="35"/>
        <v>#DIV/0!</v>
      </c>
      <c r="W58" s="98" t="e">
        <f t="shared" si="35"/>
        <v>#DIV/0!</v>
      </c>
      <c r="X58" s="98" t="e">
        <f t="shared" si="35"/>
        <v>#DIV/0!</v>
      </c>
      <c r="Y58" s="98" t="e">
        <f t="shared" si="35"/>
        <v>#DIV/0!</v>
      </c>
      <c r="Z58" s="98" t="e">
        <f t="shared" si="35"/>
        <v>#DIV/0!</v>
      </c>
      <c r="AA58" s="98" t="e">
        <f t="shared" si="35"/>
        <v>#DIV/0!</v>
      </c>
      <c r="AB58" s="98" t="e">
        <f t="shared" si="35"/>
        <v>#DIV/0!</v>
      </c>
      <c r="AC58" s="197" t="e">
        <f t="shared" si="35"/>
        <v>#DIV/0!</v>
      </c>
      <c r="AD58" s="197">
        <f t="shared" si="35"/>
        <v>111.30881024333863</v>
      </c>
    </row>
    <row r="59" spans="2:30" x14ac:dyDescent="0.25">
      <c r="B59" s="163" t="s">
        <v>22</v>
      </c>
      <c r="C59" s="169">
        <f t="shared" si="34"/>
        <v>88.755127468438701</v>
      </c>
      <c r="D59" s="98">
        <f t="shared" si="34"/>
        <v>85.586079124746689</v>
      </c>
      <c r="E59" s="98">
        <f t="shared" si="34"/>
        <v>90.402567599453008</v>
      </c>
      <c r="F59" s="98">
        <f t="shared" si="34"/>
        <v>92.022532423108842</v>
      </c>
      <c r="G59" s="98" t="e">
        <f t="shared" si="34"/>
        <v>#DIV/0!</v>
      </c>
      <c r="H59" s="98" t="e">
        <f t="shared" si="34"/>
        <v>#DIV/0!</v>
      </c>
      <c r="I59" s="98" t="e">
        <f t="shared" si="34"/>
        <v>#DIV/0!</v>
      </c>
      <c r="J59" s="98" t="e">
        <f t="shared" si="34"/>
        <v>#DIV/0!</v>
      </c>
      <c r="K59" s="98" t="e">
        <f t="shared" si="34"/>
        <v>#DIV/0!</v>
      </c>
      <c r="L59" s="98" t="e">
        <f t="shared" si="34"/>
        <v>#DIV/0!</v>
      </c>
      <c r="M59" s="98" t="e">
        <f t="shared" si="34"/>
        <v>#DIV/0!</v>
      </c>
      <c r="N59" s="98" t="e">
        <f t="shared" si="34"/>
        <v>#DIV/0!</v>
      </c>
      <c r="O59" s="148">
        <f t="shared" si="34"/>
        <v>88.214129972355764</v>
      </c>
      <c r="P59" s="98"/>
      <c r="Q59" s="148" t="str">
        <f t="shared" si="33"/>
        <v>Otros</v>
      </c>
      <c r="R59" s="169">
        <f t="shared" si="35"/>
        <v>77.216960897541668</v>
      </c>
      <c r="S59" s="98">
        <f t="shared" si="35"/>
        <v>74.459888838529636</v>
      </c>
      <c r="T59" s="98">
        <f t="shared" si="35"/>
        <v>78.650233811524132</v>
      </c>
      <c r="U59" s="98">
        <f t="shared" si="35"/>
        <v>80.05960320810469</v>
      </c>
      <c r="V59" s="98" t="e">
        <f t="shared" si="35"/>
        <v>#DIV/0!</v>
      </c>
      <c r="W59" s="98" t="e">
        <f t="shared" si="35"/>
        <v>#DIV/0!</v>
      </c>
      <c r="X59" s="98" t="e">
        <f t="shared" si="35"/>
        <v>#DIV/0!</v>
      </c>
      <c r="Y59" s="98" t="e">
        <f t="shared" si="35"/>
        <v>#DIV/0!</v>
      </c>
      <c r="Z59" s="98" t="e">
        <f t="shared" si="35"/>
        <v>#DIV/0!</v>
      </c>
      <c r="AA59" s="98" t="e">
        <f t="shared" si="35"/>
        <v>#DIV/0!</v>
      </c>
      <c r="AB59" s="98" t="e">
        <f t="shared" si="35"/>
        <v>#DIV/0!</v>
      </c>
      <c r="AC59" s="197" t="e">
        <f t="shared" si="35"/>
        <v>#DIV/0!</v>
      </c>
      <c r="AD59" s="197">
        <f t="shared" si="35"/>
        <v>76.746293075949495</v>
      </c>
    </row>
    <row r="60" spans="2:30" x14ac:dyDescent="0.25">
      <c r="B60" s="149" t="s">
        <v>14</v>
      </c>
      <c r="C60" s="149">
        <f t="shared" si="34"/>
        <v>106.23702413415022</v>
      </c>
      <c r="D60" s="142">
        <f t="shared" si="34"/>
        <v>109.35928143085943</v>
      </c>
      <c r="E60" s="142">
        <f t="shared" si="34"/>
        <v>110.18323950542698</v>
      </c>
      <c r="F60" s="142">
        <f t="shared" si="34"/>
        <v>109.14582557090544</v>
      </c>
      <c r="G60" s="142" t="e">
        <f t="shared" si="34"/>
        <v>#DIV/0!</v>
      </c>
      <c r="H60" s="142" t="e">
        <f t="shared" si="34"/>
        <v>#DIV/0!</v>
      </c>
      <c r="I60" s="142" t="e">
        <f t="shared" si="34"/>
        <v>#DIV/0!</v>
      </c>
      <c r="J60" s="142" t="e">
        <f t="shared" si="34"/>
        <v>#DIV/0!</v>
      </c>
      <c r="K60" s="142" t="e">
        <f t="shared" si="34"/>
        <v>#DIV/0!</v>
      </c>
      <c r="L60" s="142" t="e">
        <f t="shared" si="34"/>
        <v>#DIV/0!</v>
      </c>
      <c r="M60" s="142" t="e">
        <f t="shared" si="34"/>
        <v>#DIV/0!</v>
      </c>
      <c r="N60" s="142" t="e">
        <f t="shared" si="34"/>
        <v>#DIV/0!</v>
      </c>
      <c r="O60" s="143">
        <f t="shared" si="34"/>
        <v>108.81529980122713</v>
      </c>
      <c r="P60" s="152"/>
      <c r="Q60" s="149" t="s">
        <v>14</v>
      </c>
      <c r="R60" s="149">
        <f t="shared" si="35"/>
        <v>92.426210996710708</v>
      </c>
      <c r="S60" s="142">
        <f t="shared" si="35"/>
        <v>95.142574844847701</v>
      </c>
      <c r="T60" s="142">
        <f t="shared" si="35"/>
        <v>95.859418369721467</v>
      </c>
      <c r="U60" s="142">
        <f t="shared" si="35"/>
        <v>94.956868246687748</v>
      </c>
      <c r="V60" s="142" t="e">
        <f t="shared" si="35"/>
        <v>#DIV/0!</v>
      </c>
      <c r="W60" s="142" t="e">
        <f t="shared" si="35"/>
        <v>#DIV/0!</v>
      </c>
      <c r="X60" s="142" t="e">
        <f t="shared" si="35"/>
        <v>#DIV/0!</v>
      </c>
      <c r="Y60" s="142" t="e">
        <f t="shared" si="35"/>
        <v>#DIV/0!</v>
      </c>
      <c r="Z60" s="142" t="e">
        <f t="shared" si="35"/>
        <v>#DIV/0!</v>
      </c>
      <c r="AA60" s="142" t="e">
        <f t="shared" si="35"/>
        <v>#DIV/0!</v>
      </c>
      <c r="AB60" s="142" t="e">
        <f t="shared" si="35"/>
        <v>#DIV/0!</v>
      </c>
      <c r="AC60" s="177" t="e">
        <f t="shared" si="35"/>
        <v>#DIV/0!</v>
      </c>
      <c r="AD60" s="177">
        <f t="shared" si="35"/>
        <v>94.669310827067591</v>
      </c>
    </row>
    <row r="61" spans="2:30" x14ac:dyDescent="0.25"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>
        <f>+AD60/0.87</f>
        <v>108.81529980122711</v>
      </c>
    </row>
    <row r="62" spans="2:30" x14ac:dyDescent="0.25">
      <c r="B62" s="341" t="s">
        <v>42</v>
      </c>
      <c r="Q62" s="341" t="s">
        <v>42</v>
      </c>
    </row>
    <row r="63" spans="2:30" x14ac:dyDescent="0.25">
      <c r="B63" s="162"/>
      <c r="Q63" s="162"/>
    </row>
    <row r="64" spans="2:30" x14ac:dyDescent="0.25">
      <c r="B64" s="150" t="s">
        <v>44</v>
      </c>
      <c r="C64" s="146" t="s">
        <v>2</v>
      </c>
      <c r="D64" s="146" t="s">
        <v>3</v>
      </c>
      <c r="E64" s="146" t="s">
        <v>4</v>
      </c>
      <c r="F64" s="146" t="s">
        <v>5</v>
      </c>
      <c r="G64" s="146" t="s">
        <v>6</v>
      </c>
      <c r="H64" s="146" t="s">
        <v>7</v>
      </c>
      <c r="I64" s="146" t="s">
        <v>8</v>
      </c>
      <c r="J64" s="146" t="s">
        <v>9</v>
      </c>
      <c r="K64" s="146" t="s">
        <v>10</v>
      </c>
      <c r="L64" s="146" t="s">
        <v>11</v>
      </c>
      <c r="M64" s="146" t="s">
        <v>12</v>
      </c>
      <c r="N64" s="146" t="s">
        <v>13</v>
      </c>
      <c r="O64" s="147" t="s">
        <v>15</v>
      </c>
      <c r="P64" s="165"/>
      <c r="Q64" s="170" t="s">
        <v>44</v>
      </c>
      <c r="R64" s="178" t="s">
        <v>2</v>
      </c>
      <c r="S64" s="146" t="s">
        <v>3</v>
      </c>
      <c r="T64" s="146" t="s">
        <v>4</v>
      </c>
      <c r="U64" s="146" t="s">
        <v>5</v>
      </c>
      <c r="V64" s="146" t="s">
        <v>6</v>
      </c>
      <c r="W64" s="146" t="s">
        <v>7</v>
      </c>
      <c r="X64" s="146" t="s">
        <v>8</v>
      </c>
      <c r="Y64" s="146" t="s">
        <v>9</v>
      </c>
      <c r="Z64" s="146" t="s">
        <v>10</v>
      </c>
      <c r="AA64" s="146" t="s">
        <v>11</v>
      </c>
      <c r="AB64" s="146" t="s">
        <v>12</v>
      </c>
      <c r="AC64" s="168" t="s">
        <v>13</v>
      </c>
      <c r="AD64" s="147" t="s">
        <v>15</v>
      </c>
    </row>
    <row r="65" spans="2:30" x14ac:dyDescent="0.25">
      <c r="B65" s="235" t="s">
        <v>17</v>
      </c>
      <c r="C65" s="169">
        <f t="shared" ref="C65:O67" si="36">+C43/C20*100</f>
        <v>12.564482865527557</v>
      </c>
      <c r="D65" s="98">
        <f t="shared" si="36"/>
        <v>13.188145729489257</v>
      </c>
      <c r="E65" s="98">
        <f t="shared" si="36"/>
        <v>13.183151986022819</v>
      </c>
      <c r="F65" s="98">
        <f t="shared" si="36"/>
        <v>12.62867290338667</v>
      </c>
      <c r="G65" s="98" t="e">
        <f t="shared" si="36"/>
        <v>#DIV/0!</v>
      </c>
      <c r="H65" s="98" t="e">
        <f t="shared" si="36"/>
        <v>#DIV/0!</v>
      </c>
      <c r="I65" s="98" t="e">
        <f t="shared" si="36"/>
        <v>#DIV/0!</v>
      </c>
      <c r="J65" s="98" t="e">
        <f t="shared" si="36"/>
        <v>#DIV/0!</v>
      </c>
      <c r="K65" s="98" t="e">
        <f t="shared" si="36"/>
        <v>#DIV/0!</v>
      </c>
      <c r="L65" s="98" t="e">
        <f t="shared" si="36"/>
        <v>#DIV/0!</v>
      </c>
      <c r="M65" s="98" t="e">
        <f t="shared" si="36"/>
        <v>#DIV/0!</v>
      </c>
      <c r="N65" s="98" t="e">
        <f t="shared" si="36"/>
        <v>#DIV/0!</v>
      </c>
      <c r="O65" s="148">
        <f t="shared" si="36"/>
        <v>12.940580789804892</v>
      </c>
      <c r="P65" s="98"/>
      <c r="Q65" s="148" t="str">
        <f>+B65</f>
        <v>Residencial</v>
      </c>
      <c r="R65" s="169">
        <f t="shared" ref="R65:AD67" si="37">+R43/R20*100</f>
        <v>10.931100093008975</v>
      </c>
      <c r="S65" s="98">
        <f t="shared" si="37"/>
        <v>11.473686784655653</v>
      </c>
      <c r="T65" s="98">
        <f t="shared" si="37"/>
        <v>11.469342227839853</v>
      </c>
      <c r="U65" s="98">
        <f t="shared" si="37"/>
        <v>10.986945425946404</v>
      </c>
      <c r="V65" s="98" t="e">
        <f t="shared" si="37"/>
        <v>#DIV/0!</v>
      </c>
      <c r="W65" s="98" t="e">
        <f t="shared" si="37"/>
        <v>#DIV/0!</v>
      </c>
      <c r="X65" s="98" t="e">
        <f t="shared" si="37"/>
        <v>#DIV/0!</v>
      </c>
      <c r="Y65" s="98" t="e">
        <f t="shared" si="37"/>
        <v>#DIV/0!</v>
      </c>
      <c r="Z65" s="98" t="e">
        <f t="shared" si="37"/>
        <v>#DIV/0!</v>
      </c>
      <c r="AA65" s="98" t="e">
        <f t="shared" si="37"/>
        <v>#DIV/0!</v>
      </c>
      <c r="AB65" s="98" t="e">
        <f t="shared" si="37"/>
        <v>#DIV/0!</v>
      </c>
      <c r="AC65" s="197" t="e">
        <f t="shared" si="37"/>
        <v>#DIV/0!</v>
      </c>
      <c r="AD65" s="148">
        <f t="shared" si="37"/>
        <v>11.258305287130254</v>
      </c>
    </row>
    <row r="66" spans="2:30" x14ac:dyDescent="0.25">
      <c r="B66" s="235" t="s">
        <v>18</v>
      </c>
      <c r="C66" s="169">
        <f t="shared" si="36"/>
        <v>22.301929689634211</v>
      </c>
      <c r="D66" s="98">
        <f t="shared" si="36"/>
        <v>22.701716037272231</v>
      </c>
      <c r="E66" s="98">
        <f t="shared" si="36"/>
        <v>22.941008225737754</v>
      </c>
      <c r="F66" s="98">
        <f t="shared" si="36"/>
        <v>22.915913048608115</v>
      </c>
      <c r="G66" s="98" t="e">
        <f t="shared" si="36"/>
        <v>#DIV/0!</v>
      </c>
      <c r="H66" s="98" t="e">
        <f t="shared" si="36"/>
        <v>#DIV/0!</v>
      </c>
      <c r="I66" s="98" t="e">
        <f t="shared" si="36"/>
        <v>#DIV/0!</v>
      </c>
      <c r="J66" s="98" t="e">
        <f t="shared" si="36"/>
        <v>#DIV/0!</v>
      </c>
      <c r="K66" s="98" t="e">
        <f t="shared" si="36"/>
        <v>#DIV/0!</v>
      </c>
      <c r="L66" s="98" t="e">
        <f t="shared" si="36"/>
        <v>#DIV/0!</v>
      </c>
      <c r="M66" s="98" t="e">
        <f t="shared" si="36"/>
        <v>#DIV/0!</v>
      </c>
      <c r="N66" s="98" t="e">
        <f t="shared" si="36"/>
        <v>#DIV/0!</v>
      </c>
      <c r="O66" s="148">
        <f t="shared" si="36"/>
        <v>22.716375383353135</v>
      </c>
      <c r="P66" s="98"/>
      <c r="Q66" s="148" t="str">
        <f>+B66</f>
        <v>General</v>
      </c>
      <c r="R66" s="169">
        <f t="shared" si="37"/>
        <v>19.402678829981763</v>
      </c>
      <c r="S66" s="98">
        <f t="shared" si="37"/>
        <v>19.750492952426839</v>
      </c>
      <c r="T66" s="98">
        <f t="shared" si="37"/>
        <v>19.958677156391847</v>
      </c>
      <c r="U66" s="98">
        <f t="shared" si="37"/>
        <v>19.936844352289057</v>
      </c>
      <c r="V66" s="98" t="e">
        <f t="shared" si="37"/>
        <v>#DIV/0!</v>
      </c>
      <c r="W66" s="98" t="e">
        <f t="shared" si="37"/>
        <v>#DIV/0!</v>
      </c>
      <c r="X66" s="98" t="e">
        <f t="shared" si="37"/>
        <v>#DIV/0!</v>
      </c>
      <c r="Y66" s="98" t="e">
        <f t="shared" si="37"/>
        <v>#DIV/0!</v>
      </c>
      <c r="Z66" s="98" t="e">
        <f t="shared" si="37"/>
        <v>#DIV/0!</v>
      </c>
      <c r="AA66" s="98" t="e">
        <f t="shared" si="37"/>
        <v>#DIV/0!</v>
      </c>
      <c r="AB66" s="98" t="e">
        <f t="shared" si="37"/>
        <v>#DIV/0!</v>
      </c>
      <c r="AC66" s="197" t="e">
        <f t="shared" si="37"/>
        <v>#DIV/0!</v>
      </c>
      <c r="AD66" s="148">
        <f t="shared" si="37"/>
        <v>19.763246583517223</v>
      </c>
    </row>
    <row r="67" spans="2:30" x14ac:dyDescent="0.25">
      <c r="B67" s="235" t="s">
        <v>19</v>
      </c>
      <c r="C67" s="169">
        <f t="shared" si="36"/>
        <v>11.939164921973875</v>
      </c>
      <c r="D67" s="98">
        <f t="shared" si="36"/>
        <v>12.184107185074192</v>
      </c>
      <c r="E67" s="98">
        <f t="shared" si="36"/>
        <v>12.407532405823556</v>
      </c>
      <c r="F67" s="98">
        <f t="shared" si="36"/>
        <v>12.347298014670425</v>
      </c>
      <c r="G67" s="98" t="e">
        <f t="shared" si="36"/>
        <v>#DIV/0!</v>
      </c>
      <c r="H67" s="98" t="e">
        <f t="shared" si="36"/>
        <v>#DIV/0!</v>
      </c>
      <c r="I67" s="98" t="e">
        <f t="shared" si="36"/>
        <v>#DIV/0!</v>
      </c>
      <c r="J67" s="98" t="e">
        <f t="shared" si="36"/>
        <v>#DIV/0!</v>
      </c>
      <c r="K67" s="98" t="e">
        <f t="shared" si="36"/>
        <v>#DIV/0!</v>
      </c>
      <c r="L67" s="98" t="e">
        <f t="shared" si="36"/>
        <v>#DIV/0!</v>
      </c>
      <c r="M67" s="98" t="e">
        <f t="shared" si="36"/>
        <v>#DIV/0!</v>
      </c>
      <c r="N67" s="98" t="e">
        <f t="shared" si="36"/>
        <v>#DIV/0!</v>
      </c>
      <c r="O67" s="148">
        <f t="shared" si="36"/>
        <v>12.215151289737449</v>
      </c>
      <c r="P67" s="98"/>
      <c r="Q67" s="148" t="str">
        <f>+B67</f>
        <v>Industrial</v>
      </c>
      <c r="R67" s="169">
        <f t="shared" si="37"/>
        <v>10.38707348211727</v>
      </c>
      <c r="S67" s="98">
        <f t="shared" si="37"/>
        <v>10.600173251014546</v>
      </c>
      <c r="T67" s="98">
        <f t="shared" si="37"/>
        <v>10.794553193066493</v>
      </c>
      <c r="U67" s="98">
        <f t="shared" si="37"/>
        <v>10.742149272763269</v>
      </c>
      <c r="V67" s="98" t="e">
        <f t="shared" si="37"/>
        <v>#DIV/0!</v>
      </c>
      <c r="W67" s="98" t="e">
        <f t="shared" si="37"/>
        <v>#DIV/0!</v>
      </c>
      <c r="X67" s="98" t="e">
        <f t="shared" si="37"/>
        <v>#DIV/0!</v>
      </c>
      <c r="Y67" s="98" t="e">
        <f t="shared" si="37"/>
        <v>#DIV/0!</v>
      </c>
      <c r="Z67" s="98" t="e">
        <f t="shared" si="37"/>
        <v>#DIV/0!</v>
      </c>
      <c r="AA67" s="98" t="e">
        <f t="shared" si="37"/>
        <v>#DIV/0!</v>
      </c>
      <c r="AB67" s="98" t="e">
        <f t="shared" si="37"/>
        <v>#DIV/0!</v>
      </c>
      <c r="AC67" s="197" t="e">
        <f t="shared" si="37"/>
        <v>#DIV/0!</v>
      </c>
      <c r="AD67" s="148">
        <f t="shared" si="37"/>
        <v>10.62718162207158</v>
      </c>
    </row>
    <row r="68" spans="2:30" x14ac:dyDescent="0.25">
      <c r="B68" s="235" t="s">
        <v>91</v>
      </c>
      <c r="C68" s="169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148"/>
      <c r="P68" s="98"/>
      <c r="Q68" s="148" t="str">
        <f t="shared" ref="Q68:Q70" si="38">+B68</f>
        <v>Minería</v>
      </c>
      <c r="R68" s="169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197"/>
      <c r="AD68" s="148"/>
    </row>
    <row r="69" spans="2:30" x14ac:dyDescent="0.25">
      <c r="B69" s="235" t="s">
        <v>21</v>
      </c>
      <c r="C69" s="169">
        <f t="shared" ref="C69:O71" si="39">+C47/C24*100</f>
        <v>18.047958421793204</v>
      </c>
      <c r="D69" s="98">
        <f t="shared" si="39"/>
        <v>18.311534266895261</v>
      </c>
      <c r="E69" s="98">
        <f t="shared" si="39"/>
        <v>18.519619729413169</v>
      </c>
      <c r="F69" s="98">
        <f t="shared" si="39"/>
        <v>18.658343389344648</v>
      </c>
      <c r="G69" s="98" t="e">
        <f t="shared" si="39"/>
        <v>#DIV/0!</v>
      </c>
      <c r="H69" s="98" t="e">
        <f t="shared" si="39"/>
        <v>#DIV/0!</v>
      </c>
      <c r="I69" s="98" t="e">
        <f t="shared" si="39"/>
        <v>#DIV/0!</v>
      </c>
      <c r="J69" s="98" t="e">
        <f t="shared" si="39"/>
        <v>#DIV/0!</v>
      </c>
      <c r="K69" s="98" t="e">
        <f t="shared" si="39"/>
        <v>#DIV/0!</v>
      </c>
      <c r="L69" s="98" t="e">
        <f t="shared" si="39"/>
        <v>#DIV/0!</v>
      </c>
      <c r="M69" s="98" t="e">
        <f t="shared" si="39"/>
        <v>#DIV/0!</v>
      </c>
      <c r="N69" s="98" t="e">
        <f t="shared" si="39"/>
        <v>#DIV/0!</v>
      </c>
      <c r="O69" s="148">
        <f t="shared" si="39"/>
        <v>18.382350747017213</v>
      </c>
      <c r="P69" s="98"/>
      <c r="Q69" s="148" t="str">
        <f t="shared" si="38"/>
        <v>Alumbrado Público</v>
      </c>
      <c r="R69" s="169">
        <f t="shared" ref="R69:AD71" si="40">+R47/R24*100</f>
        <v>15.701723826960091</v>
      </c>
      <c r="S69" s="98">
        <f t="shared" si="40"/>
        <v>15.931034812198874</v>
      </c>
      <c r="T69" s="98">
        <f t="shared" si="40"/>
        <v>16.112069164589457</v>
      </c>
      <c r="U69" s="98">
        <f t="shared" si="40"/>
        <v>16.232758748729843</v>
      </c>
      <c r="V69" s="98" t="e">
        <f t="shared" si="40"/>
        <v>#DIV/0!</v>
      </c>
      <c r="W69" s="98" t="e">
        <f t="shared" si="40"/>
        <v>#DIV/0!</v>
      </c>
      <c r="X69" s="98" t="e">
        <f t="shared" si="40"/>
        <v>#DIV/0!</v>
      </c>
      <c r="Y69" s="98" t="e">
        <f t="shared" si="40"/>
        <v>#DIV/0!</v>
      </c>
      <c r="Z69" s="98" t="e">
        <f t="shared" si="40"/>
        <v>#DIV/0!</v>
      </c>
      <c r="AA69" s="98" t="e">
        <f t="shared" si="40"/>
        <v>#DIV/0!</v>
      </c>
      <c r="AB69" s="98" t="e">
        <f t="shared" si="40"/>
        <v>#DIV/0!</v>
      </c>
      <c r="AC69" s="197" t="e">
        <f t="shared" si="40"/>
        <v>#DIV/0!</v>
      </c>
      <c r="AD69" s="148">
        <f t="shared" si="40"/>
        <v>15.992645149904975</v>
      </c>
    </row>
    <row r="70" spans="2:30" x14ac:dyDescent="0.25">
      <c r="B70" s="235" t="s">
        <v>22</v>
      </c>
      <c r="C70" s="169">
        <f t="shared" si="39"/>
        <v>12.752173486844642</v>
      </c>
      <c r="D70" s="98">
        <f t="shared" si="39"/>
        <v>12.296850448957859</v>
      </c>
      <c r="E70" s="98">
        <f t="shared" si="39"/>
        <v>12.988874655093824</v>
      </c>
      <c r="F70" s="98">
        <f t="shared" si="39"/>
        <v>13.22162822171104</v>
      </c>
      <c r="G70" s="98" t="e">
        <f t="shared" si="39"/>
        <v>#DIV/0!</v>
      </c>
      <c r="H70" s="98" t="e">
        <f t="shared" si="39"/>
        <v>#DIV/0!</v>
      </c>
      <c r="I70" s="98" t="e">
        <f t="shared" si="39"/>
        <v>#DIV/0!</v>
      </c>
      <c r="J70" s="98" t="e">
        <f t="shared" si="39"/>
        <v>#DIV/0!</v>
      </c>
      <c r="K70" s="98" t="e">
        <f t="shared" si="39"/>
        <v>#DIV/0!</v>
      </c>
      <c r="L70" s="98" t="e">
        <f t="shared" si="39"/>
        <v>#DIV/0!</v>
      </c>
      <c r="M70" s="98" t="e">
        <f t="shared" si="39"/>
        <v>#DIV/0!</v>
      </c>
      <c r="N70" s="98" t="e">
        <f t="shared" si="39"/>
        <v>#DIV/0!</v>
      </c>
      <c r="O70" s="148">
        <f t="shared" si="39"/>
        <v>12.674443961545368</v>
      </c>
      <c r="P70" s="98"/>
      <c r="Q70" s="148" t="str">
        <f t="shared" si="38"/>
        <v>Otros</v>
      </c>
      <c r="R70" s="169">
        <f t="shared" si="40"/>
        <v>11.094390933554838</v>
      </c>
      <c r="S70" s="98">
        <f t="shared" si="40"/>
        <v>10.698259890593336</v>
      </c>
      <c r="T70" s="98">
        <f t="shared" si="40"/>
        <v>11.300320949931628</v>
      </c>
      <c r="U70" s="98">
        <f t="shared" si="40"/>
        <v>11.502816552888607</v>
      </c>
      <c r="V70" s="98" t="e">
        <f t="shared" si="40"/>
        <v>#DIV/0!</v>
      </c>
      <c r="W70" s="98" t="e">
        <f t="shared" si="40"/>
        <v>#DIV/0!</v>
      </c>
      <c r="X70" s="98" t="e">
        <f t="shared" si="40"/>
        <v>#DIV/0!</v>
      </c>
      <c r="Y70" s="98" t="e">
        <f t="shared" si="40"/>
        <v>#DIV/0!</v>
      </c>
      <c r="Z70" s="98" t="e">
        <f t="shared" si="40"/>
        <v>#DIV/0!</v>
      </c>
      <c r="AA70" s="98" t="e">
        <f t="shared" si="40"/>
        <v>#DIV/0!</v>
      </c>
      <c r="AB70" s="98" t="e">
        <f t="shared" si="40"/>
        <v>#DIV/0!</v>
      </c>
      <c r="AC70" s="197" t="e">
        <f t="shared" si="40"/>
        <v>#DIV/0!</v>
      </c>
      <c r="AD70" s="148">
        <f t="shared" si="40"/>
        <v>11.02676624654447</v>
      </c>
    </row>
    <row r="71" spans="2:30" x14ac:dyDescent="0.25">
      <c r="B71" s="149" t="s">
        <v>14</v>
      </c>
      <c r="C71" s="149">
        <f t="shared" si="39"/>
        <v>15.263940249159514</v>
      </c>
      <c r="D71" s="142">
        <f t="shared" si="39"/>
        <v>15.712540435468306</v>
      </c>
      <c r="E71" s="142">
        <f t="shared" si="39"/>
        <v>15.830925216296981</v>
      </c>
      <c r="F71" s="142">
        <f t="shared" si="39"/>
        <v>15.681871490072623</v>
      </c>
      <c r="G71" s="142" t="e">
        <f t="shared" si="39"/>
        <v>#DIV/0!</v>
      </c>
      <c r="H71" s="142" t="e">
        <f t="shared" si="39"/>
        <v>#DIV/0!</v>
      </c>
      <c r="I71" s="142" t="e">
        <f t="shared" si="39"/>
        <v>#DIV/0!</v>
      </c>
      <c r="J71" s="142" t="e">
        <f t="shared" si="39"/>
        <v>#DIV/0!</v>
      </c>
      <c r="K71" s="142" t="e">
        <f t="shared" si="39"/>
        <v>#DIV/0!</v>
      </c>
      <c r="L71" s="142" t="e">
        <f t="shared" si="39"/>
        <v>#DIV/0!</v>
      </c>
      <c r="M71" s="142" t="e">
        <f t="shared" si="39"/>
        <v>#DIV/0!</v>
      </c>
      <c r="N71" s="142" t="e">
        <f t="shared" si="39"/>
        <v>#DIV/0!</v>
      </c>
      <c r="O71" s="143">
        <f t="shared" si="39"/>
        <v>15.634382155348725</v>
      </c>
      <c r="P71" s="152"/>
      <c r="Q71" s="149" t="s">
        <v>14</v>
      </c>
      <c r="R71" s="149">
        <f t="shared" si="40"/>
        <v>13.279628016768777</v>
      </c>
      <c r="S71" s="142">
        <f t="shared" si="40"/>
        <v>13.669910178857428</v>
      </c>
      <c r="T71" s="142">
        <f t="shared" si="40"/>
        <v>13.772904938178373</v>
      </c>
      <c r="U71" s="142">
        <f t="shared" si="40"/>
        <v>13.643228196363181</v>
      </c>
      <c r="V71" s="142" t="e">
        <f t="shared" si="40"/>
        <v>#DIV/0!</v>
      </c>
      <c r="W71" s="142" t="e">
        <f t="shared" si="40"/>
        <v>#DIV/0!</v>
      </c>
      <c r="X71" s="142" t="e">
        <f t="shared" si="40"/>
        <v>#DIV/0!</v>
      </c>
      <c r="Y71" s="142" t="e">
        <f t="shared" si="40"/>
        <v>#DIV/0!</v>
      </c>
      <c r="Z71" s="142" t="e">
        <f t="shared" si="40"/>
        <v>#DIV/0!</v>
      </c>
      <c r="AA71" s="142" t="e">
        <f t="shared" si="40"/>
        <v>#DIV/0!</v>
      </c>
      <c r="AB71" s="142" t="e">
        <f t="shared" si="40"/>
        <v>#DIV/0!</v>
      </c>
      <c r="AC71" s="177" t="e">
        <f t="shared" si="40"/>
        <v>#DIV/0!</v>
      </c>
      <c r="AD71" s="143">
        <f t="shared" si="40"/>
        <v>13.601912475153391</v>
      </c>
    </row>
    <row r="72" spans="2:30" x14ac:dyDescent="0.25">
      <c r="B72" s="152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>
        <f>+AD71/0.87</f>
        <v>15.634382155348725</v>
      </c>
    </row>
    <row r="73" spans="2:30" x14ac:dyDescent="0.25">
      <c r="B73" s="152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</row>
    <row r="75" spans="2:30" x14ac:dyDescent="0.25">
      <c r="B75" s="150" t="s">
        <v>36</v>
      </c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18"/>
      <c r="O75" s="172"/>
      <c r="P75" s="98"/>
      <c r="Q75" s="150" t="s">
        <v>36</v>
      </c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18"/>
      <c r="AD75" s="172"/>
    </row>
    <row r="76" spans="2:30" x14ac:dyDescent="0.25">
      <c r="B76" s="150" t="s">
        <v>37</v>
      </c>
      <c r="C76" s="95">
        <v>6.96</v>
      </c>
      <c r="D76" s="95">
        <v>6.96</v>
      </c>
      <c r="E76" s="95">
        <v>6.96</v>
      </c>
      <c r="F76" s="98">
        <v>6.96</v>
      </c>
      <c r="G76" s="98">
        <v>6.96</v>
      </c>
      <c r="H76" s="98">
        <v>6.96</v>
      </c>
      <c r="I76" s="98">
        <v>6.96</v>
      </c>
      <c r="J76" s="98">
        <v>6.96</v>
      </c>
      <c r="K76" s="98">
        <v>6.96</v>
      </c>
      <c r="L76" s="98">
        <v>6.96</v>
      </c>
      <c r="M76" s="98">
        <v>6.96</v>
      </c>
      <c r="N76" s="98">
        <v>6.96</v>
      </c>
      <c r="O76" s="172"/>
      <c r="P76" s="98"/>
      <c r="Q76" s="150" t="s">
        <v>37</v>
      </c>
      <c r="R76" s="171">
        <f>+C76</f>
        <v>6.96</v>
      </c>
      <c r="S76" s="171">
        <f t="shared" ref="S76:AC76" si="41">+D76</f>
        <v>6.96</v>
      </c>
      <c r="T76" s="171">
        <f t="shared" si="41"/>
        <v>6.96</v>
      </c>
      <c r="U76" s="171">
        <f t="shared" si="41"/>
        <v>6.96</v>
      </c>
      <c r="V76" s="171">
        <f t="shared" si="41"/>
        <v>6.96</v>
      </c>
      <c r="W76" s="171">
        <f t="shared" si="41"/>
        <v>6.96</v>
      </c>
      <c r="X76" s="171">
        <f t="shared" si="41"/>
        <v>6.96</v>
      </c>
      <c r="Y76" s="171">
        <f t="shared" si="41"/>
        <v>6.96</v>
      </c>
      <c r="Z76" s="171">
        <f t="shared" si="41"/>
        <v>6.96</v>
      </c>
      <c r="AA76" s="171">
        <f t="shared" si="41"/>
        <v>6.96</v>
      </c>
      <c r="AB76" s="171">
        <f t="shared" si="41"/>
        <v>6.96</v>
      </c>
      <c r="AC76" s="171">
        <f t="shared" si="41"/>
        <v>6.96</v>
      </c>
      <c r="AD76" s="172"/>
    </row>
    <row r="77" spans="2:30" x14ac:dyDescent="0.25">
      <c r="B77" s="95" t="s">
        <v>38</v>
      </c>
    </row>
    <row r="78" spans="2:30" x14ac:dyDescent="0.25">
      <c r="B78" s="95" t="s">
        <v>84</v>
      </c>
    </row>
  </sheetData>
  <conditionalFormatting sqref="C107:N65465 C29:N80 C1:N27">
    <cfRule type="containsText" dxfId="168" priority="23" operator="containsText" text="*">
      <formula>NOT(ISERROR(SEARCH("*",C1)))</formula>
    </cfRule>
    <cfRule type="containsText" priority="24" operator="containsText" text="*">
      <formula>NOT(ISERROR(SEARCH("*",C1)))</formula>
    </cfRule>
  </conditionalFormatting>
  <conditionalFormatting sqref="C107:I65465 C1:I8 C49:I80 L43:N48 D38:N38 C38:K48 C29:N37 C9:N27">
    <cfRule type="containsText" dxfId="167" priority="22" operator="containsText" text="*">
      <formula>NOT(ISERROR(SEARCH("*",C1)))</formula>
    </cfRule>
  </conditionalFormatting>
  <conditionalFormatting sqref="C107:N65465">
    <cfRule type="containsText" dxfId="166" priority="20" operator="containsText" text="*">
      <formula>NOT(ISERROR(SEARCH("*",C107)))</formula>
    </cfRule>
    <cfRule type="containsText" priority="21" operator="containsText" text="*">
      <formula>NOT(ISERROR(SEARCH("*",C107)))</formula>
    </cfRule>
  </conditionalFormatting>
  <conditionalFormatting sqref="C107:I65465 L43:N48 D38:N38 C38:K48 C29:N37 C9:N27">
    <cfRule type="containsText" dxfId="165" priority="19" operator="containsText" text="*">
      <formula>NOT(ISERROR(SEARCH("*",C9)))</formula>
    </cfRule>
  </conditionalFormatting>
  <conditionalFormatting sqref="C107:N65465">
    <cfRule type="containsText" dxfId="164" priority="17" operator="containsText" text="*">
      <formula>NOT(ISERROR(SEARCH("*",C107)))</formula>
    </cfRule>
    <cfRule type="containsText" priority="18" operator="containsText" text="*">
      <formula>NOT(ISERROR(SEARCH("*",C107)))</formula>
    </cfRule>
  </conditionalFormatting>
  <conditionalFormatting sqref="C107:I65465 L43:N48 D38:N38 C38:K48 C29:N37 C9:N27">
    <cfRule type="containsText" dxfId="163" priority="16" operator="containsText" text="*">
      <formula>NOT(ISERROR(SEARCH("*",C9)))</formula>
    </cfRule>
  </conditionalFormatting>
  <conditionalFormatting sqref="C107:N65465">
    <cfRule type="containsText" dxfId="162" priority="14" operator="containsText" text="*">
      <formula>NOT(ISERROR(SEARCH("*",C107)))</formula>
    </cfRule>
    <cfRule type="containsText" priority="15" operator="containsText" text="*">
      <formula>NOT(ISERROR(SEARCH("*",C107)))</formula>
    </cfRule>
  </conditionalFormatting>
  <conditionalFormatting sqref="C107:I65465 L43:N48 D38:N38 C38:K48 C29:N37 C9:N27">
    <cfRule type="containsText" dxfId="161" priority="13" operator="containsText" text="*">
      <formula>NOT(ISERROR(SEARCH("*",C9)))</formula>
    </cfRule>
  </conditionalFormatting>
  <conditionalFormatting sqref="C107:N65465">
    <cfRule type="containsText" dxfId="160" priority="11" operator="containsText" text="*">
      <formula>NOT(ISERROR(SEARCH("*",C107)))</formula>
    </cfRule>
    <cfRule type="containsText" priority="12" operator="containsText" text="*">
      <formula>NOT(ISERROR(SEARCH("*",C107)))</formula>
    </cfRule>
  </conditionalFormatting>
  <conditionalFormatting sqref="C107:I65465 L43:N48 D38:N38 C38:K48 C29:N37 C9:N27">
    <cfRule type="containsText" dxfId="159" priority="10" operator="containsText" text="*">
      <formula>NOT(ISERROR(SEARCH("*",C9)))</formula>
    </cfRule>
  </conditionalFormatting>
  <conditionalFormatting sqref="C107:N65465">
    <cfRule type="containsText" dxfId="158" priority="8" operator="containsText" text="*">
      <formula>NOT(ISERROR(SEARCH("*",C107)))</formula>
    </cfRule>
    <cfRule type="containsText" priority="9" operator="containsText" text="*">
      <formula>NOT(ISERROR(SEARCH("*",C107)))</formula>
    </cfRule>
  </conditionalFormatting>
  <conditionalFormatting sqref="C107:I65465 L43:N48 D38:N38 C38:K48 C29:N37 C9:N27">
    <cfRule type="containsText" dxfId="157" priority="7" operator="containsText" text="*">
      <formula>NOT(ISERROR(SEARCH("*",C9)))</formula>
    </cfRule>
  </conditionalFormatting>
  <conditionalFormatting sqref="C107:N65465">
    <cfRule type="containsText" dxfId="156" priority="5" operator="containsText" text="*">
      <formula>NOT(ISERROR(SEARCH("*",C107)))</formula>
    </cfRule>
    <cfRule type="containsText" priority="6" operator="containsText" text="*">
      <formula>NOT(ISERROR(SEARCH("*",C107)))</formula>
    </cfRule>
  </conditionalFormatting>
  <conditionalFormatting sqref="C107:I65465 L43:N48 D38:N38 C38:K48 C29:N37 C9:N27">
    <cfRule type="containsText" dxfId="155" priority="4" operator="containsText" text="*">
      <formula>NOT(ISERROR(SEARCH("*",C9)))</formula>
    </cfRule>
  </conditionalFormatting>
  <conditionalFormatting sqref="C107:N65465">
    <cfRule type="containsText" dxfId="154" priority="2" operator="containsText" text="*">
      <formula>NOT(ISERROR(SEARCH("*",C107)))</formula>
    </cfRule>
    <cfRule type="containsText" priority="3" operator="containsText" text="*">
      <formula>NOT(ISERROR(SEARCH("*",C107)))</formula>
    </cfRule>
  </conditionalFormatting>
  <conditionalFormatting sqref="C107:I65465 L43:N48 D38:N38 C38:K48 C29:N37 C9:N27">
    <cfRule type="containsText" dxfId="153" priority="1" operator="containsText" text="*">
      <formula>NOT(ISERROR(SEARCH("*",C9)))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E110"/>
  <sheetViews>
    <sheetView showGridLines="0" zoomScale="70" zoomScaleNormal="70" workbookViewId="0">
      <selection activeCell="G27" sqref="G27"/>
    </sheetView>
  </sheetViews>
  <sheetFormatPr baseColWidth="10" defaultColWidth="11.42578125" defaultRowHeight="15.75" x14ac:dyDescent="0.25"/>
  <cols>
    <col min="1" max="1" width="2.5703125" style="95" customWidth="1"/>
    <col min="2" max="2" width="24.5703125" style="95" customWidth="1"/>
    <col min="3" max="10" width="11.7109375" style="95" customWidth="1"/>
    <col min="11" max="11" width="13.85546875" style="95" customWidth="1"/>
    <col min="12" max="12" width="11.7109375" style="95" customWidth="1"/>
    <col min="13" max="14" width="15.28515625" style="95" customWidth="1"/>
    <col min="15" max="15" width="12.85546875" style="95" bestFit="1" customWidth="1"/>
    <col min="16" max="16" width="4.5703125" style="95" customWidth="1"/>
    <col min="17" max="17" width="4.85546875" style="95" customWidth="1"/>
    <col min="18" max="18" width="20.28515625" style="95" customWidth="1"/>
    <col min="19" max="26" width="11.42578125" style="95"/>
    <col min="27" max="30" width="18.140625" style="95" customWidth="1"/>
    <col min="31" max="31" width="14.42578125" style="95" customWidth="1"/>
    <col min="32" max="16384" width="11.42578125" style="95"/>
  </cols>
  <sheetData>
    <row r="1" spans="1:31" x14ac:dyDescent="0.25">
      <c r="B1" s="145" t="s">
        <v>96</v>
      </c>
      <c r="R1" s="145" t="str">
        <f>+B1</f>
        <v>AUTORIDAD DE FISCALIZACION DE ELECTRICIDAD Y TECNOLOGÍA NUCLEAR (AETN)</v>
      </c>
    </row>
    <row r="2" spans="1:31" x14ac:dyDescent="0.25">
      <c r="B2" s="145" t="s">
        <v>162</v>
      </c>
      <c r="R2" s="145" t="str">
        <f>+B2</f>
        <v>ENDE - (Sistema Camargo)</v>
      </c>
    </row>
    <row r="3" spans="1:31" x14ac:dyDescent="0.25">
      <c r="B3" s="145" t="str">
        <f>+'SETAR - Yacuiba'!B3</f>
        <v>CONSOLIDADO - con IVA</v>
      </c>
      <c r="R3" s="145" t="str">
        <f>+'SETAR - Yacuiba'!Q3</f>
        <v>CONSOLIDADO - sin IVA</v>
      </c>
    </row>
    <row r="4" spans="1:31" x14ac:dyDescent="0.25">
      <c r="B4" s="145" t="str">
        <f>+'SETAR - Yacuiba'!B4</f>
        <v>ESTADÍSTICAS GESTIÓN 2025</v>
      </c>
      <c r="R4" s="145" t="str">
        <f>+B4</f>
        <v>ESTADÍSTICAS GESTIÓN 2025</v>
      </c>
    </row>
    <row r="5" spans="1:31" x14ac:dyDescent="0.25">
      <c r="B5" s="145"/>
    </row>
    <row r="6" spans="1:31" x14ac:dyDescent="0.25">
      <c r="B6" s="145" t="s">
        <v>157</v>
      </c>
      <c r="R6" s="145" t="str">
        <f>+B6</f>
        <v>NÚMERO DE CONSUMIDORES</v>
      </c>
    </row>
    <row r="7" spans="1:31" x14ac:dyDescent="0.25">
      <c r="B7" s="145"/>
      <c r="R7" s="145"/>
    </row>
    <row r="8" spans="1:31" x14ac:dyDescent="0.25">
      <c r="B8" s="182" t="s">
        <v>26</v>
      </c>
      <c r="C8" s="202" t="s">
        <v>2</v>
      </c>
      <c r="D8" s="202" t="s">
        <v>3</v>
      </c>
      <c r="E8" s="202" t="s">
        <v>4</v>
      </c>
      <c r="F8" s="202" t="s">
        <v>5</v>
      </c>
      <c r="G8" s="202" t="s">
        <v>6</v>
      </c>
      <c r="H8" s="202" t="s">
        <v>7</v>
      </c>
      <c r="I8" s="202" t="s">
        <v>8</v>
      </c>
      <c r="J8" s="202" t="s">
        <v>9</v>
      </c>
      <c r="K8" s="202" t="s">
        <v>10</v>
      </c>
      <c r="L8" s="202" t="s">
        <v>11</v>
      </c>
      <c r="M8" s="202" t="s">
        <v>12</v>
      </c>
      <c r="N8" s="202" t="s">
        <v>13</v>
      </c>
      <c r="O8" s="203" t="s">
        <v>15</v>
      </c>
      <c r="P8" s="325"/>
      <c r="Q8" s="325"/>
      <c r="R8" s="182" t="s">
        <v>26</v>
      </c>
      <c r="S8" s="202" t="s">
        <v>2</v>
      </c>
      <c r="T8" s="202" t="s">
        <v>3</v>
      </c>
      <c r="U8" s="202" t="s">
        <v>4</v>
      </c>
      <c r="V8" s="202" t="s">
        <v>5</v>
      </c>
      <c r="W8" s="202" t="s">
        <v>6</v>
      </c>
      <c r="X8" s="202" t="s">
        <v>7</v>
      </c>
      <c r="Y8" s="202" t="s">
        <v>8</v>
      </c>
      <c r="Z8" s="202" t="s">
        <v>9</v>
      </c>
      <c r="AA8" s="202" t="s">
        <v>10</v>
      </c>
      <c r="AB8" s="202" t="s">
        <v>11</v>
      </c>
      <c r="AC8" s="202" t="s">
        <v>12</v>
      </c>
      <c r="AD8" s="202" t="s">
        <v>13</v>
      </c>
      <c r="AE8" s="203" t="s">
        <v>15</v>
      </c>
    </row>
    <row r="9" spans="1:31" x14ac:dyDescent="0.25">
      <c r="B9" s="159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1"/>
      <c r="R9" s="159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1"/>
    </row>
    <row r="10" spans="1:31" x14ac:dyDescent="0.25">
      <c r="A10" s="243"/>
      <c r="B10" s="148" t="s">
        <v>63</v>
      </c>
      <c r="C10" s="204">
        <f>+'[113]CONSOLIDADO VENTAS (2)'!B10</f>
        <v>19839</v>
      </c>
      <c r="D10" s="204">
        <f>+'[113]CONSOLIDADO VENTAS (2)'!C10</f>
        <v>19891</v>
      </c>
      <c r="E10" s="204">
        <f>+'[113]CONSOLIDADO VENTAS (2)'!D10</f>
        <v>19929</v>
      </c>
      <c r="F10" s="204">
        <f>+'[113]CONSOLIDADO VENTAS (2)'!E10</f>
        <v>19690</v>
      </c>
      <c r="G10" s="204">
        <f>+'[113]CONSOLIDADO VENTAS (2)'!F10</f>
        <v>0</v>
      </c>
      <c r="H10" s="204">
        <f>+'[113]CONSOLIDADO VENTAS (2)'!G10</f>
        <v>0</v>
      </c>
      <c r="I10" s="204">
        <f>+'[113]CONSOLIDADO VENTAS (2)'!H10</f>
        <v>0</v>
      </c>
      <c r="J10" s="204">
        <f>+'[113]CONSOLIDADO VENTAS (2)'!I10</f>
        <v>0</v>
      </c>
      <c r="K10" s="204">
        <f>+'[113]CONSOLIDADO VENTAS (2)'!J10</f>
        <v>0</v>
      </c>
      <c r="L10" s="204">
        <f>+'[113]CONSOLIDADO VENTAS (2)'!K10</f>
        <v>0</v>
      </c>
      <c r="M10" s="204">
        <f>+'[113]CONSOLIDADO VENTAS (2)'!L10</f>
        <v>0</v>
      </c>
      <c r="N10" s="204">
        <f>+'[113]CONSOLIDADO VENTAS (2)'!M10</f>
        <v>0</v>
      </c>
      <c r="O10" s="205">
        <f>+N10</f>
        <v>0</v>
      </c>
      <c r="R10" s="148" t="str">
        <f>+B10</f>
        <v>RESIDENCIAL</v>
      </c>
      <c r="S10" s="204">
        <f>+C10</f>
        <v>19839</v>
      </c>
      <c r="T10" s="204">
        <f t="shared" ref="T10:AD15" si="0">+D10</f>
        <v>19891</v>
      </c>
      <c r="U10" s="204">
        <f t="shared" si="0"/>
        <v>19929</v>
      </c>
      <c r="V10" s="204">
        <f t="shared" si="0"/>
        <v>19690</v>
      </c>
      <c r="W10" s="204">
        <f t="shared" si="0"/>
        <v>0</v>
      </c>
      <c r="X10" s="204">
        <f t="shared" si="0"/>
        <v>0</v>
      </c>
      <c r="Y10" s="204">
        <f t="shared" si="0"/>
        <v>0</v>
      </c>
      <c r="Z10" s="204">
        <f t="shared" si="0"/>
        <v>0</v>
      </c>
      <c r="AA10" s="204">
        <f t="shared" si="0"/>
        <v>0</v>
      </c>
      <c r="AB10" s="204">
        <f t="shared" si="0"/>
        <v>0</v>
      </c>
      <c r="AC10" s="204">
        <f t="shared" si="0"/>
        <v>0</v>
      </c>
      <c r="AD10" s="204">
        <f t="shared" si="0"/>
        <v>0</v>
      </c>
      <c r="AE10" s="205">
        <f t="shared" ref="AE10:AE16" si="1">+AD10</f>
        <v>0</v>
      </c>
    </row>
    <row r="11" spans="1:31" x14ac:dyDescent="0.25">
      <c r="A11" s="244"/>
      <c r="B11" s="148" t="s">
        <v>64</v>
      </c>
      <c r="C11" s="204">
        <f>+'[113]CONSOLIDADO VENTAS (2)'!B11</f>
        <v>1540</v>
      </c>
      <c r="D11" s="204">
        <f>+'[113]CONSOLIDADO VENTAS (2)'!C11</f>
        <v>1546</v>
      </c>
      <c r="E11" s="204">
        <f>+'[113]CONSOLIDADO VENTAS (2)'!D11</f>
        <v>1544</v>
      </c>
      <c r="F11" s="204">
        <f>+'[113]CONSOLIDADO VENTAS (2)'!E11</f>
        <v>1533</v>
      </c>
      <c r="G11" s="204">
        <f>+'[113]CONSOLIDADO VENTAS (2)'!F11</f>
        <v>0</v>
      </c>
      <c r="H11" s="204">
        <f>+'[113]CONSOLIDADO VENTAS (2)'!G11</f>
        <v>0</v>
      </c>
      <c r="I11" s="204">
        <f>+'[113]CONSOLIDADO VENTAS (2)'!H11</f>
        <v>0</v>
      </c>
      <c r="J11" s="204">
        <f>+'[113]CONSOLIDADO VENTAS (2)'!I11</f>
        <v>0</v>
      </c>
      <c r="K11" s="204">
        <f>+'[113]CONSOLIDADO VENTAS (2)'!J11</f>
        <v>0</v>
      </c>
      <c r="L11" s="204">
        <f>+'[113]CONSOLIDADO VENTAS (2)'!K11</f>
        <v>0</v>
      </c>
      <c r="M11" s="204">
        <f>+'[113]CONSOLIDADO VENTAS (2)'!L11</f>
        <v>0</v>
      </c>
      <c r="N11" s="204">
        <f>+'[113]CONSOLIDADO VENTAS (2)'!M11</f>
        <v>0</v>
      </c>
      <c r="O11" s="205">
        <f t="shared" ref="O11:O15" si="2">+N11</f>
        <v>0</v>
      </c>
      <c r="R11" s="148" t="str">
        <f t="shared" ref="R11:R15" si="3">+B11</f>
        <v>GENERAL</v>
      </c>
      <c r="S11" s="204">
        <f>+C11</f>
        <v>1540</v>
      </c>
      <c r="T11" s="204">
        <f t="shared" si="0"/>
        <v>1546</v>
      </c>
      <c r="U11" s="204">
        <f t="shared" si="0"/>
        <v>1544</v>
      </c>
      <c r="V11" s="204">
        <f>+F11</f>
        <v>1533</v>
      </c>
      <c r="W11" s="204">
        <f t="shared" si="0"/>
        <v>0</v>
      </c>
      <c r="X11" s="204">
        <f t="shared" si="0"/>
        <v>0</v>
      </c>
      <c r="Y11" s="204">
        <f t="shared" si="0"/>
        <v>0</v>
      </c>
      <c r="Z11" s="204">
        <f t="shared" si="0"/>
        <v>0</v>
      </c>
      <c r="AA11" s="204">
        <f t="shared" si="0"/>
        <v>0</v>
      </c>
      <c r="AB11" s="204">
        <f t="shared" si="0"/>
        <v>0</v>
      </c>
      <c r="AC11" s="204">
        <f t="shared" si="0"/>
        <v>0</v>
      </c>
      <c r="AD11" s="204">
        <f t="shared" si="0"/>
        <v>0</v>
      </c>
      <c r="AE11" s="205">
        <f t="shared" si="1"/>
        <v>0</v>
      </c>
    </row>
    <row r="12" spans="1:31" x14ac:dyDescent="0.25">
      <c r="A12" s="244"/>
      <c r="B12" s="148" t="s">
        <v>65</v>
      </c>
      <c r="C12" s="204">
        <f>+'[113]CONSOLIDADO VENTAS (2)'!B12</f>
        <v>9</v>
      </c>
      <c r="D12" s="204">
        <f>+'[113]CONSOLIDADO VENTAS (2)'!C12</f>
        <v>11</v>
      </c>
      <c r="E12" s="204">
        <f>+'[113]CONSOLIDADO VENTAS (2)'!D12</f>
        <v>12</v>
      </c>
      <c r="F12" s="204">
        <f>+'[113]CONSOLIDADO VENTAS (2)'!E12</f>
        <v>11</v>
      </c>
      <c r="G12" s="204">
        <f>+'[113]CONSOLIDADO VENTAS (2)'!F12</f>
        <v>0</v>
      </c>
      <c r="H12" s="204">
        <f>+'[113]CONSOLIDADO VENTAS (2)'!G12</f>
        <v>0</v>
      </c>
      <c r="I12" s="204">
        <f>+'[113]CONSOLIDADO VENTAS (2)'!H12</f>
        <v>0</v>
      </c>
      <c r="J12" s="204">
        <f>+'[113]CONSOLIDADO VENTAS (2)'!I12</f>
        <v>0</v>
      </c>
      <c r="K12" s="204">
        <f>+'[113]CONSOLIDADO VENTAS (2)'!J12</f>
        <v>0</v>
      </c>
      <c r="L12" s="204">
        <f>+'[113]CONSOLIDADO VENTAS (2)'!K12</f>
        <v>0</v>
      </c>
      <c r="M12" s="204">
        <f>+'[113]CONSOLIDADO VENTAS (2)'!L12</f>
        <v>0</v>
      </c>
      <c r="N12" s="204">
        <f>+'[113]CONSOLIDADO VENTAS (2)'!M12</f>
        <v>0</v>
      </c>
      <c r="O12" s="205">
        <f t="shared" si="2"/>
        <v>0</v>
      </c>
      <c r="R12" s="148" t="str">
        <f t="shared" si="3"/>
        <v>INDUSTRIAL</v>
      </c>
      <c r="S12" s="204">
        <f>+C12</f>
        <v>9</v>
      </c>
      <c r="T12" s="204">
        <f t="shared" si="0"/>
        <v>11</v>
      </c>
      <c r="U12" s="204">
        <f t="shared" si="0"/>
        <v>12</v>
      </c>
      <c r="V12" s="204">
        <f t="shared" si="0"/>
        <v>11</v>
      </c>
      <c r="W12" s="204">
        <f t="shared" si="0"/>
        <v>0</v>
      </c>
      <c r="X12" s="204">
        <f t="shared" si="0"/>
        <v>0</v>
      </c>
      <c r="Y12" s="204">
        <f t="shared" si="0"/>
        <v>0</v>
      </c>
      <c r="Z12" s="204">
        <f t="shared" si="0"/>
        <v>0</v>
      </c>
      <c r="AA12" s="204">
        <f t="shared" si="0"/>
        <v>0</v>
      </c>
      <c r="AB12" s="204">
        <f t="shared" si="0"/>
        <v>0</v>
      </c>
      <c r="AC12" s="204">
        <f t="shared" si="0"/>
        <v>0</v>
      </c>
      <c r="AD12" s="204">
        <f t="shared" si="0"/>
        <v>0</v>
      </c>
      <c r="AE12" s="205">
        <f t="shared" si="1"/>
        <v>0</v>
      </c>
    </row>
    <row r="13" spans="1:31" x14ac:dyDescent="0.25">
      <c r="A13" s="244"/>
      <c r="B13" s="148" t="s">
        <v>114</v>
      </c>
      <c r="C13" s="204">
        <f>+'[113]CONSOLIDADO VENTAS (2)'!B13</f>
        <v>0</v>
      </c>
      <c r="D13" s="204">
        <f>+'[113]CONSOLIDADO VENTAS (2)'!C13</f>
        <v>0</v>
      </c>
      <c r="E13" s="204">
        <f>+'[113]CONSOLIDADO VENTAS (2)'!D13</f>
        <v>0</v>
      </c>
      <c r="F13" s="204">
        <f>+'[113]CONSOLIDADO VENTAS (2)'!E13</f>
        <v>0</v>
      </c>
      <c r="G13" s="204">
        <f>+'[113]CONSOLIDADO VENTAS (2)'!F13</f>
        <v>0</v>
      </c>
      <c r="H13" s="204">
        <f>+'[113]CONSOLIDADO VENTAS (2)'!G13</f>
        <v>0</v>
      </c>
      <c r="I13" s="204">
        <f>+'[113]CONSOLIDADO VENTAS (2)'!H13</f>
        <v>0</v>
      </c>
      <c r="J13" s="204">
        <f>+'[113]CONSOLIDADO VENTAS (2)'!I13</f>
        <v>0</v>
      </c>
      <c r="K13" s="204">
        <f>+'[113]CONSOLIDADO VENTAS (2)'!J13</f>
        <v>0</v>
      </c>
      <c r="L13" s="204">
        <f>+'[113]CONSOLIDADO VENTAS (2)'!K13</f>
        <v>0</v>
      </c>
      <c r="M13" s="204">
        <f>+'[113]CONSOLIDADO VENTAS (2)'!L13</f>
        <v>0</v>
      </c>
      <c r="N13" s="204">
        <f>+'[113]CONSOLIDADO VENTAS (2)'!M13</f>
        <v>0</v>
      </c>
      <c r="O13" s="205"/>
      <c r="R13" s="148" t="str">
        <f t="shared" si="3"/>
        <v>MINERÍA</v>
      </c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</row>
    <row r="14" spans="1:31" x14ac:dyDescent="0.25">
      <c r="A14" s="244"/>
      <c r="B14" s="148" t="s">
        <v>66</v>
      </c>
      <c r="C14" s="204">
        <f>+'[113]CONSOLIDADO VENTAS (2)'!B14</f>
        <v>8</v>
      </c>
      <c r="D14" s="204">
        <f>+'[113]CONSOLIDADO VENTAS (2)'!C14</f>
        <v>8</v>
      </c>
      <c r="E14" s="204">
        <f>+'[113]CONSOLIDADO VENTAS (2)'!D14</f>
        <v>8</v>
      </c>
      <c r="F14" s="204">
        <f>+'[113]CONSOLIDADO VENTAS (2)'!E14</f>
        <v>8</v>
      </c>
      <c r="G14" s="204">
        <f>+'[113]CONSOLIDADO VENTAS (2)'!F14</f>
        <v>0</v>
      </c>
      <c r="H14" s="204">
        <f>+'[113]CONSOLIDADO VENTAS (2)'!G14</f>
        <v>0</v>
      </c>
      <c r="I14" s="204">
        <f>+'[113]CONSOLIDADO VENTAS (2)'!H14</f>
        <v>0</v>
      </c>
      <c r="J14" s="204">
        <f>+'[113]CONSOLIDADO VENTAS (2)'!I14</f>
        <v>0</v>
      </c>
      <c r="K14" s="204">
        <f>+'[113]CONSOLIDADO VENTAS (2)'!J14</f>
        <v>0</v>
      </c>
      <c r="L14" s="204">
        <f>+'[113]CONSOLIDADO VENTAS (2)'!K14</f>
        <v>0</v>
      </c>
      <c r="M14" s="204">
        <f>+'[113]CONSOLIDADO VENTAS (2)'!L14</f>
        <v>0</v>
      </c>
      <c r="N14" s="204">
        <f>+'[113]CONSOLIDADO VENTAS (2)'!M14</f>
        <v>0</v>
      </c>
      <c r="O14" s="205">
        <f t="shared" si="2"/>
        <v>0</v>
      </c>
      <c r="R14" s="148" t="str">
        <f t="shared" si="3"/>
        <v>ALUMBRADO PUBLICO</v>
      </c>
      <c r="S14" s="204">
        <f>+C14</f>
        <v>8</v>
      </c>
      <c r="T14" s="204">
        <f t="shared" si="0"/>
        <v>8</v>
      </c>
      <c r="U14" s="204">
        <f t="shared" si="0"/>
        <v>8</v>
      </c>
      <c r="V14" s="204">
        <f t="shared" si="0"/>
        <v>8</v>
      </c>
      <c r="W14" s="204">
        <f t="shared" si="0"/>
        <v>0</v>
      </c>
      <c r="X14" s="204">
        <f t="shared" si="0"/>
        <v>0</v>
      </c>
      <c r="Y14" s="204">
        <f t="shared" si="0"/>
        <v>0</v>
      </c>
      <c r="Z14" s="204">
        <f t="shared" si="0"/>
        <v>0</v>
      </c>
      <c r="AA14" s="204">
        <f t="shared" si="0"/>
        <v>0</v>
      </c>
      <c r="AB14" s="204">
        <f t="shared" si="0"/>
        <v>0</v>
      </c>
      <c r="AC14" s="204">
        <f t="shared" si="0"/>
        <v>0</v>
      </c>
      <c r="AD14" s="204">
        <f t="shared" si="0"/>
        <v>0</v>
      </c>
      <c r="AE14" s="205">
        <f t="shared" si="1"/>
        <v>0</v>
      </c>
    </row>
    <row r="15" spans="1:31" x14ac:dyDescent="0.25">
      <c r="A15" s="246"/>
      <c r="B15" s="164" t="s">
        <v>67</v>
      </c>
      <c r="C15" s="204">
        <f>+'[113]CONSOLIDADO VENTAS (2)'!B15</f>
        <v>97</v>
      </c>
      <c r="D15" s="204">
        <f>+'[113]CONSOLIDADO VENTAS (2)'!C15</f>
        <v>96</v>
      </c>
      <c r="E15" s="204">
        <f>+'[113]CONSOLIDADO VENTAS (2)'!D15</f>
        <v>95</v>
      </c>
      <c r="F15" s="204">
        <f>+'[113]CONSOLIDADO VENTAS (2)'!E15</f>
        <v>93</v>
      </c>
      <c r="G15" s="204">
        <f>+'[113]CONSOLIDADO VENTAS (2)'!F15</f>
        <v>0</v>
      </c>
      <c r="H15" s="204">
        <f>+'[113]CONSOLIDADO VENTAS (2)'!G15</f>
        <v>0</v>
      </c>
      <c r="I15" s="204">
        <f>+'[113]CONSOLIDADO VENTAS (2)'!H15</f>
        <v>0</v>
      </c>
      <c r="J15" s="204">
        <f>+'[113]CONSOLIDADO VENTAS (2)'!I15</f>
        <v>0</v>
      </c>
      <c r="K15" s="204">
        <f>+'[113]CONSOLIDADO VENTAS (2)'!J15</f>
        <v>0</v>
      </c>
      <c r="L15" s="204">
        <f>+'[113]CONSOLIDADO VENTAS (2)'!K15</f>
        <v>0</v>
      </c>
      <c r="M15" s="204">
        <f>+'[113]CONSOLIDADO VENTAS (2)'!L15</f>
        <v>0</v>
      </c>
      <c r="N15" s="204">
        <f>+'[113]CONSOLIDADO VENTAS (2)'!M15</f>
        <v>0</v>
      </c>
      <c r="O15" s="205">
        <f t="shared" si="2"/>
        <v>0</v>
      </c>
      <c r="R15" s="164" t="str">
        <f t="shared" si="3"/>
        <v>OTROS</v>
      </c>
      <c r="S15" s="204">
        <f>+C15</f>
        <v>97</v>
      </c>
      <c r="T15" s="204">
        <f t="shared" si="0"/>
        <v>96</v>
      </c>
      <c r="U15" s="204">
        <f t="shared" si="0"/>
        <v>95</v>
      </c>
      <c r="V15" s="204">
        <f t="shared" si="0"/>
        <v>93</v>
      </c>
      <c r="W15" s="204">
        <f t="shared" si="0"/>
        <v>0</v>
      </c>
      <c r="X15" s="204">
        <f t="shared" si="0"/>
        <v>0</v>
      </c>
      <c r="Y15" s="204">
        <f t="shared" si="0"/>
        <v>0</v>
      </c>
      <c r="Z15" s="204">
        <f t="shared" si="0"/>
        <v>0</v>
      </c>
      <c r="AA15" s="204">
        <f t="shared" si="0"/>
        <v>0</v>
      </c>
      <c r="AB15" s="204">
        <f t="shared" si="0"/>
        <v>0</v>
      </c>
      <c r="AC15" s="204">
        <f t="shared" si="0"/>
        <v>0</v>
      </c>
      <c r="AD15" s="204">
        <f t="shared" si="0"/>
        <v>0</v>
      </c>
      <c r="AE15" s="205">
        <f t="shared" si="1"/>
        <v>0</v>
      </c>
    </row>
    <row r="16" spans="1:31" x14ac:dyDescent="0.25">
      <c r="B16" s="167" t="s">
        <v>14</v>
      </c>
      <c r="C16" s="206">
        <f>SUM(C10:C15)</f>
        <v>21493</v>
      </c>
      <c r="D16" s="206">
        <f t="shared" ref="D16:N16" si="4">SUM(D10:D15)</f>
        <v>21552</v>
      </c>
      <c r="E16" s="206">
        <f t="shared" si="4"/>
        <v>21588</v>
      </c>
      <c r="F16" s="206">
        <f t="shared" si="4"/>
        <v>21335</v>
      </c>
      <c r="G16" s="206">
        <f t="shared" ref="G16:N16" si="5">SUM(G10:G15)</f>
        <v>0</v>
      </c>
      <c r="H16" s="206">
        <f t="shared" si="5"/>
        <v>0</v>
      </c>
      <c r="I16" s="206">
        <f t="shared" si="5"/>
        <v>0</v>
      </c>
      <c r="J16" s="206">
        <f t="shared" si="5"/>
        <v>0</v>
      </c>
      <c r="K16" s="206">
        <f t="shared" si="5"/>
        <v>0</v>
      </c>
      <c r="L16" s="206">
        <f t="shared" si="5"/>
        <v>0</v>
      </c>
      <c r="M16" s="206">
        <f t="shared" si="5"/>
        <v>0</v>
      </c>
      <c r="N16" s="206">
        <f t="shared" si="5"/>
        <v>0</v>
      </c>
      <c r="O16" s="207">
        <f>SUM(O10:O15)</f>
        <v>0</v>
      </c>
      <c r="R16" s="167" t="s">
        <v>14</v>
      </c>
      <c r="S16" s="206">
        <f>SUM(S10:S15)</f>
        <v>21493</v>
      </c>
      <c r="T16" s="206">
        <f>SUM(T10:T15)</f>
        <v>21552</v>
      </c>
      <c r="U16" s="206">
        <f>SUM(U10:U15)</f>
        <v>21588</v>
      </c>
      <c r="V16" s="206">
        <f t="shared" ref="V16:AC16" si="6">SUM(V10:V15)</f>
        <v>21335</v>
      </c>
      <c r="W16" s="206">
        <f t="shared" si="6"/>
        <v>0</v>
      </c>
      <c r="X16" s="206">
        <f t="shared" si="6"/>
        <v>0</v>
      </c>
      <c r="Y16" s="206">
        <f t="shared" si="6"/>
        <v>0</v>
      </c>
      <c r="Z16" s="206">
        <f t="shared" si="6"/>
        <v>0</v>
      </c>
      <c r="AA16" s="206">
        <f t="shared" si="6"/>
        <v>0</v>
      </c>
      <c r="AB16" s="206">
        <f t="shared" si="6"/>
        <v>0</v>
      </c>
      <c r="AC16" s="206">
        <f t="shared" si="6"/>
        <v>0</v>
      </c>
      <c r="AD16" s="206">
        <f>SUM(AD10:AD15)</f>
        <v>0</v>
      </c>
      <c r="AE16" s="207">
        <f t="shared" si="1"/>
        <v>0</v>
      </c>
    </row>
    <row r="17" spans="2:31" x14ac:dyDescent="0.25"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9"/>
    </row>
    <row r="18" spans="2:31" x14ac:dyDescent="0.25">
      <c r="B18" s="145" t="s">
        <v>40</v>
      </c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R18" s="145" t="s">
        <v>40</v>
      </c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</row>
    <row r="19" spans="2:31" x14ac:dyDescent="0.25">
      <c r="C19" s="189"/>
      <c r="D19" s="189"/>
      <c r="E19" s="189"/>
      <c r="F19" s="189"/>
      <c r="G19" s="189"/>
      <c r="H19" s="189"/>
      <c r="I19" s="189"/>
      <c r="J19" s="189"/>
      <c r="K19" s="189"/>
      <c r="L19" s="189"/>
      <c r="M19" s="189"/>
      <c r="N19" s="189"/>
      <c r="O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</row>
    <row r="20" spans="2:31" x14ac:dyDescent="0.25">
      <c r="B20" s="190" t="s">
        <v>26</v>
      </c>
      <c r="C20" s="183" t="s">
        <v>2</v>
      </c>
      <c r="D20" s="183" t="s">
        <v>3</v>
      </c>
      <c r="E20" s="183" t="s">
        <v>4</v>
      </c>
      <c r="F20" s="183" t="s">
        <v>5</v>
      </c>
      <c r="G20" s="183" t="s">
        <v>6</v>
      </c>
      <c r="H20" s="183" t="s">
        <v>7</v>
      </c>
      <c r="I20" s="183" t="s">
        <v>8</v>
      </c>
      <c r="J20" s="183" t="s">
        <v>9</v>
      </c>
      <c r="K20" s="183" t="s">
        <v>10</v>
      </c>
      <c r="L20" s="183" t="s">
        <v>11</v>
      </c>
      <c r="M20" s="183" t="s">
        <v>12</v>
      </c>
      <c r="N20" s="183" t="s">
        <v>13</v>
      </c>
      <c r="O20" s="184" t="s">
        <v>24</v>
      </c>
      <c r="P20" s="325"/>
      <c r="Q20" s="325"/>
      <c r="R20" s="190" t="s">
        <v>26</v>
      </c>
      <c r="S20" s="183" t="s">
        <v>2</v>
      </c>
      <c r="T20" s="183" t="s">
        <v>3</v>
      </c>
      <c r="U20" s="183" t="s">
        <v>4</v>
      </c>
      <c r="V20" s="183" t="s">
        <v>5</v>
      </c>
      <c r="W20" s="183" t="s">
        <v>6</v>
      </c>
      <c r="X20" s="183" t="s">
        <v>7</v>
      </c>
      <c r="Y20" s="183" t="s">
        <v>8</v>
      </c>
      <c r="Z20" s="183" t="s">
        <v>9</v>
      </c>
      <c r="AA20" s="183" t="s">
        <v>10</v>
      </c>
      <c r="AB20" s="183" t="s">
        <v>11</v>
      </c>
      <c r="AC20" s="183" t="s">
        <v>12</v>
      </c>
      <c r="AD20" s="183" t="s">
        <v>13</v>
      </c>
      <c r="AE20" s="184" t="s">
        <v>24</v>
      </c>
    </row>
    <row r="21" spans="2:31" x14ac:dyDescent="0.25">
      <c r="B21" s="159"/>
      <c r="C21" s="189"/>
      <c r="D21" s="189"/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239"/>
      <c r="R21" s="15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239"/>
    </row>
    <row r="22" spans="2:31" x14ac:dyDescent="0.25">
      <c r="B22" s="148" t="str">
        <f>+B10</f>
        <v>RESIDENCIAL</v>
      </c>
      <c r="C22" s="185">
        <f>+'[113]CONSOLIDADO VENTAS (2)'!B22</f>
        <v>591.91300000000001</v>
      </c>
      <c r="D22" s="185">
        <f>+'[113]CONSOLIDADO VENTAS (2)'!C22</f>
        <v>562.87200000000007</v>
      </c>
      <c r="E22" s="185">
        <f>+'[113]CONSOLIDADO VENTAS (2)'!D22</f>
        <v>534.61</v>
      </c>
      <c r="F22" s="185">
        <f>+'[113]CONSOLIDADO VENTAS (2)'!E22</f>
        <v>575.12100000000009</v>
      </c>
      <c r="G22" s="185">
        <f>+'[113]CONSOLIDADO VENTAS (2)'!F22</f>
        <v>0</v>
      </c>
      <c r="H22" s="185">
        <f>+'[113]CONSOLIDADO VENTAS (2)'!G22</f>
        <v>0</v>
      </c>
      <c r="I22" s="185">
        <f>+'[113]CONSOLIDADO VENTAS (2)'!H22</f>
        <v>0</v>
      </c>
      <c r="J22" s="185">
        <f>+'[113]CONSOLIDADO VENTAS (2)'!I22</f>
        <v>0</v>
      </c>
      <c r="K22" s="185">
        <f>+'[113]CONSOLIDADO VENTAS (2)'!J22</f>
        <v>0</v>
      </c>
      <c r="L22" s="185">
        <f>+'[113]CONSOLIDADO VENTAS (2)'!K22</f>
        <v>0</v>
      </c>
      <c r="M22" s="185">
        <f>+'[113]CONSOLIDADO VENTAS (2)'!L22</f>
        <v>0</v>
      </c>
      <c r="N22" s="185">
        <f>+'[113]CONSOLIDADO VENTAS (2)'!M22</f>
        <v>0</v>
      </c>
      <c r="O22" s="186">
        <f>SUM(C22:N22)</f>
        <v>2264.5160000000001</v>
      </c>
      <c r="R22" s="148" t="str">
        <f>+B22</f>
        <v>RESIDENCIAL</v>
      </c>
      <c r="S22" s="185">
        <f>+C22</f>
        <v>591.91300000000001</v>
      </c>
      <c r="T22" s="185">
        <f t="shared" ref="T22:AD27" si="7">+D22</f>
        <v>562.87200000000007</v>
      </c>
      <c r="U22" s="185">
        <f t="shared" si="7"/>
        <v>534.61</v>
      </c>
      <c r="V22" s="185">
        <f t="shared" si="7"/>
        <v>575.12100000000009</v>
      </c>
      <c r="W22" s="185">
        <f t="shared" si="7"/>
        <v>0</v>
      </c>
      <c r="X22" s="185">
        <f t="shared" si="7"/>
        <v>0</v>
      </c>
      <c r="Y22" s="185">
        <f t="shared" si="7"/>
        <v>0</v>
      </c>
      <c r="Z22" s="185">
        <f t="shared" si="7"/>
        <v>0</v>
      </c>
      <c r="AA22" s="185">
        <f t="shared" si="7"/>
        <v>0</v>
      </c>
      <c r="AB22" s="185">
        <f t="shared" si="7"/>
        <v>0</v>
      </c>
      <c r="AC22" s="185">
        <f t="shared" si="7"/>
        <v>0</v>
      </c>
      <c r="AD22" s="185">
        <f t="shared" si="7"/>
        <v>0</v>
      </c>
      <c r="AE22" s="186">
        <f>SUM(S22:AD22)</f>
        <v>2264.5160000000001</v>
      </c>
    </row>
    <row r="23" spans="2:31" x14ac:dyDescent="0.25">
      <c r="B23" s="148" t="str">
        <f>+B11</f>
        <v>GENERAL</v>
      </c>
      <c r="C23" s="185">
        <f>+'[113]CONSOLIDADO VENTAS (2)'!B23</f>
        <v>240.18600000000001</v>
      </c>
      <c r="D23" s="185">
        <f>+'[113]CONSOLIDADO VENTAS (2)'!C23</f>
        <v>240.14500000000001</v>
      </c>
      <c r="E23" s="185">
        <f>+'[113]CONSOLIDADO VENTAS (2)'!D23</f>
        <v>231.82799999999997</v>
      </c>
      <c r="F23" s="185">
        <f>+'[113]CONSOLIDADO VENTAS (2)'!E23</f>
        <v>249.47800000000001</v>
      </c>
      <c r="G23" s="185">
        <f>+'[113]CONSOLIDADO VENTAS (2)'!F23</f>
        <v>0</v>
      </c>
      <c r="H23" s="185">
        <f>+'[113]CONSOLIDADO VENTAS (2)'!G23</f>
        <v>0</v>
      </c>
      <c r="I23" s="185">
        <f>+'[113]CONSOLIDADO VENTAS (2)'!H23</f>
        <v>0</v>
      </c>
      <c r="J23" s="185">
        <f>+'[113]CONSOLIDADO VENTAS (2)'!I23</f>
        <v>0</v>
      </c>
      <c r="K23" s="185">
        <f>+'[113]CONSOLIDADO VENTAS (2)'!J23</f>
        <v>0</v>
      </c>
      <c r="L23" s="185">
        <f>+'[113]CONSOLIDADO VENTAS (2)'!K23</f>
        <v>0</v>
      </c>
      <c r="M23" s="185">
        <f>+'[113]CONSOLIDADO VENTAS (2)'!L23</f>
        <v>0</v>
      </c>
      <c r="N23" s="185">
        <f>+'[113]CONSOLIDADO VENTAS (2)'!M23</f>
        <v>0</v>
      </c>
      <c r="O23" s="186">
        <f t="shared" ref="O23:O27" si="8">SUM(C23:N23)</f>
        <v>961.63699999999994</v>
      </c>
      <c r="R23" s="148" t="str">
        <f t="shared" ref="R23:R26" si="9">+B23</f>
        <v>GENERAL</v>
      </c>
      <c r="S23" s="185">
        <f>+C23</f>
        <v>240.18600000000001</v>
      </c>
      <c r="T23" s="185">
        <f t="shared" si="7"/>
        <v>240.14500000000001</v>
      </c>
      <c r="U23" s="185">
        <f t="shared" si="7"/>
        <v>231.82799999999997</v>
      </c>
      <c r="V23" s="185">
        <f t="shared" si="7"/>
        <v>249.47800000000001</v>
      </c>
      <c r="W23" s="185">
        <f t="shared" si="7"/>
        <v>0</v>
      </c>
      <c r="X23" s="185">
        <f t="shared" si="7"/>
        <v>0</v>
      </c>
      <c r="Y23" s="185">
        <f t="shared" si="7"/>
        <v>0</v>
      </c>
      <c r="Z23" s="185">
        <f t="shared" si="7"/>
        <v>0</v>
      </c>
      <c r="AA23" s="185">
        <f t="shared" si="7"/>
        <v>0</v>
      </c>
      <c r="AB23" s="185">
        <f t="shared" si="7"/>
        <v>0</v>
      </c>
      <c r="AC23" s="185">
        <f t="shared" si="7"/>
        <v>0</v>
      </c>
      <c r="AD23" s="185">
        <f t="shared" si="7"/>
        <v>0</v>
      </c>
      <c r="AE23" s="186">
        <f t="shared" ref="AE23:AE27" si="10">SUM(S23:AD23)</f>
        <v>961.63699999999994</v>
      </c>
    </row>
    <row r="24" spans="2:31" x14ac:dyDescent="0.25">
      <c r="B24" s="148" t="str">
        <f>+B12</f>
        <v>INDUSTRIAL</v>
      </c>
      <c r="C24" s="185">
        <f>+'[113]CONSOLIDADO VENTAS (2)'!B24</f>
        <v>2140.9679999999998</v>
      </c>
      <c r="D24" s="185">
        <f>+'[113]CONSOLIDADO VENTAS (2)'!C24</f>
        <v>1648.9560000000001</v>
      </c>
      <c r="E24" s="185">
        <f>+'[113]CONSOLIDADO VENTAS (2)'!D24</f>
        <v>1935.0530000000001</v>
      </c>
      <c r="F24" s="185">
        <f>+'[113]CONSOLIDADO VENTAS (2)'!E24</f>
        <v>2423.904</v>
      </c>
      <c r="G24" s="185">
        <f>+'[113]CONSOLIDADO VENTAS (2)'!F24</f>
        <v>0</v>
      </c>
      <c r="H24" s="185">
        <f>+'[113]CONSOLIDADO VENTAS (2)'!G24</f>
        <v>0</v>
      </c>
      <c r="I24" s="185">
        <f>+'[113]CONSOLIDADO VENTAS (2)'!H24</f>
        <v>0</v>
      </c>
      <c r="J24" s="185">
        <f>+'[113]CONSOLIDADO VENTAS (2)'!I24</f>
        <v>0</v>
      </c>
      <c r="K24" s="185">
        <f>+'[113]CONSOLIDADO VENTAS (2)'!J24</f>
        <v>0</v>
      </c>
      <c r="L24" s="185">
        <f>+'[113]CONSOLIDADO VENTAS (2)'!K24</f>
        <v>0</v>
      </c>
      <c r="M24" s="185">
        <f>+'[113]CONSOLIDADO VENTAS (2)'!L24</f>
        <v>0</v>
      </c>
      <c r="N24" s="185">
        <f>+'[113]CONSOLIDADO VENTAS (2)'!M24</f>
        <v>0</v>
      </c>
      <c r="O24" s="186">
        <f t="shared" si="8"/>
        <v>8148.8809999999994</v>
      </c>
      <c r="R24" s="148" t="str">
        <f t="shared" si="9"/>
        <v>INDUSTRIAL</v>
      </c>
      <c r="S24" s="185">
        <f>+C24</f>
        <v>2140.9679999999998</v>
      </c>
      <c r="T24" s="185">
        <f t="shared" si="7"/>
        <v>1648.9560000000001</v>
      </c>
      <c r="U24" s="185">
        <f t="shared" si="7"/>
        <v>1935.0530000000001</v>
      </c>
      <c r="V24" s="185">
        <f t="shared" si="7"/>
        <v>2423.904</v>
      </c>
      <c r="W24" s="185">
        <f t="shared" si="7"/>
        <v>0</v>
      </c>
      <c r="X24" s="185">
        <f t="shared" si="7"/>
        <v>0</v>
      </c>
      <c r="Y24" s="185">
        <f t="shared" si="7"/>
        <v>0</v>
      </c>
      <c r="Z24" s="185">
        <f t="shared" si="7"/>
        <v>0</v>
      </c>
      <c r="AA24" s="185">
        <f t="shared" si="7"/>
        <v>0</v>
      </c>
      <c r="AB24" s="185">
        <f t="shared" si="7"/>
        <v>0</v>
      </c>
      <c r="AC24" s="185">
        <f t="shared" si="7"/>
        <v>0</v>
      </c>
      <c r="AD24" s="185">
        <f t="shared" si="7"/>
        <v>0</v>
      </c>
      <c r="AE24" s="186">
        <f t="shared" si="10"/>
        <v>8148.8809999999994</v>
      </c>
    </row>
    <row r="25" spans="2:31" x14ac:dyDescent="0.25">
      <c r="B25" s="148" t="s">
        <v>114</v>
      </c>
      <c r="C25" s="185">
        <f>+'[113]CONSOLIDADO VENTAS (2)'!B25</f>
        <v>0</v>
      </c>
      <c r="D25" s="185">
        <f>+'[113]CONSOLIDADO VENTAS (2)'!C25</f>
        <v>0</v>
      </c>
      <c r="E25" s="185">
        <f>+'[113]CONSOLIDADO VENTAS (2)'!D25</f>
        <v>0</v>
      </c>
      <c r="F25" s="185">
        <f>+'[113]CONSOLIDADO VENTAS (2)'!E25</f>
        <v>0</v>
      </c>
      <c r="G25" s="185">
        <f>+'[113]CONSOLIDADO VENTAS (2)'!F25</f>
        <v>0</v>
      </c>
      <c r="H25" s="185">
        <f>+'[113]CONSOLIDADO VENTAS (2)'!G25</f>
        <v>0</v>
      </c>
      <c r="I25" s="185">
        <f>+'[113]CONSOLIDADO VENTAS (2)'!H25</f>
        <v>0</v>
      </c>
      <c r="J25" s="185">
        <f>+'[113]CONSOLIDADO VENTAS (2)'!I25</f>
        <v>0</v>
      </c>
      <c r="K25" s="185">
        <f>+'[113]CONSOLIDADO VENTAS (2)'!J25</f>
        <v>0</v>
      </c>
      <c r="L25" s="185">
        <f>+'[113]CONSOLIDADO VENTAS (2)'!K25</f>
        <v>0</v>
      </c>
      <c r="M25" s="185">
        <f>+'[113]CONSOLIDADO VENTAS (2)'!L25</f>
        <v>0</v>
      </c>
      <c r="N25" s="185">
        <f>+'[113]CONSOLIDADO VENTAS (2)'!M25</f>
        <v>0</v>
      </c>
      <c r="O25" s="186"/>
      <c r="R25" s="148" t="str">
        <f t="shared" si="9"/>
        <v>MINERÍA</v>
      </c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6"/>
    </row>
    <row r="26" spans="2:31" x14ac:dyDescent="0.25">
      <c r="B26" s="148" t="str">
        <f>+B14</f>
        <v>ALUMBRADO PUBLICO</v>
      </c>
      <c r="C26" s="185">
        <f>+'[113]CONSOLIDADO VENTAS (2)'!B26</f>
        <v>113.002</v>
      </c>
      <c r="D26" s="185">
        <f>+'[113]CONSOLIDADO VENTAS (2)'!C26</f>
        <v>112.845</v>
      </c>
      <c r="E26" s="185">
        <f>+'[113]CONSOLIDADO VENTAS (2)'!D26</f>
        <v>112.923</v>
      </c>
      <c r="F26" s="185">
        <f>+'[113]CONSOLIDADO VENTAS (2)'!E26</f>
        <v>112.783</v>
      </c>
      <c r="G26" s="185">
        <f>+'[113]CONSOLIDADO VENTAS (2)'!F26</f>
        <v>0</v>
      </c>
      <c r="H26" s="185">
        <f>+'[113]CONSOLIDADO VENTAS (2)'!G26</f>
        <v>0</v>
      </c>
      <c r="I26" s="185">
        <f>+'[113]CONSOLIDADO VENTAS (2)'!H26</f>
        <v>0</v>
      </c>
      <c r="J26" s="185">
        <f>+'[113]CONSOLIDADO VENTAS (2)'!I26</f>
        <v>0</v>
      </c>
      <c r="K26" s="185">
        <f>+'[113]CONSOLIDADO VENTAS (2)'!J26</f>
        <v>0</v>
      </c>
      <c r="L26" s="185">
        <f>+'[113]CONSOLIDADO VENTAS (2)'!K26</f>
        <v>0</v>
      </c>
      <c r="M26" s="185">
        <f>+'[113]CONSOLIDADO VENTAS (2)'!L26</f>
        <v>0</v>
      </c>
      <c r="N26" s="185">
        <f>+'[113]CONSOLIDADO VENTAS (2)'!M26</f>
        <v>0</v>
      </c>
      <c r="O26" s="186">
        <f t="shared" si="8"/>
        <v>451.553</v>
      </c>
      <c r="R26" s="148" t="str">
        <f t="shared" si="9"/>
        <v>ALUMBRADO PUBLICO</v>
      </c>
      <c r="S26" s="185">
        <f>+C26</f>
        <v>113.002</v>
      </c>
      <c r="T26" s="185">
        <f t="shared" si="7"/>
        <v>112.845</v>
      </c>
      <c r="U26" s="185">
        <f t="shared" si="7"/>
        <v>112.923</v>
      </c>
      <c r="V26" s="185">
        <f t="shared" si="7"/>
        <v>112.783</v>
      </c>
      <c r="W26" s="185">
        <f t="shared" si="7"/>
        <v>0</v>
      </c>
      <c r="X26" s="185">
        <f t="shared" si="7"/>
        <v>0</v>
      </c>
      <c r="Y26" s="185">
        <f t="shared" si="7"/>
        <v>0</v>
      </c>
      <c r="Z26" s="185">
        <f t="shared" si="7"/>
        <v>0</v>
      </c>
      <c r="AA26" s="185">
        <f t="shared" si="7"/>
        <v>0</v>
      </c>
      <c r="AB26" s="185">
        <f t="shared" si="7"/>
        <v>0</v>
      </c>
      <c r="AC26" s="185">
        <f t="shared" si="7"/>
        <v>0</v>
      </c>
      <c r="AD26" s="185">
        <f t="shared" si="7"/>
        <v>0</v>
      </c>
      <c r="AE26" s="186">
        <f t="shared" si="10"/>
        <v>451.553</v>
      </c>
    </row>
    <row r="27" spans="2:31" x14ac:dyDescent="0.25">
      <c r="B27" s="164" t="s">
        <v>67</v>
      </c>
      <c r="C27" s="185">
        <f>+'[113]CONSOLIDADO VENTAS (2)'!B27</f>
        <v>273.37</v>
      </c>
      <c r="D27" s="185">
        <f>+'[113]CONSOLIDADO VENTAS (2)'!C27</f>
        <v>191.10199999999998</v>
      </c>
      <c r="E27" s="185">
        <f>+'[113]CONSOLIDADO VENTAS (2)'!D27</f>
        <v>159.31200000000001</v>
      </c>
      <c r="F27" s="185">
        <f>+'[113]CONSOLIDADO VENTAS (2)'!E27</f>
        <v>161.10499999999999</v>
      </c>
      <c r="G27" s="185">
        <f>+'[113]CONSOLIDADO VENTAS (2)'!F27</f>
        <v>0</v>
      </c>
      <c r="H27" s="185">
        <f>+'[113]CONSOLIDADO VENTAS (2)'!G27</f>
        <v>0</v>
      </c>
      <c r="I27" s="185">
        <f>+'[113]CONSOLIDADO VENTAS (2)'!H27</f>
        <v>0</v>
      </c>
      <c r="J27" s="185">
        <f>+'[113]CONSOLIDADO VENTAS (2)'!I27</f>
        <v>0</v>
      </c>
      <c r="K27" s="185">
        <f>+'[113]CONSOLIDADO VENTAS (2)'!J27</f>
        <v>0</v>
      </c>
      <c r="L27" s="185">
        <f>+'[113]CONSOLIDADO VENTAS (2)'!K27</f>
        <v>0</v>
      </c>
      <c r="M27" s="185">
        <f>+'[113]CONSOLIDADO VENTAS (2)'!L27</f>
        <v>0</v>
      </c>
      <c r="N27" s="185">
        <f>+'[113]CONSOLIDADO VENTAS (2)'!M27</f>
        <v>0</v>
      </c>
      <c r="O27" s="186">
        <f t="shared" si="8"/>
        <v>784.88900000000001</v>
      </c>
      <c r="R27" s="164" t="s">
        <v>67</v>
      </c>
      <c r="S27" s="185">
        <f>+C27</f>
        <v>273.37</v>
      </c>
      <c r="T27" s="185">
        <f t="shared" si="7"/>
        <v>191.10199999999998</v>
      </c>
      <c r="U27" s="185">
        <f t="shared" si="7"/>
        <v>159.31200000000001</v>
      </c>
      <c r="V27" s="185">
        <f t="shared" si="7"/>
        <v>161.10499999999999</v>
      </c>
      <c r="W27" s="185">
        <f t="shared" si="7"/>
        <v>0</v>
      </c>
      <c r="X27" s="185">
        <f t="shared" si="7"/>
        <v>0</v>
      </c>
      <c r="Y27" s="185">
        <f t="shared" si="7"/>
        <v>0</v>
      </c>
      <c r="Z27" s="185">
        <f t="shared" si="7"/>
        <v>0</v>
      </c>
      <c r="AA27" s="185">
        <f t="shared" si="7"/>
        <v>0</v>
      </c>
      <c r="AB27" s="185">
        <f t="shared" si="7"/>
        <v>0</v>
      </c>
      <c r="AC27" s="185">
        <f t="shared" si="7"/>
        <v>0</v>
      </c>
      <c r="AD27" s="185">
        <f t="shared" si="7"/>
        <v>0</v>
      </c>
      <c r="AE27" s="186">
        <f t="shared" si="10"/>
        <v>784.88900000000001</v>
      </c>
    </row>
    <row r="28" spans="2:31" x14ac:dyDescent="0.25">
      <c r="B28" s="143" t="s">
        <v>14</v>
      </c>
      <c r="C28" s="187">
        <f>SUM(C22:C27)</f>
        <v>3359.4389999999999</v>
      </c>
      <c r="D28" s="187">
        <f t="shared" ref="D28:N28" si="11">SUM(D22:D27)</f>
        <v>2755.9199999999996</v>
      </c>
      <c r="E28" s="187">
        <f t="shared" si="11"/>
        <v>2973.7259999999997</v>
      </c>
      <c r="F28" s="187">
        <f t="shared" si="11"/>
        <v>3522.3910000000001</v>
      </c>
      <c r="G28" s="187">
        <f t="shared" ref="G28:N28" si="12">SUM(G22:G27)</f>
        <v>0</v>
      </c>
      <c r="H28" s="187">
        <f t="shared" si="12"/>
        <v>0</v>
      </c>
      <c r="I28" s="187">
        <f t="shared" si="12"/>
        <v>0</v>
      </c>
      <c r="J28" s="187">
        <f t="shared" si="12"/>
        <v>0</v>
      </c>
      <c r="K28" s="187">
        <f t="shared" si="12"/>
        <v>0</v>
      </c>
      <c r="L28" s="187">
        <f t="shared" si="12"/>
        <v>0</v>
      </c>
      <c r="M28" s="187">
        <f t="shared" si="12"/>
        <v>0</v>
      </c>
      <c r="N28" s="187">
        <f t="shared" si="12"/>
        <v>0</v>
      </c>
      <c r="O28" s="226">
        <f>SUM(C28:N28)</f>
        <v>12611.475999999999</v>
      </c>
      <c r="R28" s="143" t="s">
        <v>14</v>
      </c>
      <c r="S28" s="187">
        <f>SUM(S22:S27)</f>
        <v>3359.4389999999999</v>
      </c>
      <c r="T28" s="187">
        <f>SUM(T22:T27)</f>
        <v>2755.9199999999996</v>
      </c>
      <c r="U28" s="187">
        <f>SUM(U22:U27)</f>
        <v>2973.7259999999997</v>
      </c>
      <c r="V28" s="187">
        <f t="shared" ref="V28:AC28" si="13">SUM(V22:V27)</f>
        <v>3522.3910000000001</v>
      </c>
      <c r="W28" s="187">
        <f t="shared" si="13"/>
        <v>0</v>
      </c>
      <c r="X28" s="187">
        <f t="shared" si="13"/>
        <v>0</v>
      </c>
      <c r="Y28" s="187">
        <f t="shared" si="13"/>
        <v>0</v>
      </c>
      <c r="Z28" s="187">
        <f t="shared" si="13"/>
        <v>0</v>
      </c>
      <c r="AA28" s="187">
        <f t="shared" si="13"/>
        <v>0</v>
      </c>
      <c r="AB28" s="187">
        <f t="shared" si="13"/>
        <v>0</v>
      </c>
      <c r="AC28" s="187">
        <f t="shared" si="13"/>
        <v>0</v>
      </c>
      <c r="AD28" s="187">
        <f>SUM(AD22:AD27)</f>
        <v>0</v>
      </c>
      <c r="AE28" s="226">
        <f>SUM(S28:AD28)</f>
        <v>12611.475999999999</v>
      </c>
    </row>
    <row r="29" spans="2:31" x14ac:dyDescent="0.25"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</row>
    <row r="30" spans="2:31" x14ac:dyDescent="0.25">
      <c r="B30" s="145" t="s">
        <v>68</v>
      </c>
      <c r="C30" s="189"/>
      <c r="D30" s="189"/>
      <c r="E30" s="189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R30" s="145" t="s">
        <v>68</v>
      </c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</row>
    <row r="31" spans="2:31" x14ac:dyDescent="0.25">
      <c r="C31" s="189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</row>
    <row r="32" spans="2:31" x14ac:dyDescent="0.25">
      <c r="B32" s="192" t="s">
        <v>16</v>
      </c>
      <c r="C32" s="183" t="s">
        <v>2</v>
      </c>
      <c r="D32" s="183" t="s">
        <v>3</v>
      </c>
      <c r="E32" s="183" t="s">
        <v>4</v>
      </c>
      <c r="F32" s="183" t="s">
        <v>5</v>
      </c>
      <c r="G32" s="183" t="s">
        <v>6</v>
      </c>
      <c r="H32" s="183" t="s">
        <v>7</v>
      </c>
      <c r="I32" s="183" t="s">
        <v>8</v>
      </c>
      <c r="J32" s="183" t="s">
        <v>9</v>
      </c>
      <c r="K32" s="183" t="s">
        <v>10</v>
      </c>
      <c r="L32" s="183" t="s">
        <v>11</v>
      </c>
      <c r="M32" s="183" t="s">
        <v>12</v>
      </c>
      <c r="N32" s="183" t="s">
        <v>13</v>
      </c>
      <c r="O32" s="194" t="s">
        <v>74</v>
      </c>
      <c r="P32" s="189"/>
      <c r="R32" s="192" t="s">
        <v>16</v>
      </c>
      <c r="S32" s="183" t="s">
        <v>2</v>
      </c>
      <c r="T32" s="183" t="s">
        <v>3</v>
      </c>
      <c r="U32" s="183" t="s">
        <v>4</v>
      </c>
      <c r="V32" s="193" t="s">
        <v>71</v>
      </c>
      <c r="W32" s="193" t="s">
        <v>72</v>
      </c>
      <c r="X32" s="193" t="s">
        <v>73</v>
      </c>
      <c r="Y32" s="193" t="s">
        <v>8</v>
      </c>
      <c r="Z32" s="193" t="s">
        <v>9</v>
      </c>
      <c r="AA32" s="193" t="s">
        <v>10</v>
      </c>
      <c r="AB32" s="193" t="s">
        <v>11</v>
      </c>
      <c r="AC32" s="193" t="s">
        <v>12</v>
      </c>
      <c r="AD32" s="193" t="s">
        <v>13</v>
      </c>
      <c r="AE32" s="194" t="s">
        <v>74</v>
      </c>
    </row>
    <row r="33" spans="2:31" x14ac:dyDescent="0.25">
      <c r="B33" s="148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201"/>
      <c r="R33" s="148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201"/>
    </row>
    <row r="34" spans="2:31" x14ac:dyDescent="0.25">
      <c r="B34" s="148" t="str">
        <f>+B22</f>
        <v>RESIDENCIAL</v>
      </c>
      <c r="C34" s="185">
        <f>+'[113]CONSOLIDADO VENTAS (2)'!B34</f>
        <v>558.70231999999999</v>
      </c>
      <c r="D34" s="185">
        <f>+'[113]CONSOLIDADO VENTAS (2)'!C34</f>
        <v>534.26756999999998</v>
      </c>
      <c r="E34" s="185">
        <f>+'[113]CONSOLIDADO VENTAS (2)'!D34</f>
        <v>512.09583999999995</v>
      </c>
      <c r="F34" s="185">
        <f>+'[113]CONSOLIDADO VENTAS (2)'!E34</f>
        <v>545.1736699999999</v>
      </c>
      <c r="G34" s="185">
        <f>+'[113]CONSOLIDADO VENTAS (2)'!F34</f>
        <v>0</v>
      </c>
      <c r="H34" s="185">
        <f>+'[113]CONSOLIDADO VENTAS (2)'!G34</f>
        <v>0</v>
      </c>
      <c r="I34" s="185">
        <f>+'[113]CONSOLIDADO VENTAS (2)'!H34</f>
        <v>0</v>
      </c>
      <c r="J34" s="185">
        <f>+'[113]CONSOLIDADO VENTAS (2)'!I34</f>
        <v>0</v>
      </c>
      <c r="K34" s="185">
        <f>+'[113]CONSOLIDADO VENTAS (2)'!J34</f>
        <v>0</v>
      </c>
      <c r="L34" s="185">
        <f>+'[113]CONSOLIDADO VENTAS (2)'!K34</f>
        <v>0</v>
      </c>
      <c r="M34" s="185">
        <f>+'[113]CONSOLIDADO VENTAS (2)'!L34</f>
        <v>0</v>
      </c>
      <c r="N34" s="185">
        <f>+'[113]CONSOLIDADO VENTAS (2)'!M34</f>
        <v>0</v>
      </c>
      <c r="O34" s="186">
        <f>SUM(C34:N34)</f>
        <v>2150.2393999999995</v>
      </c>
      <c r="R34" s="148" t="str">
        <f>+B34</f>
        <v>RESIDENCIAL</v>
      </c>
      <c r="S34" s="185">
        <f>+C34*0.87</f>
        <v>486.07101839999996</v>
      </c>
      <c r="T34" s="185">
        <f t="shared" ref="T34:AD39" si="14">+D34*0.87</f>
        <v>464.81278589999999</v>
      </c>
      <c r="U34" s="185">
        <f t="shared" si="14"/>
        <v>445.52338079999998</v>
      </c>
      <c r="V34" s="185">
        <f t="shared" si="14"/>
        <v>474.3010928999999</v>
      </c>
      <c r="W34" s="185">
        <f t="shared" si="14"/>
        <v>0</v>
      </c>
      <c r="X34" s="185">
        <f t="shared" si="14"/>
        <v>0</v>
      </c>
      <c r="Y34" s="185">
        <f t="shared" si="14"/>
        <v>0</v>
      </c>
      <c r="Z34" s="185">
        <f t="shared" si="14"/>
        <v>0</v>
      </c>
      <c r="AA34" s="185">
        <f t="shared" si="14"/>
        <v>0</v>
      </c>
      <c r="AB34" s="185">
        <f t="shared" si="14"/>
        <v>0</v>
      </c>
      <c r="AC34" s="185">
        <f t="shared" si="14"/>
        <v>0</v>
      </c>
      <c r="AD34" s="185">
        <f t="shared" si="14"/>
        <v>0</v>
      </c>
      <c r="AE34" s="186">
        <f>SUM(S34:AD34)</f>
        <v>1870.7082779999998</v>
      </c>
    </row>
    <row r="35" spans="2:31" x14ac:dyDescent="0.25">
      <c r="B35" s="148" t="str">
        <f>+B23</f>
        <v>GENERAL</v>
      </c>
      <c r="C35" s="185">
        <f>+'[113]CONSOLIDADO VENTAS (2)'!B35</f>
        <v>444.65309000000008</v>
      </c>
      <c r="D35" s="185">
        <f>+'[113]CONSOLIDADO VENTAS (2)'!C35</f>
        <v>444.59145999999993</v>
      </c>
      <c r="E35" s="185">
        <f>+'[113]CONSOLIDADO VENTAS (2)'!D35</f>
        <v>428.57536999999996</v>
      </c>
      <c r="F35" s="185">
        <f>+'[113]CONSOLIDADO VENTAS (2)'!E35</f>
        <v>461.90934000000004</v>
      </c>
      <c r="G35" s="185">
        <f>+'[113]CONSOLIDADO VENTAS (2)'!F35</f>
        <v>0</v>
      </c>
      <c r="H35" s="185">
        <f>+'[113]CONSOLIDADO VENTAS (2)'!G35</f>
        <v>0</v>
      </c>
      <c r="I35" s="185">
        <f>+'[113]CONSOLIDADO VENTAS (2)'!H35</f>
        <v>0</v>
      </c>
      <c r="J35" s="185">
        <f>+'[113]CONSOLIDADO VENTAS (2)'!I35</f>
        <v>0</v>
      </c>
      <c r="K35" s="185">
        <f>+'[113]CONSOLIDADO VENTAS (2)'!J35</f>
        <v>0</v>
      </c>
      <c r="L35" s="185">
        <f>+'[113]CONSOLIDADO VENTAS (2)'!K35</f>
        <v>0</v>
      </c>
      <c r="M35" s="185">
        <f>+'[113]CONSOLIDADO VENTAS (2)'!L35</f>
        <v>0</v>
      </c>
      <c r="N35" s="185">
        <f>+'[113]CONSOLIDADO VENTAS (2)'!M35</f>
        <v>0</v>
      </c>
      <c r="O35" s="186">
        <f t="shared" ref="O35:O39" si="15">SUM(C35:N35)</f>
        <v>1779.7292600000001</v>
      </c>
      <c r="R35" s="148" t="str">
        <f t="shared" ref="R35:R38" si="16">+B35</f>
        <v>GENERAL</v>
      </c>
      <c r="S35" s="185">
        <f t="shared" ref="S35:S39" si="17">+C35*0.87</f>
        <v>386.84818830000006</v>
      </c>
      <c r="T35" s="185">
        <f t="shared" si="14"/>
        <v>386.79457019999995</v>
      </c>
      <c r="U35" s="185">
        <f t="shared" si="14"/>
        <v>372.86057189999997</v>
      </c>
      <c r="V35" s="185">
        <f t="shared" si="14"/>
        <v>401.86112580000002</v>
      </c>
      <c r="W35" s="185">
        <f t="shared" si="14"/>
        <v>0</v>
      </c>
      <c r="X35" s="185">
        <f t="shared" si="14"/>
        <v>0</v>
      </c>
      <c r="Y35" s="185">
        <f t="shared" si="14"/>
        <v>0</v>
      </c>
      <c r="Z35" s="185">
        <f t="shared" si="14"/>
        <v>0</v>
      </c>
      <c r="AA35" s="185">
        <f t="shared" si="14"/>
        <v>0</v>
      </c>
      <c r="AB35" s="185">
        <f t="shared" si="14"/>
        <v>0</v>
      </c>
      <c r="AC35" s="185">
        <f t="shared" si="14"/>
        <v>0</v>
      </c>
      <c r="AD35" s="185">
        <f t="shared" si="14"/>
        <v>0</v>
      </c>
      <c r="AE35" s="186">
        <f>SUM(S35:AD35)</f>
        <v>1548.3644561999999</v>
      </c>
    </row>
    <row r="36" spans="2:31" x14ac:dyDescent="0.25">
      <c r="B36" s="148" t="str">
        <f>+B24</f>
        <v>INDUSTRIAL</v>
      </c>
      <c r="C36" s="185">
        <f>+'[113]CONSOLIDADO VENTAS (2)'!B36</f>
        <v>1286.11985</v>
      </c>
      <c r="D36" s="185">
        <f>+'[113]CONSOLIDADO VENTAS (2)'!C36</f>
        <v>1142.9639499999998</v>
      </c>
      <c r="E36" s="185">
        <f>+'[113]CONSOLIDADO VENTAS (2)'!D36</f>
        <v>1233.86196</v>
      </c>
      <c r="F36" s="185">
        <f>+'[113]CONSOLIDADO VENTAS (2)'!E36</f>
        <v>1430.0822999999998</v>
      </c>
      <c r="G36" s="185">
        <f>+'[113]CONSOLIDADO VENTAS (2)'!F36</f>
        <v>0</v>
      </c>
      <c r="H36" s="185">
        <f>+'[113]CONSOLIDADO VENTAS (2)'!G36</f>
        <v>0</v>
      </c>
      <c r="I36" s="185">
        <f>+'[113]CONSOLIDADO VENTAS (2)'!H36</f>
        <v>0</v>
      </c>
      <c r="J36" s="185">
        <f>+'[113]CONSOLIDADO VENTAS (2)'!I36</f>
        <v>0</v>
      </c>
      <c r="K36" s="185">
        <f>+'[113]CONSOLIDADO VENTAS (2)'!J36</f>
        <v>0</v>
      </c>
      <c r="L36" s="185">
        <f>+'[113]CONSOLIDADO VENTAS (2)'!K36</f>
        <v>0</v>
      </c>
      <c r="M36" s="185">
        <f>+'[113]CONSOLIDADO VENTAS (2)'!L36</f>
        <v>0</v>
      </c>
      <c r="N36" s="185">
        <f>+'[113]CONSOLIDADO VENTAS (2)'!M36</f>
        <v>0</v>
      </c>
      <c r="O36" s="186">
        <f t="shared" si="15"/>
        <v>5093.0280599999996</v>
      </c>
      <c r="R36" s="148" t="str">
        <f t="shared" si="16"/>
        <v>INDUSTRIAL</v>
      </c>
      <c r="S36" s="185">
        <f t="shared" si="17"/>
        <v>1118.9242695</v>
      </c>
      <c r="T36" s="185">
        <f t="shared" si="14"/>
        <v>994.37863649999986</v>
      </c>
      <c r="U36" s="185">
        <f t="shared" si="14"/>
        <v>1073.4599051999999</v>
      </c>
      <c r="V36" s="185">
        <f t="shared" si="14"/>
        <v>1244.1716009999998</v>
      </c>
      <c r="W36" s="185">
        <f t="shared" si="14"/>
        <v>0</v>
      </c>
      <c r="X36" s="185">
        <f t="shared" si="14"/>
        <v>0</v>
      </c>
      <c r="Y36" s="185">
        <f t="shared" si="14"/>
        <v>0</v>
      </c>
      <c r="Z36" s="185">
        <f t="shared" si="14"/>
        <v>0</v>
      </c>
      <c r="AA36" s="185">
        <f t="shared" si="14"/>
        <v>0</v>
      </c>
      <c r="AB36" s="185">
        <f t="shared" si="14"/>
        <v>0</v>
      </c>
      <c r="AC36" s="185">
        <f t="shared" si="14"/>
        <v>0</v>
      </c>
      <c r="AD36" s="185">
        <f t="shared" si="14"/>
        <v>0</v>
      </c>
      <c r="AE36" s="186">
        <f t="shared" ref="AE36:AE39" si="18">SUM(S36:AD36)</f>
        <v>4430.9344121999993</v>
      </c>
    </row>
    <row r="37" spans="2:31" x14ac:dyDescent="0.25">
      <c r="B37" s="148" t="s">
        <v>114</v>
      </c>
      <c r="C37" s="185">
        <f>+'[113]CONSOLIDADO VENTAS (2)'!B37</f>
        <v>0</v>
      </c>
      <c r="D37" s="185">
        <f>+'[113]CONSOLIDADO VENTAS (2)'!C37</f>
        <v>0</v>
      </c>
      <c r="E37" s="185">
        <f>+'[113]CONSOLIDADO VENTAS (2)'!D37</f>
        <v>0</v>
      </c>
      <c r="F37" s="185">
        <f>+'[113]CONSOLIDADO VENTAS (2)'!E37</f>
        <v>0</v>
      </c>
      <c r="G37" s="185">
        <f>+'[113]CONSOLIDADO VENTAS (2)'!F37</f>
        <v>0</v>
      </c>
      <c r="H37" s="185">
        <f>+'[113]CONSOLIDADO VENTAS (2)'!G37</f>
        <v>0</v>
      </c>
      <c r="I37" s="185">
        <f>+'[113]CONSOLIDADO VENTAS (2)'!H37</f>
        <v>0</v>
      </c>
      <c r="J37" s="185">
        <f>+'[113]CONSOLIDADO VENTAS (2)'!I37</f>
        <v>0</v>
      </c>
      <c r="K37" s="185">
        <f>+'[113]CONSOLIDADO VENTAS (2)'!J37</f>
        <v>0</v>
      </c>
      <c r="L37" s="185">
        <f>+'[113]CONSOLIDADO VENTAS (2)'!K37</f>
        <v>0</v>
      </c>
      <c r="M37" s="185">
        <f>+'[113]CONSOLIDADO VENTAS (2)'!L37</f>
        <v>0</v>
      </c>
      <c r="N37" s="185">
        <f>+'[113]CONSOLIDADO VENTAS (2)'!M37</f>
        <v>0</v>
      </c>
      <c r="O37" s="186"/>
      <c r="R37" s="148" t="str">
        <f t="shared" si="16"/>
        <v>MINERÍA</v>
      </c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6"/>
    </row>
    <row r="38" spans="2:31" x14ac:dyDescent="0.25">
      <c r="B38" s="148" t="str">
        <f t="shared" ref="B38" si="19">+B26</f>
        <v>ALUMBRADO PUBLICO</v>
      </c>
      <c r="C38" s="185">
        <f>+'[113]CONSOLIDADO VENTAS (2)'!B38</f>
        <v>149.04963999999998</v>
      </c>
      <c r="D38" s="185">
        <f>+'[113]CONSOLIDADO VENTAS (2)'!C38</f>
        <v>149.29392999999999</v>
      </c>
      <c r="E38" s="185">
        <f>+'[113]CONSOLIDADO VENTAS (2)'!D38</f>
        <v>150.07466999999997</v>
      </c>
      <c r="F38" s="185">
        <f>+'[113]CONSOLIDADO VENTAS (2)'!E38</f>
        <v>150.22694999999999</v>
      </c>
      <c r="G38" s="185">
        <f>+'[113]CONSOLIDADO VENTAS (2)'!F38</f>
        <v>0</v>
      </c>
      <c r="H38" s="185">
        <f>+'[113]CONSOLIDADO VENTAS (2)'!G38</f>
        <v>0</v>
      </c>
      <c r="I38" s="185">
        <f>+'[113]CONSOLIDADO VENTAS (2)'!H38</f>
        <v>0</v>
      </c>
      <c r="J38" s="185">
        <f>+'[113]CONSOLIDADO VENTAS (2)'!I38</f>
        <v>0</v>
      </c>
      <c r="K38" s="185">
        <f>+'[113]CONSOLIDADO VENTAS (2)'!J38</f>
        <v>0</v>
      </c>
      <c r="L38" s="185">
        <f>+'[113]CONSOLIDADO VENTAS (2)'!K38</f>
        <v>0</v>
      </c>
      <c r="M38" s="185">
        <f>+'[113]CONSOLIDADO VENTAS (2)'!L38</f>
        <v>0</v>
      </c>
      <c r="N38" s="185">
        <f>+'[113]CONSOLIDADO VENTAS (2)'!M38</f>
        <v>0</v>
      </c>
      <c r="O38" s="186">
        <f t="shared" si="15"/>
        <v>598.64518999999996</v>
      </c>
      <c r="R38" s="148" t="str">
        <f t="shared" si="16"/>
        <v>ALUMBRADO PUBLICO</v>
      </c>
      <c r="S38" s="185">
        <f t="shared" si="17"/>
        <v>129.6731868</v>
      </c>
      <c r="T38" s="185">
        <f t="shared" si="14"/>
        <v>129.88571909999999</v>
      </c>
      <c r="U38" s="185">
        <f t="shared" si="14"/>
        <v>130.56496289999998</v>
      </c>
      <c r="V38" s="185">
        <f t="shared" si="14"/>
        <v>130.69744649999998</v>
      </c>
      <c r="W38" s="185">
        <f t="shared" si="14"/>
        <v>0</v>
      </c>
      <c r="X38" s="185">
        <f t="shared" si="14"/>
        <v>0</v>
      </c>
      <c r="Y38" s="185">
        <f t="shared" si="14"/>
        <v>0</v>
      </c>
      <c r="Z38" s="185">
        <f t="shared" si="14"/>
        <v>0</v>
      </c>
      <c r="AA38" s="185">
        <f t="shared" si="14"/>
        <v>0</v>
      </c>
      <c r="AB38" s="185">
        <f t="shared" si="14"/>
        <v>0</v>
      </c>
      <c r="AC38" s="185">
        <f t="shared" si="14"/>
        <v>0</v>
      </c>
      <c r="AD38" s="185">
        <f t="shared" si="14"/>
        <v>0</v>
      </c>
      <c r="AE38" s="186">
        <f t="shared" si="18"/>
        <v>520.82131529999992</v>
      </c>
    </row>
    <row r="39" spans="2:31" x14ac:dyDescent="0.25">
      <c r="B39" s="164" t="s">
        <v>67</v>
      </c>
      <c r="C39" s="185">
        <f>+'[113]CONSOLIDADO VENTAS (2)'!B39</f>
        <v>178.54550999999998</v>
      </c>
      <c r="D39" s="185">
        <f>+'[113]CONSOLIDADO VENTAS (2)'!C39</f>
        <v>117.81223999999999</v>
      </c>
      <c r="E39" s="185">
        <f>+'[113]CONSOLIDADO VENTAS (2)'!D39</f>
        <v>103.47080000000001</v>
      </c>
      <c r="F39" s="185">
        <f>+'[113]CONSOLIDADO VENTAS (2)'!E39</f>
        <v>98.343800000000002</v>
      </c>
      <c r="G39" s="185">
        <f>+'[113]CONSOLIDADO VENTAS (2)'!F39</f>
        <v>0</v>
      </c>
      <c r="H39" s="185">
        <f>+'[113]CONSOLIDADO VENTAS (2)'!G39</f>
        <v>0</v>
      </c>
      <c r="I39" s="185">
        <f>+'[113]CONSOLIDADO VENTAS (2)'!H39</f>
        <v>0</v>
      </c>
      <c r="J39" s="185">
        <f>+'[113]CONSOLIDADO VENTAS (2)'!I39</f>
        <v>0</v>
      </c>
      <c r="K39" s="185">
        <f>+'[113]CONSOLIDADO VENTAS (2)'!J39</f>
        <v>0</v>
      </c>
      <c r="L39" s="185">
        <f>+'[113]CONSOLIDADO VENTAS (2)'!K39</f>
        <v>0</v>
      </c>
      <c r="M39" s="185">
        <f>+'[113]CONSOLIDADO VENTAS (2)'!L39</f>
        <v>0</v>
      </c>
      <c r="N39" s="185">
        <f>+'[113]CONSOLIDADO VENTAS (2)'!M39</f>
        <v>0</v>
      </c>
      <c r="O39" s="186">
        <f t="shared" si="15"/>
        <v>498.17234999999994</v>
      </c>
      <c r="R39" s="164" t="s">
        <v>67</v>
      </c>
      <c r="S39" s="185">
        <f t="shared" si="17"/>
        <v>155.33459369999997</v>
      </c>
      <c r="T39" s="185">
        <f t="shared" si="14"/>
        <v>102.49664879999999</v>
      </c>
      <c r="U39" s="185">
        <f t="shared" si="14"/>
        <v>90.019596000000007</v>
      </c>
      <c r="V39" s="185">
        <f t="shared" si="14"/>
        <v>85.559106</v>
      </c>
      <c r="W39" s="185">
        <f t="shared" si="14"/>
        <v>0</v>
      </c>
      <c r="X39" s="185">
        <f t="shared" si="14"/>
        <v>0</v>
      </c>
      <c r="Y39" s="185">
        <f t="shared" si="14"/>
        <v>0</v>
      </c>
      <c r="Z39" s="185">
        <f t="shared" si="14"/>
        <v>0</v>
      </c>
      <c r="AA39" s="185">
        <f t="shared" si="14"/>
        <v>0</v>
      </c>
      <c r="AB39" s="185">
        <f t="shared" si="14"/>
        <v>0</v>
      </c>
      <c r="AC39" s="185">
        <f t="shared" si="14"/>
        <v>0</v>
      </c>
      <c r="AD39" s="185">
        <f t="shared" si="14"/>
        <v>0</v>
      </c>
      <c r="AE39" s="186">
        <f t="shared" si="18"/>
        <v>433.40994449999999</v>
      </c>
    </row>
    <row r="40" spans="2:31" x14ac:dyDescent="0.25">
      <c r="B40" s="143" t="s">
        <v>14</v>
      </c>
      <c r="C40" s="187">
        <f>SUM(C34:C39)</f>
        <v>2617.0704100000003</v>
      </c>
      <c r="D40" s="187">
        <f t="shared" ref="D40:N40" si="20">SUM(D34:D39)</f>
        <v>2388.9291499999999</v>
      </c>
      <c r="E40" s="187">
        <f t="shared" si="20"/>
        <v>2428.0786399999997</v>
      </c>
      <c r="F40" s="187">
        <f t="shared" si="20"/>
        <v>2685.7360599999997</v>
      </c>
      <c r="G40" s="187">
        <f t="shared" si="20"/>
        <v>0</v>
      </c>
      <c r="H40" s="187">
        <f t="shared" si="20"/>
        <v>0</v>
      </c>
      <c r="I40" s="187">
        <f t="shared" si="20"/>
        <v>0</v>
      </c>
      <c r="J40" s="187">
        <f t="shared" si="20"/>
        <v>0</v>
      </c>
      <c r="K40" s="187">
        <f t="shared" si="20"/>
        <v>0</v>
      </c>
      <c r="L40" s="187">
        <f t="shared" si="20"/>
        <v>0</v>
      </c>
      <c r="M40" s="187">
        <f t="shared" si="20"/>
        <v>0</v>
      </c>
      <c r="N40" s="187">
        <f t="shared" si="20"/>
        <v>0</v>
      </c>
      <c r="O40" s="226">
        <f>SUM(C40:N40)</f>
        <v>10119.814259999999</v>
      </c>
      <c r="R40" s="143" t="s">
        <v>14</v>
      </c>
      <c r="S40" s="187">
        <f>+SUM(S34:S39)</f>
        <v>2276.8512567000002</v>
      </c>
      <c r="T40" s="187">
        <f>+SUM(T34:T39)</f>
        <v>2078.3683604999997</v>
      </c>
      <c r="U40" s="187">
        <f>+SUM(U34:U39)</f>
        <v>2112.4284167999999</v>
      </c>
      <c r="V40" s="187">
        <f t="shared" ref="V40:AC40" si="21">+SUM(V34:V39)</f>
        <v>2336.5903721999998</v>
      </c>
      <c r="W40" s="187">
        <f t="shared" si="21"/>
        <v>0</v>
      </c>
      <c r="X40" s="187">
        <f t="shared" si="21"/>
        <v>0</v>
      </c>
      <c r="Y40" s="187">
        <f t="shared" si="21"/>
        <v>0</v>
      </c>
      <c r="Z40" s="187">
        <f t="shared" si="21"/>
        <v>0</v>
      </c>
      <c r="AA40" s="187">
        <f t="shared" si="21"/>
        <v>0</v>
      </c>
      <c r="AB40" s="187">
        <f t="shared" si="21"/>
        <v>0</v>
      </c>
      <c r="AC40" s="187">
        <f t="shared" si="21"/>
        <v>0</v>
      </c>
      <c r="AD40" s="187">
        <f>SUM(AD34:AD39)</f>
        <v>0</v>
      </c>
      <c r="AE40" s="226">
        <f>SUM(S40:AD40)</f>
        <v>8804.2384062000001</v>
      </c>
    </row>
    <row r="41" spans="2:31" x14ac:dyDescent="0.25">
      <c r="AE41" s="95">
        <f>+AE40/0.87</f>
        <v>10119.814260000001</v>
      </c>
    </row>
    <row r="42" spans="2:31" x14ac:dyDescent="0.25">
      <c r="B42" s="145" t="s">
        <v>27</v>
      </c>
      <c r="R42" s="145" t="s">
        <v>27</v>
      </c>
    </row>
    <row r="44" spans="2:31" x14ac:dyDescent="0.25">
      <c r="B44" s="192" t="s">
        <v>16</v>
      </c>
      <c r="C44" s="183" t="s">
        <v>2</v>
      </c>
      <c r="D44" s="183" t="s">
        <v>3</v>
      </c>
      <c r="E44" s="183" t="s">
        <v>4</v>
      </c>
      <c r="F44" s="193" t="s">
        <v>71</v>
      </c>
      <c r="G44" s="193" t="s">
        <v>72</v>
      </c>
      <c r="H44" s="193" t="s">
        <v>73</v>
      </c>
      <c r="I44" s="193" t="s">
        <v>8</v>
      </c>
      <c r="J44" s="193" t="s">
        <v>9</v>
      </c>
      <c r="K44" s="193" t="s">
        <v>10</v>
      </c>
      <c r="L44" s="193" t="s">
        <v>11</v>
      </c>
      <c r="M44" s="193" t="s">
        <v>12</v>
      </c>
      <c r="N44" s="193" t="s">
        <v>13</v>
      </c>
      <c r="O44" s="194" t="s">
        <v>74</v>
      </c>
      <c r="P44" s="189"/>
      <c r="R44" s="192" t="s">
        <v>16</v>
      </c>
      <c r="S44" s="183" t="s">
        <v>2</v>
      </c>
      <c r="T44" s="183" t="s">
        <v>3</v>
      </c>
      <c r="U44" s="183" t="s">
        <v>4</v>
      </c>
      <c r="V44" s="193" t="s">
        <v>71</v>
      </c>
      <c r="W44" s="193" t="s">
        <v>72</v>
      </c>
      <c r="X44" s="193" t="s">
        <v>73</v>
      </c>
      <c r="Y44" s="193" t="s">
        <v>8</v>
      </c>
      <c r="Z44" s="193" t="s">
        <v>9</v>
      </c>
      <c r="AA44" s="193" t="s">
        <v>10</v>
      </c>
      <c r="AB44" s="193" t="s">
        <v>11</v>
      </c>
      <c r="AC44" s="193" t="s">
        <v>12</v>
      </c>
      <c r="AD44" s="193" t="s">
        <v>13</v>
      </c>
      <c r="AE44" s="194" t="s">
        <v>74</v>
      </c>
    </row>
    <row r="45" spans="2:31" x14ac:dyDescent="0.25">
      <c r="B45" s="148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201"/>
      <c r="R45" s="148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201"/>
    </row>
    <row r="46" spans="2:31" x14ac:dyDescent="0.25">
      <c r="B46" s="148" t="str">
        <f>+B34</f>
        <v>RESIDENCIAL</v>
      </c>
      <c r="C46" s="185">
        <f t="shared" ref="C46:N48" si="22">+C34/C$79</f>
        <v>80.273321839080452</v>
      </c>
      <c r="D46" s="185">
        <f t="shared" si="22"/>
        <v>76.762581896551723</v>
      </c>
      <c r="E46" s="185">
        <f t="shared" si="22"/>
        <v>73.576988505747124</v>
      </c>
      <c r="F46" s="185">
        <f t="shared" si="22"/>
        <v>78.329550287356312</v>
      </c>
      <c r="G46" s="185">
        <f t="shared" si="22"/>
        <v>0</v>
      </c>
      <c r="H46" s="185">
        <f t="shared" si="22"/>
        <v>0</v>
      </c>
      <c r="I46" s="185">
        <f t="shared" si="22"/>
        <v>0</v>
      </c>
      <c r="J46" s="185">
        <f t="shared" si="22"/>
        <v>0</v>
      </c>
      <c r="K46" s="185">
        <f t="shared" si="22"/>
        <v>0</v>
      </c>
      <c r="L46" s="185">
        <f t="shared" si="22"/>
        <v>0</v>
      </c>
      <c r="M46" s="185">
        <f t="shared" si="22"/>
        <v>0</v>
      </c>
      <c r="N46" s="185">
        <f t="shared" si="22"/>
        <v>0</v>
      </c>
      <c r="O46" s="186">
        <f>SUM(C46:N46)</f>
        <v>308.94244252873563</v>
      </c>
      <c r="R46" s="148" t="str">
        <f>+B46</f>
        <v>RESIDENCIAL</v>
      </c>
      <c r="S46" s="185">
        <f>+S34/$S$79</f>
        <v>69.837789999999998</v>
      </c>
      <c r="T46" s="185">
        <f>+T34/$T$79</f>
        <v>66.783446249999997</v>
      </c>
      <c r="U46" s="185">
        <f>+U34/$U$79</f>
        <v>64.011979999999994</v>
      </c>
      <c r="V46" s="185">
        <f t="shared" ref="V46:AD48" si="23">+V34/V$79</f>
        <v>68.146708749999988</v>
      </c>
      <c r="W46" s="185">
        <f t="shared" si="23"/>
        <v>0</v>
      </c>
      <c r="X46" s="185">
        <f t="shared" si="23"/>
        <v>0</v>
      </c>
      <c r="Y46" s="185">
        <f t="shared" si="23"/>
        <v>0</v>
      </c>
      <c r="Z46" s="185">
        <f t="shared" si="23"/>
        <v>0</v>
      </c>
      <c r="AA46" s="185">
        <f t="shared" si="23"/>
        <v>0</v>
      </c>
      <c r="AB46" s="185">
        <f t="shared" si="23"/>
        <v>0</v>
      </c>
      <c r="AC46" s="185">
        <f t="shared" si="23"/>
        <v>0</v>
      </c>
      <c r="AD46" s="185">
        <f t="shared" si="23"/>
        <v>0</v>
      </c>
      <c r="AE46" s="186">
        <f>SUM(S46:AD46)</f>
        <v>268.77992499999993</v>
      </c>
    </row>
    <row r="47" spans="2:31" x14ac:dyDescent="0.25">
      <c r="B47" s="148" t="str">
        <f>+B35</f>
        <v>GENERAL</v>
      </c>
      <c r="C47" s="185">
        <f t="shared" si="22"/>
        <v>63.886938218390817</v>
      </c>
      <c r="D47" s="185">
        <f t="shared" si="22"/>
        <v>63.878083333333322</v>
      </c>
      <c r="E47" s="185">
        <f t="shared" si="22"/>
        <v>61.57692097701149</v>
      </c>
      <c r="F47" s="185">
        <f t="shared" si="22"/>
        <v>66.36628448275863</v>
      </c>
      <c r="G47" s="185">
        <f t="shared" si="22"/>
        <v>0</v>
      </c>
      <c r="H47" s="185">
        <f t="shared" si="22"/>
        <v>0</v>
      </c>
      <c r="I47" s="185">
        <f t="shared" si="22"/>
        <v>0</v>
      </c>
      <c r="J47" s="185">
        <f t="shared" si="22"/>
        <v>0</v>
      </c>
      <c r="K47" s="185">
        <f t="shared" si="22"/>
        <v>0</v>
      </c>
      <c r="L47" s="185">
        <f t="shared" si="22"/>
        <v>0</v>
      </c>
      <c r="M47" s="185">
        <f t="shared" si="22"/>
        <v>0</v>
      </c>
      <c r="N47" s="185">
        <f t="shared" si="22"/>
        <v>0</v>
      </c>
      <c r="O47" s="186">
        <f t="shared" ref="O47:O51" si="24">SUM(C47:N47)</f>
        <v>255.70822701149427</v>
      </c>
      <c r="R47" s="148" t="str">
        <f t="shared" ref="R47:R50" si="25">+B47</f>
        <v>GENERAL</v>
      </c>
      <c r="S47" s="185">
        <f>+S35/$S$79</f>
        <v>55.58163625000001</v>
      </c>
      <c r="T47" s="185">
        <f>+T35/$T$79</f>
        <v>55.573932499999991</v>
      </c>
      <c r="U47" s="185">
        <f>+U35/$U$79</f>
        <v>53.571921249999995</v>
      </c>
      <c r="V47" s="185">
        <f t="shared" si="23"/>
        <v>57.738667500000005</v>
      </c>
      <c r="W47" s="185">
        <f t="shared" si="23"/>
        <v>0</v>
      </c>
      <c r="X47" s="185">
        <f t="shared" si="23"/>
        <v>0</v>
      </c>
      <c r="Y47" s="185">
        <f t="shared" si="23"/>
        <v>0</v>
      </c>
      <c r="Z47" s="185">
        <f t="shared" si="23"/>
        <v>0</v>
      </c>
      <c r="AA47" s="185">
        <f t="shared" si="23"/>
        <v>0</v>
      </c>
      <c r="AB47" s="185">
        <f t="shared" si="23"/>
        <v>0</v>
      </c>
      <c r="AC47" s="185">
        <f t="shared" si="23"/>
        <v>0</v>
      </c>
      <c r="AD47" s="185">
        <f t="shared" si="23"/>
        <v>0</v>
      </c>
      <c r="AE47" s="186">
        <f t="shared" ref="AE47:AE51" si="26">SUM(S47:AD47)</f>
        <v>222.46615750000001</v>
      </c>
    </row>
    <row r="48" spans="2:31" x14ac:dyDescent="0.25">
      <c r="B48" s="148" t="str">
        <f>+B36</f>
        <v>INDUSTRIAL</v>
      </c>
      <c r="C48" s="185">
        <f t="shared" si="22"/>
        <v>184.78733477011494</v>
      </c>
      <c r="D48" s="185">
        <f t="shared" si="22"/>
        <v>164.21895833333332</v>
      </c>
      <c r="E48" s="185">
        <f t="shared" si="22"/>
        <v>177.27901724137931</v>
      </c>
      <c r="F48" s="185">
        <f t="shared" si="22"/>
        <v>205.47159482758619</v>
      </c>
      <c r="G48" s="185">
        <f t="shared" si="22"/>
        <v>0</v>
      </c>
      <c r="H48" s="185">
        <f t="shared" si="22"/>
        <v>0</v>
      </c>
      <c r="I48" s="185">
        <f t="shared" si="22"/>
        <v>0</v>
      </c>
      <c r="J48" s="185">
        <f t="shared" si="22"/>
        <v>0</v>
      </c>
      <c r="K48" s="185">
        <f t="shared" si="22"/>
        <v>0</v>
      </c>
      <c r="L48" s="185">
        <f t="shared" si="22"/>
        <v>0</v>
      </c>
      <c r="M48" s="185">
        <f t="shared" si="22"/>
        <v>0</v>
      </c>
      <c r="N48" s="185">
        <f t="shared" si="22"/>
        <v>0</v>
      </c>
      <c r="O48" s="186">
        <f t="shared" si="24"/>
        <v>731.75690517241367</v>
      </c>
      <c r="R48" s="148" t="str">
        <f t="shared" si="25"/>
        <v>INDUSTRIAL</v>
      </c>
      <c r="S48" s="185">
        <f>+S36/$S$79</f>
        <v>160.76498125000001</v>
      </c>
      <c r="T48" s="185">
        <f>+T36/$T$79</f>
        <v>142.87049374999998</v>
      </c>
      <c r="U48" s="185">
        <f>+U36/$U$79</f>
        <v>154.23274499999999</v>
      </c>
      <c r="V48" s="185">
        <f t="shared" si="23"/>
        <v>178.76028749999998</v>
      </c>
      <c r="W48" s="185">
        <f t="shared" si="23"/>
        <v>0</v>
      </c>
      <c r="X48" s="185">
        <f t="shared" si="23"/>
        <v>0</v>
      </c>
      <c r="Y48" s="185">
        <f t="shared" si="23"/>
        <v>0</v>
      </c>
      <c r="Z48" s="185">
        <f t="shared" si="23"/>
        <v>0</v>
      </c>
      <c r="AA48" s="185">
        <f t="shared" si="23"/>
        <v>0</v>
      </c>
      <c r="AB48" s="185">
        <f t="shared" si="23"/>
        <v>0</v>
      </c>
      <c r="AC48" s="185">
        <f t="shared" si="23"/>
        <v>0</v>
      </c>
      <c r="AD48" s="185">
        <f t="shared" si="23"/>
        <v>0</v>
      </c>
      <c r="AE48" s="186">
        <f t="shared" si="26"/>
        <v>636.62850749999996</v>
      </c>
    </row>
    <row r="49" spans="2:31" x14ac:dyDescent="0.25">
      <c r="B49" s="148" t="s">
        <v>114</v>
      </c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6"/>
      <c r="R49" s="148" t="str">
        <f t="shared" si="25"/>
        <v>MINERÍA</v>
      </c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6"/>
    </row>
    <row r="50" spans="2:31" x14ac:dyDescent="0.25">
      <c r="B50" s="148" t="str">
        <f t="shared" ref="B50" si="27">+B38</f>
        <v>ALUMBRADO PUBLICO</v>
      </c>
      <c r="C50" s="185">
        <f>+C38/C$79</f>
        <v>21.415178160919538</v>
      </c>
      <c r="D50" s="185">
        <f>+D38/D$79</f>
        <v>21.450277298850573</v>
      </c>
      <c r="E50" s="185">
        <f t="shared" ref="E50:N50" si="28">+E38/E$79</f>
        <v>21.562452586206891</v>
      </c>
      <c r="F50" s="185">
        <f t="shared" si="28"/>
        <v>21.584331896551724</v>
      </c>
      <c r="G50" s="185">
        <f t="shared" si="28"/>
        <v>0</v>
      </c>
      <c r="H50" s="185">
        <f t="shared" si="28"/>
        <v>0</v>
      </c>
      <c r="I50" s="185">
        <f t="shared" si="28"/>
        <v>0</v>
      </c>
      <c r="J50" s="185">
        <f t="shared" si="28"/>
        <v>0</v>
      </c>
      <c r="K50" s="185">
        <f t="shared" si="28"/>
        <v>0</v>
      </c>
      <c r="L50" s="185">
        <f t="shared" si="28"/>
        <v>0</v>
      </c>
      <c r="M50" s="185">
        <f t="shared" si="28"/>
        <v>0</v>
      </c>
      <c r="N50" s="185">
        <f t="shared" si="28"/>
        <v>0</v>
      </c>
      <c r="O50" s="186">
        <f t="shared" si="24"/>
        <v>86.012239942528737</v>
      </c>
      <c r="R50" s="148" t="str">
        <f t="shared" si="25"/>
        <v>ALUMBRADO PUBLICO</v>
      </c>
      <c r="S50" s="185">
        <f>+S38/$S$79</f>
        <v>18.631204999999998</v>
      </c>
      <c r="T50" s="185">
        <f>+T38/$T$79</f>
        <v>18.661741249999999</v>
      </c>
      <c r="U50" s="185">
        <f>+U38/$U$79</f>
        <v>18.759333749999996</v>
      </c>
      <c r="V50" s="185">
        <f t="shared" ref="V50:AD50" si="29">+V38/V$79</f>
        <v>18.778368749999998</v>
      </c>
      <c r="W50" s="185">
        <f t="shared" si="29"/>
        <v>0</v>
      </c>
      <c r="X50" s="185">
        <f t="shared" si="29"/>
        <v>0</v>
      </c>
      <c r="Y50" s="185">
        <f t="shared" si="29"/>
        <v>0</v>
      </c>
      <c r="Z50" s="185">
        <f t="shared" si="29"/>
        <v>0</v>
      </c>
      <c r="AA50" s="185">
        <f t="shared" si="29"/>
        <v>0</v>
      </c>
      <c r="AB50" s="185">
        <f t="shared" si="29"/>
        <v>0</v>
      </c>
      <c r="AC50" s="185">
        <f t="shared" si="29"/>
        <v>0</v>
      </c>
      <c r="AD50" s="185">
        <f t="shared" si="29"/>
        <v>0</v>
      </c>
      <c r="AE50" s="186">
        <f t="shared" si="26"/>
        <v>74.830648749999995</v>
      </c>
    </row>
    <row r="51" spans="2:31" x14ac:dyDescent="0.25">
      <c r="B51" s="164" t="s">
        <v>67</v>
      </c>
      <c r="C51" s="185">
        <f>+C39/C79</f>
        <v>25.653090517241377</v>
      </c>
      <c r="D51" s="185">
        <f t="shared" ref="D51:N51" si="30">+D39/D79</f>
        <v>16.927045977011492</v>
      </c>
      <c r="E51" s="185">
        <f t="shared" si="30"/>
        <v>14.866494252873565</v>
      </c>
      <c r="F51" s="185">
        <f t="shared" si="30"/>
        <v>14.12985632183908</v>
      </c>
      <c r="G51" s="185">
        <f t="shared" si="30"/>
        <v>0</v>
      </c>
      <c r="H51" s="185">
        <f t="shared" si="30"/>
        <v>0</v>
      </c>
      <c r="I51" s="185">
        <f t="shared" si="30"/>
        <v>0</v>
      </c>
      <c r="J51" s="185">
        <f t="shared" si="30"/>
        <v>0</v>
      </c>
      <c r="K51" s="185">
        <f t="shared" si="30"/>
        <v>0</v>
      </c>
      <c r="L51" s="185">
        <f t="shared" si="30"/>
        <v>0</v>
      </c>
      <c r="M51" s="185">
        <f t="shared" si="30"/>
        <v>0</v>
      </c>
      <c r="N51" s="185">
        <f t="shared" si="30"/>
        <v>0</v>
      </c>
      <c r="O51" s="186">
        <f t="shared" si="24"/>
        <v>71.57648706896552</v>
      </c>
      <c r="R51" s="164" t="s">
        <v>67</v>
      </c>
      <c r="S51" s="189">
        <f>+S39/S79</f>
        <v>22.318188749999997</v>
      </c>
      <c r="T51" s="189">
        <f t="shared" ref="T51:AD51" si="31">+T39/T79</f>
        <v>14.726529999999999</v>
      </c>
      <c r="U51" s="189">
        <f t="shared" si="31"/>
        <v>12.933850000000001</v>
      </c>
      <c r="V51" s="189">
        <f t="shared" si="31"/>
        <v>12.292975</v>
      </c>
      <c r="W51" s="189">
        <f t="shared" si="31"/>
        <v>0</v>
      </c>
      <c r="X51" s="189">
        <f t="shared" si="31"/>
        <v>0</v>
      </c>
      <c r="Y51" s="189">
        <f t="shared" si="31"/>
        <v>0</v>
      </c>
      <c r="Z51" s="189">
        <f t="shared" si="31"/>
        <v>0</v>
      </c>
      <c r="AA51" s="189">
        <f t="shared" si="31"/>
        <v>0</v>
      </c>
      <c r="AB51" s="189">
        <f t="shared" si="31"/>
        <v>0</v>
      </c>
      <c r="AC51" s="189">
        <f t="shared" si="31"/>
        <v>0</v>
      </c>
      <c r="AD51" s="189">
        <f t="shared" si="31"/>
        <v>0</v>
      </c>
      <c r="AE51" s="186">
        <f t="shared" si="26"/>
        <v>62.271543749999992</v>
      </c>
    </row>
    <row r="52" spans="2:31" x14ac:dyDescent="0.25">
      <c r="B52" s="143" t="s">
        <v>14</v>
      </c>
      <c r="C52" s="187">
        <f>SUM(C46:C51)</f>
        <v>376.01586350574712</v>
      </c>
      <c r="D52" s="187">
        <f t="shared" ref="D52:N52" si="32">SUM(D46:D51)</f>
        <v>343.23694683908042</v>
      </c>
      <c r="E52" s="187">
        <f t="shared" si="32"/>
        <v>348.86187356321841</v>
      </c>
      <c r="F52" s="187">
        <f t="shared" si="32"/>
        <v>385.88161781609193</v>
      </c>
      <c r="G52" s="187">
        <f t="shared" si="32"/>
        <v>0</v>
      </c>
      <c r="H52" s="187">
        <f t="shared" si="32"/>
        <v>0</v>
      </c>
      <c r="I52" s="187">
        <f t="shared" si="32"/>
        <v>0</v>
      </c>
      <c r="J52" s="187">
        <f t="shared" si="32"/>
        <v>0</v>
      </c>
      <c r="K52" s="187">
        <f t="shared" si="32"/>
        <v>0</v>
      </c>
      <c r="L52" s="187">
        <f t="shared" si="32"/>
        <v>0</v>
      </c>
      <c r="M52" s="187">
        <f t="shared" si="32"/>
        <v>0</v>
      </c>
      <c r="N52" s="187">
        <f t="shared" si="32"/>
        <v>0</v>
      </c>
      <c r="O52" s="226">
        <f>SUM(C52:N52)</f>
        <v>1453.996301724138</v>
      </c>
      <c r="R52" s="143" t="s">
        <v>14</v>
      </c>
      <c r="S52" s="187">
        <f>SUM(S46:S51)</f>
        <v>327.13380125000003</v>
      </c>
      <c r="T52" s="187">
        <f>SUM(T46:T51)</f>
        <v>298.61614374999999</v>
      </c>
      <c r="U52" s="187">
        <f>SUM(U46:U51)</f>
        <v>303.50982999999997</v>
      </c>
      <c r="V52" s="187">
        <f t="shared" ref="V52:AC52" si="33">SUM(V46:V51)</f>
        <v>335.71700749999997</v>
      </c>
      <c r="W52" s="187">
        <f t="shared" si="33"/>
        <v>0</v>
      </c>
      <c r="X52" s="187">
        <f t="shared" si="33"/>
        <v>0</v>
      </c>
      <c r="Y52" s="187">
        <f t="shared" si="33"/>
        <v>0</v>
      </c>
      <c r="Z52" s="187">
        <f t="shared" si="33"/>
        <v>0</v>
      </c>
      <c r="AA52" s="187">
        <f t="shared" si="33"/>
        <v>0</v>
      </c>
      <c r="AB52" s="187">
        <f t="shared" si="33"/>
        <v>0</v>
      </c>
      <c r="AC52" s="187">
        <f t="shared" si="33"/>
        <v>0</v>
      </c>
      <c r="AD52" s="187">
        <f>SUM(AD46:AD51)</f>
        <v>0</v>
      </c>
      <c r="AE52" s="226">
        <f>SUM(S52:AD52)</f>
        <v>1264.9767824999999</v>
      </c>
    </row>
    <row r="53" spans="2:31" x14ac:dyDescent="0.25">
      <c r="AE53" s="95">
        <f>+AE52/0.87</f>
        <v>1453.9963017241378</v>
      </c>
    </row>
    <row r="54" spans="2:31" x14ac:dyDescent="0.25">
      <c r="B54" s="145" t="s">
        <v>28</v>
      </c>
      <c r="R54" s="145" t="s">
        <v>28</v>
      </c>
    </row>
    <row r="56" spans="2:31" x14ac:dyDescent="0.25">
      <c r="B56" s="192" t="s">
        <v>16</v>
      </c>
      <c r="C56" s="183" t="s">
        <v>2</v>
      </c>
      <c r="D56" s="183" t="s">
        <v>3</v>
      </c>
      <c r="E56" s="183" t="s">
        <v>4</v>
      </c>
      <c r="F56" s="193" t="s">
        <v>71</v>
      </c>
      <c r="G56" s="193" t="s">
        <v>72</v>
      </c>
      <c r="H56" s="193" t="s">
        <v>73</v>
      </c>
      <c r="I56" s="193" t="s">
        <v>8</v>
      </c>
      <c r="J56" s="193" t="s">
        <v>9</v>
      </c>
      <c r="K56" s="193" t="s">
        <v>10</v>
      </c>
      <c r="L56" s="193" t="s">
        <v>11</v>
      </c>
      <c r="M56" s="193" t="s">
        <v>12</v>
      </c>
      <c r="N56" s="193" t="s">
        <v>13</v>
      </c>
      <c r="O56" s="194" t="s">
        <v>74</v>
      </c>
      <c r="P56" s="189"/>
      <c r="R56" s="192" t="s">
        <v>16</v>
      </c>
      <c r="S56" s="183" t="s">
        <v>2</v>
      </c>
      <c r="T56" s="183" t="s">
        <v>3</v>
      </c>
      <c r="U56" s="183" t="s">
        <v>4</v>
      </c>
      <c r="V56" s="193" t="s">
        <v>71</v>
      </c>
      <c r="W56" s="193" t="s">
        <v>72</v>
      </c>
      <c r="X56" s="193" t="s">
        <v>73</v>
      </c>
      <c r="Y56" s="193" t="s">
        <v>8</v>
      </c>
      <c r="Z56" s="193" t="s">
        <v>9</v>
      </c>
      <c r="AA56" s="193" t="s">
        <v>10</v>
      </c>
      <c r="AB56" s="193" t="s">
        <v>11</v>
      </c>
      <c r="AC56" s="193" t="s">
        <v>12</v>
      </c>
      <c r="AD56" s="193" t="s">
        <v>13</v>
      </c>
      <c r="AE56" s="194" t="s">
        <v>74</v>
      </c>
    </row>
    <row r="57" spans="2:31" x14ac:dyDescent="0.25">
      <c r="B57" s="148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201"/>
      <c r="R57" s="148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201"/>
    </row>
    <row r="58" spans="2:31" x14ac:dyDescent="0.25">
      <c r="B58" s="148" t="str">
        <f>+B46</f>
        <v>RESIDENCIAL</v>
      </c>
      <c r="C58" s="185">
        <f>+C34/C22*100</f>
        <v>94.389263287003317</v>
      </c>
      <c r="D58" s="185">
        <f t="shared" ref="D58:N59" si="34">+D34/D22*100</f>
        <v>94.918128810813101</v>
      </c>
      <c r="E58" s="185">
        <f t="shared" si="34"/>
        <v>95.788675857166893</v>
      </c>
      <c r="F58" s="185">
        <f t="shared" si="34"/>
        <v>94.792864458087919</v>
      </c>
      <c r="G58" s="185" t="e">
        <f t="shared" si="34"/>
        <v>#DIV/0!</v>
      </c>
      <c r="H58" s="185" t="e">
        <f t="shared" si="34"/>
        <v>#DIV/0!</v>
      </c>
      <c r="I58" s="185" t="e">
        <f t="shared" si="34"/>
        <v>#DIV/0!</v>
      </c>
      <c r="J58" s="185" t="e">
        <f t="shared" si="34"/>
        <v>#DIV/0!</v>
      </c>
      <c r="K58" s="185" t="e">
        <f t="shared" si="34"/>
        <v>#DIV/0!</v>
      </c>
      <c r="L58" s="185" t="e">
        <f t="shared" si="34"/>
        <v>#DIV/0!</v>
      </c>
      <c r="M58" s="185" t="e">
        <f t="shared" si="34"/>
        <v>#DIV/0!</v>
      </c>
      <c r="N58" s="185" t="e">
        <f t="shared" si="34"/>
        <v>#DIV/0!</v>
      </c>
      <c r="O58" s="186">
        <f>+O34/O22*100</f>
        <v>94.953597148353083</v>
      </c>
      <c r="R58" s="148" t="str">
        <f>+B58</f>
        <v>RESIDENCIAL</v>
      </c>
      <c r="S58" s="185">
        <f>+S34/S22*100</f>
        <v>82.118659059692888</v>
      </c>
      <c r="T58" s="185">
        <f t="shared" ref="T58:AE59" si="35">+T34/T22*100</f>
        <v>82.578772065407406</v>
      </c>
      <c r="U58" s="185">
        <f t="shared" si="35"/>
        <v>83.336147995735203</v>
      </c>
      <c r="V58" s="185">
        <f t="shared" si="35"/>
        <v>82.469792078536486</v>
      </c>
      <c r="W58" s="185" t="e">
        <f t="shared" si="35"/>
        <v>#DIV/0!</v>
      </c>
      <c r="X58" s="185" t="e">
        <f t="shared" si="35"/>
        <v>#DIV/0!</v>
      </c>
      <c r="Y58" s="185" t="e">
        <f t="shared" si="35"/>
        <v>#DIV/0!</v>
      </c>
      <c r="Z58" s="185" t="e">
        <f t="shared" si="35"/>
        <v>#DIV/0!</v>
      </c>
      <c r="AA58" s="185" t="e">
        <f t="shared" si="35"/>
        <v>#DIV/0!</v>
      </c>
      <c r="AB58" s="185" t="e">
        <f t="shared" si="35"/>
        <v>#DIV/0!</v>
      </c>
      <c r="AC58" s="185" t="e">
        <f t="shared" si="35"/>
        <v>#DIV/0!</v>
      </c>
      <c r="AD58" s="185" t="e">
        <f t="shared" si="35"/>
        <v>#DIV/0!</v>
      </c>
      <c r="AE58" s="186">
        <f t="shared" si="35"/>
        <v>82.609629519067198</v>
      </c>
    </row>
    <row r="59" spans="2:31" x14ac:dyDescent="0.25">
      <c r="B59" s="148" t="str">
        <f>+B47</f>
        <v>GENERAL</v>
      </c>
      <c r="C59" s="185">
        <f t="shared" ref="C59:O60" si="36">+C35/C23*100</f>
        <v>185.12864613258063</v>
      </c>
      <c r="D59" s="185">
        <f t="shared" si="34"/>
        <v>185.13458951883231</v>
      </c>
      <c r="E59" s="185">
        <f t="shared" si="34"/>
        <v>184.86782010801113</v>
      </c>
      <c r="F59" s="185">
        <f t="shared" si="34"/>
        <v>185.15032988880785</v>
      </c>
      <c r="G59" s="185" t="e">
        <f t="shared" si="34"/>
        <v>#DIV/0!</v>
      </c>
      <c r="H59" s="185" t="e">
        <f t="shared" si="34"/>
        <v>#DIV/0!</v>
      </c>
      <c r="I59" s="185" t="e">
        <f t="shared" si="34"/>
        <v>#DIV/0!</v>
      </c>
      <c r="J59" s="185" t="e">
        <f t="shared" si="34"/>
        <v>#DIV/0!</v>
      </c>
      <c r="K59" s="185" t="e">
        <f t="shared" si="34"/>
        <v>#DIV/0!</v>
      </c>
      <c r="L59" s="185" t="e">
        <f t="shared" si="34"/>
        <v>#DIV/0!</v>
      </c>
      <c r="M59" s="185" t="e">
        <f t="shared" si="34"/>
        <v>#DIV/0!</v>
      </c>
      <c r="N59" s="185" t="e">
        <f t="shared" si="34"/>
        <v>#DIV/0!</v>
      </c>
      <c r="O59" s="186">
        <f>+O35/O23*100</f>
        <v>185.07287677158845</v>
      </c>
      <c r="R59" s="148" t="str">
        <f t="shared" ref="R59:R62" si="37">+B59</f>
        <v>GENERAL</v>
      </c>
      <c r="S59" s="185">
        <f>+S35/S23*100</f>
        <v>161.06192213534513</v>
      </c>
      <c r="T59" s="185">
        <f t="shared" si="35"/>
        <v>161.06709288138416</v>
      </c>
      <c r="U59" s="185">
        <f t="shared" si="35"/>
        <v>160.83500349396965</v>
      </c>
      <c r="V59" s="185">
        <f t="shared" si="35"/>
        <v>161.08078700326283</v>
      </c>
      <c r="W59" s="185" t="e">
        <f t="shared" si="35"/>
        <v>#DIV/0!</v>
      </c>
      <c r="X59" s="185" t="e">
        <f t="shared" si="35"/>
        <v>#DIV/0!</v>
      </c>
      <c r="Y59" s="185" t="e">
        <f t="shared" si="35"/>
        <v>#DIV/0!</v>
      </c>
      <c r="Z59" s="185" t="e">
        <f t="shared" si="35"/>
        <v>#DIV/0!</v>
      </c>
      <c r="AA59" s="185" t="e">
        <f t="shared" si="35"/>
        <v>#DIV/0!</v>
      </c>
      <c r="AB59" s="185" t="e">
        <f t="shared" si="35"/>
        <v>#DIV/0!</v>
      </c>
      <c r="AC59" s="185" t="e">
        <f t="shared" si="35"/>
        <v>#DIV/0!</v>
      </c>
      <c r="AD59" s="185" t="e">
        <f t="shared" si="35"/>
        <v>#DIV/0!</v>
      </c>
      <c r="AE59" s="186">
        <f>+AE35/AE23*100</f>
        <v>161.01340279128195</v>
      </c>
    </row>
    <row r="60" spans="2:31" x14ac:dyDescent="0.25">
      <c r="B60" s="148" t="str">
        <f>+B48</f>
        <v>INDUSTRIAL</v>
      </c>
      <c r="C60" s="185">
        <f t="shared" si="36"/>
        <v>60.071885707773312</v>
      </c>
      <c r="D60" s="185">
        <f t="shared" si="36"/>
        <v>69.314399535221057</v>
      </c>
      <c r="E60" s="185">
        <f t="shared" si="36"/>
        <v>63.763729468908593</v>
      </c>
      <c r="F60" s="185">
        <f t="shared" si="36"/>
        <v>58.999131153709051</v>
      </c>
      <c r="G60" s="185" t="e">
        <f t="shared" si="36"/>
        <v>#DIV/0!</v>
      </c>
      <c r="H60" s="185" t="e">
        <f t="shared" si="36"/>
        <v>#DIV/0!</v>
      </c>
      <c r="I60" s="185" t="e">
        <f t="shared" si="36"/>
        <v>#DIV/0!</v>
      </c>
      <c r="J60" s="185" t="e">
        <f t="shared" si="36"/>
        <v>#DIV/0!</v>
      </c>
      <c r="K60" s="185" t="e">
        <f t="shared" si="36"/>
        <v>#DIV/0!</v>
      </c>
      <c r="L60" s="185" t="e">
        <f t="shared" si="36"/>
        <v>#DIV/0!</v>
      </c>
      <c r="M60" s="185" t="e">
        <f t="shared" si="36"/>
        <v>#DIV/0!</v>
      </c>
      <c r="N60" s="185" t="e">
        <f t="shared" si="36"/>
        <v>#DIV/0!</v>
      </c>
      <c r="O60" s="186">
        <f t="shared" si="36"/>
        <v>62.499723090814555</v>
      </c>
      <c r="R60" s="148" t="str">
        <f t="shared" si="37"/>
        <v>INDUSTRIAL</v>
      </c>
      <c r="S60" s="185">
        <f t="shared" ref="S60:AD60" si="38">+S36/S24*100</f>
        <v>52.262540565762784</v>
      </c>
      <c r="T60" s="185">
        <f t="shared" si="38"/>
        <v>60.303527595642322</v>
      </c>
      <c r="U60" s="185">
        <f t="shared" si="38"/>
        <v>55.474444637950469</v>
      </c>
      <c r="V60" s="185">
        <f t="shared" si="38"/>
        <v>51.329244103726865</v>
      </c>
      <c r="W60" s="185" t="e">
        <f t="shared" si="38"/>
        <v>#DIV/0!</v>
      </c>
      <c r="X60" s="185" t="e">
        <f t="shared" si="38"/>
        <v>#DIV/0!</v>
      </c>
      <c r="Y60" s="185" t="e">
        <f t="shared" si="38"/>
        <v>#DIV/0!</v>
      </c>
      <c r="Z60" s="185" t="e">
        <f t="shared" si="38"/>
        <v>#DIV/0!</v>
      </c>
      <c r="AA60" s="185" t="e">
        <f t="shared" si="38"/>
        <v>#DIV/0!</v>
      </c>
      <c r="AB60" s="185" t="e">
        <f t="shared" si="38"/>
        <v>#DIV/0!</v>
      </c>
      <c r="AC60" s="185" t="e">
        <f t="shared" si="38"/>
        <v>#DIV/0!</v>
      </c>
      <c r="AD60" s="185" t="e">
        <f t="shared" si="38"/>
        <v>#DIV/0!</v>
      </c>
      <c r="AE60" s="186">
        <f>+AE36/AE24*100</f>
        <v>54.374759089008663</v>
      </c>
    </row>
    <row r="61" spans="2:31" x14ac:dyDescent="0.25">
      <c r="B61" s="148" t="s">
        <v>114</v>
      </c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6"/>
      <c r="R61" s="148" t="str">
        <f t="shared" si="37"/>
        <v>MINERÍA</v>
      </c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6"/>
    </row>
    <row r="62" spans="2:31" x14ac:dyDescent="0.25">
      <c r="B62" s="148" t="str">
        <f t="shared" ref="B62" si="39">+B50</f>
        <v>ALUMBRADO PUBLICO</v>
      </c>
      <c r="C62" s="185">
        <f t="shared" ref="C62:O64" si="40">+C38/C26*100</f>
        <v>131.90000176988016</v>
      </c>
      <c r="D62" s="185">
        <f t="shared" si="40"/>
        <v>132.2999955691435</v>
      </c>
      <c r="E62" s="185">
        <f t="shared" si="40"/>
        <v>132.90000265667754</v>
      </c>
      <c r="F62" s="185">
        <f t="shared" si="40"/>
        <v>133.19999468004929</v>
      </c>
      <c r="G62" s="185" t="e">
        <f t="shared" si="40"/>
        <v>#DIV/0!</v>
      </c>
      <c r="H62" s="185" t="e">
        <f t="shared" si="40"/>
        <v>#DIV/0!</v>
      </c>
      <c r="I62" s="185" t="e">
        <f t="shared" si="40"/>
        <v>#DIV/0!</v>
      </c>
      <c r="J62" s="185" t="e">
        <f t="shared" si="40"/>
        <v>#DIV/0!</v>
      </c>
      <c r="K62" s="185" t="e">
        <f t="shared" si="40"/>
        <v>#DIV/0!</v>
      </c>
      <c r="L62" s="185" t="e">
        <f t="shared" si="40"/>
        <v>#DIV/0!</v>
      </c>
      <c r="M62" s="185" t="e">
        <f t="shared" si="40"/>
        <v>#DIV/0!</v>
      </c>
      <c r="N62" s="185" t="e">
        <f t="shared" si="40"/>
        <v>#DIV/0!</v>
      </c>
      <c r="O62" s="186">
        <f t="shared" si="40"/>
        <v>132.57473430582897</v>
      </c>
      <c r="R62" s="148" t="str">
        <f t="shared" si="37"/>
        <v>ALUMBRADO PUBLICO</v>
      </c>
      <c r="S62" s="185">
        <f t="shared" ref="S62:AE64" si="41">+S38/S26*100</f>
        <v>114.75300153979575</v>
      </c>
      <c r="T62" s="185">
        <f t="shared" si="41"/>
        <v>115.10099614515485</v>
      </c>
      <c r="U62" s="185">
        <f t="shared" si="41"/>
        <v>115.62300231130946</v>
      </c>
      <c r="V62" s="185">
        <f t="shared" si="41"/>
        <v>115.88399537164287</v>
      </c>
      <c r="W62" s="185" t="e">
        <f t="shared" si="41"/>
        <v>#DIV/0!</v>
      </c>
      <c r="X62" s="185" t="e">
        <f t="shared" si="41"/>
        <v>#DIV/0!</v>
      </c>
      <c r="Y62" s="185" t="e">
        <f t="shared" si="41"/>
        <v>#DIV/0!</v>
      </c>
      <c r="Z62" s="185" t="e">
        <f t="shared" si="41"/>
        <v>#DIV/0!</v>
      </c>
      <c r="AA62" s="185" t="e">
        <f t="shared" si="41"/>
        <v>#DIV/0!</v>
      </c>
      <c r="AB62" s="185" t="e">
        <f t="shared" si="41"/>
        <v>#DIV/0!</v>
      </c>
      <c r="AC62" s="185" t="e">
        <f t="shared" si="41"/>
        <v>#DIV/0!</v>
      </c>
      <c r="AD62" s="185" t="e">
        <f t="shared" si="41"/>
        <v>#DIV/0!</v>
      </c>
      <c r="AE62" s="186">
        <f t="shared" si="41"/>
        <v>115.34001884607122</v>
      </c>
    </row>
    <row r="63" spans="2:31" x14ac:dyDescent="0.25">
      <c r="B63" s="164" t="s">
        <v>67</v>
      </c>
      <c r="C63" s="185">
        <f t="shared" si="40"/>
        <v>65.312766580092912</v>
      </c>
      <c r="D63" s="185">
        <f t="shared" si="40"/>
        <v>61.648878609329053</v>
      </c>
      <c r="E63" s="185">
        <f t="shared" si="40"/>
        <v>64.948528673295172</v>
      </c>
      <c r="F63" s="185">
        <f t="shared" si="40"/>
        <v>61.04329474566277</v>
      </c>
      <c r="G63" s="185" t="e">
        <f t="shared" si="40"/>
        <v>#DIV/0!</v>
      </c>
      <c r="H63" s="185" t="e">
        <f t="shared" si="40"/>
        <v>#DIV/0!</v>
      </c>
      <c r="I63" s="185" t="e">
        <f t="shared" si="40"/>
        <v>#DIV/0!</v>
      </c>
      <c r="J63" s="185" t="e">
        <f t="shared" si="40"/>
        <v>#DIV/0!</v>
      </c>
      <c r="K63" s="185" t="e">
        <f t="shared" si="40"/>
        <v>#DIV/0!</v>
      </c>
      <c r="L63" s="185" t="e">
        <f t="shared" si="40"/>
        <v>#DIV/0!</v>
      </c>
      <c r="M63" s="185" t="e">
        <f t="shared" si="40"/>
        <v>#DIV/0!</v>
      </c>
      <c r="N63" s="185" t="e">
        <f t="shared" si="40"/>
        <v>#DIV/0!</v>
      </c>
      <c r="O63" s="186">
        <f t="shared" si="40"/>
        <v>63.470420658207715</v>
      </c>
      <c r="R63" s="164" t="s">
        <v>67</v>
      </c>
      <c r="S63" s="185">
        <f t="shared" si="41"/>
        <v>56.822106924680824</v>
      </c>
      <c r="T63" s="185">
        <f t="shared" si="41"/>
        <v>53.634524390116276</v>
      </c>
      <c r="U63" s="185">
        <f t="shared" si="41"/>
        <v>56.505219945766797</v>
      </c>
      <c r="V63" s="185">
        <f t="shared" si="41"/>
        <v>53.10766642872661</v>
      </c>
      <c r="W63" s="185" t="e">
        <f t="shared" si="41"/>
        <v>#DIV/0!</v>
      </c>
      <c r="X63" s="185" t="e">
        <f t="shared" si="41"/>
        <v>#DIV/0!</v>
      </c>
      <c r="Y63" s="185" t="e">
        <f t="shared" si="41"/>
        <v>#DIV/0!</v>
      </c>
      <c r="Z63" s="185" t="e">
        <f t="shared" si="41"/>
        <v>#DIV/0!</v>
      </c>
      <c r="AA63" s="185" t="e">
        <f t="shared" si="41"/>
        <v>#DIV/0!</v>
      </c>
      <c r="AB63" s="185" t="e">
        <f t="shared" si="41"/>
        <v>#DIV/0!</v>
      </c>
      <c r="AC63" s="185" t="e">
        <f t="shared" si="41"/>
        <v>#DIV/0!</v>
      </c>
      <c r="AD63" s="185" t="e">
        <f t="shared" si="41"/>
        <v>#DIV/0!</v>
      </c>
      <c r="AE63" s="186">
        <f t="shared" si="41"/>
        <v>55.21926597264072</v>
      </c>
    </row>
    <row r="64" spans="2:31" x14ac:dyDescent="0.25">
      <c r="B64" s="143" t="s">
        <v>14</v>
      </c>
      <c r="C64" s="188">
        <f t="shared" si="40"/>
        <v>77.902007150598678</v>
      </c>
      <c r="D64" s="188">
        <f t="shared" si="40"/>
        <v>86.683544877935503</v>
      </c>
      <c r="E64" s="188">
        <f t="shared" si="40"/>
        <v>81.651054602878688</v>
      </c>
      <c r="F64" s="188">
        <f t="shared" si="40"/>
        <v>76.247527886597481</v>
      </c>
      <c r="G64" s="188" t="e">
        <f t="shared" si="40"/>
        <v>#DIV/0!</v>
      </c>
      <c r="H64" s="188" t="e">
        <f t="shared" si="40"/>
        <v>#DIV/0!</v>
      </c>
      <c r="I64" s="188" t="e">
        <f t="shared" si="40"/>
        <v>#DIV/0!</v>
      </c>
      <c r="J64" s="188" t="e">
        <f t="shared" si="40"/>
        <v>#DIV/0!</v>
      </c>
      <c r="K64" s="188" t="e">
        <f t="shared" si="40"/>
        <v>#DIV/0!</v>
      </c>
      <c r="L64" s="188" t="e">
        <f t="shared" si="40"/>
        <v>#DIV/0!</v>
      </c>
      <c r="M64" s="188" t="e">
        <f t="shared" si="40"/>
        <v>#DIV/0!</v>
      </c>
      <c r="N64" s="188" t="e">
        <f t="shared" si="40"/>
        <v>#DIV/0!</v>
      </c>
      <c r="O64" s="188">
        <f t="shared" si="40"/>
        <v>80.242901465300335</v>
      </c>
      <c r="R64" s="143" t="s">
        <v>14</v>
      </c>
      <c r="S64" s="195">
        <f t="shared" si="41"/>
        <v>67.774746221020848</v>
      </c>
      <c r="T64" s="195">
        <f t="shared" si="41"/>
        <v>75.414684043803888</v>
      </c>
      <c r="U64" s="195">
        <f t="shared" si="41"/>
        <v>71.036417504504456</v>
      </c>
      <c r="V64" s="195">
        <f t="shared" si="41"/>
        <v>66.3353492613398</v>
      </c>
      <c r="W64" s="195" t="e">
        <f t="shared" si="41"/>
        <v>#DIV/0!</v>
      </c>
      <c r="X64" s="195" t="e">
        <f t="shared" si="41"/>
        <v>#DIV/0!</v>
      </c>
      <c r="Y64" s="195" t="e">
        <f t="shared" si="41"/>
        <v>#DIV/0!</v>
      </c>
      <c r="Z64" s="195" t="e">
        <f t="shared" si="41"/>
        <v>#DIV/0!</v>
      </c>
      <c r="AA64" s="195" t="e">
        <f t="shared" si="41"/>
        <v>#DIV/0!</v>
      </c>
      <c r="AB64" s="195" t="e">
        <f t="shared" si="41"/>
        <v>#DIV/0!</v>
      </c>
      <c r="AC64" s="195" t="e">
        <f t="shared" si="41"/>
        <v>#DIV/0!</v>
      </c>
      <c r="AD64" s="195" t="e">
        <f t="shared" si="41"/>
        <v>#DIV/0!</v>
      </c>
      <c r="AE64" s="188">
        <f t="shared" si="41"/>
        <v>69.811324274811298</v>
      </c>
    </row>
    <row r="65" spans="2:31" x14ac:dyDescent="0.25">
      <c r="AE65" s="95">
        <f>+AE64/0.87</f>
        <v>80.242901465300349</v>
      </c>
    </row>
    <row r="66" spans="2:31" x14ac:dyDescent="0.25">
      <c r="B66" s="145" t="s">
        <v>30</v>
      </c>
      <c r="R66" s="145" t="s">
        <v>30</v>
      </c>
    </row>
    <row r="68" spans="2:31" x14ac:dyDescent="0.25">
      <c r="B68" s="192" t="s">
        <v>16</v>
      </c>
      <c r="C68" s="183" t="s">
        <v>2</v>
      </c>
      <c r="D68" s="183" t="s">
        <v>3</v>
      </c>
      <c r="E68" s="183" t="s">
        <v>4</v>
      </c>
      <c r="F68" s="193" t="s">
        <v>71</v>
      </c>
      <c r="G68" s="193" t="s">
        <v>72</v>
      </c>
      <c r="H68" s="193" t="s">
        <v>73</v>
      </c>
      <c r="I68" s="193" t="s">
        <v>8</v>
      </c>
      <c r="J68" s="193" t="s">
        <v>9</v>
      </c>
      <c r="K68" s="193" t="s">
        <v>10</v>
      </c>
      <c r="L68" s="193" t="s">
        <v>11</v>
      </c>
      <c r="M68" s="193" t="s">
        <v>12</v>
      </c>
      <c r="N68" s="193" t="s">
        <v>13</v>
      </c>
      <c r="O68" s="194" t="s">
        <v>74</v>
      </c>
      <c r="P68" s="189"/>
      <c r="R68" s="192" t="s">
        <v>16</v>
      </c>
      <c r="S68" s="183" t="s">
        <v>2</v>
      </c>
      <c r="T68" s="183" t="s">
        <v>3</v>
      </c>
      <c r="U68" s="183" t="s">
        <v>4</v>
      </c>
      <c r="V68" s="193" t="s">
        <v>71</v>
      </c>
      <c r="W68" s="193" t="s">
        <v>72</v>
      </c>
      <c r="X68" s="193" t="s">
        <v>73</v>
      </c>
      <c r="Y68" s="193" t="s">
        <v>8</v>
      </c>
      <c r="Z68" s="193" t="s">
        <v>9</v>
      </c>
      <c r="AA68" s="193" t="s">
        <v>10</v>
      </c>
      <c r="AB68" s="193" t="s">
        <v>11</v>
      </c>
      <c r="AC68" s="193" t="s">
        <v>12</v>
      </c>
      <c r="AD68" s="193" t="s">
        <v>13</v>
      </c>
      <c r="AE68" s="194" t="s">
        <v>74</v>
      </c>
    </row>
    <row r="69" spans="2:31" x14ac:dyDescent="0.25">
      <c r="B69" s="148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201"/>
      <c r="R69" s="148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201"/>
    </row>
    <row r="70" spans="2:31" x14ac:dyDescent="0.25">
      <c r="B70" s="148" t="str">
        <f>+B58</f>
        <v>RESIDENCIAL</v>
      </c>
      <c r="C70" s="185">
        <f>+C46/C22*100</f>
        <v>13.561675759626912</v>
      </c>
      <c r="D70" s="185">
        <f t="shared" ref="D70:N71" si="42">+D46/D22*100</f>
        <v>13.637662185461652</v>
      </c>
      <c r="E70" s="185">
        <f t="shared" si="42"/>
        <v>13.762740784075705</v>
      </c>
      <c r="F70" s="185">
        <f t="shared" si="42"/>
        <v>13.619664433633321</v>
      </c>
      <c r="G70" s="185" t="e">
        <f t="shared" si="42"/>
        <v>#DIV/0!</v>
      </c>
      <c r="H70" s="185" t="e">
        <f t="shared" si="42"/>
        <v>#DIV/0!</v>
      </c>
      <c r="I70" s="185" t="e">
        <f t="shared" si="42"/>
        <v>#DIV/0!</v>
      </c>
      <c r="J70" s="185" t="e">
        <f t="shared" si="42"/>
        <v>#DIV/0!</v>
      </c>
      <c r="K70" s="185" t="e">
        <f t="shared" si="42"/>
        <v>#DIV/0!</v>
      </c>
      <c r="L70" s="185" t="e">
        <f t="shared" si="42"/>
        <v>#DIV/0!</v>
      </c>
      <c r="M70" s="185" t="e">
        <f t="shared" si="42"/>
        <v>#DIV/0!</v>
      </c>
      <c r="N70" s="185" t="e">
        <f t="shared" si="42"/>
        <v>#DIV/0!</v>
      </c>
      <c r="O70" s="186">
        <f>+O46/O22*100</f>
        <v>13.642758210970275</v>
      </c>
      <c r="R70" s="148" t="str">
        <f>+B70</f>
        <v>RESIDENCIAL</v>
      </c>
      <c r="S70" s="185">
        <f>+S46/S22*100</f>
        <v>11.798657910875415</v>
      </c>
      <c r="T70" s="185">
        <f t="shared" ref="T70:AE71" si="43">+T46/T22*100</f>
        <v>11.864766101351638</v>
      </c>
      <c r="U70" s="185">
        <f t="shared" si="43"/>
        <v>11.973584482145862</v>
      </c>
      <c r="V70" s="185">
        <f t="shared" si="43"/>
        <v>11.84910805726099</v>
      </c>
      <c r="W70" s="185" t="e">
        <f t="shared" si="43"/>
        <v>#DIV/0!</v>
      </c>
      <c r="X70" s="185" t="e">
        <f t="shared" si="43"/>
        <v>#DIV/0!</v>
      </c>
      <c r="Y70" s="185" t="e">
        <f t="shared" si="43"/>
        <v>#DIV/0!</v>
      </c>
      <c r="Z70" s="185" t="e">
        <f t="shared" si="43"/>
        <v>#DIV/0!</v>
      </c>
      <c r="AA70" s="185" t="e">
        <f t="shared" si="43"/>
        <v>#DIV/0!</v>
      </c>
      <c r="AB70" s="185" t="e">
        <f t="shared" si="43"/>
        <v>#DIV/0!</v>
      </c>
      <c r="AC70" s="185" t="e">
        <f t="shared" si="43"/>
        <v>#DIV/0!</v>
      </c>
      <c r="AD70" s="185" t="e">
        <f t="shared" si="43"/>
        <v>#DIV/0!</v>
      </c>
      <c r="AE70" s="186">
        <f t="shared" si="43"/>
        <v>11.869199643544135</v>
      </c>
    </row>
    <row r="71" spans="2:31" x14ac:dyDescent="0.25">
      <c r="B71" s="148" t="str">
        <f>+B59</f>
        <v>GENERAL</v>
      </c>
      <c r="C71" s="185">
        <f>+C47/C23*100</f>
        <v>26.598943409853536</v>
      </c>
      <c r="D71" s="185">
        <f t="shared" si="42"/>
        <v>26.599797344659819</v>
      </c>
      <c r="E71" s="185">
        <f t="shared" si="42"/>
        <v>26.561468406323435</v>
      </c>
      <c r="F71" s="185">
        <f t="shared" si="42"/>
        <v>26.60205889207009</v>
      </c>
      <c r="G71" s="185" t="e">
        <f t="shared" si="42"/>
        <v>#DIV/0!</v>
      </c>
      <c r="H71" s="185" t="e">
        <f t="shared" si="42"/>
        <v>#DIV/0!</v>
      </c>
      <c r="I71" s="185" t="e">
        <f t="shared" si="42"/>
        <v>#DIV/0!</v>
      </c>
      <c r="J71" s="185" t="e">
        <f t="shared" si="42"/>
        <v>#DIV/0!</v>
      </c>
      <c r="K71" s="185" t="e">
        <f t="shared" si="42"/>
        <v>#DIV/0!</v>
      </c>
      <c r="L71" s="185" t="e">
        <f t="shared" si="42"/>
        <v>#DIV/0!</v>
      </c>
      <c r="M71" s="185" t="e">
        <f t="shared" si="42"/>
        <v>#DIV/0!</v>
      </c>
      <c r="N71" s="185" t="e">
        <f t="shared" si="42"/>
        <v>#DIV/0!</v>
      </c>
      <c r="O71" s="186">
        <f>+O47/O23*100</f>
        <v>26.590930570630526</v>
      </c>
      <c r="R71" s="148" t="str">
        <f t="shared" ref="R71:R74" si="44">+B71</f>
        <v>GENERAL</v>
      </c>
      <c r="S71" s="185">
        <f>+S47/S23*100</f>
        <v>23.141080766572578</v>
      </c>
      <c r="T71" s="185">
        <f t="shared" si="43"/>
        <v>23.141823689854039</v>
      </c>
      <c r="U71" s="185">
        <f t="shared" si="43"/>
        <v>23.108477513501391</v>
      </c>
      <c r="V71" s="185">
        <f t="shared" si="43"/>
        <v>23.143791236100981</v>
      </c>
      <c r="W71" s="185" t="e">
        <f t="shared" si="43"/>
        <v>#DIV/0!</v>
      </c>
      <c r="X71" s="185" t="e">
        <f t="shared" si="43"/>
        <v>#DIV/0!</v>
      </c>
      <c r="Y71" s="185" t="e">
        <f t="shared" si="43"/>
        <v>#DIV/0!</v>
      </c>
      <c r="Z71" s="185" t="e">
        <f t="shared" si="43"/>
        <v>#DIV/0!</v>
      </c>
      <c r="AA71" s="185" t="e">
        <f t="shared" si="43"/>
        <v>#DIV/0!</v>
      </c>
      <c r="AB71" s="185" t="e">
        <f t="shared" si="43"/>
        <v>#DIV/0!</v>
      </c>
      <c r="AC71" s="185" t="e">
        <f t="shared" si="43"/>
        <v>#DIV/0!</v>
      </c>
      <c r="AD71" s="185" t="e">
        <f t="shared" si="43"/>
        <v>#DIV/0!</v>
      </c>
      <c r="AE71" s="186">
        <f>+AE47/AE23*100</f>
        <v>23.134109596448557</v>
      </c>
    </row>
    <row r="72" spans="2:31" x14ac:dyDescent="0.25">
      <c r="B72" s="148" t="str">
        <f>+B60</f>
        <v>INDUSTRIAL</v>
      </c>
      <c r="C72" s="185">
        <f t="shared" ref="C72:N72" si="45">+C48/C24*100</f>
        <v>8.6310180614616829</v>
      </c>
      <c r="D72" s="185">
        <f t="shared" si="45"/>
        <v>9.9589654504627969</v>
      </c>
      <c r="E72" s="185">
        <f t="shared" si="45"/>
        <v>9.1614553834638794</v>
      </c>
      <c r="F72" s="185">
        <f t="shared" si="45"/>
        <v>8.4768866600156692</v>
      </c>
      <c r="G72" s="185" t="e">
        <f t="shared" si="45"/>
        <v>#DIV/0!</v>
      </c>
      <c r="H72" s="185" t="e">
        <f t="shared" si="45"/>
        <v>#DIV/0!</v>
      </c>
      <c r="I72" s="185" t="e">
        <f t="shared" si="45"/>
        <v>#DIV/0!</v>
      </c>
      <c r="J72" s="185" t="e">
        <f t="shared" si="45"/>
        <v>#DIV/0!</v>
      </c>
      <c r="K72" s="185" t="e">
        <f t="shared" si="45"/>
        <v>#DIV/0!</v>
      </c>
      <c r="L72" s="185" t="e">
        <f t="shared" si="45"/>
        <v>#DIV/0!</v>
      </c>
      <c r="M72" s="185" t="e">
        <f t="shared" si="45"/>
        <v>#DIV/0!</v>
      </c>
      <c r="N72" s="185" t="e">
        <f t="shared" si="45"/>
        <v>#DIV/0!</v>
      </c>
      <c r="O72" s="186">
        <f>+O48/O24*100</f>
        <v>8.9798452716687578</v>
      </c>
      <c r="R72" s="148" t="str">
        <f t="shared" si="44"/>
        <v>INDUSTRIAL</v>
      </c>
      <c r="S72" s="185">
        <f t="shared" ref="S72:AD72" si="46">+S48/S24*100</f>
        <v>7.508985713471664</v>
      </c>
      <c r="T72" s="185">
        <f t="shared" si="46"/>
        <v>8.6642999419026321</v>
      </c>
      <c r="U72" s="185">
        <f t="shared" si="46"/>
        <v>7.9704661836135742</v>
      </c>
      <c r="V72" s="185">
        <f t="shared" si="46"/>
        <v>7.3748913942136314</v>
      </c>
      <c r="W72" s="185" t="e">
        <f t="shared" si="46"/>
        <v>#DIV/0!</v>
      </c>
      <c r="X72" s="185" t="e">
        <f t="shared" si="46"/>
        <v>#DIV/0!</v>
      </c>
      <c r="Y72" s="185" t="e">
        <f t="shared" si="46"/>
        <v>#DIV/0!</v>
      </c>
      <c r="Z72" s="185" t="e">
        <f t="shared" si="46"/>
        <v>#DIV/0!</v>
      </c>
      <c r="AA72" s="185" t="e">
        <f t="shared" si="46"/>
        <v>#DIV/0!</v>
      </c>
      <c r="AB72" s="185" t="e">
        <f t="shared" si="46"/>
        <v>#DIV/0!</v>
      </c>
      <c r="AC72" s="185" t="e">
        <f t="shared" si="46"/>
        <v>#DIV/0!</v>
      </c>
      <c r="AD72" s="185" t="e">
        <f t="shared" si="46"/>
        <v>#DIV/0!</v>
      </c>
      <c r="AE72" s="186">
        <f>+AE48/AE24*100</f>
        <v>7.8124653863518194</v>
      </c>
    </row>
    <row r="73" spans="2:31" x14ac:dyDescent="0.25">
      <c r="B73" s="148" t="s">
        <v>114</v>
      </c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6"/>
      <c r="R73" s="148" t="str">
        <f t="shared" si="44"/>
        <v>MINERÍA</v>
      </c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6"/>
    </row>
    <row r="74" spans="2:31" x14ac:dyDescent="0.25">
      <c r="B74" s="148" t="str">
        <f t="shared" ref="B74" si="47">+B62</f>
        <v>ALUMBRADO PUBLICO</v>
      </c>
      <c r="C74" s="185">
        <f t="shared" ref="C74:O76" si="48">+C50/C26*100</f>
        <v>18.951149679580485</v>
      </c>
      <c r="D74" s="185">
        <f t="shared" si="48"/>
        <v>19.008620053037859</v>
      </c>
      <c r="E74" s="185">
        <f t="shared" si="48"/>
        <v>19.094827967913439</v>
      </c>
      <c r="F74" s="185">
        <f t="shared" si="48"/>
        <v>19.137930270122023</v>
      </c>
      <c r="G74" s="185" t="e">
        <f t="shared" si="48"/>
        <v>#DIV/0!</v>
      </c>
      <c r="H74" s="185" t="e">
        <f t="shared" si="48"/>
        <v>#DIV/0!</v>
      </c>
      <c r="I74" s="185" t="e">
        <f t="shared" si="48"/>
        <v>#DIV/0!</v>
      </c>
      <c r="J74" s="185" t="e">
        <f t="shared" si="48"/>
        <v>#DIV/0!</v>
      </c>
      <c r="K74" s="185" t="e">
        <f t="shared" si="48"/>
        <v>#DIV/0!</v>
      </c>
      <c r="L74" s="185" t="e">
        <f t="shared" si="48"/>
        <v>#DIV/0!</v>
      </c>
      <c r="M74" s="185" t="e">
        <f t="shared" si="48"/>
        <v>#DIV/0!</v>
      </c>
      <c r="N74" s="185" t="e">
        <f t="shared" si="48"/>
        <v>#DIV/0!</v>
      </c>
      <c r="O74" s="186">
        <f t="shared" si="48"/>
        <v>19.04809400945819</v>
      </c>
      <c r="R74" s="148" t="str">
        <f t="shared" si="44"/>
        <v>ALUMBRADO PUBLICO</v>
      </c>
      <c r="S74" s="185">
        <f t="shared" ref="S74:AE76" si="49">+S50/S26*100</f>
        <v>16.48750022123502</v>
      </c>
      <c r="T74" s="185">
        <f t="shared" si="49"/>
        <v>16.537499446142938</v>
      </c>
      <c r="U74" s="185">
        <f t="shared" si="49"/>
        <v>16.612500332084693</v>
      </c>
      <c r="V74" s="185">
        <f t="shared" si="49"/>
        <v>16.649999335006161</v>
      </c>
      <c r="W74" s="185" t="e">
        <f t="shared" si="49"/>
        <v>#DIV/0!</v>
      </c>
      <c r="X74" s="185" t="e">
        <f t="shared" si="49"/>
        <v>#DIV/0!</v>
      </c>
      <c r="Y74" s="185" t="e">
        <f t="shared" si="49"/>
        <v>#DIV/0!</v>
      </c>
      <c r="Z74" s="185" t="e">
        <f t="shared" si="49"/>
        <v>#DIV/0!</v>
      </c>
      <c r="AA74" s="185" t="e">
        <f t="shared" si="49"/>
        <v>#DIV/0!</v>
      </c>
      <c r="AB74" s="185" t="e">
        <f t="shared" si="49"/>
        <v>#DIV/0!</v>
      </c>
      <c r="AC74" s="185" t="e">
        <f t="shared" si="49"/>
        <v>#DIV/0!</v>
      </c>
      <c r="AD74" s="185" t="e">
        <f t="shared" si="49"/>
        <v>#DIV/0!</v>
      </c>
      <c r="AE74" s="186">
        <f t="shared" si="49"/>
        <v>16.571841788228621</v>
      </c>
    </row>
    <row r="75" spans="2:31" x14ac:dyDescent="0.25">
      <c r="B75" s="164" t="s">
        <v>67</v>
      </c>
      <c r="C75" s="185">
        <f t="shared" si="48"/>
        <v>9.3840181867949575</v>
      </c>
      <c r="D75" s="185">
        <f t="shared" si="48"/>
        <v>8.8575975013403809</v>
      </c>
      <c r="E75" s="185">
        <f t="shared" si="48"/>
        <v>9.331685154209076</v>
      </c>
      <c r="F75" s="185">
        <f t="shared" si="48"/>
        <v>8.7705883255262602</v>
      </c>
      <c r="G75" s="185" t="e">
        <f t="shared" si="48"/>
        <v>#DIV/0!</v>
      </c>
      <c r="H75" s="185" t="e">
        <f t="shared" si="48"/>
        <v>#DIV/0!</v>
      </c>
      <c r="I75" s="185" t="e">
        <f t="shared" si="48"/>
        <v>#DIV/0!</v>
      </c>
      <c r="J75" s="185" t="e">
        <f t="shared" si="48"/>
        <v>#DIV/0!</v>
      </c>
      <c r="K75" s="185" t="e">
        <f t="shared" si="48"/>
        <v>#DIV/0!</v>
      </c>
      <c r="L75" s="185" t="e">
        <f t="shared" si="48"/>
        <v>#DIV/0!</v>
      </c>
      <c r="M75" s="185" t="e">
        <f t="shared" si="48"/>
        <v>#DIV/0!</v>
      </c>
      <c r="N75" s="185" t="e">
        <f t="shared" si="48"/>
        <v>#DIV/0!</v>
      </c>
      <c r="O75" s="186">
        <f t="shared" si="48"/>
        <v>9.1193133129608785</v>
      </c>
      <c r="R75" s="164" t="s">
        <v>67</v>
      </c>
      <c r="S75" s="185">
        <f t="shared" si="49"/>
        <v>8.164095822511614</v>
      </c>
      <c r="T75" s="185">
        <f t="shared" si="49"/>
        <v>7.7061098261661316</v>
      </c>
      <c r="U75" s="185">
        <f t="shared" si="49"/>
        <v>8.1185660841618965</v>
      </c>
      <c r="V75" s="185">
        <f t="shared" si="49"/>
        <v>7.6304118432078463</v>
      </c>
      <c r="W75" s="185" t="e">
        <f t="shared" si="49"/>
        <v>#DIV/0!</v>
      </c>
      <c r="X75" s="185" t="e">
        <f t="shared" si="49"/>
        <v>#DIV/0!</v>
      </c>
      <c r="Y75" s="185" t="e">
        <f t="shared" si="49"/>
        <v>#DIV/0!</v>
      </c>
      <c r="Z75" s="185" t="e">
        <f t="shared" si="49"/>
        <v>#DIV/0!</v>
      </c>
      <c r="AA75" s="185" t="e">
        <f t="shared" si="49"/>
        <v>#DIV/0!</v>
      </c>
      <c r="AB75" s="185" t="e">
        <f t="shared" si="49"/>
        <v>#DIV/0!</v>
      </c>
      <c r="AC75" s="185" t="e">
        <f t="shared" si="49"/>
        <v>#DIV/0!</v>
      </c>
      <c r="AD75" s="185" t="e">
        <f t="shared" si="49"/>
        <v>#DIV/0!</v>
      </c>
      <c r="AE75" s="186">
        <f t="shared" si="49"/>
        <v>7.9338025822759644</v>
      </c>
    </row>
    <row r="76" spans="2:31" x14ac:dyDescent="0.25">
      <c r="B76" s="143" t="s">
        <v>14</v>
      </c>
      <c r="C76" s="195">
        <f>+C52/C28*100</f>
        <v>11.192817119338889</v>
      </c>
      <c r="D76" s="195">
        <f t="shared" si="48"/>
        <v>12.454532310048204</v>
      </c>
      <c r="E76" s="195">
        <f t="shared" si="48"/>
        <v>11.731473362482571</v>
      </c>
      <c r="F76" s="195">
        <f t="shared" si="48"/>
        <v>10.955104581407683</v>
      </c>
      <c r="G76" s="195" t="e">
        <f t="shared" si="48"/>
        <v>#DIV/0!</v>
      </c>
      <c r="H76" s="195" t="e">
        <f t="shared" si="48"/>
        <v>#DIV/0!</v>
      </c>
      <c r="I76" s="195" t="e">
        <f t="shared" si="48"/>
        <v>#DIV/0!</v>
      </c>
      <c r="J76" s="195" t="e">
        <f t="shared" si="48"/>
        <v>#DIV/0!</v>
      </c>
      <c r="K76" s="195" t="e">
        <f t="shared" si="48"/>
        <v>#DIV/0!</v>
      </c>
      <c r="L76" s="195" t="e">
        <f t="shared" si="48"/>
        <v>#DIV/0!</v>
      </c>
      <c r="M76" s="195" t="e">
        <f t="shared" si="48"/>
        <v>#DIV/0!</v>
      </c>
      <c r="N76" s="195" t="e">
        <f t="shared" si="48"/>
        <v>#DIV/0!</v>
      </c>
      <c r="O76" s="188">
        <f t="shared" si="48"/>
        <v>11.529152509382232</v>
      </c>
      <c r="R76" s="143" t="s">
        <v>14</v>
      </c>
      <c r="S76" s="195">
        <f t="shared" si="49"/>
        <v>9.7377508938248347</v>
      </c>
      <c r="T76" s="187">
        <f t="shared" si="49"/>
        <v>10.835443109741938</v>
      </c>
      <c r="U76" s="187">
        <f t="shared" si="49"/>
        <v>10.206381825359836</v>
      </c>
      <c r="V76" s="187">
        <f t="shared" si="49"/>
        <v>9.5309409858246852</v>
      </c>
      <c r="W76" s="187" t="e">
        <f t="shared" si="49"/>
        <v>#DIV/0!</v>
      </c>
      <c r="X76" s="187" t="e">
        <f t="shared" si="49"/>
        <v>#DIV/0!</v>
      </c>
      <c r="Y76" s="187" t="e">
        <f t="shared" si="49"/>
        <v>#DIV/0!</v>
      </c>
      <c r="Z76" s="187" t="e">
        <f t="shared" si="49"/>
        <v>#DIV/0!</v>
      </c>
      <c r="AA76" s="187" t="e">
        <f t="shared" si="49"/>
        <v>#DIV/0!</v>
      </c>
      <c r="AB76" s="187" t="e">
        <f t="shared" si="49"/>
        <v>#DIV/0!</v>
      </c>
      <c r="AC76" s="187" t="e">
        <f t="shared" si="49"/>
        <v>#DIV/0!</v>
      </c>
      <c r="AD76" s="187" t="e">
        <f t="shared" si="49"/>
        <v>#DIV/0!</v>
      </c>
      <c r="AE76" s="188">
        <f t="shared" si="49"/>
        <v>10.030362683162542</v>
      </c>
    </row>
    <row r="77" spans="2:31" x14ac:dyDescent="0.25">
      <c r="X77" s="185"/>
      <c r="AE77" s="95">
        <f>+AE76/0.87</f>
        <v>11.529152509382232</v>
      </c>
    </row>
    <row r="79" spans="2:31" x14ac:dyDescent="0.25">
      <c r="B79" s="150" t="s">
        <v>37</v>
      </c>
      <c r="C79" s="118">
        <v>6.96</v>
      </c>
      <c r="D79" s="118">
        <v>6.96</v>
      </c>
      <c r="E79" s="118">
        <v>6.96</v>
      </c>
      <c r="F79" s="118">
        <v>6.96</v>
      </c>
      <c r="G79" s="118">
        <v>6.96</v>
      </c>
      <c r="H79" s="118">
        <v>6.96</v>
      </c>
      <c r="I79" s="118">
        <v>6.96</v>
      </c>
      <c r="J79" s="118">
        <v>6.96</v>
      </c>
      <c r="K79" s="118">
        <v>6.96</v>
      </c>
      <c r="L79" s="118">
        <v>6.96</v>
      </c>
      <c r="M79" s="118">
        <v>6.96</v>
      </c>
      <c r="N79" s="118">
        <v>6.96</v>
      </c>
      <c r="R79" s="150" t="s">
        <v>37</v>
      </c>
      <c r="S79" s="118">
        <f>+C79</f>
        <v>6.96</v>
      </c>
      <c r="T79" s="118">
        <f t="shared" ref="T79:AD79" si="50">+D79</f>
        <v>6.96</v>
      </c>
      <c r="U79" s="118">
        <f t="shared" si="50"/>
        <v>6.96</v>
      </c>
      <c r="V79" s="118">
        <f t="shared" si="50"/>
        <v>6.96</v>
      </c>
      <c r="W79" s="118">
        <f t="shared" si="50"/>
        <v>6.96</v>
      </c>
      <c r="X79" s="118">
        <f t="shared" si="50"/>
        <v>6.96</v>
      </c>
      <c r="Y79" s="118">
        <f t="shared" si="50"/>
        <v>6.96</v>
      </c>
      <c r="Z79" s="118">
        <f t="shared" si="50"/>
        <v>6.96</v>
      </c>
      <c r="AA79" s="118">
        <f t="shared" si="50"/>
        <v>6.96</v>
      </c>
      <c r="AB79" s="118">
        <f t="shared" si="50"/>
        <v>6.96</v>
      </c>
      <c r="AC79" s="118">
        <f t="shared" si="50"/>
        <v>6.96</v>
      </c>
      <c r="AD79" s="118">
        <f t="shared" si="50"/>
        <v>6.96</v>
      </c>
    </row>
    <row r="81" spans="2:15" x14ac:dyDescent="0.25">
      <c r="B81" s="145" t="s">
        <v>75</v>
      </c>
    </row>
    <row r="82" spans="2:15" x14ac:dyDescent="0.25">
      <c r="B82" s="196"/>
      <c r="C82" s="287" t="s">
        <v>2</v>
      </c>
      <c r="D82" s="287" t="s">
        <v>3</v>
      </c>
      <c r="E82" s="287" t="s">
        <v>4</v>
      </c>
      <c r="F82" s="288" t="s">
        <v>71</v>
      </c>
      <c r="G82" s="288" t="s">
        <v>72</v>
      </c>
      <c r="H82" s="288" t="s">
        <v>73</v>
      </c>
      <c r="I82" s="288" t="s">
        <v>8</v>
      </c>
      <c r="J82" s="288" t="s">
        <v>9</v>
      </c>
      <c r="K82" s="288" t="s">
        <v>10</v>
      </c>
      <c r="L82" s="288" t="s">
        <v>11</v>
      </c>
      <c r="M82" s="288" t="s">
        <v>12</v>
      </c>
      <c r="N82" s="289" t="s">
        <v>13</v>
      </c>
      <c r="O82" s="289" t="s">
        <v>74</v>
      </c>
    </row>
    <row r="83" spans="2:15" x14ac:dyDescent="0.25">
      <c r="B83" s="148" t="s">
        <v>63</v>
      </c>
      <c r="C83" s="279"/>
      <c r="D83" s="11">
        <f>+D58/C58-1</f>
        <v>5.6030262912605266E-3</v>
      </c>
      <c r="E83" s="11">
        <f t="shared" ref="E83:N85" si="51">+E58/D58-1</f>
        <v>9.1715571857609035E-3</v>
      </c>
      <c r="F83" s="11">
        <f t="shared" si="51"/>
        <v>-1.0395919874326864E-2</v>
      </c>
      <c r="G83" s="11" t="e">
        <f t="shared" si="51"/>
        <v>#DIV/0!</v>
      </c>
      <c r="H83" s="11" t="e">
        <f t="shared" si="51"/>
        <v>#DIV/0!</v>
      </c>
      <c r="I83" s="11" t="e">
        <f t="shared" si="51"/>
        <v>#DIV/0!</v>
      </c>
      <c r="J83" s="11" t="e">
        <f t="shared" si="51"/>
        <v>#DIV/0!</v>
      </c>
      <c r="K83" s="11" t="e">
        <f t="shared" si="51"/>
        <v>#DIV/0!</v>
      </c>
      <c r="L83" s="11" t="e">
        <f t="shared" si="51"/>
        <v>#DIV/0!</v>
      </c>
      <c r="M83" s="11" t="e">
        <f t="shared" si="51"/>
        <v>#DIV/0!</v>
      </c>
      <c r="N83" s="11" t="e">
        <f t="shared" si="51"/>
        <v>#DIV/0!</v>
      </c>
      <c r="O83" s="90"/>
    </row>
    <row r="84" spans="2:15" x14ac:dyDescent="0.25">
      <c r="B84" s="148" t="s">
        <v>64</v>
      </c>
      <c r="C84" s="279"/>
      <c r="D84" s="11">
        <f>+D59/C59-1</f>
        <v>3.2104087486439781E-5</v>
      </c>
      <c r="E84" s="11">
        <f t="shared" si="51"/>
        <v>-1.4409485094845076E-3</v>
      </c>
      <c r="F84" s="11">
        <f t="shared" si="51"/>
        <v>1.5281717533730532E-3</v>
      </c>
      <c r="G84" s="11" t="e">
        <f t="shared" si="51"/>
        <v>#DIV/0!</v>
      </c>
      <c r="H84" s="11" t="e">
        <f t="shared" si="51"/>
        <v>#DIV/0!</v>
      </c>
      <c r="I84" s="11" t="e">
        <f t="shared" si="51"/>
        <v>#DIV/0!</v>
      </c>
      <c r="J84" s="11" t="e">
        <f t="shared" si="51"/>
        <v>#DIV/0!</v>
      </c>
      <c r="K84" s="11" t="e">
        <f t="shared" si="51"/>
        <v>#DIV/0!</v>
      </c>
      <c r="L84" s="11" t="e">
        <f t="shared" si="51"/>
        <v>#DIV/0!</v>
      </c>
      <c r="M84" s="11" t="e">
        <f t="shared" si="51"/>
        <v>#DIV/0!</v>
      </c>
      <c r="N84" s="11" t="e">
        <f t="shared" si="51"/>
        <v>#DIV/0!</v>
      </c>
      <c r="O84" s="290"/>
    </row>
    <row r="85" spans="2:15" x14ac:dyDescent="0.25">
      <c r="B85" s="148" t="s">
        <v>65</v>
      </c>
      <c r="C85" s="279"/>
      <c r="D85" s="11">
        <f>+D60/C60-1</f>
        <v>0.15385756112949456</v>
      </c>
      <c r="E85" s="11">
        <f t="shared" si="51"/>
        <v>-8.0079609771299798E-2</v>
      </c>
      <c r="F85" s="11">
        <f t="shared" si="51"/>
        <v>-7.4722704504333826E-2</v>
      </c>
      <c r="G85" s="11" t="e">
        <f t="shared" si="51"/>
        <v>#DIV/0!</v>
      </c>
      <c r="H85" s="11" t="e">
        <f t="shared" si="51"/>
        <v>#DIV/0!</v>
      </c>
      <c r="I85" s="11" t="e">
        <f t="shared" si="51"/>
        <v>#DIV/0!</v>
      </c>
      <c r="J85" s="11" t="e">
        <f t="shared" si="51"/>
        <v>#DIV/0!</v>
      </c>
      <c r="K85" s="11" t="e">
        <f t="shared" si="51"/>
        <v>#DIV/0!</v>
      </c>
      <c r="L85" s="11" t="e">
        <f t="shared" si="51"/>
        <v>#DIV/0!</v>
      </c>
      <c r="M85" s="11" t="e">
        <f t="shared" si="51"/>
        <v>#DIV/0!</v>
      </c>
      <c r="N85" s="11" t="e">
        <f t="shared" si="51"/>
        <v>#DIV/0!</v>
      </c>
      <c r="O85" s="290"/>
    </row>
    <row r="86" spans="2:15" x14ac:dyDescent="0.25">
      <c r="B86" s="148" t="s">
        <v>114</v>
      </c>
      <c r="C86" s="279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290"/>
    </row>
    <row r="87" spans="2:15" x14ac:dyDescent="0.25">
      <c r="B87" s="148" t="s">
        <v>66</v>
      </c>
      <c r="C87" s="279"/>
      <c r="D87" s="11">
        <f t="shared" ref="D87:N87" si="52">+D62/C62-1</f>
        <v>3.0325534033062151E-3</v>
      </c>
      <c r="E87" s="11">
        <f t="shared" si="52"/>
        <v>4.5352011158643624E-3</v>
      </c>
      <c r="F87" s="11">
        <f t="shared" si="52"/>
        <v>2.257276278215814E-3</v>
      </c>
      <c r="G87" s="11" t="e">
        <f t="shared" si="52"/>
        <v>#DIV/0!</v>
      </c>
      <c r="H87" s="11" t="e">
        <f t="shared" si="52"/>
        <v>#DIV/0!</v>
      </c>
      <c r="I87" s="11" t="e">
        <f t="shared" si="52"/>
        <v>#DIV/0!</v>
      </c>
      <c r="J87" s="11" t="e">
        <f t="shared" si="52"/>
        <v>#DIV/0!</v>
      </c>
      <c r="K87" s="11" t="e">
        <f t="shared" si="52"/>
        <v>#DIV/0!</v>
      </c>
      <c r="L87" s="11" t="e">
        <f t="shared" si="52"/>
        <v>#DIV/0!</v>
      </c>
      <c r="M87" s="11" t="e">
        <f t="shared" si="52"/>
        <v>#DIV/0!</v>
      </c>
      <c r="N87" s="11" t="e">
        <f t="shared" si="52"/>
        <v>#DIV/0!</v>
      </c>
      <c r="O87" s="290"/>
    </row>
    <row r="88" spans="2:15" x14ac:dyDescent="0.25">
      <c r="B88" s="164" t="s">
        <v>67</v>
      </c>
      <c r="C88" s="29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90"/>
    </row>
    <row r="89" spans="2:15" x14ac:dyDescent="0.25">
      <c r="B89" s="199" t="s">
        <v>14</v>
      </c>
      <c r="C89" s="296"/>
      <c r="D89" s="295">
        <f t="shared" ref="D89:N89" si="53">+D64/C64-1</f>
        <v>0.11272543607715435</v>
      </c>
      <c r="E89" s="295">
        <f t="shared" si="53"/>
        <v>-5.8055889178775244E-2</v>
      </c>
      <c r="F89" s="92">
        <f t="shared" si="53"/>
        <v>-6.617828443933782E-2</v>
      </c>
      <c r="G89" s="92" t="e">
        <f t="shared" si="53"/>
        <v>#DIV/0!</v>
      </c>
      <c r="H89" s="295" t="e">
        <f t="shared" si="53"/>
        <v>#DIV/0!</v>
      </c>
      <c r="I89" s="92" t="e">
        <f t="shared" si="53"/>
        <v>#DIV/0!</v>
      </c>
      <c r="J89" s="92" t="e">
        <f t="shared" si="53"/>
        <v>#DIV/0!</v>
      </c>
      <c r="K89" s="92" t="e">
        <f t="shared" si="53"/>
        <v>#DIV/0!</v>
      </c>
      <c r="L89" s="92" t="e">
        <f t="shared" si="53"/>
        <v>#DIV/0!</v>
      </c>
      <c r="M89" s="295" t="e">
        <f t="shared" si="53"/>
        <v>#DIV/0!</v>
      </c>
      <c r="N89" s="316" t="e">
        <f t="shared" si="53"/>
        <v>#DIV/0!</v>
      </c>
      <c r="O89" s="93"/>
    </row>
    <row r="90" spans="2:15" x14ac:dyDescent="0.25">
      <c r="B90" s="152" t="s">
        <v>76</v>
      </c>
      <c r="C90" s="296"/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3"/>
      <c r="O90" s="32"/>
    </row>
    <row r="91" spans="2:15" x14ac:dyDescent="0.25">
      <c r="B91" s="192" t="s">
        <v>16</v>
      </c>
      <c r="C91" s="287" t="s">
        <v>2</v>
      </c>
      <c r="D91" s="287" t="s">
        <v>3</v>
      </c>
      <c r="E91" s="287" t="s">
        <v>4</v>
      </c>
      <c r="F91" s="288" t="s">
        <v>71</v>
      </c>
      <c r="G91" s="288" t="s">
        <v>72</v>
      </c>
      <c r="H91" s="288" t="s">
        <v>73</v>
      </c>
      <c r="I91" s="288" t="s">
        <v>8</v>
      </c>
      <c r="J91" s="288" t="s">
        <v>9</v>
      </c>
      <c r="K91" s="288" t="s">
        <v>77</v>
      </c>
      <c r="L91" s="288" t="s">
        <v>78</v>
      </c>
      <c r="M91" s="288" t="s">
        <v>79</v>
      </c>
      <c r="N91" s="288" t="s">
        <v>80</v>
      </c>
      <c r="O91" s="297" t="s">
        <v>74</v>
      </c>
    </row>
    <row r="92" spans="2:15" x14ac:dyDescent="0.25">
      <c r="B92" s="148"/>
      <c r="C92" s="298"/>
      <c r="D92" s="298"/>
      <c r="E92" s="298"/>
      <c r="F92" s="298"/>
      <c r="G92" s="298"/>
      <c r="H92" s="298"/>
      <c r="I92" s="298"/>
      <c r="J92" s="298"/>
      <c r="K92" s="298"/>
      <c r="L92" s="298"/>
      <c r="M92" s="298"/>
      <c r="N92" s="298"/>
      <c r="O92" s="299"/>
    </row>
    <row r="93" spans="2:15" x14ac:dyDescent="0.25">
      <c r="B93" s="148" t="s">
        <v>63</v>
      </c>
      <c r="C93" s="298"/>
      <c r="D93" s="298">
        <f>(D22/C22)-1</f>
        <v>-4.90629535083702E-2</v>
      </c>
      <c r="E93" s="298">
        <f t="shared" ref="D93:N95" si="54">(E22/D22)-1</f>
        <v>-5.0210349777569441E-2</v>
      </c>
      <c r="F93" s="298">
        <f t="shared" si="54"/>
        <v>7.5776734441929783E-2</v>
      </c>
      <c r="G93" s="298">
        <f t="shared" si="54"/>
        <v>-1</v>
      </c>
      <c r="H93" s="298" t="e">
        <f t="shared" si="54"/>
        <v>#DIV/0!</v>
      </c>
      <c r="I93" s="298" t="e">
        <f t="shared" si="54"/>
        <v>#DIV/0!</v>
      </c>
      <c r="J93" s="298" t="e">
        <f t="shared" si="54"/>
        <v>#DIV/0!</v>
      </c>
      <c r="K93" s="298" t="e">
        <f t="shared" si="54"/>
        <v>#DIV/0!</v>
      </c>
      <c r="L93" s="298" t="e">
        <f t="shared" si="54"/>
        <v>#DIV/0!</v>
      </c>
      <c r="M93" s="298" t="e">
        <f t="shared" si="54"/>
        <v>#DIV/0!</v>
      </c>
      <c r="N93" s="298" t="e">
        <f t="shared" si="54"/>
        <v>#DIV/0!</v>
      </c>
      <c r="O93" s="300" t="e">
        <f>SUM(D93:N93)</f>
        <v>#DIV/0!</v>
      </c>
    </row>
    <row r="94" spans="2:15" x14ac:dyDescent="0.25">
      <c r="B94" s="148" t="s">
        <v>64</v>
      </c>
      <c r="C94" s="298"/>
      <c r="D94" s="298">
        <f t="shared" si="54"/>
        <v>-1.7070104002725461E-4</v>
      </c>
      <c r="E94" s="298">
        <f t="shared" si="54"/>
        <v>-3.4633242416040488E-2</v>
      </c>
      <c r="F94" s="298">
        <f t="shared" si="54"/>
        <v>7.613403040184985E-2</v>
      </c>
      <c r="G94" s="298">
        <f t="shared" si="54"/>
        <v>-1</v>
      </c>
      <c r="H94" s="298" t="e">
        <f t="shared" si="54"/>
        <v>#DIV/0!</v>
      </c>
      <c r="I94" s="298" t="e">
        <f t="shared" si="54"/>
        <v>#DIV/0!</v>
      </c>
      <c r="J94" s="298" t="e">
        <f t="shared" si="54"/>
        <v>#DIV/0!</v>
      </c>
      <c r="K94" s="298" t="e">
        <f t="shared" si="54"/>
        <v>#DIV/0!</v>
      </c>
      <c r="L94" s="298" t="e">
        <f t="shared" si="54"/>
        <v>#DIV/0!</v>
      </c>
      <c r="M94" s="298" t="e">
        <f t="shared" si="54"/>
        <v>#DIV/0!</v>
      </c>
      <c r="N94" s="298" t="e">
        <f t="shared" si="54"/>
        <v>#DIV/0!</v>
      </c>
      <c r="O94" s="300">
        <f>SUM(C94:E94)</f>
        <v>-3.4803943456067743E-2</v>
      </c>
    </row>
    <row r="95" spans="2:15" x14ac:dyDescent="0.25">
      <c r="B95" s="148" t="s">
        <v>65</v>
      </c>
      <c r="C95" s="298"/>
      <c r="D95" s="298">
        <f t="shared" si="54"/>
        <v>-0.22980819890815729</v>
      </c>
      <c r="E95" s="298">
        <f t="shared" si="54"/>
        <v>0.17350190059649861</v>
      </c>
      <c r="F95" s="298">
        <f t="shared" si="54"/>
        <v>0.2526292561495731</v>
      </c>
      <c r="G95" s="298">
        <f t="shared" si="54"/>
        <v>-1</v>
      </c>
      <c r="H95" s="298" t="e">
        <f t="shared" si="54"/>
        <v>#DIV/0!</v>
      </c>
      <c r="I95" s="298" t="e">
        <f t="shared" si="54"/>
        <v>#DIV/0!</v>
      </c>
      <c r="J95" s="298" t="e">
        <f t="shared" si="54"/>
        <v>#DIV/0!</v>
      </c>
      <c r="K95" s="298" t="e">
        <f t="shared" si="54"/>
        <v>#DIV/0!</v>
      </c>
      <c r="L95" s="298" t="e">
        <f t="shared" si="54"/>
        <v>#DIV/0!</v>
      </c>
      <c r="M95" s="298" t="e">
        <f t="shared" si="54"/>
        <v>#DIV/0!</v>
      </c>
      <c r="N95" s="298" t="e">
        <f t="shared" si="54"/>
        <v>#DIV/0!</v>
      </c>
      <c r="O95" s="300">
        <f>SUM(C95:E95)</f>
        <v>-5.6306298311658676E-2</v>
      </c>
    </row>
    <row r="96" spans="2:15" x14ac:dyDescent="0.25">
      <c r="B96" s="148" t="s">
        <v>114</v>
      </c>
      <c r="C96" s="298"/>
      <c r="D96" s="298"/>
      <c r="E96" s="298"/>
      <c r="F96" s="298"/>
      <c r="G96" s="298"/>
      <c r="H96" s="298"/>
      <c r="I96" s="298"/>
      <c r="J96" s="298"/>
      <c r="K96" s="298"/>
      <c r="L96" s="298"/>
      <c r="M96" s="298"/>
      <c r="N96" s="298"/>
      <c r="O96" s="300"/>
    </row>
    <row r="97" spans="2:15" x14ac:dyDescent="0.25">
      <c r="B97" s="148" t="s">
        <v>66</v>
      </c>
      <c r="C97" s="298"/>
      <c r="D97" s="298">
        <f>(D26/C26)-1</f>
        <v>-1.3893559406027434E-3</v>
      </c>
      <c r="E97" s="298">
        <f t="shared" ref="E97:N97" si="55">(E26/D26)-1</f>
        <v>6.9121361159107941E-4</v>
      </c>
      <c r="F97" s="298">
        <f t="shared" si="55"/>
        <v>-1.2397828608875505E-3</v>
      </c>
      <c r="G97" s="298">
        <f t="shared" si="55"/>
        <v>-1</v>
      </c>
      <c r="H97" s="298" t="e">
        <f t="shared" si="55"/>
        <v>#DIV/0!</v>
      </c>
      <c r="I97" s="298" t="e">
        <f t="shared" si="55"/>
        <v>#DIV/0!</v>
      </c>
      <c r="J97" s="298" t="e">
        <f t="shared" si="55"/>
        <v>#DIV/0!</v>
      </c>
      <c r="K97" s="298" t="e">
        <f t="shared" si="55"/>
        <v>#DIV/0!</v>
      </c>
      <c r="L97" s="298" t="e">
        <f t="shared" si="55"/>
        <v>#DIV/0!</v>
      </c>
      <c r="M97" s="298" t="e">
        <f t="shared" si="55"/>
        <v>#DIV/0!</v>
      </c>
      <c r="N97" s="298" t="e">
        <f t="shared" si="55"/>
        <v>#DIV/0!</v>
      </c>
      <c r="O97" s="300">
        <f>SUM(C97:E97)</f>
        <v>-6.9814232901166395E-4</v>
      </c>
    </row>
    <row r="98" spans="2:15" x14ac:dyDescent="0.25">
      <c r="B98" s="164" t="s">
        <v>67</v>
      </c>
      <c r="C98" s="301"/>
      <c r="D98" s="298"/>
      <c r="E98" s="298"/>
      <c r="F98" s="298"/>
      <c r="G98" s="298"/>
      <c r="H98" s="298"/>
      <c r="I98" s="298"/>
      <c r="J98" s="298"/>
      <c r="K98" s="298"/>
      <c r="L98" s="298"/>
      <c r="M98" s="298"/>
      <c r="N98" s="298"/>
      <c r="O98" s="300"/>
    </row>
    <row r="99" spans="2:15" x14ac:dyDescent="0.25">
      <c r="B99" s="143" t="s">
        <v>14</v>
      </c>
      <c r="C99" s="302"/>
      <c r="D99" s="303">
        <f t="shared" ref="D99:N99" si="56">(D28/C28)-1</f>
        <v>-0.17964874492437588</v>
      </c>
      <c r="E99" s="303">
        <f t="shared" si="56"/>
        <v>7.9032047374379522E-2</v>
      </c>
      <c r="F99" s="303">
        <f t="shared" si="56"/>
        <v>0.18450422130350974</v>
      </c>
      <c r="G99" s="303">
        <f t="shared" si="56"/>
        <v>-1</v>
      </c>
      <c r="H99" s="303" t="e">
        <f t="shared" si="56"/>
        <v>#DIV/0!</v>
      </c>
      <c r="I99" s="303" t="e">
        <f t="shared" si="56"/>
        <v>#DIV/0!</v>
      </c>
      <c r="J99" s="303" t="e">
        <f t="shared" si="56"/>
        <v>#DIV/0!</v>
      </c>
      <c r="K99" s="303" t="e">
        <f t="shared" si="56"/>
        <v>#DIV/0!</v>
      </c>
      <c r="L99" s="303" t="e">
        <f t="shared" si="56"/>
        <v>#DIV/0!</v>
      </c>
      <c r="M99" s="303" t="e">
        <f t="shared" si="56"/>
        <v>#DIV/0!</v>
      </c>
      <c r="N99" s="304" t="e">
        <f t="shared" si="56"/>
        <v>#DIV/0!</v>
      </c>
      <c r="O99" s="293">
        <f>SUM(C99:E99)</f>
        <v>-0.10061669754999636</v>
      </c>
    </row>
    <row r="100" spans="2:15" x14ac:dyDescent="0.25"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</row>
    <row r="101" spans="2:15" x14ac:dyDescent="0.25">
      <c r="B101" s="98" t="s">
        <v>173</v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</row>
    <row r="102" spans="2:15" x14ac:dyDescent="0.25">
      <c r="B102" s="192" t="s">
        <v>16</v>
      </c>
      <c r="C102" s="287" t="s">
        <v>2</v>
      </c>
      <c r="D102" s="287" t="s">
        <v>3</v>
      </c>
      <c r="E102" s="287" t="s">
        <v>4</v>
      </c>
      <c r="F102" s="288" t="s">
        <v>71</v>
      </c>
      <c r="G102" s="288" t="s">
        <v>72</v>
      </c>
      <c r="H102" s="288" t="s">
        <v>73</v>
      </c>
      <c r="I102" s="288" t="s">
        <v>8</v>
      </c>
      <c r="J102" s="288" t="s">
        <v>9</v>
      </c>
      <c r="K102" s="288" t="s">
        <v>77</v>
      </c>
      <c r="L102" s="288" t="s">
        <v>78</v>
      </c>
      <c r="M102" s="288" t="s">
        <v>79</v>
      </c>
      <c r="N102" s="288" t="s">
        <v>80</v>
      </c>
      <c r="O102" s="297" t="s">
        <v>74</v>
      </c>
    </row>
    <row r="103" spans="2:15" x14ac:dyDescent="0.25">
      <c r="B103" s="148"/>
      <c r="C103" s="298"/>
      <c r="D103" s="298"/>
      <c r="E103" s="298"/>
      <c r="F103" s="298"/>
      <c r="G103" s="298"/>
      <c r="H103" s="298"/>
      <c r="I103" s="298"/>
      <c r="J103" s="298"/>
      <c r="K103" s="298"/>
      <c r="L103" s="298"/>
      <c r="M103" s="298"/>
      <c r="N103" s="298"/>
      <c r="O103" s="299"/>
    </row>
    <row r="104" spans="2:15" x14ac:dyDescent="0.25">
      <c r="B104" s="148" t="s">
        <v>63</v>
      </c>
      <c r="C104" s="298"/>
      <c r="D104" s="298">
        <f>(D34/C34)-1</f>
        <v>-4.3734828235544088E-2</v>
      </c>
      <c r="E104" s="298">
        <f t="shared" ref="E104:N104" si="57">(E34/D34)-1</f>
        <v>-4.1499299686110547E-2</v>
      </c>
      <c r="F104" s="298">
        <f t="shared" si="57"/>
        <v>6.4593045708006391E-2</v>
      </c>
      <c r="G104" s="298">
        <f t="shared" si="57"/>
        <v>-1</v>
      </c>
      <c r="H104" s="298" t="e">
        <f t="shared" si="57"/>
        <v>#DIV/0!</v>
      </c>
      <c r="I104" s="298" t="e">
        <f t="shared" si="57"/>
        <v>#DIV/0!</v>
      </c>
      <c r="J104" s="298" t="e">
        <f t="shared" si="57"/>
        <v>#DIV/0!</v>
      </c>
      <c r="K104" s="298" t="e">
        <f t="shared" si="57"/>
        <v>#DIV/0!</v>
      </c>
      <c r="L104" s="298" t="e">
        <f t="shared" si="57"/>
        <v>#DIV/0!</v>
      </c>
      <c r="M104" s="298" t="e">
        <f t="shared" si="57"/>
        <v>#DIV/0!</v>
      </c>
      <c r="N104" s="298" t="e">
        <f t="shared" si="57"/>
        <v>#DIV/0!</v>
      </c>
      <c r="O104" s="300">
        <f>SUM(C104:E104)</f>
        <v>-8.5234127921654634E-2</v>
      </c>
    </row>
    <row r="105" spans="2:15" x14ac:dyDescent="0.25">
      <c r="B105" s="148" t="s">
        <v>64</v>
      </c>
      <c r="C105" s="298"/>
      <c r="D105" s="298">
        <f t="shared" ref="D105:N110" si="58">(D35/C35)-1</f>
        <v>-1.3860243274177453E-4</v>
      </c>
      <c r="E105" s="298">
        <f t="shared" si="58"/>
        <v>-3.6024286206487122E-2</v>
      </c>
      <c r="F105" s="298">
        <f t="shared" si="58"/>
        <v>7.7778548029953543E-2</v>
      </c>
      <c r="G105" s="298">
        <f t="shared" si="58"/>
        <v>-1</v>
      </c>
      <c r="H105" s="298" t="e">
        <f t="shared" si="58"/>
        <v>#DIV/0!</v>
      </c>
      <c r="I105" s="298" t="e">
        <f t="shared" si="58"/>
        <v>#DIV/0!</v>
      </c>
      <c r="J105" s="298" t="e">
        <f t="shared" si="58"/>
        <v>#DIV/0!</v>
      </c>
      <c r="K105" s="298" t="e">
        <f t="shared" si="58"/>
        <v>#DIV/0!</v>
      </c>
      <c r="L105" s="298" t="e">
        <f t="shared" si="58"/>
        <v>#DIV/0!</v>
      </c>
      <c r="M105" s="298" t="e">
        <f t="shared" si="58"/>
        <v>#DIV/0!</v>
      </c>
      <c r="N105" s="298" t="e">
        <f t="shared" si="58"/>
        <v>#DIV/0!</v>
      </c>
      <c r="O105" s="300">
        <f>SUM(C105:E105)</f>
        <v>-3.6162888639228896E-2</v>
      </c>
    </row>
    <row r="106" spans="2:15" x14ac:dyDescent="0.25">
      <c r="B106" s="148" t="s">
        <v>65</v>
      </c>
      <c r="C106" s="298"/>
      <c r="D106" s="298">
        <f t="shared" si="58"/>
        <v>-0.11130836679023359</v>
      </c>
      <c r="E106" s="298">
        <f t="shared" si="58"/>
        <v>7.9528326330852384E-2</v>
      </c>
      <c r="F106" s="298">
        <f t="shared" si="58"/>
        <v>0.15902941038882501</v>
      </c>
      <c r="G106" s="298">
        <f t="shared" si="58"/>
        <v>-1</v>
      </c>
      <c r="H106" s="298" t="e">
        <f t="shared" si="58"/>
        <v>#DIV/0!</v>
      </c>
      <c r="I106" s="298" t="e">
        <f t="shared" si="58"/>
        <v>#DIV/0!</v>
      </c>
      <c r="J106" s="298" t="e">
        <f t="shared" si="58"/>
        <v>#DIV/0!</v>
      </c>
      <c r="K106" s="298" t="e">
        <f t="shared" si="58"/>
        <v>#DIV/0!</v>
      </c>
      <c r="L106" s="298" t="e">
        <f t="shared" si="58"/>
        <v>#DIV/0!</v>
      </c>
      <c r="M106" s="298" t="e">
        <f t="shared" si="58"/>
        <v>#DIV/0!</v>
      </c>
      <c r="N106" s="298" t="e">
        <f t="shared" si="58"/>
        <v>#DIV/0!</v>
      </c>
      <c r="O106" s="300">
        <f>SUM(C106:E106)</f>
        <v>-3.1780040459381209E-2</v>
      </c>
    </row>
    <row r="107" spans="2:15" x14ac:dyDescent="0.25">
      <c r="B107" s="148" t="s">
        <v>114</v>
      </c>
      <c r="C107" s="298"/>
      <c r="D107" s="298" t="e">
        <f t="shared" si="58"/>
        <v>#DIV/0!</v>
      </c>
      <c r="E107" s="298" t="e">
        <f t="shared" si="58"/>
        <v>#DIV/0!</v>
      </c>
      <c r="F107" s="298" t="e">
        <f t="shared" si="58"/>
        <v>#DIV/0!</v>
      </c>
      <c r="G107" s="298" t="e">
        <f t="shared" si="58"/>
        <v>#DIV/0!</v>
      </c>
      <c r="H107" s="298" t="e">
        <f t="shared" si="58"/>
        <v>#DIV/0!</v>
      </c>
      <c r="I107" s="298" t="e">
        <f t="shared" si="58"/>
        <v>#DIV/0!</v>
      </c>
      <c r="J107" s="298" t="e">
        <f t="shared" si="58"/>
        <v>#DIV/0!</v>
      </c>
      <c r="K107" s="298" t="e">
        <f t="shared" si="58"/>
        <v>#DIV/0!</v>
      </c>
      <c r="L107" s="298" t="e">
        <f t="shared" si="58"/>
        <v>#DIV/0!</v>
      </c>
      <c r="M107" s="298" t="e">
        <f t="shared" si="58"/>
        <v>#DIV/0!</v>
      </c>
      <c r="N107" s="298" t="e">
        <f t="shared" si="58"/>
        <v>#DIV/0!</v>
      </c>
      <c r="O107" s="300"/>
    </row>
    <row r="108" spans="2:15" x14ac:dyDescent="0.25">
      <c r="B108" s="148" t="s">
        <v>66</v>
      </c>
      <c r="C108" s="298"/>
      <c r="D108" s="298">
        <f t="shared" si="58"/>
        <v>1.638984166617341E-3</v>
      </c>
      <c r="E108" s="298">
        <f t="shared" si="58"/>
        <v>5.2295495201979403E-3</v>
      </c>
      <c r="F108" s="298">
        <f t="shared" si="58"/>
        <v>1.0146948848863691E-3</v>
      </c>
      <c r="G108" s="298">
        <f t="shared" si="58"/>
        <v>-1</v>
      </c>
      <c r="H108" s="298" t="e">
        <f t="shared" si="58"/>
        <v>#DIV/0!</v>
      </c>
      <c r="I108" s="298" t="e">
        <f t="shared" si="58"/>
        <v>#DIV/0!</v>
      </c>
      <c r="J108" s="298" t="e">
        <f t="shared" si="58"/>
        <v>#DIV/0!</v>
      </c>
      <c r="K108" s="298" t="e">
        <f t="shared" si="58"/>
        <v>#DIV/0!</v>
      </c>
      <c r="L108" s="298" t="e">
        <f t="shared" si="58"/>
        <v>#DIV/0!</v>
      </c>
      <c r="M108" s="298" t="e">
        <f t="shared" si="58"/>
        <v>#DIV/0!</v>
      </c>
      <c r="N108" s="298" t="e">
        <f t="shared" si="58"/>
        <v>#DIV/0!</v>
      </c>
      <c r="O108" s="300">
        <f>SUM(C108:E108)</f>
        <v>6.8685336868152813E-3</v>
      </c>
    </row>
    <row r="109" spans="2:15" x14ac:dyDescent="0.25">
      <c r="B109" s="164" t="s">
        <v>67</v>
      </c>
      <c r="C109" s="301"/>
      <c r="D109" s="298">
        <f t="shared" si="58"/>
        <v>-0.34015568355653414</v>
      </c>
      <c r="E109" s="298">
        <f t="shared" si="58"/>
        <v>-0.12173132435135758</v>
      </c>
      <c r="F109" s="298">
        <f t="shared" si="58"/>
        <v>-4.9550211267333499E-2</v>
      </c>
      <c r="G109" s="298">
        <f t="shared" si="58"/>
        <v>-1</v>
      </c>
      <c r="H109" s="298" t="e">
        <f t="shared" si="58"/>
        <v>#DIV/0!</v>
      </c>
      <c r="I109" s="298" t="e">
        <f t="shared" si="58"/>
        <v>#DIV/0!</v>
      </c>
      <c r="J109" s="298" t="e">
        <f t="shared" si="58"/>
        <v>#DIV/0!</v>
      </c>
      <c r="K109" s="298" t="e">
        <f t="shared" si="58"/>
        <v>#DIV/0!</v>
      </c>
      <c r="L109" s="298" t="e">
        <f t="shared" si="58"/>
        <v>#DIV/0!</v>
      </c>
      <c r="M109" s="298" t="e">
        <f t="shared" si="58"/>
        <v>#DIV/0!</v>
      </c>
      <c r="N109" s="298" t="e">
        <f t="shared" si="58"/>
        <v>#DIV/0!</v>
      </c>
      <c r="O109" s="300"/>
    </row>
    <row r="110" spans="2:15" x14ac:dyDescent="0.25">
      <c r="B110" s="143" t="s">
        <v>14</v>
      </c>
      <c r="C110" s="302"/>
      <c r="D110" s="298">
        <f t="shared" si="58"/>
        <v>-8.7174291959535077E-2</v>
      </c>
      <c r="E110" s="298">
        <f t="shared" si="58"/>
        <v>1.6387882411665444E-2</v>
      </c>
      <c r="F110" s="298">
        <f t="shared" si="58"/>
        <v>0.10611576402648959</v>
      </c>
      <c r="G110" s="298">
        <f t="shared" si="58"/>
        <v>-1</v>
      </c>
      <c r="H110" s="298" t="e">
        <f t="shared" si="58"/>
        <v>#DIV/0!</v>
      </c>
      <c r="I110" s="298" t="e">
        <f t="shared" si="58"/>
        <v>#DIV/0!</v>
      </c>
      <c r="J110" s="298" t="e">
        <f t="shared" si="58"/>
        <v>#DIV/0!</v>
      </c>
      <c r="K110" s="298" t="e">
        <f t="shared" si="58"/>
        <v>#DIV/0!</v>
      </c>
      <c r="L110" s="298" t="e">
        <f t="shared" si="58"/>
        <v>#DIV/0!</v>
      </c>
      <c r="M110" s="298" t="e">
        <f t="shared" si="58"/>
        <v>#DIV/0!</v>
      </c>
      <c r="N110" s="298" t="e">
        <f t="shared" si="58"/>
        <v>#DIV/0!</v>
      </c>
      <c r="O110" s="293">
        <f>SUM(C110:E110)</f>
        <v>-7.0786409547869633E-2</v>
      </c>
    </row>
  </sheetData>
  <conditionalFormatting sqref="F126:N65544 F41:N45 F53:N57 F89:N92 F99:N103 F111:N112 F64:N69 F76:N82 F1:N9">
    <cfRule type="containsText" dxfId="152" priority="2" stopIfTrue="1" operator="containsText" text="*">
      <formula>NOT(ISERROR(SEARCH("*",F1)))</formula>
    </cfRule>
  </conditionalFormatting>
  <conditionalFormatting sqref="C118:E1048576 C83:N88 C93:N98 C111:E112 C46:N52 C58:N63 C70:N75 C41:E45 C53:E57 C64:E69 C76:E82 C89:E92 C99:E103 C104:N110 C40:N40 C1:E39 F10:N39">
    <cfRule type="containsText" dxfId="151" priority="1" operator="containsText" text="*">
      <formula>NOT(ISERROR(SEARCH("*",C1)))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I111"/>
  <sheetViews>
    <sheetView showGridLines="0" topLeftCell="B1" zoomScale="70" zoomScaleNormal="70" workbookViewId="0">
      <pane xSplit="1" topLeftCell="C1" activePane="topRight" state="frozen"/>
      <selection activeCell="B1" sqref="B1"/>
      <selection pane="topRight" activeCell="G8" sqref="G8"/>
    </sheetView>
  </sheetViews>
  <sheetFormatPr baseColWidth="10" defaultColWidth="11.42578125" defaultRowHeight="15.75" x14ac:dyDescent="0.25"/>
  <cols>
    <col min="1" max="1" width="2.85546875" style="1" hidden="1" customWidth="1"/>
    <col min="2" max="2" width="23.5703125" style="1" customWidth="1"/>
    <col min="3" max="15" width="15.42578125" style="1" customWidth="1"/>
    <col min="16" max="16" width="3.85546875" style="1" customWidth="1"/>
    <col min="17" max="17" width="4.140625" style="1" customWidth="1"/>
    <col min="18" max="18" width="19.5703125" style="1" customWidth="1"/>
    <col min="19" max="25" width="12.28515625" style="1" bestFit="1" customWidth="1"/>
    <col min="26" max="26" width="13.42578125" style="1" bestFit="1" customWidth="1"/>
    <col min="27" max="27" width="13.7109375" style="1" customWidth="1"/>
    <col min="28" max="28" width="13.28515625" style="1" bestFit="1" customWidth="1"/>
    <col min="29" max="29" width="16" style="1" bestFit="1" customWidth="1"/>
    <col min="30" max="30" width="13.7109375" style="1" customWidth="1"/>
    <col min="31" max="31" width="15.140625" style="1" bestFit="1" customWidth="1"/>
    <col min="32" max="35" width="11.42578125" style="1"/>
    <col min="36" max="36" width="22.42578125" style="1" customWidth="1"/>
    <col min="37" max="40" width="12" style="1" bestFit="1" customWidth="1"/>
    <col min="41" max="48" width="11.42578125" style="1"/>
    <col min="49" max="49" width="13.42578125" style="1" bestFit="1" customWidth="1"/>
    <col min="50" max="16384" width="11.42578125" style="1"/>
  </cols>
  <sheetData>
    <row r="1" spans="2:31" x14ac:dyDescent="0.25">
      <c r="B1" s="2" t="s">
        <v>94</v>
      </c>
      <c r="J1" s="36"/>
      <c r="K1" s="36"/>
      <c r="L1" s="36"/>
      <c r="M1" s="36"/>
      <c r="N1" s="36"/>
      <c r="O1" s="36"/>
      <c r="R1" s="2" t="str">
        <f>+B1</f>
        <v>AUTORIDAD DE FISCALIZACIÓN DE ELECTRICIDAD Y TECNOLÍA NUCLEAR (AETN)</v>
      </c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</row>
    <row r="2" spans="2:31" x14ac:dyDescent="0.25">
      <c r="B2" s="344" t="s">
        <v>143</v>
      </c>
      <c r="C2" s="345"/>
      <c r="D2" s="345"/>
      <c r="E2" s="19"/>
      <c r="F2" s="19"/>
      <c r="G2" s="19"/>
      <c r="H2" s="19"/>
      <c r="I2" s="19"/>
      <c r="J2" s="21"/>
      <c r="K2" s="21"/>
      <c r="L2" s="21"/>
      <c r="M2" s="21"/>
      <c r="N2" s="21"/>
      <c r="O2" s="21"/>
      <c r="R2" s="20" t="s">
        <v>123</v>
      </c>
      <c r="S2" s="321"/>
      <c r="T2" s="3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3" spans="2:31" x14ac:dyDescent="0.25">
      <c r="B3" s="344" t="str">
        <f>+'DELAPAZ - Concesion'!B3:D3</f>
        <v>CONSOLIDADO - con IVA</v>
      </c>
      <c r="C3" s="345"/>
      <c r="D3" s="345"/>
      <c r="E3" s="19"/>
      <c r="F3" s="19"/>
      <c r="G3" s="19"/>
      <c r="H3" s="19"/>
      <c r="I3" s="19"/>
      <c r="J3" s="21"/>
      <c r="K3" s="21"/>
      <c r="L3" s="21"/>
      <c r="M3" s="21"/>
      <c r="N3" s="21"/>
      <c r="O3" s="21"/>
      <c r="R3" s="344" t="str">
        <f>+'DELAPAZ - Concesion'!R3:T3</f>
        <v>CONSOLIDADO - sin IVA</v>
      </c>
      <c r="S3" s="345"/>
      <c r="T3" s="345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</row>
    <row r="4" spans="2:31" x14ac:dyDescent="0.25">
      <c r="B4" s="344" t="str">
        <f>+'DELAPAZ - Concesion'!B4:D4</f>
        <v>ESTADÍSTICAS GESTIÓN 2025</v>
      </c>
      <c r="C4" s="345"/>
      <c r="D4" s="345"/>
      <c r="E4" s="19"/>
      <c r="F4" s="19"/>
      <c r="G4" s="19"/>
      <c r="H4" s="19"/>
      <c r="I4" s="19"/>
      <c r="J4" s="21"/>
      <c r="K4" s="21"/>
      <c r="L4" s="21"/>
      <c r="M4" s="21"/>
      <c r="N4" s="21"/>
      <c r="O4" s="21"/>
      <c r="R4" s="20" t="str">
        <f>+B4</f>
        <v>ESTADÍSTICAS GESTIÓN 2025</v>
      </c>
      <c r="S4" s="321"/>
      <c r="T4" s="3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</row>
    <row r="5" spans="2:31" x14ac:dyDescent="0.25">
      <c r="J5" s="10"/>
      <c r="K5" s="10"/>
      <c r="L5" s="10"/>
      <c r="M5" s="25"/>
      <c r="N5" s="10"/>
      <c r="O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</row>
    <row r="6" spans="2:31" x14ac:dyDescent="0.25">
      <c r="B6" s="2" t="s">
        <v>157</v>
      </c>
      <c r="J6" s="10"/>
      <c r="K6" s="33"/>
      <c r="L6" s="10"/>
      <c r="M6" s="10"/>
      <c r="N6" s="10"/>
      <c r="O6" s="10"/>
      <c r="R6" s="18" t="s">
        <v>0</v>
      </c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</row>
    <row r="7" spans="2:31" x14ac:dyDescent="0.25"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</row>
    <row r="8" spans="2:31" x14ac:dyDescent="0.25">
      <c r="B8" s="3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4" t="s">
        <v>8</v>
      </c>
      <c r="J8" s="4" t="s">
        <v>9</v>
      </c>
      <c r="K8" s="4" t="s">
        <v>10</v>
      </c>
      <c r="L8" s="4" t="s">
        <v>11</v>
      </c>
      <c r="M8" s="4" t="s">
        <v>12</v>
      </c>
      <c r="N8" s="4" t="s">
        <v>13</v>
      </c>
      <c r="O8" s="3" t="s">
        <v>14</v>
      </c>
      <c r="R8" s="101" t="s">
        <v>1</v>
      </c>
      <c r="S8" s="4" t="s">
        <v>2</v>
      </c>
      <c r="T8" s="4" t="s">
        <v>3</v>
      </c>
      <c r="U8" s="4" t="s">
        <v>4</v>
      </c>
      <c r="V8" s="99" t="s">
        <v>5</v>
      </c>
      <c r="W8" s="99" t="s">
        <v>6</v>
      </c>
      <c r="X8" s="99" t="s">
        <v>7</v>
      </c>
      <c r="Y8" s="99" t="s">
        <v>8</v>
      </c>
      <c r="Z8" s="99" t="s">
        <v>9</v>
      </c>
      <c r="AA8" s="99" t="s">
        <v>10</v>
      </c>
      <c r="AB8" s="99" t="s">
        <v>11</v>
      </c>
      <c r="AC8" s="99" t="s">
        <v>12</v>
      </c>
      <c r="AD8" s="99" t="s">
        <v>13</v>
      </c>
      <c r="AE8" s="101" t="s">
        <v>15</v>
      </c>
    </row>
    <row r="9" spans="2:31" x14ac:dyDescent="0.25">
      <c r="B9" s="27" t="s">
        <v>16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5"/>
      <c r="R9" s="120" t="s">
        <v>16</v>
      </c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19"/>
    </row>
    <row r="10" spans="2:31" x14ac:dyDescent="0.25">
      <c r="B10" s="27" t="s">
        <v>17</v>
      </c>
      <c r="C10" s="25">
        <f>+'[96]CONSOLIDADO (2)'!B9</f>
        <v>137465</v>
      </c>
      <c r="D10" s="25">
        <f>+'[96]CONSOLIDADO (2)'!C9</f>
        <v>137754</v>
      </c>
      <c r="E10" s="25">
        <f>+'[96]CONSOLIDADO (2)'!D9</f>
        <v>137952</v>
      </c>
      <c r="F10" s="25">
        <f>+'[96]CONSOLIDADO (2)'!E9</f>
        <v>138185</v>
      </c>
      <c r="G10" s="25">
        <f>+'[96]CONSOLIDADO (2)'!F9</f>
        <v>0</v>
      </c>
      <c r="H10" s="25">
        <f>+'[96]CONSOLIDADO (2)'!G9</f>
        <v>0</v>
      </c>
      <c r="I10" s="25">
        <f>+'[96]CONSOLIDADO (2)'!H9</f>
        <v>0</v>
      </c>
      <c r="J10" s="25">
        <f>+'[96]CONSOLIDADO (2)'!I9</f>
        <v>0</v>
      </c>
      <c r="K10" s="25">
        <f>+'[96]CONSOLIDADO (2)'!J9</f>
        <v>0</v>
      </c>
      <c r="L10" s="25">
        <f>+'[96]CONSOLIDADO (2)'!K9</f>
        <v>0</v>
      </c>
      <c r="M10" s="25">
        <f>+'[96]CONSOLIDADO (2)'!L9</f>
        <v>0</v>
      </c>
      <c r="N10" s="25">
        <f>+'[96]CONSOLIDADO (2)'!M9</f>
        <v>0</v>
      </c>
      <c r="O10" s="26">
        <f>+N10</f>
        <v>0</v>
      </c>
      <c r="R10" s="27" t="str">
        <f>+B10</f>
        <v>Residencial</v>
      </c>
      <c r="S10" s="28">
        <f t="shared" ref="S10:AD15" si="0">+C10</f>
        <v>137465</v>
      </c>
      <c r="T10" s="28">
        <f t="shared" si="0"/>
        <v>137754</v>
      </c>
      <c r="U10" s="28">
        <f>+E10</f>
        <v>137952</v>
      </c>
      <c r="V10" s="28">
        <f t="shared" si="0"/>
        <v>138185</v>
      </c>
      <c r="W10" s="28">
        <f t="shared" si="0"/>
        <v>0</v>
      </c>
      <c r="X10" s="28">
        <f t="shared" si="0"/>
        <v>0</v>
      </c>
      <c r="Y10" s="28">
        <f t="shared" si="0"/>
        <v>0</v>
      </c>
      <c r="Z10" s="28">
        <f t="shared" si="0"/>
        <v>0</v>
      </c>
      <c r="AA10" s="28">
        <f t="shared" si="0"/>
        <v>0</v>
      </c>
      <c r="AB10" s="28">
        <f t="shared" si="0"/>
        <v>0</v>
      </c>
      <c r="AC10" s="28">
        <f t="shared" si="0"/>
        <v>0</v>
      </c>
      <c r="AD10" s="28">
        <f t="shared" si="0"/>
        <v>0</v>
      </c>
      <c r="AE10" s="29">
        <f>+AD10</f>
        <v>0</v>
      </c>
    </row>
    <row r="11" spans="2:31" x14ac:dyDescent="0.25">
      <c r="B11" s="27" t="s">
        <v>18</v>
      </c>
      <c r="C11" s="25">
        <f>+'[96]CONSOLIDADO (2)'!B10</f>
        <v>5952</v>
      </c>
      <c r="D11" s="25">
        <f>+'[96]CONSOLIDADO (2)'!C10</f>
        <v>5962</v>
      </c>
      <c r="E11" s="25">
        <f>+'[96]CONSOLIDADO (2)'!D10</f>
        <v>5984</v>
      </c>
      <c r="F11" s="25">
        <f>+'[96]CONSOLIDADO (2)'!E10</f>
        <v>5993</v>
      </c>
      <c r="G11" s="25">
        <f>+'[96]CONSOLIDADO (2)'!F10</f>
        <v>0</v>
      </c>
      <c r="H11" s="25">
        <f>+'[96]CONSOLIDADO (2)'!G10</f>
        <v>0</v>
      </c>
      <c r="I11" s="25">
        <f>+'[96]CONSOLIDADO (2)'!H10</f>
        <v>0</v>
      </c>
      <c r="J11" s="25">
        <f>+'[96]CONSOLIDADO (2)'!I10</f>
        <v>0</v>
      </c>
      <c r="K11" s="25">
        <f>+'[96]CONSOLIDADO (2)'!J10</f>
        <v>0</v>
      </c>
      <c r="L11" s="25">
        <f>+'[96]CONSOLIDADO (2)'!K10</f>
        <v>0</v>
      </c>
      <c r="M11" s="25">
        <f>+'[96]CONSOLIDADO (2)'!L10</f>
        <v>0</v>
      </c>
      <c r="N11" s="25">
        <f>+'[96]CONSOLIDADO (2)'!M10</f>
        <v>0</v>
      </c>
      <c r="O11" s="26">
        <f t="shared" ref="O11:O15" si="1">+N11</f>
        <v>0</v>
      </c>
      <c r="R11" s="27" t="str">
        <f t="shared" ref="R11:R15" si="2">+B11</f>
        <v>General</v>
      </c>
      <c r="S11" s="28">
        <f t="shared" si="0"/>
        <v>5952</v>
      </c>
      <c r="T11" s="28">
        <f t="shared" si="0"/>
        <v>5962</v>
      </c>
      <c r="U11" s="28">
        <f t="shared" si="0"/>
        <v>5984</v>
      </c>
      <c r="V11" s="28">
        <f t="shared" si="0"/>
        <v>5993</v>
      </c>
      <c r="W11" s="28">
        <f t="shared" si="0"/>
        <v>0</v>
      </c>
      <c r="X11" s="28">
        <f t="shared" si="0"/>
        <v>0</v>
      </c>
      <c r="Y11" s="28">
        <f t="shared" si="0"/>
        <v>0</v>
      </c>
      <c r="Z11" s="28">
        <f t="shared" si="0"/>
        <v>0</v>
      </c>
      <c r="AA11" s="28">
        <f t="shared" si="0"/>
        <v>0</v>
      </c>
      <c r="AB11" s="28">
        <f t="shared" si="0"/>
        <v>0</v>
      </c>
      <c r="AC11" s="28">
        <f t="shared" si="0"/>
        <v>0</v>
      </c>
      <c r="AD11" s="28">
        <f t="shared" si="0"/>
        <v>0</v>
      </c>
      <c r="AE11" s="29">
        <f t="shared" ref="AE11:AE15" si="3">+AD11</f>
        <v>0</v>
      </c>
    </row>
    <row r="12" spans="2:31" x14ac:dyDescent="0.25">
      <c r="B12" s="27" t="s">
        <v>19</v>
      </c>
      <c r="C12" s="25">
        <f>+'[96]CONSOLIDADO (2)'!B11</f>
        <v>52</v>
      </c>
      <c r="D12" s="25">
        <f>+'[96]CONSOLIDADO (2)'!C11</f>
        <v>53</v>
      </c>
      <c r="E12" s="25">
        <f>+'[96]CONSOLIDADO (2)'!D11</f>
        <v>53</v>
      </c>
      <c r="F12" s="25">
        <f>+'[96]CONSOLIDADO (2)'!E11</f>
        <v>53</v>
      </c>
      <c r="G12" s="25">
        <f>+'[96]CONSOLIDADO (2)'!F11</f>
        <v>0</v>
      </c>
      <c r="H12" s="25">
        <f>+'[96]CONSOLIDADO (2)'!G11</f>
        <v>0</v>
      </c>
      <c r="I12" s="25">
        <f>+'[96]CONSOLIDADO (2)'!H11</f>
        <v>0</v>
      </c>
      <c r="J12" s="25">
        <f>+'[96]CONSOLIDADO (2)'!I11</f>
        <v>0</v>
      </c>
      <c r="K12" s="25">
        <f>+'[96]CONSOLIDADO (2)'!J11</f>
        <v>0</v>
      </c>
      <c r="L12" s="25">
        <f>+'[96]CONSOLIDADO (2)'!K11</f>
        <v>0</v>
      </c>
      <c r="M12" s="25">
        <f>+'[96]CONSOLIDADO (2)'!L11</f>
        <v>0</v>
      </c>
      <c r="N12" s="25">
        <f>+'[96]CONSOLIDADO (2)'!M11</f>
        <v>0</v>
      </c>
      <c r="O12" s="26">
        <f t="shared" si="1"/>
        <v>0</v>
      </c>
      <c r="R12" s="27" t="str">
        <f t="shared" si="2"/>
        <v>Industrial</v>
      </c>
      <c r="S12" s="28">
        <f t="shared" si="0"/>
        <v>52</v>
      </c>
      <c r="T12" s="28">
        <f t="shared" si="0"/>
        <v>53</v>
      </c>
      <c r="U12" s="28">
        <f t="shared" si="0"/>
        <v>53</v>
      </c>
      <c r="V12" s="28">
        <f t="shared" si="0"/>
        <v>53</v>
      </c>
      <c r="W12" s="28">
        <f t="shared" si="0"/>
        <v>0</v>
      </c>
      <c r="X12" s="28">
        <f t="shared" si="0"/>
        <v>0</v>
      </c>
      <c r="Y12" s="28">
        <f t="shared" si="0"/>
        <v>0</v>
      </c>
      <c r="Z12" s="28">
        <f t="shared" si="0"/>
        <v>0</v>
      </c>
      <c r="AA12" s="28">
        <f t="shared" si="0"/>
        <v>0</v>
      </c>
      <c r="AB12" s="28">
        <f t="shared" si="0"/>
        <v>0</v>
      </c>
      <c r="AC12" s="28">
        <f t="shared" si="0"/>
        <v>0</v>
      </c>
      <c r="AD12" s="28">
        <f t="shared" si="0"/>
        <v>0</v>
      </c>
      <c r="AE12" s="29">
        <f t="shared" si="3"/>
        <v>0</v>
      </c>
    </row>
    <row r="13" spans="2:31" x14ac:dyDescent="0.25">
      <c r="B13" s="27" t="s">
        <v>20</v>
      </c>
      <c r="C13" s="25">
        <f>+'[96]CONSOLIDADO (2)'!B12</f>
        <v>62</v>
      </c>
      <c r="D13" s="25">
        <f>+'[96]CONSOLIDADO (2)'!C12</f>
        <v>64</v>
      </c>
      <c r="E13" s="25">
        <f>+'[96]CONSOLIDADO (2)'!D12</f>
        <v>64</v>
      </c>
      <c r="F13" s="25">
        <f>+'[96]CONSOLIDADO (2)'!E12</f>
        <v>84</v>
      </c>
      <c r="G13" s="25">
        <f>+'[96]CONSOLIDADO (2)'!F12</f>
        <v>0</v>
      </c>
      <c r="H13" s="25">
        <f>+'[96]CONSOLIDADO (2)'!G12</f>
        <v>0</v>
      </c>
      <c r="I13" s="25">
        <f>+'[96]CONSOLIDADO (2)'!H12</f>
        <v>0</v>
      </c>
      <c r="J13" s="25">
        <f>+'[96]CONSOLIDADO (2)'!I12</f>
        <v>0</v>
      </c>
      <c r="K13" s="25">
        <f>+'[96]CONSOLIDADO (2)'!J12</f>
        <v>0</v>
      </c>
      <c r="L13" s="25">
        <f>+'[96]CONSOLIDADO (2)'!K12</f>
        <v>0</v>
      </c>
      <c r="M13" s="25">
        <f>+'[96]CONSOLIDADO (2)'!L12</f>
        <v>0</v>
      </c>
      <c r="N13" s="25">
        <f>+'[96]CONSOLIDADO (2)'!M12</f>
        <v>0</v>
      </c>
      <c r="O13" s="26">
        <f t="shared" si="1"/>
        <v>0</v>
      </c>
      <c r="R13" s="27" t="str">
        <f t="shared" si="2"/>
        <v>Mineria</v>
      </c>
      <c r="S13" s="28">
        <f t="shared" si="0"/>
        <v>62</v>
      </c>
      <c r="T13" s="28">
        <f t="shared" si="0"/>
        <v>64</v>
      </c>
      <c r="U13" s="28">
        <f t="shared" si="0"/>
        <v>64</v>
      </c>
      <c r="V13" s="28">
        <f t="shared" si="0"/>
        <v>84</v>
      </c>
      <c r="W13" s="28">
        <f t="shared" si="0"/>
        <v>0</v>
      </c>
      <c r="X13" s="28">
        <f t="shared" si="0"/>
        <v>0</v>
      </c>
      <c r="Y13" s="28">
        <f t="shared" si="0"/>
        <v>0</v>
      </c>
      <c r="Z13" s="28">
        <f t="shared" si="0"/>
        <v>0</v>
      </c>
      <c r="AA13" s="28">
        <f t="shared" si="0"/>
        <v>0</v>
      </c>
      <c r="AB13" s="28">
        <f t="shared" si="0"/>
        <v>0</v>
      </c>
      <c r="AC13" s="28">
        <f t="shared" si="0"/>
        <v>0</v>
      </c>
      <c r="AD13" s="28">
        <f t="shared" si="0"/>
        <v>0</v>
      </c>
      <c r="AE13" s="29">
        <f t="shared" si="3"/>
        <v>0</v>
      </c>
    </row>
    <row r="14" spans="2:31" x14ac:dyDescent="0.25">
      <c r="B14" s="27" t="s">
        <v>21</v>
      </c>
      <c r="C14" s="25">
        <f>+'[96]CONSOLIDADO (2)'!B13</f>
        <v>1</v>
      </c>
      <c r="D14" s="25">
        <f>+'[96]CONSOLIDADO (2)'!C13</f>
        <v>1</v>
      </c>
      <c r="E14" s="25">
        <f>+'[96]CONSOLIDADO (2)'!D13</f>
        <v>1</v>
      </c>
      <c r="F14" s="25">
        <f>+'[96]CONSOLIDADO (2)'!E13</f>
        <v>1</v>
      </c>
      <c r="G14" s="25">
        <f>+'[96]CONSOLIDADO (2)'!F13</f>
        <v>0</v>
      </c>
      <c r="H14" s="25">
        <f>+'[96]CONSOLIDADO (2)'!G13</f>
        <v>0</v>
      </c>
      <c r="I14" s="25">
        <f>+'[96]CONSOLIDADO (2)'!H13</f>
        <v>0</v>
      </c>
      <c r="J14" s="25">
        <f>+'[96]CONSOLIDADO (2)'!I13</f>
        <v>0</v>
      </c>
      <c r="K14" s="25">
        <f>+'[96]CONSOLIDADO (2)'!J13</f>
        <v>0</v>
      </c>
      <c r="L14" s="25">
        <f>+'[96]CONSOLIDADO (2)'!K13</f>
        <v>0</v>
      </c>
      <c r="M14" s="25">
        <f>+'[96]CONSOLIDADO (2)'!L13</f>
        <v>0</v>
      </c>
      <c r="N14" s="25">
        <f>+'[96]CONSOLIDADO (2)'!M13</f>
        <v>0</v>
      </c>
      <c r="O14" s="26">
        <f t="shared" si="1"/>
        <v>0</v>
      </c>
      <c r="R14" s="27" t="str">
        <f t="shared" si="2"/>
        <v>Alumbrado Público</v>
      </c>
      <c r="S14" s="28">
        <f t="shared" si="0"/>
        <v>1</v>
      </c>
      <c r="T14" s="28">
        <f t="shared" si="0"/>
        <v>1</v>
      </c>
      <c r="U14" s="28">
        <f t="shared" si="0"/>
        <v>1</v>
      </c>
      <c r="V14" s="28">
        <f t="shared" si="0"/>
        <v>1</v>
      </c>
      <c r="W14" s="28">
        <f t="shared" si="0"/>
        <v>0</v>
      </c>
      <c r="X14" s="28">
        <f t="shared" si="0"/>
        <v>0</v>
      </c>
      <c r="Y14" s="28">
        <f t="shared" si="0"/>
        <v>0</v>
      </c>
      <c r="Z14" s="28">
        <f t="shared" si="0"/>
        <v>0</v>
      </c>
      <c r="AA14" s="28">
        <f t="shared" si="0"/>
        <v>0</v>
      </c>
      <c r="AB14" s="28">
        <f t="shared" si="0"/>
        <v>0</v>
      </c>
      <c r="AC14" s="28">
        <f t="shared" si="0"/>
        <v>0</v>
      </c>
      <c r="AD14" s="28">
        <f t="shared" si="0"/>
        <v>0</v>
      </c>
      <c r="AE14" s="29">
        <f t="shared" si="3"/>
        <v>0</v>
      </c>
    </row>
    <row r="15" spans="2:31" x14ac:dyDescent="0.25">
      <c r="B15" s="27" t="s">
        <v>22</v>
      </c>
      <c r="C15" s="25">
        <f>+'[96]CONSOLIDADO (2)'!B14</f>
        <v>139</v>
      </c>
      <c r="D15" s="25">
        <f>+'[96]CONSOLIDADO (2)'!C14</f>
        <v>144</v>
      </c>
      <c r="E15" s="25">
        <f>+'[96]CONSOLIDADO (2)'!D14</f>
        <v>146</v>
      </c>
      <c r="F15" s="25">
        <f>+'[96]CONSOLIDADO (2)'!E14</f>
        <v>147</v>
      </c>
      <c r="G15" s="25">
        <f>+'[96]CONSOLIDADO (2)'!F14</f>
        <v>0</v>
      </c>
      <c r="H15" s="25">
        <f>+'[96]CONSOLIDADO (2)'!G14</f>
        <v>0</v>
      </c>
      <c r="I15" s="25">
        <f>+'[96]CONSOLIDADO (2)'!H14</f>
        <v>0</v>
      </c>
      <c r="J15" s="25">
        <f>+'[96]CONSOLIDADO (2)'!I14</f>
        <v>0</v>
      </c>
      <c r="K15" s="25">
        <f>+'[96]CONSOLIDADO (2)'!J14</f>
        <v>0</v>
      </c>
      <c r="L15" s="25">
        <f>+'[96]CONSOLIDADO (2)'!K14</f>
        <v>0</v>
      </c>
      <c r="M15" s="25">
        <f>+'[96]CONSOLIDADO (2)'!L14</f>
        <v>0</v>
      </c>
      <c r="N15" s="25">
        <f>+'[96]CONSOLIDADO (2)'!M14</f>
        <v>0</v>
      </c>
      <c r="O15" s="26">
        <f t="shared" si="1"/>
        <v>0</v>
      </c>
      <c r="R15" s="27" t="str">
        <f t="shared" si="2"/>
        <v>Otros</v>
      </c>
      <c r="S15" s="28">
        <f t="shared" si="0"/>
        <v>139</v>
      </c>
      <c r="T15" s="28">
        <f t="shared" si="0"/>
        <v>144</v>
      </c>
      <c r="U15" s="28">
        <f t="shared" si="0"/>
        <v>146</v>
      </c>
      <c r="V15" s="28">
        <f t="shared" si="0"/>
        <v>147</v>
      </c>
      <c r="W15" s="28">
        <f t="shared" si="0"/>
        <v>0</v>
      </c>
      <c r="X15" s="28">
        <f t="shared" si="0"/>
        <v>0</v>
      </c>
      <c r="Y15" s="28">
        <f t="shared" si="0"/>
        <v>0</v>
      </c>
      <c r="Z15" s="28">
        <f t="shared" si="0"/>
        <v>0</v>
      </c>
      <c r="AA15" s="28">
        <f t="shared" si="0"/>
        <v>0</v>
      </c>
      <c r="AB15" s="28">
        <f t="shared" si="0"/>
        <v>0</v>
      </c>
      <c r="AC15" s="28">
        <f t="shared" si="0"/>
        <v>0</v>
      </c>
      <c r="AD15" s="28">
        <f t="shared" si="0"/>
        <v>0</v>
      </c>
      <c r="AE15" s="29">
        <f t="shared" si="3"/>
        <v>0</v>
      </c>
    </row>
    <row r="16" spans="2:31" x14ac:dyDescent="0.25">
      <c r="B16" s="7" t="s">
        <v>14</v>
      </c>
      <c r="C16" s="30">
        <f>SUM(C10:C15)</f>
        <v>143671</v>
      </c>
      <c r="D16" s="30">
        <f t="shared" ref="D16:E16" si="4">SUM(D10:D15)</f>
        <v>143978</v>
      </c>
      <c r="E16" s="30">
        <f t="shared" si="4"/>
        <v>144200</v>
      </c>
      <c r="F16" s="30">
        <f t="shared" ref="F16:N16" si="5">SUM(F10:F15)</f>
        <v>144463</v>
      </c>
      <c r="G16" s="30">
        <f t="shared" si="5"/>
        <v>0</v>
      </c>
      <c r="H16" s="30">
        <f t="shared" si="5"/>
        <v>0</v>
      </c>
      <c r="I16" s="30">
        <f t="shared" si="5"/>
        <v>0</v>
      </c>
      <c r="J16" s="30">
        <f t="shared" si="5"/>
        <v>0</v>
      </c>
      <c r="K16" s="30">
        <f t="shared" si="5"/>
        <v>0</v>
      </c>
      <c r="L16" s="30">
        <f t="shared" si="5"/>
        <v>0</v>
      </c>
      <c r="M16" s="30">
        <f t="shared" si="5"/>
        <v>0</v>
      </c>
      <c r="N16" s="30">
        <f t="shared" si="5"/>
        <v>0</v>
      </c>
      <c r="O16" s="31">
        <f>SUM(O9:O15)</f>
        <v>0</v>
      </c>
      <c r="R16" s="7" t="s">
        <v>14</v>
      </c>
      <c r="S16" s="30">
        <f t="shared" ref="S16:AD16" si="6">SUM(S10:S15)</f>
        <v>143671</v>
      </c>
      <c r="T16" s="30">
        <f t="shared" si="6"/>
        <v>143978</v>
      </c>
      <c r="U16" s="30">
        <f t="shared" si="6"/>
        <v>144200</v>
      </c>
      <c r="V16" s="30">
        <f t="shared" si="6"/>
        <v>144463</v>
      </c>
      <c r="W16" s="30">
        <f t="shared" si="6"/>
        <v>0</v>
      </c>
      <c r="X16" s="30">
        <f t="shared" si="6"/>
        <v>0</v>
      </c>
      <c r="Y16" s="30">
        <f t="shared" si="6"/>
        <v>0</v>
      </c>
      <c r="Z16" s="30">
        <f t="shared" si="6"/>
        <v>0</v>
      </c>
      <c r="AA16" s="30">
        <f t="shared" si="6"/>
        <v>0</v>
      </c>
      <c r="AB16" s="30">
        <f t="shared" si="6"/>
        <v>0</v>
      </c>
      <c r="AC16" s="30">
        <f t="shared" si="6"/>
        <v>0</v>
      </c>
      <c r="AD16" s="30">
        <f t="shared" si="6"/>
        <v>0</v>
      </c>
      <c r="AE16" s="31">
        <f>+SUM(AE10:AE15)</f>
        <v>0</v>
      </c>
    </row>
    <row r="17" spans="2:31" x14ac:dyDescent="0.25">
      <c r="D17" s="22"/>
      <c r="E17" s="22"/>
      <c r="F17" s="22"/>
      <c r="G17" s="6"/>
      <c r="H17" s="6"/>
      <c r="I17" s="6"/>
      <c r="J17" s="6"/>
      <c r="K17" s="6"/>
      <c r="L17" s="6"/>
      <c r="M17" s="6"/>
      <c r="N17" s="22"/>
      <c r="R17" s="10"/>
      <c r="S17" s="10"/>
      <c r="T17" s="25"/>
      <c r="U17" s="25"/>
      <c r="V17" s="25"/>
      <c r="W17" s="25"/>
      <c r="X17" s="25"/>
      <c r="Y17" s="25"/>
      <c r="Z17" s="25"/>
      <c r="AA17" s="25"/>
      <c r="AB17" s="10"/>
      <c r="AC17" s="10"/>
      <c r="AD17" s="10"/>
      <c r="AE17" s="10"/>
    </row>
    <row r="18" spans="2:31" x14ac:dyDescent="0.25">
      <c r="B18" s="2" t="s">
        <v>23</v>
      </c>
      <c r="H18" s="22"/>
      <c r="R18" s="18" t="s">
        <v>23</v>
      </c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</row>
    <row r="19" spans="2:31" x14ac:dyDescent="0.25">
      <c r="D19" s="32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</row>
    <row r="20" spans="2:31" x14ac:dyDescent="0.25">
      <c r="B20" s="3" t="s">
        <v>1</v>
      </c>
      <c r="C20" s="4" t="s">
        <v>2</v>
      </c>
      <c r="D20" s="4" t="s">
        <v>3</v>
      </c>
      <c r="E20" s="4" t="s">
        <v>4</v>
      </c>
      <c r="F20" s="4" t="s">
        <v>5</v>
      </c>
      <c r="G20" s="4" t="s">
        <v>6</v>
      </c>
      <c r="H20" s="4" t="s">
        <v>7</v>
      </c>
      <c r="I20" s="4" t="s">
        <v>8</v>
      </c>
      <c r="J20" s="4" t="s">
        <v>9</v>
      </c>
      <c r="K20" s="4" t="s">
        <v>10</v>
      </c>
      <c r="L20" s="4" t="s">
        <v>11</v>
      </c>
      <c r="M20" s="4" t="s">
        <v>12</v>
      </c>
      <c r="N20" s="4" t="s">
        <v>13</v>
      </c>
      <c r="O20" s="3" t="s">
        <v>24</v>
      </c>
      <c r="R20" s="101" t="s">
        <v>1</v>
      </c>
      <c r="S20" s="4" t="s">
        <v>2</v>
      </c>
      <c r="T20" s="4" t="s">
        <v>3</v>
      </c>
      <c r="U20" s="4" t="s">
        <v>4</v>
      </c>
      <c r="V20" s="99" t="s">
        <v>5</v>
      </c>
      <c r="W20" s="99" t="s">
        <v>6</v>
      </c>
      <c r="X20" s="99" t="s">
        <v>7</v>
      </c>
      <c r="Y20" s="99" t="s">
        <v>8</v>
      </c>
      <c r="Z20" s="99" t="s">
        <v>9</v>
      </c>
      <c r="AA20" s="99" t="s">
        <v>10</v>
      </c>
      <c r="AB20" s="99" t="s">
        <v>11</v>
      </c>
      <c r="AC20" s="99" t="s">
        <v>12</v>
      </c>
      <c r="AD20" s="99" t="s">
        <v>13</v>
      </c>
      <c r="AE20" s="101" t="s">
        <v>24</v>
      </c>
    </row>
    <row r="21" spans="2:31" x14ac:dyDescent="0.25">
      <c r="B21" s="27" t="s">
        <v>16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5"/>
      <c r="R21" s="120" t="s">
        <v>16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19"/>
    </row>
    <row r="22" spans="2:31" x14ac:dyDescent="0.25">
      <c r="B22" s="27" t="s">
        <v>17</v>
      </c>
      <c r="C22" s="33">
        <f>+'[96]CONSOLIDADO (2)'!B20</f>
        <v>3608.0019999999972</v>
      </c>
      <c r="D22" s="33">
        <f>+'[96]CONSOLIDADO (2)'!C20</f>
        <v>3445.348589999996</v>
      </c>
      <c r="E22" s="33">
        <f>+'[96]CONSOLIDADO (2)'!D20</f>
        <v>3385.5159999999983</v>
      </c>
      <c r="F22" s="33">
        <f>+'[96]CONSOLIDADO (2)'!E20</f>
        <v>3262.0649999999982</v>
      </c>
      <c r="G22" s="33">
        <f>+'[96]CONSOLIDADO (2)'!F20</f>
        <v>0</v>
      </c>
      <c r="H22" s="33">
        <f>+'[96]CONSOLIDADO (2)'!G20</f>
        <v>0</v>
      </c>
      <c r="I22" s="33">
        <f>+'[96]CONSOLIDADO (2)'!H20</f>
        <v>0</v>
      </c>
      <c r="J22" s="33">
        <f>+'[96]CONSOLIDADO (2)'!I20</f>
        <v>0</v>
      </c>
      <c r="K22" s="33">
        <f>+'[96]CONSOLIDADO (2)'!J20</f>
        <v>0</v>
      </c>
      <c r="L22" s="33">
        <f>+'[96]CONSOLIDADO (2)'!K20</f>
        <v>0</v>
      </c>
      <c r="M22" s="33">
        <f>+'[96]CONSOLIDADO (2)'!L20</f>
        <v>0</v>
      </c>
      <c r="N22" s="33">
        <f>+'[96]CONSOLIDADO (2)'!M20</f>
        <v>0</v>
      </c>
      <c r="O22" s="34">
        <f>SUM(C22:N22)</f>
        <v>13700.931589999989</v>
      </c>
      <c r="P22" s="35"/>
      <c r="Q22" s="35"/>
      <c r="R22" s="27" t="str">
        <f>+B22</f>
        <v>Residencial</v>
      </c>
      <c r="S22" s="36">
        <f>+C22</f>
        <v>3608.0019999999972</v>
      </c>
      <c r="T22" s="36">
        <f t="shared" ref="T22:AD27" si="7">+D22</f>
        <v>3445.348589999996</v>
      </c>
      <c r="U22" s="36">
        <f t="shared" si="7"/>
        <v>3385.5159999999983</v>
      </c>
      <c r="V22" s="36">
        <f t="shared" si="7"/>
        <v>3262.0649999999982</v>
      </c>
      <c r="W22" s="36">
        <f t="shared" si="7"/>
        <v>0</v>
      </c>
      <c r="X22" s="36">
        <f t="shared" si="7"/>
        <v>0</v>
      </c>
      <c r="Y22" s="36">
        <f t="shared" si="7"/>
        <v>0</v>
      </c>
      <c r="Z22" s="36">
        <f t="shared" si="7"/>
        <v>0</v>
      </c>
      <c r="AA22" s="36">
        <f t="shared" si="7"/>
        <v>0</v>
      </c>
      <c r="AB22" s="36">
        <f t="shared" si="7"/>
        <v>0</v>
      </c>
      <c r="AC22" s="36">
        <f t="shared" si="7"/>
        <v>0</v>
      </c>
      <c r="AD22" s="36">
        <f t="shared" si="7"/>
        <v>0</v>
      </c>
      <c r="AE22" s="34">
        <f>SUM(S22:AD22)</f>
        <v>13700.931589999989</v>
      </c>
    </row>
    <row r="23" spans="2:31" x14ac:dyDescent="0.25">
      <c r="B23" s="27" t="s">
        <v>18</v>
      </c>
      <c r="C23" s="33">
        <f>+'[96]CONSOLIDADO (2)'!B21</f>
        <v>1840.9990000000012</v>
      </c>
      <c r="D23" s="33">
        <f>+'[96]CONSOLIDADO (2)'!C21</f>
        <v>1796.8789999999997</v>
      </c>
      <c r="E23" s="33">
        <f>+'[96]CONSOLIDADO (2)'!D21</f>
        <v>1798.6020000000001</v>
      </c>
      <c r="F23" s="33">
        <f>+'[96]CONSOLIDADO (2)'!E21</f>
        <v>1817.9539999999993</v>
      </c>
      <c r="G23" s="33">
        <f>+'[96]CONSOLIDADO (2)'!F21</f>
        <v>0</v>
      </c>
      <c r="H23" s="33">
        <f>+'[96]CONSOLIDADO (2)'!G21</f>
        <v>0</v>
      </c>
      <c r="I23" s="33">
        <f>+'[96]CONSOLIDADO (2)'!H21</f>
        <v>0</v>
      </c>
      <c r="J23" s="33">
        <f>+'[96]CONSOLIDADO (2)'!I21</f>
        <v>0</v>
      </c>
      <c r="K23" s="33">
        <f>+'[96]CONSOLIDADO (2)'!J21</f>
        <v>0</v>
      </c>
      <c r="L23" s="33">
        <f>+'[96]CONSOLIDADO (2)'!K21</f>
        <v>0</v>
      </c>
      <c r="M23" s="33">
        <f>+'[96]CONSOLIDADO (2)'!L21</f>
        <v>0</v>
      </c>
      <c r="N23" s="33">
        <f>+'[96]CONSOLIDADO (2)'!M21</f>
        <v>0</v>
      </c>
      <c r="O23" s="34">
        <f t="shared" ref="O23:O27" si="8">SUM(C23:N23)</f>
        <v>7254.4339999999993</v>
      </c>
      <c r="P23" s="35"/>
      <c r="Q23" s="35"/>
      <c r="R23" s="27" t="str">
        <f t="shared" ref="R23:S27" si="9">+B23</f>
        <v>General</v>
      </c>
      <c r="S23" s="36">
        <f t="shared" si="9"/>
        <v>1840.9990000000012</v>
      </c>
      <c r="T23" s="36">
        <f t="shared" si="7"/>
        <v>1796.8789999999997</v>
      </c>
      <c r="U23" s="36">
        <f t="shared" si="7"/>
        <v>1798.6020000000001</v>
      </c>
      <c r="V23" s="36">
        <f t="shared" si="7"/>
        <v>1817.9539999999993</v>
      </c>
      <c r="W23" s="36">
        <f t="shared" si="7"/>
        <v>0</v>
      </c>
      <c r="X23" s="36">
        <f t="shared" si="7"/>
        <v>0</v>
      </c>
      <c r="Y23" s="36">
        <f t="shared" si="7"/>
        <v>0</v>
      </c>
      <c r="Z23" s="36">
        <f t="shared" si="7"/>
        <v>0</v>
      </c>
      <c r="AA23" s="36">
        <f t="shared" si="7"/>
        <v>0</v>
      </c>
      <c r="AB23" s="36">
        <f t="shared" si="7"/>
        <v>0</v>
      </c>
      <c r="AC23" s="36">
        <f t="shared" si="7"/>
        <v>0</v>
      </c>
      <c r="AD23" s="36">
        <f t="shared" si="7"/>
        <v>0</v>
      </c>
      <c r="AE23" s="34">
        <f t="shared" ref="AE23:AE27" si="10">SUM(S23:AD23)</f>
        <v>7254.4339999999993</v>
      </c>
    </row>
    <row r="24" spans="2:31" x14ac:dyDescent="0.25">
      <c r="B24" s="27" t="s">
        <v>19</v>
      </c>
      <c r="C24" s="33">
        <f>+'[96]CONSOLIDADO (2)'!B22</f>
        <v>953.94400000000007</v>
      </c>
      <c r="D24" s="33">
        <f>+'[96]CONSOLIDADO (2)'!C22</f>
        <v>1347.8140000000003</v>
      </c>
      <c r="E24" s="33">
        <f>+'[96]CONSOLIDADO (2)'!D22</f>
        <v>1132.623</v>
      </c>
      <c r="F24" s="33">
        <f>+'[96]CONSOLIDADO (2)'!E22</f>
        <v>1297.548</v>
      </c>
      <c r="G24" s="33">
        <f>+'[96]CONSOLIDADO (2)'!F22</f>
        <v>0</v>
      </c>
      <c r="H24" s="33">
        <f>+'[96]CONSOLIDADO (2)'!G22</f>
        <v>0</v>
      </c>
      <c r="I24" s="33">
        <f>+'[96]CONSOLIDADO (2)'!H22</f>
        <v>0</v>
      </c>
      <c r="J24" s="33">
        <f>+'[96]CONSOLIDADO (2)'!I22</f>
        <v>0</v>
      </c>
      <c r="K24" s="33">
        <f>+'[96]CONSOLIDADO (2)'!J22</f>
        <v>0</v>
      </c>
      <c r="L24" s="33">
        <f>+'[96]CONSOLIDADO (2)'!K22</f>
        <v>0</v>
      </c>
      <c r="M24" s="33">
        <f>+'[96]CONSOLIDADO (2)'!L22</f>
        <v>0</v>
      </c>
      <c r="N24" s="33">
        <f>+'[96]CONSOLIDADO (2)'!M22</f>
        <v>0</v>
      </c>
      <c r="O24" s="34">
        <f t="shared" si="8"/>
        <v>4731.9290000000001</v>
      </c>
      <c r="P24" s="35"/>
      <c r="Q24" s="35"/>
      <c r="R24" s="27" t="str">
        <f t="shared" si="9"/>
        <v>Industrial</v>
      </c>
      <c r="S24" s="36">
        <f t="shared" si="9"/>
        <v>953.94400000000007</v>
      </c>
      <c r="T24" s="36">
        <f t="shared" si="7"/>
        <v>1347.8140000000003</v>
      </c>
      <c r="U24" s="36">
        <f t="shared" si="7"/>
        <v>1132.623</v>
      </c>
      <c r="V24" s="36">
        <f t="shared" si="7"/>
        <v>1297.548</v>
      </c>
      <c r="W24" s="36">
        <f t="shared" si="7"/>
        <v>0</v>
      </c>
      <c r="X24" s="36">
        <f t="shared" si="7"/>
        <v>0</v>
      </c>
      <c r="Y24" s="36">
        <f t="shared" si="7"/>
        <v>0</v>
      </c>
      <c r="Z24" s="36">
        <f t="shared" si="7"/>
        <v>0</v>
      </c>
      <c r="AA24" s="36">
        <f t="shared" si="7"/>
        <v>0</v>
      </c>
      <c r="AB24" s="36">
        <f t="shared" si="7"/>
        <v>0</v>
      </c>
      <c r="AC24" s="36">
        <f t="shared" si="7"/>
        <v>0</v>
      </c>
      <c r="AD24" s="36">
        <f t="shared" si="7"/>
        <v>0</v>
      </c>
      <c r="AE24" s="34">
        <f t="shared" si="10"/>
        <v>4731.9290000000001</v>
      </c>
    </row>
    <row r="25" spans="2:31" x14ac:dyDescent="0.25">
      <c r="B25" s="27" t="s">
        <v>20</v>
      </c>
      <c r="C25" s="33">
        <f>+'[96]CONSOLIDADO (2)'!B23</f>
        <v>1491.0930000000003</v>
      </c>
      <c r="D25" s="33">
        <f>+'[96]CONSOLIDADO (2)'!C23</f>
        <v>2569.1830000000004</v>
      </c>
      <c r="E25" s="33">
        <f>+'[96]CONSOLIDADO (2)'!D23</f>
        <v>1895.93</v>
      </c>
      <c r="F25" s="33">
        <f>+'[96]CONSOLIDADO (2)'!E23</f>
        <v>2574.0040000000004</v>
      </c>
      <c r="G25" s="33">
        <f>+'[96]CONSOLIDADO (2)'!F23</f>
        <v>0</v>
      </c>
      <c r="H25" s="33">
        <f>+'[96]CONSOLIDADO (2)'!G23</f>
        <v>0</v>
      </c>
      <c r="I25" s="33">
        <f>+'[96]CONSOLIDADO (2)'!H23</f>
        <v>0</v>
      </c>
      <c r="J25" s="33">
        <f>+'[96]CONSOLIDADO (2)'!I23</f>
        <v>0</v>
      </c>
      <c r="K25" s="33">
        <f>+'[96]CONSOLIDADO (2)'!J23</f>
        <v>0</v>
      </c>
      <c r="L25" s="33">
        <f>+'[96]CONSOLIDADO (2)'!K23</f>
        <v>0</v>
      </c>
      <c r="M25" s="33">
        <f>+'[96]CONSOLIDADO (2)'!L23</f>
        <v>0</v>
      </c>
      <c r="N25" s="33">
        <f>+'[96]CONSOLIDADO (2)'!M23</f>
        <v>0</v>
      </c>
      <c r="O25" s="34">
        <f t="shared" si="8"/>
        <v>8530.2100000000009</v>
      </c>
      <c r="P25" s="35"/>
      <c r="Q25" s="35"/>
      <c r="R25" s="27" t="str">
        <f t="shared" si="9"/>
        <v>Mineria</v>
      </c>
      <c r="S25" s="36">
        <f t="shared" si="9"/>
        <v>1491.0930000000003</v>
      </c>
      <c r="T25" s="36">
        <f t="shared" si="7"/>
        <v>2569.1830000000004</v>
      </c>
      <c r="U25" s="36">
        <f t="shared" si="7"/>
        <v>1895.93</v>
      </c>
      <c r="V25" s="36">
        <f t="shared" si="7"/>
        <v>2574.0040000000004</v>
      </c>
      <c r="W25" s="36">
        <f t="shared" si="7"/>
        <v>0</v>
      </c>
      <c r="X25" s="36">
        <f t="shared" si="7"/>
        <v>0</v>
      </c>
      <c r="Y25" s="36">
        <f t="shared" si="7"/>
        <v>0</v>
      </c>
      <c r="Z25" s="36">
        <f t="shared" si="7"/>
        <v>0</v>
      </c>
      <c r="AA25" s="36">
        <f t="shared" si="7"/>
        <v>0</v>
      </c>
      <c r="AB25" s="36">
        <f t="shared" si="7"/>
        <v>0</v>
      </c>
      <c r="AC25" s="36">
        <f t="shared" si="7"/>
        <v>0</v>
      </c>
      <c r="AD25" s="36">
        <f t="shared" si="7"/>
        <v>0</v>
      </c>
      <c r="AE25" s="34">
        <f t="shared" si="10"/>
        <v>8530.2100000000009</v>
      </c>
    </row>
    <row r="26" spans="2:31" x14ac:dyDescent="0.25">
      <c r="B26" s="27" t="s">
        <v>21</v>
      </c>
      <c r="C26" s="33">
        <f>+'[96]CONSOLIDADO (2)'!B24</f>
        <v>528.59500000000003</v>
      </c>
      <c r="D26" s="33">
        <f>+'[96]CONSOLIDADO (2)'!C24</f>
        <v>477.46099999999984</v>
      </c>
      <c r="E26" s="33">
        <f>+'[96]CONSOLIDADO (2)'!D24</f>
        <v>528.55500000000006</v>
      </c>
      <c r="F26" s="33">
        <f>+'[96]CONSOLIDADO (2)'!E24</f>
        <v>609.28600000000006</v>
      </c>
      <c r="G26" s="33">
        <f>+'[96]CONSOLIDADO (2)'!F24</f>
        <v>0</v>
      </c>
      <c r="H26" s="33">
        <f>+'[96]CONSOLIDADO (2)'!G24</f>
        <v>0</v>
      </c>
      <c r="I26" s="33">
        <f>+'[96]CONSOLIDADO (2)'!H24</f>
        <v>0</v>
      </c>
      <c r="J26" s="33">
        <f>+'[96]CONSOLIDADO (2)'!I24</f>
        <v>0</v>
      </c>
      <c r="K26" s="33">
        <f>+'[96]CONSOLIDADO (2)'!J24</f>
        <v>0</v>
      </c>
      <c r="L26" s="33">
        <f>+'[96]CONSOLIDADO (2)'!K24</f>
        <v>0</v>
      </c>
      <c r="M26" s="33">
        <f>+'[96]CONSOLIDADO (2)'!L24</f>
        <v>0</v>
      </c>
      <c r="N26" s="33">
        <f>+'[96]CONSOLIDADO (2)'!M24</f>
        <v>0</v>
      </c>
      <c r="O26" s="34">
        <f t="shared" si="8"/>
        <v>2143.8969999999999</v>
      </c>
      <c r="P26" s="35"/>
      <c r="Q26" s="35"/>
      <c r="R26" s="27" t="str">
        <f t="shared" si="9"/>
        <v>Alumbrado Público</v>
      </c>
      <c r="S26" s="36">
        <f t="shared" si="9"/>
        <v>528.59500000000003</v>
      </c>
      <c r="T26" s="36">
        <f t="shared" si="7"/>
        <v>477.46099999999984</v>
      </c>
      <c r="U26" s="36">
        <f t="shared" si="7"/>
        <v>528.55500000000006</v>
      </c>
      <c r="V26" s="36">
        <f t="shared" si="7"/>
        <v>609.28600000000006</v>
      </c>
      <c r="W26" s="36">
        <f t="shared" si="7"/>
        <v>0</v>
      </c>
      <c r="X26" s="36">
        <f t="shared" si="7"/>
        <v>0</v>
      </c>
      <c r="Y26" s="36">
        <f t="shared" si="7"/>
        <v>0</v>
      </c>
      <c r="Z26" s="36">
        <f t="shared" si="7"/>
        <v>0</v>
      </c>
      <c r="AA26" s="36">
        <f t="shared" si="7"/>
        <v>0</v>
      </c>
      <c r="AB26" s="36">
        <f t="shared" si="7"/>
        <v>0</v>
      </c>
      <c r="AC26" s="36">
        <f t="shared" si="7"/>
        <v>0</v>
      </c>
      <c r="AD26" s="36">
        <f t="shared" si="7"/>
        <v>0</v>
      </c>
      <c r="AE26" s="34">
        <f t="shared" si="10"/>
        <v>2143.8969999999999</v>
      </c>
    </row>
    <row r="27" spans="2:31" x14ac:dyDescent="0.25">
      <c r="B27" s="27" t="s">
        <v>22</v>
      </c>
      <c r="C27" s="33">
        <f>+'[96]CONSOLIDADO (2)'!B25</f>
        <v>46.088000000000008</v>
      </c>
      <c r="D27" s="33">
        <f>+'[96]CONSOLIDADO (2)'!C25</f>
        <v>42.56600000000001</v>
      </c>
      <c r="E27" s="33">
        <f>+'[96]CONSOLIDADO (2)'!D25</f>
        <v>43.704000000000001</v>
      </c>
      <c r="F27" s="33">
        <f>+'[96]CONSOLIDADO (2)'!E25</f>
        <v>41.806000000000004</v>
      </c>
      <c r="G27" s="33">
        <f>+'[96]CONSOLIDADO (2)'!F25</f>
        <v>0</v>
      </c>
      <c r="H27" s="33">
        <f>+'[96]CONSOLIDADO (2)'!G25</f>
        <v>0</v>
      </c>
      <c r="I27" s="33">
        <f>+'[96]CONSOLIDADO (2)'!H25</f>
        <v>0</v>
      </c>
      <c r="J27" s="33">
        <f>+'[96]CONSOLIDADO (2)'!I25</f>
        <v>0</v>
      </c>
      <c r="K27" s="33">
        <f>+'[96]CONSOLIDADO (2)'!J25</f>
        <v>0</v>
      </c>
      <c r="L27" s="33">
        <f>+'[96]CONSOLIDADO (2)'!K25</f>
        <v>0</v>
      </c>
      <c r="M27" s="33">
        <f>+'[96]CONSOLIDADO (2)'!L25</f>
        <v>0</v>
      </c>
      <c r="N27" s="33">
        <f>+'[96]CONSOLIDADO (2)'!M25</f>
        <v>0</v>
      </c>
      <c r="O27" s="34">
        <f t="shared" si="8"/>
        <v>174.16400000000004</v>
      </c>
      <c r="P27" s="35"/>
      <c r="Q27" s="35"/>
      <c r="R27" s="27" t="str">
        <f t="shared" si="9"/>
        <v>Otros</v>
      </c>
      <c r="S27" s="36">
        <f t="shared" si="9"/>
        <v>46.088000000000008</v>
      </c>
      <c r="T27" s="36">
        <f t="shared" si="7"/>
        <v>42.56600000000001</v>
      </c>
      <c r="U27" s="36">
        <f t="shared" si="7"/>
        <v>43.704000000000001</v>
      </c>
      <c r="V27" s="36">
        <f t="shared" si="7"/>
        <v>41.806000000000004</v>
      </c>
      <c r="W27" s="36">
        <f t="shared" si="7"/>
        <v>0</v>
      </c>
      <c r="X27" s="36">
        <f t="shared" si="7"/>
        <v>0</v>
      </c>
      <c r="Y27" s="36">
        <f t="shared" si="7"/>
        <v>0</v>
      </c>
      <c r="Z27" s="36">
        <f t="shared" si="7"/>
        <v>0</v>
      </c>
      <c r="AA27" s="36">
        <f t="shared" si="7"/>
        <v>0</v>
      </c>
      <c r="AB27" s="36">
        <f t="shared" si="7"/>
        <v>0</v>
      </c>
      <c r="AC27" s="36">
        <f t="shared" si="7"/>
        <v>0</v>
      </c>
      <c r="AD27" s="36">
        <f t="shared" si="7"/>
        <v>0</v>
      </c>
      <c r="AE27" s="34">
        <f t="shared" si="10"/>
        <v>174.16400000000004</v>
      </c>
    </row>
    <row r="28" spans="2:31" x14ac:dyDescent="0.25">
      <c r="B28" s="7" t="s">
        <v>14</v>
      </c>
      <c r="C28" s="37">
        <f>SUM(C22:C27)</f>
        <v>8468.7209999999977</v>
      </c>
      <c r="D28" s="37">
        <f t="shared" ref="D28:E28" si="11">SUM(D22:D27)</f>
        <v>9679.2515899999962</v>
      </c>
      <c r="E28" s="37">
        <f t="shared" si="11"/>
        <v>8784.9299999999985</v>
      </c>
      <c r="F28" s="37">
        <f t="shared" ref="F28:N28" si="12">SUM(F22:F27)</f>
        <v>9602.6629999999986</v>
      </c>
      <c r="G28" s="37">
        <f t="shared" si="12"/>
        <v>0</v>
      </c>
      <c r="H28" s="37">
        <f t="shared" si="12"/>
        <v>0</v>
      </c>
      <c r="I28" s="37">
        <f t="shared" si="12"/>
        <v>0</v>
      </c>
      <c r="J28" s="37">
        <f t="shared" si="12"/>
        <v>0</v>
      </c>
      <c r="K28" s="37">
        <f t="shared" si="12"/>
        <v>0</v>
      </c>
      <c r="L28" s="37">
        <f t="shared" si="12"/>
        <v>0</v>
      </c>
      <c r="M28" s="37">
        <f t="shared" si="12"/>
        <v>0</v>
      </c>
      <c r="N28" s="37">
        <f t="shared" si="12"/>
        <v>0</v>
      </c>
      <c r="O28" s="38">
        <f>SUM(C28:N28)</f>
        <v>36535.565589999991</v>
      </c>
      <c r="P28" s="35"/>
      <c r="Q28" s="35"/>
      <c r="R28" s="7" t="s">
        <v>14</v>
      </c>
      <c r="S28" s="37">
        <f t="shared" ref="S28:AD28" si="13">SUM(S22:S27)</f>
        <v>8468.7209999999977</v>
      </c>
      <c r="T28" s="37">
        <f t="shared" si="13"/>
        <v>9679.2515899999962</v>
      </c>
      <c r="U28" s="37">
        <f t="shared" si="13"/>
        <v>8784.9299999999985</v>
      </c>
      <c r="V28" s="37">
        <f t="shared" si="13"/>
        <v>9602.6629999999986</v>
      </c>
      <c r="W28" s="37">
        <f t="shared" si="13"/>
        <v>0</v>
      </c>
      <c r="X28" s="37">
        <f t="shared" si="13"/>
        <v>0</v>
      </c>
      <c r="Y28" s="37">
        <f t="shared" si="13"/>
        <v>0</v>
      </c>
      <c r="Z28" s="37">
        <f t="shared" si="13"/>
        <v>0</v>
      </c>
      <c r="AA28" s="37">
        <f t="shared" si="13"/>
        <v>0</v>
      </c>
      <c r="AB28" s="37">
        <f t="shared" si="13"/>
        <v>0</v>
      </c>
      <c r="AC28" s="37">
        <f t="shared" si="13"/>
        <v>0</v>
      </c>
      <c r="AD28" s="128">
        <f t="shared" si="13"/>
        <v>0</v>
      </c>
      <c r="AE28" s="38">
        <f>SUM(S28:AD28)</f>
        <v>36535.565589999991</v>
      </c>
    </row>
    <row r="29" spans="2:31" x14ac:dyDescent="0.25"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1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2:31" x14ac:dyDescent="0.25">
      <c r="B30" s="2" t="s">
        <v>25</v>
      </c>
      <c r="C30" s="35"/>
      <c r="D30" s="35"/>
      <c r="E30" s="35"/>
      <c r="F30" s="35"/>
      <c r="G30" s="35"/>
      <c r="H30" s="36"/>
      <c r="I30" s="35"/>
      <c r="J30" s="35"/>
      <c r="K30" s="35"/>
      <c r="L30" s="35"/>
      <c r="M30" s="39"/>
      <c r="N30" s="35"/>
      <c r="O30" s="35"/>
      <c r="Q30" s="35"/>
      <c r="R30" s="18" t="s">
        <v>25</v>
      </c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2:31" x14ac:dyDescent="0.25">
      <c r="C31" s="35"/>
      <c r="D31" s="32"/>
      <c r="E31" s="35"/>
      <c r="F31" s="35"/>
      <c r="G31" s="35"/>
      <c r="H31" s="28"/>
      <c r="I31" s="35"/>
      <c r="J31" s="35"/>
      <c r="K31" s="35"/>
      <c r="L31" s="35"/>
      <c r="M31" s="35"/>
      <c r="N31" s="35"/>
      <c r="O31" s="35"/>
      <c r="Q31" s="35"/>
      <c r="R31" s="1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2:31" x14ac:dyDescent="0.25">
      <c r="B32" s="3" t="s">
        <v>26</v>
      </c>
      <c r="C32" s="4" t="s">
        <v>2</v>
      </c>
      <c r="D32" s="4" t="s">
        <v>3</v>
      </c>
      <c r="E32" s="4" t="s">
        <v>4</v>
      </c>
      <c r="F32" s="4" t="s">
        <v>5</v>
      </c>
      <c r="G32" s="41" t="s">
        <v>6</v>
      </c>
      <c r="H32" s="41" t="s">
        <v>7</v>
      </c>
      <c r="I32" s="41" t="s">
        <v>8</v>
      </c>
      <c r="J32" s="41" t="s">
        <v>9</v>
      </c>
      <c r="K32" s="41" t="s">
        <v>10</v>
      </c>
      <c r="L32" s="41" t="s">
        <v>11</v>
      </c>
      <c r="M32" s="41" t="s">
        <v>12</v>
      </c>
      <c r="N32" s="41" t="s">
        <v>13</v>
      </c>
      <c r="O32" s="43" t="s">
        <v>14</v>
      </c>
      <c r="Q32" s="35"/>
      <c r="R32" s="101" t="s">
        <v>26</v>
      </c>
      <c r="S32" s="4" t="s">
        <v>2</v>
      </c>
      <c r="T32" s="4" t="s">
        <v>3</v>
      </c>
      <c r="U32" s="4" t="s">
        <v>4</v>
      </c>
      <c r="V32" s="99" t="s">
        <v>5</v>
      </c>
      <c r="W32" s="99" t="s">
        <v>6</v>
      </c>
      <c r="X32" s="99" t="s">
        <v>7</v>
      </c>
      <c r="Y32" s="99" t="s">
        <v>8</v>
      </c>
      <c r="Z32" s="99" t="s">
        <v>9</v>
      </c>
      <c r="AA32" s="99" t="s">
        <v>10</v>
      </c>
      <c r="AB32" s="123" t="s">
        <v>11</v>
      </c>
      <c r="AC32" s="123" t="s">
        <v>12</v>
      </c>
      <c r="AD32" s="123" t="s">
        <v>13</v>
      </c>
      <c r="AE32" s="101" t="s">
        <v>24</v>
      </c>
    </row>
    <row r="33" spans="2:33" x14ac:dyDescent="0.25">
      <c r="B33" s="5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5"/>
      <c r="P33" s="39"/>
      <c r="Q33" s="35"/>
      <c r="R33" s="120"/>
      <c r="S33" s="121"/>
      <c r="T33" s="121"/>
      <c r="U33" s="121"/>
      <c r="V33" s="121"/>
      <c r="W33" s="121"/>
      <c r="X33" s="121"/>
      <c r="Y33" s="121"/>
      <c r="Z33" s="121"/>
      <c r="AA33" s="121"/>
      <c r="AB33" s="126"/>
      <c r="AC33" s="126"/>
      <c r="AD33" s="126"/>
      <c r="AE33" s="125"/>
    </row>
    <row r="34" spans="2:33" x14ac:dyDescent="0.25">
      <c r="B34" s="27" t="s">
        <v>17</v>
      </c>
      <c r="C34" s="33">
        <f>+'[96]CONSOLIDADO (2)'!B31</f>
        <v>5230.3367399999643</v>
      </c>
      <c r="D34" s="33">
        <f>+'[96]CONSOLIDADO (2)'!C31</f>
        <v>5175.3984699998136</v>
      </c>
      <c r="E34" s="33">
        <f>+'[96]CONSOLIDADO (2)'!D31</f>
        <v>5174.9560200000087</v>
      </c>
      <c r="F34" s="33">
        <f>+'[96]CONSOLIDADO (2)'!E31</f>
        <v>5143.6328000001367</v>
      </c>
      <c r="G34" s="33">
        <f>+'[96]CONSOLIDADO (2)'!F31</f>
        <v>0</v>
      </c>
      <c r="H34" s="33">
        <f>+'[96]CONSOLIDADO (2)'!G31</f>
        <v>0</v>
      </c>
      <c r="I34" s="33">
        <f>+'[96]CONSOLIDADO (2)'!H31</f>
        <v>0</v>
      </c>
      <c r="J34" s="33">
        <f>+'[96]CONSOLIDADO (2)'!I31</f>
        <v>0</v>
      </c>
      <c r="K34" s="33">
        <f>+'[96]CONSOLIDADO (2)'!J31</f>
        <v>0</v>
      </c>
      <c r="L34" s="33">
        <f>+'[96]CONSOLIDADO (2)'!K31</f>
        <v>0</v>
      </c>
      <c r="M34" s="33">
        <f>+'[96]CONSOLIDADO (2)'!L31</f>
        <v>0</v>
      </c>
      <c r="N34" s="33">
        <f>+'[96]CONSOLIDADO (2)'!M31</f>
        <v>0</v>
      </c>
      <c r="O34" s="34">
        <f>SUM(C34:N34)</f>
        <v>20724.324029999923</v>
      </c>
      <c r="P34" s="39"/>
      <c r="Q34" s="35"/>
      <c r="R34" s="27" t="str">
        <f>+B34</f>
        <v>Residencial</v>
      </c>
      <c r="S34" s="36">
        <f>+C34*0.87</f>
        <v>4550.392963799969</v>
      </c>
      <c r="T34" s="36">
        <f>+D34*0.87</f>
        <v>4502.5966688998378</v>
      </c>
      <c r="U34" s="36">
        <f>+E34*0.87</f>
        <v>4502.2117374000072</v>
      </c>
      <c r="V34" s="36">
        <f t="shared" ref="T34:AD39" si="14">+F34*0.87</f>
        <v>4474.9605360001187</v>
      </c>
      <c r="W34" s="36">
        <f t="shared" si="14"/>
        <v>0</v>
      </c>
      <c r="X34" s="36">
        <f t="shared" si="14"/>
        <v>0</v>
      </c>
      <c r="Y34" s="36">
        <f t="shared" si="14"/>
        <v>0</v>
      </c>
      <c r="Z34" s="36">
        <f t="shared" si="14"/>
        <v>0</v>
      </c>
      <c r="AA34" s="36">
        <f t="shared" si="14"/>
        <v>0</v>
      </c>
      <c r="AB34" s="36">
        <f t="shared" si="14"/>
        <v>0</v>
      </c>
      <c r="AC34" s="36">
        <f t="shared" si="14"/>
        <v>0</v>
      </c>
      <c r="AD34" s="36">
        <f t="shared" si="14"/>
        <v>0</v>
      </c>
      <c r="AE34" s="34">
        <f t="shared" ref="AE34:AE39" si="15">SUM(S34:AD34)</f>
        <v>18030.161906099933</v>
      </c>
    </row>
    <row r="35" spans="2:33" x14ac:dyDescent="0.25">
      <c r="B35" s="27" t="s">
        <v>18</v>
      </c>
      <c r="C35" s="33">
        <f>+'[96]CONSOLIDADO (2)'!B32</f>
        <v>2342.4041299999994</v>
      </c>
      <c r="D35" s="33">
        <f>+'[96]CONSOLIDADO (2)'!C32</f>
        <v>2308.0253900000002</v>
      </c>
      <c r="E35" s="33">
        <f>+'[96]CONSOLIDADO (2)'!D32</f>
        <v>2329.0261799999994</v>
      </c>
      <c r="F35" s="33">
        <f>+'[96]CONSOLIDADO (2)'!E32</f>
        <v>2366.4591100000021</v>
      </c>
      <c r="G35" s="33">
        <f>+'[96]CONSOLIDADO (2)'!F32</f>
        <v>0</v>
      </c>
      <c r="H35" s="33">
        <f>+'[96]CONSOLIDADO (2)'!G32</f>
        <v>0</v>
      </c>
      <c r="I35" s="33">
        <f>+'[96]CONSOLIDADO (2)'!H32</f>
        <v>0</v>
      </c>
      <c r="J35" s="33">
        <f>+'[96]CONSOLIDADO (2)'!I32</f>
        <v>0</v>
      </c>
      <c r="K35" s="33">
        <f>+'[96]CONSOLIDADO (2)'!J32</f>
        <v>0</v>
      </c>
      <c r="L35" s="33">
        <f>+'[96]CONSOLIDADO (2)'!K32</f>
        <v>0</v>
      </c>
      <c r="M35" s="33">
        <f>+'[96]CONSOLIDADO (2)'!L32</f>
        <v>0</v>
      </c>
      <c r="N35" s="33">
        <f>+'[96]CONSOLIDADO (2)'!M32</f>
        <v>0</v>
      </c>
      <c r="O35" s="34">
        <f t="shared" ref="O35:O39" si="16">SUM(C35:N35)</f>
        <v>9345.9148100000002</v>
      </c>
      <c r="P35" s="39"/>
      <c r="Q35" s="35"/>
      <c r="R35" s="27" t="str">
        <f t="shared" ref="R35:R39" si="17">+B35</f>
        <v>General</v>
      </c>
      <c r="S35" s="36">
        <f t="shared" ref="S35:S39" si="18">+C35*0.87</f>
        <v>2037.8915930999995</v>
      </c>
      <c r="T35" s="36">
        <f t="shared" si="14"/>
        <v>2007.9820893000001</v>
      </c>
      <c r="U35" s="36">
        <f>+E35*0.87</f>
        <v>2026.2527765999994</v>
      </c>
      <c r="V35" s="36">
        <f t="shared" si="14"/>
        <v>2058.8194257000018</v>
      </c>
      <c r="W35" s="36">
        <f t="shared" si="14"/>
        <v>0</v>
      </c>
      <c r="X35" s="36">
        <f t="shared" si="14"/>
        <v>0</v>
      </c>
      <c r="Y35" s="36">
        <f t="shared" si="14"/>
        <v>0</v>
      </c>
      <c r="Z35" s="36">
        <f t="shared" si="14"/>
        <v>0</v>
      </c>
      <c r="AA35" s="36">
        <f t="shared" si="14"/>
        <v>0</v>
      </c>
      <c r="AB35" s="36">
        <f t="shared" si="14"/>
        <v>0</v>
      </c>
      <c r="AC35" s="36">
        <f t="shared" si="14"/>
        <v>0</v>
      </c>
      <c r="AD35" s="36">
        <f t="shared" si="14"/>
        <v>0</v>
      </c>
      <c r="AE35" s="34">
        <f t="shared" si="15"/>
        <v>8130.9458847000005</v>
      </c>
    </row>
    <row r="36" spans="2:33" x14ac:dyDescent="0.25">
      <c r="B36" s="27" t="s">
        <v>19</v>
      </c>
      <c r="C36" s="33">
        <f>+'[96]CONSOLIDADO (2)'!B33</f>
        <v>894.61259999999993</v>
      </c>
      <c r="D36" s="33">
        <f>+'[96]CONSOLIDADO (2)'!C33</f>
        <v>1131.1290400000003</v>
      </c>
      <c r="E36" s="33">
        <f>+'[96]CONSOLIDADO (2)'!D33</f>
        <v>1041.67922</v>
      </c>
      <c r="F36" s="33">
        <f>+'[96]CONSOLIDADO (2)'!E33</f>
        <v>1140.0721099999998</v>
      </c>
      <c r="G36" s="33">
        <f>+'[96]CONSOLIDADO (2)'!F33</f>
        <v>0</v>
      </c>
      <c r="H36" s="33">
        <f>+'[96]CONSOLIDADO (2)'!G33</f>
        <v>0</v>
      </c>
      <c r="I36" s="33">
        <f>+'[96]CONSOLIDADO (2)'!H33</f>
        <v>0</v>
      </c>
      <c r="J36" s="33">
        <f>+'[96]CONSOLIDADO (2)'!I33</f>
        <v>0</v>
      </c>
      <c r="K36" s="33">
        <f>+'[96]CONSOLIDADO (2)'!J33</f>
        <v>0</v>
      </c>
      <c r="L36" s="33">
        <f>+'[96]CONSOLIDADO (2)'!K33</f>
        <v>0</v>
      </c>
      <c r="M36" s="33">
        <f>+'[96]CONSOLIDADO (2)'!L33</f>
        <v>0</v>
      </c>
      <c r="N36" s="33">
        <f>+'[96]CONSOLIDADO (2)'!M33</f>
        <v>0</v>
      </c>
      <c r="O36" s="34">
        <f t="shared" si="16"/>
        <v>4207.4929700000002</v>
      </c>
      <c r="P36" s="39"/>
      <c r="Q36" s="35"/>
      <c r="R36" s="27" t="str">
        <f t="shared" si="17"/>
        <v>Industrial</v>
      </c>
      <c r="S36" s="36">
        <f t="shared" si="18"/>
        <v>778.31296199999997</v>
      </c>
      <c r="T36" s="36">
        <f t="shared" si="14"/>
        <v>984.08226480000019</v>
      </c>
      <c r="U36" s="36">
        <f t="shared" si="14"/>
        <v>906.26092140000003</v>
      </c>
      <c r="V36" s="36">
        <f t="shared" si="14"/>
        <v>991.8627356999998</v>
      </c>
      <c r="W36" s="36">
        <f t="shared" si="14"/>
        <v>0</v>
      </c>
      <c r="X36" s="36">
        <f t="shared" si="14"/>
        <v>0</v>
      </c>
      <c r="Y36" s="36">
        <f t="shared" si="14"/>
        <v>0</v>
      </c>
      <c r="Z36" s="36">
        <f t="shared" si="14"/>
        <v>0</v>
      </c>
      <c r="AA36" s="36">
        <f t="shared" si="14"/>
        <v>0</v>
      </c>
      <c r="AB36" s="36">
        <f t="shared" si="14"/>
        <v>0</v>
      </c>
      <c r="AC36" s="36">
        <f t="shared" si="14"/>
        <v>0</v>
      </c>
      <c r="AD36" s="36">
        <f t="shared" si="14"/>
        <v>0</v>
      </c>
      <c r="AE36" s="34">
        <f t="shared" si="15"/>
        <v>3660.5188839000002</v>
      </c>
    </row>
    <row r="37" spans="2:33" x14ac:dyDescent="0.25">
      <c r="B37" s="27" t="s">
        <v>20</v>
      </c>
      <c r="C37" s="33">
        <f>+'[96]CONSOLIDADO (2)'!B34</f>
        <v>1964.8040199999998</v>
      </c>
      <c r="D37" s="33">
        <f>+'[96]CONSOLIDADO (2)'!C34</f>
        <v>2767.3526899999997</v>
      </c>
      <c r="E37" s="33">
        <f>+'[96]CONSOLIDADO (2)'!D34</f>
        <v>2350.1911400000004</v>
      </c>
      <c r="F37" s="33">
        <f>+'[96]CONSOLIDADO (2)'!E34</f>
        <v>2901.6584499999999</v>
      </c>
      <c r="G37" s="33">
        <f>+'[96]CONSOLIDADO (2)'!F34</f>
        <v>0</v>
      </c>
      <c r="H37" s="33">
        <f>+'[96]CONSOLIDADO (2)'!G34</f>
        <v>0</v>
      </c>
      <c r="I37" s="33">
        <f>+'[96]CONSOLIDADO (2)'!H34</f>
        <v>0</v>
      </c>
      <c r="J37" s="33">
        <f>+'[96]CONSOLIDADO (2)'!I34</f>
        <v>0</v>
      </c>
      <c r="K37" s="33">
        <f>+'[96]CONSOLIDADO (2)'!J34</f>
        <v>0</v>
      </c>
      <c r="L37" s="33">
        <f>+'[96]CONSOLIDADO (2)'!K34</f>
        <v>0</v>
      </c>
      <c r="M37" s="33">
        <f>+'[96]CONSOLIDADO (2)'!L34</f>
        <v>0</v>
      </c>
      <c r="N37" s="33">
        <f>+'[96]CONSOLIDADO (2)'!M34</f>
        <v>0</v>
      </c>
      <c r="O37" s="34">
        <f t="shared" si="16"/>
        <v>9984.0063000000009</v>
      </c>
      <c r="P37" s="39"/>
      <c r="Q37" s="35"/>
      <c r="R37" s="27" t="str">
        <f t="shared" si="17"/>
        <v>Mineria</v>
      </c>
      <c r="S37" s="36">
        <f t="shared" si="18"/>
        <v>1709.3794973999998</v>
      </c>
      <c r="T37" s="36">
        <f t="shared" si="14"/>
        <v>2407.5968402999997</v>
      </c>
      <c r="U37" s="36">
        <f t="shared" si="14"/>
        <v>2044.6662918000004</v>
      </c>
      <c r="V37" s="36">
        <f t="shared" si="14"/>
        <v>2524.4428515</v>
      </c>
      <c r="W37" s="36">
        <f t="shared" si="14"/>
        <v>0</v>
      </c>
      <c r="X37" s="36">
        <f t="shared" si="14"/>
        <v>0</v>
      </c>
      <c r="Y37" s="36">
        <f t="shared" si="14"/>
        <v>0</v>
      </c>
      <c r="Z37" s="36">
        <f t="shared" si="14"/>
        <v>0</v>
      </c>
      <c r="AA37" s="36">
        <f t="shared" si="14"/>
        <v>0</v>
      </c>
      <c r="AB37" s="36">
        <f t="shared" si="14"/>
        <v>0</v>
      </c>
      <c r="AC37" s="36">
        <f t="shared" si="14"/>
        <v>0</v>
      </c>
      <c r="AD37" s="36">
        <f t="shared" si="14"/>
        <v>0</v>
      </c>
      <c r="AE37" s="34">
        <f t="shared" si="15"/>
        <v>8686.0854810000001</v>
      </c>
    </row>
    <row r="38" spans="2:33" x14ac:dyDescent="0.25">
      <c r="B38" s="27" t="s">
        <v>21</v>
      </c>
      <c r="C38" s="33">
        <f>+'[96]CONSOLIDADO (2)'!B35</f>
        <v>436.39636000000013</v>
      </c>
      <c r="D38" s="33">
        <f>+'[96]CONSOLIDADO (2)'!C35</f>
        <v>396.06221000000005</v>
      </c>
      <c r="E38" s="33">
        <f>+'[96]CONSOLIDADO (2)'!D35</f>
        <v>442.71618999999998</v>
      </c>
      <c r="F38" s="33">
        <f>+'[96]CONSOLIDADO (2)'!E35</f>
        <v>514.19379999999978</v>
      </c>
      <c r="G38" s="33">
        <f>+'[96]CONSOLIDADO (2)'!F35</f>
        <v>0</v>
      </c>
      <c r="H38" s="33">
        <f>+'[96]CONSOLIDADO (2)'!G35</f>
        <v>0</v>
      </c>
      <c r="I38" s="33">
        <f>+'[96]CONSOLIDADO (2)'!H35</f>
        <v>0</v>
      </c>
      <c r="J38" s="33">
        <f>+'[96]CONSOLIDADO (2)'!I35</f>
        <v>0</v>
      </c>
      <c r="K38" s="33">
        <f>+'[96]CONSOLIDADO (2)'!J35</f>
        <v>0</v>
      </c>
      <c r="L38" s="33">
        <f>+'[96]CONSOLIDADO (2)'!K35</f>
        <v>0</v>
      </c>
      <c r="M38" s="33">
        <f>+'[96]CONSOLIDADO (2)'!L35</f>
        <v>0</v>
      </c>
      <c r="N38" s="33">
        <f>+'[96]CONSOLIDADO (2)'!M35</f>
        <v>0</v>
      </c>
      <c r="O38" s="34">
        <f t="shared" si="16"/>
        <v>1789.3685600000001</v>
      </c>
      <c r="P38" s="39"/>
      <c r="Q38" s="35"/>
      <c r="R38" s="27" t="str">
        <f t="shared" si="17"/>
        <v>Alumbrado Público</v>
      </c>
      <c r="S38" s="36">
        <f t="shared" si="18"/>
        <v>379.66483320000009</v>
      </c>
      <c r="T38" s="36">
        <f t="shared" si="14"/>
        <v>344.57412270000003</v>
      </c>
      <c r="U38" s="36">
        <f t="shared" si="14"/>
        <v>385.16308529999998</v>
      </c>
      <c r="V38" s="36">
        <f t="shared" si="14"/>
        <v>447.34860599999979</v>
      </c>
      <c r="W38" s="36">
        <f t="shared" si="14"/>
        <v>0</v>
      </c>
      <c r="X38" s="36">
        <f t="shared" si="14"/>
        <v>0</v>
      </c>
      <c r="Y38" s="36">
        <f t="shared" si="14"/>
        <v>0</v>
      </c>
      <c r="Z38" s="36">
        <f t="shared" si="14"/>
        <v>0</v>
      </c>
      <c r="AA38" s="36">
        <f t="shared" si="14"/>
        <v>0</v>
      </c>
      <c r="AB38" s="36">
        <f t="shared" si="14"/>
        <v>0</v>
      </c>
      <c r="AC38" s="36">
        <f t="shared" si="14"/>
        <v>0</v>
      </c>
      <c r="AD38" s="36">
        <f t="shared" si="14"/>
        <v>0</v>
      </c>
      <c r="AE38" s="34">
        <f t="shared" si="15"/>
        <v>1556.7506471999998</v>
      </c>
    </row>
    <row r="39" spans="2:33" x14ac:dyDescent="0.25">
      <c r="B39" s="27" t="s">
        <v>22</v>
      </c>
      <c r="C39" s="33">
        <f>+'[96]CONSOLIDADO (2)'!B36</f>
        <v>44.996420000000001</v>
      </c>
      <c r="D39" s="33">
        <f>+'[96]CONSOLIDADO (2)'!C36</f>
        <v>42.747709999999998</v>
      </c>
      <c r="E39" s="33">
        <f>+'[96]CONSOLIDADO (2)'!D36</f>
        <v>43.948390000000003</v>
      </c>
      <c r="F39" s="33">
        <f>+'[96]CONSOLIDADO (2)'!E36</f>
        <v>42.720500000000001</v>
      </c>
      <c r="G39" s="33">
        <f>+'[96]CONSOLIDADO (2)'!F36</f>
        <v>0</v>
      </c>
      <c r="H39" s="33">
        <f>+'[96]CONSOLIDADO (2)'!G36</f>
        <v>0</v>
      </c>
      <c r="I39" s="33">
        <f>+'[96]CONSOLIDADO (2)'!H36</f>
        <v>0</v>
      </c>
      <c r="J39" s="33">
        <f>+'[96]CONSOLIDADO (2)'!I36</f>
        <v>0</v>
      </c>
      <c r="K39" s="33">
        <f>+'[96]CONSOLIDADO (2)'!J36</f>
        <v>0</v>
      </c>
      <c r="L39" s="33">
        <f>+'[96]CONSOLIDADO (2)'!K36</f>
        <v>0</v>
      </c>
      <c r="M39" s="33">
        <f>+'[96]CONSOLIDADO (2)'!L36</f>
        <v>0</v>
      </c>
      <c r="N39" s="33">
        <f>+'[96]CONSOLIDADO (2)'!M36</f>
        <v>0</v>
      </c>
      <c r="O39" s="34">
        <f t="shared" si="16"/>
        <v>174.41302000000002</v>
      </c>
      <c r="P39" s="39"/>
      <c r="Q39" s="35"/>
      <c r="R39" s="27" t="str">
        <f t="shared" si="17"/>
        <v>Otros</v>
      </c>
      <c r="S39" s="36">
        <f t="shared" si="18"/>
        <v>39.146885400000002</v>
      </c>
      <c r="T39" s="36">
        <f t="shared" si="14"/>
        <v>37.190507699999998</v>
      </c>
      <c r="U39" s="36">
        <f t="shared" si="14"/>
        <v>38.235099300000002</v>
      </c>
      <c r="V39" s="36">
        <f t="shared" si="14"/>
        <v>37.166834999999999</v>
      </c>
      <c r="W39" s="36">
        <f t="shared" si="14"/>
        <v>0</v>
      </c>
      <c r="X39" s="36">
        <f t="shared" si="14"/>
        <v>0</v>
      </c>
      <c r="Y39" s="36">
        <f t="shared" si="14"/>
        <v>0</v>
      </c>
      <c r="Z39" s="36">
        <f t="shared" si="14"/>
        <v>0</v>
      </c>
      <c r="AA39" s="36">
        <f t="shared" si="14"/>
        <v>0</v>
      </c>
      <c r="AB39" s="36">
        <f t="shared" si="14"/>
        <v>0</v>
      </c>
      <c r="AC39" s="36">
        <f t="shared" si="14"/>
        <v>0</v>
      </c>
      <c r="AD39" s="36">
        <f t="shared" si="14"/>
        <v>0</v>
      </c>
      <c r="AE39" s="34">
        <f t="shared" si="15"/>
        <v>151.73932740000001</v>
      </c>
    </row>
    <row r="40" spans="2:33" x14ac:dyDescent="0.25">
      <c r="B40" s="7" t="s">
        <v>14</v>
      </c>
      <c r="C40" s="37">
        <f>SUM(C34:C39)</f>
        <v>10913.550269999963</v>
      </c>
      <c r="D40" s="37">
        <f t="shared" ref="D40:E40" si="19">SUM(D34:D39)</f>
        <v>11820.715509999813</v>
      </c>
      <c r="E40" s="37">
        <f t="shared" si="19"/>
        <v>11382.517140000007</v>
      </c>
      <c r="F40" s="37">
        <f t="shared" ref="F40:N40" si="20">SUM(F34:F39)</f>
        <v>12108.736770000136</v>
      </c>
      <c r="G40" s="37">
        <f t="shared" si="20"/>
        <v>0</v>
      </c>
      <c r="H40" s="37">
        <f t="shared" si="20"/>
        <v>0</v>
      </c>
      <c r="I40" s="37">
        <f t="shared" si="20"/>
        <v>0</v>
      </c>
      <c r="J40" s="37">
        <f t="shared" si="20"/>
        <v>0</v>
      </c>
      <c r="K40" s="37">
        <f t="shared" si="20"/>
        <v>0</v>
      </c>
      <c r="L40" s="37">
        <f t="shared" si="20"/>
        <v>0</v>
      </c>
      <c r="M40" s="37">
        <f t="shared" si="20"/>
        <v>0</v>
      </c>
      <c r="N40" s="37">
        <f t="shared" si="20"/>
        <v>0</v>
      </c>
      <c r="O40" s="38">
        <f>SUM(C40:N40)</f>
        <v>46225.519689999914</v>
      </c>
      <c r="P40" s="39"/>
      <c r="Q40" s="35"/>
      <c r="R40" s="7" t="s">
        <v>14</v>
      </c>
      <c r="S40" s="37">
        <f t="shared" ref="S40:AD40" si="21">SUM(S34:S39)</f>
        <v>9494.7887348999684</v>
      </c>
      <c r="T40" s="37">
        <f t="shared" si="21"/>
        <v>10284.022493699837</v>
      </c>
      <c r="U40" s="37">
        <f t="shared" si="21"/>
        <v>9902.7899118000078</v>
      </c>
      <c r="V40" s="37">
        <f t="shared" si="21"/>
        <v>10534.600989900118</v>
      </c>
      <c r="W40" s="37">
        <f t="shared" si="21"/>
        <v>0</v>
      </c>
      <c r="X40" s="37">
        <f t="shared" si="21"/>
        <v>0</v>
      </c>
      <c r="Y40" s="37">
        <f t="shared" si="21"/>
        <v>0</v>
      </c>
      <c r="Z40" s="37">
        <f t="shared" si="21"/>
        <v>0</v>
      </c>
      <c r="AA40" s="37">
        <f t="shared" si="21"/>
        <v>0</v>
      </c>
      <c r="AB40" s="37">
        <f t="shared" si="21"/>
        <v>0</v>
      </c>
      <c r="AC40" s="37">
        <f t="shared" si="21"/>
        <v>0</v>
      </c>
      <c r="AD40" s="128">
        <f t="shared" si="21"/>
        <v>0</v>
      </c>
      <c r="AE40" s="44">
        <f>SUM(S40:AD40)</f>
        <v>40216.202130299935</v>
      </c>
    </row>
    <row r="41" spans="2:33" x14ac:dyDescent="0.25"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9"/>
      <c r="Q41" s="35"/>
      <c r="R41" s="10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6">
        <f>+AE40/0.87</f>
        <v>46225.519689999928</v>
      </c>
      <c r="AF41" s="47">
        <f>+AE41-O40</f>
        <v>0</v>
      </c>
      <c r="AG41" s="2" t="s">
        <v>122</v>
      </c>
    </row>
    <row r="42" spans="2:33" x14ac:dyDescent="0.25">
      <c r="B42" s="2" t="s">
        <v>27</v>
      </c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9"/>
      <c r="N42" s="35"/>
      <c r="O42" s="35"/>
      <c r="Q42" s="35"/>
      <c r="R42" s="2" t="s">
        <v>27</v>
      </c>
      <c r="S42" s="35"/>
      <c r="T42" s="35"/>
      <c r="U42" s="35"/>
      <c r="V42" s="39"/>
      <c r="W42" s="35"/>
      <c r="X42" s="36"/>
      <c r="Y42" s="35"/>
      <c r="Z42" s="35"/>
      <c r="AA42" s="35"/>
      <c r="AB42" s="35"/>
      <c r="AC42" s="39"/>
      <c r="AD42" s="35"/>
      <c r="AE42" s="35"/>
    </row>
    <row r="43" spans="2:33" x14ac:dyDescent="0.25">
      <c r="C43" s="35"/>
      <c r="D43" s="35"/>
      <c r="E43" s="35"/>
      <c r="F43" s="35"/>
      <c r="G43" s="35"/>
      <c r="H43" s="28"/>
      <c r="I43" s="35"/>
      <c r="J43" s="35"/>
      <c r="K43" s="35"/>
      <c r="L43" s="35"/>
      <c r="M43" s="35"/>
      <c r="N43" s="35"/>
      <c r="O43" s="35"/>
      <c r="Q43" s="35"/>
      <c r="S43" s="35"/>
      <c r="T43" s="35"/>
      <c r="U43" s="35"/>
      <c r="V43" s="35"/>
      <c r="W43" s="35"/>
      <c r="X43" s="28"/>
      <c r="Y43" s="35"/>
      <c r="Z43" s="35"/>
      <c r="AA43" s="35"/>
      <c r="AB43" s="35"/>
      <c r="AC43" s="35"/>
      <c r="AD43" s="35"/>
      <c r="AE43" s="35"/>
    </row>
    <row r="44" spans="2:33" x14ac:dyDescent="0.25">
      <c r="B44" s="3" t="s">
        <v>26</v>
      </c>
      <c r="C44" s="4" t="s">
        <v>2</v>
      </c>
      <c r="D44" s="4" t="s">
        <v>3</v>
      </c>
      <c r="E44" s="4" t="s">
        <v>4</v>
      </c>
      <c r="F44" s="4" t="s">
        <v>5</v>
      </c>
      <c r="G44" s="41" t="s">
        <v>6</v>
      </c>
      <c r="H44" s="41" t="s">
        <v>7</v>
      </c>
      <c r="I44" s="41" t="s">
        <v>8</v>
      </c>
      <c r="J44" s="41" t="s">
        <v>9</v>
      </c>
      <c r="K44" s="41" t="s">
        <v>10</v>
      </c>
      <c r="L44" s="41" t="s">
        <v>11</v>
      </c>
      <c r="M44" s="41" t="s">
        <v>12</v>
      </c>
      <c r="N44" s="41" t="s">
        <v>13</v>
      </c>
      <c r="O44" s="43" t="s">
        <v>14</v>
      </c>
      <c r="Q44" s="35"/>
      <c r="R44" s="3" t="s">
        <v>26</v>
      </c>
      <c r="S44" s="4" t="s">
        <v>2</v>
      </c>
      <c r="T44" s="4" t="s">
        <v>3</v>
      </c>
      <c r="U44" s="4" t="s">
        <v>4</v>
      </c>
      <c r="V44" s="41" t="s">
        <v>5</v>
      </c>
      <c r="W44" s="41" t="s">
        <v>6</v>
      </c>
      <c r="X44" s="41" t="s">
        <v>7</v>
      </c>
      <c r="Y44" s="41" t="s">
        <v>8</v>
      </c>
      <c r="Z44" s="41" t="s">
        <v>9</v>
      </c>
      <c r="AA44" s="41" t="s">
        <v>10</v>
      </c>
      <c r="AB44" s="41" t="s">
        <v>11</v>
      </c>
      <c r="AC44" s="41" t="s">
        <v>12</v>
      </c>
      <c r="AD44" s="41" t="s">
        <v>13</v>
      </c>
      <c r="AE44" s="43" t="s">
        <v>14</v>
      </c>
    </row>
    <row r="45" spans="2:33" x14ac:dyDescent="0.25">
      <c r="B45" s="5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5"/>
      <c r="Q45" s="35"/>
      <c r="R45" s="5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5"/>
    </row>
    <row r="46" spans="2:33" x14ac:dyDescent="0.25">
      <c r="B46" s="27" t="s">
        <v>17</v>
      </c>
      <c r="C46" s="33">
        <f t="shared" ref="C46:N51" si="22">+C34/C$108</f>
        <v>751.48516379309831</v>
      </c>
      <c r="D46" s="33">
        <f t="shared" si="22"/>
        <v>743.59173419537558</v>
      </c>
      <c r="E46" s="33">
        <f t="shared" si="22"/>
        <v>743.52816379310468</v>
      </c>
      <c r="F46" s="33">
        <f t="shared" ref="F46" si="23">+F34/F$108</f>
        <v>739.02770114944497</v>
      </c>
      <c r="G46" s="33">
        <f t="shared" si="22"/>
        <v>0</v>
      </c>
      <c r="H46" s="33">
        <f t="shared" si="22"/>
        <v>0</v>
      </c>
      <c r="I46" s="33">
        <f t="shared" si="22"/>
        <v>0</v>
      </c>
      <c r="J46" s="33">
        <f t="shared" si="22"/>
        <v>0</v>
      </c>
      <c r="K46" s="33">
        <f t="shared" si="22"/>
        <v>0</v>
      </c>
      <c r="L46" s="33">
        <f t="shared" si="22"/>
        <v>0</v>
      </c>
      <c r="M46" s="33">
        <f t="shared" si="22"/>
        <v>0</v>
      </c>
      <c r="N46" s="33">
        <f t="shared" si="22"/>
        <v>0</v>
      </c>
      <c r="O46" s="34">
        <f t="shared" ref="O46:O51" si="24">SUM(C46:N46)</f>
        <v>2977.6327629310235</v>
      </c>
      <c r="Q46" s="35"/>
      <c r="R46" s="27" t="str">
        <f>+B46</f>
        <v>Residencial</v>
      </c>
      <c r="S46" s="33">
        <f>+C46*0.87</f>
        <v>653.79209249999553</v>
      </c>
      <c r="T46" s="33">
        <f t="shared" ref="T46:AD51" si="25">+D46*0.87</f>
        <v>646.92480874997671</v>
      </c>
      <c r="U46" s="33">
        <f t="shared" ref="U46:U51" si="26">+U34/U$108</f>
        <v>646.86950250000109</v>
      </c>
      <c r="V46" s="33">
        <f t="shared" si="25"/>
        <v>642.95410000001709</v>
      </c>
      <c r="W46" s="33">
        <f t="shared" si="25"/>
        <v>0</v>
      </c>
      <c r="X46" s="33">
        <f>+H46*0.87</f>
        <v>0</v>
      </c>
      <c r="Y46" s="33">
        <f t="shared" si="25"/>
        <v>0</v>
      </c>
      <c r="Z46" s="33">
        <f t="shared" si="25"/>
        <v>0</v>
      </c>
      <c r="AA46" s="33">
        <f t="shared" si="25"/>
        <v>0</v>
      </c>
      <c r="AB46" s="33">
        <f t="shared" si="25"/>
        <v>0</v>
      </c>
      <c r="AC46" s="33">
        <f t="shared" si="25"/>
        <v>0</v>
      </c>
      <c r="AD46" s="33">
        <f t="shared" si="25"/>
        <v>0</v>
      </c>
      <c r="AE46" s="34">
        <f t="shared" ref="AE46:AE51" si="27">SUM(S46:AD46)</f>
        <v>2590.5405037499904</v>
      </c>
    </row>
    <row r="47" spans="2:33" x14ac:dyDescent="0.25">
      <c r="B47" s="27" t="s">
        <v>18</v>
      </c>
      <c r="C47" s="33">
        <f t="shared" si="22"/>
        <v>336.55231752873556</v>
      </c>
      <c r="D47" s="33">
        <f t="shared" si="22"/>
        <v>331.61284339080464</v>
      </c>
      <c r="E47" s="33">
        <f t="shared" si="22"/>
        <v>334.63019827586197</v>
      </c>
      <c r="F47" s="33">
        <f t="shared" ref="F47" si="28">+F35/F$108</f>
        <v>340.00849281609226</v>
      </c>
      <c r="G47" s="33">
        <f t="shared" si="22"/>
        <v>0</v>
      </c>
      <c r="H47" s="33">
        <f t="shared" si="22"/>
        <v>0</v>
      </c>
      <c r="I47" s="33">
        <f t="shared" si="22"/>
        <v>0</v>
      </c>
      <c r="J47" s="33">
        <f t="shared" si="22"/>
        <v>0</v>
      </c>
      <c r="K47" s="33">
        <f t="shared" si="22"/>
        <v>0</v>
      </c>
      <c r="L47" s="33">
        <f t="shared" si="22"/>
        <v>0</v>
      </c>
      <c r="M47" s="33">
        <f t="shared" si="22"/>
        <v>0</v>
      </c>
      <c r="N47" s="33">
        <f t="shared" si="22"/>
        <v>0</v>
      </c>
      <c r="O47" s="34">
        <f t="shared" si="24"/>
        <v>1342.8038520114944</v>
      </c>
      <c r="Q47" s="35"/>
      <c r="R47" s="27" t="str">
        <f t="shared" ref="R47:R51" si="29">+B47</f>
        <v>General</v>
      </c>
      <c r="S47" s="33">
        <f t="shared" ref="S47:S51" si="30">+C47*0.87</f>
        <v>292.80051624999993</v>
      </c>
      <c r="T47" s="33">
        <f t="shared" si="25"/>
        <v>288.50317375000003</v>
      </c>
      <c r="U47" s="33">
        <f t="shared" si="26"/>
        <v>291.12827249999992</v>
      </c>
      <c r="V47" s="33">
        <f t="shared" si="25"/>
        <v>295.80738875000026</v>
      </c>
      <c r="W47" s="33">
        <f t="shared" si="25"/>
        <v>0</v>
      </c>
      <c r="X47" s="33">
        <f t="shared" si="25"/>
        <v>0</v>
      </c>
      <c r="Y47" s="33">
        <f t="shared" si="25"/>
        <v>0</v>
      </c>
      <c r="Z47" s="33">
        <f t="shared" si="25"/>
        <v>0</v>
      </c>
      <c r="AA47" s="33">
        <f t="shared" si="25"/>
        <v>0</v>
      </c>
      <c r="AB47" s="33">
        <f t="shared" si="25"/>
        <v>0</v>
      </c>
      <c r="AC47" s="33">
        <f t="shared" si="25"/>
        <v>0</v>
      </c>
      <c r="AD47" s="33">
        <f t="shared" si="25"/>
        <v>0</v>
      </c>
      <c r="AE47" s="34">
        <f t="shared" si="27"/>
        <v>1168.23935125</v>
      </c>
    </row>
    <row r="48" spans="2:33" x14ac:dyDescent="0.25">
      <c r="B48" s="27" t="s">
        <v>19</v>
      </c>
      <c r="C48" s="33">
        <f t="shared" si="22"/>
        <v>128.53629310344826</v>
      </c>
      <c r="D48" s="33">
        <f t="shared" si="22"/>
        <v>162.5185402298851</v>
      </c>
      <c r="E48" s="33">
        <f t="shared" si="22"/>
        <v>149.66655459770115</v>
      </c>
      <c r="F48" s="33">
        <f t="shared" ref="F48" si="31">+F36/F$108</f>
        <v>163.80346408045975</v>
      </c>
      <c r="G48" s="33">
        <f t="shared" si="22"/>
        <v>0</v>
      </c>
      <c r="H48" s="33">
        <f t="shared" si="22"/>
        <v>0</v>
      </c>
      <c r="I48" s="33">
        <f t="shared" si="22"/>
        <v>0</v>
      </c>
      <c r="J48" s="33">
        <f t="shared" si="22"/>
        <v>0</v>
      </c>
      <c r="K48" s="33">
        <f t="shared" si="22"/>
        <v>0</v>
      </c>
      <c r="L48" s="33">
        <f t="shared" si="22"/>
        <v>0</v>
      </c>
      <c r="M48" s="33">
        <f t="shared" si="22"/>
        <v>0</v>
      </c>
      <c r="N48" s="33">
        <f t="shared" si="22"/>
        <v>0</v>
      </c>
      <c r="O48" s="34">
        <f t="shared" si="24"/>
        <v>604.52485201149432</v>
      </c>
      <c r="Q48" s="35"/>
      <c r="R48" s="27" t="str">
        <f t="shared" si="29"/>
        <v>Industrial</v>
      </c>
      <c r="S48" s="33">
        <f t="shared" si="30"/>
        <v>111.82657499999999</v>
      </c>
      <c r="T48" s="33">
        <f t="shared" si="25"/>
        <v>141.39113000000003</v>
      </c>
      <c r="U48" s="33">
        <f t="shared" si="26"/>
        <v>130.2099025</v>
      </c>
      <c r="V48" s="33">
        <f t="shared" si="25"/>
        <v>142.50901374999998</v>
      </c>
      <c r="W48" s="33">
        <f t="shared" si="25"/>
        <v>0</v>
      </c>
      <c r="X48" s="33">
        <f t="shared" si="25"/>
        <v>0</v>
      </c>
      <c r="Y48" s="33">
        <f t="shared" si="25"/>
        <v>0</v>
      </c>
      <c r="Z48" s="33">
        <f t="shared" si="25"/>
        <v>0</v>
      </c>
      <c r="AA48" s="33">
        <f t="shared" si="25"/>
        <v>0</v>
      </c>
      <c r="AB48" s="33">
        <f t="shared" si="25"/>
        <v>0</v>
      </c>
      <c r="AC48" s="33">
        <f t="shared" si="25"/>
        <v>0</v>
      </c>
      <c r="AD48" s="33">
        <f t="shared" si="25"/>
        <v>0</v>
      </c>
      <c r="AE48" s="34">
        <f t="shared" si="27"/>
        <v>525.93662125000003</v>
      </c>
    </row>
    <row r="49" spans="2:31" x14ac:dyDescent="0.25">
      <c r="B49" s="27" t="s">
        <v>20</v>
      </c>
      <c r="C49" s="33">
        <f t="shared" si="22"/>
        <v>282.29942816091949</v>
      </c>
      <c r="D49" s="33">
        <f t="shared" si="22"/>
        <v>397.60814511494249</v>
      </c>
      <c r="E49" s="33">
        <f t="shared" si="22"/>
        <v>337.67114080459777</v>
      </c>
      <c r="F49" s="33">
        <f t="shared" ref="F49" si="32">+F37/F$108</f>
        <v>416.90494971264366</v>
      </c>
      <c r="G49" s="33">
        <f t="shared" si="22"/>
        <v>0</v>
      </c>
      <c r="H49" s="33">
        <f t="shared" si="22"/>
        <v>0</v>
      </c>
      <c r="I49" s="33">
        <f t="shared" si="22"/>
        <v>0</v>
      </c>
      <c r="J49" s="33">
        <f t="shared" si="22"/>
        <v>0</v>
      </c>
      <c r="K49" s="33">
        <f t="shared" si="22"/>
        <v>0</v>
      </c>
      <c r="L49" s="33">
        <f t="shared" si="22"/>
        <v>0</v>
      </c>
      <c r="M49" s="33">
        <f t="shared" si="22"/>
        <v>0</v>
      </c>
      <c r="N49" s="33">
        <f t="shared" si="22"/>
        <v>0</v>
      </c>
      <c r="O49" s="34">
        <f t="shared" si="24"/>
        <v>1434.4836637931035</v>
      </c>
      <c r="Q49" s="35"/>
      <c r="R49" s="27" t="str">
        <f t="shared" si="29"/>
        <v>Mineria</v>
      </c>
      <c r="S49" s="33">
        <f t="shared" si="30"/>
        <v>245.60050249999995</v>
      </c>
      <c r="T49" s="33">
        <f t="shared" si="25"/>
        <v>345.91908624999996</v>
      </c>
      <c r="U49" s="33">
        <f t="shared" si="26"/>
        <v>293.77389250000004</v>
      </c>
      <c r="V49" s="33">
        <f t="shared" si="25"/>
        <v>362.70730624999999</v>
      </c>
      <c r="W49" s="33">
        <f t="shared" si="25"/>
        <v>0</v>
      </c>
      <c r="X49" s="33">
        <f t="shared" si="25"/>
        <v>0</v>
      </c>
      <c r="Y49" s="33">
        <f t="shared" si="25"/>
        <v>0</v>
      </c>
      <c r="Z49" s="33">
        <f t="shared" si="25"/>
        <v>0</v>
      </c>
      <c r="AA49" s="33">
        <f t="shared" si="25"/>
        <v>0</v>
      </c>
      <c r="AB49" s="33">
        <f t="shared" si="25"/>
        <v>0</v>
      </c>
      <c r="AC49" s="33">
        <f t="shared" si="25"/>
        <v>0</v>
      </c>
      <c r="AD49" s="33">
        <f t="shared" si="25"/>
        <v>0</v>
      </c>
      <c r="AE49" s="34">
        <f t="shared" si="27"/>
        <v>1248.0007875000001</v>
      </c>
    </row>
    <row r="50" spans="2:31" x14ac:dyDescent="0.25">
      <c r="B50" s="27" t="s">
        <v>21</v>
      </c>
      <c r="C50" s="33">
        <f t="shared" si="22"/>
        <v>62.700626436781626</v>
      </c>
      <c r="D50" s="33">
        <f t="shared" si="22"/>
        <v>56.905489942528746</v>
      </c>
      <c r="E50" s="33">
        <f t="shared" si="22"/>
        <v>63.608647988505744</v>
      </c>
      <c r="F50" s="33">
        <f t="shared" ref="F50" si="33">+F38/F$108</f>
        <v>73.878419540229856</v>
      </c>
      <c r="G50" s="33">
        <f t="shared" si="22"/>
        <v>0</v>
      </c>
      <c r="H50" s="33">
        <f t="shared" si="22"/>
        <v>0</v>
      </c>
      <c r="I50" s="33">
        <f t="shared" si="22"/>
        <v>0</v>
      </c>
      <c r="J50" s="33">
        <f t="shared" si="22"/>
        <v>0</v>
      </c>
      <c r="K50" s="33">
        <f t="shared" si="22"/>
        <v>0</v>
      </c>
      <c r="L50" s="33">
        <f t="shared" si="22"/>
        <v>0</v>
      </c>
      <c r="M50" s="33">
        <f t="shared" si="22"/>
        <v>0</v>
      </c>
      <c r="N50" s="33">
        <f t="shared" si="22"/>
        <v>0</v>
      </c>
      <c r="O50" s="34">
        <f t="shared" si="24"/>
        <v>257.09318390804594</v>
      </c>
      <c r="Q50" s="35"/>
      <c r="R50" s="27" t="str">
        <f t="shared" si="29"/>
        <v>Alumbrado Público</v>
      </c>
      <c r="S50" s="33">
        <f t="shared" si="30"/>
        <v>54.549545000000016</v>
      </c>
      <c r="T50" s="33">
        <f t="shared" si="25"/>
        <v>49.507776250000006</v>
      </c>
      <c r="U50" s="33">
        <f t="shared" si="26"/>
        <v>55.339523749999998</v>
      </c>
      <c r="V50" s="33">
        <f t="shared" si="25"/>
        <v>64.274224999999973</v>
      </c>
      <c r="W50" s="33">
        <f t="shared" si="25"/>
        <v>0</v>
      </c>
      <c r="X50" s="33">
        <f t="shared" si="25"/>
        <v>0</v>
      </c>
      <c r="Y50" s="33">
        <f t="shared" si="25"/>
        <v>0</v>
      </c>
      <c r="Z50" s="33">
        <f t="shared" si="25"/>
        <v>0</v>
      </c>
      <c r="AA50" s="33">
        <f t="shared" si="25"/>
        <v>0</v>
      </c>
      <c r="AB50" s="33">
        <f t="shared" si="25"/>
        <v>0</v>
      </c>
      <c r="AC50" s="33">
        <f t="shared" si="25"/>
        <v>0</v>
      </c>
      <c r="AD50" s="33">
        <f t="shared" si="25"/>
        <v>0</v>
      </c>
      <c r="AE50" s="34">
        <f t="shared" si="27"/>
        <v>223.67107000000001</v>
      </c>
    </row>
    <row r="51" spans="2:31" x14ac:dyDescent="0.25">
      <c r="B51" s="27" t="s">
        <v>22</v>
      </c>
      <c r="C51" s="33">
        <f t="shared" si="22"/>
        <v>6.4650028735632183</v>
      </c>
      <c r="D51" s="33">
        <f t="shared" si="22"/>
        <v>6.1419123563218392</v>
      </c>
      <c r="E51" s="33">
        <f t="shared" si="22"/>
        <v>6.3144238505747134</v>
      </c>
      <c r="F51" s="33">
        <f t="shared" ref="F51" si="34">+F39/F$108</f>
        <v>6.1380028735632184</v>
      </c>
      <c r="G51" s="33">
        <f t="shared" si="22"/>
        <v>0</v>
      </c>
      <c r="H51" s="33">
        <f t="shared" si="22"/>
        <v>0</v>
      </c>
      <c r="I51" s="33">
        <f t="shared" si="22"/>
        <v>0</v>
      </c>
      <c r="J51" s="33">
        <f t="shared" si="22"/>
        <v>0</v>
      </c>
      <c r="K51" s="33">
        <f t="shared" si="22"/>
        <v>0</v>
      </c>
      <c r="L51" s="33">
        <f t="shared" si="22"/>
        <v>0</v>
      </c>
      <c r="M51" s="33">
        <f t="shared" si="22"/>
        <v>0</v>
      </c>
      <c r="N51" s="33">
        <f t="shared" si="22"/>
        <v>0</v>
      </c>
      <c r="O51" s="34">
        <f t="shared" si="24"/>
        <v>25.05934195402299</v>
      </c>
      <c r="Q51" s="35"/>
      <c r="R51" s="27" t="str">
        <f t="shared" si="29"/>
        <v>Otros</v>
      </c>
      <c r="S51" s="33">
        <f t="shared" si="30"/>
        <v>5.6245525000000001</v>
      </c>
      <c r="T51" s="33">
        <f t="shared" si="25"/>
        <v>5.3434637499999997</v>
      </c>
      <c r="U51" s="33">
        <f t="shared" si="26"/>
        <v>5.4935487500000004</v>
      </c>
      <c r="V51" s="33">
        <f t="shared" si="25"/>
        <v>5.3400625000000002</v>
      </c>
      <c r="W51" s="33">
        <f t="shared" si="25"/>
        <v>0</v>
      </c>
      <c r="X51" s="33">
        <f t="shared" si="25"/>
        <v>0</v>
      </c>
      <c r="Y51" s="33">
        <f t="shared" si="25"/>
        <v>0</v>
      </c>
      <c r="Z51" s="33">
        <f t="shared" si="25"/>
        <v>0</v>
      </c>
      <c r="AA51" s="33">
        <f t="shared" si="25"/>
        <v>0</v>
      </c>
      <c r="AB51" s="33">
        <f t="shared" si="25"/>
        <v>0</v>
      </c>
      <c r="AC51" s="33">
        <f t="shared" si="25"/>
        <v>0</v>
      </c>
      <c r="AD51" s="33">
        <f t="shared" si="25"/>
        <v>0</v>
      </c>
      <c r="AE51" s="34">
        <f t="shared" si="27"/>
        <v>21.801627500000002</v>
      </c>
    </row>
    <row r="52" spans="2:31" x14ac:dyDescent="0.25">
      <c r="B52" s="7" t="s">
        <v>14</v>
      </c>
      <c r="C52" s="37">
        <f>SUM(C46:C51)</f>
        <v>1568.0388318965465</v>
      </c>
      <c r="D52" s="37">
        <f t="shared" ref="D52:N52" si="35">SUM(D46:D51)</f>
        <v>1698.3786652298584</v>
      </c>
      <c r="E52" s="37">
        <f t="shared" si="35"/>
        <v>1635.4191293103461</v>
      </c>
      <c r="F52" s="37">
        <f>SUM(F46:F51)</f>
        <v>1739.7610301724337</v>
      </c>
      <c r="G52" s="37">
        <f t="shared" si="35"/>
        <v>0</v>
      </c>
      <c r="H52" s="37">
        <f t="shared" si="35"/>
        <v>0</v>
      </c>
      <c r="I52" s="37">
        <f t="shared" si="35"/>
        <v>0</v>
      </c>
      <c r="J52" s="37">
        <f t="shared" si="35"/>
        <v>0</v>
      </c>
      <c r="K52" s="37">
        <f t="shared" si="35"/>
        <v>0</v>
      </c>
      <c r="L52" s="37">
        <f t="shared" si="35"/>
        <v>0</v>
      </c>
      <c r="M52" s="37">
        <f t="shared" si="35"/>
        <v>0</v>
      </c>
      <c r="N52" s="37">
        <f t="shared" si="35"/>
        <v>0</v>
      </c>
      <c r="O52" s="38">
        <f>SUM(C52:N52)</f>
        <v>6641.597656609184</v>
      </c>
      <c r="Q52" s="35"/>
      <c r="R52" s="7" t="s">
        <v>14</v>
      </c>
      <c r="S52" s="37">
        <f t="shared" ref="S52:AD52" si="36">SUM(S46:S51)</f>
        <v>1364.1937837499954</v>
      </c>
      <c r="T52" s="37">
        <f t="shared" si="36"/>
        <v>1477.5894387499766</v>
      </c>
      <c r="U52" s="37">
        <f t="shared" si="36"/>
        <v>1422.8146425000009</v>
      </c>
      <c r="V52" s="37">
        <f t="shared" si="36"/>
        <v>1513.592096250017</v>
      </c>
      <c r="W52" s="86">
        <f t="shared" si="36"/>
        <v>0</v>
      </c>
      <c r="X52" s="86">
        <f t="shared" si="36"/>
        <v>0</v>
      </c>
      <c r="Y52" s="86">
        <f t="shared" si="36"/>
        <v>0</v>
      </c>
      <c r="Z52" s="86">
        <f t="shared" si="36"/>
        <v>0</v>
      </c>
      <c r="AA52" s="86">
        <f t="shared" si="36"/>
        <v>0</v>
      </c>
      <c r="AB52" s="86">
        <f t="shared" si="36"/>
        <v>0</v>
      </c>
      <c r="AC52" s="86">
        <f t="shared" si="36"/>
        <v>0</v>
      </c>
      <c r="AD52" s="86">
        <f t="shared" si="36"/>
        <v>0</v>
      </c>
      <c r="AE52" s="38">
        <f>SUM(S52:AD52)</f>
        <v>5778.1899612499892</v>
      </c>
    </row>
    <row r="53" spans="2:31" x14ac:dyDescent="0.25">
      <c r="B53" s="2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Q53" s="35"/>
      <c r="R53" s="18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</row>
    <row r="54" spans="2:31" x14ac:dyDescent="0.25">
      <c r="B54" s="2" t="s">
        <v>28</v>
      </c>
      <c r="C54" s="35"/>
      <c r="D54" s="35"/>
      <c r="E54" s="35"/>
      <c r="F54" s="39"/>
      <c r="G54" s="35"/>
      <c r="H54" s="36"/>
      <c r="I54" s="35"/>
      <c r="J54" s="35"/>
      <c r="K54" s="35"/>
      <c r="L54" s="35"/>
      <c r="M54" s="39"/>
      <c r="N54" s="35"/>
      <c r="O54" s="35"/>
      <c r="Q54" s="35"/>
      <c r="R54" s="2" t="s">
        <v>29</v>
      </c>
      <c r="S54" s="35"/>
      <c r="T54" s="35"/>
      <c r="U54" s="35"/>
      <c r="V54" s="39"/>
      <c r="W54" s="35"/>
      <c r="X54" s="36"/>
      <c r="Y54" s="35"/>
      <c r="Z54" s="35"/>
      <c r="AA54" s="35"/>
      <c r="AB54" s="35"/>
      <c r="AC54" s="39"/>
      <c r="AD54" s="35"/>
      <c r="AE54" s="35"/>
    </row>
    <row r="55" spans="2:31" x14ac:dyDescent="0.25">
      <c r="B55" s="18"/>
      <c r="C55" s="35"/>
      <c r="D55" s="35"/>
      <c r="E55" s="35"/>
      <c r="F55" s="35"/>
      <c r="G55" s="35"/>
      <c r="H55" s="28"/>
      <c r="I55" s="35"/>
      <c r="J55" s="35"/>
      <c r="K55" s="35"/>
      <c r="L55" s="35"/>
      <c r="M55" s="35"/>
      <c r="N55" s="35"/>
      <c r="O55" s="35"/>
      <c r="Q55" s="35"/>
      <c r="R55" s="18"/>
      <c r="S55" s="35"/>
      <c r="T55" s="35"/>
      <c r="U55" s="35"/>
      <c r="V55" s="35"/>
      <c r="W55" s="35"/>
      <c r="X55" s="28"/>
      <c r="Y55" s="35"/>
      <c r="Z55" s="35"/>
      <c r="AA55" s="35"/>
      <c r="AB55" s="35"/>
      <c r="AC55" s="35"/>
      <c r="AD55" s="35"/>
      <c r="AE55" s="35"/>
    </row>
    <row r="56" spans="2:31" x14ac:dyDescent="0.25">
      <c r="B56" s="3" t="s">
        <v>26</v>
      </c>
      <c r="C56" s="4" t="s">
        <v>2</v>
      </c>
      <c r="D56" s="4" t="s">
        <v>3</v>
      </c>
      <c r="E56" s="4" t="s">
        <v>4</v>
      </c>
      <c r="F56" s="41" t="s">
        <v>5</v>
      </c>
      <c r="G56" s="41" t="s">
        <v>6</v>
      </c>
      <c r="H56" s="41" t="s">
        <v>7</v>
      </c>
      <c r="I56" s="41" t="s">
        <v>8</v>
      </c>
      <c r="J56" s="41" t="s">
        <v>9</v>
      </c>
      <c r="K56" s="41" t="s">
        <v>10</v>
      </c>
      <c r="L56" s="41" t="s">
        <v>11</v>
      </c>
      <c r="M56" s="41" t="s">
        <v>12</v>
      </c>
      <c r="N56" s="41" t="s">
        <v>13</v>
      </c>
      <c r="O56" s="42" t="s">
        <v>14</v>
      </c>
      <c r="Q56" s="35"/>
      <c r="R56" s="3" t="s">
        <v>26</v>
      </c>
      <c r="S56" s="4" t="s">
        <v>2</v>
      </c>
      <c r="T56" s="4" t="s">
        <v>3</v>
      </c>
      <c r="U56" s="4" t="s">
        <v>4</v>
      </c>
      <c r="V56" s="41" t="s">
        <v>5</v>
      </c>
      <c r="W56" s="41" t="s">
        <v>6</v>
      </c>
      <c r="X56" s="41" t="s">
        <v>7</v>
      </c>
      <c r="Y56" s="41" t="s">
        <v>8</v>
      </c>
      <c r="Z56" s="41" t="s">
        <v>9</v>
      </c>
      <c r="AA56" s="41" t="s">
        <v>10</v>
      </c>
      <c r="AB56" s="41" t="s">
        <v>11</v>
      </c>
      <c r="AC56" s="41" t="s">
        <v>12</v>
      </c>
      <c r="AD56" s="41" t="s">
        <v>13</v>
      </c>
      <c r="AE56" s="42" t="s">
        <v>14</v>
      </c>
    </row>
    <row r="57" spans="2:31" x14ac:dyDescent="0.25">
      <c r="B57" s="5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5"/>
      <c r="Q57" s="35"/>
      <c r="R57" s="5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5"/>
    </row>
    <row r="58" spans="2:31" x14ac:dyDescent="0.25">
      <c r="B58" s="27" t="s">
        <v>17</v>
      </c>
      <c r="C58" s="33">
        <f t="shared" ref="C58:O64" si="37">+C34/C22*100</f>
        <v>144.96490689306626</v>
      </c>
      <c r="D58" s="33">
        <f t="shared" si="37"/>
        <v>150.21407369405892</v>
      </c>
      <c r="E58" s="33">
        <f t="shared" si="37"/>
        <v>152.85575433700541</v>
      </c>
      <c r="F58" s="33">
        <f t="shared" si="37"/>
        <v>157.68026694747468</v>
      </c>
      <c r="G58" s="33" t="e">
        <f t="shared" si="37"/>
        <v>#DIV/0!</v>
      </c>
      <c r="H58" s="33" t="e">
        <f t="shared" si="37"/>
        <v>#DIV/0!</v>
      </c>
      <c r="I58" s="33" t="e">
        <f t="shared" si="37"/>
        <v>#DIV/0!</v>
      </c>
      <c r="J58" s="33" t="e">
        <f t="shared" si="37"/>
        <v>#DIV/0!</v>
      </c>
      <c r="K58" s="33" t="e">
        <f t="shared" si="37"/>
        <v>#DIV/0!</v>
      </c>
      <c r="L58" s="33" t="e">
        <f t="shared" si="37"/>
        <v>#DIV/0!</v>
      </c>
      <c r="M58" s="33" t="e">
        <f t="shared" si="37"/>
        <v>#DIV/0!</v>
      </c>
      <c r="N58" s="33" t="e">
        <f t="shared" si="37"/>
        <v>#DIV/0!</v>
      </c>
      <c r="O58" s="48">
        <f t="shared" si="37"/>
        <v>151.26215245922515</v>
      </c>
      <c r="Q58" s="35"/>
      <c r="R58" s="27" t="str">
        <f>+B58</f>
        <v>Residencial</v>
      </c>
      <c r="S58" s="33">
        <f t="shared" ref="S58:AE64" si="38">+S34/S22*100</f>
        <v>126.11946899696764</v>
      </c>
      <c r="T58" s="33">
        <f t="shared" si="38"/>
        <v>130.68624411383126</v>
      </c>
      <c r="U58" s="33">
        <f t="shared" si="38"/>
        <v>132.98450627319468</v>
      </c>
      <c r="V58" s="33">
        <f t="shared" si="38"/>
        <v>137.18183224430297</v>
      </c>
      <c r="W58" s="33" t="e">
        <f t="shared" si="38"/>
        <v>#DIV/0!</v>
      </c>
      <c r="X58" s="33" t="e">
        <f t="shared" si="38"/>
        <v>#DIV/0!</v>
      </c>
      <c r="Y58" s="33" t="e">
        <f t="shared" si="38"/>
        <v>#DIV/0!</v>
      </c>
      <c r="Z58" s="33" t="e">
        <f t="shared" si="38"/>
        <v>#DIV/0!</v>
      </c>
      <c r="AA58" s="33" t="e">
        <f t="shared" si="38"/>
        <v>#DIV/0!</v>
      </c>
      <c r="AB58" s="33" t="e">
        <f t="shared" si="38"/>
        <v>#DIV/0!</v>
      </c>
      <c r="AC58" s="33" t="e">
        <f t="shared" si="38"/>
        <v>#DIV/0!</v>
      </c>
      <c r="AD58" s="33" t="e">
        <f t="shared" si="38"/>
        <v>#DIV/0!</v>
      </c>
      <c r="AE58" s="48">
        <f t="shared" si="38"/>
        <v>131.59807263952587</v>
      </c>
    </row>
    <row r="59" spans="2:31" x14ac:dyDescent="0.25">
      <c r="B59" s="27" t="s">
        <v>18</v>
      </c>
      <c r="C59" s="33">
        <f t="shared" si="37"/>
        <v>127.23549170857768</v>
      </c>
      <c r="D59" s="33">
        <f t="shared" si="37"/>
        <v>128.44634446726801</v>
      </c>
      <c r="E59" s="33">
        <f t="shared" si="37"/>
        <v>129.49091461034732</v>
      </c>
      <c r="F59" s="33">
        <f t="shared" si="37"/>
        <v>130.17156154666196</v>
      </c>
      <c r="G59" s="33" t="e">
        <f t="shared" si="37"/>
        <v>#DIV/0!</v>
      </c>
      <c r="H59" s="33" t="e">
        <f t="shared" si="37"/>
        <v>#DIV/0!</v>
      </c>
      <c r="I59" s="33" t="e">
        <f t="shared" si="37"/>
        <v>#DIV/0!</v>
      </c>
      <c r="J59" s="33" t="e">
        <f t="shared" si="37"/>
        <v>#DIV/0!</v>
      </c>
      <c r="K59" s="33" t="e">
        <f t="shared" si="37"/>
        <v>#DIV/0!</v>
      </c>
      <c r="L59" s="33" t="e">
        <f t="shared" si="37"/>
        <v>#DIV/0!</v>
      </c>
      <c r="M59" s="33" t="e">
        <f t="shared" si="37"/>
        <v>#DIV/0!</v>
      </c>
      <c r="N59" s="33" t="e">
        <f t="shared" si="37"/>
        <v>#DIV/0!</v>
      </c>
      <c r="O59" s="48">
        <f t="shared" si="37"/>
        <v>128.83037891033266</v>
      </c>
      <c r="Q59" s="35"/>
      <c r="R59" s="27" t="str">
        <f t="shared" ref="R59:R63" si="39">+B59</f>
        <v>General</v>
      </c>
      <c r="S59" s="33">
        <f t="shared" si="38"/>
        <v>110.69487778646258</v>
      </c>
      <c r="T59" s="33">
        <f t="shared" si="38"/>
        <v>111.74831968652316</v>
      </c>
      <c r="U59" s="33">
        <f t="shared" si="38"/>
        <v>112.65709571100217</v>
      </c>
      <c r="V59" s="33">
        <f t="shared" si="38"/>
        <v>113.24925854559591</v>
      </c>
      <c r="W59" s="33" t="e">
        <f t="shared" si="38"/>
        <v>#DIV/0!</v>
      </c>
      <c r="X59" s="33" t="e">
        <f t="shared" si="38"/>
        <v>#DIV/0!</v>
      </c>
      <c r="Y59" s="33" t="e">
        <f t="shared" si="38"/>
        <v>#DIV/0!</v>
      </c>
      <c r="Z59" s="33" t="e">
        <f t="shared" si="38"/>
        <v>#DIV/0!</v>
      </c>
      <c r="AA59" s="33" t="e">
        <f t="shared" si="38"/>
        <v>#DIV/0!</v>
      </c>
      <c r="AB59" s="33" t="e">
        <f t="shared" si="38"/>
        <v>#DIV/0!</v>
      </c>
      <c r="AC59" s="33" t="e">
        <f t="shared" si="38"/>
        <v>#DIV/0!</v>
      </c>
      <c r="AD59" s="33" t="e">
        <f t="shared" si="38"/>
        <v>#DIV/0!</v>
      </c>
      <c r="AE59" s="48">
        <f t="shared" si="38"/>
        <v>112.0824296519894</v>
      </c>
    </row>
    <row r="60" spans="2:31" x14ac:dyDescent="0.25">
      <c r="B60" s="27" t="s">
        <v>19</v>
      </c>
      <c r="C60" s="33">
        <f t="shared" si="37"/>
        <v>93.780410590139454</v>
      </c>
      <c r="D60" s="33">
        <f t="shared" si="37"/>
        <v>83.923229763157238</v>
      </c>
      <c r="E60" s="33">
        <f t="shared" si="37"/>
        <v>91.970516226493714</v>
      </c>
      <c r="F60" s="33">
        <f t="shared" si="37"/>
        <v>87.863578842555341</v>
      </c>
      <c r="G60" s="33" t="e">
        <f t="shared" si="37"/>
        <v>#DIV/0!</v>
      </c>
      <c r="H60" s="33" t="e">
        <f t="shared" si="37"/>
        <v>#DIV/0!</v>
      </c>
      <c r="I60" s="33" t="e">
        <f t="shared" si="37"/>
        <v>#DIV/0!</v>
      </c>
      <c r="J60" s="33" t="e">
        <f t="shared" si="37"/>
        <v>#DIV/0!</v>
      </c>
      <c r="K60" s="33" t="e">
        <f t="shared" si="37"/>
        <v>#DIV/0!</v>
      </c>
      <c r="L60" s="33" t="e">
        <f t="shared" si="37"/>
        <v>#DIV/0!</v>
      </c>
      <c r="M60" s="33" t="e">
        <f t="shared" si="37"/>
        <v>#DIV/0!</v>
      </c>
      <c r="N60" s="33" t="e">
        <f t="shared" si="37"/>
        <v>#DIV/0!</v>
      </c>
      <c r="O60" s="48">
        <f t="shared" si="37"/>
        <v>88.917077369504071</v>
      </c>
      <c r="Q60" s="35"/>
      <c r="R60" s="27" t="str">
        <f t="shared" si="39"/>
        <v>Industrial</v>
      </c>
      <c r="S60" s="33">
        <f t="shared" si="38"/>
        <v>81.588957213421324</v>
      </c>
      <c r="T60" s="33">
        <f t="shared" si="38"/>
        <v>73.01320989394678</v>
      </c>
      <c r="U60" s="33">
        <f t="shared" si="38"/>
        <v>80.014349117049548</v>
      </c>
      <c r="V60" s="33">
        <f t="shared" si="38"/>
        <v>76.441313593023125</v>
      </c>
      <c r="W60" s="33" t="e">
        <f t="shared" si="38"/>
        <v>#DIV/0!</v>
      </c>
      <c r="X60" s="33" t="e">
        <f t="shared" si="38"/>
        <v>#DIV/0!</v>
      </c>
      <c r="Y60" s="33" t="e">
        <f t="shared" si="38"/>
        <v>#DIV/0!</v>
      </c>
      <c r="Z60" s="33" t="e">
        <f t="shared" si="38"/>
        <v>#DIV/0!</v>
      </c>
      <c r="AA60" s="33" t="e">
        <f t="shared" si="38"/>
        <v>#DIV/0!</v>
      </c>
      <c r="AB60" s="33" t="e">
        <f t="shared" si="38"/>
        <v>#DIV/0!</v>
      </c>
      <c r="AC60" s="33" t="e">
        <f t="shared" si="38"/>
        <v>#DIV/0!</v>
      </c>
      <c r="AD60" s="33" t="e">
        <f t="shared" si="38"/>
        <v>#DIV/0!</v>
      </c>
      <c r="AE60" s="48">
        <f t="shared" si="38"/>
        <v>77.357857311468535</v>
      </c>
    </row>
    <row r="61" spans="2:31" x14ac:dyDescent="0.25">
      <c r="B61" s="27" t="s">
        <v>20</v>
      </c>
      <c r="C61" s="33">
        <f t="shared" si="37"/>
        <v>131.76938125254424</v>
      </c>
      <c r="D61" s="33">
        <f t="shared" si="37"/>
        <v>107.7133349395508</v>
      </c>
      <c r="E61" s="33">
        <f t="shared" si="37"/>
        <v>123.95980547805037</v>
      </c>
      <c r="F61" s="33">
        <f t="shared" si="37"/>
        <v>112.72936833042992</v>
      </c>
      <c r="G61" s="33" t="e">
        <f t="shared" si="37"/>
        <v>#DIV/0!</v>
      </c>
      <c r="H61" s="33" t="e">
        <f t="shared" si="37"/>
        <v>#DIV/0!</v>
      </c>
      <c r="I61" s="33" t="e">
        <f t="shared" si="37"/>
        <v>#DIV/0!</v>
      </c>
      <c r="J61" s="33" t="e">
        <f t="shared" si="37"/>
        <v>#DIV/0!</v>
      </c>
      <c r="K61" s="33" t="e">
        <f t="shared" si="37"/>
        <v>#DIV/0!</v>
      </c>
      <c r="L61" s="33" t="e">
        <f t="shared" si="37"/>
        <v>#DIV/0!</v>
      </c>
      <c r="M61" s="33" t="e">
        <f t="shared" si="37"/>
        <v>#DIV/0!</v>
      </c>
      <c r="N61" s="33" t="e">
        <f t="shared" si="37"/>
        <v>#DIV/0!</v>
      </c>
      <c r="O61" s="48">
        <f t="shared" si="37"/>
        <v>117.04291336321147</v>
      </c>
      <c r="Q61" s="35"/>
      <c r="R61" s="27" t="str">
        <f t="shared" si="39"/>
        <v>Mineria</v>
      </c>
      <c r="S61" s="33">
        <f t="shared" si="38"/>
        <v>114.63936168971347</v>
      </c>
      <c r="T61" s="33">
        <f t="shared" si="38"/>
        <v>93.710601397409192</v>
      </c>
      <c r="U61" s="33">
        <f t="shared" si="38"/>
        <v>107.84503076590381</v>
      </c>
      <c r="V61" s="33">
        <f t="shared" si="38"/>
        <v>98.074550447474039</v>
      </c>
      <c r="W61" s="33" t="e">
        <f t="shared" si="38"/>
        <v>#DIV/0!</v>
      </c>
      <c r="X61" s="33" t="e">
        <f t="shared" si="38"/>
        <v>#DIV/0!</v>
      </c>
      <c r="Y61" s="33" t="e">
        <f t="shared" si="38"/>
        <v>#DIV/0!</v>
      </c>
      <c r="Z61" s="33" t="e">
        <f t="shared" si="38"/>
        <v>#DIV/0!</v>
      </c>
      <c r="AA61" s="33" t="e">
        <f t="shared" si="38"/>
        <v>#DIV/0!</v>
      </c>
      <c r="AB61" s="33" t="e">
        <f t="shared" si="38"/>
        <v>#DIV/0!</v>
      </c>
      <c r="AC61" s="33" t="e">
        <f t="shared" si="38"/>
        <v>#DIV/0!</v>
      </c>
      <c r="AD61" s="33" t="e">
        <f t="shared" si="38"/>
        <v>#DIV/0!</v>
      </c>
      <c r="AE61" s="48">
        <f t="shared" si="38"/>
        <v>101.82733462599396</v>
      </c>
    </row>
    <row r="62" spans="2:31" x14ac:dyDescent="0.25">
      <c r="B62" s="27" t="s">
        <v>21</v>
      </c>
      <c r="C62" s="33">
        <f t="shared" si="37"/>
        <v>82.557791882253923</v>
      </c>
      <c r="D62" s="33">
        <f t="shared" si="37"/>
        <v>82.951740561009217</v>
      </c>
      <c r="E62" s="33">
        <f t="shared" si="37"/>
        <v>83.759720369687159</v>
      </c>
      <c r="F62" s="33">
        <f t="shared" si="37"/>
        <v>84.392846709098805</v>
      </c>
      <c r="G62" s="33" t="e">
        <f t="shared" si="37"/>
        <v>#DIV/0!</v>
      </c>
      <c r="H62" s="33" t="e">
        <f t="shared" si="37"/>
        <v>#DIV/0!</v>
      </c>
      <c r="I62" s="33" t="e">
        <f t="shared" si="37"/>
        <v>#DIV/0!</v>
      </c>
      <c r="J62" s="33" t="e">
        <f t="shared" si="37"/>
        <v>#DIV/0!</v>
      </c>
      <c r="K62" s="33" t="e">
        <f t="shared" si="37"/>
        <v>#DIV/0!</v>
      </c>
      <c r="L62" s="33" t="e">
        <f t="shared" si="37"/>
        <v>#DIV/0!</v>
      </c>
      <c r="M62" s="33" t="e">
        <f t="shared" si="37"/>
        <v>#DIV/0!</v>
      </c>
      <c r="N62" s="33" t="e">
        <f t="shared" si="37"/>
        <v>#DIV/0!</v>
      </c>
      <c r="O62" s="48">
        <f t="shared" si="37"/>
        <v>83.463364144825988</v>
      </c>
      <c r="Q62" s="35"/>
      <c r="R62" s="27" t="str">
        <f t="shared" si="39"/>
        <v>Alumbrado Público</v>
      </c>
      <c r="S62" s="33">
        <f t="shared" si="38"/>
        <v>71.82527893756091</v>
      </c>
      <c r="T62" s="33">
        <f t="shared" si="38"/>
        <v>72.168014288078012</v>
      </c>
      <c r="U62" s="33">
        <f t="shared" si="38"/>
        <v>72.87095672162782</v>
      </c>
      <c r="V62" s="33">
        <f t="shared" si="38"/>
        <v>73.421776636915965</v>
      </c>
      <c r="W62" s="33" t="e">
        <f t="shared" si="38"/>
        <v>#DIV/0!</v>
      </c>
      <c r="X62" s="33" t="e">
        <f t="shared" si="38"/>
        <v>#DIV/0!</v>
      </c>
      <c r="Y62" s="33" t="e">
        <f t="shared" si="38"/>
        <v>#DIV/0!</v>
      </c>
      <c r="Z62" s="33" t="e">
        <f t="shared" si="38"/>
        <v>#DIV/0!</v>
      </c>
      <c r="AA62" s="33" t="e">
        <f t="shared" si="38"/>
        <v>#DIV/0!</v>
      </c>
      <c r="AB62" s="33" t="e">
        <f t="shared" si="38"/>
        <v>#DIV/0!</v>
      </c>
      <c r="AC62" s="33" t="e">
        <f t="shared" si="38"/>
        <v>#DIV/0!</v>
      </c>
      <c r="AD62" s="33" t="e">
        <f t="shared" si="38"/>
        <v>#DIV/0!</v>
      </c>
      <c r="AE62" s="48">
        <f t="shared" si="38"/>
        <v>72.61312680599859</v>
      </c>
    </row>
    <row r="63" spans="2:31" x14ac:dyDescent="0.25">
      <c r="B63" s="27" t="s">
        <v>22</v>
      </c>
      <c r="C63" s="33">
        <f t="shared" si="37"/>
        <v>97.631530984204119</v>
      </c>
      <c r="D63" s="33">
        <f t="shared" si="37"/>
        <v>100.42689000610814</v>
      </c>
      <c r="E63" s="33">
        <f t="shared" si="37"/>
        <v>100.55919366648362</v>
      </c>
      <c r="F63" s="33">
        <f t="shared" si="37"/>
        <v>102.18748504999282</v>
      </c>
      <c r="G63" s="33" t="e">
        <f t="shared" si="37"/>
        <v>#DIV/0!</v>
      </c>
      <c r="H63" s="33" t="e">
        <f t="shared" si="37"/>
        <v>#DIV/0!</v>
      </c>
      <c r="I63" s="33" t="e">
        <f t="shared" si="37"/>
        <v>#DIV/0!</v>
      </c>
      <c r="J63" s="33" t="e">
        <f t="shared" si="37"/>
        <v>#DIV/0!</v>
      </c>
      <c r="K63" s="33" t="e">
        <f t="shared" si="37"/>
        <v>#DIV/0!</v>
      </c>
      <c r="L63" s="33" t="e">
        <f t="shared" si="37"/>
        <v>#DIV/0!</v>
      </c>
      <c r="M63" s="33" t="e">
        <f t="shared" si="37"/>
        <v>#DIV/0!</v>
      </c>
      <c r="N63" s="33" t="e">
        <f t="shared" si="37"/>
        <v>#DIV/0!</v>
      </c>
      <c r="O63" s="48">
        <f t="shared" si="37"/>
        <v>100.14298017960081</v>
      </c>
      <c r="Q63" s="35"/>
      <c r="R63" s="27" t="str">
        <f t="shared" si="39"/>
        <v>Otros</v>
      </c>
      <c r="S63" s="33">
        <f t="shared" si="38"/>
        <v>84.939431956257579</v>
      </c>
      <c r="T63" s="33">
        <f t="shared" si="38"/>
        <v>87.37139430531407</v>
      </c>
      <c r="U63" s="33">
        <f t="shared" si="38"/>
        <v>87.486498489840741</v>
      </c>
      <c r="V63" s="33">
        <f t="shared" si="38"/>
        <v>88.903111993493738</v>
      </c>
      <c r="W63" s="33" t="e">
        <f t="shared" si="38"/>
        <v>#DIV/0!</v>
      </c>
      <c r="X63" s="33" t="e">
        <f t="shared" si="38"/>
        <v>#DIV/0!</v>
      </c>
      <c r="Y63" s="33" t="e">
        <f t="shared" si="38"/>
        <v>#DIV/0!</v>
      </c>
      <c r="Z63" s="33" t="e">
        <f t="shared" si="38"/>
        <v>#DIV/0!</v>
      </c>
      <c r="AA63" s="33" t="e">
        <f t="shared" si="38"/>
        <v>#DIV/0!</v>
      </c>
      <c r="AB63" s="33" t="e">
        <f t="shared" si="38"/>
        <v>#DIV/0!</v>
      </c>
      <c r="AC63" s="33" t="e">
        <f t="shared" si="38"/>
        <v>#DIV/0!</v>
      </c>
      <c r="AD63" s="33" t="e">
        <f t="shared" si="38"/>
        <v>#DIV/0!</v>
      </c>
      <c r="AE63" s="48">
        <f t="shared" si="38"/>
        <v>87.124392756252718</v>
      </c>
    </row>
    <row r="64" spans="2:31" x14ac:dyDescent="0.25">
      <c r="B64" s="7" t="s">
        <v>14</v>
      </c>
      <c r="C64" s="49">
        <f>+C40/C28*100</f>
        <v>128.86893156593499</v>
      </c>
      <c r="D64" s="50">
        <f t="shared" si="37"/>
        <v>122.1242716969176</v>
      </c>
      <c r="E64" s="50">
        <f t="shared" si="37"/>
        <v>129.56867203267424</v>
      </c>
      <c r="F64" s="50">
        <f t="shared" si="37"/>
        <v>126.09769571211795</v>
      </c>
      <c r="G64" s="50" t="e">
        <f>+G40/G28*100</f>
        <v>#DIV/0!</v>
      </c>
      <c r="H64" s="50" t="e">
        <f t="shared" si="37"/>
        <v>#DIV/0!</v>
      </c>
      <c r="I64" s="50" t="e">
        <f t="shared" si="37"/>
        <v>#DIV/0!</v>
      </c>
      <c r="J64" s="50" t="e">
        <f t="shared" si="37"/>
        <v>#DIV/0!</v>
      </c>
      <c r="K64" s="50" t="e">
        <f t="shared" si="37"/>
        <v>#DIV/0!</v>
      </c>
      <c r="L64" s="50" t="e">
        <f t="shared" si="37"/>
        <v>#DIV/0!</v>
      </c>
      <c r="M64" s="50" t="e">
        <f t="shared" si="37"/>
        <v>#DIV/0!</v>
      </c>
      <c r="N64" s="50" t="e">
        <f t="shared" si="37"/>
        <v>#DIV/0!</v>
      </c>
      <c r="O64" s="47">
        <f t="shared" si="37"/>
        <v>126.5219764454724</v>
      </c>
      <c r="Q64" s="35"/>
      <c r="R64" s="7" t="s">
        <v>14</v>
      </c>
      <c r="S64" s="49">
        <f t="shared" si="38"/>
        <v>112.11597046236346</v>
      </c>
      <c r="T64" s="49">
        <f t="shared" si="38"/>
        <v>106.24811637631831</v>
      </c>
      <c r="U64" s="49">
        <f t="shared" si="38"/>
        <v>112.72474466842661</v>
      </c>
      <c r="V64" s="49">
        <f t="shared" si="38"/>
        <v>109.70499526954262</v>
      </c>
      <c r="W64" s="49" t="e">
        <f t="shared" si="38"/>
        <v>#DIV/0!</v>
      </c>
      <c r="X64" s="49" t="e">
        <f t="shared" si="38"/>
        <v>#DIV/0!</v>
      </c>
      <c r="Y64" s="49" t="e">
        <f t="shared" si="38"/>
        <v>#DIV/0!</v>
      </c>
      <c r="Z64" s="49" t="e">
        <f t="shared" si="38"/>
        <v>#DIV/0!</v>
      </c>
      <c r="AA64" s="49" t="e">
        <f t="shared" si="38"/>
        <v>#DIV/0!</v>
      </c>
      <c r="AB64" s="49" t="e">
        <f t="shared" si="38"/>
        <v>#DIV/0!</v>
      </c>
      <c r="AC64" s="49" t="e">
        <f t="shared" si="38"/>
        <v>#DIV/0!</v>
      </c>
      <c r="AD64" s="49" t="e">
        <f t="shared" si="38"/>
        <v>#DIV/0!</v>
      </c>
      <c r="AE64" s="51">
        <f t="shared" si="38"/>
        <v>110.07411950756104</v>
      </c>
    </row>
    <row r="65" spans="2:31" x14ac:dyDescent="0.25">
      <c r="B65" s="2"/>
      <c r="C65" s="39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Q65" s="35"/>
      <c r="R65" s="18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</row>
    <row r="66" spans="2:31" x14ac:dyDescent="0.25">
      <c r="B66" s="2" t="s">
        <v>30</v>
      </c>
      <c r="C66" s="35"/>
      <c r="D66" s="35"/>
      <c r="E66" s="35"/>
      <c r="F66" s="32"/>
      <c r="G66" s="35"/>
      <c r="H66" s="36"/>
      <c r="I66" s="35"/>
      <c r="J66" s="35"/>
      <c r="K66" s="35"/>
      <c r="L66" s="35"/>
      <c r="M66" s="39"/>
      <c r="N66" s="35"/>
      <c r="O66" s="35"/>
      <c r="Q66" s="35"/>
      <c r="R66" s="2" t="s">
        <v>118</v>
      </c>
      <c r="S66" s="35"/>
      <c r="T66" s="35"/>
      <c r="U66" s="35"/>
      <c r="V66" s="39"/>
      <c r="W66" s="35"/>
      <c r="X66" s="36"/>
      <c r="Y66" s="35"/>
      <c r="Z66" s="35"/>
      <c r="AA66" s="35"/>
      <c r="AB66" s="35"/>
      <c r="AC66" s="39"/>
      <c r="AD66" s="35"/>
      <c r="AE66" s="35"/>
    </row>
    <row r="67" spans="2:31" x14ac:dyDescent="0.25">
      <c r="B67" s="18"/>
      <c r="C67" s="35"/>
      <c r="D67" s="35"/>
      <c r="E67" s="35"/>
      <c r="F67" s="35"/>
      <c r="G67" s="35"/>
      <c r="H67" s="28"/>
      <c r="I67" s="35"/>
      <c r="J67" s="35"/>
      <c r="K67" s="35"/>
      <c r="L67" s="35"/>
      <c r="M67" s="35"/>
      <c r="N67" s="35"/>
      <c r="O67" s="35"/>
      <c r="Q67" s="35"/>
      <c r="R67" s="18"/>
      <c r="S67" s="35"/>
      <c r="T67" s="35"/>
      <c r="U67" s="35"/>
      <c r="V67" s="35"/>
      <c r="W67" s="35"/>
      <c r="X67" s="28"/>
      <c r="Y67" s="35"/>
      <c r="Z67" s="35"/>
      <c r="AA67" s="35"/>
      <c r="AB67" s="35"/>
      <c r="AC67" s="35"/>
      <c r="AD67" s="35"/>
      <c r="AE67" s="35"/>
    </row>
    <row r="68" spans="2:31" x14ac:dyDescent="0.25">
      <c r="B68" s="3" t="s">
        <v>26</v>
      </c>
      <c r="C68" s="4" t="s">
        <v>2</v>
      </c>
      <c r="D68" s="4" t="s">
        <v>3</v>
      </c>
      <c r="E68" s="4" t="s">
        <v>4</v>
      </c>
      <c r="F68" s="41" t="s">
        <v>5</v>
      </c>
      <c r="G68" s="41" t="s">
        <v>6</v>
      </c>
      <c r="H68" s="41" t="s">
        <v>7</v>
      </c>
      <c r="I68" s="41" t="s">
        <v>8</v>
      </c>
      <c r="J68" s="41" t="s">
        <v>9</v>
      </c>
      <c r="K68" s="41" t="s">
        <v>10</v>
      </c>
      <c r="L68" s="41" t="s">
        <v>11</v>
      </c>
      <c r="M68" s="41" t="s">
        <v>12</v>
      </c>
      <c r="N68" s="41" t="s">
        <v>13</v>
      </c>
      <c r="O68" s="42" t="s">
        <v>14</v>
      </c>
      <c r="Q68" s="35"/>
      <c r="R68" s="3" t="s">
        <v>26</v>
      </c>
      <c r="S68" s="4" t="s">
        <v>2</v>
      </c>
      <c r="T68" s="4" t="s">
        <v>3</v>
      </c>
      <c r="U68" s="4" t="s">
        <v>4</v>
      </c>
      <c r="V68" s="41" t="s">
        <v>5</v>
      </c>
      <c r="W68" s="41" t="s">
        <v>6</v>
      </c>
      <c r="X68" s="41" t="s">
        <v>7</v>
      </c>
      <c r="Y68" s="41" t="s">
        <v>8</v>
      </c>
      <c r="Z68" s="41" t="s">
        <v>9</v>
      </c>
      <c r="AA68" s="41" t="s">
        <v>10</v>
      </c>
      <c r="AB68" s="41" t="s">
        <v>11</v>
      </c>
      <c r="AC68" s="41" t="s">
        <v>12</v>
      </c>
      <c r="AD68" s="41" t="s">
        <v>13</v>
      </c>
      <c r="AE68" s="42" t="s">
        <v>14</v>
      </c>
    </row>
    <row r="69" spans="2:31" x14ac:dyDescent="0.25">
      <c r="B69" s="5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5"/>
      <c r="Q69" s="35"/>
      <c r="R69" s="5"/>
      <c r="S69" s="127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5"/>
    </row>
    <row r="70" spans="2:31" x14ac:dyDescent="0.25">
      <c r="B70" s="27" t="s">
        <v>17</v>
      </c>
      <c r="C70" s="33">
        <f t="shared" ref="C70:O76" si="40">+C46/C22*100</f>
        <v>20.828291220268138</v>
      </c>
      <c r="D70" s="33">
        <f t="shared" si="40"/>
        <v>21.582481852594672</v>
      </c>
      <c r="E70" s="33">
        <f t="shared" si="40"/>
        <v>21.962033669109971</v>
      </c>
      <c r="F70" s="33">
        <f t="shared" si="40"/>
        <v>22.655210768315325</v>
      </c>
      <c r="G70" s="33" t="e">
        <f t="shared" si="40"/>
        <v>#DIV/0!</v>
      </c>
      <c r="H70" s="33" t="e">
        <f t="shared" si="40"/>
        <v>#DIV/0!</v>
      </c>
      <c r="I70" s="33" t="e">
        <f t="shared" si="40"/>
        <v>#DIV/0!</v>
      </c>
      <c r="J70" s="33" t="e">
        <f t="shared" si="40"/>
        <v>#DIV/0!</v>
      </c>
      <c r="K70" s="33" t="e">
        <f t="shared" si="40"/>
        <v>#DIV/0!</v>
      </c>
      <c r="L70" s="33" t="e">
        <f t="shared" si="40"/>
        <v>#DIV/0!</v>
      </c>
      <c r="M70" s="33" t="e">
        <f t="shared" si="40"/>
        <v>#DIV/0!</v>
      </c>
      <c r="N70" s="33" t="e">
        <f t="shared" si="40"/>
        <v>#DIV/0!</v>
      </c>
      <c r="O70" s="48">
        <f t="shared" si="40"/>
        <v>21.733067882072579</v>
      </c>
      <c r="Q70" s="35"/>
      <c r="R70" s="27" t="str">
        <f>+B70</f>
        <v>Residencial</v>
      </c>
      <c r="S70" s="54">
        <f t="shared" ref="S70:AE76" si="41">+S46/S22*100</f>
        <v>18.120613361633282</v>
      </c>
      <c r="T70" s="33">
        <f t="shared" si="41"/>
        <v>18.776759211757366</v>
      </c>
      <c r="U70" s="33">
        <f t="shared" si="41"/>
        <v>19.106969292125676</v>
      </c>
      <c r="V70" s="33">
        <f t="shared" si="41"/>
        <v>19.710033368434335</v>
      </c>
      <c r="W70" s="33" t="e">
        <f t="shared" si="41"/>
        <v>#DIV/0!</v>
      </c>
      <c r="X70" s="33" t="e">
        <f t="shared" si="41"/>
        <v>#DIV/0!</v>
      </c>
      <c r="Y70" s="33" t="e">
        <f t="shared" si="41"/>
        <v>#DIV/0!</v>
      </c>
      <c r="Z70" s="33" t="e">
        <f t="shared" si="41"/>
        <v>#DIV/0!</v>
      </c>
      <c r="AA70" s="33" t="e">
        <f t="shared" si="41"/>
        <v>#DIV/0!</v>
      </c>
      <c r="AB70" s="33" t="e">
        <f t="shared" si="41"/>
        <v>#DIV/0!</v>
      </c>
      <c r="AC70" s="33" t="e">
        <f t="shared" si="41"/>
        <v>#DIV/0!</v>
      </c>
      <c r="AD70" s="133" t="e">
        <f t="shared" si="41"/>
        <v>#DIV/0!</v>
      </c>
      <c r="AE70" s="48">
        <f t="shared" si="41"/>
        <v>18.907769057403144</v>
      </c>
    </row>
    <row r="71" spans="2:31" x14ac:dyDescent="0.25">
      <c r="B71" s="27" t="s">
        <v>18</v>
      </c>
      <c r="C71" s="33">
        <f t="shared" si="40"/>
        <v>18.280961452381849</v>
      </c>
      <c r="D71" s="33">
        <f t="shared" si="40"/>
        <v>18.454934549894826</v>
      </c>
      <c r="E71" s="33">
        <f t="shared" si="40"/>
        <v>18.605016467003928</v>
      </c>
      <c r="F71" s="33">
        <f t="shared" si="40"/>
        <v>18.702810567049134</v>
      </c>
      <c r="G71" s="33" t="e">
        <f t="shared" si="40"/>
        <v>#DIV/0!</v>
      </c>
      <c r="H71" s="33" t="e">
        <f t="shared" si="40"/>
        <v>#DIV/0!</v>
      </c>
      <c r="I71" s="33" t="e">
        <f t="shared" si="40"/>
        <v>#DIV/0!</v>
      </c>
      <c r="J71" s="33" t="e">
        <f t="shared" si="40"/>
        <v>#DIV/0!</v>
      </c>
      <c r="K71" s="33" t="e">
        <f t="shared" si="40"/>
        <v>#DIV/0!</v>
      </c>
      <c r="L71" s="33" t="e">
        <f t="shared" si="40"/>
        <v>#DIV/0!</v>
      </c>
      <c r="M71" s="33" t="e">
        <f t="shared" si="40"/>
        <v>#DIV/0!</v>
      </c>
      <c r="N71" s="33" t="e">
        <f t="shared" si="40"/>
        <v>#DIV/0!</v>
      </c>
      <c r="O71" s="48">
        <f t="shared" si="40"/>
        <v>18.510111912404117</v>
      </c>
      <c r="Q71" s="35"/>
      <c r="R71" s="27" t="str">
        <f t="shared" ref="R71:R75" si="42">+B71</f>
        <v>General</v>
      </c>
      <c r="S71" s="54">
        <f t="shared" si="41"/>
        <v>15.90443646357221</v>
      </c>
      <c r="T71" s="33">
        <f t="shared" si="41"/>
        <v>16.055793058408501</v>
      </c>
      <c r="U71" s="33">
        <f t="shared" si="41"/>
        <v>16.186364326293415</v>
      </c>
      <c r="V71" s="33">
        <f t="shared" si="41"/>
        <v>16.271445193332745</v>
      </c>
      <c r="W71" s="33" t="e">
        <f t="shared" si="41"/>
        <v>#DIV/0!</v>
      </c>
      <c r="X71" s="33" t="e">
        <f t="shared" si="41"/>
        <v>#DIV/0!</v>
      </c>
      <c r="Y71" s="33" t="e">
        <f t="shared" si="41"/>
        <v>#DIV/0!</v>
      </c>
      <c r="Z71" s="33" t="e">
        <f t="shared" si="41"/>
        <v>#DIV/0!</v>
      </c>
      <c r="AA71" s="33" t="e">
        <f t="shared" si="41"/>
        <v>#DIV/0!</v>
      </c>
      <c r="AB71" s="33" t="e">
        <f t="shared" si="41"/>
        <v>#DIV/0!</v>
      </c>
      <c r="AC71" s="33" t="e">
        <f t="shared" si="41"/>
        <v>#DIV/0!</v>
      </c>
      <c r="AD71" s="133" t="e">
        <f t="shared" si="41"/>
        <v>#DIV/0!</v>
      </c>
      <c r="AE71" s="48">
        <f t="shared" si="41"/>
        <v>16.103797363791582</v>
      </c>
    </row>
    <row r="72" spans="2:31" x14ac:dyDescent="0.25">
      <c r="B72" s="27" t="s">
        <v>19</v>
      </c>
      <c r="C72" s="33">
        <f t="shared" si="40"/>
        <v>13.474196923870609</v>
      </c>
      <c r="D72" s="33">
        <f t="shared" si="40"/>
        <v>12.057935310798454</v>
      </c>
      <c r="E72" s="33">
        <f t="shared" si="40"/>
        <v>13.21415463024335</v>
      </c>
      <c r="F72" s="33">
        <f t="shared" si="40"/>
        <v>12.624077419907376</v>
      </c>
      <c r="G72" s="33" t="e">
        <f t="shared" si="40"/>
        <v>#DIV/0!</v>
      </c>
      <c r="H72" s="33" t="e">
        <f t="shared" si="40"/>
        <v>#DIV/0!</v>
      </c>
      <c r="I72" s="33" t="e">
        <f t="shared" si="40"/>
        <v>#DIV/0!</v>
      </c>
      <c r="J72" s="33" t="e">
        <f t="shared" si="40"/>
        <v>#DIV/0!</v>
      </c>
      <c r="K72" s="33" t="e">
        <f t="shared" si="40"/>
        <v>#DIV/0!</v>
      </c>
      <c r="L72" s="33" t="e">
        <f t="shared" si="40"/>
        <v>#DIV/0!</v>
      </c>
      <c r="M72" s="33" t="e">
        <f t="shared" si="40"/>
        <v>#DIV/0!</v>
      </c>
      <c r="N72" s="33" t="e">
        <f t="shared" si="40"/>
        <v>#DIV/0!</v>
      </c>
      <c r="O72" s="48">
        <f t="shared" si="40"/>
        <v>12.775442150790814</v>
      </c>
      <c r="Q72" s="35"/>
      <c r="R72" s="27" t="str">
        <f t="shared" si="42"/>
        <v>Industrial</v>
      </c>
      <c r="S72" s="54">
        <f t="shared" si="41"/>
        <v>11.722551323767432</v>
      </c>
      <c r="T72" s="33">
        <f t="shared" si="41"/>
        <v>10.490403720394655</v>
      </c>
      <c r="U72" s="33">
        <f t="shared" si="41"/>
        <v>11.496314528311714</v>
      </c>
      <c r="V72" s="33">
        <f t="shared" si="41"/>
        <v>10.982947355319418</v>
      </c>
      <c r="W72" s="33" t="e">
        <f t="shared" si="41"/>
        <v>#DIV/0!</v>
      </c>
      <c r="X72" s="33" t="e">
        <f t="shared" si="41"/>
        <v>#DIV/0!</v>
      </c>
      <c r="Y72" s="33" t="e">
        <f t="shared" si="41"/>
        <v>#DIV/0!</v>
      </c>
      <c r="Z72" s="33" t="e">
        <f t="shared" si="41"/>
        <v>#DIV/0!</v>
      </c>
      <c r="AA72" s="33" t="e">
        <f t="shared" si="41"/>
        <v>#DIV/0!</v>
      </c>
      <c r="AB72" s="33" t="e">
        <f t="shared" si="41"/>
        <v>#DIV/0!</v>
      </c>
      <c r="AC72" s="33" t="e">
        <f t="shared" si="41"/>
        <v>#DIV/0!</v>
      </c>
      <c r="AD72" s="133" t="e">
        <f t="shared" si="41"/>
        <v>#DIV/0!</v>
      </c>
      <c r="AE72" s="48">
        <f t="shared" si="41"/>
        <v>11.114634671188009</v>
      </c>
    </row>
    <row r="73" spans="2:31" x14ac:dyDescent="0.25">
      <c r="B73" s="27" t="s">
        <v>20</v>
      </c>
      <c r="C73" s="33">
        <f t="shared" si="40"/>
        <v>18.932382363871298</v>
      </c>
      <c r="D73" s="33">
        <f t="shared" si="40"/>
        <v>15.476053870625114</v>
      </c>
      <c r="E73" s="33">
        <f t="shared" si="40"/>
        <v>17.810316879030225</v>
      </c>
      <c r="F73" s="33">
        <f t="shared" si="40"/>
        <v>16.19674832333763</v>
      </c>
      <c r="G73" s="33" t="e">
        <f t="shared" si="40"/>
        <v>#DIV/0!</v>
      </c>
      <c r="H73" s="33" t="e">
        <f t="shared" si="40"/>
        <v>#DIV/0!</v>
      </c>
      <c r="I73" s="33" t="e">
        <f t="shared" si="40"/>
        <v>#DIV/0!</v>
      </c>
      <c r="J73" s="33" t="e">
        <f t="shared" si="40"/>
        <v>#DIV/0!</v>
      </c>
      <c r="K73" s="33" t="e">
        <f t="shared" si="40"/>
        <v>#DIV/0!</v>
      </c>
      <c r="L73" s="33" t="e">
        <f t="shared" si="40"/>
        <v>#DIV/0!</v>
      </c>
      <c r="M73" s="33" t="e">
        <f t="shared" si="40"/>
        <v>#DIV/0!</v>
      </c>
      <c r="N73" s="33" t="e">
        <f t="shared" si="40"/>
        <v>#DIV/0!</v>
      </c>
      <c r="O73" s="48">
        <f t="shared" si="40"/>
        <v>16.816510540691297</v>
      </c>
      <c r="Q73" s="35"/>
      <c r="R73" s="27" t="str">
        <f t="shared" si="42"/>
        <v>Mineria</v>
      </c>
      <c r="S73" s="54">
        <f t="shared" si="41"/>
        <v>16.471172656568029</v>
      </c>
      <c r="T73" s="33">
        <f t="shared" si="41"/>
        <v>13.464166867443851</v>
      </c>
      <c r="U73" s="33">
        <f t="shared" si="41"/>
        <v>15.494975684756296</v>
      </c>
      <c r="V73" s="33">
        <f t="shared" si="41"/>
        <v>14.09117104130374</v>
      </c>
      <c r="W73" s="33" t="e">
        <f t="shared" si="41"/>
        <v>#DIV/0!</v>
      </c>
      <c r="X73" s="33" t="e">
        <f t="shared" si="41"/>
        <v>#DIV/0!</v>
      </c>
      <c r="Y73" s="33" t="e">
        <f t="shared" si="41"/>
        <v>#DIV/0!</v>
      </c>
      <c r="Z73" s="33" t="e">
        <f t="shared" si="41"/>
        <v>#DIV/0!</v>
      </c>
      <c r="AA73" s="33" t="e">
        <f t="shared" si="41"/>
        <v>#DIV/0!</v>
      </c>
      <c r="AB73" s="33" t="e">
        <f t="shared" si="41"/>
        <v>#DIV/0!</v>
      </c>
      <c r="AC73" s="33" t="e">
        <f t="shared" si="41"/>
        <v>#DIV/0!</v>
      </c>
      <c r="AD73" s="133" t="e">
        <f t="shared" si="41"/>
        <v>#DIV/0!</v>
      </c>
      <c r="AE73" s="48">
        <f t="shared" si="41"/>
        <v>14.630364170401434</v>
      </c>
    </row>
    <row r="74" spans="2:31" x14ac:dyDescent="0.25">
      <c r="B74" s="27" t="s">
        <v>21</v>
      </c>
      <c r="C74" s="33">
        <f t="shared" si="40"/>
        <v>11.861751707220391</v>
      </c>
      <c r="D74" s="33">
        <f t="shared" si="40"/>
        <v>11.918353528880635</v>
      </c>
      <c r="E74" s="33">
        <f t="shared" si="40"/>
        <v>12.034442581851602</v>
      </c>
      <c r="F74" s="33">
        <f t="shared" si="40"/>
        <v>12.12540900992799</v>
      </c>
      <c r="G74" s="33" t="e">
        <f t="shared" si="40"/>
        <v>#DIV/0!</v>
      </c>
      <c r="H74" s="33" t="e">
        <f t="shared" si="40"/>
        <v>#DIV/0!</v>
      </c>
      <c r="I74" s="33" t="e">
        <f t="shared" si="40"/>
        <v>#DIV/0!</v>
      </c>
      <c r="J74" s="33" t="e">
        <f t="shared" si="40"/>
        <v>#DIV/0!</v>
      </c>
      <c r="K74" s="33" t="e">
        <f t="shared" si="40"/>
        <v>#DIV/0!</v>
      </c>
      <c r="L74" s="33" t="e">
        <f t="shared" si="40"/>
        <v>#DIV/0!</v>
      </c>
      <c r="M74" s="33" t="e">
        <f t="shared" si="40"/>
        <v>#DIV/0!</v>
      </c>
      <c r="N74" s="33" t="e">
        <f t="shared" si="40"/>
        <v>#DIV/0!</v>
      </c>
      <c r="O74" s="48">
        <f t="shared" si="40"/>
        <v>11.991862664486492</v>
      </c>
      <c r="Q74" s="35"/>
      <c r="R74" s="27" t="str">
        <f t="shared" si="42"/>
        <v>Alumbrado Público</v>
      </c>
      <c r="S74" s="54">
        <f t="shared" si="41"/>
        <v>10.31972398528174</v>
      </c>
      <c r="T74" s="33">
        <f t="shared" si="41"/>
        <v>10.368967570126152</v>
      </c>
      <c r="U74" s="33">
        <f t="shared" si="41"/>
        <v>10.469965046210895</v>
      </c>
      <c r="V74" s="33">
        <f t="shared" si="41"/>
        <v>10.549105838637351</v>
      </c>
      <c r="W74" s="33" t="e">
        <f t="shared" si="41"/>
        <v>#DIV/0!</v>
      </c>
      <c r="X74" s="33" t="e">
        <f t="shared" si="41"/>
        <v>#DIV/0!</v>
      </c>
      <c r="Y74" s="33" t="e">
        <f t="shared" si="41"/>
        <v>#DIV/0!</v>
      </c>
      <c r="Z74" s="33" t="e">
        <f t="shared" si="41"/>
        <v>#DIV/0!</v>
      </c>
      <c r="AA74" s="33" t="e">
        <f t="shared" si="41"/>
        <v>#DIV/0!</v>
      </c>
      <c r="AB74" s="33" t="e">
        <f t="shared" si="41"/>
        <v>#DIV/0!</v>
      </c>
      <c r="AC74" s="33" t="e">
        <f t="shared" si="41"/>
        <v>#DIV/0!</v>
      </c>
      <c r="AD74" s="133" t="e">
        <f t="shared" si="41"/>
        <v>#DIV/0!</v>
      </c>
      <c r="AE74" s="48">
        <f t="shared" si="41"/>
        <v>10.432920518103248</v>
      </c>
    </row>
    <row r="75" spans="2:31" x14ac:dyDescent="0.25">
      <c r="B75" s="27" t="s">
        <v>22</v>
      </c>
      <c r="C75" s="33">
        <f t="shared" si="40"/>
        <v>14.027518819569556</v>
      </c>
      <c r="D75" s="33">
        <f t="shared" si="40"/>
        <v>14.429150862946571</v>
      </c>
      <c r="E75" s="33">
        <f t="shared" si="40"/>
        <v>14.448160009552247</v>
      </c>
      <c r="F75" s="33">
        <f t="shared" si="40"/>
        <v>14.682109920975977</v>
      </c>
      <c r="G75" s="33" t="e">
        <f t="shared" si="40"/>
        <v>#DIV/0!</v>
      </c>
      <c r="H75" s="33" t="e">
        <f t="shared" si="40"/>
        <v>#DIV/0!</v>
      </c>
      <c r="I75" s="33" t="e">
        <f t="shared" si="40"/>
        <v>#DIV/0!</v>
      </c>
      <c r="J75" s="33" t="e">
        <f t="shared" si="40"/>
        <v>#DIV/0!</v>
      </c>
      <c r="K75" s="33" t="e">
        <f t="shared" si="40"/>
        <v>#DIV/0!</v>
      </c>
      <c r="L75" s="33" t="e">
        <f t="shared" si="40"/>
        <v>#DIV/0!</v>
      </c>
      <c r="M75" s="33" t="e">
        <f t="shared" si="40"/>
        <v>#DIV/0!</v>
      </c>
      <c r="N75" s="33" t="e">
        <f t="shared" si="40"/>
        <v>#DIV/0!</v>
      </c>
      <c r="O75" s="48">
        <f t="shared" si="40"/>
        <v>14.388359221207015</v>
      </c>
      <c r="Q75" s="35"/>
      <c r="R75" s="27" t="str">
        <f t="shared" si="42"/>
        <v>Otros</v>
      </c>
      <c r="S75" s="54">
        <f t="shared" si="41"/>
        <v>12.203941373025515</v>
      </c>
      <c r="T75" s="33">
        <f t="shared" si="41"/>
        <v>12.553361250763517</v>
      </c>
      <c r="U75" s="33">
        <f t="shared" si="41"/>
        <v>12.569899208310453</v>
      </c>
      <c r="V75" s="33">
        <f t="shared" si="41"/>
        <v>12.773435631249102</v>
      </c>
      <c r="W75" s="33" t="e">
        <f t="shared" si="41"/>
        <v>#DIV/0!</v>
      </c>
      <c r="X75" s="33" t="e">
        <f t="shared" si="41"/>
        <v>#DIV/0!</v>
      </c>
      <c r="Y75" s="33" t="e">
        <f t="shared" si="41"/>
        <v>#DIV/0!</v>
      </c>
      <c r="Z75" s="33" t="e">
        <f t="shared" si="41"/>
        <v>#DIV/0!</v>
      </c>
      <c r="AA75" s="33" t="e">
        <f t="shared" si="41"/>
        <v>#DIV/0!</v>
      </c>
      <c r="AB75" s="33" t="e">
        <f t="shared" si="41"/>
        <v>#DIV/0!</v>
      </c>
      <c r="AC75" s="33" t="e">
        <f t="shared" si="41"/>
        <v>#DIV/0!</v>
      </c>
      <c r="AD75" s="133" t="e">
        <f t="shared" si="41"/>
        <v>#DIV/0!</v>
      </c>
      <c r="AE75" s="48">
        <f t="shared" si="41"/>
        <v>12.517872522450102</v>
      </c>
    </row>
    <row r="76" spans="2:31" x14ac:dyDescent="0.25">
      <c r="B76" s="7" t="s">
        <v>14</v>
      </c>
      <c r="C76" s="49">
        <f t="shared" si="40"/>
        <v>18.515651087059627</v>
      </c>
      <c r="D76" s="50">
        <f t="shared" si="40"/>
        <v>17.54659076105138</v>
      </c>
      <c r="E76" s="50">
        <f t="shared" si="40"/>
        <v>18.616188510441702</v>
      </c>
      <c r="F76" s="50">
        <f t="shared" si="40"/>
        <v>18.117485016108905</v>
      </c>
      <c r="G76" s="50" t="e">
        <f t="shared" si="40"/>
        <v>#DIV/0!</v>
      </c>
      <c r="H76" s="50" t="e">
        <f t="shared" si="40"/>
        <v>#DIV/0!</v>
      </c>
      <c r="I76" s="50" t="e">
        <f t="shared" si="40"/>
        <v>#DIV/0!</v>
      </c>
      <c r="J76" s="50" t="e">
        <f t="shared" si="40"/>
        <v>#DIV/0!</v>
      </c>
      <c r="K76" s="50" t="e">
        <f t="shared" si="40"/>
        <v>#DIV/0!</v>
      </c>
      <c r="L76" s="50" t="e">
        <f t="shared" si="40"/>
        <v>#DIV/0!</v>
      </c>
      <c r="M76" s="50" t="e">
        <f t="shared" si="40"/>
        <v>#DIV/0!</v>
      </c>
      <c r="N76" s="50" t="e">
        <f t="shared" si="40"/>
        <v>#DIV/0!</v>
      </c>
      <c r="O76" s="47">
        <f t="shared" si="40"/>
        <v>18.178444891590868</v>
      </c>
      <c r="Q76" s="35"/>
      <c r="R76" s="7" t="s">
        <v>14</v>
      </c>
      <c r="S76" s="49">
        <f t="shared" si="41"/>
        <v>16.108616445741873</v>
      </c>
      <c r="T76" s="50">
        <f t="shared" si="41"/>
        <v>15.2655339621147</v>
      </c>
      <c r="U76" s="50">
        <f t="shared" si="41"/>
        <v>16.19608400408428</v>
      </c>
      <c r="V76" s="50">
        <f t="shared" si="41"/>
        <v>15.762211964014744</v>
      </c>
      <c r="W76" s="50" t="e">
        <f t="shared" si="41"/>
        <v>#DIV/0!</v>
      </c>
      <c r="X76" s="50" t="e">
        <f t="shared" si="41"/>
        <v>#DIV/0!</v>
      </c>
      <c r="Y76" s="50" t="e">
        <f t="shared" si="41"/>
        <v>#DIV/0!</v>
      </c>
      <c r="Z76" s="50" t="e">
        <f t="shared" si="41"/>
        <v>#DIV/0!</v>
      </c>
      <c r="AA76" s="50" t="e">
        <f t="shared" si="41"/>
        <v>#DIV/0!</v>
      </c>
      <c r="AB76" s="50" t="e">
        <f t="shared" si="41"/>
        <v>#DIV/0!</v>
      </c>
      <c r="AC76" s="50" t="e">
        <f t="shared" si="41"/>
        <v>#DIV/0!</v>
      </c>
      <c r="AD76" s="102" t="e">
        <f t="shared" si="41"/>
        <v>#DIV/0!</v>
      </c>
      <c r="AE76" s="47">
        <f t="shared" si="41"/>
        <v>15.815247055684051</v>
      </c>
    </row>
    <row r="77" spans="2:31" x14ac:dyDescent="0.25">
      <c r="B77" s="2"/>
      <c r="C77" s="35"/>
      <c r="D77" s="52"/>
      <c r="E77" s="52"/>
      <c r="F77" s="52"/>
      <c r="G77" s="52"/>
      <c r="H77" s="52"/>
      <c r="I77" s="35"/>
      <c r="J77" s="35"/>
      <c r="K77" s="35"/>
      <c r="L77" s="35"/>
      <c r="M77" s="35"/>
      <c r="N77" s="35"/>
      <c r="O77" s="35"/>
      <c r="Q77" s="35"/>
      <c r="R77" s="18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31" x14ac:dyDescent="0.25">
      <c r="B78" s="2"/>
      <c r="C78" s="35"/>
      <c r="D78" s="52"/>
      <c r="E78" s="52"/>
      <c r="F78" s="52"/>
      <c r="G78" s="52"/>
      <c r="H78" s="52"/>
      <c r="I78" s="35"/>
      <c r="J78" s="35"/>
      <c r="K78" s="35"/>
      <c r="L78" s="35"/>
      <c r="M78" s="35"/>
      <c r="N78" s="35"/>
      <c r="O78" s="35"/>
      <c r="Q78" s="35"/>
      <c r="R78" s="18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31" x14ac:dyDescent="0.25">
      <c r="B79" s="2"/>
      <c r="C79" s="35"/>
      <c r="D79" s="52"/>
      <c r="E79" s="52"/>
      <c r="F79" s="52"/>
      <c r="G79" s="52"/>
      <c r="H79" s="52"/>
      <c r="I79" s="35"/>
      <c r="J79" s="35"/>
      <c r="K79" s="35"/>
      <c r="L79" s="35"/>
      <c r="M79" s="35"/>
      <c r="N79" s="35"/>
      <c r="O79" s="35"/>
      <c r="Q79" s="35"/>
      <c r="R79" s="18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31" x14ac:dyDescent="0.25">
      <c r="B80" s="2"/>
      <c r="C80" s="35"/>
      <c r="D80" s="52"/>
      <c r="E80" s="52"/>
      <c r="F80" s="52"/>
      <c r="G80" s="52"/>
      <c r="H80" s="52"/>
      <c r="I80" s="35"/>
      <c r="J80" s="35"/>
      <c r="K80" s="35"/>
      <c r="L80" s="35"/>
      <c r="M80" s="35"/>
      <c r="N80" s="35"/>
      <c r="O80" s="35"/>
      <c r="Q80" s="35"/>
      <c r="R80" s="18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1" x14ac:dyDescent="0.25">
      <c r="B81" s="2" t="s">
        <v>31</v>
      </c>
      <c r="C81" s="35"/>
      <c r="D81" s="52"/>
      <c r="E81" s="52"/>
      <c r="F81" s="52"/>
      <c r="G81" s="52"/>
      <c r="H81" s="52"/>
      <c r="I81" s="35"/>
      <c r="J81" s="35"/>
      <c r="K81" s="35"/>
      <c r="L81" s="35"/>
      <c r="M81" s="35"/>
      <c r="N81" s="35"/>
      <c r="O81" s="35"/>
      <c r="Q81" s="35"/>
      <c r="R81" s="2" t="s">
        <v>160</v>
      </c>
      <c r="S81" s="35"/>
      <c r="T81" s="35"/>
      <c r="U81" s="35"/>
      <c r="V81" s="39"/>
      <c r="W81" s="35"/>
      <c r="X81" s="36"/>
      <c r="Y81" s="35"/>
      <c r="Z81" s="35"/>
      <c r="AA81" s="35"/>
      <c r="AB81" s="35"/>
      <c r="AC81" s="39"/>
      <c r="AD81" s="35"/>
      <c r="AE81" s="35"/>
    </row>
    <row r="82" spans="2:61" x14ac:dyDescent="0.25">
      <c r="B82" s="53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10"/>
      <c r="R82" s="18"/>
      <c r="S82" s="35"/>
      <c r="T82" s="35"/>
      <c r="U82" s="35"/>
      <c r="V82" s="35"/>
      <c r="W82" s="35"/>
      <c r="X82" s="28"/>
      <c r="Y82" s="35"/>
      <c r="Z82" s="35"/>
      <c r="AA82" s="35"/>
      <c r="AB82" s="35"/>
      <c r="AC82" s="35"/>
      <c r="AD82" s="35"/>
      <c r="AE82" s="35"/>
    </row>
    <row r="83" spans="2:61" x14ac:dyDescent="0.25">
      <c r="B83" s="3" t="s">
        <v>26</v>
      </c>
      <c r="C83" s="41" t="s">
        <v>32</v>
      </c>
      <c r="D83" s="41" t="s">
        <v>33</v>
      </c>
      <c r="E83" s="41" t="s">
        <v>34</v>
      </c>
      <c r="F83" s="41" t="s">
        <v>5</v>
      </c>
      <c r="G83" s="41" t="s">
        <v>6</v>
      </c>
      <c r="H83" s="41" t="s">
        <v>7</v>
      </c>
      <c r="I83" s="41" t="s">
        <v>8</v>
      </c>
      <c r="J83" s="41" t="s">
        <v>9</v>
      </c>
      <c r="K83" s="41" t="s">
        <v>10</v>
      </c>
      <c r="L83" s="41" t="s">
        <v>11</v>
      </c>
      <c r="M83" s="41" t="s">
        <v>12</v>
      </c>
      <c r="N83" s="41" t="s">
        <v>13</v>
      </c>
      <c r="O83" s="43" t="s">
        <v>14</v>
      </c>
      <c r="R83" s="3" t="s">
        <v>26</v>
      </c>
      <c r="S83" s="4" t="s">
        <v>2</v>
      </c>
      <c r="T83" s="4" t="s">
        <v>3</v>
      </c>
      <c r="U83" s="4" t="s">
        <v>4</v>
      </c>
      <c r="V83" s="41" t="s">
        <v>5</v>
      </c>
      <c r="W83" s="41" t="s">
        <v>6</v>
      </c>
      <c r="X83" s="41" t="s">
        <v>7</v>
      </c>
      <c r="Y83" s="41" t="s">
        <v>8</v>
      </c>
      <c r="Z83" s="41" t="s">
        <v>9</v>
      </c>
      <c r="AA83" s="41" t="s">
        <v>10</v>
      </c>
      <c r="AB83" s="41" t="s">
        <v>11</v>
      </c>
      <c r="AC83" s="41" t="s">
        <v>12</v>
      </c>
      <c r="AD83" s="41" t="s">
        <v>13</v>
      </c>
      <c r="AE83" s="43" t="s">
        <v>14</v>
      </c>
    </row>
    <row r="84" spans="2:61" x14ac:dyDescent="0.25">
      <c r="B84" s="5"/>
      <c r="C84" s="124"/>
      <c r="D84" s="124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5"/>
      <c r="R84" s="5"/>
      <c r="S84" s="127"/>
      <c r="T84" s="126"/>
      <c r="U84" s="126"/>
      <c r="V84" s="126"/>
      <c r="W84" s="126"/>
      <c r="X84" s="126"/>
      <c r="Y84" s="126"/>
      <c r="Z84" s="126"/>
      <c r="AA84" s="126"/>
      <c r="AB84" s="126"/>
      <c r="AC84" s="126"/>
      <c r="AD84" s="134"/>
      <c r="AE84" s="134"/>
    </row>
    <row r="85" spans="2:61" x14ac:dyDescent="0.25">
      <c r="B85" s="27" t="s">
        <v>17</v>
      </c>
      <c r="C85" s="33"/>
      <c r="D85" s="11">
        <f t="shared" ref="D85:N91" si="43">((D22/C22)-1)</f>
        <v>-4.508129707245212E-2</v>
      </c>
      <c r="E85" s="11">
        <f t="shared" si="43"/>
        <v>-1.7366193416149422E-2</v>
      </c>
      <c r="F85" s="11">
        <f t="shared" si="43"/>
        <v>-3.6464456230601239E-2</v>
      </c>
      <c r="G85" s="11">
        <f t="shared" si="43"/>
        <v>-1</v>
      </c>
      <c r="H85" s="11" t="e">
        <f t="shared" si="43"/>
        <v>#DIV/0!</v>
      </c>
      <c r="I85" s="11" t="e">
        <f t="shared" si="43"/>
        <v>#DIV/0!</v>
      </c>
      <c r="J85" s="11" t="e">
        <f t="shared" si="43"/>
        <v>#DIV/0!</v>
      </c>
      <c r="K85" s="11" t="e">
        <f t="shared" si="43"/>
        <v>#DIV/0!</v>
      </c>
      <c r="L85" s="11" t="e">
        <f t="shared" si="43"/>
        <v>#DIV/0!</v>
      </c>
      <c r="M85" s="11" t="e">
        <f t="shared" si="43"/>
        <v>#DIV/0!</v>
      </c>
      <c r="N85" s="11" t="e">
        <f t="shared" si="43"/>
        <v>#DIV/0!</v>
      </c>
      <c r="O85" s="34"/>
      <c r="R85" s="27" t="str">
        <f>+B85</f>
        <v>Residencial</v>
      </c>
      <c r="S85" s="54"/>
      <c r="T85" s="11">
        <f t="shared" ref="T85:AD91" si="44">(T70/S70)-1</f>
        <v>3.620991392671824E-2</v>
      </c>
      <c r="U85" s="11">
        <f t="shared" si="44"/>
        <v>1.7586106134947155E-2</v>
      </c>
      <c r="V85" s="11">
        <f t="shared" si="44"/>
        <v>3.1562518737976442E-2</v>
      </c>
      <c r="W85" s="11" t="e">
        <f t="shared" si="44"/>
        <v>#DIV/0!</v>
      </c>
      <c r="X85" s="11" t="e">
        <f t="shared" si="44"/>
        <v>#DIV/0!</v>
      </c>
      <c r="Y85" s="11" t="e">
        <f t="shared" si="44"/>
        <v>#DIV/0!</v>
      </c>
      <c r="Z85" s="11" t="e">
        <f t="shared" si="44"/>
        <v>#DIV/0!</v>
      </c>
      <c r="AA85" s="11" t="e">
        <f t="shared" si="44"/>
        <v>#DIV/0!</v>
      </c>
      <c r="AB85" s="11" t="e">
        <f t="shared" si="44"/>
        <v>#DIV/0!</v>
      </c>
      <c r="AC85" s="11" t="e">
        <f t="shared" si="44"/>
        <v>#DIV/0!</v>
      </c>
      <c r="AD85" s="11" t="e">
        <f t="shared" si="44"/>
        <v>#DIV/0!</v>
      </c>
      <c r="AE85" s="90"/>
    </row>
    <row r="86" spans="2:61" x14ac:dyDescent="0.25">
      <c r="B86" s="27" t="s">
        <v>18</v>
      </c>
      <c r="C86" s="33"/>
      <c r="D86" s="11">
        <f t="shared" si="43"/>
        <v>-2.3965249302145941E-2</v>
      </c>
      <c r="E86" s="11">
        <f t="shared" si="43"/>
        <v>9.5888482196104796E-4</v>
      </c>
      <c r="F86" s="11">
        <f t="shared" si="43"/>
        <v>1.0759467630970798E-2</v>
      </c>
      <c r="G86" s="11">
        <f t="shared" si="43"/>
        <v>-1</v>
      </c>
      <c r="H86" s="11" t="e">
        <f t="shared" si="43"/>
        <v>#DIV/0!</v>
      </c>
      <c r="I86" s="11" t="e">
        <f t="shared" si="43"/>
        <v>#DIV/0!</v>
      </c>
      <c r="J86" s="11" t="e">
        <f t="shared" si="43"/>
        <v>#DIV/0!</v>
      </c>
      <c r="K86" s="11" t="e">
        <f t="shared" si="43"/>
        <v>#DIV/0!</v>
      </c>
      <c r="L86" s="11" t="e">
        <f t="shared" si="43"/>
        <v>#DIV/0!</v>
      </c>
      <c r="M86" s="11" t="e">
        <f t="shared" si="43"/>
        <v>#DIV/0!</v>
      </c>
      <c r="N86" s="11" t="e">
        <f t="shared" si="43"/>
        <v>#DIV/0!</v>
      </c>
      <c r="O86" s="34"/>
      <c r="R86" s="27" t="str">
        <f t="shared" ref="R86:R90" si="45">+B86</f>
        <v>General</v>
      </c>
      <c r="S86" s="54"/>
      <c r="T86" s="11">
        <f t="shared" si="44"/>
        <v>9.5166273374702737E-3</v>
      </c>
      <c r="U86" s="11">
        <f t="shared" si="44"/>
        <v>8.1323462136013713E-3</v>
      </c>
      <c r="V86" s="11">
        <f t="shared" si="44"/>
        <v>5.2563296688634686E-3</v>
      </c>
      <c r="W86" s="11" t="e">
        <f t="shared" si="44"/>
        <v>#DIV/0!</v>
      </c>
      <c r="X86" s="11" t="e">
        <f t="shared" si="44"/>
        <v>#DIV/0!</v>
      </c>
      <c r="Y86" s="11" t="e">
        <f t="shared" si="44"/>
        <v>#DIV/0!</v>
      </c>
      <c r="Z86" s="11" t="e">
        <f t="shared" si="44"/>
        <v>#DIV/0!</v>
      </c>
      <c r="AA86" s="11" t="e">
        <f t="shared" si="44"/>
        <v>#DIV/0!</v>
      </c>
      <c r="AB86" s="11" t="e">
        <f t="shared" si="44"/>
        <v>#DIV/0!</v>
      </c>
      <c r="AC86" s="11" t="e">
        <f t="shared" si="44"/>
        <v>#DIV/0!</v>
      </c>
      <c r="AD86" s="11" t="e">
        <f t="shared" si="44"/>
        <v>#DIV/0!</v>
      </c>
      <c r="AE86" s="90"/>
    </row>
    <row r="87" spans="2:61" x14ac:dyDescent="0.25">
      <c r="B87" s="27" t="s">
        <v>19</v>
      </c>
      <c r="C87" s="33"/>
      <c r="D87" s="11">
        <f t="shared" si="43"/>
        <v>0.41288587170735402</v>
      </c>
      <c r="E87" s="11">
        <f t="shared" si="43"/>
        <v>-0.15965927049281292</v>
      </c>
      <c r="F87" s="11">
        <f t="shared" si="43"/>
        <v>0.14561332411579131</v>
      </c>
      <c r="G87" s="11">
        <f t="shared" si="43"/>
        <v>-1</v>
      </c>
      <c r="H87" s="11" t="e">
        <f t="shared" si="43"/>
        <v>#DIV/0!</v>
      </c>
      <c r="I87" s="11" t="e">
        <f t="shared" si="43"/>
        <v>#DIV/0!</v>
      </c>
      <c r="J87" s="11" t="e">
        <f t="shared" si="43"/>
        <v>#DIV/0!</v>
      </c>
      <c r="K87" s="11" t="e">
        <f t="shared" si="43"/>
        <v>#DIV/0!</v>
      </c>
      <c r="L87" s="11" t="e">
        <f t="shared" si="43"/>
        <v>#DIV/0!</v>
      </c>
      <c r="M87" s="11" t="e">
        <f t="shared" si="43"/>
        <v>#DIV/0!</v>
      </c>
      <c r="N87" s="11" t="e">
        <f t="shared" si="43"/>
        <v>#DIV/0!</v>
      </c>
      <c r="O87" s="34"/>
      <c r="R87" s="27" t="str">
        <f t="shared" si="45"/>
        <v>Industrial</v>
      </c>
      <c r="S87" s="54"/>
      <c r="T87" s="11">
        <f t="shared" si="44"/>
        <v>-0.10510916688200822</v>
      </c>
      <c r="U87" s="11">
        <f t="shared" si="44"/>
        <v>9.5888664986405026E-2</v>
      </c>
      <c r="V87" s="11">
        <f t="shared" si="44"/>
        <v>-4.465493456429348E-2</v>
      </c>
      <c r="W87" s="11" t="e">
        <f t="shared" si="44"/>
        <v>#DIV/0!</v>
      </c>
      <c r="X87" s="11" t="e">
        <f t="shared" si="44"/>
        <v>#DIV/0!</v>
      </c>
      <c r="Y87" s="11" t="e">
        <f t="shared" si="44"/>
        <v>#DIV/0!</v>
      </c>
      <c r="Z87" s="11" t="e">
        <f t="shared" si="44"/>
        <v>#DIV/0!</v>
      </c>
      <c r="AA87" s="11" t="e">
        <f t="shared" si="44"/>
        <v>#DIV/0!</v>
      </c>
      <c r="AB87" s="11" t="e">
        <f t="shared" si="44"/>
        <v>#DIV/0!</v>
      </c>
      <c r="AC87" s="11" t="e">
        <f t="shared" si="44"/>
        <v>#DIV/0!</v>
      </c>
      <c r="AD87" s="11" t="e">
        <f t="shared" si="44"/>
        <v>#DIV/0!</v>
      </c>
      <c r="AE87" s="90"/>
    </row>
    <row r="88" spans="2:61" x14ac:dyDescent="0.25">
      <c r="B88" s="27" t="s">
        <v>20</v>
      </c>
      <c r="C88" s="33"/>
      <c r="D88" s="11">
        <f t="shared" si="43"/>
        <v>0.72301995918430295</v>
      </c>
      <c r="E88" s="11">
        <f t="shared" si="43"/>
        <v>-0.26204945307516059</v>
      </c>
      <c r="F88" s="11">
        <f t="shared" si="43"/>
        <v>0.35764717051789896</v>
      </c>
      <c r="G88" s="11">
        <f t="shared" si="43"/>
        <v>-1</v>
      </c>
      <c r="H88" s="11" t="e">
        <f t="shared" si="43"/>
        <v>#DIV/0!</v>
      </c>
      <c r="I88" s="11" t="e">
        <f t="shared" si="43"/>
        <v>#DIV/0!</v>
      </c>
      <c r="J88" s="11" t="e">
        <f t="shared" si="43"/>
        <v>#DIV/0!</v>
      </c>
      <c r="K88" s="11" t="e">
        <f t="shared" si="43"/>
        <v>#DIV/0!</v>
      </c>
      <c r="L88" s="11" t="e">
        <f t="shared" si="43"/>
        <v>#DIV/0!</v>
      </c>
      <c r="M88" s="11" t="e">
        <f t="shared" si="43"/>
        <v>#DIV/0!</v>
      </c>
      <c r="N88" s="11" t="e">
        <f t="shared" si="43"/>
        <v>#DIV/0!</v>
      </c>
      <c r="O88" s="34"/>
      <c r="R88" s="27" t="str">
        <f t="shared" si="45"/>
        <v>Mineria</v>
      </c>
      <c r="S88" s="54"/>
      <c r="T88" s="11">
        <f t="shared" si="44"/>
        <v>-0.18256173083858163</v>
      </c>
      <c r="U88" s="11">
        <f t="shared" si="44"/>
        <v>0.15083063343658565</v>
      </c>
      <c r="V88" s="11">
        <f t="shared" si="44"/>
        <v>-9.0597408606042262E-2</v>
      </c>
      <c r="W88" s="11" t="e">
        <f t="shared" si="44"/>
        <v>#DIV/0!</v>
      </c>
      <c r="X88" s="11" t="e">
        <f t="shared" si="44"/>
        <v>#DIV/0!</v>
      </c>
      <c r="Y88" s="11" t="e">
        <f t="shared" si="44"/>
        <v>#DIV/0!</v>
      </c>
      <c r="Z88" s="11" t="e">
        <f t="shared" si="44"/>
        <v>#DIV/0!</v>
      </c>
      <c r="AA88" s="11" t="e">
        <f t="shared" si="44"/>
        <v>#DIV/0!</v>
      </c>
      <c r="AB88" s="11" t="e">
        <f t="shared" si="44"/>
        <v>#DIV/0!</v>
      </c>
      <c r="AC88" s="11" t="e">
        <f t="shared" si="44"/>
        <v>#DIV/0!</v>
      </c>
      <c r="AD88" s="11" t="e">
        <f t="shared" si="44"/>
        <v>#DIV/0!</v>
      </c>
      <c r="AE88" s="90"/>
    </row>
    <row r="89" spans="2:61" x14ac:dyDescent="0.25">
      <c r="B89" s="27" t="s">
        <v>21</v>
      </c>
      <c r="C89" s="33"/>
      <c r="D89" s="11">
        <f t="shared" si="43"/>
        <v>-9.6735686111295349E-2</v>
      </c>
      <c r="E89" s="11">
        <f t="shared" si="43"/>
        <v>0.10701188159870689</v>
      </c>
      <c r="F89" s="11">
        <f t="shared" si="43"/>
        <v>0.15273907161979361</v>
      </c>
      <c r="G89" s="11">
        <f t="shared" si="43"/>
        <v>-1</v>
      </c>
      <c r="H89" s="11" t="e">
        <f t="shared" si="43"/>
        <v>#DIV/0!</v>
      </c>
      <c r="I89" s="11" t="e">
        <f t="shared" si="43"/>
        <v>#DIV/0!</v>
      </c>
      <c r="J89" s="11" t="e">
        <f t="shared" si="43"/>
        <v>#DIV/0!</v>
      </c>
      <c r="K89" s="11" t="e">
        <f t="shared" si="43"/>
        <v>#DIV/0!</v>
      </c>
      <c r="L89" s="11" t="e">
        <f t="shared" si="43"/>
        <v>#DIV/0!</v>
      </c>
      <c r="M89" s="11" t="e">
        <f t="shared" si="43"/>
        <v>#DIV/0!</v>
      </c>
      <c r="N89" s="11" t="e">
        <f t="shared" si="43"/>
        <v>#DIV/0!</v>
      </c>
      <c r="O89" s="34"/>
      <c r="R89" s="27" t="str">
        <f t="shared" si="45"/>
        <v>Alumbrado Público</v>
      </c>
      <c r="S89" s="54"/>
      <c r="T89" s="11">
        <f t="shared" si="44"/>
        <v>4.7717928226223005E-3</v>
      </c>
      <c r="U89" s="11">
        <f t="shared" si="44"/>
        <v>9.7403599154581855E-3</v>
      </c>
      <c r="V89" s="11">
        <f t="shared" si="44"/>
        <v>7.5588401754118628E-3</v>
      </c>
      <c r="W89" s="11" t="e">
        <f t="shared" si="44"/>
        <v>#DIV/0!</v>
      </c>
      <c r="X89" s="11" t="e">
        <f t="shared" si="44"/>
        <v>#DIV/0!</v>
      </c>
      <c r="Y89" s="11" t="e">
        <f t="shared" si="44"/>
        <v>#DIV/0!</v>
      </c>
      <c r="Z89" s="11" t="e">
        <f t="shared" si="44"/>
        <v>#DIV/0!</v>
      </c>
      <c r="AA89" s="11" t="e">
        <f t="shared" si="44"/>
        <v>#DIV/0!</v>
      </c>
      <c r="AB89" s="11" t="e">
        <f t="shared" si="44"/>
        <v>#DIV/0!</v>
      </c>
      <c r="AC89" s="11" t="e">
        <f t="shared" si="44"/>
        <v>#DIV/0!</v>
      </c>
      <c r="AD89" s="11" t="e">
        <f t="shared" si="44"/>
        <v>#DIV/0!</v>
      </c>
      <c r="AE89" s="90"/>
    </row>
    <row r="90" spans="2:61" x14ac:dyDescent="0.25">
      <c r="B90" s="27" t="s">
        <v>22</v>
      </c>
      <c r="C90" s="33"/>
      <c r="D90" s="11">
        <f t="shared" si="43"/>
        <v>-7.6419024474917552E-2</v>
      </c>
      <c r="E90" s="11">
        <f t="shared" si="43"/>
        <v>2.6734952779213339E-2</v>
      </c>
      <c r="F90" s="11">
        <f t="shared" si="43"/>
        <v>-4.3428519128683729E-2</v>
      </c>
      <c r="G90" s="11">
        <f t="shared" si="43"/>
        <v>-1</v>
      </c>
      <c r="H90" s="11" t="e">
        <f t="shared" si="43"/>
        <v>#DIV/0!</v>
      </c>
      <c r="I90" s="11" t="e">
        <f t="shared" si="43"/>
        <v>#DIV/0!</v>
      </c>
      <c r="J90" s="11" t="e">
        <f t="shared" si="43"/>
        <v>#DIV/0!</v>
      </c>
      <c r="K90" s="11" t="e">
        <f t="shared" si="43"/>
        <v>#DIV/0!</v>
      </c>
      <c r="L90" s="11" t="e">
        <f t="shared" si="43"/>
        <v>#DIV/0!</v>
      </c>
      <c r="M90" s="11" t="e">
        <f t="shared" si="43"/>
        <v>#DIV/0!</v>
      </c>
      <c r="N90" s="11" t="e">
        <f t="shared" si="43"/>
        <v>#DIV/0!</v>
      </c>
      <c r="O90" s="34"/>
      <c r="R90" s="27" t="str">
        <f t="shared" si="45"/>
        <v>Otros</v>
      </c>
      <c r="S90" s="54"/>
      <c r="T90" s="11">
        <f t="shared" si="44"/>
        <v>2.8631723724134694E-2</v>
      </c>
      <c r="U90" s="11">
        <f t="shared" si="44"/>
        <v>1.3174127005968206E-3</v>
      </c>
      <c r="V90" s="11">
        <f t="shared" si="44"/>
        <v>1.6192367143571307E-2</v>
      </c>
      <c r="W90" s="11" t="e">
        <f t="shared" si="44"/>
        <v>#DIV/0!</v>
      </c>
      <c r="X90" s="11" t="e">
        <f t="shared" si="44"/>
        <v>#DIV/0!</v>
      </c>
      <c r="Y90" s="11" t="e">
        <f t="shared" si="44"/>
        <v>#DIV/0!</v>
      </c>
      <c r="Z90" s="11" t="e">
        <f t="shared" si="44"/>
        <v>#DIV/0!</v>
      </c>
      <c r="AA90" s="11" t="e">
        <f t="shared" si="44"/>
        <v>#DIV/0!</v>
      </c>
      <c r="AB90" s="11" t="e">
        <f t="shared" si="44"/>
        <v>#DIV/0!</v>
      </c>
      <c r="AC90" s="11" t="e">
        <f t="shared" si="44"/>
        <v>#DIV/0!</v>
      </c>
      <c r="AD90" s="11" t="e">
        <f t="shared" si="44"/>
        <v>#DIV/0!</v>
      </c>
      <c r="AE90" s="90"/>
    </row>
    <row r="91" spans="2:61" x14ac:dyDescent="0.25">
      <c r="B91" s="7" t="s">
        <v>14</v>
      </c>
      <c r="C91" s="55"/>
      <c r="D91" s="13">
        <f t="shared" si="43"/>
        <v>0.14294137095790482</v>
      </c>
      <c r="E91" s="13">
        <f t="shared" si="43"/>
        <v>-9.2395737592352201E-2</v>
      </c>
      <c r="F91" s="13">
        <f t="shared" si="43"/>
        <v>9.308361022796996E-2</v>
      </c>
      <c r="G91" s="13">
        <f t="shared" si="43"/>
        <v>-1</v>
      </c>
      <c r="H91" s="13" t="e">
        <f t="shared" si="43"/>
        <v>#DIV/0!</v>
      </c>
      <c r="I91" s="13" t="e">
        <f t="shared" si="43"/>
        <v>#DIV/0!</v>
      </c>
      <c r="J91" s="13" t="e">
        <f t="shared" si="43"/>
        <v>#DIV/0!</v>
      </c>
      <c r="K91" s="13" t="e">
        <f t="shared" si="43"/>
        <v>#DIV/0!</v>
      </c>
      <c r="L91" s="13" t="e">
        <f t="shared" si="43"/>
        <v>#DIV/0!</v>
      </c>
      <c r="M91" s="13" t="e">
        <f t="shared" si="43"/>
        <v>#DIV/0!</v>
      </c>
      <c r="N91" s="15" t="e">
        <f t="shared" si="43"/>
        <v>#DIV/0!</v>
      </c>
      <c r="O91" s="38"/>
      <c r="R91" s="7" t="s">
        <v>14</v>
      </c>
      <c r="S91" s="91"/>
      <c r="T91" s="92">
        <f t="shared" si="44"/>
        <v>-5.2337361589488429E-2</v>
      </c>
      <c r="U91" s="92">
        <f t="shared" si="44"/>
        <v>6.0957582242388453E-2</v>
      </c>
      <c r="V91" s="92">
        <f t="shared" si="44"/>
        <v>-2.6788700278420619E-2</v>
      </c>
      <c r="W91" s="92" t="e">
        <f t="shared" si="44"/>
        <v>#DIV/0!</v>
      </c>
      <c r="X91" s="92" t="e">
        <f t="shared" si="44"/>
        <v>#DIV/0!</v>
      </c>
      <c r="Y91" s="92" t="e">
        <f t="shared" si="44"/>
        <v>#DIV/0!</v>
      </c>
      <c r="Z91" s="92" t="e">
        <f t="shared" si="44"/>
        <v>#DIV/0!</v>
      </c>
      <c r="AA91" s="92" t="e">
        <f t="shared" si="44"/>
        <v>#DIV/0!</v>
      </c>
      <c r="AB91" s="92" t="e">
        <f t="shared" si="44"/>
        <v>#DIV/0!</v>
      </c>
      <c r="AC91" s="92" t="e">
        <f t="shared" si="44"/>
        <v>#DIV/0!</v>
      </c>
      <c r="AD91" s="92" t="e">
        <f t="shared" si="44"/>
        <v>#DIV/0!</v>
      </c>
      <c r="AE91" s="93"/>
    </row>
    <row r="92" spans="2:61" x14ac:dyDescent="0.25">
      <c r="B92" s="1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</row>
    <row r="93" spans="2:61" x14ac:dyDescent="0.25">
      <c r="B93" s="2" t="s">
        <v>35</v>
      </c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</row>
    <row r="94" spans="2:61" x14ac:dyDescent="0.25">
      <c r="B94" s="53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</row>
    <row r="95" spans="2:61" x14ac:dyDescent="0.25">
      <c r="B95" s="3" t="s">
        <v>26</v>
      </c>
      <c r="C95" s="41" t="s">
        <v>32</v>
      </c>
      <c r="D95" s="41" t="s">
        <v>33</v>
      </c>
      <c r="E95" s="41" t="s">
        <v>34</v>
      </c>
      <c r="F95" s="41" t="s">
        <v>5</v>
      </c>
      <c r="G95" s="41" t="s">
        <v>6</v>
      </c>
      <c r="H95" s="41" t="s">
        <v>7</v>
      </c>
      <c r="I95" s="41" t="s">
        <v>8</v>
      </c>
      <c r="J95" s="41" t="s">
        <v>9</v>
      </c>
      <c r="K95" s="41" t="s">
        <v>10</v>
      </c>
      <c r="L95" s="41" t="s">
        <v>11</v>
      </c>
      <c r="M95" s="41" t="s">
        <v>12</v>
      </c>
      <c r="N95" s="41" t="s">
        <v>13</v>
      </c>
      <c r="O95" s="43" t="s">
        <v>14</v>
      </c>
      <c r="R95" s="53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</row>
    <row r="96" spans="2:61" x14ac:dyDescent="0.25">
      <c r="B96" s="5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5"/>
      <c r="R96" s="13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</row>
    <row r="97" spans="2:61" x14ac:dyDescent="0.25">
      <c r="B97" s="27" t="s">
        <v>17</v>
      </c>
      <c r="C97" s="33"/>
      <c r="D97" s="11">
        <f t="shared" ref="D97:N103" si="46">(D34/C34)-1</f>
        <v>-1.0503773032432107E-2</v>
      </c>
      <c r="E97" s="11">
        <f t="shared" si="46"/>
        <v>-8.549100177879243E-5</v>
      </c>
      <c r="F97" s="11">
        <f t="shared" si="46"/>
        <v>-6.0528475756731481E-3</v>
      </c>
      <c r="G97" s="11">
        <f t="shared" si="46"/>
        <v>-1</v>
      </c>
      <c r="H97" s="11" t="e">
        <f t="shared" si="46"/>
        <v>#DIV/0!</v>
      </c>
      <c r="I97" s="11" t="e">
        <f t="shared" si="46"/>
        <v>#DIV/0!</v>
      </c>
      <c r="J97" s="11" t="e">
        <f t="shared" si="46"/>
        <v>#DIV/0!</v>
      </c>
      <c r="K97" s="11" t="e">
        <f t="shared" si="46"/>
        <v>#DIV/0!</v>
      </c>
      <c r="L97" s="11" t="e">
        <f t="shared" si="46"/>
        <v>#DIV/0!</v>
      </c>
      <c r="M97" s="11" t="e">
        <f t="shared" si="46"/>
        <v>#DIV/0!</v>
      </c>
      <c r="N97" s="11" t="e">
        <f t="shared" si="46"/>
        <v>#DIV/0!</v>
      </c>
      <c r="O97" s="34"/>
      <c r="R97" s="53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</row>
    <row r="98" spans="2:61" x14ac:dyDescent="0.25">
      <c r="B98" s="27" t="s">
        <v>18</v>
      </c>
      <c r="C98" s="33"/>
      <c r="D98" s="11">
        <f t="shared" si="46"/>
        <v>-1.4676690311333784E-2</v>
      </c>
      <c r="E98" s="11">
        <f t="shared" si="46"/>
        <v>9.0990290189134626E-3</v>
      </c>
      <c r="F98" s="11">
        <f t="shared" si="46"/>
        <v>1.6072352608764051E-2</v>
      </c>
      <c r="G98" s="11">
        <f t="shared" si="46"/>
        <v>-1</v>
      </c>
      <c r="H98" s="11" t="e">
        <f t="shared" si="46"/>
        <v>#DIV/0!</v>
      </c>
      <c r="I98" s="11" t="e">
        <f t="shared" si="46"/>
        <v>#DIV/0!</v>
      </c>
      <c r="J98" s="11" t="e">
        <f t="shared" si="46"/>
        <v>#DIV/0!</v>
      </c>
      <c r="K98" s="11" t="e">
        <f t="shared" si="46"/>
        <v>#DIV/0!</v>
      </c>
      <c r="L98" s="11" t="e">
        <f t="shared" si="46"/>
        <v>#DIV/0!</v>
      </c>
      <c r="M98" s="11" t="e">
        <f t="shared" si="46"/>
        <v>#DIV/0!</v>
      </c>
      <c r="N98" s="11" t="e">
        <f t="shared" si="46"/>
        <v>#DIV/0!</v>
      </c>
      <c r="O98" s="34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</row>
    <row r="99" spans="2:61" x14ac:dyDescent="0.25">
      <c r="B99" s="27" t="s">
        <v>19</v>
      </c>
      <c r="C99" s="33"/>
      <c r="D99" s="11">
        <f t="shared" si="46"/>
        <v>0.2643786148328342</v>
      </c>
      <c r="E99" s="11">
        <f t="shared" si="46"/>
        <v>-7.9080119806667071E-2</v>
      </c>
      <c r="F99" s="11">
        <f t="shared" si="46"/>
        <v>9.4456036091417728E-2</v>
      </c>
      <c r="G99" s="11">
        <f t="shared" si="46"/>
        <v>-1</v>
      </c>
      <c r="H99" s="11" t="e">
        <f t="shared" si="46"/>
        <v>#DIV/0!</v>
      </c>
      <c r="I99" s="11" t="e">
        <f t="shared" si="46"/>
        <v>#DIV/0!</v>
      </c>
      <c r="J99" s="11" t="e">
        <f t="shared" si="46"/>
        <v>#DIV/0!</v>
      </c>
      <c r="K99" s="11" t="e">
        <f t="shared" si="46"/>
        <v>#DIV/0!</v>
      </c>
      <c r="L99" s="11" t="e">
        <f t="shared" si="46"/>
        <v>#DIV/0!</v>
      </c>
      <c r="M99" s="11" t="e">
        <f t="shared" si="46"/>
        <v>#DIV/0!</v>
      </c>
      <c r="N99" s="11" t="e">
        <f t="shared" si="46"/>
        <v>#DIV/0!</v>
      </c>
      <c r="O99" s="34"/>
      <c r="R99" s="60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</row>
    <row r="100" spans="2:61" x14ac:dyDescent="0.25">
      <c r="B100" s="27" t="s">
        <v>20</v>
      </c>
      <c r="C100" s="33"/>
      <c r="D100" s="11">
        <f t="shared" si="46"/>
        <v>0.40846245316619423</v>
      </c>
      <c r="E100" s="11">
        <f t="shared" si="46"/>
        <v>-0.15074390463761211</v>
      </c>
      <c r="F100" s="11">
        <f t="shared" si="46"/>
        <v>0.23464785506765184</v>
      </c>
      <c r="G100" s="11">
        <f t="shared" si="46"/>
        <v>-1</v>
      </c>
      <c r="H100" s="11" t="e">
        <f t="shared" si="46"/>
        <v>#DIV/0!</v>
      </c>
      <c r="I100" s="11" t="e">
        <f t="shared" si="46"/>
        <v>#DIV/0!</v>
      </c>
      <c r="J100" s="11" t="e">
        <f t="shared" si="46"/>
        <v>#DIV/0!</v>
      </c>
      <c r="K100" s="11" t="e">
        <f t="shared" si="46"/>
        <v>#DIV/0!</v>
      </c>
      <c r="L100" s="11" t="e">
        <f t="shared" si="46"/>
        <v>#DIV/0!</v>
      </c>
      <c r="M100" s="11" t="e">
        <f t="shared" si="46"/>
        <v>#DIV/0!</v>
      </c>
      <c r="N100" s="11" t="e">
        <f t="shared" si="46"/>
        <v>#DIV/0!</v>
      </c>
      <c r="O100" s="34"/>
      <c r="R100" s="60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</row>
    <row r="101" spans="2:61" x14ac:dyDescent="0.25">
      <c r="B101" s="27" t="s">
        <v>21</v>
      </c>
      <c r="C101" s="33"/>
      <c r="D101" s="11">
        <f t="shared" si="46"/>
        <v>-9.24254959413503E-2</v>
      </c>
      <c r="E101" s="11">
        <f t="shared" si="46"/>
        <v>0.11779457575616692</v>
      </c>
      <c r="F101" s="11">
        <f t="shared" si="46"/>
        <v>0.16145244202612008</v>
      </c>
      <c r="G101" s="11">
        <f t="shared" si="46"/>
        <v>-1</v>
      </c>
      <c r="H101" s="11" t="e">
        <f t="shared" si="46"/>
        <v>#DIV/0!</v>
      </c>
      <c r="I101" s="11" t="e">
        <f t="shared" si="46"/>
        <v>#DIV/0!</v>
      </c>
      <c r="J101" s="11" t="e">
        <f t="shared" si="46"/>
        <v>#DIV/0!</v>
      </c>
      <c r="K101" s="11" t="e">
        <f t="shared" si="46"/>
        <v>#DIV/0!</v>
      </c>
      <c r="L101" s="11" t="e">
        <f t="shared" si="46"/>
        <v>#DIV/0!</v>
      </c>
      <c r="M101" s="11" t="e">
        <f t="shared" si="46"/>
        <v>#DIV/0!</v>
      </c>
      <c r="N101" s="11" t="e">
        <f t="shared" si="46"/>
        <v>#DIV/0!</v>
      </c>
      <c r="O101" s="34"/>
      <c r="R101" s="60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</row>
    <row r="102" spans="2:61" x14ac:dyDescent="0.25">
      <c r="B102" s="27" t="s">
        <v>22</v>
      </c>
      <c r="C102" s="33"/>
      <c r="D102" s="11">
        <f t="shared" si="46"/>
        <v>-4.9975309146816582E-2</v>
      </c>
      <c r="E102" s="11">
        <f t="shared" si="46"/>
        <v>2.8087586446151391E-2</v>
      </c>
      <c r="F102" s="11">
        <f t="shared" si="46"/>
        <v>-2.7939362511345767E-2</v>
      </c>
      <c r="G102" s="11">
        <f t="shared" si="46"/>
        <v>-1</v>
      </c>
      <c r="H102" s="11" t="e">
        <f t="shared" si="46"/>
        <v>#DIV/0!</v>
      </c>
      <c r="I102" s="11" t="e">
        <f t="shared" si="46"/>
        <v>#DIV/0!</v>
      </c>
      <c r="J102" s="11" t="e">
        <f t="shared" si="46"/>
        <v>#DIV/0!</v>
      </c>
      <c r="K102" s="11" t="e">
        <f t="shared" si="46"/>
        <v>#DIV/0!</v>
      </c>
      <c r="L102" s="11" t="e">
        <f t="shared" si="46"/>
        <v>#DIV/0!</v>
      </c>
      <c r="M102" s="11" t="e">
        <f t="shared" si="46"/>
        <v>#DIV/0!</v>
      </c>
      <c r="N102" s="11" t="e">
        <f t="shared" si="46"/>
        <v>#DIV/0!</v>
      </c>
      <c r="O102" s="34"/>
      <c r="R102" s="60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</row>
    <row r="103" spans="2:61" x14ac:dyDescent="0.25">
      <c r="B103" s="7" t="s">
        <v>14</v>
      </c>
      <c r="C103" s="61"/>
      <c r="D103" s="57">
        <f t="shared" si="46"/>
        <v>8.3122835150495122E-2</v>
      </c>
      <c r="E103" s="57">
        <f t="shared" si="46"/>
        <v>-3.7070376123095827E-2</v>
      </c>
      <c r="F103" s="57">
        <f t="shared" si="46"/>
        <v>6.3801321014318901E-2</v>
      </c>
      <c r="G103" s="57">
        <f t="shared" si="46"/>
        <v>-1</v>
      </c>
      <c r="H103" s="57" t="e">
        <f t="shared" si="46"/>
        <v>#DIV/0!</v>
      </c>
      <c r="I103" s="57" t="e">
        <f t="shared" si="46"/>
        <v>#DIV/0!</v>
      </c>
      <c r="J103" s="57" t="e">
        <f t="shared" si="46"/>
        <v>#DIV/0!</v>
      </c>
      <c r="K103" s="57" t="e">
        <f t="shared" si="46"/>
        <v>#DIV/0!</v>
      </c>
      <c r="L103" s="57" t="e">
        <f t="shared" si="46"/>
        <v>#DIV/0!</v>
      </c>
      <c r="M103" s="57" t="e">
        <f t="shared" si="46"/>
        <v>#DIV/0!</v>
      </c>
      <c r="N103" s="57" t="e">
        <f t="shared" si="46"/>
        <v>#DIV/0!</v>
      </c>
      <c r="O103" s="62"/>
      <c r="R103" s="60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</row>
    <row r="104" spans="2:61" x14ac:dyDescent="0.25">
      <c r="B104" s="10"/>
      <c r="C104" s="33"/>
      <c r="D104" s="33"/>
      <c r="E104" s="33"/>
      <c r="F104" s="33"/>
      <c r="G104" s="63"/>
      <c r="H104" s="63"/>
      <c r="I104" s="63"/>
      <c r="J104" s="63"/>
      <c r="K104" s="63"/>
      <c r="L104" s="63"/>
      <c r="M104" s="63"/>
      <c r="N104" s="63"/>
      <c r="O104" s="63"/>
      <c r="R104" s="10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</row>
    <row r="105" spans="2:61" x14ac:dyDescent="0.25"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</row>
    <row r="106" spans="2:61" x14ac:dyDescent="0.25"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</row>
    <row r="107" spans="2:61" x14ac:dyDescent="0.25">
      <c r="B107" s="8" t="s">
        <v>36</v>
      </c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6"/>
      <c r="R107" s="8" t="s">
        <v>36</v>
      </c>
      <c r="S107" s="64">
        <f>+C107</f>
        <v>0</v>
      </c>
      <c r="T107" s="64">
        <f t="shared" ref="T107:AE108" si="47">+D107</f>
        <v>0</v>
      </c>
      <c r="U107" s="64">
        <f t="shared" si="47"/>
        <v>0</v>
      </c>
      <c r="V107" s="64">
        <f t="shared" si="47"/>
        <v>0</v>
      </c>
      <c r="W107" s="64">
        <f t="shared" si="47"/>
        <v>0</v>
      </c>
      <c r="X107" s="64">
        <f t="shared" si="47"/>
        <v>0</v>
      </c>
      <c r="Y107" s="64">
        <f t="shared" si="47"/>
        <v>0</v>
      </c>
      <c r="Z107" s="64">
        <f t="shared" si="47"/>
        <v>0</v>
      </c>
      <c r="AA107" s="64">
        <f t="shared" si="47"/>
        <v>0</v>
      </c>
      <c r="AB107" s="64">
        <f t="shared" si="47"/>
        <v>0</v>
      </c>
      <c r="AC107" s="64">
        <f t="shared" si="47"/>
        <v>0</v>
      </c>
      <c r="AD107" s="64">
        <f t="shared" si="47"/>
        <v>0</v>
      </c>
      <c r="AE107" s="64">
        <f t="shared" si="47"/>
        <v>0</v>
      </c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</row>
    <row r="108" spans="2:61" x14ac:dyDescent="0.25">
      <c r="B108" s="8" t="s">
        <v>37</v>
      </c>
      <c r="C108" s="64">
        <v>6.96</v>
      </c>
      <c r="D108" s="64">
        <v>6.96</v>
      </c>
      <c r="E108" s="64">
        <v>6.96</v>
      </c>
      <c r="F108" s="64">
        <v>6.96</v>
      </c>
      <c r="G108" s="64">
        <v>6.96</v>
      </c>
      <c r="H108" s="64">
        <v>6.96</v>
      </c>
      <c r="I108" s="64">
        <v>6.96</v>
      </c>
      <c r="J108" s="64">
        <v>6.96</v>
      </c>
      <c r="K108" s="64">
        <v>6.96</v>
      </c>
      <c r="L108" s="64">
        <v>6.96</v>
      </c>
      <c r="M108" s="64">
        <v>6.96</v>
      </c>
      <c r="N108" s="64">
        <v>6.96</v>
      </c>
      <c r="O108" s="66"/>
      <c r="R108" s="8" t="s">
        <v>37</v>
      </c>
      <c r="S108" s="64">
        <f>+C108</f>
        <v>6.96</v>
      </c>
      <c r="T108" s="64">
        <f t="shared" si="47"/>
        <v>6.96</v>
      </c>
      <c r="U108" s="64">
        <f t="shared" si="47"/>
        <v>6.96</v>
      </c>
      <c r="V108" s="64">
        <f t="shared" si="47"/>
        <v>6.96</v>
      </c>
      <c r="W108" s="64">
        <f t="shared" si="47"/>
        <v>6.96</v>
      </c>
      <c r="X108" s="64">
        <f t="shared" si="47"/>
        <v>6.96</v>
      </c>
      <c r="Y108" s="64">
        <f t="shared" si="47"/>
        <v>6.96</v>
      </c>
      <c r="Z108" s="64">
        <f t="shared" si="47"/>
        <v>6.96</v>
      </c>
      <c r="AA108" s="64">
        <f t="shared" si="47"/>
        <v>6.96</v>
      </c>
      <c r="AB108" s="64">
        <f t="shared" si="47"/>
        <v>6.96</v>
      </c>
      <c r="AC108" s="64">
        <f t="shared" si="47"/>
        <v>6.96</v>
      </c>
      <c r="AD108" s="64">
        <f t="shared" si="47"/>
        <v>6.96</v>
      </c>
      <c r="AE108" s="64">
        <f t="shared" si="47"/>
        <v>0</v>
      </c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</row>
    <row r="109" spans="2:61" x14ac:dyDescent="0.25">
      <c r="B109" s="1" t="s">
        <v>38</v>
      </c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</row>
    <row r="110" spans="2:61" x14ac:dyDescent="0.25">
      <c r="B110" s="1" t="s">
        <v>39</v>
      </c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</row>
    <row r="111" spans="2:61" x14ac:dyDescent="0.25"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</sheetData>
  <mergeCells count="4">
    <mergeCell ref="B2:D2"/>
    <mergeCell ref="B3:D3"/>
    <mergeCell ref="B4:D4"/>
    <mergeCell ref="R3:T3"/>
  </mergeCells>
  <conditionalFormatting sqref="I18:I21 I30:I33 J17:N21 J29:N33 I41:N45 I53:N57 I65:N69 I77:N1048576 I2:N9 I1 C41:J42">
    <cfRule type="containsText" dxfId="383" priority="83" stopIfTrue="1" operator="containsText" text="*">
      <formula>NOT(ISERROR(SEARCH("*",C1)))</formula>
    </cfRule>
  </conditionalFormatting>
  <conditionalFormatting sqref="Y93:AD1048576 Y1:AD91">
    <cfRule type="containsText" dxfId="382" priority="81" stopIfTrue="1" operator="containsText" text="*">
      <formula>NOT(ISERROR(SEARCH("*",Y1)))</formula>
    </cfRule>
    <cfRule type="containsText" priority="82" stopIfTrue="1" operator="containsText" text="*">
      <formula>NOT(ISERROR(SEARCH("*",Y1)))</formula>
    </cfRule>
  </conditionalFormatting>
  <conditionalFormatting sqref="I29">
    <cfRule type="containsText" dxfId="381" priority="80" stopIfTrue="1" operator="containsText" text="*">
      <formula>NOT(ISERROR(SEARCH("*",I29)))</formula>
    </cfRule>
  </conditionalFormatting>
  <conditionalFormatting sqref="C5:G5 I5:N5 C6:E6 G6:N6 C53:N57 C65:N69 C58:E64 C70:E76 C77:N1048576 C2:N4 C1:I1 G41:N45 C41:F52 C7:N40">
    <cfRule type="containsText" dxfId="380" priority="77" operator="containsText" text="*">
      <formula>NOT(ISERROR(SEARCH("*",C1)))</formula>
    </cfRule>
    <cfRule type="containsText" dxfId="379" priority="78" operator="containsText" text="*">
      <formula>NOT(ISERROR(SEARCH("*",C1)))</formula>
    </cfRule>
    <cfRule type="containsText" priority="79" operator="containsText" text="*">
      <formula>NOT(ISERROR(SEARCH("*",C1)))</formula>
    </cfRule>
  </conditionalFormatting>
  <conditionalFormatting sqref="V8:AD8 V20:AD20 V32:AD32 V44:AD44 V56:AD56 V68:AD68 V83:AD83 S9:AD19 S21:AD31 S33:AD43 S45:AD55 S57:AD67 S69:AD82 S84:AD91 S93:AD1048576 S1:AD2 S4:AD7 U3:AD3">
    <cfRule type="containsText" dxfId="378" priority="76" operator="containsText" text="*">
      <formula>NOT(ISERROR(SEARCH("*",S1)))</formula>
    </cfRule>
  </conditionalFormatting>
  <conditionalFormatting sqref="S8:U8">
    <cfRule type="containsText" dxfId="377" priority="73" operator="containsText" text="*">
      <formula>NOT(ISERROR(SEARCH("*",S8)))</formula>
    </cfRule>
    <cfRule type="containsText" dxfId="376" priority="74" operator="containsText" text="*">
      <formula>NOT(ISERROR(SEARCH("*",S8)))</formula>
    </cfRule>
    <cfRule type="containsText" priority="75" operator="containsText" text="*">
      <formula>NOT(ISERROR(SEARCH("*",S8)))</formula>
    </cfRule>
  </conditionalFormatting>
  <conditionalFormatting sqref="S20:U20">
    <cfRule type="containsText" dxfId="375" priority="70" operator="containsText" text="*">
      <formula>NOT(ISERROR(SEARCH("*",S20)))</formula>
    </cfRule>
    <cfRule type="containsText" dxfId="374" priority="71" operator="containsText" text="*">
      <formula>NOT(ISERROR(SEARCH("*",S20)))</formula>
    </cfRule>
    <cfRule type="containsText" priority="72" operator="containsText" text="*">
      <formula>NOT(ISERROR(SEARCH("*",S20)))</formula>
    </cfRule>
  </conditionalFormatting>
  <conditionalFormatting sqref="S32:U32">
    <cfRule type="containsText" dxfId="373" priority="67" operator="containsText" text="*">
      <formula>NOT(ISERROR(SEARCH("*",S32)))</formula>
    </cfRule>
    <cfRule type="containsText" dxfId="372" priority="68" operator="containsText" text="*">
      <formula>NOT(ISERROR(SEARCH("*",S32)))</formula>
    </cfRule>
    <cfRule type="containsText" priority="69" operator="containsText" text="*">
      <formula>NOT(ISERROR(SEARCH("*",S32)))</formula>
    </cfRule>
  </conditionalFormatting>
  <conditionalFormatting sqref="S44:U44">
    <cfRule type="containsText" dxfId="371" priority="64" operator="containsText" text="*">
      <formula>NOT(ISERROR(SEARCH("*",S44)))</formula>
    </cfRule>
    <cfRule type="containsText" dxfId="370" priority="65" operator="containsText" text="*">
      <formula>NOT(ISERROR(SEARCH("*",S44)))</formula>
    </cfRule>
    <cfRule type="containsText" priority="66" operator="containsText" text="*">
      <formula>NOT(ISERROR(SEARCH("*",S44)))</formula>
    </cfRule>
  </conditionalFormatting>
  <conditionalFormatting sqref="S56:U56">
    <cfRule type="containsText" dxfId="369" priority="61" operator="containsText" text="*">
      <formula>NOT(ISERROR(SEARCH("*",S56)))</formula>
    </cfRule>
    <cfRule type="containsText" dxfId="368" priority="62" operator="containsText" text="*">
      <formula>NOT(ISERROR(SEARCH("*",S56)))</formula>
    </cfRule>
    <cfRule type="containsText" priority="63" operator="containsText" text="*">
      <formula>NOT(ISERROR(SEARCH("*",S56)))</formula>
    </cfRule>
  </conditionalFormatting>
  <conditionalFormatting sqref="S68:U68">
    <cfRule type="containsText" dxfId="367" priority="58" operator="containsText" text="*">
      <formula>NOT(ISERROR(SEARCH("*",S68)))</formula>
    </cfRule>
    <cfRule type="containsText" dxfId="366" priority="59" operator="containsText" text="*">
      <formula>NOT(ISERROR(SEARCH("*",S68)))</formula>
    </cfRule>
    <cfRule type="containsText" priority="60" operator="containsText" text="*">
      <formula>NOT(ISERROR(SEARCH("*",S68)))</formula>
    </cfRule>
  </conditionalFormatting>
  <conditionalFormatting sqref="S83:U83">
    <cfRule type="containsText" dxfId="365" priority="55" operator="containsText" text="*">
      <formula>NOT(ISERROR(SEARCH("*",S83)))</formula>
    </cfRule>
    <cfRule type="containsText" dxfId="364" priority="56" operator="containsText" text="*">
      <formula>NOT(ISERROR(SEARCH("*",S83)))</formula>
    </cfRule>
    <cfRule type="containsText" priority="57" operator="containsText" text="*">
      <formula>NOT(ISERROR(SEARCH("*",S83)))</formula>
    </cfRule>
  </conditionalFormatting>
  <conditionalFormatting sqref="G46:N51">
    <cfRule type="containsText" dxfId="363" priority="52" operator="containsText" text="*">
      <formula>NOT(ISERROR(SEARCH("*",G46)))</formula>
    </cfRule>
    <cfRule type="containsText" dxfId="362" priority="53" operator="containsText" text="*">
      <formula>NOT(ISERROR(SEARCH("*",G46)))</formula>
    </cfRule>
    <cfRule type="containsText" priority="54" operator="containsText" text="*">
      <formula>NOT(ISERROR(SEARCH("*",G46)))</formula>
    </cfRule>
  </conditionalFormatting>
  <conditionalFormatting sqref="G52:N52">
    <cfRule type="containsText" dxfId="361" priority="49" operator="containsText" text="*">
      <formula>NOT(ISERROR(SEARCH("*",G52)))</formula>
    </cfRule>
    <cfRule type="containsText" dxfId="360" priority="50" operator="containsText" text="*">
      <formula>NOT(ISERROR(SEARCH("*",G52)))</formula>
    </cfRule>
    <cfRule type="containsText" priority="51" operator="containsText" text="*">
      <formula>NOT(ISERROR(SEARCH("*",G52)))</formula>
    </cfRule>
  </conditionalFormatting>
  <conditionalFormatting sqref="F58:N63">
    <cfRule type="containsText" dxfId="359" priority="46" operator="containsText" text="*">
      <formula>NOT(ISERROR(SEARCH("*",F58)))</formula>
    </cfRule>
    <cfRule type="containsText" dxfId="358" priority="47" operator="containsText" text="*">
      <formula>NOT(ISERROR(SEARCH("*",F58)))</formula>
    </cfRule>
    <cfRule type="containsText" priority="48" operator="containsText" text="*">
      <formula>NOT(ISERROR(SEARCH("*",F58)))</formula>
    </cfRule>
  </conditionalFormatting>
  <conditionalFormatting sqref="F64:N64">
    <cfRule type="containsText" dxfId="357" priority="43" operator="containsText" text="*">
      <formula>NOT(ISERROR(SEARCH("*",F64)))</formula>
    </cfRule>
    <cfRule type="containsText" dxfId="356" priority="44" operator="containsText" text="*">
      <formula>NOT(ISERROR(SEARCH("*",F64)))</formula>
    </cfRule>
    <cfRule type="containsText" priority="45" operator="containsText" text="*">
      <formula>NOT(ISERROR(SEARCH("*",F64)))</formula>
    </cfRule>
  </conditionalFormatting>
  <conditionalFormatting sqref="F70:N75">
    <cfRule type="containsText" dxfId="355" priority="40" operator="containsText" text="*">
      <formula>NOT(ISERROR(SEARCH("*",F70)))</formula>
    </cfRule>
    <cfRule type="containsText" dxfId="354" priority="41" operator="containsText" text="*">
      <formula>NOT(ISERROR(SEARCH("*",F70)))</formula>
    </cfRule>
    <cfRule type="containsText" priority="42" operator="containsText" text="*">
      <formula>NOT(ISERROR(SEARCH("*",F70)))</formula>
    </cfRule>
  </conditionalFormatting>
  <conditionalFormatting sqref="F76:N76">
    <cfRule type="containsText" dxfId="353" priority="37" operator="containsText" text="*">
      <formula>NOT(ISERROR(SEARCH("*",F76)))</formula>
    </cfRule>
    <cfRule type="containsText" dxfId="352" priority="38" operator="containsText" text="*">
      <formula>NOT(ISERROR(SEARCH("*",F76)))</formula>
    </cfRule>
    <cfRule type="containsText" priority="39" operator="containsText" text="*">
      <formula>NOT(ISERROR(SEARCH("*",F76)))</formula>
    </cfRule>
  </conditionalFormatting>
  <conditionalFormatting sqref="S3:T3">
    <cfRule type="containsText" dxfId="351" priority="5" operator="containsText" text="*">
      <formula>NOT(ISERROR(SEARCH("*",S3)))</formula>
    </cfRule>
    <cfRule type="containsText" dxfId="350" priority="6" operator="containsText" text="*">
      <formula>NOT(ISERROR(SEARCH("*",S3)))</formula>
    </cfRule>
    <cfRule type="containsText" priority="7" operator="containsText" text="*">
      <formula>NOT(ISERROR(SEARCH("*",S3)))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B1:AD76"/>
  <sheetViews>
    <sheetView showGridLines="0" topLeftCell="A6" zoomScale="70" zoomScaleNormal="70" workbookViewId="0">
      <selection activeCell="C9" sqref="C9:N37"/>
    </sheetView>
  </sheetViews>
  <sheetFormatPr baseColWidth="10" defaultColWidth="11.42578125" defaultRowHeight="15.75" x14ac:dyDescent="0.25"/>
  <cols>
    <col min="1" max="1" width="6.28515625" style="95" customWidth="1"/>
    <col min="2" max="2" width="23.42578125" style="95" customWidth="1"/>
    <col min="3" max="10" width="11.42578125" style="95"/>
    <col min="11" max="11" width="15" style="95" bestFit="1" customWidth="1"/>
    <col min="12" max="14" width="11.42578125" style="95"/>
    <col min="15" max="15" width="13.42578125" style="95" bestFit="1" customWidth="1"/>
    <col min="16" max="16" width="11.42578125" style="95"/>
    <col min="17" max="17" width="20" style="95" customWidth="1"/>
    <col min="18" max="16384" width="11.42578125" style="95"/>
  </cols>
  <sheetData>
    <row r="1" spans="2:30" x14ac:dyDescent="0.25">
      <c r="B1" s="108" t="s">
        <v>96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Q1" s="108" t="str">
        <f>+B1</f>
        <v>AUTORIDAD DE FISCALIZACION DE ELECTRICIDAD Y TECNOLOGÍA NUCLEAR (AETN)</v>
      </c>
    </row>
    <row r="2" spans="2:30" x14ac:dyDescent="0.25">
      <c r="B2" s="108" t="s">
        <v>163</v>
      </c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Q2" s="108" t="str">
        <f>+B2</f>
        <v>ENDE - (Sistema Uyuni)</v>
      </c>
    </row>
    <row r="3" spans="2:30" x14ac:dyDescent="0.25">
      <c r="B3" s="108" t="str">
        <f>+'ENDE - Camargo'!B3</f>
        <v>CONSOLIDADO - con IVA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Q3" s="108" t="str">
        <f>+'ENDE - Camargo'!R3</f>
        <v>CONSOLIDADO - sin IVA</v>
      </c>
    </row>
    <row r="4" spans="2:30" x14ac:dyDescent="0.25">
      <c r="B4" s="108" t="str">
        <f>+'ENDE - Camargo'!B4</f>
        <v>ESTADÍSTICAS GESTIÓN 2025</v>
      </c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Q4" s="108" t="str">
        <f>+B4</f>
        <v>ESTADÍSTICAS GESTIÓN 2025</v>
      </c>
    </row>
    <row r="5" spans="2:30" x14ac:dyDescent="0.25">
      <c r="B5" s="108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Q5" s="108"/>
    </row>
    <row r="6" spans="2:30" x14ac:dyDescent="0.25">
      <c r="B6" s="347" t="s">
        <v>157</v>
      </c>
      <c r="C6" s="347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Q6" s="347" t="s">
        <v>157</v>
      </c>
      <c r="R6" s="347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</row>
    <row r="7" spans="2:30" x14ac:dyDescent="0.25">
      <c r="B7" s="108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Q7" s="108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</row>
    <row r="8" spans="2:30" x14ac:dyDescent="0.25">
      <c r="B8" s="242" t="s">
        <v>44</v>
      </c>
      <c r="C8" s="202" t="s">
        <v>2</v>
      </c>
      <c r="D8" s="202" t="s">
        <v>3</v>
      </c>
      <c r="E8" s="202" t="s">
        <v>4</v>
      </c>
      <c r="F8" s="202" t="s">
        <v>5</v>
      </c>
      <c r="G8" s="202" t="s">
        <v>6</v>
      </c>
      <c r="H8" s="202" t="s">
        <v>7</v>
      </c>
      <c r="I8" s="202" t="s">
        <v>8</v>
      </c>
      <c r="J8" s="202" t="s">
        <v>9</v>
      </c>
      <c r="K8" s="202" t="s">
        <v>10</v>
      </c>
      <c r="L8" s="202" t="s">
        <v>11</v>
      </c>
      <c r="M8" s="202" t="s">
        <v>12</v>
      </c>
      <c r="N8" s="202" t="s">
        <v>13</v>
      </c>
      <c r="O8" s="107" t="s">
        <v>14</v>
      </c>
      <c r="Q8" s="104" t="s">
        <v>44</v>
      </c>
      <c r="R8" s="109" t="s">
        <v>45</v>
      </c>
      <c r="S8" s="110" t="s">
        <v>46</v>
      </c>
      <c r="T8" s="110" t="s">
        <v>47</v>
      </c>
      <c r="U8" s="110" t="s">
        <v>48</v>
      </c>
      <c r="V8" s="110" t="s">
        <v>49</v>
      </c>
      <c r="W8" s="110" t="s">
        <v>50</v>
      </c>
      <c r="X8" s="110" t="s">
        <v>51</v>
      </c>
      <c r="Y8" s="110" t="s">
        <v>52</v>
      </c>
      <c r="Z8" s="110" t="s">
        <v>53</v>
      </c>
      <c r="AA8" s="110" t="s">
        <v>54</v>
      </c>
      <c r="AB8" s="110" t="s">
        <v>55</v>
      </c>
      <c r="AC8" s="111" t="s">
        <v>56</v>
      </c>
      <c r="AD8" s="107" t="s">
        <v>14</v>
      </c>
    </row>
    <row r="9" spans="2:30" x14ac:dyDescent="0.25">
      <c r="B9" s="243" t="s">
        <v>63</v>
      </c>
      <c r="C9" s="247">
        <f>+'[114]CONSOLIDADO (2)'!B9</f>
        <v>8854</v>
      </c>
      <c r="D9" s="247">
        <f>+'[114]CONSOLIDADO (2)'!C9</f>
        <v>8922</v>
      </c>
      <c r="E9" s="247">
        <f>+'[114]CONSOLIDADO (2)'!D9</f>
        <v>8931</v>
      </c>
      <c r="F9" s="247">
        <f>+'[114]CONSOLIDADO (2)'!E9</f>
        <v>8901</v>
      </c>
      <c r="G9" s="247">
        <f>+'[114]CONSOLIDADO (2)'!F9</f>
        <v>0</v>
      </c>
      <c r="H9" s="247">
        <f>+'[114]CONSOLIDADO (2)'!G9</f>
        <v>0</v>
      </c>
      <c r="I9" s="247">
        <f>+'[114]CONSOLIDADO (2)'!H9</f>
        <v>0</v>
      </c>
      <c r="J9" s="247">
        <f>+'[114]CONSOLIDADO (2)'!I9</f>
        <v>0</v>
      </c>
      <c r="K9" s="247">
        <f>+'[114]CONSOLIDADO (2)'!J9</f>
        <v>0</v>
      </c>
      <c r="L9" s="247">
        <f>+'[114]CONSOLIDADO (2)'!K9</f>
        <v>0</v>
      </c>
      <c r="M9" s="247">
        <f>+'[114]CONSOLIDADO (2)'!L9</f>
        <v>0</v>
      </c>
      <c r="N9" s="247">
        <f>+'[114]CONSOLIDADO (2)'!M9</f>
        <v>0</v>
      </c>
      <c r="O9" s="248">
        <f>N9</f>
        <v>0</v>
      </c>
      <c r="Q9" s="243" t="str">
        <f>+B9</f>
        <v>RESIDENCIAL</v>
      </c>
      <c r="R9" s="116">
        <f>+C9</f>
        <v>8854</v>
      </c>
      <c r="S9" s="116">
        <f t="shared" ref="S9:AC14" si="0">+D9</f>
        <v>8922</v>
      </c>
      <c r="T9" s="116">
        <f t="shared" si="0"/>
        <v>8931</v>
      </c>
      <c r="U9" s="116">
        <f t="shared" si="0"/>
        <v>8901</v>
      </c>
      <c r="V9" s="116">
        <f t="shared" si="0"/>
        <v>0</v>
      </c>
      <c r="W9" s="116">
        <f t="shared" si="0"/>
        <v>0</v>
      </c>
      <c r="X9" s="116">
        <f t="shared" si="0"/>
        <v>0</v>
      </c>
      <c r="Y9" s="116">
        <f t="shared" si="0"/>
        <v>0</v>
      </c>
      <c r="Z9" s="116">
        <f t="shared" si="0"/>
        <v>0</v>
      </c>
      <c r="AA9" s="116">
        <f t="shared" si="0"/>
        <v>0</v>
      </c>
      <c r="AB9" s="116">
        <f t="shared" si="0"/>
        <v>0</v>
      </c>
      <c r="AC9" s="116">
        <f t="shared" si="0"/>
        <v>0</v>
      </c>
      <c r="AD9" s="115">
        <f>AC9</f>
        <v>0</v>
      </c>
    </row>
    <row r="10" spans="2:30" x14ac:dyDescent="0.25">
      <c r="B10" s="244" t="s">
        <v>64</v>
      </c>
      <c r="C10" s="247">
        <f>+'[114]CONSOLIDADO (2)'!B10</f>
        <v>2236</v>
      </c>
      <c r="D10" s="247">
        <f>+'[114]CONSOLIDADO (2)'!C10</f>
        <v>2240</v>
      </c>
      <c r="E10" s="247">
        <f>+'[114]CONSOLIDADO (2)'!D10</f>
        <v>2247</v>
      </c>
      <c r="F10" s="247">
        <f>+'[114]CONSOLIDADO (2)'!E10</f>
        <v>2240</v>
      </c>
      <c r="G10" s="247">
        <f>+'[114]CONSOLIDADO (2)'!F10</f>
        <v>0</v>
      </c>
      <c r="H10" s="247">
        <f>+'[114]CONSOLIDADO (2)'!G10</f>
        <v>0</v>
      </c>
      <c r="I10" s="247">
        <f>+'[114]CONSOLIDADO (2)'!H10</f>
        <v>0</v>
      </c>
      <c r="J10" s="247">
        <f>+'[114]CONSOLIDADO (2)'!I10</f>
        <v>0</v>
      </c>
      <c r="K10" s="247">
        <f>+'[114]CONSOLIDADO (2)'!J10</f>
        <v>0</v>
      </c>
      <c r="L10" s="247">
        <f>+'[114]CONSOLIDADO (2)'!K10</f>
        <v>0</v>
      </c>
      <c r="M10" s="247">
        <f>+'[114]CONSOLIDADO (2)'!L10</f>
        <v>0</v>
      </c>
      <c r="N10" s="247">
        <f>+'[114]CONSOLIDADO (2)'!M10</f>
        <v>0</v>
      </c>
      <c r="O10" s="248">
        <f t="shared" ref="O10:O13" si="1">N10</f>
        <v>0</v>
      </c>
      <c r="Q10" s="243" t="str">
        <f t="shared" ref="Q10:R14" si="2">+B10</f>
        <v>GENERAL</v>
      </c>
      <c r="R10" s="116">
        <f t="shared" si="2"/>
        <v>2236</v>
      </c>
      <c r="S10" s="116">
        <f t="shared" si="0"/>
        <v>2240</v>
      </c>
      <c r="T10" s="116">
        <f t="shared" si="0"/>
        <v>2247</v>
      </c>
      <c r="U10" s="116">
        <f t="shared" si="0"/>
        <v>2240</v>
      </c>
      <c r="V10" s="116">
        <f t="shared" si="0"/>
        <v>0</v>
      </c>
      <c r="W10" s="116">
        <f t="shared" si="0"/>
        <v>0</v>
      </c>
      <c r="X10" s="116">
        <f t="shared" si="0"/>
        <v>0</v>
      </c>
      <c r="Y10" s="116">
        <f t="shared" si="0"/>
        <v>0</v>
      </c>
      <c r="Z10" s="116">
        <f t="shared" si="0"/>
        <v>0</v>
      </c>
      <c r="AA10" s="116">
        <f t="shared" si="0"/>
        <v>0</v>
      </c>
      <c r="AB10" s="116">
        <f t="shared" si="0"/>
        <v>0</v>
      </c>
      <c r="AC10" s="116">
        <f t="shared" si="0"/>
        <v>0</v>
      </c>
      <c r="AD10" s="115">
        <f t="shared" ref="AD10:AD13" si="3">AC10</f>
        <v>0</v>
      </c>
    </row>
    <row r="11" spans="2:30" x14ac:dyDescent="0.25">
      <c r="B11" s="244" t="s">
        <v>65</v>
      </c>
      <c r="C11" s="247">
        <f>+'[114]CONSOLIDADO (2)'!B11</f>
        <v>307</v>
      </c>
      <c r="D11" s="247">
        <f>+'[114]CONSOLIDADO (2)'!C11</f>
        <v>306</v>
      </c>
      <c r="E11" s="247">
        <f>+'[114]CONSOLIDADO (2)'!D11</f>
        <v>305</v>
      </c>
      <c r="F11" s="247">
        <f>+'[114]CONSOLIDADO (2)'!E11</f>
        <v>307</v>
      </c>
      <c r="G11" s="247">
        <f>+'[114]CONSOLIDADO (2)'!F11</f>
        <v>0</v>
      </c>
      <c r="H11" s="247">
        <f>+'[114]CONSOLIDADO (2)'!G11</f>
        <v>0</v>
      </c>
      <c r="I11" s="247">
        <f>+'[114]CONSOLIDADO (2)'!H11</f>
        <v>0</v>
      </c>
      <c r="J11" s="247">
        <f>+'[114]CONSOLIDADO (2)'!I11</f>
        <v>0</v>
      </c>
      <c r="K11" s="247">
        <f>+'[114]CONSOLIDADO (2)'!J11</f>
        <v>0</v>
      </c>
      <c r="L11" s="247">
        <f>+'[114]CONSOLIDADO (2)'!K11</f>
        <v>0</v>
      </c>
      <c r="M11" s="247">
        <f>+'[114]CONSOLIDADO (2)'!L11</f>
        <v>0</v>
      </c>
      <c r="N11" s="247">
        <f>+'[114]CONSOLIDADO (2)'!M11</f>
        <v>0</v>
      </c>
      <c r="O11" s="248">
        <f t="shared" si="1"/>
        <v>0</v>
      </c>
      <c r="Q11" s="243" t="str">
        <f t="shared" si="2"/>
        <v>INDUSTRIAL</v>
      </c>
      <c r="R11" s="116">
        <f t="shared" si="2"/>
        <v>307</v>
      </c>
      <c r="S11" s="116">
        <f t="shared" si="0"/>
        <v>306</v>
      </c>
      <c r="T11" s="116">
        <f t="shared" si="0"/>
        <v>305</v>
      </c>
      <c r="U11" s="116">
        <f t="shared" si="0"/>
        <v>307</v>
      </c>
      <c r="V11" s="116">
        <f t="shared" si="0"/>
        <v>0</v>
      </c>
      <c r="W11" s="116">
        <f t="shared" si="0"/>
        <v>0</v>
      </c>
      <c r="X11" s="116">
        <f t="shared" si="0"/>
        <v>0</v>
      </c>
      <c r="Y11" s="116">
        <f t="shared" si="0"/>
        <v>0</v>
      </c>
      <c r="Z11" s="116">
        <f t="shared" si="0"/>
        <v>0</v>
      </c>
      <c r="AA11" s="116">
        <f t="shared" si="0"/>
        <v>0</v>
      </c>
      <c r="AB11" s="116">
        <f t="shared" si="0"/>
        <v>0</v>
      </c>
      <c r="AC11" s="116">
        <f t="shared" si="0"/>
        <v>0</v>
      </c>
      <c r="AD11" s="115">
        <f t="shared" si="3"/>
        <v>0</v>
      </c>
    </row>
    <row r="12" spans="2:30" x14ac:dyDescent="0.25">
      <c r="B12" s="244" t="s">
        <v>114</v>
      </c>
      <c r="C12" s="247">
        <f>+'[114]CONSOLIDADO (2)'!B12</f>
        <v>0</v>
      </c>
      <c r="D12" s="247">
        <f>+'[114]CONSOLIDADO (2)'!C12</f>
        <v>0</v>
      </c>
      <c r="E12" s="247">
        <f>+'[114]CONSOLIDADO (2)'!D12</f>
        <v>0</v>
      </c>
      <c r="F12" s="247">
        <f>+'[114]CONSOLIDADO (2)'!E12</f>
        <v>0</v>
      </c>
      <c r="G12" s="247">
        <f>+'[114]CONSOLIDADO (2)'!F12</f>
        <v>0</v>
      </c>
      <c r="H12" s="247">
        <f>+'[114]CONSOLIDADO (2)'!G12</f>
        <v>0</v>
      </c>
      <c r="I12" s="247">
        <f>+'[114]CONSOLIDADO (2)'!H12</f>
        <v>0</v>
      </c>
      <c r="J12" s="247">
        <f>+'[114]CONSOLIDADO (2)'!I12</f>
        <v>0</v>
      </c>
      <c r="K12" s="247">
        <f>+'[114]CONSOLIDADO (2)'!J12</f>
        <v>0</v>
      </c>
      <c r="L12" s="247">
        <f>+'[114]CONSOLIDADO (2)'!K12</f>
        <v>0</v>
      </c>
      <c r="M12" s="247">
        <f>+'[114]CONSOLIDADO (2)'!L12</f>
        <v>0</v>
      </c>
      <c r="N12" s="247">
        <f>+'[114]CONSOLIDADO (2)'!M12</f>
        <v>0</v>
      </c>
      <c r="O12" s="248"/>
      <c r="Q12" s="243" t="str">
        <f t="shared" si="2"/>
        <v>MINERÍA</v>
      </c>
      <c r="R12" s="116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  <c r="AD12" s="115"/>
    </row>
    <row r="13" spans="2:30" x14ac:dyDescent="0.25">
      <c r="B13" s="244" t="s">
        <v>132</v>
      </c>
      <c r="C13" s="247">
        <f>+'[114]CONSOLIDADO (2)'!B13</f>
        <v>5</v>
      </c>
      <c r="D13" s="247">
        <f>+'[114]CONSOLIDADO (2)'!C13</f>
        <v>5</v>
      </c>
      <c r="E13" s="247">
        <f>+'[114]CONSOLIDADO (2)'!D13</f>
        <v>5</v>
      </c>
      <c r="F13" s="247">
        <f>+'[114]CONSOLIDADO (2)'!E13</f>
        <v>5</v>
      </c>
      <c r="G13" s="247">
        <f>+'[114]CONSOLIDADO (2)'!F13</f>
        <v>0</v>
      </c>
      <c r="H13" s="247">
        <f>+'[114]CONSOLIDADO (2)'!G13</f>
        <v>0</v>
      </c>
      <c r="I13" s="247">
        <f>+'[114]CONSOLIDADO (2)'!H13</f>
        <v>0</v>
      </c>
      <c r="J13" s="247">
        <f>+'[114]CONSOLIDADO (2)'!I13</f>
        <v>0</v>
      </c>
      <c r="K13" s="247">
        <f>+'[114]CONSOLIDADO (2)'!J13</f>
        <v>0</v>
      </c>
      <c r="L13" s="247">
        <f>+'[114]CONSOLIDADO (2)'!K13</f>
        <v>0</v>
      </c>
      <c r="M13" s="247">
        <f>+'[114]CONSOLIDADO (2)'!L13</f>
        <v>0</v>
      </c>
      <c r="N13" s="247">
        <f>+'[114]CONSOLIDADO (2)'!M13</f>
        <v>0</v>
      </c>
      <c r="O13" s="248">
        <f t="shared" si="1"/>
        <v>0</v>
      </c>
      <c r="Q13" s="243" t="str">
        <f t="shared" si="2"/>
        <v>ALUMBRADO PÚBLICO</v>
      </c>
      <c r="R13" s="116">
        <f t="shared" si="2"/>
        <v>5</v>
      </c>
      <c r="S13" s="116">
        <f t="shared" si="0"/>
        <v>5</v>
      </c>
      <c r="T13" s="116">
        <f t="shared" si="0"/>
        <v>5</v>
      </c>
      <c r="U13" s="116">
        <f t="shared" si="0"/>
        <v>5</v>
      </c>
      <c r="V13" s="116">
        <f t="shared" si="0"/>
        <v>0</v>
      </c>
      <c r="W13" s="116">
        <f t="shared" si="0"/>
        <v>0</v>
      </c>
      <c r="X13" s="116">
        <f t="shared" si="0"/>
        <v>0</v>
      </c>
      <c r="Y13" s="116">
        <f t="shared" si="0"/>
        <v>0</v>
      </c>
      <c r="Z13" s="116">
        <f t="shared" si="0"/>
        <v>0</v>
      </c>
      <c r="AA13" s="116">
        <f t="shared" si="0"/>
        <v>0</v>
      </c>
      <c r="AB13" s="116">
        <f t="shared" si="0"/>
        <v>0</v>
      </c>
      <c r="AC13" s="116">
        <f t="shared" si="0"/>
        <v>0</v>
      </c>
      <c r="AD13" s="115">
        <f t="shared" si="3"/>
        <v>0</v>
      </c>
    </row>
    <row r="14" spans="2:30" x14ac:dyDescent="0.25">
      <c r="B14" s="246" t="s">
        <v>67</v>
      </c>
      <c r="C14" s="247">
        <f>+'[114]CONSOLIDADO (2)'!B14</f>
        <v>14</v>
      </c>
      <c r="D14" s="247">
        <f>+'[114]CONSOLIDADO (2)'!C14</f>
        <v>14</v>
      </c>
      <c r="E14" s="247">
        <f>+'[114]CONSOLIDADO (2)'!D14</f>
        <v>14</v>
      </c>
      <c r="F14" s="247">
        <f>+'[114]CONSOLIDADO (2)'!E14</f>
        <v>13</v>
      </c>
      <c r="G14" s="247">
        <f>+'[114]CONSOLIDADO (2)'!F14</f>
        <v>0</v>
      </c>
      <c r="H14" s="247">
        <f>+'[114]CONSOLIDADO (2)'!G14</f>
        <v>0</v>
      </c>
      <c r="I14" s="247">
        <f>+'[114]CONSOLIDADO (2)'!H14</f>
        <v>0</v>
      </c>
      <c r="J14" s="247">
        <f>+'[114]CONSOLIDADO (2)'!I14</f>
        <v>0</v>
      </c>
      <c r="K14" s="247">
        <f>+'[114]CONSOLIDADO (2)'!J14</f>
        <v>0</v>
      </c>
      <c r="L14" s="247">
        <f>+'[114]CONSOLIDADO (2)'!K14</f>
        <v>0</v>
      </c>
      <c r="M14" s="247">
        <f>+'[114]CONSOLIDADO (2)'!L14</f>
        <v>0</v>
      </c>
      <c r="N14" s="247">
        <f>+'[114]CONSOLIDADO (2)'!M14</f>
        <v>0</v>
      </c>
      <c r="O14" s="248">
        <f>N14</f>
        <v>0</v>
      </c>
      <c r="Q14" s="243" t="str">
        <f t="shared" si="2"/>
        <v>OTROS</v>
      </c>
      <c r="R14" s="116">
        <f t="shared" si="2"/>
        <v>14</v>
      </c>
      <c r="S14" s="116">
        <f t="shared" si="0"/>
        <v>14</v>
      </c>
      <c r="T14" s="116">
        <f t="shared" si="0"/>
        <v>14</v>
      </c>
      <c r="U14" s="116">
        <f t="shared" si="0"/>
        <v>13</v>
      </c>
      <c r="V14" s="116">
        <f t="shared" si="0"/>
        <v>0</v>
      </c>
      <c r="W14" s="116">
        <f t="shared" si="0"/>
        <v>0</v>
      </c>
      <c r="X14" s="116">
        <f t="shared" si="0"/>
        <v>0</v>
      </c>
      <c r="Y14" s="116">
        <f t="shared" si="0"/>
        <v>0</v>
      </c>
      <c r="Z14" s="116">
        <f t="shared" si="0"/>
        <v>0</v>
      </c>
      <c r="AA14" s="116">
        <f t="shared" si="0"/>
        <v>0</v>
      </c>
      <c r="AB14" s="116">
        <f t="shared" si="0"/>
        <v>0</v>
      </c>
      <c r="AC14" s="116">
        <f t="shared" si="0"/>
        <v>0</v>
      </c>
      <c r="AD14" s="115">
        <f>AC14</f>
        <v>0</v>
      </c>
    </row>
    <row r="15" spans="2:30" x14ac:dyDescent="0.25">
      <c r="B15" s="107" t="s">
        <v>14</v>
      </c>
      <c r="C15" s="206">
        <f>SUM(C9:C14)</f>
        <v>11416</v>
      </c>
      <c r="D15" s="206">
        <f t="shared" ref="D15:N15" si="4">SUM(D9:D14)</f>
        <v>11487</v>
      </c>
      <c r="E15" s="206">
        <f t="shared" si="4"/>
        <v>11502</v>
      </c>
      <c r="F15" s="206">
        <f t="shared" si="4"/>
        <v>11466</v>
      </c>
      <c r="G15" s="206">
        <f t="shared" ref="G15:N15" si="5">SUM(G9:G14)</f>
        <v>0</v>
      </c>
      <c r="H15" s="206">
        <f t="shared" si="5"/>
        <v>0</v>
      </c>
      <c r="I15" s="206">
        <f t="shared" si="5"/>
        <v>0</v>
      </c>
      <c r="J15" s="206">
        <f t="shared" si="5"/>
        <v>0</v>
      </c>
      <c r="K15" s="206">
        <f t="shared" si="5"/>
        <v>0</v>
      </c>
      <c r="L15" s="206">
        <f t="shared" si="5"/>
        <v>0</v>
      </c>
      <c r="M15" s="206">
        <f t="shared" si="5"/>
        <v>0</v>
      </c>
      <c r="N15" s="206">
        <f t="shared" si="5"/>
        <v>0</v>
      </c>
      <c r="O15" s="218">
        <f>N15</f>
        <v>0</v>
      </c>
      <c r="Q15" s="109" t="s">
        <v>14</v>
      </c>
      <c r="R15" s="113">
        <f>SUM(R9:R14)</f>
        <v>11416</v>
      </c>
      <c r="S15" s="113">
        <f t="shared" ref="S15:AB15" si="6">SUM(S9:S14)</f>
        <v>11487</v>
      </c>
      <c r="T15" s="113">
        <f t="shared" si="6"/>
        <v>11502</v>
      </c>
      <c r="U15" s="113">
        <f t="shared" si="6"/>
        <v>11466</v>
      </c>
      <c r="V15" s="113">
        <f t="shared" si="6"/>
        <v>0</v>
      </c>
      <c r="W15" s="113">
        <f t="shared" si="6"/>
        <v>0</v>
      </c>
      <c r="X15" s="113">
        <f t="shared" si="6"/>
        <v>0</v>
      </c>
      <c r="Y15" s="113">
        <f t="shared" si="6"/>
        <v>0</v>
      </c>
      <c r="Z15" s="113">
        <f t="shared" si="6"/>
        <v>0</v>
      </c>
      <c r="AA15" s="113">
        <f t="shared" si="6"/>
        <v>0</v>
      </c>
      <c r="AB15" s="113">
        <f t="shared" si="6"/>
        <v>0</v>
      </c>
      <c r="AC15" s="113">
        <f>SUM(AC9:AC14)</f>
        <v>0</v>
      </c>
      <c r="AD15" s="104">
        <f>+SUM(AD9:AD14)</f>
        <v>0</v>
      </c>
    </row>
    <row r="16" spans="2:30" x14ac:dyDescent="0.25">
      <c r="B16" s="106"/>
      <c r="C16" s="106"/>
      <c r="D16" s="106"/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</row>
    <row r="17" spans="2:30" x14ac:dyDescent="0.25">
      <c r="B17" s="108" t="s">
        <v>57</v>
      </c>
      <c r="O17" s="106"/>
      <c r="Q17" s="108" t="s">
        <v>57</v>
      </c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</row>
    <row r="18" spans="2:30" x14ac:dyDescent="0.25">
      <c r="O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</row>
    <row r="19" spans="2:30" x14ac:dyDescent="0.25">
      <c r="B19" s="242" t="s">
        <v>44</v>
      </c>
      <c r="C19" s="233" t="str">
        <f>+C8</f>
        <v>ENERO</v>
      </c>
      <c r="D19" s="233" t="str">
        <f t="shared" ref="D19:K19" si="7">+D8</f>
        <v>FEBRERO</v>
      </c>
      <c r="E19" s="233" t="str">
        <f t="shared" si="7"/>
        <v>MARZO</v>
      </c>
      <c r="F19" s="233" t="str">
        <f t="shared" si="7"/>
        <v>ABRIL</v>
      </c>
      <c r="G19" s="233" t="str">
        <f t="shared" ref="G19:N19" si="8">+G8</f>
        <v>MAYO</v>
      </c>
      <c r="H19" s="233" t="str">
        <f t="shared" si="8"/>
        <v>JUNIO</v>
      </c>
      <c r="I19" s="233" t="str">
        <f t="shared" si="8"/>
        <v>JULIO</v>
      </c>
      <c r="J19" s="233" t="str">
        <f t="shared" si="8"/>
        <v>AGOSTO</v>
      </c>
      <c r="K19" s="233" t="str">
        <f t="shared" si="8"/>
        <v>SEPTIEMBRE</v>
      </c>
      <c r="L19" s="233" t="str">
        <f t="shared" si="8"/>
        <v>OCTUBRE</v>
      </c>
      <c r="M19" s="233" t="str">
        <f t="shared" si="8"/>
        <v>NOVIEMBRE</v>
      </c>
      <c r="N19" s="233" t="str">
        <f t="shared" si="8"/>
        <v>DICIEMBRE</v>
      </c>
      <c r="O19" s="249" t="s">
        <v>14</v>
      </c>
      <c r="Q19" s="104" t="s">
        <v>44</v>
      </c>
      <c r="R19" s="109" t="s">
        <v>45</v>
      </c>
      <c r="S19" s="110" t="s">
        <v>46</v>
      </c>
      <c r="T19" s="110" t="s">
        <v>47</v>
      </c>
      <c r="U19" s="110" t="s">
        <v>48</v>
      </c>
      <c r="V19" s="110" t="s">
        <v>49</v>
      </c>
      <c r="W19" s="110" t="s">
        <v>50</v>
      </c>
      <c r="X19" s="110" t="s">
        <v>51</v>
      </c>
      <c r="Y19" s="110" t="s">
        <v>52</v>
      </c>
      <c r="Z19" s="110" t="s">
        <v>53</v>
      </c>
      <c r="AA19" s="110" t="s">
        <v>54</v>
      </c>
      <c r="AB19" s="110" t="s">
        <v>55</v>
      </c>
      <c r="AC19" s="111" t="s">
        <v>56</v>
      </c>
      <c r="AD19" s="107" t="s">
        <v>14</v>
      </c>
    </row>
    <row r="20" spans="2:30" x14ac:dyDescent="0.25">
      <c r="B20" s="243" t="s">
        <v>63</v>
      </c>
      <c r="C20" s="250">
        <f>+'[114]CONSOLIDADO (2)'!B20</f>
        <v>509.98599999999999</v>
      </c>
      <c r="D20" s="250">
        <f>+'[114]CONSOLIDADO (2)'!C20</f>
        <v>524.83699999999999</v>
      </c>
      <c r="E20" s="250">
        <f>+'[114]CONSOLIDADO (2)'!D20</f>
        <v>454.00299999999999</v>
      </c>
      <c r="F20" s="250">
        <f>+'[114]CONSOLIDADO (2)'!E20</f>
        <v>506.65099999999995</v>
      </c>
      <c r="G20" s="250">
        <f>+'[114]CONSOLIDADO (2)'!F20</f>
        <v>0</v>
      </c>
      <c r="H20" s="250">
        <f>+'[114]CONSOLIDADO (2)'!G20</f>
        <v>0</v>
      </c>
      <c r="I20" s="250">
        <f>+'[114]CONSOLIDADO (2)'!H20</f>
        <v>0</v>
      </c>
      <c r="J20" s="250">
        <f>+'[114]CONSOLIDADO (2)'!I20</f>
        <v>0</v>
      </c>
      <c r="K20" s="250">
        <f>+'[114]CONSOLIDADO (2)'!J20</f>
        <v>0</v>
      </c>
      <c r="L20" s="250">
        <f>+'[114]CONSOLIDADO (2)'!K20</f>
        <v>0</v>
      </c>
      <c r="M20" s="250">
        <f>+'[114]CONSOLIDADO (2)'!L20</f>
        <v>0</v>
      </c>
      <c r="N20" s="250">
        <f>+'[114]CONSOLIDADO (2)'!M20</f>
        <v>0</v>
      </c>
      <c r="O20" s="251">
        <f>SUM(C20:N20)</f>
        <v>1995.4769999999999</v>
      </c>
      <c r="Q20" s="243" t="str">
        <f>+B20</f>
        <v>RESIDENCIAL</v>
      </c>
      <c r="R20" s="116">
        <f>+C20</f>
        <v>509.98599999999999</v>
      </c>
      <c r="S20" s="116">
        <f t="shared" ref="S20:AC25" si="9">+D20</f>
        <v>524.83699999999999</v>
      </c>
      <c r="T20" s="116">
        <f t="shared" si="9"/>
        <v>454.00299999999999</v>
      </c>
      <c r="U20" s="116">
        <f t="shared" si="9"/>
        <v>506.65099999999995</v>
      </c>
      <c r="V20" s="116">
        <f t="shared" si="9"/>
        <v>0</v>
      </c>
      <c r="W20" s="116">
        <f t="shared" si="9"/>
        <v>0</v>
      </c>
      <c r="X20" s="116">
        <f t="shared" si="9"/>
        <v>0</v>
      </c>
      <c r="Y20" s="116">
        <f t="shared" si="9"/>
        <v>0</v>
      </c>
      <c r="Z20" s="116">
        <f t="shared" si="9"/>
        <v>0</v>
      </c>
      <c r="AA20" s="116">
        <f t="shared" si="9"/>
        <v>0</v>
      </c>
      <c r="AB20" s="116">
        <f t="shared" si="9"/>
        <v>0</v>
      </c>
      <c r="AC20" s="116">
        <f t="shared" si="9"/>
        <v>0</v>
      </c>
      <c r="AD20" s="112">
        <f>SUM(R20:AC20)</f>
        <v>1995.4769999999999</v>
      </c>
    </row>
    <row r="21" spans="2:30" x14ac:dyDescent="0.25">
      <c r="B21" s="244" t="s">
        <v>64</v>
      </c>
      <c r="C21" s="250">
        <f>+'[114]CONSOLIDADO (2)'!B21</f>
        <v>373.517</v>
      </c>
      <c r="D21" s="250">
        <f>+'[114]CONSOLIDADO (2)'!C21</f>
        <v>392.976</v>
      </c>
      <c r="E21" s="250">
        <f>+'[114]CONSOLIDADO (2)'!D21</f>
        <v>348.01600000000002</v>
      </c>
      <c r="F21" s="250">
        <f>+'[114]CONSOLIDADO (2)'!E21</f>
        <v>396.24900000000002</v>
      </c>
      <c r="G21" s="250">
        <f>+'[114]CONSOLIDADO (2)'!F21</f>
        <v>0</v>
      </c>
      <c r="H21" s="250">
        <f>+'[114]CONSOLIDADO (2)'!G21</f>
        <v>0</v>
      </c>
      <c r="I21" s="250">
        <f>+'[114]CONSOLIDADO (2)'!H21</f>
        <v>0</v>
      </c>
      <c r="J21" s="250">
        <f>+'[114]CONSOLIDADO (2)'!I21</f>
        <v>0</v>
      </c>
      <c r="K21" s="250">
        <f>+'[114]CONSOLIDADO (2)'!J21</f>
        <v>0</v>
      </c>
      <c r="L21" s="250">
        <f>+'[114]CONSOLIDADO (2)'!K21</f>
        <v>0</v>
      </c>
      <c r="M21" s="250">
        <f>+'[114]CONSOLIDADO (2)'!L21</f>
        <v>0</v>
      </c>
      <c r="N21" s="250">
        <f>+'[114]CONSOLIDADO (2)'!M21</f>
        <v>0</v>
      </c>
      <c r="O21" s="251">
        <f t="shared" ref="O21:O25" si="10">SUM(C21:N21)</f>
        <v>1510.758</v>
      </c>
      <c r="Q21" s="243" t="str">
        <f t="shared" ref="Q21:R25" si="11">+B21</f>
        <v>GENERAL</v>
      </c>
      <c r="R21" s="116">
        <f t="shared" si="11"/>
        <v>373.517</v>
      </c>
      <c r="S21" s="116">
        <f t="shared" si="9"/>
        <v>392.976</v>
      </c>
      <c r="T21" s="116">
        <f t="shared" si="9"/>
        <v>348.01600000000002</v>
      </c>
      <c r="U21" s="116">
        <f t="shared" si="9"/>
        <v>396.24900000000002</v>
      </c>
      <c r="V21" s="116">
        <f t="shared" si="9"/>
        <v>0</v>
      </c>
      <c r="W21" s="116">
        <f t="shared" si="9"/>
        <v>0</v>
      </c>
      <c r="X21" s="116">
        <f t="shared" si="9"/>
        <v>0</v>
      </c>
      <c r="Y21" s="116">
        <f t="shared" si="9"/>
        <v>0</v>
      </c>
      <c r="Z21" s="116">
        <f t="shared" si="9"/>
        <v>0</v>
      </c>
      <c r="AA21" s="116">
        <f t="shared" si="9"/>
        <v>0</v>
      </c>
      <c r="AB21" s="116">
        <f t="shared" si="9"/>
        <v>0</v>
      </c>
      <c r="AC21" s="116">
        <f t="shared" si="9"/>
        <v>0</v>
      </c>
      <c r="AD21" s="112">
        <f t="shared" ref="AD21:AD25" si="12">SUM(R21:AC21)</f>
        <v>1510.758</v>
      </c>
    </row>
    <row r="22" spans="2:30" x14ac:dyDescent="0.25">
      <c r="B22" s="244" t="s">
        <v>65</v>
      </c>
      <c r="C22" s="250">
        <f>+'[114]CONSOLIDADO (2)'!B22</f>
        <v>295.04199999999997</v>
      </c>
      <c r="D22" s="250">
        <f>+'[114]CONSOLIDADO (2)'!C22</f>
        <v>373.47300000000001</v>
      </c>
      <c r="E22" s="250">
        <f>+'[114]CONSOLIDADO (2)'!D22</f>
        <v>284.73500000000001</v>
      </c>
      <c r="F22" s="250">
        <f>+'[114]CONSOLIDADO (2)'!E22</f>
        <v>333.86199999999997</v>
      </c>
      <c r="G22" s="250">
        <f>+'[114]CONSOLIDADO (2)'!F22</f>
        <v>0</v>
      </c>
      <c r="H22" s="250">
        <f>+'[114]CONSOLIDADO (2)'!G22</f>
        <v>0</v>
      </c>
      <c r="I22" s="250">
        <f>+'[114]CONSOLIDADO (2)'!H22</f>
        <v>0</v>
      </c>
      <c r="J22" s="250">
        <f>+'[114]CONSOLIDADO (2)'!I22</f>
        <v>0</v>
      </c>
      <c r="K22" s="250">
        <f>+'[114]CONSOLIDADO (2)'!J22</f>
        <v>0</v>
      </c>
      <c r="L22" s="250">
        <f>+'[114]CONSOLIDADO (2)'!K22</f>
        <v>0</v>
      </c>
      <c r="M22" s="250">
        <f>+'[114]CONSOLIDADO (2)'!L22</f>
        <v>0</v>
      </c>
      <c r="N22" s="250">
        <f>+'[114]CONSOLIDADO (2)'!M22</f>
        <v>0</v>
      </c>
      <c r="O22" s="251">
        <f t="shared" si="10"/>
        <v>1287.1120000000001</v>
      </c>
      <c r="Q22" s="243" t="str">
        <f t="shared" si="11"/>
        <v>INDUSTRIAL</v>
      </c>
      <c r="R22" s="116">
        <f t="shared" si="11"/>
        <v>295.04199999999997</v>
      </c>
      <c r="S22" s="116">
        <f t="shared" si="9"/>
        <v>373.47300000000001</v>
      </c>
      <c r="T22" s="116">
        <f t="shared" si="9"/>
        <v>284.73500000000001</v>
      </c>
      <c r="U22" s="116">
        <f t="shared" si="9"/>
        <v>333.86199999999997</v>
      </c>
      <c r="V22" s="116">
        <f t="shared" si="9"/>
        <v>0</v>
      </c>
      <c r="W22" s="116">
        <f t="shared" si="9"/>
        <v>0</v>
      </c>
      <c r="X22" s="116">
        <f t="shared" si="9"/>
        <v>0</v>
      </c>
      <c r="Y22" s="116">
        <f t="shared" si="9"/>
        <v>0</v>
      </c>
      <c r="Z22" s="116">
        <f t="shared" si="9"/>
        <v>0</v>
      </c>
      <c r="AA22" s="116">
        <f t="shared" si="9"/>
        <v>0</v>
      </c>
      <c r="AB22" s="116">
        <f t="shared" si="9"/>
        <v>0</v>
      </c>
      <c r="AC22" s="116">
        <f t="shared" si="9"/>
        <v>0</v>
      </c>
      <c r="AD22" s="112">
        <f t="shared" si="12"/>
        <v>1287.1120000000001</v>
      </c>
    </row>
    <row r="23" spans="2:30" x14ac:dyDescent="0.25">
      <c r="B23" s="244" t="s">
        <v>114</v>
      </c>
      <c r="C23" s="250">
        <f>+'[114]CONSOLIDADO (2)'!B23</f>
        <v>0</v>
      </c>
      <c r="D23" s="250">
        <f>+'[114]CONSOLIDADO (2)'!C23</f>
        <v>0</v>
      </c>
      <c r="E23" s="250">
        <f>+'[114]CONSOLIDADO (2)'!D23</f>
        <v>0</v>
      </c>
      <c r="F23" s="250">
        <f>+'[114]CONSOLIDADO (2)'!E23</f>
        <v>0</v>
      </c>
      <c r="G23" s="250">
        <f>+'[114]CONSOLIDADO (2)'!F23</f>
        <v>0</v>
      </c>
      <c r="H23" s="250">
        <f>+'[114]CONSOLIDADO (2)'!G23</f>
        <v>0</v>
      </c>
      <c r="I23" s="250">
        <f>+'[114]CONSOLIDADO (2)'!H23</f>
        <v>0</v>
      </c>
      <c r="J23" s="250">
        <f>+'[114]CONSOLIDADO (2)'!I23</f>
        <v>0</v>
      </c>
      <c r="K23" s="250">
        <f>+'[114]CONSOLIDADO (2)'!J23</f>
        <v>0</v>
      </c>
      <c r="L23" s="250">
        <f>+'[114]CONSOLIDADO (2)'!K23</f>
        <v>0</v>
      </c>
      <c r="M23" s="250">
        <f>+'[114]CONSOLIDADO (2)'!L23</f>
        <v>0</v>
      </c>
      <c r="N23" s="250">
        <f>+'[114]CONSOLIDADO (2)'!M23</f>
        <v>0</v>
      </c>
      <c r="O23" s="251"/>
      <c r="Q23" s="243" t="str">
        <f t="shared" si="11"/>
        <v>MINERÍA</v>
      </c>
      <c r="R23" s="116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2"/>
    </row>
    <row r="24" spans="2:30" x14ac:dyDescent="0.25">
      <c r="B24" s="244" t="s">
        <v>132</v>
      </c>
      <c r="C24" s="250">
        <f>+'[114]CONSOLIDADO (2)'!B24</f>
        <v>128.452</v>
      </c>
      <c r="D24" s="250">
        <f>+'[114]CONSOLIDADO (2)'!C24</f>
        <v>128.452</v>
      </c>
      <c r="E24" s="250">
        <f>+'[114]CONSOLIDADO (2)'!D24</f>
        <v>128.452</v>
      </c>
      <c r="F24" s="250">
        <f>+'[114]CONSOLIDADO (2)'!E24</f>
        <v>128.452</v>
      </c>
      <c r="G24" s="250">
        <f>+'[114]CONSOLIDADO (2)'!F24</f>
        <v>0</v>
      </c>
      <c r="H24" s="250">
        <f>+'[114]CONSOLIDADO (2)'!G24</f>
        <v>0</v>
      </c>
      <c r="I24" s="250">
        <f>+'[114]CONSOLIDADO (2)'!H24</f>
        <v>0</v>
      </c>
      <c r="J24" s="250">
        <f>+'[114]CONSOLIDADO (2)'!I24</f>
        <v>0</v>
      </c>
      <c r="K24" s="250">
        <f>+'[114]CONSOLIDADO (2)'!J24</f>
        <v>0</v>
      </c>
      <c r="L24" s="250">
        <f>+'[114]CONSOLIDADO (2)'!K24</f>
        <v>0</v>
      </c>
      <c r="M24" s="250">
        <f>+'[114]CONSOLIDADO (2)'!L24</f>
        <v>0</v>
      </c>
      <c r="N24" s="250">
        <f>+'[114]CONSOLIDADO (2)'!M24</f>
        <v>0</v>
      </c>
      <c r="O24" s="251">
        <f t="shared" si="10"/>
        <v>513.80799999999999</v>
      </c>
      <c r="Q24" s="243" t="str">
        <f t="shared" si="11"/>
        <v>ALUMBRADO PÚBLICO</v>
      </c>
      <c r="R24" s="116">
        <f t="shared" si="11"/>
        <v>128.452</v>
      </c>
      <c r="S24" s="116">
        <f t="shared" si="9"/>
        <v>128.452</v>
      </c>
      <c r="T24" s="116">
        <f t="shared" si="9"/>
        <v>128.452</v>
      </c>
      <c r="U24" s="116">
        <f t="shared" si="9"/>
        <v>128.452</v>
      </c>
      <c r="V24" s="116">
        <f t="shared" si="9"/>
        <v>0</v>
      </c>
      <c r="W24" s="116">
        <f t="shared" si="9"/>
        <v>0</v>
      </c>
      <c r="X24" s="116">
        <f t="shared" si="9"/>
        <v>0</v>
      </c>
      <c r="Y24" s="116">
        <f t="shared" si="9"/>
        <v>0</v>
      </c>
      <c r="Z24" s="116">
        <f t="shared" si="9"/>
        <v>0</v>
      </c>
      <c r="AA24" s="116">
        <f t="shared" si="9"/>
        <v>0</v>
      </c>
      <c r="AB24" s="116">
        <f t="shared" si="9"/>
        <v>0</v>
      </c>
      <c r="AC24" s="116">
        <f t="shared" si="9"/>
        <v>0</v>
      </c>
      <c r="AD24" s="112">
        <f t="shared" si="12"/>
        <v>513.80799999999999</v>
      </c>
    </row>
    <row r="25" spans="2:30" x14ac:dyDescent="0.25">
      <c r="B25" s="246" t="s">
        <v>67</v>
      </c>
      <c r="C25" s="250">
        <f>+'[114]CONSOLIDADO (2)'!B25</f>
        <v>9.2789999999999999</v>
      </c>
      <c r="D25" s="250">
        <f>+'[114]CONSOLIDADO (2)'!C25</f>
        <v>5.9979999999999993</v>
      </c>
      <c r="E25" s="250">
        <f>+'[114]CONSOLIDADO (2)'!D25</f>
        <v>5.8609999999999998</v>
      </c>
      <c r="F25" s="250">
        <f>+'[114]CONSOLIDADO (2)'!E25</f>
        <v>5.8469999999999995</v>
      </c>
      <c r="G25" s="250">
        <f>+'[114]CONSOLIDADO (2)'!F25</f>
        <v>0</v>
      </c>
      <c r="H25" s="250">
        <f>+'[114]CONSOLIDADO (2)'!G25</f>
        <v>0</v>
      </c>
      <c r="I25" s="250">
        <f>+'[114]CONSOLIDADO (2)'!H25</f>
        <v>0</v>
      </c>
      <c r="J25" s="250">
        <f>+'[114]CONSOLIDADO (2)'!I25</f>
        <v>0</v>
      </c>
      <c r="K25" s="250">
        <f>+'[114]CONSOLIDADO (2)'!J25</f>
        <v>0</v>
      </c>
      <c r="L25" s="250">
        <f>+'[114]CONSOLIDADO (2)'!K25</f>
        <v>0</v>
      </c>
      <c r="M25" s="250">
        <f>+'[114]CONSOLIDADO (2)'!L25</f>
        <v>0</v>
      </c>
      <c r="N25" s="250">
        <f>+'[114]CONSOLIDADO (2)'!M25</f>
        <v>0</v>
      </c>
      <c r="O25" s="251">
        <f t="shared" si="10"/>
        <v>26.984999999999999</v>
      </c>
      <c r="Q25" s="243" t="str">
        <f t="shared" si="11"/>
        <v>OTROS</v>
      </c>
      <c r="R25" s="116">
        <f t="shared" si="11"/>
        <v>9.2789999999999999</v>
      </c>
      <c r="S25" s="116">
        <f t="shared" si="9"/>
        <v>5.9979999999999993</v>
      </c>
      <c r="T25" s="116">
        <f t="shared" si="9"/>
        <v>5.8609999999999998</v>
      </c>
      <c r="U25" s="116">
        <f t="shared" si="9"/>
        <v>5.8469999999999995</v>
      </c>
      <c r="V25" s="116">
        <f t="shared" si="9"/>
        <v>0</v>
      </c>
      <c r="W25" s="116">
        <f t="shared" si="9"/>
        <v>0</v>
      </c>
      <c r="X25" s="116">
        <f t="shared" si="9"/>
        <v>0</v>
      </c>
      <c r="Y25" s="116">
        <f t="shared" si="9"/>
        <v>0</v>
      </c>
      <c r="Z25" s="116">
        <f t="shared" si="9"/>
        <v>0</v>
      </c>
      <c r="AA25" s="116">
        <f t="shared" si="9"/>
        <v>0</v>
      </c>
      <c r="AB25" s="116">
        <f t="shared" si="9"/>
        <v>0</v>
      </c>
      <c r="AC25" s="116">
        <f t="shared" si="9"/>
        <v>0</v>
      </c>
      <c r="AD25" s="112">
        <f t="shared" si="12"/>
        <v>26.984999999999999</v>
      </c>
    </row>
    <row r="26" spans="2:30" x14ac:dyDescent="0.25">
      <c r="B26" s="107" t="s">
        <v>14</v>
      </c>
      <c r="C26" s="230">
        <f>SUM(C20:C25)</f>
        <v>1316.2759999999998</v>
      </c>
      <c r="D26" s="230">
        <f t="shared" ref="D26:N26" si="13">SUM(D20:D25)</f>
        <v>1425.7360000000001</v>
      </c>
      <c r="E26" s="230">
        <f t="shared" si="13"/>
        <v>1221.067</v>
      </c>
      <c r="F26" s="230">
        <f t="shared" si="13"/>
        <v>1371.0609999999999</v>
      </c>
      <c r="G26" s="230">
        <f t="shared" ref="G26:N26" si="14">SUM(G20:G25)</f>
        <v>0</v>
      </c>
      <c r="H26" s="230">
        <f t="shared" si="14"/>
        <v>0</v>
      </c>
      <c r="I26" s="230">
        <f t="shared" si="14"/>
        <v>0</v>
      </c>
      <c r="J26" s="230">
        <f t="shared" si="14"/>
        <v>0</v>
      </c>
      <c r="K26" s="230">
        <f t="shared" si="14"/>
        <v>0</v>
      </c>
      <c r="L26" s="230">
        <f t="shared" si="14"/>
        <v>0</v>
      </c>
      <c r="M26" s="230">
        <f t="shared" si="14"/>
        <v>0</v>
      </c>
      <c r="N26" s="230">
        <f t="shared" si="14"/>
        <v>0</v>
      </c>
      <c r="O26" s="252">
        <f>SUM(O20:O25)</f>
        <v>5334.1399999999994</v>
      </c>
      <c r="Q26" s="109" t="s">
        <v>14</v>
      </c>
      <c r="R26" s="113">
        <f>SUM(R20:R25)</f>
        <v>1316.2759999999998</v>
      </c>
      <c r="S26" s="113">
        <f t="shared" ref="S26:AC26" si="15">SUM(S20:S25)</f>
        <v>1425.7360000000001</v>
      </c>
      <c r="T26" s="113">
        <f t="shared" si="15"/>
        <v>1221.067</v>
      </c>
      <c r="U26" s="113">
        <f t="shared" si="15"/>
        <v>1371.0609999999999</v>
      </c>
      <c r="V26" s="113">
        <f t="shared" si="15"/>
        <v>0</v>
      </c>
      <c r="W26" s="113">
        <f t="shared" si="15"/>
        <v>0</v>
      </c>
      <c r="X26" s="113">
        <f t="shared" si="15"/>
        <v>0</v>
      </c>
      <c r="Y26" s="113">
        <f t="shared" si="15"/>
        <v>0</v>
      </c>
      <c r="Z26" s="113">
        <f t="shared" si="15"/>
        <v>0</v>
      </c>
      <c r="AA26" s="113">
        <f t="shared" si="15"/>
        <v>0</v>
      </c>
      <c r="AB26" s="113">
        <f t="shared" si="15"/>
        <v>0</v>
      </c>
      <c r="AC26" s="113">
        <f t="shared" si="15"/>
        <v>0</v>
      </c>
      <c r="AD26" s="104">
        <f>SUM(AD20:AD25)</f>
        <v>5334.1399999999994</v>
      </c>
    </row>
    <row r="27" spans="2:30" x14ac:dyDescent="0.25">
      <c r="B27" s="213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Q27" s="213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5"/>
      <c r="AD27" s="105"/>
    </row>
    <row r="28" spans="2:30" x14ac:dyDescent="0.25">
      <c r="B28" s="213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Q28" s="213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</row>
    <row r="29" spans="2:30" x14ac:dyDescent="0.25">
      <c r="B29" s="108" t="s">
        <v>58</v>
      </c>
      <c r="O29" s="106"/>
      <c r="Q29" s="108" t="s">
        <v>130</v>
      </c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</row>
    <row r="30" spans="2:30" x14ac:dyDescent="0.25">
      <c r="O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</row>
    <row r="31" spans="2:30" x14ac:dyDescent="0.25">
      <c r="B31" s="242" t="s">
        <v>44</v>
      </c>
      <c r="C31" s="233" t="str">
        <f>+C19</f>
        <v>ENERO</v>
      </c>
      <c r="D31" s="233" t="str">
        <f t="shared" ref="D31:K31" si="16">+D19</f>
        <v>FEBRERO</v>
      </c>
      <c r="E31" s="233" t="str">
        <f t="shared" si="16"/>
        <v>MARZO</v>
      </c>
      <c r="F31" s="233" t="str">
        <f t="shared" si="16"/>
        <v>ABRIL</v>
      </c>
      <c r="G31" s="233" t="str">
        <f t="shared" ref="G31:N31" si="17">+G19</f>
        <v>MAYO</v>
      </c>
      <c r="H31" s="233" t="str">
        <f t="shared" si="17"/>
        <v>JUNIO</v>
      </c>
      <c r="I31" s="233" t="str">
        <f t="shared" si="17"/>
        <v>JULIO</v>
      </c>
      <c r="J31" s="233" t="str">
        <f t="shared" si="17"/>
        <v>AGOSTO</v>
      </c>
      <c r="K31" s="233" t="str">
        <f t="shared" si="17"/>
        <v>SEPTIEMBRE</v>
      </c>
      <c r="L31" s="233" t="str">
        <f t="shared" si="17"/>
        <v>OCTUBRE</v>
      </c>
      <c r="M31" s="233" t="str">
        <f t="shared" si="17"/>
        <v>NOVIEMBRE</v>
      </c>
      <c r="N31" s="233" t="str">
        <f t="shared" si="17"/>
        <v>DICIEMBRE</v>
      </c>
      <c r="O31" s="249" t="s">
        <v>14</v>
      </c>
      <c r="Q31" s="104" t="s">
        <v>44</v>
      </c>
      <c r="R31" s="109" t="s">
        <v>45</v>
      </c>
      <c r="S31" s="110" t="s">
        <v>46</v>
      </c>
      <c r="T31" s="110" t="s">
        <v>47</v>
      </c>
      <c r="U31" s="110" t="s">
        <v>48</v>
      </c>
      <c r="V31" s="110" t="s">
        <v>49</v>
      </c>
      <c r="W31" s="110" t="s">
        <v>50</v>
      </c>
      <c r="X31" s="110" t="s">
        <v>51</v>
      </c>
      <c r="Y31" s="110" t="s">
        <v>52</v>
      </c>
      <c r="Z31" s="110" t="s">
        <v>53</v>
      </c>
      <c r="AA31" s="110" t="s">
        <v>54</v>
      </c>
      <c r="AB31" s="110" t="s">
        <v>55</v>
      </c>
      <c r="AC31" s="111" t="s">
        <v>56</v>
      </c>
      <c r="AD31" s="107" t="s">
        <v>14</v>
      </c>
    </row>
    <row r="32" spans="2:30" x14ac:dyDescent="0.25">
      <c r="B32" s="243" t="s">
        <v>63</v>
      </c>
      <c r="C32" s="250">
        <f>+'[114]CONSOLIDADO (2)'!B32</f>
        <v>487.51501999998925</v>
      </c>
      <c r="D32" s="250">
        <f>+'[114]CONSOLIDADO (2)'!C32</f>
        <v>503.33502999999899</v>
      </c>
      <c r="E32" s="250">
        <f>+'[114]CONSOLIDADO (2)'!D32</f>
        <v>449.16810000000731</v>
      </c>
      <c r="F32" s="250">
        <f>+'[114]CONSOLIDADO (2)'!E32</f>
        <v>495.17826000001162</v>
      </c>
      <c r="G32" s="250">
        <f>+'[114]CONSOLIDADO (2)'!F32</f>
        <v>0</v>
      </c>
      <c r="H32" s="250">
        <f>+'[114]CONSOLIDADO (2)'!G32</f>
        <v>0</v>
      </c>
      <c r="I32" s="250">
        <f>+'[114]CONSOLIDADO (2)'!H32</f>
        <v>0</v>
      </c>
      <c r="J32" s="250">
        <f>+'[114]CONSOLIDADO (2)'!I32</f>
        <v>0</v>
      </c>
      <c r="K32" s="250">
        <f>+'[114]CONSOLIDADO (2)'!J32</f>
        <v>0</v>
      </c>
      <c r="L32" s="250">
        <f>+'[114]CONSOLIDADO (2)'!K32</f>
        <v>0</v>
      </c>
      <c r="M32" s="250">
        <f>+'[114]CONSOLIDADO (2)'!L32</f>
        <v>0</v>
      </c>
      <c r="N32" s="250">
        <f>+'[114]CONSOLIDADO (2)'!M32</f>
        <v>0</v>
      </c>
      <c r="O32" s="251">
        <f>SUM(C32:N32)</f>
        <v>1935.1964100000073</v>
      </c>
      <c r="Q32" s="243" t="str">
        <f>+B32</f>
        <v>RESIDENCIAL</v>
      </c>
      <c r="R32" s="116">
        <f>+C32*0.87</f>
        <v>424.13806739999063</v>
      </c>
      <c r="S32" s="116">
        <f t="shared" ref="S32:AC37" si="18">+D32*0.87</f>
        <v>437.90147609999912</v>
      </c>
      <c r="T32" s="116">
        <f t="shared" si="18"/>
        <v>390.77624700000638</v>
      </c>
      <c r="U32" s="116">
        <f t="shared" si="18"/>
        <v>430.80508620001012</v>
      </c>
      <c r="V32" s="116">
        <f t="shared" si="18"/>
        <v>0</v>
      </c>
      <c r="W32" s="116">
        <f t="shared" si="18"/>
        <v>0</v>
      </c>
      <c r="X32" s="116">
        <f t="shared" si="18"/>
        <v>0</v>
      </c>
      <c r="Y32" s="116">
        <f t="shared" si="18"/>
        <v>0</v>
      </c>
      <c r="Z32" s="116">
        <f t="shared" si="18"/>
        <v>0</v>
      </c>
      <c r="AA32" s="116">
        <f t="shared" si="18"/>
        <v>0</v>
      </c>
      <c r="AB32" s="116">
        <f t="shared" si="18"/>
        <v>0</v>
      </c>
      <c r="AC32" s="116">
        <f t="shared" si="18"/>
        <v>0</v>
      </c>
      <c r="AD32" s="112">
        <f>SUM(R32:AC32)</f>
        <v>1683.6208767000062</v>
      </c>
    </row>
    <row r="33" spans="2:30" x14ac:dyDescent="0.25">
      <c r="B33" s="244" t="s">
        <v>64</v>
      </c>
      <c r="C33" s="250">
        <f>+'[114]CONSOLIDADO (2)'!B33</f>
        <v>498.28346000000209</v>
      </c>
      <c r="D33" s="250">
        <f>+'[114]CONSOLIDADO (2)'!C33</f>
        <v>525.81556000000057</v>
      </c>
      <c r="E33" s="250">
        <f>+'[114]CONSOLIDADO (2)'!D33</f>
        <v>473.75271000000345</v>
      </c>
      <c r="F33" s="250">
        <f>+'[114]CONSOLIDADO (2)'!E33</f>
        <v>536.16123000000164</v>
      </c>
      <c r="G33" s="250">
        <f>+'[114]CONSOLIDADO (2)'!F33</f>
        <v>0</v>
      </c>
      <c r="H33" s="250">
        <f>+'[114]CONSOLIDADO (2)'!G33</f>
        <v>0</v>
      </c>
      <c r="I33" s="250">
        <f>+'[114]CONSOLIDADO (2)'!H33</f>
        <v>0</v>
      </c>
      <c r="J33" s="250">
        <f>+'[114]CONSOLIDADO (2)'!I33</f>
        <v>0</v>
      </c>
      <c r="K33" s="250">
        <f>+'[114]CONSOLIDADO (2)'!J33</f>
        <v>0</v>
      </c>
      <c r="L33" s="250">
        <f>+'[114]CONSOLIDADO (2)'!K33</f>
        <v>0</v>
      </c>
      <c r="M33" s="250">
        <f>+'[114]CONSOLIDADO (2)'!L33</f>
        <v>0</v>
      </c>
      <c r="N33" s="250">
        <f>+'[114]CONSOLIDADO (2)'!M33</f>
        <v>0</v>
      </c>
      <c r="O33" s="251">
        <f t="shared" ref="O33:O37" si="19">SUM(C33:N33)</f>
        <v>2034.0129600000078</v>
      </c>
      <c r="Q33" s="243" t="str">
        <f t="shared" ref="Q33:Q37" si="20">+B33</f>
        <v>GENERAL</v>
      </c>
      <c r="R33" s="116">
        <f t="shared" ref="R33:R37" si="21">+C33*0.87</f>
        <v>433.50661020000183</v>
      </c>
      <c r="S33" s="116">
        <f t="shared" si="18"/>
        <v>457.45953720000051</v>
      </c>
      <c r="T33" s="116">
        <f t="shared" si="18"/>
        <v>412.16485770000298</v>
      </c>
      <c r="U33" s="116">
        <f t="shared" si="18"/>
        <v>466.46027010000142</v>
      </c>
      <c r="V33" s="116">
        <f t="shared" si="18"/>
        <v>0</v>
      </c>
      <c r="W33" s="116">
        <f t="shared" si="18"/>
        <v>0</v>
      </c>
      <c r="X33" s="116">
        <f t="shared" si="18"/>
        <v>0</v>
      </c>
      <c r="Y33" s="116">
        <f t="shared" si="18"/>
        <v>0</v>
      </c>
      <c r="Z33" s="116">
        <f t="shared" si="18"/>
        <v>0</v>
      </c>
      <c r="AA33" s="116">
        <f t="shared" si="18"/>
        <v>0</v>
      </c>
      <c r="AB33" s="116">
        <f t="shared" si="18"/>
        <v>0</v>
      </c>
      <c r="AC33" s="116">
        <f t="shared" si="18"/>
        <v>0</v>
      </c>
      <c r="AD33" s="112">
        <f t="shared" ref="AD33:AD37" si="22">SUM(R33:AC33)</f>
        <v>1769.5912752000067</v>
      </c>
    </row>
    <row r="34" spans="2:30" x14ac:dyDescent="0.25">
      <c r="B34" s="244" t="s">
        <v>65</v>
      </c>
      <c r="C34" s="250">
        <f>+'[114]CONSOLIDADO (2)'!B34</f>
        <v>441.68165999999997</v>
      </c>
      <c r="D34" s="250">
        <f>+'[114]CONSOLIDADO (2)'!C34</f>
        <v>542.8783099999996</v>
      </c>
      <c r="E34" s="250">
        <f>+'[114]CONSOLIDADO (2)'!D34</f>
        <v>420.16497999999979</v>
      </c>
      <c r="F34" s="250">
        <f>+'[114]CONSOLIDADO (2)'!E34</f>
        <v>492.62162000000023</v>
      </c>
      <c r="G34" s="250">
        <f>+'[114]CONSOLIDADO (2)'!F34</f>
        <v>0</v>
      </c>
      <c r="H34" s="250">
        <f>+'[114]CONSOLIDADO (2)'!G34</f>
        <v>0</v>
      </c>
      <c r="I34" s="250">
        <f>+'[114]CONSOLIDADO (2)'!H34</f>
        <v>0</v>
      </c>
      <c r="J34" s="250">
        <f>+'[114]CONSOLIDADO (2)'!I34</f>
        <v>0</v>
      </c>
      <c r="K34" s="250">
        <f>+'[114]CONSOLIDADO (2)'!J34</f>
        <v>0</v>
      </c>
      <c r="L34" s="250">
        <f>+'[114]CONSOLIDADO (2)'!K34</f>
        <v>0</v>
      </c>
      <c r="M34" s="250">
        <f>+'[114]CONSOLIDADO (2)'!L34</f>
        <v>0</v>
      </c>
      <c r="N34" s="250">
        <f>+'[114]CONSOLIDADO (2)'!M34</f>
        <v>0</v>
      </c>
      <c r="O34" s="251">
        <f t="shared" si="19"/>
        <v>1897.3465699999997</v>
      </c>
      <c r="Q34" s="243" t="str">
        <f t="shared" si="20"/>
        <v>INDUSTRIAL</v>
      </c>
      <c r="R34" s="116">
        <f t="shared" si="21"/>
        <v>384.26304419999997</v>
      </c>
      <c r="S34" s="116">
        <f t="shared" si="18"/>
        <v>472.30412969999963</v>
      </c>
      <c r="T34" s="116">
        <f t="shared" si="18"/>
        <v>365.54353259999982</v>
      </c>
      <c r="U34" s="116">
        <f t="shared" si="18"/>
        <v>428.58080940000019</v>
      </c>
      <c r="V34" s="116">
        <f t="shared" si="18"/>
        <v>0</v>
      </c>
      <c r="W34" s="116">
        <f t="shared" si="18"/>
        <v>0</v>
      </c>
      <c r="X34" s="116">
        <f t="shared" si="18"/>
        <v>0</v>
      </c>
      <c r="Y34" s="116">
        <f t="shared" si="18"/>
        <v>0</v>
      </c>
      <c r="Z34" s="116">
        <f t="shared" si="18"/>
        <v>0</v>
      </c>
      <c r="AA34" s="116">
        <f t="shared" si="18"/>
        <v>0</v>
      </c>
      <c r="AB34" s="116">
        <f t="shared" si="18"/>
        <v>0</v>
      </c>
      <c r="AC34" s="116">
        <f t="shared" si="18"/>
        <v>0</v>
      </c>
      <c r="AD34" s="112">
        <f t="shared" si="22"/>
        <v>1650.6915158999996</v>
      </c>
    </row>
    <row r="35" spans="2:30" x14ac:dyDescent="0.25">
      <c r="B35" s="244" t="s">
        <v>114</v>
      </c>
      <c r="C35" s="250">
        <f>+'[114]CONSOLIDADO (2)'!B35</f>
        <v>0</v>
      </c>
      <c r="D35" s="250">
        <f>+'[114]CONSOLIDADO (2)'!C35</f>
        <v>0</v>
      </c>
      <c r="E35" s="250">
        <f>+'[114]CONSOLIDADO (2)'!D35</f>
        <v>0</v>
      </c>
      <c r="F35" s="250">
        <f>+'[114]CONSOLIDADO (2)'!E35</f>
        <v>0</v>
      </c>
      <c r="G35" s="250">
        <f>+'[114]CONSOLIDADO (2)'!F35</f>
        <v>0</v>
      </c>
      <c r="H35" s="250">
        <f>+'[114]CONSOLIDADO (2)'!G35</f>
        <v>0</v>
      </c>
      <c r="I35" s="250">
        <f>+'[114]CONSOLIDADO (2)'!H35</f>
        <v>0</v>
      </c>
      <c r="J35" s="250">
        <f>+'[114]CONSOLIDADO (2)'!I35</f>
        <v>0</v>
      </c>
      <c r="K35" s="250">
        <f>+'[114]CONSOLIDADO (2)'!J35</f>
        <v>0</v>
      </c>
      <c r="L35" s="250">
        <f>+'[114]CONSOLIDADO (2)'!K35</f>
        <v>0</v>
      </c>
      <c r="M35" s="250">
        <f>+'[114]CONSOLIDADO (2)'!L35</f>
        <v>0</v>
      </c>
      <c r="N35" s="250">
        <f>+'[114]CONSOLIDADO (2)'!M35</f>
        <v>0</v>
      </c>
      <c r="O35" s="251"/>
      <c r="Q35" s="243" t="str">
        <f t="shared" si="20"/>
        <v>MINERÍA</v>
      </c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2"/>
    </row>
    <row r="36" spans="2:30" x14ac:dyDescent="0.25">
      <c r="B36" s="244" t="s">
        <v>132</v>
      </c>
      <c r="C36" s="250">
        <f>+'[114]CONSOLIDADO (2)'!B36</f>
        <v>93.127709999999979</v>
      </c>
      <c r="D36" s="250">
        <f>+'[114]CONSOLIDADO (2)'!C36</f>
        <v>93.769959999999998</v>
      </c>
      <c r="E36" s="250">
        <f>+'[114]CONSOLIDADO (2)'!D36</f>
        <v>94.540669999999992</v>
      </c>
      <c r="F36" s="250">
        <f>+'[114]CONSOLIDADO (2)'!E36</f>
        <v>95.18292000000001</v>
      </c>
      <c r="G36" s="250">
        <f>+'[114]CONSOLIDADO (2)'!F36</f>
        <v>0</v>
      </c>
      <c r="H36" s="250">
        <f>+'[114]CONSOLIDADO (2)'!G36</f>
        <v>0</v>
      </c>
      <c r="I36" s="250">
        <f>+'[114]CONSOLIDADO (2)'!H36</f>
        <v>0</v>
      </c>
      <c r="J36" s="250">
        <f>+'[114]CONSOLIDADO (2)'!I36</f>
        <v>0</v>
      </c>
      <c r="K36" s="250">
        <f>+'[114]CONSOLIDADO (2)'!J36</f>
        <v>0</v>
      </c>
      <c r="L36" s="250">
        <f>+'[114]CONSOLIDADO (2)'!K36</f>
        <v>0</v>
      </c>
      <c r="M36" s="250">
        <f>+'[114]CONSOLIDADO (2)'!L36</f>
        <v>0</v>
      </c>
      <c r="N36" s="250">
        <f>+'[114]CONSOLIDADO (2)'!M36</f>
        <v>0</v>
      </c>
      <c r="O36" s="251">
        <f t="shared" si="19"/>
        <v>376.62126000000001</v>
      </c>
      <c r="Q36" s="243" t="str">
        <f t="shared" si="20"/>
        <v>ALUMBRADO PÚBLICO</v>
      </c>
      <c r="R36" s="116">
        <f t="shared" si="21"/>
        <v>81.021107699999988</v>
      </c>
      <c r="S36" s="116">
        <f t="shared" si="18"/>
        <v>81.5798652</v>
      </c>
      <c r="T36" s="116">
        <f t="shared" si="18"/>
        <v>82.250382899999991</v>
      </c>
      <c r="U36" s="116">
        <f t="shared" si="18"/>
        <v>82.809140400000004</v>
      </c>
      <c r="V36" s="116">
        <f t="shared" si="18"/>
        <v>0</v>
      </c>
      <c r="W36" s="116">
        <f t="shared" si="18"/>
        <v>0</v>
      </c>
      <c r="X36" s="116">
        <f t="shared" si="18"/>
        <v>0</v>
      </c>
      <c r="Y36" s="116">
        <f t="shared" si="18"/>
        <v>0</v>
      </c>
      <c r="Z36" s="116">
        <f t="shared" si="18"/>
        <v>0</v>
      </c>
      <c r="AA36" s="116">
        <f t="shared" si="18"/>
        <v>0</v>
      </c>
      <c r="AB36" s="116">
        <f t="shared" si="18"/>
        <v>0</v>
      </c>
      <c r="AC36" s="116">
        <f t="shared" si="18"/>
        <v>0</v>
      </c>
      <c r="AD36" s="112">
        <f t="shared" si="22"/>
        <v>327.66049619999995</v>
      </c>
    </row>
    <row r="37" spans="2:30" x14ac:dyDescent="0.25">
      <c r="B37" s="246" t="s">
        <v>67</v>
      </c>
      <c r="C37" s="250">
        <f>+'[114]CONSOLIDADO (2)'!B37</f>
        <v>8.5744700000000016</v>
      </c>
      <c r="D37" s="250">
        <f>+'[114]CONSOLIDADO (2)'!C37</f>
        <v>5.5693000000000001</v>
      </c>
      <c r="E37" s="250">
        <f>+'[114]CONSOLIDADO (2)'!D37</f>
        <v>5.51098</v>
      </c>
      <c r="F37" s="250">
        <f>+'[114]CONSOLIDADO (2)'!E37</f>
        <v>5.5235499999999993</v>
      </c>
      <c r="G37" s="250">
        <f>+'[114]CONSOLIDADO (2)'!F37</f>
        <v>0</v>
      </c>
      <c r="H37" s="250">
        <f>+'[114]CONSOLIDADO (2)'!G37</f>
        <v>0</v>
      </c>
      <c r="I37" s="250">
        <f>+'[114]CONSOLIDADO (2)'!H37</f>
        <v>0</v>
      </c>
      <c r="J37" s="250">
        <f>+'[114]CONSOLIDADO (2)'!I37</f>
        <v>0</v>
      </c>
      <c r="K37" s="250">
        <f>+'[114]CONSOLIDADO (2)'!J37</f>
        <v>0</v>
      </c>
      <c r="L37" s="250">
        <f>+'[114]CONSOLIDADO (2)'!K37</f>
        <v>0</v>
      </c>
      <c r="M37" s="250">
        <f>+'[114]CONSOLIDADO (2)'!L37</f>
        <v>0</v>
      </c>
      <c r="N37" s="250">
        <f>+'[114]CONSOLIDADO (2)'!M37</f>
        <v>0</v>
      </c>
      <c r="O37" s="251">
        <f t="shared" si="19"/>
        <v>25.1783</v>
      </c>
      <c r="Q37" s="243" t="str">
        <f t="shared" si="20"/>
        <v>OTROS</v>
      </c>
      <c r="R37" s="116">
        <f t="shared" si="21"/>
        <v>7.4597889000000013</v>
      </c>
      <c r="S37" s="116">
        <f t="shared" si="18"/>
        <v>4.8452910000000005</v>
      </c>
      <c r="T37" s="116">
        <f t="shared" si="18"/>
        <v>4.7945526000000003</v>
      </c>
      <c r="U37" s="116">
        <f t="shared" si="18"/>
        <v>4.8054884999999992</v>
      </c>
      <c r="V37" s="116">
        <f t="shared" si="18"/>
        <v>0</v>
      </c>
      <c r="W37" s="116">
        <f t="shared" si="18"/>
        <v>0</v>
      </c>
      <c r="X37" s="116">
        <f t="shared" si="18"/>
        <v>0</v>
      </c>
      <c r="Y37" s="116">
        <f t="shared" si="18"/>
        <v>0</v>
      </c>
      <c r="Z37" s="116">
        <f t="shared" si="18"/>
        <v>0</v>
      </c>
      <c r="AA37" s="116">
        <f t="shared" si="18"/>
        <v>0</v>
      </c>
      <c r="AB37" s="116">
        <f t="shared" si="18"/>
        <v>0</v>
      </c>
      <c r="AC37" s="116">
        <f t="shared" si="18"/>
        <v>0</v>
      </c>
      <c r="AD37" s="112">
        <f t="shared" si="22"/>
        <v>21.905121000000001</v>
      </c>
    </row>
    <row r="38" spans="2:30" x14ac:dyDescent="0.25">
      <c r="B38" s="107" t="s">
        <v>14</v>
      </c>
      <c r="C38" s="230">
        <f>SUM(C32:C37)</f>
        <v>1529.1823199999913</v>
      </c>
      <c r="D38" s="230">
        <f t="shared" ref="D38:N38" si="23">SUM(D32:D37)</f>
        <v>1671.3681599999993</v>
      </c>
      <c r="E38" s="230">
        <f t="shared" si="23"/>
        <v>1443.1374400000107</v>
      </c>
      <c r="F38" s="230">
        <f t="shared" si="23"/>
        <v>1624.6675800000132</v>
      </c>
      <c r="G38" s="230">
        <f t="shared" si="23"/>
        <v>0</v>
      </c>
      <c r="H38" s="230">
        <f t="shared" si="23"/>
        <v>0</v>
      </c>
      <c r="I38" s="230">
        <f t="shared" si="23"/>
        <v>0</v>
      </c>
      <c r="J38" s="230">
        <f t="shared" si="23"/>
        <v>0</v>
      </c>
      <c r="K38" s="230">
        <f t="shared" si="23"/>
        <v>0</v>
      </c>
      <c r="L38" s="230">
        <f t="shared" si="23"/>
        <v>0</v>
      </c>
      <c r="M38" s="230">
        <f t="shared" si="23"/>
        <v>0</v>
      </c>
      <c r="N38" s="230">
        <f t="shared" si="23"/>
        <v>0</v>
      </c>
      <c r="O38" s="252">
        <f>SUM(O32:O37)</f>
        <v>6268.3555000000142</v>
      </c>
      <c r="Q38" s="109" t="s">
        <v>14</v>
      </c>
      <c r="R38" s="113">
        <f>SUM(R32:R37)</f>
        <v>1330.3886183999923</v>
      </c>
      <c r="S38" s="113">
        <f t="shared" ref="S38:AB38" si="24">SUM(S32:S37)</f>
        <v>1454.0902991999994</v>
      </c>
      <c r="T38" s="113">
        <f t="shared" si="24"/>
        <v>1255.5295728000092</v>
      </c>
      <c r="U38" s="113">
        <f t="shared" si="24"/>
        <v>1413.4607946000115</v>
      </c>
      <c r="V38" s="113">
        <f t="shared" si="24"/>
        <v>0</v>
      </c>
      <c r="W38" s="113">
        <f t="shared" si="24"/>
        <v>0</v>
      </c>
      <c r="X38" s="113">
        <f t="shared" si="24"/>
        <v>0</v>
      </c>
      <c r="Y38" s="113">
        <f t="shared" si="24"/>
        <v>0</v>
      </c>
      <c r="Z38" s="113">
        <f t="shared" si="24"/>
        <v>0</v>
      </c>
      <c r="AA38" s="113">
        <f t="shared" si="24"/>
        <v>0</v>
      </c>
      <c r="AB38" s="113">
        <f t="shared" si="24"/>
        <v>0</v>
      </c>
      <c r="AC38" s="113">
        <f>SUM(AC32:AC37)</f>
        <v>0</v>
      </c>
      <c r="AD38" s="104">
        <f>SUM(AD32:AD37)</f>
        <v>5453.469285000012</v>
      </c>
    </row>
    <row r="39" spans="2:30" x14ac:dyDescent="0.25">
      <c r="B39" s="213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Q39" s="213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>
        <f>+AD38/0.87</f>
        <v>6268.3555000000142</v>
      </c>
    </row>
    <row r="40" spans="2:30" x14ac:dyDescent="0.25">
      <c r="B40" s="322" t="s">
        <v>41</v>
      </c>
      <c r="Q40" s="322" t="s">
        <v>41</v>
      </c>
    </row>
    <row r="41" spans="2:30" x14ac:dyDescent="0.25">
      <c r="B41" s="162"/>
      <c r="Q41" s="162"/>
    </row>
    <row r="42" spans="2:30" x14ac:dyDescent="0.25">
      <c r="B42" s="170" t="s">
        <v>26</v>
      </c>
      <c r="C42" s="109" t="str">
        <f>+C31</f>
        <v>ENERO</v>
      </c>
      <c r="D42" s="110" t="str">
        <f t="shared" ref="D42:N42" si="25">+D31</f>
        <v>FEBRERO</v>
      </c>
      <c r="E42" s="110" t="str">
        <f t="shared" si="25"/>
        <v>MARZO</v>
      </c>
      <c r="F42" s="110" t="str">
        <f t="shared" si="25"/>
        <v>ABRIL</v>
      </c>
      <c r="G42" s="110" t="str">
        <f t="shared" si="25"/>
        <v>MAYO</v>
      </c>
      <c r="H42" s="110" t="str">
        <f t="shared" si="25"/>
        <v>JUNIO</v>
      </c>
      <c r="I42" s="110" t="str">
        <f t="shared" si="25"/>
        <v>JULIO</v>
      </c>
      <c r="J42" s="110" t="str">
        <f t="shared" si="25"/>
        <v>AGOSTO</v>
      </c>
      <c r="K42" s="110" t="str">
        <f t="shared" si="25"/>
        <v>SEPTIEMBRE</v>
      </c>
      <c r="L42" s="110" t="str">
        <f t="shared" si="25"/>
        <v>OCTUBRE</v>
      </c>
      <c r="M42" s="110" t="str">
        <f t="shared" si="25"/>
        <v>NOVIEMBRE</v>
      </c>
      <c r="N42" s="111" t="str">
        <f t="shared" si="25"/>
        <v>DICIEMBRE</v>
      </c>
      <c r="O42" s="107" t="s">
        <v>14</v>
      </c>
      <c r="Q42" s="170" t="s">
        <v>26</v>
      </c>
      <c r="R42" s="109" t="s">
        <v>45</v>
      </c>
      <c r="S42" s="110" t="s">
        <v>46</v>
      </c>
      <c r="T42" s="110" t="s">
        <v>47</v>
      </c>
      <c r="U42" s="110" t="s">
        <v>48</v>
      </c>
      <c r="V42" s="110" t="s">
        <v>49</v>
      </c>
      <c r="W42" s="110" t="s">
        <v>50</v>
      </c>
      <c r="X42" s="110" t="s">
        <v>51</v>
      </c>
      <c r="Y42" s="110" t="s">
        <v>52</v>
      </c>
      <c r="Z42" s="110" t="s">
        <v>53</v>
      </c>
      <c r="AA42" s="110" t="s">
        <v>54</v>
      </c>
      <c r="AB42" s="110" t="s">
        <v>55</v>
      </c>
      <c r="AC42" s="111" t="s">
        <v>56</v>
      </c>
      <c r="AD42" s="107" t="s">
        <v>14</v>
      </c>
    </row>
    <row r="43" spans="2:30" x14ac:dyDescent="0.25">
      <c r="B43" s="243" t="s">
        <v>63</v>
      </c>
      <c r="C43" s="116">
        <f t="shared" ref="C43:N49" si="26">+C32/C$76</f>
        <v>70.045261494251335</v>
      </c>
      <c r="D43" s="117">
        <f t="shared" si="26"/>
        <v>72.318251436781466</v>
      </c>
      <c r="E43" s="117">
        <f t="shared" si="26"/>
        <v>64.535646551725193</v>
      </c>
      <c r="F43" s="117">
        <f t="shared" si="26"/>
        <v>71.146301724139605</v>
      </c>
      <c r="G43" s="117">
        <f t="shared" si="26"/>
        <v>0</v>
      </c>
      <c r="H43" s="117">
        <f t="shared" si="26"/>
        <v>0</v>
      </c>
      <c r="I43" s="117">
        <f t="shared" si="26"/>
        <v>0</v>
      </c>
      <c r="J43" s="117">
        <f t="shared" si="26"/>
        <v>0</v>
      </c>
      <c r="K43" s="117">
        <f t="shared" si="26"/>
        <v>0</v>
      </c>
      <c r="L43" s="117">
        <f t="shared" si="26"/>
        <v>0</v>
      </c>
      <c r="M43" s="117">
        <f t="shared" si="26"/>
        <v>0</v>
      </c>
      <c r="N43" s="117">
        <f t="shared" si="26"/>
        <v>0</v>
      </c>
      <c r="O43" s="112">
        <f>SUM(C43:N43)</f>
        <v>278.04546120689758</v>
      </c>
      <c r="Q43" s="243" t="str">
        <f>+B43</f>
        <v>RESIDENCIAL</v>
      </c>
      <c r="R43" s="116">
        <f t="shared" ref="R43:AC47" si="27">+R32/R$76</f>
        <v>60.939377499998656</v>
      </c>
      <c r="S43" s="117">
        <f t="shared" si="27"/>
        <v>62.916878749999874</v>
      </c>
      <c r="T43" s="117">
        <f t="shared" si="27"/>
        <v>56.146012500000914</v>
      </c>
      <c r="U43" s="117">
        <f t="shared" si="27"/>
        <v>61.897282500001452</v>
      </c>
      <c r="V43" s="117">
        <f t="shared" si="27"/>
        <v>0</v>
      </c>
      <c r="W43" s="117">
        <f t="shared" si="27"/>
        <v>0</v>
      </c>
      <c r="X43" s="117">
        <f t="shared" si="27"/>
        <v>0</v>
      </c>
      <c r="Y43" s="117">
        <f t="shared" si="27"/>
        <v>0</v>
      </c>
      <c r="Z43" s="117">
        <f t="shared" si="27"/>
        <v>0</v>
      </c>
      <c r="AA43" s="117">
        <f t="shared" si="27"/>
        <v>0</v>
      </c>
      <c r="AB43" s="117">
        <f t="shared" si="27"/>
        <v>0</v>
      </c>
      <c r="AC43" s="117">
        <f t="shared" si="27"/>
        <v>0</v>
      </c>
      <c r="AD43" s="112">
        <f>SUM(R43:AC43)</f>
        <v>241.89955125000091</v>
      </c>
    </row>
    <row r="44" spans="2:30" x14ac:dyDescent="0.25">
      <c r="B44" s="244" t="s">
        <v>64</v>
      </c>
      <c r="C44" s="116">
        <f t="shared" si="26"/>
        <v>71.592451149425585</v>
      </c>
      <c r="D44" s="117">
        <f t="shared" si="26"/>
        <v>75.548212643678241</v>
      </c>
      <c r="E44" s="117">
        <f t="shared" si="26"/>
        <v>68.067918103448775</v>
      </c>
      <c r="F44" s="117">
        <f t="shared" si="26"/>
        <v>77.034659482758855</v>
      </c>
      <c r="G44" s="117">
        <f t="shared" si="26"/>
        <v>0</v>
      </c>
      <c r="H44" s="117">
        <f t="shared" si="26"/>
        <v>0</v>
      </c>
      <c r="I44" s="117">
        <f t="shared" si="26"/>
        <v>0</v>
      </c>
      <c r="J44" s="117">
        <f t="shared" si="26"/>
        <v>0</v>
      </c>
      <c r="K44" s="117">
        <f t="shared" si="26"/>
        <v>0</v>
      </c>
      <c r="L44" s="117">
        <f t="shared" si="26"/>
        <v>0</v>
      </c>
      <c r="M44" s="117">
        <f t="shared" si="26"/>
        <v>0</v>
      </c>
      <c r="N44" s="117">
        <f t="shared" si="26"/>
        <v>0</v>
      </c>
      <c r="O44" s="112">
        <f t="shared" ref="O44:O48" si="28">SUM(C44:N44)</f>
        <v>292.24324137931148</v>
      </c>
      <c r="Q44" s="243" t="str">
        <f t="shared" ref="Q44:Q48" si="29">+B44</f>
        <v>GENERAL</v>
      </c>
      <c r="R44" s="116">
        <f t="shared" si="27"/>
        <v>62.285432500000262</v>
      </c>
      <c r="S44" s="117">
        <f t="shared" si="27"/>
        <v>65.726945000000072</v>
      </c>
      <c r="T44" s="117">
        <f t="shared" si="27"/>
        <v>59.219088750000431</v>
      </c>
      <c r="U44" s="117">
        <f t="shared" si="27"/>
        <v>67.020153750000205</v>
      </c>
      <c r="V44" s="117">
        <f t="shared" si="27"/>
        <v>0</v>
      </c>
      <c r="W44" s="117">
        <f t="shared" si="27"/>
        <v>0</v>
      </c>
      <c r="X44" s="117">
        <f t="shared" si="27"/>
        <v>0</v>
      </c>
      <c r="Y44" s="117">
        <f t="shared" si="27"/>
        <v>0</v>
      </c>
      <c r="Z44" s="117">
        <f t="shared" si="27"/>
        <v>0</v>
      </c>
      <c r="AA44" s="117">
        <f t="shared" si="27"/>
        <v>0</v>
      </c>
      <c r="AB44" s="117">
        <f t="shared" si="27"/>
        <v>0</v>
      </c>
      <c r="AC44" s="117">
        <f t="shared" si="27"/>
        <v>0</v>
      </c>
      <c r="AD44" s="112">
        <f t="shared" ref="AD44:AD47" si="30">SUM(R44:AC44)</f>
        <v>254.25162000000097</v>
      </c>
    </row>
    <row r="45" spans="2:30" x14ac:dyDescent="0.25">
      <c r="B45" s="244" t="s">
        <v>65</v>
      </c>
      <c r="C45" s="116">
        <f t="shared" si="26"/>
        <v>63.460008620689649</v>
      </c>
      <c r="D45" s="117">
        <f t="shared" si="26"/>
        <v>77.999757183907988</v>
      </c>
      <c r="E45" s="117">
        <f t="shared" si="26"/>
        <v>60.368531609195372</v>
      </c>
      <c r="F45" s="117">
        <f t="shared" si="26"/>
        <v>70.778968390804636</v>
      </c>
      <c r="G45" s="117">
        <f t="shared" si="26"/>
        <v>0</v>
      </c>
      <c r="H45" s="117">
        <f t="shared" si="26"/>
        <v>0</v>
      </c>
      <c r="I45" s="117">
        <f t="shared" si="26"/>
        <v>0</v>
      </c>
      <c r="J45" s="117">
        <f t="shared" si="26"/>
        <v>0</v>
      </c>
      <c r="K45" s="117">
        <f t="shared" si="26"/>
        <v>0</v>
      </c>
      <c r="L45" s="117">
        <f t="shared" si="26"/>
        <v>0</v>
      </c>
      <c r="M45" s="117">
        <f t="shared" si="26"/>
        <v>0</v>
      </c>
      <c r="N45" s="117">
        <f t="shared" si="26"/>
        <v>0</v>
      </c>
      <c r="O45" s="112">
        <f t="shared" si="28"/>
        <v>272.60726580459766</v>
      </c>
      <c r="Q45" s="243" t="str">
        <f t="shared" si="29"/>
        <v>INDUSTRIAL</v>
      </c>
      <c r="R45" s="116">
        <f t="shared" si="27"/>
        <v>55.210207499999996</v>
      </c>
      <c r="S45" s="117">
        <f t="shared" si="27"/>
        <v>67.85978874999995</v>
      </c>
      <c r="T45" s="117">
        <f t="shared" si="27"/>
        <v>52.520622499999973</v>
      </c>
      <c r="U45" s="117">
        <f t="shared" si="27"/>
        <v>61.577702500000029</v>
      </c>
      <c r="V45" s="117">
        <f t="shared" si="27"/>
        <v>0</v>
      </c>
      <c r="W45" s="117">
        <f t="shared" si="27"/>
        <v>0</v>
      </c>
      <c r="X45" s="117">
        <f t="shared" si="27"/>
        <v>0</v>
      </c>
      <c r="Y45" s="117">
        <f t="shared" si="27"/>
        <v>0</v>
      </c>
      <c r="Z45" s="117">
        <f t="shared" si="27"/>
        <v>0</v>
      </c>
      <c r="AA45" s="117">
        <f t="shared" si="27"/>
        <v>0</v>
      </c>
      <c r="AB45" s="117">
        <f t="shared" si="27"/>
        <v>0</v>
      </c>
      <c r="AC45" s="117">
        <f t="shared" si="27"/>
        <v>0</v>
      </c>
      <c r="AD45" s="112">
        <f t="shared" si="30"/>
        <v>237.16832124999996</v>
      </c>
    </row>
    <row r="46" spans="2:30" x14ac:dyDescent="0.25">
      <c r="B46" s="244" t="s">
        <v>114</v>
      </c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2"/>
      <c r="Q46" s="243" t="str">
        <f t="shared" si="29"/>
        <v>MINERÍA</v>
      </c>
      <c r="R46" s="116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2"/>
    </row>
    <row r="47" spans="2:30" x14ac:dyDescent="0.25">
      <c r="B47" s="245" t="s">
        <v>132</v>
      </c>
      <c r="C47" s="117">
        <f t="shared" si="26"/>
        <v>13.380418103448273</v>
      </c>
      <c r="D47" s="117">
        <f t="shared" si="26"/>
        <v>13.47269540229885</v>
      </c>
      <c r="E47" s="117">
        <f t="shared" si="26"/>
        <v>13.583429597701148</v>
      </c>
      <c r="F47" s="117">
        <f t="shared" si="26"/>
        <v>13.675706896551725</v>
      </c>
      <c r="G47" s="117">
        <f t="shared" si="26"/>
        <v>0</v>
      </c>
      <c r="H47" s="117">
        <f t="shared" si="26"/>
        <v>0</v>
      </c>
      <c r="I47" s="117">
        <f t="shared" si="26"/>
        <v>0</v>
      </c>
      <c r="J47" s="117">
        <f t="shared" si="26"/>
        <v>0</v>
      </c>
      <c r="K47" s="117">
        <f t="shared" si="26"/>
        <v>0</v>
      </c>
      <c r="L47" s="117">
        <f t="shared" si="26"/>
        <v>0</v>
      </c>
      <c r="M47" s="117">
        <f t="shared" si="26"/>
        <v>0</v>
      </c>
      <c r="N47" s="117">
        <f t="shared" si="26"/>
        <v>0</v>
      </c>
      <c r="O47" s="112">
        <f t="shared" si="28"/>
        <v>54.112249999999996</v>
      </c>
      <c r="Q47" s="243" t="str">
        <f t="shared" si="29"/>
        <v>ALUMBRADO PÚBLICO</v>
      </c>
      <c r="R47" s="116">
        <f t="shared" si="27"/>
        <v>11.640963749999997</v>
      </c>
      <c r="S47" s="117">
        <f t="shared" si="27"/>
        <v>11.721245</v>
      </c>
      <c r="T47" s="117">
        <f t="shared" si="27"/>
        <v>11.817583749999999</v>
      </c>
      <c r="U47" s="117">
        <f t="shared" si="27"/>
        <v>11.897865000000001</v>
      </c>
      <c r="V47" s="117">
        <f t="shared" si="27"/>
        <v>0</v>
      </c>
      <c r="W47" s="117">
        <f t="shared" si="27"/>
        <v>0</v>
      </c>
      <c r="X47" s="117">
        <f t="shared" si="27"/>
        <v>0</v>
      </c>
      <c r="Y47" s="117">
        <f t="shared" si="27"/>
        <v>0</v>
      </c>
      <c r="Z47" s="117">
        <f t="shared" si="27"/>
        <v>0</v>
      </c>
      <c r="AA47" s="117">
        <f t="shared" si="27"/>
        <v>0</v>
      </c>
      <c r="AB47" s="117">
        <f t="shared" si="27"/>
        <v>0</v>
      </c>
      <c r="AC47" s="117">
        <f t="shared" si="27"/>
        <v>0</v>
      </c>
      <c r="AD47" s="112">
        <f t="shared" si="30"/>
        <v>47.077657500000001</v>
      </c>
    </row>
    <row r="48" spans="2:30" x14ac:dyDescent="0.25">
      <c r="B48" s="246" t="s">
        <v>67</v>
      </c>
      <c r="C48" s="117">
        <f t="shared" si="26"/>
        <v>1.2319640804597702</v>
      </c>
      <c r="D48" s="117">
        <f t="shared" si="26"/>
        <v>0.80018678160919543</v>
      </c>
      <c r="E48" s="117">
        <f t="shared" si="26"/>
        <v>0.79180747126436779</v>
      </c>
      <c r="F48" s="117">
        <f t="shared" si="26"/>
        <v>0.7936135057471263</v>
      </c>
      <c r="G48" s="117">
        <f t="shared" si="26"/>
        <v>0</v>
      </c>
      <c r="H48" s="117">
        <f t="shared" si="26"/>
        <v>0</v>
      </c>
      <c r="I48" s="117">
        <f t="shared" si="26"/>
        <v>0</v>
      </c>
      <c r="J48" s="117">
        <f t="shared" si="26"/>
        <v>0</v>
      </c>
      <c r="K48" s="117">
        <f t="shared" si="26"/>
        <v>0</v>
      </c>
      <c r="L48" s="117">
        <f t="shared" si="26"/>
        <v>0</v>
      </c>
      <c r="M48" s="117">
        <f t="shared" si="26"/>
        <v>0</v>
      </c>
      <c r="N48" s="117">
        <f t="shared" si="26"/>
        <v>0</v>
      </c>
      <c r="O48" s="112">
        <f t="shared" si="28"/>
        <v>3.6175718390804601</v>
      </c>
      <c r="Q48" s="243" t="str">
        <f t="shared" si="29"/>
        <v>OTROS</v>
      </c>
      <c r="R48" s="116">
        <f>+R37/R76</f>
        <v>1.0718087500000002</v>
      </c>
      <c r="S48" s="116">
        <f t="shared" ref="S48:AC48" si="31">+S37/S76</f>
        <v>0.69616250000000002</v>
      </c>
      <c r="T48" s="116">
        <f t="shared" si="31"/>
        <v>0.6888725</v>
      </c>
      <c r="U48" s="116">
        <f t="shared" si="31"/>
        <v>0.69044374999999991</v>
      </c>
      <c r="V48" s="116">
        <f t="shared" si="31"/>
        <v>0</v>
      </c>
      <c r="W48" s="116">
        <f t="shared" si="31"/>
        <v>0</v>
      </c>
      <c r="X48" s="116">
        <f t="shared" si="31"/>
        <v>0</v>
      </c>
      <c r="Y48" s="116">
        <f t="shared" si="31"/>
        <v>0</v>
      </c>
      <c r="Z48" s="116">
        <f t="shared" si="31"/>
        <v>0</v>
      </c>
      <c r="AA48" s="116">
        <f t="shared" si="31"/>
        <v>0</v>
      </c>
      <c r="AB48" s="116">
        <f t="shared" si="31"/>
        <v>0</v>
      </c>
      <c r="AC48" s="116">
        <f t="shared" si="31"/>
        <v>0</v>
      </c>
      <c r="AD48" s="112">
        <f>SUM(R48:AC48)</f>
        <v>3.1472875</v>
      </c>
    </row>
    <row r="49" spans="2:30" x14ac:dyDescent="0.25">
      <c r="B49" s="149" t="s">
        <v>14</v>
      </c>
      <c r="C49" s="113">
        <f t="shared" si="26"/>
        <v>219.71010344827459</v>
      </c>
      <c r="D49" s="114">
        <f t="shared" si="26"/>
        <v>240.13910344827576</v>
      </c>
      <c r="E49" s="114">
        <f t="shared" si="26"/>
        <v>207.34733333333486</v>
      </c>
      <c r="F49" s="114">
        <f t="shared" si="26"/>
        <v>233.4292500000019</v>
      </c>
      <c r="G49" s="114">
        <f t="shared" si="26"/>
        <v>0</v>
      </c>
      <c r="H49" s="114">
        <f t="shared" si="26"/>
        <v>0</v>
      </c>
      <c r="I49" s="114">
        <f t="shared" si="26"/>
        <v>0</v>
      </c>
      <c r="J49" s="114">
        <f t="shared" si="26"/>
        <v>0</v>
      </c>
      <c r="K49" s="114">
        <f t="shared" si="26"/>
        <v>0</v>
      </c>
      <c r="L49" s="114">
        <f t="shared" si="26"/>
        <v>0</v>
      </c>
      <c r="M49" s="114">
        <f t="shared" si="26"/>
        <v>0</v>
      </c>
      <c r="N49" s="114">
        <f t="shared" si="26"/>
        <v>0</v>
      </c>
      <c r="O49" s="104">
        <f>SUM(O43:O48)</f>
        <v>900.62579022988723</v>
      </c>
      <c r="P49" s="145"/>
      <c r="Q49" s="149" t="s">
        <v>14</v>
      </c>
      <c r="R49" s="113">
        <f t="shared" ref="R49:AC49" si="32">+R38/R$76</f>
        <v>191.14778999999891</v>
      </c>
      <c r="S49" s="114">
        <f t="shared" si="32"/>
        <v>208.92101999999991</v>
      </c>
      <c r="T49" s="114">
        <f t="shared" si="32"/>
        <v>180.39218000000133</v>
      </c>
      <c r="U49" s="114">
        <f t="shared" si="32"/>
        <v>203.08344750000165</v>
      </c>
      <c r="V49" s="114">
        <f t="shared" si="32"/>
        <v>0</v>
      </c>
      <c r="W49" s="114">
        <f t="shared" si="32"/>
        <v>0</v>
      </c>
      <c r="X49" s="114">
        <f t="shared" si="32"/>
        <v>0</v>
      </c>
      <c r="Y49" s="114">
        <f t="shared" si="32"/>
        <v>0</v>
      </c>
      <c r="Z49" s="114">
        <f t="shared" si="32"/>
        <v>0</v>
      </c>
      <c r="AA49" s="114">
        <f t="shared" si="32"/>
        <v>0</v>
      </c>
      <c r="AB49" s="114">
        <f t="shared" si="32"/>
        <v>0</v>
      </c>
      <c r="AC49" s="114">
        <f t="shared" si="32"/>
        <v>0</v>
      </c>
      <c r="AD49" s="104">
        <f>SUM(AD43:AD48)</f>
        <v>783.54443750000178</v>
      </c>
    </row>
    <row r="50" spans="2:30" x14ac:dyDescent="0.25">
      <c r="B50" s="152"/>
      <c r="C50" s="105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45"/>
      <c r="Q50" s="152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</row>
    <row r="51" spans="2:30" x14ac:dyDescent="0.25">
      <c r="B51" s="322" t="s">
        <v>29</v>
      </c>
      <c r="Q51" s="322" t="s">
        <v>29</v>
      </c>
    </row>
    <row r="52" spans="2:30" x14ac:dyDescent="0.25">
      <c r="B52" s="162"/>
      <c r="Q52" s="162"/>
    </row>
    <row r="53" spans="2:30" x14ac:dyDescent="0.25">
      <c r="B53" s="170" t="s">
        <v>26</v>
      </c>
      <c r="C53" s="109" t="str">
        <f>+C42</f>
        <v>ENERO</v>
      </c>
      <c r="D53" s="110" t="str">
        <f t="shared" ref="D53:N53" si="33">+D42</f>
        <v>FEBRERO</v>
      </c>
      <c r="E53" s="110" t="str">
        <f t="shared" si="33"/>
        <v>MARZO</v>
      </c>
      <c r="F53" s="110" t="str">
        <f t="shared" si="33"/>
        <v>ABRIL</v>
      </c>
      <c r="G53" s="110" t="str">
        <f t="shared" si="33"/>
        <v>MAYO</v>
      </c>
      <c r="H53" s="110" t="str">
        <f t="shared" si="33"/>
        <v>JUNIO</v>
      </c>
      <c r="I53" s="110" t="str">
        <f t="shared" si="33"/>
        <v>JULIO</v>
      </c>
      <c r="J53" s="110" t="str">
        <f t="shared" si="33"/>
        <v>AGOSTO</v>
      </c>
      <c r="K53" s="110" t="str">
        <f t="shared" si="33"/>
        <v>SEPTIEMBRE</v>
      </c>
      <c r="L53" s="110" t="str">
        <f t="shared" si="33"/>
        <v>OCTUBRE</v>
      </c>
      <c r="M53" s="110" t="str">
        <f t="shared" si="33"/>
        <v>NOVIEMBRE</v>
      </c>
      <c r="N53" s="111" t="str">
        <f t="shared" si="33"/>
        <v>DICIEMBRE</v>
      </c>
      <c r="O53" s="107" t="s">
        <v>15</v>
      </c>
      <c r="Q53" s="170" t="s">
        <v>26</v>
      </c>
      <c r="R53" s="109" t="s">
        <v>45</v>
      </c>
      <c r="S53" s="110" t="s">
        <v>46</v>
      </c>
      <c r="T53" s="110" t="s">
        <v>47</v>
      </c>
      <c r="U53" s="110" t="s">
        <v>48</v>
      </c>
      <c r="V53" s="110" t="s">
        <v>49</v>
      </c>
      <c r="W53" s="110" t="s">
        <v>50</v>
      </c>
      <c r="X53" s="110" t="s">
        <v>51</v>
      </c>
      <c r="Y53" s="110" t="s">
        <v>52</v>
      </c>
      <c r="Z53" s="110" t="s">
        <v>53</v>
      </c>
      <c r="AA53" s="110" t="s">
        <v>54</v>
      </c>
      <c r="AB53" s="110" t="s">
        <v>55</v>
      </c>
      <c r="AC53" s="111" t="s">
        <v>56</v>
      </c>
      <c r="AD53" s="107" t="s">
        <v>15</v>
      </c>
    </row>
    <row r="54" spans="2:30" x14ac:dyDescent="0.25">
      <c r="B54" s="243" t="s">
        <v>63</v>
      </c>
      <c r="C54" s="116">
        <f>+C32/C20*100</f>
        <v>95.593804535808687</v>
      </c>
      <c r="D54" s="117">
        <f t="shared" ref="D54:N55" si="34">+D32/D20*100</f>
        <v>95.903114681319906</v>
      </c>
      <c r="E54" s="117">
        <f t="shared" si="34"/>
        <v>98.935051089972376</v>
      </c>
      <c r="F54" s="117">
        <f t="shared" si="34"/>
        <v>97.735573402600934</v>
      </c>
      <c r="G54" s="117" t="e">
        <f t="shared" si="34"/>
        <v>#DIV/0!</v>
      </c>
      <c r="H54" s="117" t="e">
        <f t="shared" si="34"/>
        <v>#DIV/0!</v>
      </c>
      <c r="I54" s="117" t="e">
        <f t="shared" si="34"/>
        <v>#DIV/0!</v>
      </c>
      <c r="J54" s="117" t="e">
        <f t="shared" si="34"/>
        <v>#DIV/0!</v>
      </c>
      <c r="K54" s="117" t="e">
        <f t="shared" si="34"/>
        <v>#DIV/0!</v>
      </c>
      <c r="L54" s="117" t="e">
        <f t="shared" si="34"/>
        <v>#DIV/0!</v>
      </c>
      <c r="M54" s="117" t="e">
        <f t="shared" si="34"/>
        <v>#DIV/0!</v>
      </c>
      <c r="N54" s="117" t="e">
        <f t="shared" si="34"/>
        <v>#DIV/0!</v>
      </c>
      <c r="O54" s="112">
        <f>+O32/O20*100</f>
        <v>96.979138822447325</v>
      </c>
      <c r="Q54" s="243" t="str">
        <f>+B54</f>
        <v>RESIDENCIAL</v>
      </c>
      <c r="R54" s="116">
        <f>+R32/R20*100</f>
        <v>83.166609946153542</v>
      </c>
      <c r="S54" s="116">
        <f t="shared" ref="S54:AD55" si="35">+S32/S20*100</f>
        <v>83.435709772748325</v>
      </c>
      <c r="T54" s="116">
        <f t="shared" si="35"/>
        <v>86.07349444827598</v>
      </c>
      <c r="U54" s="116">
        <f t="shared" si="35"/>
        <v>85.02994886026282</v>
      </c>
      <c r="V54" s="116" t="e">
        <f t="shared" si="35"/>
        <v>#DIV/0!</v>
      </c>
      <c r="W54" s="116" t="e">
        <f t="shared" si="35"/>
        <v>#DIV/0!</v>
      </c>
      <c r="X54" s="116" t="e">
        <f t="shared" si="35"/>
        <v>#DIV/0!</v>
      </c>
      <c r="Y54" s="116" t="e">
        <f t="shared" si="35"/>
        <v>#DIV/0!</v>
      </c>
      <c r="Z54" s="116" t="e">
        <f t="shared" si="35"/>
        <v>#DIV/0!</v>
      </c>
      <c r="AA54" s="116" t="e">
        <f t="shared" si="35"/>
        <v>#DIV/0!</v>
      </c>
      <c r="AB54" s="116" t="e">
        <f t="shared" si="35"/>
        <v>#DIV/0!</v>
      </c>
      <c r="AC54" s="116" t="e">
        <f t="shared" si="35"/>
        <v>#DIV/0!</v>
      </c>
      <c r="AD54" s="112">
        <f>+AD32/AD20*100</f>
        <v>84.371850775529182</v>
      </c>
    </row>
    <row r="55" spans="2:30" x14ac:dyDescent="0.25">
      <c r="B55" s="244" t="s">
        <v>64</v>
      </c>
      <c r="C55" s="116">
        <f>+C33/C21*100</f>
        <v>133.40315434103459</v>
      </c>
      <c r="D55" s="117">
        <f t="shared" si="34"/>
        <v>133.80347909287096</v>
      </c>
      <c r="E55" s="117">
        <f t="shared" si="34"/>
        <v>136.12957737575383</v>
      </c>
      <c r="F55" s="117">
        <f t="shared" si="34"/>
        <v>135.30916923449689</v>
      </c>
      <c r="G55" s="117" t="e">
        <f t="shared" si="34"/>
        <v>#DIV/0!</v>
      </c>
      <c r="H55" s="117" t="e">
        <f t="shared" si="34"/>
        <v>#DIV/0!</v>
      </c>
      <c r="I55" s="117" t="e">
        <f t="shared" si="34"/>
        <v>#DIV/0!</v>
      </c>
      <c r="J55" s="117" t="e">
        <f t="shared" si="34"/>
        <v>#DIV/0!</v>
      </c>
      <c r="K55" s="117" t="e">
        <f t="shared" si="34"/>
        <v>#DIV/0!</v>
      </c>
      <c r="L55" s="117" t="e">
        <f t="shared" si="34"/>
        <v>#DIV/0!</v>
      </c>
      <c r="M55" s="117" t="e">
        <f t="shared" si="34"/>
        <v>#DIV/0!</v>
      </c>
      <c r="N55" s="117" t="e">
        <f t="shared" si="34"/>
        <v>#DIV/0!</v>
      </c>
      <c r="O55" s="112">
        <f>+O33/O21*100</f>
        <v>134.63525991588378</v>
      </c>
      <c r="Q55" s="243" t="str">
        <f t="shared" ref="Q55:Q59" si="36">+B55</f>
        <v>GENERAL</v>
      </c>
      <c r="R55" s="116">
        <f>+R33/R21*100</f>
        <v>116.06074427670008</v>
      </c>
      <c r="S55" s="116">
        <f t="shared" si="35"/>
        <v>116.40902681079774</v>
      </c>
      <c r="T55" s="116">
        <f t="shared" si="35"/>
        <v>118.43273231690583</v>
      </c>
      <c r="U55" s="116">
        <f t="shared" si="35"/>
        <v>117.7189772340123</v>
      </c>
      <c r="V55" s="116" t="e">
        <f t="shared" si="35"/>
        <v>#DIV/0!</v>
      </c>
      <c r="W55" s="116" t="e">
        <f t="shared" si="35"/>
        <v>#DIV/0!</v>
      </c>
      <c r="X55" s="116" t="e">
        <f t="shared" si="35"/>
        <v>#DIV/0!</v>
      </c>
      <c r="Y55" s="116" t="e">
        <f t="shared" si="35"/>
        <v>#DIV/0!</v>
      </c>
      <c r="Z55" s="116" t="e">
        <f t="shared" si="35"/>
        <v>#DIV/0!</v>
      </c>
      <c r="AA55" s="116" t="e">
        <f t="shared" si="35"/>
        <v>#DIV/0!</v>
      </c>
      <c r="AB55" s="116" t="e">
        <f t="shared" si="35"/>
        <v>#DIV/0!</v>
      </c>
      <c r="AC55" s="116" t="e">
        <f t="shared" si="35"/>
        <v>#DIV/0!</v>
      </c>
      <c r="AD55" s="112">
        <f t="shared" si="35"/>
        <v>117.13267612681891</v>
      </c>
    </row>
    <row r="56" spans="2:30" x14ac:dyDescent="0.25">
      <c r="B56" s="244" t="s">
        <v>65</v>
      </c>
      <c r="C56" s="116">
        <f t="shared" ref="C56:O60" si="37">+C34/C22*100</f>
        <v>149.70128320713661</v>
      </c>
      <c r="D56" s="117">
        <f t="shared" si="37"/>
        <v>145.35945302605532</v>
      </c>
      <c r="E56" s="117">
        <f t="shared" si="37"/>
        <v>147.56351695436098</v>
      </c>
      <c r="F56" s="117">
        <f t="shared" si="37"/>
        <v>147.55246778609134</v>
      </c>
      <c r="G56" s="117" t="e">
        <f t="shared" si="37"/>
        <v>#DIV/0!</v>
      </c>
      <c r="H56" s="117" t="e">
        <f t="shared" si="37"/>
        <v>#DIV/0!</v>
      </c>
      <c r="I56" s="117" t="e">
        <f t="shared" si="37"/>
        <v>#DIV/0!</v>
      </c>
      <c r="J56" s="117" t="e">
        <f t="shared" si="37"/>
        <v>#DIV/0!</v>
      </c>
      <c r="K56" s="117" t="e">
        <f t="shared" si="37"/>
        <v>#DIV/0!</v>
      </c>
      <c r="L56" s="117" t="e">
        <f t="shared" si="37"/>
        <v>#DIV/0!</v>
      </c>
      <c r="M56" s="117" t="e">
        <f t="shared" si="37"/>
        <v>#DIV/0!</v>
      </c>
      <c r="N56" s="117" t="e">
        <f t="shared" si="37"/>
        <v>#DIV/0!</v>
      </c>
      <c r="O56" s="112">
        <f t="shared" si="37"/>
        <v>147.41114759243948</v>
      </c>
      <c r="Q56" s="243" t="str">
        <f t="shared" si="36"/>
        <v>INDUSTRIAL</v>
      </c>
      <c r="R56" s="116">
        <f t="shared" ref="R56:AD60" si="38">+R34/R22*100</f>
        <v>130.24011639020884</v>
      </c>
      <c r="S56" s="116">
        <f t="shared" si="38"/>
        <v>126.46272413266813</v>
      </c>
      <c r="T56" s="116">
        <f t="shared" si="38"/>
        <v>128.38025975029404</v>
      </c>
      <c r="U56" s="116">
        <f t="shared" si="38"/>
        <v>128.37064697389945</v>
      </c>
      <c r="V56" s="116" t="e">
        <f t="shared" si="38"/>
        <v>#DIV/0!</v>
      </c>
      <c r="W56" s="116" t="e">
        <f t="shared" si="38"/>
        <v>#DIV/0!</v>
      </c>
      <c r="X56" s="116" t="e">
        <f t="shared" si="38"/>
        <v>#DIV/0!</v>
      </c>
      <c r="Y56" s="116" t="e">
        <f t="shared" si="38"/>
        <v>#DIV/0!</v>
      </c>
      <c r="Z56" s="116" t="e">
        <f t="shared" si="38"/>
        <v>#DIV/0!</v>
      </c>
      <c r="AA56" s="116" t="e">
        <f t="shared" si="38"/>
        <v>#DIV/0!</v>
      </c>
      <c r="AB56" s="116" t="e">
        <f t="shared" si="38"/>
        <v>#DIV/0!</v>
      </c>
      <c r="AC56" s="116" t="e">
        <f t="shared" si="38"/>
        <v>#DIV/0!</v>
      </c>
      <c r="AD56" s="112">
        <f t="shared" si="38"/>
        <v>128.24769840542234</v>
      </c>
    </row>
    <row r="57" spans="2:30" x14ac:dyDescent="0.25">
      <c r="B57" s="244" t="s">
        <v>114</v>
      </c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2"/>
      <c r="Q57" s="243" t="str">
        <f t="shared" si="36"/>
        <v>MINERÍA</v>
      </c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2"/>
    </row>
    <row r="58" spans="2:30" x14ac:dyDescent="0.25">
      <c r="B58" s="245" t="s">
        <v>132</v>
      </c>
      <c r="C58" s="117">
        <f t="shared" si="37"/>
        <v>72.500007785009174</v>
      </c>
      <c r="D58" s="117">
        <f t="shared" si="37"/>
        <v>73</v>
      </c>
      <c r="E58" s="117">
        <f t="shared" si="37"/>
        <v>73.599998442998157</v>
      </c>
      <c r="F58" s="117">
        <f t="shared" si="37"/>
        <v>74.099990657988997</v>
      </c>
      <c r="G58" s="117" t="e">
        <f t="shared" si="37"/>
        <v>#DIV/0!</v>
      </c>
      <c r="H58" s="117" t="e">
        <f t="shared" si="37"/>
        <v>#DIV/0!</v>
      </c>
      <c r="I58" s="117" t="e">
        <f t="shared" si="37"/>
        <v>#DIV/0!</v>
      </c>
      <c r="J58" s="117" t="e">
        <f t="shared" si="37"/>
        <v>#DIV/0!</v>
      </c>
      <c r="K58" s="117" t="e">
        <f t="shared" si="37"/>
        <v>#DIV/0!</v>
      </c>
      <c r="L58" s="117" t="e">
        <f t="shared" si="37"/>
        <v>#DIV/0!</v>
      </c>
      <c r="M58" s="117" t="e">
        <f t="shared" si="37"/>
        <v>#DIV/0!</v>
      </c>
      <c r="N58" s="117" t="e">
        <f t="shared" si="37"/>
        <v>#DIV/0!</v>
      </c>
      <c r="O58" s="112">
        <f t="shared" si="37"/>
        <v>73.299999221499078</v>
      </c>
      <c r="Q58" s="243" t="str">
        <f t="shared" si="36"/>
        <v>ALUMBRADO PÚBLICO</v>
      </c>
      <c r="R58" s="116">
        <f t="shared" si="38"/>
        <v>63.075006772957984</v>
      </c>
      <c r="S58" s="116">
        <f t="shared" si="38"/>
        <v>63.51</v>
      </c>
      <c r="T58" s="116">
        <f t="shared" si="38"/>
        <v>64.031998645408393</v>
      </c>
      <c r="U58" s="116">
        <f t="shared" si="38"/>
        <v>64.466991872450421</v>
      </c>
      <c r="V58" s="116" t="e">
        <f t="shared" si="38"/>
        <v>#DIV/0!</v>
      </c>
      <c r="W58" s="116" t="e">
        <f t="shared" si="38"/>
        <v>#DIV/0!</v>
      </c>
      <c r="X58" s="116" t="e">
        <f t="shared" si="38"/>
        <v>#DIV/0!</v>
      </c>
      <c r="Y58" s="116" t="e">
        <f t="shared" si="38"/>
        <v>#DIV/0!</v>
      </c>
      <c r="Z58" s="116" t="e">
        <f t="shared" si="38"/>
        <v>#DIV/0!</v>
      </c>
      <c r="AA58" s="116" t="e">
        <f t="shared" si="38"/>
        <v>#DIV/0!</v>
      </c>
      <c r="AB58" s="116" t="e">
        <f t="shared" si="38"/>
        <v>#DIV/0!</v>
      </c>
      <c r="AC58" s="116" t="e">
        <f t="shared" si="38"/>
        <v>#DIV/0!</v>
      </c>
      <c r="AD58" s="112">
        <f t="shared" si="38"/>
        <v>63.770999322704192</v>
      </c>
    </row>
    <row r="59" spans="2:30" x14ac:dyDescent="0.25">
      <c r="B59" s="246" t="s">
        <v>67</v>
      </c>
      <c r="C59" s="117">
        <f t="shared" si="37"/>
        <v>92.407263713762276</v>
      </c>
      <c r="D59" s="117">
        <f t="shared" si="37"/>
        <v>92.852617539179732</v>
      </c>
      <c r="E59" s="117">
        <f t="shared" si="37"/>
        <v>94.027981573110395</v>
      </c>
      <c r="F59" s="117">
        <f t="shared" si="37"/>
        <v>94.468103300838038</v>
      </c>
      <c r="G59" s="117" t="e">
        <f t="shared" si="37"/>
        <v>#DIV/0!</v>
      </c>
      <c r="H59" s="117" t="e">
        <f t="shared" si="37"/>
        <v>#DIV/0!</v>
      </c>
      <c r="I59" s="117" t="e">
        <f t="shared" si="37"/>
        <v>#DIV/0!</v>
      </c>
      <c r="J59" s="117" t="e">
        <f t="shared" si="37"/>
        <v>#DIV/0!</v>
      </c>
      <c r="K59" s="117" t="e">
        <f t="shared" si="37"/>
        <v>#DIV/0!</v>
      </c>
      <c r="L59" s="117" t="e">
        <f t="shared" si="37"/>
        <v>#DIV/0!</v>
      </c>
      <c r="M59" s="117" t="e">
        <f t="shared" si="37"/>
        <v>#DIV/0!</v>
      </c>
      <c r="N59" s="117" t="e">
        <f t="shared" si="37"/>
        <v>#DIV/0!</v>
      </c>
      <c r="O59" s="112">
        <f t="shared" si="37"/>
        <v>93.304798962386513</v>
      </c>
      <c r="Q59" s="243" t="str">
        <f t="shared" si="36"/>
        <v>OTROS</v>
      </c>
      <c r="R59" s="116">
        <f t="shared" si="38"/>
        <v>80.394319430973184</v>
      </c>
      <c r="S59" s="116">
        <f t="shared" si="38"/>
        <v>80.781777259086368</v>
      </c>
      <c r="T59" s="116">
        <f t="shared" si="38"/>
        <v>81.804343968606048</v>
      </c>
      <c r="U59" s="116">
        <f t="shared" si="38"/>
        <v>82.18724987172908</v>
      </c>
      <c r="V59" s="116" t="e">
        <f t="shared" si="38"/>
        <v>#DIV/0!</v>
      </c>
      <c r="W59" s="116" t="e">
        <f t="shared" si="38"/>
        <v>#DIV/0!</v>
      </c>
      <c r="X59" s="116" t="e">
        <f t="shared" si="38"/>
        <v>#DIV/0!</v>
      </c>
      <c r="Y59" s="116" t="e">
        <f t="shared" si="38"/>
        <v>#DIV/0!</v>
      </c>
      <c r="Z59" s="116" t="e">
        <f t="shared" si="38"/>
        <v>#DIV/0!</v>
      </c>
      <c r="AA59" s="116" t="e">
        <f t="shared" si="38"/>
        <v>#DIV/0!</v>
      </c>
      <c r="AB59" s="116" t="e">
        <f t="shared" si="38"/>
        <v>#DIV/0!</v>
      </c>
      <c r="AC59" s="116" t="e">
        <f t="shared" si="38"/>
        <v>#DIV/0!</v>
      </c>
      <c r="AD59" s="112">
        <f t="shared" si="38"/>
        <v>81.175175097276281</v>
      </c>
    </row>
    <row r="60" spans="2:30" x14ac:dyDescent="0.25">
      <c r="B60" s="149" t="s">
        <v>14</v>
      </c>
      <c r="C60" s="113">
        <f t="shared" si="37"/>
        <v>116.17489948916425</v>
      </c>
      <c r="D60" s="114">
        <f t="shared" si="37"/>
        <v>117.22844622005751</v>
      </c>
      <c r="E60" s="114">
        <f t="shared" si="37"/>
        <v>118.18658926987713</v>
      </c>
      <c r="F60" s="114">
        <f t="shared" si="37"/>
        <v>118.49710406758076</v>
      </c>
      <c r="G60" s="114" t="e">
        <f t="shared" si="37"/>
        <v>#DIV/0!</v>
      </c>
      <c r="H60" s="114" t="e">
        <f t="shared" si="37"/>
        <v>#DIV/0!</v>
      </c>
      <c r="I60" s="114" t="e">
        <f t="shared" si="37"/>
        <v>#DIV/0!</v>
      </c>
      <c r="J60" s="114" t="e">
        <f t="shared" si="37"/>
        <v>#DIV/0!</v>
      </c>
      <c r="K60" s="114" t="e">
        <f t="shared" si="37"/>
        <v>#DIV/0!</v>
      </c>
      <c r="L60" s="114" t="e">
        <f t="shared" si="37"/>
        <v>#DIV/0!</v>
      </c>
      <c r="M60" s="114" t="e">
        <f t="shared" si="37"/>
        <v>#DIV/0!</v>
      </c>
      <c r="N60" s="114" t="e">
        <f t="shared" si="37"/>
        <v>#DIV/0!</v>
      </c>
      <c r="O60" s="104">
        <f t="shared" si="37"/>
        <v>117.51389164888839</v>
      </c>
      <c r="P60" s="145"/>
      <c r="Q60" s="149" t="s">
        <v>14</v>
      </c>
      <c r="R60" s="113">
        <f t="shared" si="38"/>
        <v>101.07216255557287</v>
      </c>
      <c r="S60" s="114">
        <f t="shared" si="38"/>
        <v>101.98874821145003</v>
      </c>
      <c r="T60" s="114">
        <f t="shared" si="38"/>
        <v>102.82233266479311</v>
      </c>
      <c r="U60" s="114">
        <f t="shared" si="38"/>
        <v>103.09248053879526</v>
      </c>
      <c r="V60" s="114" t="e">
        <f t="shared" si="38"/>
        <v>#DIV/0!</v>
      </c>
      <c r="W60" s="114" t="e">
        <f t="shared" si="38"/>
        <v>#DIV/0!</v>
      </c>
      <c r="X60" s="114" t="e">
        <f t="shared" si="38"/>
        <v>#DIV/0!</v>
      </c>
      <c r="Y60" s="114" t="e">
        <f t="shared" si="38"/>
        <v>#DIV/0!</v>
      </c>
      <c r="Z60" s="114" t="e">
        <f t="shared" si="38"/>
        <v>#DIV/0!</v>
      </c>
      <c r="AA60" s="114" t="e">
        <f t="shared" si="38"/>
        <v>#DIV/0!</v>
      </c>
      <c r="AB60" s="114" t="e">
        <f t="shared" si="38"/>
        <v>#DIV/0!</v>
      </c>
      <c r="AC60" s="114" t="e">
        <f t="shared" si="38"/>
        <v>#DIV/0!</v>
      </c>
      <c r="AD60" s="104">
        <f t="shared" si="38"/>
        <v>102.2370857345329</v>
      </c>
    </row>
    <row r="61" spans="2:30" x14ac:dyDescent="0.25">
      <c r="B61" s="152"/>
      <c r="C61" s="105"/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105"/>
      <c r="O61" s="105"/>
      <c r="P61" s="145"/>
      <c r="Q61" s="152"/>
      <c r="R61" s="105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5"/>
      <c r="AD61" s="105">
        <f>+AD60/0.87</f>
        <v>117.51389164888839</v>
      </c>
    </row>
    <row r="62" spans="2:30" x14ac:dyDescent="0.25">
      <c r="B62" s="322" t="s">
        <v>42</v>
      </c>
      <c r="Q62" s="322" t="s">
        <v>42</v>
      </c>
    </row>
    <row r="63" spans="2:30" x14ac:dyDescent="0.25">
      <c r="B63" s="162"/>
      <c r="Q63" s="162"/>
    </row>
    <row r="64" spans="2:30" x14ac:dyDescent="0.25">
      <c r="B64" s="170" t="s">
        <v>26</v>
      </c>
      <c r="C64" s="109" t="str">
        <f>+C53</f>
        <v>ENERO</v>
      </c>
      <c r="D64" s="110" t="str">
        <f t="shared" ref="D64:N64" si="39">+D53</f>
        <v>FEBRERO</v>
      </c>
      <c r="E64" s="110" t="str">
        <f t="shared" si="39"/>
        <v>MARZO</v>
      </c>
      <c r="F64" s="110" t="str">
        <f t="shared" si="39"/>
        <v>ABRIL</v>
      </c>
      <c r="G64" s="110" t="str">
        <f t="shared" si="39"/>
        <v>MAYO</v>
      </c>
      <c r="H64" s="110" t="str">
        <f t="shared" si="39"/>
        <v>JUNIO</v>
      </c>
      <c r="I64" s="110" t="str">
        <f t="shared" si="39"/>
        <v>JULIO</v>
      </c>
      <c r="J64" s="110" t="str">
        <f t="shared" si="39"/>
        <v>AGOSTO</v>
      </c>
      <c r="K64" s="110" t="str">
        <f t="shared" si="39"/>
        <v>SEPTIEMBRE</v>
      </c>
      <c r="L64" s="110" t="str">
        <f t="shared" si="39"/>
        <v>OCTUBRE</v>
      </c>
      <c r="M64" s="110" t="str">
        <f t="shared" si="39"/>
        <v>NOVIEMBRE</v>
      </c>
      <c r="N64" s="111" t="str">
        <f t="shared" si="39"/>
        <v>DICIEMBRE</v>
      </c>
      <c r="O64" s="107" t="s">
        <v>15</v>
      </c>
      <c r="Q64" s="170" t="s">
        <v>26</v>
      </c>
      <c r="R64" s="109" t="s">
        <v>45</v>
      </c>
      <c r="S64" s="110" t="s">
        <v>46</v>
      </c>
      <c r="T64" s="110" t="s">
        <v>47</v>
      </c>
      <c r="U64" s="110" t="s">
        <v>48</v>
      </c>
      <c r="V64" s="110" t="s">
        <v>49</v>
      </c>
      <c r="W64" s="110" t="s">
        <v>50</v>
      </c>
      <c r="X64" s="110" t="s">
        <v>51</v>
      </c>
      <c r="Y64" s="110" t="s">
        <v>52</v>
      </c>
      <c r="Z64" s="110" t="s">
        <v>53</v>
      </c>
      <c r="AA64" s="110" t="s">
        <v>54</v>
      </c>
      <c r="AB64" s="110" t="s">
        <v>55</v>
      </c>
      <c r="AC64" s="111" t="s">
        <v>56</v>
      </c>
      <c r="AD64" s="107" t="s">
        <v>15</v>
      </c>
    </row>
    <row r="65" spans="2:30" x14ac:dyDescent="0.25">
      <c r="B65" s="243" t="s">
        <v>63</v>
      </c>
      <c r="C65" s="116">
        <f>+C43/C20*100</f>
        <v>13.734742031006997</v>
      </c>
      <c r="D65" s="117">
        <f t="shared" ref="D65:N66" si="40">+D43/D20*100</f>
        <v>13.779183143867805</v>
      </c>
      <c r="E65" s="117">
        <f t="shared" si="40"/>
        <v>14.214806191087986</v>
      </c>
      <c r="F65" s="117">
        <f t="shared" si="40"/>
        <v>14.042467442902435</v>
      </c>
      <c r="G65" s="117" t="e">
        <f t="shared" si="40"/>
        <v>#DIV/0!</v>
      </c>
      <c r="H65" s="117" t="e">
        <f t="shared" si="40"/>
        <v>#DIV/0!</v>
      </c>
      <c r="I65" s="117" t="e">
        <f t="shared" si="40"/>
        <v>#DIV/0!</v>
      </c>
      <c r="J65" s="117" t="e">
        <f t="shared" si="40"/>
        <v>#DIV/0!</v>
      </c>
      <c r="K65" s="117" t="e">
        <f t="shared" si="40"/>
        <v>#DIV/0!</v>
      </c>
      <c r="L65" s="117" t="e">
        <f t="shared" si="40"/>
        <v>#DIV/0!</v>
      </c>
      <c r="M65" s="117" t="e">
        <f t="shared" si="40"/>
        <v>#DIV/0!</v>
      </c>
      <c r="N65" s="117" t="e">
        <f t="shared" si="40"/>
        <v>#DIV/0!</v>
      </c>
      <c r="O65" s="112">
        <f>+O43/O20*100</f>
        <v>13.933784313570019</v>
      </c>
      <c r="Q65" s="243" t="str">
        <f>+B65</f>
        <v>RESIDENCIAL</v>
      </c>
      <c r="R65" s="116">
        <f>+R43/R20*100</f>
        <v>11.949225566976086</v>
      </c>
      <c r="S65" s="116">
        <f t="shared" ref="S65:AC66" si="41">+S43/S20*100</f>
        <v>11.987889335164988</v>
      </c>
      <c r="T65" s="116">
        <f t="shared" si="41"/>
        <v>12.366881386246547</v>
      </c>
      <c r="U65" s="116">
        <f t="shared" si="41"/>
        <v>12.216946675325117</v>
      </c>
      <c r="V65" s="116" t="e">
        <f t="shared" si="41"/>
        <v>#DIV/0!</v>
      </c>
      <c r="W65" s="116" t="e">
        <f t="shared" si="41"/>
        <v>#DIV/0!</v>
      </c>
      <c r="X65" s="116" t="e">
        <f t="shared" si="41"/>
        <v>#DIV/0!</v>
      </c>
      <c r="Y65" s="116" t="e">
        <f t="shared" si="41"/>
        <v>#DIV/0!</v>
      </c>
      <c r="Z65" s="116" t="e">
        <f t="shared" si="41"/>
        <v>#DIV/0!</v>
      </c>
      <c r="AA65" s="116" t="e">
        <f t="shared" si="41"/>
        <v>#DIV/0!</v>
      </c>
      <c r="AB65" s="116" t="e">
        <f t="shared" si="41"/>
        <v>#DIV/0!</v>
      </c>
      <c r="AC65" s="116" t="e">
        <f t="shared" si="41"/>
        <v>#DIV/0!</v>
      </c>
      <c r="AD65" s="112">
        <f>+AD43/AD20*100</f>
        <v>12.122392352805916</v>
      </c>
    </row>
    <row r="66" spans="2:30" x14ac:dyDescent="0.25">
      <c r="B66" s="244" t="s">
        <v>64</v>
      </c>
      <c r="C66" s="116">
        <f>+C44/C21*100</f>
        <v>19.167119876585424</v>
      </c>
      <c r="D66" s="117">
        <f t="shared" si="40"/>
        <v>19.224637800699853</v>
      </c>
      <c r="E66" s="117">
        <f t="shared" si="40"/>
        <v>19.558847324102562</v>
      </c>
      <c r="F66" s="117">
        <f t="shared" si="40"/>
        <v>19.440972591163348</v>
      </c>
      <c r="G66" s="117" t="e">
        <f t="shared" si="40"/>
        <v>#DIV/0!</v>
      </c>
      <c r="H66" s="117" t="e">
        <f t="shared" si="40"/>
        <v>#DIV/0!</v>
      </c>
      <c r="I66" s="117" t="e">
        <f t="shared" si="40"/>
        <v>#DIV/0!</v>
      </c>
      <c r="J66" s="117" t="e">
        <f t="shared" si="40"/>
        <v>#DIV/0!</v>
      </c>
      <c r="K66" s="117" t="e">
        <f t="shared" si="40"/>
        <v>#DIV/0!</v>
      </c>
      <c r="L66" s="117" t="e">
        <f t="shared" si="40"/>
        <v>#DIV/0!</v>
      </c>
      <c r="M66" s="117" t="e">
        <f t="shared" si="40"/>
        <v>#DIV/0!</v>
      </c>
      <c r="N66" s="117" t="e">
        <f t="shared" si="40"/>
        <v>#DIV/0!</v>
      </c>
      <c r="O66" s="112">
        <f>+O44/O21*100</f>
        <v>19.34414653963848</v>
      </c>
      <c r="Q66" s="243" t="str">
        <f t="shared" ref="Q66:Q70" si="42">+B66</f>
        <v>GENERAL</v>
      </c>
      <c r="R66" s="116">
        <f>+R44/R21*100</f>
        <v>16.675394292629324</v>
      </c>
      <c r="S66" s="116">
        <f t="shared" si="41"/>
        <v>16.72543488660887</v>
      </c>
      <c r="T66" s="116">
        <f t="shared" si="41"/>
        <v>17.016197171969228</v>
      </c>
      <c r="U66" s="116">
        <f t="shared" si="41"/>
        <v>16.913646154312111</v>
      </c>
      <c r="V66" s="116" t="e">
        <f t="shared" si="41"/>
        <v>#DIV/0!</v>
      </c>
      <c r="W66" s="116" t="e">
        <f t="shared" si="41"/>
        <v>#DIV/0!</v>
      </c>
      <c r="X66" s="116" t="e">
        <f t="shared" si="41"/>
        <v>#DIV/0!</v>
      </c>
      <c r="Y66" s="116" t="e">
        <f t="shared" si="41"/>
        <v>#DIV/0!</v>
      </c>
      <c r="Z66" s="116" t="e">
        <f t="shared" si="41"/>
        <v>#DIV/0!</v>
      </c>
      <c r="AA66" s="116" t="e">
        <f t="shared" si="41"/>
        <v>#DIV/0!</v>
      </c>
      <c r="AB66" s="116" t="e">
        <f t="shared" si="41"/>
        <v>#DIV/0!</v>
      </c>
      <c r="AC66" s="116" t="e">
        <f t="shared" si="41"/>
        <v>#DIV/0!</v>
      </c>
      <c r="AD66" s="112">
        <f>+AD44/AD21*100</f>
        <v>16.829407489485472</v>
      </c>
    </row>
    <row r="67" spans="2:30" x14ac:dyDescent="0.25">
      <c r="B67" s="244" t="s">
        <v>65</v>
      </c>
      <c r="C67" s="116">
        <f t="shared" ref="C67:O71" si="43">+C45/C22*100</f>
        <v>21.508805058496637</v>
      </c>
      <c r="D67" s="117">
        <f t="shared" si="43"/>
        <v>20.884978883053925</v>
      </c>
      <c r="E67" s="117">
        <f t="shared" si="43"/>
        <v>21.201654734821982</v>
      </c>
      <c r="F67" s="117">
        <f t="shared" si="43"/>
        <v>21.200067210645308</v>
      </c>
      <c r="G67" s="117" t="e">
        <f t="shared" si="43"/>
        <v>#DIV/0!</v>
      </c>
      <c r="H67" s="117" t="e">
        <f t="shared" si="43"/>
        <v>#DIV/0!</v>
      </c>
      <c r="I67" s="117" t="e">
        <f t="shared" si="43"/>
        <v>#DIV/0!</v>
      </c>
      <c r="J67" s="117" t="e">
        <f t="shared" si="43"/>
        <v>#DIV/0!</v>
      </c>
      <c r="K67" s="117" t="e">
        <f t="shared" si="43"/>
        <v>#DIV/0!</v>
      </c>
      <c r="L67" s="117" t="e">
        <f t="shared" si="43"/>
        <v>#DIV/0!</v>
      </c>
      <c r="M67" s="117" t="e">
        <f t="shared" si="43"/>
        <v>#DIV/0!</v>
      </c>
      <c r="N67" s="117" t="e">
        <f t="shared" si="43"/>
        <v>#DIV/0!</v>
      </c>
      <c r="O67" s="112">
        <f t="shared" si="43"/>
        <v>21.179762585120613</v>
      </c>
      <c r="Q67" s="243" t="str">
        <f t="shared" si="42"/>
        <v>INDUSTRIAL</v>
      </c>
      <c r="R67" s="116">
        <f t="shared" ref="R67:AD71" si="44">+R45/R22*100</f>
        <v>18.712660400892076</v>
      </c>
      <c r="S67" s="116">
        <f t="shared" si="44"/>
        <v>18.169931628256915</v>
      </c>
      <c r="T67" s="116">
        <f t="shared" si="44"/>
        <v>18.445439619295122</v>
      </c>
      <c r="U67" s="116">
        <f t="shared" si="44"/>
        <v>18.444058473261418</v>
      </c>
      <c r="V67" s="116" t="e">
        <f t="shared" si="44"/>
        <v>#DIV/0!</v>
      </c>
      <c r="W67" s="116" t="e">
        <f t="shared" si="44"/>
        <v>#DIV/0!</v>
      </c>
      <c r="X67" s="116" t="e">
        <f t="shared" si="44"/>
        <v>#DIV/0!</v>
      </c>
      <c r="Y67" s="116" t="e">
        <f t="shared" si="44"/>
        <v>#DIV/0!</v>
      </c>
      <c r="Z67" s="116" t="e">
        <f t="shared" si="44"/>
        <v>#DIV/0!</v>
      </c>
      <c r="AA67" s="116" t="e">
        <f t="shared" si="44"/>
        <v>#DIV/0!</v>
      </c>
      <c r="AB67" s="116" t="e">
        <f t="shared" si="44"/>
        <v>#DIV/0!</v>
      </c>
      <c r="AC67" s="116" t="e">
        <f t="shared" si="44"/>
        <v>#DIV/0!</v>
      </c>
      <c r="AD67" s="112">
        <f t="shared" si="44"/>
        <v>18.426393449054935</v>
      </c>
    </row>
    <row r="68" spans="2:30" x14ac:dyDescent="0.25">
      <c r="B68" s="244" t="s">
        <v>114</v>
      </c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2"/>
      <c r="Q68" s="243" t="str">
        <f t="shared" si="42"/>
        <v>MINERÍA</v>
      </c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2"/>
    </row>
    <row r="69" spans="2:30" x14ac:dyDescent="0.25">
      <c r="B69" s="245" t="s">
        <v>132</v>
      </c>
      <c r="C69" s="117">
        <f t="shared" si="43"/>
        <v>10.416667785202467</v>
      </c>
      <c r="D69" s="117">
        <f t="shared" si="43"/>
        <v>10.488505747126437</v>
      </c>
      <c r="E69" s="117">
        <f t="shared" si="43"/>
        <v>10.574712419971</v>
      </c>
      <c r="F69" s="117">
        <f t="shared" si="43"/>
        <v>10.646550381894968</v>
      </c>
      <c r="G69" s="117" t="e">
        <f t="shared" si="43"/>
        <v>#DIV/0!</v>
      </c>
      <c r="H69" s="117" t="e">
        <f t="shared" si="43"/>
        <v>#DIV/0!</v>
      </c>
      <c r="I69" s="117" t="e">
        <f t="shared" si="43"/>
        <v>#DIV/0!</v>
      </c>
      <c r="J69" s="117" t="e">
        <f t="shared" si="43"/>
        <v>#DIV/0!</v>
      </c>
      <c r="K69" s="117" t="e">
        <f t="shared" si="43"/>
        <v>#DIV/0!</v>
      </c>
      <c r="L69" s="117" t="e">
        <f t="shared" si="43"/>
        <v>#DIV/0!</v>
      </c>
      <c r="M69" s="117" t="e">
        <f t="shared" si="43"/>
        <v>#DIV/0!</v>
      </c>
      <c r="N69" s="117" t="e">
        <f t="shared" si="43"/>
        <v>#DIV/0!</v>
      </c>
      <c r="O69" s="112">
        <f t="shared" si="43"/>
        <v>10.531609083548718</v>
      </c>
      <c r="Q69" s="243" t="str">
        <f t="shared" si="42"/>
        <v>ALUMBRADO PÚBLICO</v>
      </c>
      <c r="R69" s="116">
        <f t="shared" si="44"/>
        <v>9.0625009731261468</v>
      </c>
      <c r="S69" s="116">
        <f t="shared" si="44"/>
        <v>9.125</v>
      </c>
      <c r="T69" s="116">
        <f t="shared" si="44"/>
        <v>9.1999998053747696</v>
      </c>
      <c r="U69" s="116">
        <f t="shared" si="44"/>
        <v>9.2624988322486246</v>
      </c>
      <c r="V69" s="116" t="e">
        <f t="shared" si="44"/>
        <v>#DIV/0!</v>
      </c>
      <c r="W69" s="116" t="e">
        <f t="shared" si="44"/>
        <v>#DIV/0!</v>
      </c>
      <c r="X69" s="116" t="e">
        <f t="shared" si="44"/>
        <v>#DIV/0!</v>
      </c>
      <c r="Y69" s="116" t="e">
        <f t="shared" si="44"/>
        <v>#DIV/0!</v>
      </c>
      <c r="Z69" s="116" t="e">
        <f t="shared" si="44"/>
        <v>#DIV/0!</v>
      </c>
      <c r="AA69" s="116" t="e">
        <f t="shared" si="44"/>
        <v>#DIV/0!</v>
      </c>
      <c r="AB69" s="116" t="e">
        <f t="shared" si="44"/>
        <v>#DIV/0!</v>
      </c>
      <c r="AC69" s="116" t="e">
        <f t="shared" si="44"/>
        <v>#DIV/0!</v>
      </c>
      <c r="AD69" s="112">
        <f t="shared" si="44"/>
        <v>9.1624999026873848</v>
      </c>
    </row>
    <row r="70" spans="2:30" x14ac:dyDescent="0.25">
      <c r="B70" s="246" t="s">
        <v>67</v>
      </c>
      <c r="C70" s="117">
        <f t="shared" si="43"/>
        <v>13.276905706000324</v>
      </c>
      <c r="D70" s="117">
        <f t="shared" si="43"/>
        <v>13.340893324594791</v>
      </c>
      <c r="E70" s="117">
        <f t="shared" si="43"/>
        <v>13.509767467400918</v>
      </c>
      <c r="F70" s="117">
        <f t="shared" si="43"/>
        <v>13.573003347821555</v>
      </c>
      <c r="G70" s="117" t="e">
        <f t="shared" si="43"/>
        <v>#DIV/0!</v>
      </c>
      <c r="H70" s="117" t="e">
        <f t="shared" si="43"/>
        <v>#DIV/0!</v>
      </c>
      <c r="I70" s="117" t="e">
        <f t="shared" si="43"/>
        <v>#DIV/0!</v>
      </c>
      <c r="J70" s="117" t="e">
        <f t="shared" si="43"/>
        <v>#DIV/0!</v>
      </c>
      <c r="K70" s="117" t="e">
        <f t="shared" si="43"/>
        <v>#DIV/0!</v>
      </c>
      <c r="L70" s="117" t="e">
        <f t="shared" si="43"/>
        <v>#DIV/0!</v>
      </c>
      <c r="M70" s="117" t="e">
        <f t="shared" si="43"/>
        <v>#DIV/0!</v>
      </c>
      <c r="N70" s="117" t="e">
        <f t="shared" si="43"/>
        <v>#DIV/0!</v>
      </c>
      <c r="O70" s="112">
        <f t="shared" si="43"/>
        <v>13.405861919883122</v>
      </c>
      <c r="Q70" s="243" t="str">
        <f t="shared" si="42"/>
        <v>OTROS</v>
      </c>
      <c r="R70" s="116">
        <f t="shared" si="44"/>
        <v>11.550907964220285</v>
      </c>
      <c r="S70" s="116">
        <f t="shared" si="44"/>
        <v>11.606577192397467</v>
      </c>
      <c r="T70" s="116">
        <f t="shared" si="44"/>
        <v>11.753497696638799</v>
      </c>
      <c r="U70" s="116">
        <f t="shared" si="44"/>
        <v>11.808512912604755</v>
      </c>
      <c r="V70" s="116" t="e">
        <f t="shared" si="44"/>
        <v>#DIV/0!</v>
      </c>
      <c r="W70" s="116" t="e">
        <f t="shared" si="44"/>
        <v>#DIV/0!</v>
      </c>
      <c r="X70" s="116" t="e">
        <f t="shared" si="44"/>
        <v>#DIV/0!</v>
      </c>
      <c r="Y70" s="116" t="e">
        <f t="shared" si="44"/>
        <v>#DIV/0!</v>
      </c>
      <c r="Z70" s="116" t="e">
        <f t="shared" si="44"/>
        <v>#DIV/0!</v>
      </c>
      <c r="AA70" s="116" t="e">
        <f t="shared" si="44"/>
        <v>#DIV/0!</v>
      </c>
      <c r="AB70" s="116" t="e">
        <f t="shared" si="44"/>
        <v>#DIV/0!</v>
      </c>
      <c r="AC70" s="116" t="e">
        <f t="shared" si="44"/>
        <v>#DIV/0!</v>
      </c>
      <c r="AD70" s="112">
        <f t="shared" si="44"/>
        <v>11.663099870298314</v>
      </c>
    </row>
    <row r="71" spans="2:30" x14ac:dyDescent="0.25">
      <c r="B71" s="149" t="s">
        <v>14</v>
      </c>
      <c r="C71" s="113">
        <f t="shared" si="43"/>
        <v>16.691795903615549</v>
      </c>
      <c r="D71" s="114">
        <f t="shared" si="43"/>
        <v>16.843167560353091</v>
      </c>
      <c r="E71" s="114">
        <f t="shared" si="43"/>
        <v>16.980831791649013</v>
      </c>
      <c r="F71" s="114">
        <f t="shared" si="43"/>
        <v>17.025445986721373</v>
      </c>
      <c r="G71" s="114" t="e">
        <f t="shared" si="43"/>
        <v>#DIV/0!</v>
      </c>
      <c r="H71" s="114" t="e">
        <f t="shared" si="43"/>
        <v>#DIV/0!</v>
      </c>
      <c r="I71" s="114" t="e">
        <f t="shared" si="43"/>
        <v>#DIV/0!</v>
      </c>
      <c r="J71" s="114" t="e">
        <f t="shared" si="43"/>
        <v>#DIV/0!</v>
      </c>
      <c r="K71" s="114" t="e">
        <f t="shared" si="43"/>
        <v>#DIV/0!</v>
      </c>
      <c r="L71" s="114" t="e">
        <f t="shared" si="43"/>
        <v>#DIV/0!</v>
      </c>
      <c r="M71" s="114" t="e">
        <f t="shared" si="43"/>
        <v>#DIV/0!</v>
      </c>
      <c r="N71" s="114" t="e">
        <f t="shared" si="43"/>
        <v>#DIV/0!</v>
      </c>
      <c r="O71" s="104">
        <f t="shared" si="43"/>
        <v>16.884179834610404</v>
      </c>
      <c r="P71" s="145"/>
      <c r="Q71" s="149" t="s">
        <v>14</v>
      </c>
      <c r="R71" s="113">
        <f t="shared" si="44"/>
        <v>14.521862436145531</v>
      </c>
      <c r="S71" s="114">
        <f t="shared" si="44"/>
        <v>14.653555777507188</v>
      </c>
      <c r="T71" s="114">
        <f t="shared" si="44"/>
        <v>14.773323658734641</v>
      </c>
      <c r="U71" s="114">
        <f t="shared" si="44"/>
        <v>14.812138008447596</v>
      </c>
      <c r="V71" s="114" t="e">
        <f t="shared" si="44"/>
        <v>#DIV/0!</v>
      </c>
      <c r="W71" s="114" t="e">
        <f t="shared" si="44"/>
        <v>#DIV/0!</v>
      </c>
      <c r="X71" s="114" t="e">
        <f t="shared" si="44"/>
        <v>#DIV/0!</v>
      </c>
      <c r="Y71" s="114" t="e">
        <f t="shared" si="44"/>
        <v>#DIV/0!</v>
      </c>
      <c r="Z71" s="114" t="e">
        <f t="shared" si="44"/>
        <v>#DIV/0!</v>
      </c>
      <c r="AA71" s="114" t="e">
        <f t="shared" si="44"/>
        <v>#DIV/0!</v>
      </c>
      <c r="AB71" s="114" t="e">
        <f t="shared" si="44"/>
        <v>#DIV/0!</v>
      </c>
      <c r="AC71" s="114" t="e">
        <f t="shared" si="44"/>
        <v>#DIV/0!</v>
      </c>
      <c r="AD71" s="104">
        <f t="shared" si="44"/>
        <v>14.689236456111049</v>
      </c>
    </row>
    <row r="72" spans="2:30" x14ac:dyDescent="0.25">
      <c r="B72" s="152"/>
      <c r="C72" s="105"/>
      <c r="D72" s="105"/>
      <c r="E72" s="105"/>
      <c r="F72" s="105"/>
      <c r="G72" s="105"/>
      <c r="H72" s="105"/>
      <c r="I72" s="105"/>
      <c r="J72" s="105"/>
      <c r="K72" s="105"/>
      <c r="L72" s="105"/>
      <c r="M72" s="105"/>
      <c r="N72" s="105"/>
      <c r="O72" s="105"/>
      <c r="P72" s="145"/>
      <c r="Q72" s="152"/>
      <c r="R72" s="113"/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04"/>
    </row>
    <row r="73" spans="2:30" x14ac:dyDescent="0.25">
      <c r="B73" s="152"/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P73" s="145"/>
      <c r="Q73" s="152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</row>
    <row r="75" spans="2:30" x14ac:dyDescent="0.25">
      <c r="B75" s="150" t="s">
        <v>36</v>
      </c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98"/>
      <c r="Q75" s="150" t="s">
        <v>36</v>
      </c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18"/>
      <c r="AD75" s="98"/>
    </row>
    <row r="76" spans="2:30" x14ac:dyDescent="0.25">
      <c r="B76" s="150" t="s">
        <v>37</v>
      </c>
      <c r="C76" s="95">
        <v>6.96</v>
      </c>
      <c r="D76" s="95">
        <v>6.96</v>
      </c>
      <c r="E76" s="95">
        <v>6.96</v>
      </c>
      <c r="F76" s="95">
        <v>6.96</v>
      </c>
      <c r="G76" s="95">
        <v>6.96</v>
      </c>
      <c r="H76" s="95">
        <v>6.96</v>
      </c>
      <c r="I76" s="95">
        <v>6.96</v>
      </c>
      <c r="J76" s="95">
        <v>6.96</v>
      </c>
      <c r="K76" s="95">
        <v>6.96</v>
      </c>
      <c r="L76" s="95">
        <v>6.96</v>
      </c>
      <c r="M76" s="95">
        <v>6.96</v>
      </c>
      <c r="N76" s="95">
        <v>6.96</v>
      </c>
      <c r="O76" s="98"/>
      <c r="Q76" s="150" t="s">
        <v>37</v>
      </c>
      <c r="R76" s="118">
        <f>+C76</f>
        <v>6.96</v>
      </c>
      <c r="S76" s="118">
        <f t="shared" ref="S76:AC76" si="45">+D76</f>
        <v>6.96</v>
      </c>
      <c r="T76" s="118">
        <f t="shared" si="45"/>
        <v>6.96</v>
      </c>
      <c r="U76" s="118">
        <f t="shared" si="45"/>
        <v>6.96</v>
      </c>
      <c r="V76" s="118">
        <f t="shared" si="45"/>
        <v>6.96</v>
      </c>
      <c r="W76" s="118">
        <f t="shared" si="45"/>
        <v>6.96</v>
      </c>
      <c r="X76" s="118">
        <f t="shared" si="45"/>
        <v>6.96</v>
      </c>
      <c r="Y76" s="118">
        <f t="shared" si="45"/>
        <v>6.96</v>
      </c>
      <c r="Z76" s="118">
        <f t="shared" si="45"/>
        <v>6.96</v>
      </c>
      <c r="AA76" s="118">
        <f t="shared" si="45"/>
        <v>6.96</v>
      </c>
      <c r="AB76" s="118">
        <f t="shared" si="45"/>
        <v>6.96</v>
      </c>
      <c r="AC76" s="118">
        <f t="shared" si="45"/>
        <v>6.96</v>
      </c>
      <c r="AD76" s="98"/>
    </row>
  </sheetData>
  <mergeCells count="2">
    <mergeCell ref="B6:C6"/>
    <mergeCell ref="Q6:R6"/>
  </mergeCells>
  <conditionalFormatting sqref="C1:N5 D6:N6 C7:N7 C49:N52 C39:N45 C61:N63 C72:N1048576 C16:N18 C27:N30 C9:N14">
    <cfRule type="containsText" dxfId="150" priority="20" operator="containsText" text="*">
      <formula>NOT(ISERROR(SEARCH("*",C1)))</formula>
    </cfRule>
  </conditionalFormatting>
  <conditionalFormatting sqref="C76:N76">
    <cfRule type="containsText" dxfId="149" priority="19" operator="containsText" text="*">
      <formula>NOT(ISERROR(SEARCH("*",C76)))</formula>
    </cfRule>
  </conditionalFormatting>
  <conditionalFormatting sqref="I76">
    <cfRule type="containsText" dxfId="148" priority="17" stopIfTrue="1" operator="containsText" text="*">
      <formula>NOT(ISERROR(SEARCH("*",I76)))</formula>
    </cfRule>
    <cfRule type="containsText" priority="18" stopIfTrue="1" operator="containsText" text="*">
      <formula>NOT(ISERROR(SEARCH("*",I76)))</formula>
    </cfRule>
  </conditionalFormatting>
  <conditionalFormatting sqref="C46:N48">
    <cfRule type="containsText" dxfId="147" priority="16" operator="containsText" text="*">
      <formula>NOT(ISERROR(SEARCH("*",C46)))</formula>
    </cfRule>
  </conditionalFormatting>
  <conditionalFormatting sqref="F8:N8">
    <cfRule type="containsText" dxfId="146" priority="15" stopIfTrue="1" operator="containsText" text="*">
      <formula>NOT(ISERROR(SEARCH("*",F8)))</formula>
    </cfRule>
  </conditionalFormatting>
  <conditionalFormatting sqref="C8:E8">
    <cfRule type="containsText" dxfId="145" priority="14" operator="containsText" text="*">
      <formula>NOT(ISERROR(SEARCH("*",C8)))</formula>
    </cfRule>
  </conditionalFormatting>
  <conditionalFormatting sqref="C15:N15">
    <cfRule type="containsText" dxfId="144" priority="13" operator="containsText" text="*">
      <formula>NOT(ISERROR(SEARCH("*",C15)))</formula>
    </cfRule>
  </conditionalFormatting>
  <conditionalFormatting sqref="C20:N25">
    <cfRule type="containsText" dxfId="143" priority="12" operator="containsText" text="*">
      <formula>NOT(ISERROR(SEARCH("*",C20)))</formula>
    </cfRule>
  </conditionalFormatting>
  <conditionalFormatting sqref="C19:N19">
    <cfRule type="containsText" dxfId="141" priority="10" operator="containsText" text="*">
      <formula>NOT(ISERROR(SEARCH("*",C19)))</formula>
    </cfRule>
  </conditionalFormatting>
  <conditionalFormatting sqref="C26:N26">
    <cfRule type="containsText" dxfId="140" priority="9" operator="containsText" text="*">
      <formula>NOT(ISERROR(SEARCH("*",C26)))</formula>
    </cfRule>
  </conditionalFormatting>
  <conditionalFormatting sqref="C32:N37">
    <cfRule type="containsText" dxfId="139" priority="8" operator="containsText" text="*">
      <formula>NOT(ISERROR(SEARCH("*",C32)))</formula>
    </cfRule>
  </conditionalFormatting>
  <conditionalFormatting sqref="C31:N31">
    <cfRule type="containsText" dxfId="137" priority="6" operator="containsText" text="*">
      <formula>NOT(ISERROR(SEARCH("*",C31)))</formula>
    </cfRule>
  </conditionalFormatting>
  <conditionalFormatting sqref="C38:N38">
    <cfRule type="containsText" dxfId="136" priority="5" operator="containsText" text="*">
      <formula>NOT(ISERROR(SEARCH("*",C38)))</formula>
    </cfRule>
  </conditionalFormatting>
  <conditionalFormatting sqref="C60:N60 C53:N56">
    <cfRule type="containsText" dxfId="135" priority="4" operator="containsText" text="*">
      <formula>NOT(ISERROR(SEARCH("*",C53)))</formula>
    </cfRule>
  </conditionalFormatting>
  <conditionalFormatting sqref="C57:N59">
    <cfRule type="containsText" dxfId="134" priority="3" operator="containsText" text="*">
      <formula>NOT(ISERROR(SEARCH("*",C57)))</formula>
    </cfRule>
  </conditionalFormatting>
  <conditionalFormatting sqref="C71:N71 C64:N67">
    <cfRule type="containsText" dxfId="133" priority="2" operator="containsText" text="*">
      <formula>NOT(ISERROR(SEARCH("*",C64)))</formula>
    </cfRule>
  </conditionalFormatting>
  <conditionalFormatting sqref="C68:N70">
    <cfRule type="containsText" dxfId="132" priority="1" operator="containsText" text="*">
      <formula>NOT(ISERROR(SEARCH("*",C68)))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E110"/>
  <sheetViews>
    <sheetView showGridLines="0" zoomScale="70" zoomScaleNormal="70" workbookViewId="0">
      <selection activeCell="N27" sqref="N27"/>
    </sheetView>
  </sheetViews>
  <sheetFormatPr baseColWidth="10" defaultColWidth="11.42578125" defaultRowHeight="15.75" x14ac:dyDescent="0.25"/>
  <cols>
    <col min="1" max="1" width="2.5703125" style="95" customWidth="1"/>
    <col min="2" max="2" width="24.5703125" style="95" customWidth="1"/>
    <col min="3" max="10" width="11.7109375" style="95" customWidth="1"/>
    <col min="11" max="11" width="13.85546875" style="95" customWidth="1"/>
    <col min="12" max="12" width="11.7109375" style="95" customWidth="1"/>
    <col min="13" max="14" width="15.28515625" style="95" customWidth="1"/>
    <col min="15" max="15" width="12.85546875" style="95" bestFit="1" customWidth="1"/>
    <col min="16" max="16" width="4.5703125" style="95" customWidth="1"/>
    <col min="17" max="17" width="4.85546875" style="95" customWidth="1"/>
    <col min="18" max="18" width="20.28515625" style="95" customWidth="1"/>
    <col min="19" max="26" width="11.42578125" style="95"/>
    <col min="27" max="30" width="18.140625" style="95" customWidth="1"/>
    <col min="31" max="31" width="14.42578125" style="95" customWidth="1"/>
    <col min="32" max="16384" width="11.42578125" style="95"/>
  </cols>
  <sheetData>
    <row r="1" spans="1:31" x14ac:dyDescent="0.25">
      <c r="B1" s="145" t="s">
        <v>96</v>
      </c>
      <c r="R1" s="145" t="str">
        <f>+B1</f>
        <v>AUTORIDAD DE FISCALIZACION DE ELECTRICIDAD Y TECNOLOGÍA NUCLEAR (AETN)</v>
      </c>
    </row>
    <row r="2" spans="1:31" x14ac:dyDescent="0.25">
      <c r="B2" s="335" t="s">
        <v>171</v>
      </c>
      <c r="R2" s="145" t="str">
        <f>+B2</f>
        <v>ENDE (TOTAL SIN)</v>
      </c>
    </row>
    <row r="3" spans="1:31" x14ac:dyDescent="0.25">
      <c r="B3" s="145" t="str">
        <f>+'SETAR - Yacuiba'!B3</f>
        <v>CONSOLIDADO - con IVA</v>
      </c>
      <c r="R3" s="145" t="str">
        <f>+'SETAR - Yacuiba'!Q3</f>
        <v>CONSOLIDADO - sin IVA</v>
      </c>
    </row>
    <row r="4" spans="1:31" x14ac:dyDescent="0.25">
      <c r="B4" s="145" t="str">
        <f>+'SETAR - Yacuiba'!B4</f>
        <v>ESTADÍSTICAS GESTIÓN 2025</v>
      </c>
      <c r="R4" s="145" t="str">
        <f>+B4</f>
        <v>ESTADÍSTICAS GESTIÓN 2025</v>
      </c>
    </row>
    <row r="5" spans="1:31" x14ac:dyDescent="0.25">
      <c r="B5" s="145"/>
    </row>
    <row r="6" spans="1:31" x14ac:dyDescent="0.25">
      <c r="B6" s="145" t="s">
        <v>157</v>
      </c>
      <c r="R6" s="145" t="str">
        <f>+B6</f>
        <v>NÚMERO DE CONSUMIDORES</v>
      </c>
    </row>
    <row r="7" spans="1:31" x14ac:dyDescent="0.25">
      <c r="B7" s="145"/>
      <c r="R7" s="145"/>
    </row>
    <row r="8" spans="1:31" x14ac:dyDescent="0.25">
      <c r="B8" s="182" t="s">
        <v>26</v>
      </c>
      <c r="C8" s="202" t="s">
        <v>2</v>
      </c>
      <c r="D8" s="202" t="s">
        <v>3</v>
      </c>
      <c r="E8" s="202" t="s">
        <v>4</v>
      </c>
      <c r="F8" s="202" t="s">
        <v>5</v>
      </c>
      <c r="G8" s="202" t="s">
        <v>6</v>
      </c>
      <c r="H8" s="202" t="s">
        <v>7</v>
      </c>
      <c r="I8" s="202" t="s">
        <v>8</v>
      </c>
      <c r="J8" s="202" t="s">
        <v>9</v>
      </c>
      <c r="K8" s="202" t="s">
        <v>10</v>
      </c>
      <c r="L8" s="202" t="s">
        <v>11</v>
      </c>
      <c r="M8" s="202" t="s">
        <v>12</v>
      </c>
      <c r="N8" s="202" t="s">
        <v>13</v>
      </c>
      <c r="O8" s="203" t="s">
        <v>15</v>
      </c>
      <c r="P8" s="336"/>
      <c r="Q8" s="336"/>
      <c r="R8" s="182" t="s">
        <v>26</v>
      </c>
      <c r="S8" s="202" t="s">
        <v>2</v>
      </c>
      <c r="T8" s="202" t="s">
        <v>3</v>
      </c>
      <c r="U8" s="202" t="s">
        <v>4</v>
      </c>
      <c r="V8" s="202" t="s">
        <v>5</v>
      </c>
      <c r="W8" s="202" t="s">
        <v>6</v>
      </c>
      <c r="X8" s="202" t="s">
        <v>7</v>
      </c>
      <c r="Y8" s="202" t="s">
        <v>8</v>
      </c>
      <c r="Z8" s="202" t="s">
        <v>9</v>
      </c>
      <c r="AA8" s="202" t="s">
        <v>10</v>
      </c>
      <c r="AB8" s="202" t="s">
        <v>11</v>
      </c>
      <c r="AC8" s="202" t="s">
        <v>12</v>
      </c>
      <c r="AD8" s="202" t="s">
        <v>13</v>
      </c>
      <c r="AE8" s="203" t="s">
        <v>15</v>
      </c>
    </row>
    <row r="9" spans="1:31" x14ac:dyDescent="0.25">
      <c r="B9" s="159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1"/>
      <c r="R9" s="159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1"/>
    </row>
    <row r="10" spans="1:31" x14ac:dyDescent="0.25">
      <c r="A10" s="243"/>
      <c r="B10" s="148" t="s">
        <v>63</v>
      </c>
      <c r="C10" s="204">
        <f>+'ENDE - Camargo'!C10+'ENDE - Uyuni'!C9</f>
        <v>28693</v>
      </c>
      <c r="D10" s="204">
        <f>+'ENDE - Camargo'!D10+'ENDE - Uyuni'!D9</f>
        <v>28813</v>
      </c>
      <c r="E10" s="204">
        <f>+'ENDE - Camargo'!E10+'ENDE - Uyuni'!E9</f>
        <v>28860</v>
      </c>
      <c r="F10" s="204">
        <f>+'ENDE - Camargo'!F10+'ENDE - Uyuni'!F9</f>
        <v>28591</v>
      </c>
      <c r="G10" s="204">
        <f>+'ENDE - Camargo'!G10+'ENDE - Uyuni'!G9</f>
        <v>0</v>
      </c>
      <c r="H10" s="204">
        <f>+'ENDE - Camargo'!H10+'ENDE - Uyuni'!H9</f>
        <v>0</v>
      </c>
      <c r="I10" s="204">
        <f>+'ENDE - Camargo'!I10+'ENDE - Uyuni'!I9</f>
        <v>0</v>
      </c>
      <c r="J10" s="204">
        <f>+'ENDE - Camargo'!J10+'ENDE - Uyuni'!J9</f>
        <v>0</v>
      </c>
      <c r="K10" s="204">
        <f>+'ENDE - Camargo'!K10+'ENDE - Uyuni'!K9</f>
        <v>0</v>
      </c>
      <c r="L10" s="204">
        <f>+'ENDE - Camargo'!L10+'ENDE - Uyuni'!L9</f>
        <v>0</v>
      </c>
      <c r="M10" s="204">
        <f>+'ENDE - Camargo'!M10+'ENDE - Uyuni'!M9</f>
        <v>0</v>
      </c>
      <c r="N10" s="204">
        <f>+'ENDE - Camargo'!N10+'ENDE - Uyuni'!N9</f>
        <v>0</v>
      </c>
      <c r="O10" s="205">
        <f>+N10</f>
        <v>0</v>
      </c>
      <c r="R10" s="148" t="str">
        <f>+B10</f>
        <v>RESIDENCIAL</v>
      </c>
      <c r="S10" s="204">
        <f>+C10</f>
        <v>28693</v>
      </c>
      <c r="T10" s="204">
        <f t="shared" ref="T10:AD15" si="0">+D10</f>
        <v>28813</v>
      </c>
      <c r="U10" s="204">
        <f t="shared" si="0"/>
        <v>28860</v>
      </c>
      <c r="V10" s="204">
        <f t="shared" si="0"/>
        <v>28591</v>
      </c>
      <c r="W10" s="204">
        <f t="shared" si="0"/>
        <v>0</v>
      </c>
      <c r="X10" s="204">
        <f t="shared" si="0"/>
        <v>0</v>
      </c>
      <c r="Y10" s="204">
        <f t="shared" si="0"/>
        <v>0</v>
      </c>
      <c r="Z10" s="204">
        <f t="shared" si="0"/>
        <v>0</v>
      </c>
      <c r="AA10" s="204">
        <f t="shared" si="0"/>
        <v>0</v>
      </c>
      <c r="AB10" s="204">
        <f t="shared" si="0"/>
        <v>0</v>
      </c>
      <c r="AC10" s="204">
        <f t="shared" si="0"/>
        <v>0</v>
      </c>
      <c r="AD10" s="204">
        <f t="shared" si="0"/>
        <v>0</v>
      </c>
      <c r="AE10" s="205">
        <f t="shared" ref="AE10:AE16" si="1">+AD10</f>
        <v>0</v>
      </c>
    </row>
    <row r="11" spans="1:31" x14ac:dyDescent="0.25">
      <c r="A11" s="244"/>
      <c r="B11" s="148" t="s">
        <v>64</v>
      </c>
      <c r="C11" s="204">
        <f>+'ENDE - Camargo'!C11+'ENDE - Uyuni'!C10</f>
        <v>3776</v>
      </c>
      <c r="D11" s="204">
        <f>+'ENDE - Camargo'!D11+'ENDE - Uyuni'!D10</f>
        <v>3786</v>
      </c>
      <c r="E11" s="204">
        <f>+'ENDE - Camargo'!E11+'ENDE - Uyuni'!E10</f>
        <v>3791</v>
      </c>
      <c r="F11" s="204">
        <f>+'ENDE - Camargo'!F11+'ENDE - Uyuni'!F10</f>
        <v>3773</v>
      </c>
      <c r="G11" s="204">
        <f>+'ENDE - Camargo'!G11+'ENDE - Uyuni'!G10</f>
        <v>0</v>
      </c>
      <c r="H11" s="204">
        <f>+'ENDE - Camargo'!H11+'ENDE - Uyuni'!H10</f>
        <v>0</v>
      </c>
      <c r="I11" s="204">
        <f>+'ENDE - Camargo'!I11+'ENDE - Uyuni'!I10</f>
        <v>0</v>
      </c>
      <c r="J11" s="204">
        <f>+'ENDE - Camargo'!J11+'ENDE - Uyuni'!J10</f>
        <v>0</v>
      </c>
      <c r="K11" s="204">
        <f>+'ENDE - Camargo'!K11+'ENDE - Uyuni'!K10</f>
        <v>0</v>
      </c>
      <c r="L11" s="204">
        <f>+'ENDE - Camargo'!L11+'ENDE - Uyuni'!L10</f>
        <v>0</v>
      </c>
      <c r="M11" s="204">
        <f>+'ENDE - Camargo'!M11+'ENDE - Uyuni'!M10</f>
        <v>0</v>
      </c>
      <c r="N11" s="204">
        <f>+'ENDE - Camargo'!N11+'ENDE - Uyuni'!N10</f>
        <v>0</v>
      </c>
      <c r="O11" s="205">
        <f t="shared" ref="O11:O15" si="2">+N11</f>
        <v>0</v>
      </c>
      <c r="R11" s="148" t="str">
        <f t="shared" ref="R11:R15" si="3">+B11</f>
        <v>GENERAL</v>
      </c>
      <c r="S11" s="204">
        <f>+C11</f>
        <v>3776</v>
      </c>
      <c r="T11" s="204">
        <f t="shared" si="0"/>
        <v>3786</v>
      </c>
      <c r="U11" s="204">
        <f t="shared" si="0"/>
        <v>3791</v>
      </c>
      <c r="V11" s="204">
        <f>+F11</f>
        <v>3773</v>
      </c>
      <c r="W11" s="204">
        <f t="shared" si="0"/>
        <v>0</v>
      </c>
      <c r="X11" s="204">
        <f t="shared" si="0"/>
        <v>0</v>
      </c>
      <c r="Y11" s="204">
        <f t="shared" si="0"/>
        <v>0</v>
      </c>
      <c r="Z11" s="204">
        <f t="shared" si="0"/>
        <v>0</v>
      </c>
      <c r="AA11" s="204">
        <f t="shared" si="0"/>
        <v>0</v>
      </c>
      <c r="AB11" s="204">
        <f t="shared" si="0"/>
        <v>0</v>
      </c>
      <c r="AC11" s="204">
        <f t="shared" si="0"/>
        <v>0</v>
      </c>
      <c r="AD11" s="204">
        <f t="shared" si="0"/>
        <v>0</v>
      </c>
      <c r="AE11" s="205">
        <f t="shared" si="1"/>
        <v>0</v>
      </c>
    </row>
    <row r="12" spans="1:31" x14ac:dyDescent="0.25">
      <c r="A12" s="244"/>
      <c r="B12" s="148" t="s">
        <v>65</v>
      </c>
      <c r="C12" s="204">
        <f>+'ENDE - Camargo'!C12+'ENDE - Uyuni'!C11</f>
        <v>316</v>
      </c>
      <c r="D12" s="204">
        <f>+'ENDE - Camargo'!D12+'ENDE - Uyuni'!D11</f>
        <v>317</v>
      </c>
      <c r="E12" s="204">
        <f>+'ENDE - Camargo'!E12+'ENDE - Uyuni'!E11</f>
        <v>317</v>
      </c>
      <c r="F12" s="204">
        <f>+'ENDE - Camargo'!F12+'ENDE - Uyuni'!F11</f>
        <v>318</v>
      </c>
      <c r="G12" s="204">
        <f>+'ENDE - Camargo'!G12+'ENDE - Uyuni'!G11</f>
        <v>0</v>
      </c>
      <c r="H12" s="204">
        <f>+'ENDE - Camargo'!H12+'ENDE - Uyuni'!H11</f>
        <v>0</v>
      </c>
      <c r="I12" s="204">
        <f>+'ENDE - Camargo'!I12+'ENDE - Uyuni'!I11</f>
        <v>0</v>
      </c>
      <c r="J12" s="204">
        <f>+'ENDE - Camargo'!J12+'ENDE - Uyuni'!J11</f>
        <v>0</v>
      </c>
      <c r="K12" s="204">
        <f>+'ENDE - Camargo'!K12+'ENDE - Uyuni'!K11</f>
        <v>0</v>
      </c>
      <c r="L12" s="204">
        <f>+'ENDE - Camargo'!L12+'ENDE - Uyuni'!L11</f>
        <v>0</v>
      </c>
      <c r="M12" s="204">
        <f>+'ENDE - Camargo'!M12+'ENDE - Uyuni'!M11</f>
        <v>0</v>
      </c>
      <c r="N12" s="204">
        <f>+'ENDE - Camargo'!N12+'ENDE - Uyuni'!N11</f>
        <v>0</v>
      </c>
      <c r="O12" s="205">
        <f t="shared" si="2"/>
        <v>0</v>
      </c>
      <c r="R12" s="148" t="str">
        <f t="shared" si="3"/>
        <v>INDUSTRIAL</v>
      </c>
      <c r="S12" s="204">
        <f>+C12</f>
        <v>316</v>
      </c>
      <c r="T12" s="204">
        <f t="shared" si="0"/>
        <v>317</v>
      </c>
      <c r="U12" s="204">
        <f t="shared" si="0"/>
        <v>317</v>
      </c>
      <c r="V12" s="204">
        <f t="shared" si="0"/>
        <v>318</v>
      </c>
      <c r="W12" s="204">
        <f t="shared" si="0"/>
        <v>0</v>
      </c>
      <c r="X12" s="204">
        <f t="shared" si="0"/>
        <v>0</v>
      </c>
      <c r="Y12" s="204">
        <f t="shared" si="0"/>
        <v>0</v>
      </c>
      <c r="Z12" s="204">
        <f t="shared" si="0"/>
        <v>0</v>
      </c>
      <c r="AA12" s="204">
        <f t="shared" si="0"/>
        <v>0</v>
      </c>
      <c r="AB12" s="204">
        <f t="shared" si="0"/>
        <v>0</v>
      </c>
      <c r="AC12" s="204">
        <f t="shared" si="0"/>
        <v>0</v>
      </c>
      <c r="AD12" s="204">
        <f t="shared" si="0"/>
        <v>0</v>
      </c>
      <c r="AE12" s="205">
        <f t="shared" si="1"/>
        <v>0</v>
      </c>
    </row>
    <row r="13" spans="1:31" x14ac:dyDescent="0.25">
      <c r="A13" s="244"/>
      <c r="B13" s="148" t="s">
        <v>114</v>
      </c>
      <c r="C13" s="204">
        <f>+'ENDE - Camargo'!C13+'ENDE - Uyuni'!C12</f>
        <v>0</v>
      </c>
      <c r="D13" s="204">
        <f>+'ENDE - Camargo'!D13+'ENDE - Uyuni'!D12</f>
        <v>0</v>
      </c>
      <c r="E13" s="204">
        <f>+'ENDE - Camargo'!E13+'ENDE - Uyuni'!E12</f>
        <v>0</v>
      </c>
      <c r="F13" s="204">
        <f>+'ENDE - Camargo'!F13+'ENDE - Uyuni'!F12</f>
        <v>0</v>
      </c>
      <c r="G13" s="204">
        <f>+'ENDE - Camargo'!G13+'ENDE - Uyuni'!G12</f>
        <v>0</v>
      </c>
      <c r="H13" s="204">
        <f>+'ENDE - Camargo'!H13+'ENDE - Uyuni'!H12</f>
        <v>0</v>
      </c>
      <c r="I13" s="204">
        <f>+'ENDE - Camargo'!I13+'ENDE - Uyuni'!I12</f>
        <v>0</v>
      </c>
      <c r="J13" s="204">
        <f>+'ENDE - Camargo'!J13+'ENDE - Uyuni'!J12</f>
        <v>0</v>
      </c>
      <c r="K13" s="204">
        <f>+'ENDE - Camargo'!K13+'ENDE - Uyuni'!K12</f>
        <v>0</v>
      </c>
      <c r="L13" s="204">
        <f>+'ENDE - Camargo'!L13+'ENDE - Uyuni'!L12</f>
        <v>0</v>
      </c>
      <c r="M13" s="204">
        <f>+'ENDE - Camargo'!M13+'ENDE - Uyuni'!M12</f>
        <v>0</v>
      </c>
      <c r="N13" s="204">
        <f>+'ENDE - Camargo'!N13+'ENDE - Uyuni'!N12</f>
        <v>0</v>
      </c>
      <c r="O13" s="205"/>
      <c r="R13" s="148" t="str">
        <f t="shared" si="3"/>
        <v>MINERÍA</v>
      </c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</row>
    <row r="14" spans="1:31" x14ac:dyDescent="0.25">
      <c r="A14" s="244"/>
      <c r="B14" s="148" t="s">
        <v>66</v>
      </c>
      <c r="C14" s="204">
        <f>+'ENDE - Camargo'!C14+'ENDE - Uyuni'!C13</f>
        <v>13</v>
      </c>
      <c r="D14" s="204">
        <f>+'ENDE - Camargo'!D14+'ENDE - Uyuni'!D13</f>
        <v>13</v>
      </c>
      <c r="E14" s="204">
        <f>+'ENDE - Camargo'!E14+'ENDE - Uyuni'!E13</f>
        <v>13</v>
      </c>
      <c r="F14" s="204">
        <f>+'ENDE - Camargo'!F14+'ENDE - Uyuni'!F13</f>
        <v>13</v>
      </c>
      <c r="G14" s="204">
        <f>+'ENDE - Camargo'!G14+'ENDE - Uyuni'!G13</f>
        <v>0</v>
      </c>
      <c r="H14" s="204">
        <f>+'ENDE - Camargo'!H14+'ENDE - Uyuni'!H13</f>
        <v>0</v>
      </c>
      <c r="I14" s="204">
        <f>+'ENDE - Camargo'!I14+'ENDE - Uyuni'!I13</f>
        <v>0</v>
      </c>
      <c r="J14" s="204">
        <f>+'ENDE - Camargo'!J14+'ENDE - Uyuni'!J13</f>
        <v>0</v>
      </c>
      <c r="K14" s="204">
        <f>+'ENDE - Camargo'!K14+'ENDE - Uyuni'!K13</f>
        <v>0</v>
      </c>
      <c r="L14" s="204">
        <f>+'ENDE - Camargo'!L14+'ENDE - Uyuni'!L13</f>
        <v>0</v>
      </c>
      <c r="M14" s="204">
        <f>+'ENDE - Camargo'!M14+'ENDE - Uyuni'!M13</f>
        <v>0</v>
      </c>
      <c r="N14" s="204">
        <f>+'ENDE - Camargo'!N14+'ENDE - Uyuni'!N13</f>
        <v>0</v>
      </c>
      <c r="O14" s="205">
        <f t="shared" si="2"/>
        <v>0</v>
      </c>
      <c r="R14" s="148" t="str">
        <f t="shared" si="3"/>
        <v>ALUMBRADO PUBLICO</v>
      </c>
      <c r="S14" s="204">
        <f>+C14</f>
        <v>13</v>
      </c>
      <c r="T14" s="204">
        <f t="shared" si="0"/>
        <v>13</v>
      </c>
      <c r="U14" s="204">
        <f t="shared" si="0"/>
        <v>13</v>
      </c>
      <c r="V14" s="204">
        <f t="shared" si="0"/>
        <v>13</v>
      </c>
      <c r="W14" s="204">
        <f t="shared" si="0"/>
        <v>0</v>
      </c>
      <c r="X14" s="204">
        <f t="shared" si="0"/>
        <v>0</v>
      </c>
      <c r="Y14" s="204">
        <f t="shared" si="0"/>
        <v>0</v>
      </c>
      <c r="Z14" s="204">
        <f t="shared" si="0"/>
        <v>0</v>
      </c>
      <c r="AA14" s="204">
        <f t="shared" si="0"/>
        <v>0</v>
      </c>
      <c r="AB14" s="204">
        <f t="shared" si="0"/>
        <v>0</v>
      </c>
      <c r="AC14" s="204">
        <f t="shared" si="0"/>
        <v>0</v>
      </c>
      <c r="AD14" s="204">
        <f t="shared" si="0"/>
        <v>0</v>
      </c>
      <c r="AE14" s="205">
        <f t="shared" si="1"/>
        <v>0</v>
      </c>
    </row>
    <row r="15" spans="1:31" x14ac:dyDescent="0.25">
      <c r="A15" s="246"/>
      <c r="B15" s="164" t="s">
        <v>67</v>
      </c>
      <c r="C15" s="204">
        <f>+'ENDE - Camargo'!C15+'ENDE - Uyuni'!C14</f>
        <v>111</v>
      </c>
      <c r="D15" s="204">
        <f>+'ENDE - Camargo'!D15+'ENDE - Uyuni'!D14</f>
        <v>110</v>
      </c>
      <c r="E15" s="204">
        <f>+'ENDE - Camargo'!E15+'ENDE - Uyuni'!E14</f>
        <v>109</v>
      </c>
      <c r="F15" s="204">
        <f>+'ENDE - Camargo'!F15+'ENDE - Uyuni'!F14</f>
        <v>106</v>
      </c>
      <c r="G15" s="204">
        <f>+'ENDE - Camargo'!G15+'ENDE - Uyuni'!G14</f>
        <v>0</v>
      </c>
      <c r="H15" s="204">
        <f>+'ENDE - Camargo'!H15+'ENDE - Uyuni'!H14</f>
        <v>0</v>
      </c>
      <c r="I15" s="204">
        <f>+'ENDE - Camargo'!I15+'ENDE - Uyuni'!I14</f>
        <v>0</v>
      </c>
      <c r="J15" s="204">
        <f>+'ENDE - Camargo'!J15+'ENDE - Uyuni'!J14</f>
        <v>0</v>
      </c>
      <c r="K15" s="204">
        <f>+'ENDE - Camargo'!K15+'ENDE - Uyuni'!K14</f>
        <v>0</v>
      </c>
      <c r="L15" s="204">
        <f>+'ENDE - Camargo'!L15+'ENDE - Uyuni'!L14</f>
        <v>0</v>
      </c>
      <c r="M15" s="204">
        <f>+'ENDE - Camargo'!M15+'ENDE - Uyuni'!M14</f>
        <v>0</v>
      </c>
      <c r="N15" s="204">
        <f>+'ENDE - Camargo'!N15+'ENDE - Uyuni'!N14</f>
        <v>0</v>
      </c>
      <c r="O15" s="205">
        <f t="shared" si="2"/>
        <v>0</v>
      </c>
      <c r="R15" s="164" t="str">
        <f t="shared" si="3"/>
        <v>OTROS</v>
      </c>
      <c r="S15" s="204">
        <f>+C15</f>
        <v>111</v>
      </c>
      <c r="T15" s="204">
        <f t="shared" si="0"/>
        <v>110</v>
      </c>
      <c r="U15" s="204">
        <f t="shared" si="0"/>
        <v>109</v>
      </c>
      <c r="V15" s="204">
        <f t="shared" si="0"/>
        <v>106</v>
      </c>
      <c r="W15" s="204">
        <f t="shared" si="0"/>
        <v>0</v>
      </c>
      <c r="X15" s="204">
        <f t="shared" si="0"/>
        <v>0</v>
      </c>
      <c r="Y15" s="204">
        <f t="shared" si="0"/>
        <v>0</v>
      </c>
      <c r="Z15" s="204">
        <f t="shared" si="0"/>
        <v>0</v>
      </c>
      <c r="AA15" s="204">
        <f t="shared" si="0"/>
        <v>0</v>
      </c>
      <c r="AB15" s="204">
        <f t="shared" si="0"/>
        <v>0</v>
      </c>
      <c r="AC15" s="204">
        <f t="shared" si="0"/>
        <v>0</v>
      </c>
      <c r="AD15" s="204">
        <f t="shared" si="0"/>
        <v>0</v>
      </c>
      <c r="AE15" s="205">
        <f t="shared" si="1"/>
        <v>0</v>
      </c>
    </row>
    <row r="16" spans="1:31" x14ac:dyDescent="0.25">
      <c r="B16" s="167" t="s">
        <v>14</v>
      </c>
      <c r="C16" s="206">
        <f>SUM(C10:C15)</f>
        <v>32909</v>
      </c>
      <c r="D16" s="206">
        <f t="shared" ref="D16:N16" si="4">SUM(D10:D15)</f>
        <v>33039</v>
      </c>
      <c r="E16" s="206">
        <f t="shared" si="4"/>
        <v>33090</v>
      </c>
      <c r="F16" s="206">
        <f t="shared" si="4"/>
        <v>32801</v>
      </c>
      <c r="G16" s="206">
        <f t="shared" si="4"/>
        <v>0</v>
      </c>
      <c r="H16" s="206">
        <f t="shared" si="4"/>
        <v>0</v>
      </c>
      <c r="I16" s="206">
        <f t="shared" si="4"/>
        <v>0</v>
      </c>
      <c r="J16" s="206">
        <f t="shared" si="4"/>
        <v>0</v>
      </c>
      <c r="K16" s="206">
        <f t="shared" si="4"/>
        <v>0</v>
      </c>
      <c r="L16" s="206">
        <f t="shared" si="4"/>
        <v>0</v>
      </c>
      <c r="M16" s="206">
        <f t="shared" si="4"/>
        <v>0</v>
      </c>
      <c r="N16" s="206">
        <f t="shared" si="4"/>
        <v>0</v>
      </c>
      <c r="O16" s="207">
        <f>SUM(O10:O15)</f>
        <v>0</v>
      </c>
      <c r="R16" s="167" t="s">
        <v>14</v>
      </c>
      <c r="S16" s="206">
        <f>SUM(S10:S15)</f>
        <v>32909</v>
      </c>
      <c r="T16" s="206">
        <f>SUM(T10:T15)</f>
        <v>33039</v>
      </c>
      <c r="U16" s="206">
        <f>SUM(U10:U15)</f>
        <v>33090</v>
      </c>
      <c r="V16" s="206">
        <f t="shared" ref="V16:AC16" si="5">SUM(V10:V15)</f>
        <v>32801</v>
      </c>
      <c r="W16" s="206">
        <f t="shared" si="5"/>
        <v>0</v>
      </c>
      <c r="X16" s="206">
        <f t="shared" si="5"/>
        <v>0</v>
      </c>
      <c r="Y16" s="206">
        <f t="shared" si="5"/>
        <v>0</v>
      </c>
      <c r="Z16" s="206">
        <f t="shared" si="5"/>
        <v>0</v>
      </c>
      <c r="AA16" s="206">
        <f t="shared" si="5"/>
        <v>0</v>
      </c>
      <c r="AB16" s="206">
        <f t="shared" si="5"/>
        <v>0</v>
      </c>
      <c r="AC16" s="206">
        <f t="shared" si="5"/>
        <v>0</v>
      </c>
      <c r="AD16" s="206">
        <f>SUM(AD10:AD15)</f>
        <v>0</v>
      </c>
      <c r="AE16" s="207">
        <f t="shared" si="1"/>
        <v>0</v>
      </c>
    </row>
    <row r="17" spans="2:31" x14ac:dyDescent="0.25"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9"/>
    </row>
    <row r="18" spans="2:31" x14ac:dyDescent="0.25">
      <c r="B18" s="145" t="s">
        <v>40</v>
      </c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R18" s="145" t="s">
        <v>40</v>
      </c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</row>
    <row r="19" spans="2:31" x14ac:dyDescent="0.25">
      <c r="C19" s="189"/>
      <c r="D19" s="189"/>
      <c r="E19" s="189"/>
      <c r="F19" s="189"/>
      <c r="G19" s="189"/>
      <c r="H19" s="189"/>
      <c r="I19" s="189"/>
      <c r="J19" s="189"/>
      <c r="K19" s="189"/>
      <c r="L19" s="189"/>
      <c r="M19" s="189"/>
      <c r="N19" s="189"/>
      <c r="O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</row>
    <row r="20" spans="2:31" x14ac:dyDescent="0.25">
      <c r="B20" s="190" t="s">
        <v>26</v>
      </c>
      <c r="C20" s="183" t="s">
        <v>2</v>
      </c>
      <c r="D20" s="183" t="s">
        <v>3</v>
      </c>
      <c r="E20" s="183" t="s">
        <v>4</v>
      </c>
      <c r="F20" s="183" t="s">
        <v>5</v>
      </c>
      <c r="G20" s="183" t="s">
        <v>6</v>
      </c>
      <c r="H20" s="183" t="s">
        <v>7</v>
      </c>
      <c r="I20" s="183" t="s">
        <v>8</v>
      </c>
      <c r="J20" s="183" t="s">
        <v>9</v>
      </c>
      <c r="K20" s="183" t="s">
        <v>10</v>
      </c>
      <c r="L20" s="183" t="s">
        <v>11</v>
      </c>
      <c r="M20" s="183" t="s">
        <v>12</v>
      </c>
      <c r="N20" s="183" t="s">
        <v>13</v>
      </c>
      <c r="O20" s="184" t="s">
        <v>24</v>
      </c>
      <c r="P20" s="336"/>
      <c r="Q20" s="336"/>
      <c r="R20" s="190" t="s">
        <v>26</v>
      </c>
      <c r="S20" s="183" t="s">
        <v>2</v>
      </c>
      <c r="T20" s="183" t="s">
        <v>3</v>
      </c>
      <c r="U20" s="183" t="s">
        <v>4</v>
      </c>
      <c r="V20" s="183" t="s">
        <v>5</v>
      </c>
      <c r="W20" s="183" t="s">
        <v>6</v>
      </c>
      <c r="X20" s="183" t="s">
        <v>7</v>
      </c>
      <c r="Y20" s="183" t="s">
        <v>8</v>
      </c>
      <c r="Z20" s="183" t="s">
        <v>9</v>
      </c>
      <c r="AA20" s="183" t="s">
        <v>10</v>
      </c>
      <c r="AB20" s="183" t="s">
        <v>11</v>
      </c>
      <c r="AC20" s="183" t="s">
        <v>12</v>
      </c>
      <c r="AD20" s="183" t="s">
        <v>13</v>
      </c>
      <c r="AE20" s="184" t="s">
        <v>24</v>
      </c>
    </row>
    <row r="21" spans="2:31" x14ac:dyDescent="0.25">
      <c r="B21" s="159"/>
      <c r="C21" s="189"/>
      <c r="D21" s="189"/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239"/>
      <c r="R21" s="15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239"/>
    </row>
    <row r="22" spans="2:31" x14ac:dyDescent="0.25">
      <c r="B22" s="148" t="str">
        <f>+B10</f>
        <v>RESIDENCIAL</v>
      </c>
      <c r="C22" s="185">
        <f>+'ENDE - Camargo'!C22+'ENDE - Uyuni'!C20</f>
        <v>1101.8989999999999</v>
      </c>
      <c r="D22" s="185">
        <f>+'ENDE - Camargo'!D22+'ENDE - Uyuni'!D20</f>
        <v>1087.7090000000001</v>
      </c>
      <c r="E22" s="185">
        <f>+'ENDE - Camargo'!E22+'ENDE - Uyuni'!E20</f>
        <v>988.61300000000006</v>
      </c>
      <c r="F22" s="185">
        <f>+'ENDE - Camargo'!F22+'ENDE - Uyuni'!F20</f>
        <v>1081.7719999999999</v>
      </c>
      <c r="G22" s="185">
        <f>+'ENDE - Camargo'!G22+'ENDE - Uyuni'!G20</f>
        <v>0</v>
      </c>
      <c r="H22" s="185">
        <f>+'ENDE - Camargo'!H22+'ENDE - Uyuni'!H20</f>
        <v>0</v>
      </c>
      <c r="I22" s="185">
        <f>+'ENDE - Camargo'!I22+'ENDE - Uyuni'!I20</f>
        <v>0</v>
      </c>
      <c r="J22" s="185">
        <f>+'ENDE - Camargo'!J22+'ENDE - Uyuni'!J20</f>
        <v>0</v>
      </c>
      <c r="K22" s="185">
        <f>+'ENDE - Camargo'!K22+'ENDE - Uyuni'!K20</f>
        <v>0</v>
      </c>
      <c r="L22" s="185">
        <f>+'ENDE - Camargo'!L22+'ENDE - Uyuni'!L20</f>
        <v>0</v>
      </c>
      <c r="M22" s="185">
        <f>+'ENDE - Camargo'!M22+'ENDE - Uyuni'!M20</f>
        <v>0</v>
      </c>
      <c r="N22" s="185">
        <f>+'ENDE - Camargo'!N22+'ENDE - Uyuni'!N20</f>
        <v>0</v>
      </c>
      <c r="O22" s="186">
        <f>SUM(C22:N22)</f>
        <v>4259.9930000000004</v>
      </c>
      <c r="R22" s="148" t="str">
        <f>+B22</f>
        <v>RESIDENCIAL</v>
      </c>
      <c r="S22" s="185">
        <f>+C22</f>
        <v>1101.8989999999999</v>
      </c>
      <c r="T22" s="185">
        <f t="shared" ref="T22:AD27" si="6">+D22</f>
        <v>1087.7090000000001</v>
      </c>
      <c r="U22" s="185">
        <f t="shared" si="6"/>
        <v>988.61300000000006</v>
      </c>
      <c r="V22" s="185">
        <f t="shared" si="6"/>
        <v>1081.7719999999999</v>
      </c>
      <c r="W22" s="185">
        <f t="shared" si="6"/>
        <v>0</v>
      </c>
      <c r="X22" s="185">
        <f t="shared" si="6"/>
        <v>0</v>
      </c>
      <c r="Y22" s="185">
        <f t="shared" si="6"/>
        <v>0</v>
      </c>
      <c r="Z22" s="185">
        <f t="shared" si="6"/>
        <v>0</v>
      </c>
      <c r="AA22" s="185">
        <f t="shared" si="6"/>
        <v>0</v>
      </c>
      <c r="AB22" s="185">
        <f t="shared" si="6"/>
        <v>0</v>
      </c>
      <c r="AC22" s="185">
        <f t="shared" si="6"/>
        <v>0</v>
      </c>
      <c r="AD22" s="185">
        <f t="shared" si="6"/>
        <v>0</v>
      </c>
      <c r="AE22" s="186">
        <f>SUM(S22:AD22)</f>
        <v>4259.9930000000004</v>
      </c>
    </row>
    <row r="23" spans="2:31" x14ac:dyDescent="0.25">
      <c r="B23" s="148" t="str">
        <f>+B11</f>
        <v>GENERAL</v>
      </c>
      <c r="C23" s="185">
        <f>+'ENDE - Camargo'!C23+'ENDE - Uyuni'!C21</f>
        <v>613.70299999999997</v>
      </c>
      <c r="D23" s="185">
        <f>+'ENDE - Camargo'!D23+'ENDE - Uyuni'!D21</f>
        <v>633.12099999999998</v>
      </c>
      <c r="E23" s="185">
        <f>+'ENDE - Camargo'!E23+'ENDE - Uyuni'!E21</f>
        <v>579.84400000000005</v>
      </c>
      <c r="F23" s="185">
        <f>+'ENDE - Camargo'!F23+'ENDE - Uyuni'!F21</f>
        <v>645.72700000000009</v>
      </c>
      <c r="G23" s="185">
        <f>+'ENDE - Camargo'!G23+'ENDE - Uyuni'!G21</f>
        <v>0</v>
      </c>
      <c r="H23" s="185">
        <f>+'ENDE - Camargo'!H23+'ENDE - Uyuni'!H21</f>
        <v>0</v>
      </c>
      <c r="I23" s="185">
        <f>+'ENDE - Camargo'!I23+'ENDE - Uyuni'!I21</f>
        <v>0</v>
      </c>
      <c r="J23" s="185">
        <f>+'ENDE - Camargo'!J23+'ENDE - Uyuni'!J21</f>
        <v>0</v>
      </c>
      <c r="K23" s="185">
        <f>+'ENDE - Camargo'!K23+'ENDE - Uyuni'!K21</f>
        <v>0</v>
      </c>
      <c r="L23" s="185">
        <f>+'ENDE - Camargo'!L23+'ENDE - Uyuni'!L21</f>
        <v>0</v>
      </c>
      <c r="M23" s="185">
        <f>+'ENDE - Camargo'!M23+'ENDE - Uyuni'!M21</f>
        <v>0</v>
      </c>
      <c r="N23" s="185">
        <f>+'ENDE - Camargo'!N23+'ENDE - Uyuni'!N21</f>
        <v>0</v>
      </c>
      <c r="O23" s="186">
        <f t="shared" ref="O23:O27" si="7">SUM(C23:N23)</f>
        <v>2472.3950000000004</v>
      </c>
      <c r="R23" s="148" t="str">
        <f t="shared" ref="R23:R26" si="8">+B23</f>
        <v>GENERAL</v>
      </c>
      <c r="S23" s="185">
        <f>+C23</f>
        <v>613.70299999999997</v>
      </c>
      <c r="T23" s="185">
        <f t="shared" si="6"/>
        <v>633.12099999999998</v>
      </c>
      <c r="U23" s="185">
        <f t="shared" si="6"/>
        <v>579.84400000000005</v>
      </c>
      <c r="V23" s="185">
        <f t="shared" si="6"/>
        <v>645.72700000000009</v>
      </c>
      <c r="W23" s="185">
        <f t="shared" si="6"/>
        <v>0</v>
      </c>
      <c r="X23" s="185">
        <f t="shared" si="6"/>
        <v>0</v>
      </c>
      <c r="Y23" s="185">
        <f t="shared" si="6"/>
        <v>0</v>
      </c>
      <c r="Z23" s="185">
        <f t="shared" si="6"/>
        <v>0</v>
      </c>
      <c r="AA23" s="185">
        <f t="shared" si="6"/>
        <v>0</v>
      </c>
      <c r="AB23" s="185">
        <f t="shared" si="6"/>
        <v>0</v>
      </c>
      <c r="AC23" s="185">
        <f t="shared" si="6"/>
        <v>0</v>
      </c>
      <c r="AD23" s="185">
        <f t="shared" si="6"/>
        <v>0</v>
      </c>
      <c r="AE23" s="186">
        <f t="shared" ref="AE23:AE27" si="9">SUM(S23:AD23)</f>
        <v>2472.3950000000004</v>
      </c>
    </row>
    <row r="24" spans="2:31" x14ac:dyDescent="0.25">
      <c r="B24" s="148" t="str">
        <f>+B12</f>
        <v>INDUSTRIAL</v>
      </c>
      <c r="C24" s="185">
        <f>+'ENDE - Camargo'!C24+'ENDE - Uyuni'!C22</f>
        <v>2436.0099999999998</v>
      </c>
      <c r="D24" s="185">
        <f>+'ENDE - Camargo'!D24+'ENDE - Uyuni'!D22</f>
        <v>2022.4290000000001</v>
      </c>
      <c r="E24" s="185">
        <f>+'ENDE - Camargo'!E24+'ENDE - Uyuni'!E22</f>
        <v>2219.788</v>
      </c>
      <c r="F24" s="185">
        <f>+'ENDE - Camargo'!F24+'ENDE - Uyuni'!F22</f>
        <v>2757.7660000000001</v>
      </c>
      <c r="G24" s="185">
        <f>+'ENDE - Camargo'!G24+'ENDE - Uyuni'!G22</f>
        <v>0</v>
      </c>
      <c r="H24" s="185">
        <f>+'ENDE - Camargo'!H24+'ENDE - Uyuni'!H22</f>
        <v>0</v>
      </c>
      <c r="I24" s="185">
        <f>+'ENDE - Camargo'!I24+'ENDE - Uyuni'!I22</f>
        <v>0</v>
      </c>
      <c r="J24" s="185">
        <f>+'ENDE - Camargo'!J24+'ENDE - Uyuni'!J22</f>
        <v>0</v>
      </c>
      <c r="K24" s="185">
        <f>+'ENDE - Camargo'!K24+'ENDE - Uyuni'!K22</f>
        <v>0</v>
      </c>
      <c r="L24" s="185">
        <f>+'ENDE - Camargo'!L24+'ENDE - Uyuni'!L22</f>
        <v>0</v>
      </c>
      <c r="M24" s="185">
        <f>+'ENDE - Camargo'!M24+'ENDE - Uyuni'!M22</f>
        <v>0</v>
      </c>
      <c r="N24" s="185">
        <f>+'ENDE - Camargo'!N24+'ENDE - Uyuni'!N22</f>
        <v>0</v>
      </c>
      <c r="O24" s="186">
        <f t="shared" si="7"/>
        <v>9435.9930000000004</v>
      </c>
      <c r="R24" s="148" t="str">
        <f t="shared" si="8"/>
        <v>INDUSTRIAL</v>
      </c>
      <c r="S24" s="185">
        <f>+C24</f>
        <v>2436.0099999999998</v>
      </c>
      <c r="T24" s="185">
        <f t="shared" si="6"/>
        <v>2022.4290000000001</v>
      </c>
      <c r="U24" s="185">
        <f t="shared" si="6"/>
        <v>2219.788</v>
      </c>
      <c r="V24" s="185">
        <f t="shared" si="6"/>
        <v>2757.7660000000001</v>
      </c>
      <c r="W24" s="185">
        <f t="shared" si="6"/>
        <v>0</v>
      </c>
      <c r="X24" s="185">
        <f t="shared" si="6"/>
        <v>0</v>
      </c>
      <c r="Y24" s="185">
        <f t="shared" si="6"/>
        <v>0</v>
      </c>
      <c r="Z24" s="185">
        <f t="shared" si="6"/>
        <v>0</v>
      </c>
      <c r="AA24" s="185">
        <f t="shared" si="6"/>
        <v>0</v>
      </c>
      <c r="AB24" s="185">
        <f t="shared" si="6"/>
        <v>0</v>
      </c>
      <c r="AC24" s="185">
        <f t="shared" si="6"/>
        <v>0</v>
      </c>
      <c r="AD24" s="185">
        <f t="shared" si="6"/>
        <v>0</v>
      </c>
      <c r="AE24" s="186">
        <f t="shared" si="9"/>
        <v>9435.9930000000004</v>
      </c>
    </row>
    <row r="25" spans="2:31" x14ac:dyDescent="0.25">
      <c r="B25" s="148" t="s">
        <v>114</v>
      </c>
      <c r="C25" s="185">
        <f>+'ENDE - Camargo'!C25+'ENDE - Uyuni'!C23</f>
        <v>0</v>
      </c>
      <c r="D25" s="185">
        <f>+'ENDE - Camargo'!D25+'ENDE - Uyuni'!D23</f>
        <v>0</v>
      </c>
      <c r="E25" s="185">
        <f>+'ENDE - Camargo'!E25+'ENDE - Uyuni'!E23</f>
        <v>0</v>
      </c>
      <c r="F25" s="185">
        <f>+'ENDE - Camargo'!F25+'ENDE - Uyuni'!F23</f>
        <v>0</v>
      </c>
      <c r="G25" s="185">
        <f>+'ENDE - Camargo'!G25+'ENDE - Uyuni'!G23</f>
        <v>0</v>
      </c>
      <c r="H25" s="185">
        <f>+'ENDE - Camargo'!H25+'ENDE - Uyuni'!H23</f>
        <v>0</v>
      </c>
      <c r="I25" s="185">
        <f>+'ENDE - Camargo'!I25+'ENDE - Uyuni'!I23</f>
        <v>0</v>
      </c>
      <c r="J25" s="185">
        <f>+'ENDE - Camargo'!J25+'ENDE - Uyuni'!J23</f>
        <v>0</v>
      </c>
      <c r="K25" s="185">
        <f>+'ENDE - Camargo'!K25+'ENDE - Uyuni'!K23</f>
        <v>0</v>
      </c>
      <c r="L25" s="185">
        <f>+'ENDE - Camargo'!L25+'ENDE - Uyuni'!L23</f>
        <v>0</v>
      </c>
      <c r="M25" s="185">
        <f>+'ENDE - Camargo'!M25+'ENDE - Uyuni'!M23</f>
        <v>0</v>
      </c>
      <c r="N25" s="185">
        <f>+'ENDE - Camargo'!N25+'ENDE - Uyuni'!N23</f>
        <v>0</v>
      </c>
      <c r="O25" s="186"/>
      <c r="R25" s="148" t="str">
        <f t="shared" si="8"/>
        <v>MINERÍA</v>
      </c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6"/>
    </row>
    <row r="26" spans="2:31" x14ac:dyDescent="0.25">
      <c r="B26" s="148" t="str">
        <f>+B14</f>
        <v>ALUMBRADO PUBLICO</v>
      </c>
      <c r="C26" s="185">
        <f>+'ENDE - Camargo'!C26+'ENDE - Uyuni'!C24</f>
        <v>241.45400000000001</v>
      </c>
      <c r="D26" s="185">
        <f>+'ENDE - Camargo'!D26+'ENDE - Uyuni'!D24</f>
        <v>241.297</v>
      </c>
      <c r="E26" s="185">
        <f>+'ENDE - Camargo'!E26+'ENDE - Uyuni'!E24</f>
        <v>241.375</v>
      </c>
      <c r="F26" s="185">
        <f>+'ENDE - Camargo'!F26+'ENDE - Uyuni'!F24</f>
        <v>241.23500000000001</v>
      </c>
      <c r="G26" s="185">
        <f>+'ENDE - Camargo'!G26+'ENDE - Uyuni'!G24</f>
        <v>0</v>
      </c>
      <c r="H26" s="185">
        <f>+'ENDE - Camargo'!H26+'ENDE - Uyuni'!H24</f>
        <v>0</v>
      </c>
      <c r="I26" s="185">
        <f>+'ENDE - Camargo'!I26+'ENDE - Uyuni'!I24</f>
        <v>0</v>
      </c>
      <c r="J26" s="185">
        <f>+'ENDE - Camargo'!J26+'ENDE - Uyuni'!J24</f>
        <v>0</v>
      </c>
      <c r="K26" s="185">
        <f>+'ENDE - Camargo'!K26+'ENDE - Uyuni'!K24</f>
        <v>0</v>
      </c>
      <c r="L26" s="185">
        <f>+'ENDE - Camargo'!L26+'ENDE - Uyuni'!L24</f>
        <v>0</v>
      </c>
      <c r="M26" s="185">
        <f>+'ENDE - Camargo'!M26+'ENDE - Uyuni'!M24</f>
        <v>0</v>
      </c>
      <c r="N26" s="185">
        <f>+'ENDE - Camargo'!N26+'ENDE - Uyuni'!N24</f>
        <v>0</v>
      </c>
      <c r="O26" s="186">
        <f t="shared" si="7"/>
        <v>965.36099999999999</v>
      </c>
      <c r="R26" s="148" t="str">
        <f t="shared" si="8"/>
        <v>ALUMBRADO PUBLICO</v>
      </c>
      <c r="S26" s="185">
        <f>+C26</f>
        <v>241.45400000000001</v>
      </c>
      <c r="T26" s="185">
        <f t="shared" si="6"/>
        <v>241.297</v>
      </c>
      <c r="U26" s="185">
        <f t="shared" si="6"/>
        <v>241.375</v>
      </c>
      <c r="V26" s="185">
        <f t="shared" si="6"/>
        <v>241.23500000000001</v>
      </c>
      <c r="W26" s="185">
        <f t="shared" si="6"/>
        <v>0</v>
      </c>
      <c r="X26" s="185">
        <f t="shared" si="6"/>
        <v>0</v>
      </c>
      <c r="Y26" s="185">
        <f t="shared" si="6"/>
        <v>0</v>
      </c>
      <c r="Z26" s="185">
        <f t="shared" si="6"/>
        <v>0</v>
      </c>
      <c r="AA26" s="185">
        <f t="shared" si="6"/>
        <v>0</v>
      </c>
      <c r="AB26" s="185">
        <f t="shared" si="6"/>
        <v>0</v>
      </c>
      <c r="AC26" s="185">
        <f t="shared" si="6"/>
        <v>0</v>
      </c>
      <c r="AD26" s="185">
        <f t="shared" si="6"/>
        <v>0</v>
      </c>
      <c r="AE26" s="186">
        <f t="shared" si="9"/>
        <v>965.36099999999999</v>
      </c>
    </row>
    <row r="27" spans="2:31" x14ac:dyDescent="0.25">
      <c r="B27" s="164" t="s">
        <v>67</v>
      </c>
      <c r="C27" s="185">
        <f>+'ENDE - Camargo'!C27+'ENDE - Uyuni'!C25</f>
        <v>282.649</v>
      </c>
      <c r="D27" s="185">
        <f>+'ENDE - Camargo'!D27+'ENDE - Uyuni'!D25</f>
        <v>197.09999999999997</v>
      </c>
      <c r="E27" s="185">
        <f>+'ENDE - Camargo'!E27+'ENDE - Uyuni'!E25</f>
        <v>165.173</v>
      </c>
      <c r="F27" s="185">
        <f>+'ENDE - Camargo'!F27+'ENDE - Uyuni'!F25</f>
        <v>166.952</v>
      </c>
      <c r="G27" s="185">
        <f>+'ENDE - Camargo'!G27+'ENDE - Uyuni'!G25</f>
        <v>0</v>
      </c>
      <c r="H27" s="185">
        <f>+'ENDE - Camargo'!H27+'ENDE - Uyuni'!H25</f>
        <v>0</v>
      </c>
      <c r="I27" s="185">
        <f>+'ENDE - Camargo'!I27+'ENDE - Uyuni'!I25</f>
        <v>0</v>
      </c>
      <c r="J27" s="185">
        <f>+'ENDE - Camargo'!J27+'ENDE - Uyuni'!J25</f>
        <v>0</v>
      </c>
      <c r="K27" s="185">
        <f>+'ENDE - Camargo'!K27+'ENDE - Uyuni'!K25</f>
        <v>0</v>
      </c>
      <c r="L27" s="185">
        <f>+'ENDE - Camargo'!L27+'ENDE - Uyuni'!L25</f>
        <v>0</v>
      </c>
      <c r="M27" s="185">
        <f>+'ENDE - Camargo'!M27+'ENDE - Uyuni'!M25</f>
        <v>0</v>
      </c>
      <c r="N27" s="185">
        <f>+'ENDE - Camargo'!N27+'ENDE - Uyuni'!N25</f>
        <v>0</v>
      </c>
      <c r="O27" s="186">
        <f t="shared" si="7"/>
        <v>811.87400000000002</v>
      </c>
      <c r="R27" s="164" t="s">
        <v>67</v>
      </c>
      <c r="S27" s="185">
        <f>+C27</f>
        <v>282.649</v>
      </c>
      <c r="T27" s="185">
        <f t="shared" si="6"/>
        <v>197.09999999999997</v>
      </c>
      <c r="U27" s="185">
        <f t="shared" si="6"/>
        <v>165.173</v>
      </c>
      <c r="V27" s="185">
        <f t="shared" si="6"/>
        <v>166.952</v>
      </c>
      <c r="W27" s="185">
        <f t="shared" si="6"/>
        <v>0</v>
      </c>
      <c r="X27" s="185">
        <f t="shared" si="6"/>
        <v>0</v>
      </c>
      <c r="Y27" s="185">
        <f t="shared" si="6"/>
        <v>0</v>
      </c>
      <c r="Z27" s="185">
        <f t="shared" si="6"/>
        <v>0</v>
      </c>
      <c r="AA27" s="185">
        <f t="shared" si="6"/>
        <v>0</v>
      </c>
      <c r="AB27" s="185">
        <f t="shared" si="6"/>
        <v>0</v>
      </c>
      <c r="AC27" s="185">
        <f t="shared" si="6"/>
        <v>0</v>
      </c>
      <c r="AD27" s="185">
        <f t="shared" si="6"/>
        <v>0</v>
      </c>
      <c r="AE27" s="186">
        <f t="shared" si="9"/>
        <v>811.87400000000002</v>
      </c>
    </row>
    <row r="28" spans="2:31" x14ac:dyDescent="0.25">
      <c r="B28" s="143" t="s">
        <v>14</v>
      </c>
      <c r="C28" s="187">
        <f>SUM(C22:C27)</f>
        <v>4675.7149999999992</v>
      </c>
      <c r="D28" s="187">
        <f t="shared" ref="D28:N28" si="10">SUM(D22:D27)</f>
        <v>4181.6559999999999</v>
      </c>
      <c r="E28" s="187">
        <f t="shared" si="10"/>
        <v>4194.7929999999997</v>
      </c>
      <c r="F28" s="187">
        <f t="shared" si="10"/>
        <v>4893.4520000000002</v>
      </c>
      <c r="G28" s="187">
        <f t="shared" si="10"/>
        <v>0</v>
      </c>
      <c r="H28" s="187">
        <f t="shared" si="10"/>
        <v>0</v>
      </c>
      <c r="I28" s="187">
        <f t="shared" si="10"/>
        <v>0</v>
      </c>
      <c r="J28" s="187">
        <f t="shared" si="10"/>
        <v>0</v>
      </c>
      <c r="K28" s="187">
        <f t="shared" si="10"/>
        <v>0</v>
      </c>
      <c r="L28" s="187">
        <f t="shared" si="10"/>
        <v>0</v>
      </c>
      <c r="M28" s="187">
        <f t="shared" si="10"/>
        <v>0</v>
      </c>
      <c r="N28" s="187">
        <f t="shared" si="10"/>
        <v>0</v>
      </c>
      <c r="O28" s="226">
        <f>SUM(C28:N28)</f>
        <v>17945.615999999998</v>
      </c>
      <c r="R28" s="143" t="s">
        <v>14</v>
      </c>
      <c r="S28" s="187">
        <f>SUM(S22:S27)</f>
        <v>4675.7149999999992</v>
      </c>
      <c r="T28" s="187">
        <f>SUM(T22:T27)</f>
        <v>4181.6559999999999</v>
      </c>
      <c r="U28" s="187">
        <f>SUM(U22:U27)</f>
        <v>4194.7929999999997</v>
      </c>
      <c r="V28" s="187">
        <f t="shared" ref="V28:AC28" si="11">SUM(V22:V27)</f>
        <v>4893.4520000000002</v>
      </c>
      <c r="W28" s="187">
        <f t="shared" si="11"/>
        <v>0</v>
      </c>
      <c r="X28" s="187">
        <f t="shared" si="11"/>
        <v>0</v>
      </c>
      <c r="Y28" s="187">
        <f t="shared" si="11"/>
        <v>0</v>
      </c>
      <c r="Z28" s="187">
        <f t="shared" si="11"/>
        <v>0</v>
      </c>
      <c r="AA28" s="187">
        <f t="shared" si="11"/>
        <v>0</v>
      </c>
      <c r="AB28" s="187">
        <f t="shared" si="11"/>
        <v>0</v>
      </c>
      <c r="AC28" s="187">
        <f t="shared" si="11"/>
        <v>0</v>
      </c>
      <c r="AD28" s="187">
        <f>SUM(AD22:AD27)</f>
        <v>0</v>
      </c>
      <c r="AE28" s="226">
        <f>SUM(S28:AD28)</f>
        <v>17945.615999999998</v>
      </c>
    </row>
    <row r="29" spans="2:31" x14ac:dyDescent="0.25"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</row>
    <row r="30" spans="2:31" x14ac:dyDescent="0.25">
      <c r="B30" s="145" t="s">
        <v>68</v>
      </c>
      <c r="C30" s="189"/>
      <c r="D30" s="189"/>
      <c r="E30" s="189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R30" s="145" t="s">
        <v>68</v>
      </c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</row>
    <row r="31" spans="2:31" x14ac:dyDescent="0.25">
      <c r="C31" s="189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</row>
    <row r="32" spans="2:31" x14ac:dyDescent="0.25">
      <c r="B32" s="192" t="s">
        <v>16</v>
      </c>
      <c r="C32" s="183" t="s">
        <v>2</v>
      </c>
      <c r="D32" s="183" t="s">
        <v>3</v>
      </c>
      <c r="E32" s="183" t="s">
        <v>4</v>
      </c>
      <c r="F32" s="193" t="s">
        <v>71</v>
      </c>
      <c r="G32" s="193" t="s">
        <v>72</v>
      </c>
      <c r="H32" s="193" t="s">
        <v>73</v>
      </c>
      <c r="I32" s="193" t="s">
        <v>8</v>
      </c>
      <c r="J32" s="193" t="s">
        <v>9</v>
      </c>
      <c r="K32" s="193" t="s">
        <v>10</v>
      </c>
      <c r="L32" s="193" t="s">
        <v>11</v>
      </c>
      <c r="M32" s="193" t="s">
        <v>12</v>
      </c>
      <c r="N32" s="193" t="s">
        <v>13</v>
      </c>
      <c r="O32" s="194" t="s">
        <v>74</v>
      </c>
      <c r="P32" s="189"/>
      <c r="R32" s="192" t="s">
        <v>16</v>
      </c>
      <c r="S32" s="183" t="s">
        <v>2</v>
      </c>
      <c r="T32" s="183" t="s">
        <v>3</v>
      </c>
      <c r="U32" s="183" t="s">
        <v>4</v>
      </c>
      <c r="V32" s="193" t="s">
        <v>71</v>
      </c>
      <c r="W32" s="193" t="s">
        <v>72</v>
      </c>
      <c r="X32" s="193" t="s">
        <v>73</v>
      </c>
      <c r="Y32" s="193" t="s">
        <v>8</v>
      </c>
      <c r="Z32" s="193" t="s">
        <v>9</v>
      </c>
      <c r="AA32" s="193" t="s">
        <v>10</v>
      </c>
      <c r="AB32" s="193" t="s">
        <v>11</v>
      </c>
      <c r="AC32" s="193" t="s">
        <v>12</v>
      </c>
      <c r="AD32" s="193" t="s">
        <v>13</v>
      </c>
      <c r="AE32" s="194" t="s">
        <v>74</v>
      </c>
    </row>
    <row r="33" spans="1:31" x14ac:dyDescent="0.25">
      <c r="B33" s="148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201"/>
      <c r="R33" s="148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201"/>
    </row>
    <row r="34" spans="1:31" x14ac:dyDescent="0.25">
      <c r="A34" s="95" t="s">
        <v>172</v>
      </c>
      <c r="B34" s="148" t="str">
        <f>+B22</f>
        <v>RESIDENCIAL</v>
      </c>
      <c r="C34" s="185">
        <f>+'ENDE - Camargo'!C34+'ENDE - Uyuni'!C32</f>
        <v>1046.2173399999892</v>
      </c>
      <c r="D34" s="185">
        <f>+'ENDE - Camargo'!D34+'ENDE - Uyuni'!D32</f>
        <v>1037.602599999999</v>
      </c>
      <c r="E34" s="185">
        <f>+'ENDE - Camargo'!E34+'ENDE - Uyuni'!E32</f>
        <v>961.26394000000732</v>
      </c>
      <c r="F34" s="185">
        <f>+'ENDE - Camargo'!F34+'ENDE - Uyuni'!F32</f>
        <v>1040.3519300000116</v>
      </c>
      <c r="G34" s="185">
        <f>+'ENDE - Camargo'!G34+'ENDE - Uyuni'!G32</f>
        <v>0</v>
      </c>
      <c r="H34" s="185">
        <f>+'ENDE - Camargo'!H34+'ENDE - Uyuni'!H32</f>
        <v>0</v>
      </c>
      <c r="I34" s="185">
        <f>+'ENDE - Camargo'!I34+'ENDE - Uyuni'!I32</f>
        <v>0</v>
      </c>
      <c r="J34" s="185">
        <f>+'ENDE - Camargo'!J34+'ENDE - Uyuni'!J32</f>
        <v>0</v>
      </c>
      <c r="K34" s="185">
        <f>+'ENDE - Camargo'!K34+'ENDE - Uyuni'!K32</f>
        <v>0</v>
      </c>
      <c r="L34" s="185">
        <f>+'ENDE - Camargo'!L34+'ENDE - Uyuni'!L32</f>
        <v>0</v>
      </c>
      <c r="M34" s="185">
        <f>+'ENDE - Camargo'!M34+'ENDE - Uyuni'!M32</f>
        <v>0</v>
      </c>
      <c r="N34" s="185">
        <f>+'ENDE - Camargo'!N34+'ENDE - Uyuni'!N32</f>
        <v>0</v>
      </c>
      <c r="O34" s="186">
        <f>SUM(C34:N34)</f>
        <v>4085.4358100000072</v>
      </c>
      <c r="R34" s="148" t="str">
        <f>+B34</f>
        <v>RESIDENCIAL</v>
      </c>
      <c r="S34" s="185">
        <f>+C34*0.87</f>
        <v>910.20908579999059</v>
      </c>
      <c r="T34" s="185">
        <f t="shared" ref="T34:AD39" si="12">+D34*0.87</f>
        <v>902.71426199999917</v>
      </c>
      <c r="U34" s="185">
        <f t="shared" si="12"/>
        <v>836.29962780000642</v>
      </c>
      <c r="V34" s="185">
        <f t="shared" si="12"/>
        <v>905.10617910001008</v>
      </c>
      <c r="W34" s="185">
        <f t="shared" si="12"/>
        <v>0</v>
      </c>
      <c r="X34" s="185">
        <f t="shared" si="12"/>
        <v>0</v>
      </c>
      <c r="Y34" s="185">
        <f t="shared" si="12"/>
        <v>0</v>
      </c>
      <c r="Z34" s="185">
        <f t="shared" si="12"/>
        <v>0</v>
      </c>
      <c r="AA34" s="185">
        <f t="shared" si="12"/>
        <v>0</v>
      </c>
      <c r="AB34" s="185">
        <f t="shared" si="12"/>
        <v>0</v>
      </c>
      <c r="AC34" s="185">
        <f t="shared" si="12"/>
        <v>0</v>
      </c>
      <c r="AD34" s="185">
        <f t="shared" si="12"/>
        <v>0</v>
      </c>
      <c r="AE34" s="186">
        <f>SUM(S34:AD34)</f>
        <v>3554.3291547000063</v>
      </c>
    </row>
    <row r="35" spans="1:31" x14ac:dyDescent="0.25">
      <c r="B35" s="148" t="str">
        <f>+B23</f>
        <v>GENERAL</v>
      </c>
      <c r="C35" s="185">
        <f>+'ENDE - Camargo'!C35+'ENDE - Uyuni'!C33</f>
        <v>942.93655000000217</v>
      </c>
      <c r="D35" s="185">
        <f>+'ENDE - Camargo'!D35+'ENDE - Uyuni'!D33</f>
        <v>970.40702000000056</v>
      </c>
      <c r="E35" s="185">
        <f>+'ENDE - Camargo'!E35+'ENDE - Uyuni'!E33</f>
        <v>902.32808000000341</v>
      </c>
      <c r="F35" s="185">
        <f>+'ENDE - Camargo'!F35+'ENDE - Uyuni'!F33</f>
        <v>998.07057000000168</v>
      </c>
      <c r="G35" s="185">
        <f>+'ENDE - Camargo'!G35+'ENDE - Uyuni'!G33</f>
        <v>0</v>
      </c>
      <c r="H35" s="185">
        <f>+'ENDE - Camargo'!H35+'ENDE - Uyuni'!H33</f>
        <v>0</v>
      </c>
      <c r="I35" s="185">
        <f>+'ENDE - Camargo'!I35+'ENDE - Uyuni'!I33</f>
        <v>0</v>
      </c>
      <c r="J35" s="185">
        <f>+'ENDE - Camargo'!J35+'ENDE - Uyuni'!J33</f>
        <v>0</v>
      </c>
      <c r="K35" s="185">
        <f>+'ENDE - Camargo'!K35+'ENDE - Uyuni'!K33</f>
        <v>0</v>
      </c>
      <c r="L35" s="185">
        <f>+'ENDE - Camargo'!L35+'ENDE - Uyuni'!L33</f>
        <v>0</v>
      </c>
      <c r="M35" s="185">
        <f>+'ENDE - Camargo'!M35+'ENDE - Uyuni'!M33</f>
        <v>0</v>
      </c>
      <c r="N35" s="185">
        <f>+'ENDE - Camargo'!N35+'ENDE - Uyuni'!N33</f>
        <v>0</v>
      </c>
      <c r="O35" s="186">
        <f t="shared" ref="O35:O39" si="13">SUM(C35:N35)</f>
        <v>3813.7422200000078</v>
      </c>
      <c r="R35" s="148" t="str">
        <f t="shared" ref="R35:R38" si="14">+B35</f>
        <v>GENERAL</v>
      </c>
      <c r="S35" s="185">
        <f t="shared" ref="S35:S39" si="15">+C35*0.87</f>
        <v>820.35479850000183</v>
      </c>
      <c r="T35" s="185">
        <f t="shared" si="12"/>
        <v>844.25410740000052</v>
      </c>
      <c r="U35" s="185">
        <f t="shared" si="12"/>
        <v>785.02542960000301</v>
      </c>
      <c r="V35" s="185">
        <f t="shared" si="12"/>
        <v>868.32139590000145</v>
      </c>
      <c r="W35" s="185">
        <f t="shared" si="12"/>
        <v>0</v>
      </c>
      <c r="X35" s="185">
        <f t="shared" si="12"/>
        <v>0</v>
      </c>
      <c r="Y35" s="185">
        <f t="shared" si="12"/>
        <v>0</v>
      </c>
      <c r="Z35" s="185">
        <f t="shared" si="12"/>
        <v>0</v>
      </c>
      <c r="AA35" s="185">
        <f t="shared" si="12"/>
        <v>0</v>
      </c>
      <c r="AB35" s="185">
        <f t="shared" si="12"/>
        <v>0</v>
      </c>
      <c r="AC35" s="185">
        <f t="shared" si="12"/>
        <v>0</v>
      </c>
      <c r="AD35" s="185">
        <f t="shared" si="12"/>
        <v>0</v>
      </c>
      <c r="AE35" s="186">
        <f>SUM(S35:AD35)</f>
        <v>3317.9557314000067</v>
      </c>
    </row>
    <row r="36" spans="1:31" x14ac:dyDescent="0.25">
      <c r="B36" s="148" t="str">
        <f>+B24</f>
        <v>INDUSTRIAL</v>
      </c>
      <c r="C36" s="185">
        <f>+'ENDE - Camargo'!C36+'ENDE - Uyuni'!C34</f>
        <v>1727.80151</v>
      </c>
      <c r="D36" s="185">
        <f>+'ENDE - Camargo'!D36+'ENDE - Uyuni'!D34</f>
        <v>1685.8422599999994</v>
      </c>
      <c r="E36" s="185">
        <f>+'ENDE - Camargo'!E36+'ENDE - Uyuni'!E34</f>
        <v>1654.0269399999997</v>
      </c>
      <c r="F36" s="185">
        <f>+'ENDE - Camargo'!F36+'ENDE - Uyuni'!F34</f>
        <v>1922.7039199999999</v>
      </c>
      <c r="G36" s="185">
        <f>+'ENDE - Camargo'!G36+'ENDE - Uyuni'!G34</f>
        <v>0</v>
      </c>
      <c r="H36" s="185">
        <f>+'ENDE - Camargo'!H36+'ENDE - Uyuni'!H34</f>
        <v>0</v>
      </c>
      <c r="I36" s="185">
        <f>+'ENDE - Camargo'!I36+'ENDE - Uyuni'!I34</f>
        <v>0</v>
      </c>
      <c r="J36" s="185">
        <f>+'ENDE - Camargo'!J36+'ENDE - Uyuni'!J34</f>
        <v>0</v>
      </c>
      <c r="K36" s="185">
        <f>+'ENDE - Camargo'!K36+'ENDE - Uyuni'!K34</f>
        <v>0</v>
      </c>
      <c r="L36" s="185">
        <f>+'ENDE - Camargo'!L36+'ENDE - Uyuni'!L34</f>
        <v>0</v>
      </c>
      <c r="M36" s="185">
        <f>+'ENDE - Camargo'!M36+'ENDE - Uyuni'!M34</f>
        <v>0</v>
      </c>
      <c r="N36" s="185">
        <f>+'ENDE - Camargo'!N36+'ENDE - Uyuni'!N34</f>
        <v>0</v>
      </c>
      <c r="O36" s="186">
        <f t="shared" si="13"/>
        <v>6990.3746299999993</v>
      </c>
      <c r="R36" s="148" t="str">
        <f t="shared" si="14"/>
        <v>INDUSTRIAL</v>
      </c>
      <c r="S36" s="185">
        <f t="shared" si="15"/>
        <v>1503.1873137</v>
      </c>
      <c r="T36" s="185">
        <f t="shared" si="12"/>
        <v>1466.6827661999996</v>
      </c>
      <c r="U36" s="185">
        <f t="shared" si="12"/>
        <v>1439.0034377999998</v>
      </c>
      <c r="V36" s="185">
        <f t="shared" si="12"/>
        <v>1672.7524103999999</v>
      </c>
      <c r="W36" s="185">
        <f t="shared" si="12"/>
        <v>0</v>
      </c>
      <c r="X36" s="185">
        <f t="shared" si="12"/>
        <v>0</v>
      </c>
      <c r="Y36" s="185">
        <f t="shared" si="12"/>
        <v>0</v>
      </c>
      <c r="Z36" s="185">
        <f t="shared" si="12"/>
        <v>0</v>
      </c>
      <c r="AA36" s="185">
        <f t="shared" si="12"/>
        <v>0</v>
      </c>
      <c r="AB36" s="185">
        <f t="shared" si="12"/>
        <v>0</v>
      </c>
      <c r="AC36" s="185">
        <f t="shared" si="12"/>
        <v>0</v>
      </c>
      <c r="AD36" s="185">
        <f t="shared" si="12"/>
        <v>0</v>
      </c>
      <c r="AE36" s="186">
        <f t="shared" ref="AE36:AE39" si="16">SUM(S36:AD36)</f>
        <v>6081.6259281000002</v>
      </c>
    </row>
    <row r="37" spans="1:31" x14ac:dyDescent="0.25">
      <c r="B37" s="148" t="s">
        <v>114</v>
      </c>
      <c r="C37" s="185">
        <f>+'ENDE - Camargo'!C37+'ENDE - Uyuni'!C35</f>
        <v>0</v>
      </c>
      <c r="D37" s="185">
        <f>+'ENDE - Camargo'!D37+'ENDE - Uyuni'!D35</f>
        <v>0</v>
      </c>
      <c r="E37" s="185">
        <f>+'ENDE - Camargo'!E37+'ENDE - Uyuni'!E35</f>
        <v>0</v>
      </c>
      <c r="F37" s="185">
        <f>+'ENDE - Camargo'!F37+'ENDE - Uyuni'!F35</f>
        <v>0</v>
      </c>
      <c r="G37" s="185">
        <f>+'ENDE - Camargo'!G37+'ENDE - Uyuni'!G35</f>
        <v>0</v>
      </c>
      <c r="H37" s="185">
        <f>+'ENDE - Camargo'!H37+'ENDE - Uyuni'!H35</f>
        <v>0</v>
      </c>
      <c r="I37" s="185">
        <f>+'ENDE - Camargo'!I37+'ENDE - Uyuni'!I35</f>
        <v>0</v>
      </c>
      <c r="J37" s="185">
        <f>+'ENDE - Camargo'!J37+'ENDE - Uyuni'!J35</f>
        <v>0</v>
      </c>
      <c r="K37" s="185">
        <f>+'ENDE - Camargo'!K37+'ENDE - Uyuni'!K35</f>
        <v>0</v>
      </c>
      <c r="L37" s="185">
        <f>+'ENDE - Camargo'!L37+'ENDE - Uyuni'!L35</f>
        <v>0</v>
      </c>
      <c r="M37" s="185">
        <f>+'ENDE - Camargo'!M37+'ENDE - Uyuni'!M35</f>
        <v>0</v>
      </c>
      <c r="N37" s="185">
        <f>+'ENDE - Camargo'!N37+'ENDE - Uyuni'!N35</f>
        <v>0</v>
      </c>
      <c r="O37" s="186"/>
      <c r="R37" s="148" t="str">
        <f t="shared" si="14"/>
        <v>MINERÍA</v>
      </c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6"/>
    </row>
    <row r="38" spans="1:31" x14ac:dyDescent="0.25">
      <c r="B38" s="148" t="str">
        <f t="shared" ref="B38" si="17">+B26</f>
        <v>ALUMBRADO PUBLICO</v>
      </c>
      <c r="C38" s="185">
        <f>+'ENDE - Camargo'!C38+'ENDE - Uyuni'!C36</f>
        <v>242.17734999999996</v>
      </c>
      <c r="D38" s="185">
        <f>+'ENDE - Camargo'!D38+'ENDE - Uyuni'!D36</f>
        <v>243.06388999999999</v>
      </c>
      <c r="E38" s="185">
        <f>+'ENDE - Camargo'!E38+'ENDE - Uyuni'!E36</f>
        <v>244.61533999999995</v>
      </c>
      <c r="F38" s="185">
        <f>+'ENDE - Camargo'!F38+'ENDE - Uyuni'!F36</f>
        <v>245.40987000000001</v>
      </c>
      <c r="G38" s="185">
        <f>+'ENDE - Camargo'!G38+'ENDE - Uyuni'!G36</f>
        <v>0</v>
      </c>
      <c r="H38" s="185">
        <f>+'ENDE - Camargo'!H38+'ENDE - Uyuni'!H36</f>
        <v>0</v>
      </c>
      <c r="I38" s="185">
        <f>+'ENDE - Camargo'!I38+'ENDE - Uyuni'!I36</f>
        <v>0</v>
      </c>
      <c r="J38" s="185">
        <f>+'ENDE - Camargo'!J38+'ENDE - Uyuni'!J36</f>
        <v>0</v>
      </c>
      <c r="K38" s="185">
        <f>+'ENDE - Camargo'!K38+'ENDE - Uyuni'!K36</f>
        <v>0</v>
      </c>
      <c r="L38" s="185">
        <f>+'ENDE - Camargo'!L38+'ENDE - Uyuni'!L36</f>
        <v>0</v>
      </c>
      <c r="M38" s="185">
        <f>+'ENDE - Camargo'!M38+'ENDE - Uyuni'!M36</f>
        <v>0</v>
      </c>
      <c r="N38" s="185">
        <f>+'ENDE - Camargo'!N38+'ENDE - Uyuni'!N36</f>
        <v>0</v>
      </c>
      <c r="O38" s="186">
        <f t="shared" si="13"/>
        <v>975.26644999999985</v>
      </c>
      <c r="R38" s="148" t="str">
        <f t="shared" si="14"/>
        <v>ALUMBRADO PUBLICO</v>
      </c>
      <c r="S38" s="185">
        <f t="shared" si="15"/>
        <v>210.69429449999996</v>
      </c>
      <c r="T38" s="185">
        <f t="shared" si="12"/>
        <v>211.46558429999999</v>
      </c>
      <c r="U38" s="185">
        <f t="shared" si="12"/>
        <v>212.81534579999996</v>
      </c>
      <c r="V38" s="185">
        <f t="shared" si="12"/>
        <v>213.5065869</v>
      </c>
      <c r="W38" s="185">
        <f t="shared" si="12"/>
        <v>0</v>
      </c>
      <c r="X38" s="185">
        <f t="shared" si="12"/>
        <v>0</v>
      </c>
      <c r="Y38" s="185">
        <f t="shared" si="12"/>
        <v>0</v>
      </c>
      <c r="Z38" s="185">
        <f t="shared" si="12"/>
        <v>0</v>
      </c>
      <c r="AA38" s="185">
        <f t="shared" si="12"/>
        <v>0</v>
      </c>
      <c r="AB38" s="185">
        <f t="shared" si="12"/>
        <v>0</v>
      </c>
      <c r="AC38" s="185">
        <f t="shared" si="12"/>
        <v>0</v>
      </c>
      <c r="AD38" s="185">
        <f t="shared" si="12"/>
        <v>0</v>
      </c>
      <c r="AE38" s="186">
        <f t="shared" si="16"/>
        <v>848.48181149999994</v>
      </c>
    </row>
    <row r="39" spans="1:31" x14ac:dyDescent="0.25">
      <c r="B39" s="164" t="s">
        <v>67</v>
      </c>
      <c r="C39" s="185">
        <f>+'ENDE - Camargo'!C39+'ENDE - Uyuni'!C37</f>
        <v>187.11997999999997</v>
      </c>
      <c r="D39" s="185">
        <f>+'ENDE - Camargo'!D39+'ENDE - Uyuni'!D37</f>
        <v>123.38153999999999</v>
      </c>
      <c r="E39" s="185">
        <f>+'ENDE - Camargo'!E39+'ENDE - Uyuni'!E37</f>
        <v>108.98178000000001</v>
      </c>
      <c r="F39" s="185">
        <f>+'ENDE - Camargo'!F39+'ENDE - Uyuni'!F37</f>
        <v>103.86735</v>
      </c>
      <c r="G39" s="185">
        <f>+'ENDE - Camargo'!G39+'ENDE - Uyuni'!G37</f>
        <v>0</v>
      </c>
      <c r="H39" s="185">
        <f>+'ENDE - Camargo'!H39+'ENDE - Uyuni'!H37</f>
        <v>0</v>
      </c>
      <c r="I39" s="185">
        <f>+'ENDE - Camargo'!I39+'ENDE - Uyuni'!I37</f>
        <v>0</v>
      </c>
      <c r="J39" s="185">
        <f>+'ENDE - Camargo'!J39+'ENDE - Uyuni'!J37</f>
        <v>0</v>
      </c>
      <c r="K39" s="185">
        <f>+'ENDE - Camargo'!K39+'ENDE - Uyuni'!K37</f>
        <v>0</v>
      </c>
      <c r="L39" s="185">
        <f>+'ENDE - Camargo'!L39+'ENDE - Uyuni'!L37</f>
        <v>0</v>
      </c>
      <c r="M39" s="185">
        <f>+'ENDE - Camargo'!M39+'ENDE - Uyuni'!M37</f>
        <v>0</v>
      </c>
      <c r="N39" s="185">
        <f>+'ENDE - Camargo'!N39+'ENDE - Uyuni'!N37</f>
        <v>0</v>
      </c>
      <c r="O39" s="186">
        <f t="shared" si="13"/>
        <v>523.35064999999997</v>
      </c>
      <c r="R39" s="164" t="s">
        <v>67</v>
      </c>
      <c r="S39" s="185">
        <f t="shared" si="15"/>
        <v>162.79438259999998</v>
      </c>
      <c r="T39" s="185">
        <f t="shared" si="12"/>
        <v>107.34193979999999</v>
      </c>
      <c r="U39" s="185">
        <f t="shared" si="12"/>
        <v>94.81414860000001</v>
      </c>
      <c r="V39" s="185">
        <f t="shared" si="12"/>
        <v>90.364594499999995</v>
      </c>
      <c r="W39" s="185">
        <f t="shared" si="12"/>
        <v>0</v>
      </c>
      <c r="X39" s="185">
        <f t="shared" si="12"/>
        <v>0</v>
      </c>
      <c r="Y39" s="185">
        <f t="shared" si="12"/>
        <v>0</v>
      </c>
      <c r="Z39" s="185">
        <f t="shared" si="12"/>
        <v>0</v>
      </c>
      <c r="AA39" s="185">
        <f t="shared" si="12"/>
        <v>0</v>
      </c>
      <c r="AB39" s="185">
        <f t="shared" si="12"/>
        <v>0</v>
      </c>
      <c r="AC39" s="185">
        <f t="shared" si="12"/>
        <v>0</v>
      </c>
      <c r="AD39" s="185">
        <f t="shared" si="12"/>
        <v>0</v>
      </c>
      <c r="AE39" s="186">
        <f t="shared" si="16"/>
        <v>455.3150655</v>
      </c>
    </row>
    <row r="40" spans="1:31" x14ac:dyDescent="0.25">
      <c r="B40" s="143" t="s">
        <v>14</v>
      </c>
      <c r="C40" s="187">
        <f>SUM(C34:C39)</f>
        <v>4146.252729999992</v>
      </c>
      <c r="D40" s="187">
        <f t="shared" ref="D40:N40" si="18">SUM(D34:D39)</f>
        <v>4060.297309999999</v>
      </c>
      <c r="E40" s="187">
        <f t="shared" si="18"/>
        <v>3871.2160800000106</v>
      </c>
      <c r="F40" s="187">
        <f t="shared" si="18"/>
        <v>4310.4036400000141</v>
      </c>
      <c r="G40" s="187">
        <f t="shared" si="18"/>
        <v>0</v>
      </c>
      <c r="H40" s="187">
        <f t="shared" si="18"/>
        <v>0</v>
      </c>
      <c r="I40" s="187">
        <f t="shared" si="18"/>
        <v>0</v>
      </c>
      <c r="J40" s="187">
        <f t="shared" si="18"/>
        <v>0</v>
      </c>
      <c r="K40" s="187">
        <f t="shared" si="18"/>
        <v>0</v>
      </c>
      <c r="L40" s="187">
        <f t="shared" si="18"/>
        <v>0</v>
      </c>
      <c r="M40" s="187">
        <f t="shared" si="18"/>
        <v>0</v>
      </c>
      <c r="N40" s="187">
        <f t="shared" si="18"/>
        <v>0</v>
      </c>
      <c r="O40" s="226">
        <f>SUM(C40:N40)</f>
        <v>16388.169760000015</v>
      </c>
      <c r="R40" s="143" t="s">
        <v>14</v>
      </c>
      <c r="S40" s="187">
        <f>+SUM(S34:S39)</f>
        <v>3607.2398750999928</v>
      </c>
      <c r="T40" s="187">
        <f>+SUM(T34:T39)</f>
        <v>3532.4586596999993</v>
      </c>
      <c r="U40" s="187">
        <f>+SUM(U34:U39)</f>
        <v>3367.9579896000096</v>
      </c>
      <c r="V40" s="187">
        <f t="shared" ref="V40:AC40" si="19">+SUM(V34:V39)</f>
        <v>3750.0511668000113</v>
      </c>
      <c r="W40" s="187">
        <f t="shared" si="19"/>
        <v>0</v>
      </c>
      <c r="X40" s="187">
        <f t="shared" si="19"/>
        <v>0</v>
      </c>
      <c r="Y40" s="187">
        <f t="shared" si="19"/>
        <v>0</v>
      </c>
      <c r="Z40" s="187">
        <f t="shared" si="19"/>
        <v>0</v>
      </c>
      <c r="AA40" s="187">
        <f t="shared" si="19"/>
        <v>0</v>
      </c>
      <c r="AB40" s="187">
        <f t="shared" si="19"/>
        <v>0</v>
      </c>
      <c r="AC40" s="187">
        <f t="shared" si="19"/>
        <v>0</v>
      </c>
      <c r="AD40" s="187">
        <f>SUM(AD34:AD39)</f>
        <v>0</v>
      </c>
      <c r="AE40" s="226">
        <f>SUM(S40:AD40)</f>
        <v>14257.707691200012</v>
      </c>
    </row>
    <row r="41" spans="1:31" x14ac:dyDescent="0.25">
      <c r="AE41" s="95">
        <f>+AE40/0.87</f>
        <v>16388.169760000015</v>
      </c>
    </row>
    <row r="42" spans="1:31" x14ac:dyDescent="0.25">
      <c r="B42" s="145" t="s">
        <v>27</v>
      </c>
      <c r="R42" s="145" t="s">
        <v>27</v>
      </c>
    </row>
    <row r="44" spans="1:31" x14ac:dyDescent="0.25">
      <c r="B44" s="192" t="s">
        <v>16</v>
      </c>
      <c r="C44" s="183" t="s">
        <v>2</v>
      </c>
      <c r="D44" s="183" t="s">
        <v>3</v>
      </c>
      <c r="E44" s="183" t="s">
        <v>4</v>
      </c>
      <c r="F44" s="193" t="s">
        <v>71</v>
      </c>
      <c r="G44" s="193" t="s">
        <v>72</v>
      </c>
      <c r="H44" s="193" t="s">
        <v>73</v>
      </c>
      <c r="I44" s="193" t="s">
        <v>8</v>
      </c>
      <c r="J44" s="193" t="s">
        <v>9</v>
      </c>
      <c r="K44" s="193" t="s">
        <v>10</v>
      </c>
      <c r="L44" s="193" t="s">
        <v>11</v>
      </c>
      <c r="M44" s="193" t="s">
        <v>12</v>
      </c>
      <c r="N44" s="193" t="s">
        <v>13</v>
      </c>
      <c r="O44" s="194" t="s">
        <v>74</v>
      </c>
      <c r="P44" s="189"/>
      <c r="R44" s="192" t="s">
        <v>16</v>
      </c>
      <c r="S44" s="183" t="s">
        <v>2</v>
      </c>
      <c r="T44" s="183" t="s">
        <v>3</v>
      </c>
      <c r="U44" s="183" t="s">
        <v>4</v>
      </c>
      <c r="V44" s="193" t="s">
        <v>71</v>
      </c>
      <c r="W44" s="193" t="s">
        <v>72</v>
      </c>
      <c r="X44" s="193" t="s">
        <v>73</v>
      </c>
      <c r="Y44" s="193" t="s">
        <v>8</v>
      </c>
      <c r="Z44" s="193" t="s">
        <v>9</v>
      </c>
      <c r="AA44" s="193" t="s">
        <v>10</v>
      </c>
      <c r="AB44" s="193" t="s">
        <v>11</v>
      </c>
      <c r="AC44" s="193" t="s">
        <v>12</v>
      </c>
      <c r="AD44" s="193" t="s">
        <v>13</v>
      </c>
      <c r="AE44" s="194" t="s">
        <v>74</v>
      </c>
    </row>
    <row r="45" spans="1:31" x14ac:dyDescent="0.25">
      <c r="B45" s="148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201"/>
      <c r="R45" s="148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201"/>
    </row>
    <row r="46" spans="1:31" x14ac:dyDescent="0.25">
      <c r="B46" s="148" t="str">
        <f>+B34</f>
        <v>RESIDENCIAL</v>
      </c>
      <c r="C46" s="185">
        <f t="shared" ref="C46" si="20">+C34/C$79</f>
        <v>150.31858333333179</v>
      </c>
      <c r="D46" s="185">
        <f t="shared" ref="D46:N46" si="21">+D34/D$79</f>
        <v>149.0808333333332</v>
      </c>
      <c r="E46" s="185">
        <f t="shared" si="21"/>
        <v>138.11263505747232</v>
      </c>
      <c r="F46" s="185">
        <f t="shared" si="21"/>
        <v>149.47585201149593</v>
      </c>
      <c r="G46" s="185">
        <f t="shared" si="21"/>
        <v>0</v>
      </c>
      <c r="H46" s="185">
        <f t="shared" si="21"/>
        <v>0</v>
      </c>
      <c r="I46" s="185">
        <f t="shared" si="21"/>
        <v>0</v>
      </c>
      <c r="J46" s="185">
        <f t="shared" si="21"/>
        <v>0</v>
      </c>
      <c r="K46" s="185">
        <f t="shared" si="21"/>
        <v>0</v>
      </c>
      <c r="L46" s="185">
        <f t="shared" si="21"/>
        <v>0</v>
      </c>
      <c r="M46" s="185">
        <f t="shared" si="21"/>
        <v>0</v>
      </c>
      <c r="N46" s="185">
        <f t="shared" si="21"/>
        <v>0</v>
      </c>
      <c r="O46" s="186">
        <f>SUM(C46:N46)</f>
        <v>586.98790373563327</v>
      </c>
      <c r="R46" s="148" t="str">
        <f>+B46</f>
        <v>RESIDENCIAL</v>
      </c>
      <c r="S46" s="185">
        <f>+S34/$S$79</f>
        <v>130.77716749999865</v>
      </c>
      <c r="T46" s="185">
        <f>+T34/$T$79</f>
        <v>129.70032499999988</v>
      </c>
      <c r="U46" s="185">
        <f>+U34/$U$79</f>
        <v>120.15799250000093</v>
      </c>
      <c r="V46" s="185">
        <f t="shared" ref="V46:AD48" si="22">+V34/V$79</f>
        <v>130.04399125000145</v>
      </c>
      <c r="W46" s="185">
        <f t="shared" si="22"/>
        <v>0</v>
      </c>
      <c r="X46" s="185">
        <f t="shared" si="22"/>
        <v>0</v>
      </c>
      <c r="Y46" s="185">
        <f t="shared" si="22"/>
        <v>0</v>
      </c>
      <c r="Z46" s="185">
        <f t="shared" si="22"/>
        <v>0</v>
      </c>
      <c r="AA46" s="185">
        <f t="shared" si="22"/>
        <v>0</v>
      </c>
      <c r="AB46" s="185">
        <f t="shared" si="22"/>
        <v>0</v>
      </c>
      <c r="AC46" s="185">
        <f t="shared" si="22"/>
        <v>0</v>
      </c>
      <c r="AD46" s="185">
        <f t="shared" si="22"/>
        <v>0</v>
      </c>
      <c r="AE46" s="186">
        <f>SUM(S46:AD46)</f>
        <v>510.67947625000096</v>
      </c>
    </row>
    <row r="47" spans="1:31" x14ac:dyDescent="0.25">
      <c r="B47" s="148" t="str">
        <f>+B35</f>
        <v>GENERAL</v>
      </c>
      <c r="C47" s="185">
        <f t="shared" ref="C47:N47" si="23">+C35/C$79</f>
        <v>135.4793893678164</v>
      </c>
      <c r="D47" s="185">
        <f t="shared" si="23"/>
        <v>139.42629597701156</v>
      </c>
      <c r="E47" s="185">
        <f t="shared" si="23"/>
        <v>129.64483908046026</v>
      </c>
      <c r="F47" s="185">
        <f t="shared" si="23"/>
        <v>143.40094396551748</v>
      </c>
      <c r="G47" s="185">
        <f t="shared" si="23"/>
        <v>0</v>
      </c>
      <c r="H47" s="185">
        <f t="shared" si="23"/>
        <v>0</v>
      </c>
      <c r="I47" s="185">
        <f t="shared" si="23"/>
        <v>0</v>
      </c>
      <c r="J47" s="185">
        <f t="shared" si="23"/>
        <v>0</v>
      </c>
      <c r="K47" s="185">
        <f t="shared" si="23"/>
        <v>0</v>
      </c>
      <c r="L47" s="185">
        <f t="shared" si="23"/>
        <v>0</v>
      </c>
      <c r="M47" s="185">
        <f t="shared" si="23"/>
        <v>0</v>
      </c>
      <c r="N47" s="185">
        <f t="shared" si="23"/>
        <v>0</v>
      </c>
      <c r="O47" s="186">
        <f t="shared" ref="O47:O51" si="24">SUM(C47:N47)</f>
        <v>547.95146839080564</v>
      </c>
      <c r="R47" s="148" t="str">
        <f t="shared" ref="R47:R50" si="25">+B47</f>
        <v>GENERAL</v>
      </c>
      <c r="S47" s="185">
        <f>+S35/$S$79</f>
        <v>117.86706875000026</v>
      </c>
      <c r="T47" s="185">
        <f>+T35/$T$79</f>
        <v>121.30087750000007</v>
      </c>
      <c r="U47" s="185">
        <f>+U35/$U$79</f>
        <v>112.79101000000043</v>
      </c>
      <c r="V47" s="185">
        <f t="shared" si="22"/>
        <v>124.75882125000021</v>
      </c>
      <c r="W47" s="185">
        <f t="shared" si="22"/>
        <v>0</v>
      </c>
      <c r="X47" s="185">
        <f t="shared" si="22"/>
        <v>0</v>
      </c>
      <c r="Y47" s="185">
        <f t="shared" si="22"/>
        <v>0</v>
      </c>
      <c r="Z47" s="185">
        <f t="shared" si="22"/>
        <v>0</v>
      </c>
      <c r="AA47" s="185">
        <f t="shared" si="22"/>
        <v>0</v>
      </c>
      <c r="AB47" s="185">
        <f t="shared" si="22"/>
        <v>0</v>
      </c>
      <c r="AC47" s="185">
        <f t="shared" si="22"/>
        <v>0</v>
      </c>
      <c r="AD47" s="185">
        <f t="shared" si="22"/>
        <v>0</v>
      </c>
      <c r="AE47" s="186">
        <f t="shared" ref="AE47:AE51" si="26">SUM(S47:AD47)</f>
        <v>476.71777750000098</v>
      </c>
    </row>
    <row r="48" spans="1:31" x14ac:dyDescent="0.25">
      <c r="B48" s="148" t="str">
        <f>+B36</f>
        <v>INDUSTRIAL</v>
      </c>
      <c r="C48" s="185">
        <f t="shared" ref="C48:N48" si="27">+C36/C$79</f>
        <v>248.24734339080459</v>
      </c>
      <c r="D48" s="185">
        <f t="shared" si="27"/>
        <v>242.21871551724129</v>
      </c>
      <c r="E48" s="185">
        <f t="shared" si="27"/>
        <v>237.64754885057468</v>
      </c>
      <c r="F48" s="185">
        <f t="shared" si="27"/>
        <v>276.25056321839082</v>
      </c>
      <c r="G48" s="185">
        <f t="shared" si="27"/>
        <v>0</v>
      </c>
      <c r="H48" s="185">
        <f t="shared" si="27"/>
        <v>0</v>
      </c>
      <c r="I48" s="185">
        <f t="shared" si="27"/>
        <v>0</v>
      </c>
      <c r="J48" s="185">
        <f t="shared" si="27"/>
        <v>0</v>
      </c>
      <c r="K48" s="185">
        <f t="shared" si="27"/>
        <v>0</v>
      </c>
      <c r="L48" s="185">
        <f t="shared" si="27"/>
        <v>0</v>
      </c>
      <c r="M48" s="185">
        <f t="shared" si="27"/>
        <v>0</v>
      </c>
      <c r="N48" s="185">
        <f t="shared" si="27"/>
        <v>0</v>
      </c>
      <c r="O48" s="186">
        <f t="shared" si="24"/>
        <v>1004.3641709770113</v>
      </c>
      <c r="R48" s="148" t="str">
        <f t="shared" si="25"/>
        <v>INDUSTRIAL</v>
      </c>
      <c r="S48" s="185">
        <f>+S36/$S$79</f>
        <v>215.97518875</v>
      </c>
      <c r="T48" s="185">
        <f>+T36/$T$79</f>
        <v>210.73028249999993</v>
      </c>
      <c r="U48" s="185">
        <f>+U36/$U$79</f>
        <v>206.75336749999997</v>
      </c>
      <c r="V48" s="185">
        <f t="shared" si="22"/>
        <v>240.33798999999999</v>
      </c>
      <c r="W48" s="185">
        <f t="shared" si="22"/>
        <v>0</v>
      </c>
      <c r="X48" s="185">
        <f t="shared" si="22"/>
        <v>0</v>
      </c>
      <c r="Y48" s="185">
        <f t="shared" si="22"/>
        <v>0</v>
      </c>
      <c r="Z48" s="185">
        <f t="shared" si="22"/>
        <v>0</v>
      </c>
      <c r="AA48" s="185">
        <f t="shared" si="22"/>
        <v>0</v>
      </c>
      <c r="AB48" s="185">
        <f t="shared" si="22"/>
        <v>0</v>
      </c>
      <c r="AC48" s="185">
        <f t="shared" si="22"/>
        <v>0</v>
      </c>
      <c r="AD48" s="185">
        <f t="shared" si="22"/>
        <v>0</v>
      </c>
      <c r="AE48" s="186">
        <f t="shared" si="26"/>
        <v>873.79682874999992</v>
      </c>
    </row>
    <row r="49" spans="2:31" x14ac:dyDescent="0.25">
      <c r="B49" s="148" t="s">
        <v>114</v>
      </c>
      <c r="C49" s="185">
        <f t="shared" ref="C49:N49" si="28">+C37/C$79</f>
        <v>0</v>
      </c>
      <c r="D49" s="185">
        <f t="shared" si="28"/>
        <v>0</v>
      </c>
      <c r="E49" s="185">
        <f t="shared" si="28"/>
        <v>0</v>
      </c>
      <c r="F49" s="185">
        <f t="shared" si="28"/>
        <v>0</v>
      </c>
      <c r="G49" s="185">
        <f t="shared" si="28"/>
        <v>0</v>
      </c>
      <c r="H49" s="185">
        <f t="shared" si="28"/>
        <v>0</v>
      </c>
      <c r="I49" s="185">
        <f t="shared" si="28"/>
        <v>0</v>
      </c>
      <c r="J49" s="185">
        <f t="shared" si="28"/>
        <v>0</v>
      </c>
      <c r="K49" s="185">
        <f t="shared" si="28"/>
        <v>0</v>
      </c>
      <c r="L49" s="185">
        <f t="shared" si="28"/>
        <v>0</v>
      </c>
      <c r="M49" s="185">
        <f t="shared" si="28"/>
        <v>0</v>
      </c>
      <c r="N49" s="185">
        <f t="shared" si="28"/>
        <v>0</v>
      </c>
      <c r="O49" s="186"/>
      <c r="R49" s="148" t="str">
        <f t="shared" si="25"/>
        <v>MINERÍA</v>
      </c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6"/>
    </row>
    <row r="50" spans="2:31" x14ac:dyDescent="0.25">
      <c r="B50" s="148" t="str">
        <f t="shared" ref="B50" si="29">+B38</f>
        <v>ALUMBRADO PUBLICO</v>
      </c>
      <c r="C50" s="185">
        <f t="shared" ref="C50:N50" si="30">+C38/C$79</f>
        <v>34.795596264367809</v>
      </c>
      <c r="D50" s="185">
        <f t="shared" si="30"/>
        <v>34.922972701149426</v>
      </c>
      <c r="E50" s="185">
        <f t="shared" si="30"/>
        <v>35.145882183908036</v>
      </c>
      <c r="F50" s="185">
        <f t="shared" si="30"/>
        <v>35.260038793103448</v>
      </c>
      <c r="G50" s="185">
        <f t="shared" si="30"/>
        <v>0</v>
      </c>
      <c r="H50" s="185">
        <f t="shared" si="30"/>
        <v>0</v>
      </c>
      <c r="I50" s="185">
        <f t="shared" si="30"/>
        <v>0</v>
      </c>
      <c r="J50" s="185">
        <f t="shared" si="30"/>
        <v>0</v>
      </c>
      <c r="K50" s="185">
        <f t="shared" si="30"/>
        <v>0</v>
      </c>
      <c r="L50" s="185">
        <f t="shared" si="30"/>
        <v>0</v>
      </c>
      <c r="M50" s="185">
        <f t="shared" si="30"/>
        <v>0</v>
      </c>
      <c r="N50" s="185">
        <f t="shared" si="30"/>
        <v>0</v>
      </c>
      <c r="O50" s="186">
        <f t="shared" si="24"/>
        <v>140.12448994252873</v>
      </c>
      <c r="R50" s="148" t="str">
        <f t="shared" si="25"/>
        <v>ALUMBRADO PUBLICO</v>
      </c>
      <c r="S50" s="185">
        <f>+S38/$S$79</f>
        <v>30.272168749999995</v>
      </c>
      <c r="T50" s="185">
        <f>+T38/$T$79</f>
        <v>30.382986249999998</v>
      </c>
      <c r="U50" s="185">
        <f>+U38/$U$79</f>
        <v>30.576917499999993</v>
      </c>
      <c r="V50" s="185">
        <f t="shared" ref="V50:AD50" si="31">+V38/V$79</f>
        <v>30.676233750000002</v>
      </c>
      <c r="W50" s="185">
        <f t="shared" si="31"/>
        <v>0</v>
      </c>
      <c r="X50" s="185">
        <f t="shared" si="31"/>
        <v>0</v>
      </c>
      <c r="Y50" s="185">
        <f t="shared" si="31"/>
        <v>0</v>
      </c>
      <c r="Z50" s="185">
        <f t="shared" si="31"/>
        <v>0</v>
      </c>
      <c r="AA50" s="185">
        <f t="shared" si="31"/>
        <v>0</v>
      </c>
      <c r="AB50" s="185">
        <f t="shared" si="31"/>
        <v>0</v>
      </c>
      <c r="AC50" s="185">
        <f t="shared" si="31"/>
        <v>0</v>
      </c>
      <c r="AD50" s="185">
        <f t="shared" si="31"/>
        <v>0</v>
      </c>
      <c r="AE50" s="186">
        <f t="shared" si="26"/>
        <v>121.90830624999998</v>
      </c>
    </row>
    <row r="51" spans="2:31" x14ac:dyDescent="0.25">
      <c r="B51" s="164" t="s">
        <v>67</v>
      </c>
      <c r="C51" s="185">
        <f t="shared" ref="C51:N51" si="32">+C39/C$79</f>
        <v>26.885054597701146</v>
      </c>
      <c r="D51" s="185">
        <f t="shared" si="32"/>
        <v>17.727232758620687</v>
      </c>
      <c r="E51" s="185">
        <f t="shared" si="32"/>
        <v>15.658301724137933</v>
      </c>
      <c r="F51" s="185">
        <f t="shared" si="32"/>
        <v>14.923469827586207</v>
      </c>
      <c r="G51" s="185">
        <f t="shared" si="32"/>
        <v>0</v>
      </c>
      <c r="H51" s="185">
        <f t="shared" si="32"/>
        <v>0</v>
      </c>
      <c r="I51" s="185">
        <f t="shared" si="32"/>
        <v>0</v>
      </c>
      <c r="J51" s="185">
        <f t="shared" si="32"/>
        <v>0</v>
      </c>
      <c r="K51" s="185">
        <f t="shared" si="32"/>
        <v>0</v>
      </c>
      <c r="L51" s="185">
        <f t="shared" si="32"/>
        <v>0</v>
      </c>
      <c r="M51" s="185">
        <f t="shared" si="32"/>
        <v>0</v>
      </c>
      <c r="N51" s="185">
        <f t="shared" si="32"/>
        <v>0</v>
      </c>
      <c r="O51" s="186">
        <f t="shared" si="24"/>
        <v>75.194058908045974</v>
      </c>
      <c r="R51" s="164" t="s">
        <v>67</v>
      </c>
      <c r="S51" s="189">
        <f>+S39/S79</f>
        <v>23.389997499999996</v>
      </c>
      <c r="T51" s="189">
        <f t="shared" ref="T51:AD51" si="33">+T39/T79</f>
        <v>15.422692499999998</v>
      </c>
      <c r="U51" s="189">
        <f t="shared" si="33"/>
        <v>13.622722500000002</v>
      </c>
      <c r="V51" s="189">
        <f t="shared" si="33"/>
        <v>12.98341875</v>
      </c>
      <c r="W51" s="189">
        <f t="shared" si="33"/>
        <v>0</v>
      </c>
      <c r="X51" s="189">
        <f t="shared" si="33"/>
        <v>0</v>
      </c>
      <c r="Y51" s="189">
        <f t="shared" si="33"/>
        <v>0</v>
      </c>
      <c r="Z51" s="189">
        <f t="shared" si="33"/>
        <v>0</v>
      </c>
      <c r="AA51" s="189">
        <f t="shared" si="33"/>
        <v>0</v>
      </c>
      <c r="AB51" s="189">
        <f t="shared" si="33"/>
        <v>0</v>
      </c>
      <c r="AC51" s="189">
        <f t="shared" si="33"/>
        <v>0</v>
      </c>
      <c r="AD51" s="189">
        <f t="shared" si="33"/>
        <v>0</v>
      </c>
      <c r="AE51" s="186">
        <f t="shared" si="26"/>
        <v>65.418831249999997</v>
      </c>
    </row>
    <row r="52" spans="2:31" x14ac:dyDescent="0.25">
      <c r="B52" s="143" t="s">
        <v>14</v>
      </c>
      <c r="C52" s="187">
        <f>SUM(C46:C51)</f>
        <v>595.72596695402171</v>
      </c>
      <c r="D52" s="187">
        <f t="shared" ref="D52:N52" si="34">SUM(D46:D51)</f>
        <v>583.37605028735629</v>
      </c>
      <c r="E52" s="187">
        <f t="shared" si="34"/>
        <v>556.20920689655327</v>
      </c>
      <c r="F52" s="187">
        <f t="shared" si="34"/>
        <v>619.31086781609406</v>
      </c>
      <c r="G52" s="187">
        <f t="shared" si="34"/>
        <v>0</v>
      </c>
      <c r="H52" s="187">
        <f t="shared" si="34"/>
        <v>0</v>
      </c>
      <c r="I52" s="187">
        <f t="shared" si="34"/>
        <v>0</v>
      </c>
      <c r="J52" s="187">
        <f t="shared" si="34"/>
        <v>0</v>
      </c>
      <c r="K52" s="187">
        <f t="shared" si="34"/>
        <v>0</v>
      </c>
      <c r="L52" s="187">
        <f t="shared" si="34"/>
        <v>0</v>
      </c>
      <c r="M52" s="187">
        <f t="shared" si="34"/>
        <v>0</v>
      </c>
      <c r="N52" s="187">
        <f t="shared" si="34"/>
        <v>0</v>
      </c>
      <c r="O52" s="226">
        <f>SUM(C52:N52)</f>
        <v>2354.6220919540256</v>
      </c>
      <c r="R52" s="143" t="s">
        <v>14</v>
      </c>
      <c r="S52" s="187">
        <f>SUM(S46:S51)</f>
        <v>518.281591249999</v>
      </c>
      <c r="T52" s="187">
        <f>SUM(T46:T51)</f>
        <v>507.53716374999988</v>
      </c>
      <c r="U52" s="187">
        <f>SUM(U46:U51)</f>
        <v>483.90201000000133</v>
      </c>
      <c r="V52" s="187">
        <f t="shared" ref="V52:AC52" si="35">SUM(V46:V51)</f>
        <v>538.80045500000176</v>
      </c>
      <c r="W52" s="187">
        <f t="shared" si="35"/>
        <v>0</v>
      </c>
      <c r="X52" s="187">
        <f t="shared" si="35"/>
        <v>0</v>
      </c>
      <c r="Y52" s="187">
        <f t="shared" si="35"/>
        <v>0</v>
      </c>
      <c r="Z52" s="187">
        <f t="shared" si="35"/>
        <v>0</v>
      </c>
      <c r="AA52" s="187">
        <f t="shared" si="35"/>
        <v>0</v>
      </c>
      <c r="AB52" s="187">
        <f t="shared" si="35"/>
        <v>0</v>
      </c>
      <c r="AC52" s="187">
        <f t="shared" si="35"/>
        <v>0</v>
      </c>
      <c r="AD52" s="187">
        <f>SUM(AD46:AD51)</f>
        <v>0</v>
      </c>
      <c r="AE52" s="226">
        <f>SUM(S52:AD52)</f>
        <v>2048.5212200000019</v>
      </c>
    </row>
    <row r="53" spans="2:31" x14ac:dyDescent="0.25">
      <c r="AE53" s="95">
        <f>+AE52/0.87</f>
        <v>2354.6220919540251</v>
      </c>
    </row>
    <row r="54" spans="2:31" x14ac:dyDescent="0.25">
      <c r="B54" s="145" t="s">
        <v>28</v>
      </c>
      <c r="R54" s="145" t="s">
        <v>28</v>
      </c>
    </row>
    <row r="56" spans="2:31" x14ac:dyDescent="0.25">
      <c r="B56" s="192" t="s">
        <v>16</v>
      </c>
      <c r="C56" s="183" t="s">
        <v>2</v>
      </c>
      <c r="D56" s="183" t="s">
        <v>3</v>
      </c>
      <c r="E56" s="183" t="s">
        <v>4</v>
      </c>
      <c r="F56" s="193" t="s">
        <v>71</v>
      </c>
      <c r="G56" s="193" t="s">
        <v>72</v>
      </c>
      <c r="H56" s="193" t="s">
        <v>73</v>
      </c>
      <c r="I56" s="193" t="s">
        <v>8</v>
      </c>
      <c r="J56" s="193" t="s">
        <v>9</v>
      </c>
      <c r="K56" s="193" t="s">
        <v>10</v>
      </c>
      <c r="L56" s="193" t="s">
        <v>11</v>
      </c>
      <c r="M56" s="193" t="s">
        <v>12</v>
      </c>
      <c r="N56" s="193" t="s">
        <v>13</v>
      </c>
      <c r="O56" s="194" t="s">
        <v>74</v>
      </c>
      <c r="P56" s="189"/>
      <c r="R56" s="192" t="s">
        <v>16</v>
      </c>
      <c r="S56" s="183" t="s">
        <v>2</v>
      </c>
      <c r="T56" s="183" t="s">
        <v>3</v>
      </c>
      <c r="U56" s="183" t="s">
        <v>4</v>
      </c>
      <c r="V56" s="193" t="s">
        <v>71</v>
      </c>
      <c r="W56" s="193" t="s">
        <v>72</v>
      </c>
      <c r="X56" s="193" t="s">
        <v>73</v>
      </c>
      <c r="Y56" s="193" t="s">
        <v>8</v>
      </c>
      <c r="Z56" s="193" t="s">
        <v>9</v>
      </c>
      <c r="AA56" s="193" t="s">
        <v>10</v>
      </c>
      <c r="AB56" s="193" t="s">
        <v>11</v>
      </c>
      <c r="AC56" s="193" t="s">
        <v>12</v>
      </c>
      <c r="AD56" s="193" t="s">
        <v>13</v>
      </c>
      <c r="AE56" s="194" t="s">
        <v>74</v>
      </c>
    </row>
    <row r="57" spans="2:31" x14ac:dyDescent="0.25">
      <c r="B57" s="148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201"/>
      <c r="R57" s="148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201"/>
    </row>
    <row r="58" spans="2:31" x14ac:dyDescent="0.25">
      <c r="B58" s="148" t="str">
        <f>+B46</f>
        <v>RESIDENCIAL</v>
      </c>
      <c r="C58" s="185">
        <f>+C34/C22*100</f>
        <v>94.946754648111067</v>
      </c>
      <c r="D58" s="185">
        <f t="shared" ref="D58:N58" si="36">+D34/D22*100</f>
        <v>95.393400256870081</v>
      </c>
      <c r="E58" s="185">
        <f t="shared" si="36"/>
        <v>97.233592922610484</v>
      </c>
      <c r="F58" s="185">
        <f t="shared" si="36"/>
        <v>96.171090581010759</v>
      </c>
      <c r="G58" s="185" t="e">
        <f t="shared" si="36"/>
        <v>#DIV/0!</v>
      </c>
      <c r="H58" s="185" t="e">
        <f t="shared" si="36"/>
        <v>#DIV/0!</v>
      </c>
      <c r="I58" s="185" t="e">
        <f t="shared" si="36"/>
        <v>#DIV/0!</v>
      </c>
      <c r="J58" s="185" t="e">
        <f t="shared" si="36"/>
        <v>#DIV/0!</v>
      </c>
      <c r="K58" s="185" t="e">
        <f t="shared" si="36"/>
        <v>#DIV/0!</v>
      </c>
      <c r="L58" s="185" t="e">
        <f t="shared" si="36"/>
        <v>#DIV/0!</v>
      </c>
      <c r="M58" s="185" t="e">
        <f t="shared" si="36"/>
        <v>#DIV/0!</v>
      </c>
      <c r="N58" s="185" t="e">
        <f t="shared" si="36"/>
        <v>#DIV/0!</v>
      </c>
      <c r="O58" s="186">
        <f>+O34/O22*100</f>
        <v>95.902406647147231</v>
      </c>
      <c r="R58" s="148" t="str">
        <f>+B58</f>
        <v>RESIDENCIAL</v>
      </c>
      <c r="S58" s="185">
        <f>+S34/S22*100</f>
        <v>82.603676543856622</v>
      </c>
      <c r="T58" s="185">
        <f t="shared" ref="T58:AE59" si="37">+T34/T22*100</f>
        <v>82.992258223476966</v>
      </c>
      <c r="U58" s="185">
        <f t="shared" si="37"/>
        <v>84.593225842671131</v>
      </c>
      <c r="V58" s="185">
        <f t="shared" si="37"/>
        <v>83.668848805479357</v>
      </c>
      <c r="W58" s="185" t="e">
        <f t="shared" si="37"/>
        <v>#DIV/0!</v>
      </c>
      <c r="X58" s="185" t="e">
        <f t="shared" si="37"/>
        <v>#DIV/0!</v>
      </c>
      <c r="Y58" s="185" t="e">
        <f t="shared" si="37"/>
        <v>#DIV/0!</v>
      </c>
      <c r="Z58" s="185" t="e">
        <f t="shared" si="37"/>
        <v>#DIV/0!</v>
      </c>
      <c r="AA58" s="185" t="e">
        <f t="shared" si="37"/>
        <v>#DIV/0!</v>
      </c>
      <c r="AB58" s="185" t="e">
        <f t="shared" si="37"/>
        <v>#DIV/0!</v>
      </c>
      <c r="AC58" s="185" t="e">
        <f t="shared" si="37"/>
        <v>#DIV/0!</v>
      </c>
      <c r="AD58" s="185" t="e">
        <f t="shared" si="37"/>
        <v>#DIV/0!</v>
      </c>
      <c r="AE58" s="186">
        <f t="shared" si="37"/>
        <v>83.43509378301809</v>
      </c>
    </row>
    <row r="59" spans="2:31" x14ac:dyDescent="0.25">
      <c r="B59" s="148" t="str">
        <f>+B47</f>
        <v>GENERAL</v>
      </c>
      <c r="C59" s="185">
        <f t="shared" ref="C59:N63" si="38">+C35/C23*100</f>
        <v>153.64704914266383</v>
      </c>
      <c r="D59" s="185">
        <f t="shared" si="38"/>
        <v>153.27354802636472</v>
      </c>
      <c r="E59" s="185">
        <f t="shared" si="38"/>
        <v>155.61566214361162</v>
      </c>
      <c r="F59" s="185">
        <f t="shared" si="38"/>
        <v>154.56540767228279</v>
      </c>
      <c r="G59" s="185" t="e">
        <f t="shared" si="38"/>
        <v>#DIV/0!</v>
      </c>
      <c r="H59" s="185" t="e">
        <f t="shared" si="38"/>
        <v>#DIV/0!</v>
      </c>
      <c r="I59" s="185" t="e">
        <f t="shared" si="38"/>
        <v>#DIV/0!</v>
      </c>
      <c r="J59" s="185" t="e">
        <f t="shared" si="38"/>
        <v>#DIV/0!</v>
      </c>
      <c r="K59" s="185" t="e">
        <f t="shared" si="38"/>
        <v>#DIV/0!</v>
      </c>
      <c r="L59" s="185" t="e">
        <f t="shared" si="38"/>
        <v>#DIV/0!</v>
      </c>
      <c r="M59" s="185" t="e">
        <f t="shared" si="38"/>
        <v>#DIV/0!</v>
      </c>
      <c r="N59" s="185" t="e">
        <f t="shared" si="38"/>
        <v>#DIV/0!</v>
      </c>
      <c r="O59" s="186">
        <f>+O35/O23*100</f>
        <v>154.25294987249234</v>
      </c>
      <c r="R59" s="148" t="str">
        <f t="shared" ref="R59:R62" si="39">+B59</f>
        <v>GENERAL</v>
      </c>
      <c r="S59" s="185">
        <f>+S35/S23*100</f>
        <v>133.67293275411754</v>
      </c>
      <c r="T59" s="185">
        <f t="shared" si="37"/>
        <v>133.34798678293731</v>
      </c>
      <c r="U59" s="185">
        <f t="shared" si="37"/>
        <v>135.3856260649421</v>
      </c>
      <c r="V59" s="185">
        <f t="shared" si="37"/>
        <v>134.47190467488605</v>
      </c>
      <c r="W59" s="185" t="e">
        <f t="shared" si="37"/>
        <v>#DIV/0!</v>
      </c>
      <c r="X59" s="185" t="e">
        <f t="shared" si="37"/>
        <v>#DIV/0!</v>
      </c>
      <c r="Y59" s="185" t="e">
        <f t="shared" si="37"/>
        <v>#DIV/0!</v>
      </c>
      <c r="Z59" s="185" t="e">
        <f t="shared" si="37"/>
        <v>#DIV/0!</v>
      </c>
      <c r="AA59" s="185" t="e">
        <f t="shared" si="37"/>
        <v>#DIV/0!</v>
      </c>
      <c r="AB59" s="185" t="e">
        <f t="shared" si="37"/>
        <v>#DIV/0!</v>
      </c>
      <c r="AC59" s="185" t="e">
        <f t="shared" si="37"/>
        <v>#DIV/0!</v>
      </c>
      <c r="AD59" s="185" t="e">
        <f t="shared" si="37"/>
        <v>#DIV/0!</v>
      </c>
      <c r="AE59" s="186">
        <f>+AE35/AE23*100</f>
        <v>134.20006638906835</v>
      </c>
    </row>
    <row r="60" spans="2:31" x14ac:dyDescent="0.25">
      <c r="B60" s="148" t="str">
        <f>+B48</f>
        <v>INDUSTRIAL</v>
      </c>
      <c r="C60" s="185">
        <f t="shared" si="38"/>
        <v>70.927521233492484</v>
      </c>
      <c r="D60" s="185">
        <f t="shared" si="38"/>
        <v>83.357302530768663</v>
      </c>
      <c r="E60" s="185">
        <f t="shared" si="38"/>
        <v>74.512833657988949</v>
      </c>
      <c r="F60" s="185">
        <f t="shared" si="38"/>
        <v>69.719617980640848</v>
      </c>
      <c r="G60" s="185" t="e">
        <f t="shared" si="38"/>
        <v>#DIV/0!</v>
      </c>
      <c r="H60" s="185" t="e">
        <f t="shared" si="38"/>
        <v>#DIV/0!</v>
      </c>
      <c r="I60" s="185" t="e">
        <f t="shared" si="38"/>
        <v>#DIV/0!</v>
      </c>
      <c r="J60" s="185" t="e">
        <f t="shared" si="38"/>
        <v>#DIV/0!</v>
      </c>
      <c r="K60" s="185" t="e">
        <f t="shared" si="38"/>
        <v>#DIV/0!</v>
      </c>
      <c r="L60" s="185" t="e">
        <f t="shared" si="38"/>
        <v>#DIV/0!</v>
      </c>
      <c r="M60" s="185" t="e">
        <f t="shared" si="38"/>
        <v>#DIV/0!</v>
      </c>
      <c r="N60" s="185" t="e">
        <f t="shared" si="38"/>
        <v>#DIV/0!</v>
      </c>
      <c r="O60" s="186">
        <f t="shared" ref="O60" si="40">+O36/O24*100</f>
        <v>74.082024329606838</v>
      </c>
      <c r="R60" s="148" t="str">
        <f t="shared" si="39"/>
        <v>INDUSTRIAL</v>
      </c>
      <c r="S60" s="185">
        <f t="shared" ref="S60:AD60" si="41">+S36/S24*100</f>
        <v>61.706943473138452</v>
      </c>
      <c r="T60" s="185">
        <f t="shared" si="41"/>
        <v>72.520853201768745</v>
      </c>
      <c r="U60" s="185">
        <f t="shared" si="41"/>
        <v>64.82616528245039</v>
      </c>
      <c r="V60" s="185">
        <f t="shared" si="41"/>
        <v>60.656067643157542</v>
      </c>
      <c r="W60" s="185" t="e">
        <f t="shared" si="41"/>
        <v>#DIV/0!</v>
      </c>
      <c r="X60" s="185" t="e">
        <f t="shared" si="41"/>
        <v>#DIV/0!</v>
      </c>
      <c r="Y60" s="185" t="e">
        <f t="shared" si="41"/>
        <v>#DIV/0!</v>
      </c>
      <c r="Z60" s="185" t="e">
        <f t="shared" si="41"/>
        <v>#DIV/0!</v>
      </c>
      <c r="AA60" s="185" t="e">
        <f t="shared" si="41"/>
        <v>#DIV/0!</v>
      </c>
      <c r="AB60" s="185" t="e">
        <f t="shared" si="41"/>
        <v>#DIV/0!</v>
      </c>
      <c r="AC60" s="185" t="e">
        <f t="shared" si="41"/>
        <v>#DIV/0!</v>
      </c>
      <c r="AD60" s="185" t="e">
        <f t="shared" si="41"/>
        <v>#DIV/0!</v>
      </c>
      <c r="AE60" s="186">
        <f>+AE36/AE24*100</f>
        <v>64.451361166757977</v>
      </c>
    </row>
    <row r="61" spans="2:31" x14ac:dyDescent="0.25">
      <c r="B61" s="148" t="s">
        <v>114</v>
      </c>
      <c r="C61" s="185" t="e">
        <f t="shared" si="38"/>
        <v>#DIV/0!</v>
      </c>
      <c r="D61" s="185" t="e">
        <f t="shared" si="38"/>
        <v>#DIV/0!</v>
      </c>
      <c r="E61" s="185" t="e">
        <f t="shared" si="38"/>
        <v>#DIV/0!</v>
      </c>
      <c r="F61" s="185" t="e">
        <f t="shared" si="38"/>
        <v>#DIV/0!</v>
      </c>
      <c r="G61" s="185" t="e">
        <f t="shared" si="38"/>
        <v>#DIV/0!</v>
      </c>
      <c r="H61" s="185" t="e">
        <f t="shared" si="38"/>
        <v>#DIV/0!</v>
      </c>
      <c r="I61" s="185" t="e">
        <f t="shared" si="38"/>
        <v>#DIV/0!</v>
      </c>
      <c r="J61" s="185" t="e">
        <f t="shared" si="38"/>
        <v>#DIV/0!</v>
      </c>
      <c r="K61" s="185" t="e">
        <f t="shared" si="38"/>
        <v>#DIV/0!</v>
      </c>
      <c r="L61" s="185" t="e">
        <f t="shared" si="38"/>
        <v>#DIV/0!</v>
      </c>
      <c r="M61" s="185" t="e">
        <f t="shared" si="38"/>
        <v>#DIV/0!</v>
      </c>
      <c r="N61" s="185" t="e">
        <f t="shared" si="38"/>
        <v>#DIV/0!</v>
      </c>
      <c r="O61" s="186"/>
      <c r="R61" s="148" t="str">
        <f t="shared" si="39"/>
        <v>MINERÍA</v>
      </c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6"/>
    </row>
    <row r="62" spans="2:31" x14ac:dyDescent="0.25">
      <c r="B62" s="148" t="str">
        <f t="shared" ref="B62" si="42">+B50</f>
        <v>ALUMBRADO PUBLICO</v>
      </c>
      <c r="C62" s="185">
        <f t="shared" si="38"/>
        <v>100.29958087254714</v>
      </c>
      <c r="D62" s="185">
        <f t="shared" si="38"/>
        <v>100.73224698193512</v>
      </c>
      <c r="E62" s="185">
        <f t="shared" si="38"/>
        <v>101.34245054375968</v>
      </c>
      <c r="F62" s="185">
        <f t="shared" si="38"/>
        <v>101.73062366572015</v>
      </c>
      <c r="G62" s="185" t="e">
        <f t="shared" si="38"/>
        <v>#DIV/0!</v>
      </c>
      <c r="H62" s="185" t="e">
        <f t="shared" si="38"/>
        <v>#DIV/0!</v>
      </c>
      <c r="I62" s="185" t="e">
        <f t="shared" si="38"/>
        <v>#DIV/0!</v>
      </c>
      <c r="J62" s="185" t="e">
        <f t="shared" si="38"/>
        <v>#DIV/0!</v>
      </c>
      <c r="K62" s="185" t="e">
        <f t="shared" si="38"/>
        <v>#DIV/0!</v>
      </c>
      <c r="L62" s="185" t="e">
        <f t="shared" si="38"/>
        <v>#DIV/0!</v>
      </c>
      <c r="M62" s="185" t="e">
        <f t="shared" si="38"/>
        <v>#DIV/0!</v>
      </c>
      <c r="N62" s="185" t="e">
        <f t="shared" si="38"/>
        <v>#DIV/0!</v>
      </c>
      <c r="O62" s="186">
        <f t="shared" ref="C62:O64" si="43">+O38/O26*100</f>
        <v>101.02608765011223</v>
      </c>
      <c r="R62" s="148" t="str">
        <f t="shared" si="39"/>
        <v>ALUMBRADO PUBLICO</v>
      </c>
      <c r="S62" s="185">
        <f t="shared" ref="S62:AE64" si="44">+S38/S26*100</f>
        <v>87.260635359115994</v>
      </c>
      <c r="T62" s="185">
        <f t="shared" si="44"/>
        <v>87.637054874283564</v>
      </c>
      <c r="U62" s="185">
        <f t="shared" si="44"/>
        <v>88.167931973070935</v>
      </c>
      <c r="V62" s="185">
        <f t="shared" si="44"/>
        <v>88.505642589176531</v>
      </c>
      <c r="W62" s="185" t="e">
        <f t="shared" si="44"/>
        <v>#DIV/0!</v>
      </c>
      <c r="X62" s="185" t="e">
        <f t="shared" si="44"/>
        <v>#DIV/0!</v>
      </c>
      <c r="Y62" s="185" t="e">
        <f t="shared" si="44"/>
        <v>#DIV/0!</v>
      </c>
      <c r="Z62" s="185" t="e">
        <f t="shared" si="44"/>
        <v>#DIV/0!</v>
      </c>
      <c r="AA62" s="185" t="e">
        <f t="shared" si="44"/>
        <v>#DIV/0!</v>
      </c>
      <c r="AB62" s="185" t="e">
        <f t="shared" si="44"/>
        <v>#DIV/0!</v>
      </c>
      <c r="AC62" s="185" t="e">
        <f t="shared" si="44"/>
        <v>#DIV/0!</v>
      </c>
      <c r="AD62" s="185" t="e">
        <f t="shared" si="44"/>
        <v>#DIV/0!</v>
      </c>
      <c r="AE62" s="186">
        <f t="shared" si="44"/>
        <v>87.892696255597642</v>
      </c>
    </row>
    <row r="63" spans="2:31" x14ac:dyDescent="0.25">
      <c r="B63" s="164" t="s">
        <v>67</v>
      </c>
      <c r="C63" s="185">
        <f t="shared" si="38"/>
        <v>66.202243772311235</v>
      </c>
      <c r="D63" s="185">
        <f t="shared" si="38"/>
        <v>62.598447488584476</v>
      </c>
      <c r="E63" s="185">
        <f t="shared" si="38"/>
        <v>65.980384203229349</v>
      </c>
      <c r="F63" s="185">
        <f t="shared" si="38"/>
        <v>62.213899803536343</v>
      </c>
      <c r="G63" s="185" t="e">
        <f t="shared" si="38"/>
        <v>#DIV/0!</v>
      </c>
      <c r="H63" s="185" t="e">
        <f t="shared" si="38"/>
        <v>#DIV/0!</v>
      </c>
      <c r="I63" s="185" t="e">
        <f t="shared" si="38"/>
        <v>#DIV/0!</v>
      </c>
      <c r="J63" s="185" t="e">
        <f t="shared" si="38"/>
        <v>#DIV/0!</v>
      </c>
      <c r="K63" s="185" t="e">
        <f t="shared" si="38"/>
        <v>#DIV/0!</v>
      </c>
      <c r="L63" s="185" t="e">
        <f t="shared" si="38"/>
        <v>#DIV/0!</v>
      </c>
      <c r="M63" s="185" t="e">
        <f t="shared" si="38"/>
        <v>#DIV/0!</v>
      </c>
      <c r="N63" s="185" t="e">
        <f t="shared" si="38"/>
        <v>#DIV/0!</v>
      </c>
      <c r="O63" s="186">
        <f t="shared" si="43"/>
        <v>64.462053225007821</v>
      </c>
      <c r="R63" s="164" t="s">
        <v>67</v>
      </c>
      <c r="S63" s="185">
        <f t="shared" si="44"/>
        <v>57.595952081910774</v>
      </c>
      <c r="T63" s="185">
        <f t="shared" si="44"/>
        <v>54.460649315068501</v>
      </c>
      <c r="U63" s="185">
        <f t="shared" si="44"/>
        <v>57.402934256809537</v>
      </c>
      <c r="V63" s="185">
        <f t="shared" si="44"/>
        <v>54.126092829076619</v>
      </c>
      <c r="W63" s="185" t="e">
        <f t="shared" si="44"/>
        <v>#DIV/0!</v>
      </c>
      <c r="X63" s="185" t="e">
        <f t="shared" si="44"/>
        <v>#DIV/0!</v>
      </c>
      <c r="Y63" s="185" t="e">
        <f t="shared" si="44"/>
        <v>#DIV/0!</v>
      </c>
      <c r="Z63" s="185" t="e">
        <f t="shared" si="44"/>
        <v>#DIV/0!</v>
      </c>
      <c r="AA63" s="185" t="e">
        <f t="shared" si="44"/>
        <v>#DIV/0!</v>
      </c>
      <c r="AB63" s="185" t="e">
        <f t="shared" si="44"/>
        <v>#DIV/0!</v>
      </c>
      <c r="AC63" s="185" t="e">
        <f t="shared" si="44"/>
        <v>#DIV/0!</v>
      </c>
      <c r="AD63" s="185" t="e">
        <f t="shared" si="44"/>
        <v>#DIV/0!</v>
      </c>
      <c r="AE63" s="186">
        <f t="shared" si="44"/>
        <v>56.0819863057568</v>
      </c>
    </row>
    <row r="64" spans="2:31" x14ac:dyDescent="0.25">
      <c r="B64" s="143" t="s">
        <v>14</v>
      </c>
      <c r="C64" s="188">
        <f t="shared" si="43"/>
        <v>88.67633570480649</v>
      </c>
      <c r="D64" s="188">
        <f t="shared" si="43"/>
        <v>97.097831815912144</v>
      </c>
      <c r="E64" s="188">
        <f t="shared" si="43"/>
        <v>92.286224373884735</v>
      </c>
      <c r="F64" s="188">
        <f t="shared" si="43"/>
        <v>88.085131722963951</v>
      </c>
      <c r="G64" s="188" t="e">
        <f t="shared" si="43"/>
        <v>#DIV/0!</v>
      </c>
      <c r="H64" s="188" t="e">
        <f t="shared" si="43"/>
        <v>#DIV/0!</v>
      </c>
      <c r="I64" s="188" t="e">
        <f t="shared" si="43"/>
        <v>#DIV/0!</v>
      </c>
      <c r="J64" s="188" t="e">
        <f t="shared" si="43"/>
        <v>#DIV/0!</v>
      </c>
      <c r="K64" s="188" t="e">
        <f t="shared" si="43"/>
        <v>#DIV/0!</v>
      </c>
      <c r="L64" s="188" t="e">
        <f t="shared" si="43"/>
        <v>#DIV/0!</v>
      </c>
      <c r="M64" s="188" t="e">
        <f t="shared" si="43"/>
        <v>#DIV/0!</v>
      </c>
      <c r="N64" s="188" t="e">
        <f t="shared" si="43"/>
        <v>#DIV/0!</v>
      </c>
      <c r="O64" s="188">
        <f t="shared" si="43"/>
        <v>91.321299642207975</v>
      </c>
      <c r="R64" s="143" t="s">
        <v>14</v>
      </c>
      <c r="S64" s="195">
        <f t="shared" si="44"/>
        <v>77.148412063181638</v>
      </c>
      <c r="T64" s="195">
        <f t="shared" si="44"/>
        <v>84.475113679843574</v>
      </c>
      <c r="U64" s="195">
        <f t="shared" si="44"/>
        <v>80.289015205279739</v>
      </c>
      <c r="V64" s="195">
        <f t="shared" si="44"/>
        <v>76.634064598978611</v>
      </c>
      <c r="W64" s="195" t="e">
        <f t="shared" si="44"/>
        <v>#DIV/0!</v>
      </c>
      <c r="X64" s="195" t="e">
        <f t="shared" si="44"/>
        <v>#DIV/0!</v>
      </c>
      <c r="Y64" s="195" t="e">
        <f t="shared" si="44"/>
        <v>#DIV/0!</v>
      </c>
      <c r="Z64" s="195" t="e">
        <f t="shared" si="44"/>
        <v>#DIV/0!</v>
      </c>
      <c r="AA64" s="195" t="e">
        <f t="shared" si="44"/>
        <v>#DIV/0!</v>
      </c>
      <c r="AB64" s="195" t="e">
        <f t="shared" si="44"/>
        <v>#DIV/0!</v>
      </c>
      <c r="AC64" s="195" t="e">
        <f t="shared" si="44"/>
        <v>#DIV/0!</v>
      </c>
      <c r="AD64" s="195" t="e">
        <f t="shared" si="44"/>
        <v>#DIV/0!</v>
      </c>
      <c r="AE64" s="188">
        <f t="shared" si="44"/>
        <v>79.449530688720927</v>
      </c>
    </row>
    <row r="65" spans="2:31" x14ac:dyDescent="0.25">
      <c r="AE65" s="95">
        <f>+AE64/0.87</f>
        <v>91.321299642207961</v>
      </c>
    </row>
    <row r="66" spans="2:31" x14ac:dyDescent="0.25">
      <c r="B66" s="145" t="s">
        <v>30</v>
      </c>
      <c r="R66" s="145" t="s">
        <v>30</v>
      </c>
    </row>
    <row r="68" spans="2:31" x14ac:dyDescent="0.25">
      <c r="B68" s="192" t="s">
        <v>16</v>
      </c>
      <c r="C68" s="183" t="s">
        <v>2</v>
      </c>
      <c r="D68" s="183" t="s">
        <v>3</v>
      </c>
      <c r="E68" s="183" t="s">
        <v>4</v>
      </c>
      <c r="F68" s="193" t="s">
        <v>71</v>
      </c>
      <c r="G68" s="193" t="s">
        <v>72</v>
      </c>
      <c r="H68" s="193" t="s">
        <v>73</v>
      </c>
      <c r="I68" s="193" t="s">
        <v>8</v>
      </c>
      <c r="J68" s="193" t="s">
        <v>9</v>
      </c>
      <c r="K68" s="193" t="s">
        <v>10</v>
      </c>
      <c r="L68" s="193" t="s">
        <v>11</v>
      </c>
      <c r="M68" s="193" t="s">
        <v>12</v>
      </c>
      <c r="N68" s="193" t="s">
        <v>13</v>
      </c>
      <c r="O68" s="194" t="s">
        <v>74</v>
      </c>
      <c r="P68" s="189"/>
      <c r="R68" s="192" t="s">
        <v>16</v>
      </c>
      <c r="S68" s="183" t="s">
        <v>2</v>
      </c>
      <c r="T68" s="183" t="s">
        <v>3</v>
      </c>
      <c r="U68" s="183" t="s">
        <v>4</v>
      </c>
      <c r="V68" s="193" t="s">
        <v>71</v>
      </c>
      <c r="W68" s="193" t="s">
        <v>72</v>
      </c>
      <c r="X68" s="193" t="s">
        <v>73</v>
      </c>
      <c r="Y68" s="193" t="s">
        <v>8</v>
      </c>
      <c r="Z68" s="193" t="s">
        <v>9</v>
      </c>
      <c r="AA68" s="193" t="s">
        <v>10</v>
      </c>
      <c r="AB68" s="193" t="s">
        <v>11</v>
      </c>
      <c r="AC68" s="193" t="s">
        <v>12</v>
      </c>
      <c r="AD68" s="193" t="s">
        <v>13</v>
      </c>
      <c r="AE68" s="194" t="s">
        <v>74</v>
      </c>
    </row>
    <row r="69" spans="2:31" x14ac:dyDescent="0.25">
      <c r="B69" s="148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201"/>
      <c r="R69" s="148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201"/>
    </row>
    <row r="70" spans="2:31" x14ac:dyDescent="0.25">
      <c r="B70" s="148" t="str">
        <f>+B58</f>
        <v>RESIDENCIAL</v>
      </c>
      <c r="C70" s="185">
        <f>+C46/C22*100</f>
        <v>13.641775093119406</v>
      </c>
      <c r="D70" s="185">
        <f t="shared" ref="D70:N70" si="45">+D46/D22*100</f>
        <v>13.70594831276869</v>
      </c>
      <c r="E70" s="185">
        <f t="shared" si="45"/>
        <v>13.970343810719898</v>
      </c>
      <c r="F70" s="185">
        <f t="shared" si="45"/>
        <v>13.817685428306145</v>
      </c>
      <c r="G70" s="185" t="e">
        <f t="shared" si="45"/>
        <v>#DIV/0!</v>
      </c>
      <c r="H70" s="185" t="e">
        <f t="shared" si="45"/>
        <v>#DIV/0!</v>
      </c>
      <c r="I70" s="185" t="e">
        <f t="shared" si="45"/>
        <v>#DIV/0!</v>
      </c>
      <c r="J70" s="185" t="e">
        <f t="shared" si="45"/>
        <v>#DIV/0!</v>
      </c>
      <c r="K70" s="185" t="e">
        <f t="shared" si="45"/>
        <v>#DIV/0!</v>
      </c>
      <c r="L70" s="185" t="e">
        <f t="shared" si="45"/>
        <v>#DIV/0!</v>
      </c>
      <c r="M70" s="185" t="e">
        <f t="shared" si="45"/>
        <v>#DIV/0!</v>
      </c>
      <c r="N70" s="185" t="e">
        <f t="shared" si="45"/>
        <v>#DIV/0!</v>
      </c>
      <c r="O70" s="186">
        <f>+O46/O22*100</f>
        <v>13.779081414820006</v>
      </c>
      <c r="R70" s="148" t="str">
        <f>+B70</f>
        <v>RESIDENCIAL</v>
      </c>
      <c r="S70" s="185">
        <f>+S46/S22*100</f>
        <v>11.868344331013883</v>
      </c>
      <c r="T70" s="185">
        <f t="shared" ref="T70:AE71" si="46">+T46/T22*100</f>
        <v>11.92417503210876</v>
      </c>
      <c r="U70" s="185">
        <f t="shared" si="46"/>
        <v>12.154199115326312</v>
      </c>
      <c r="V70" s="185">
        <f t="shared" si="46"/>
        <v>12.021386322626345</v>
      </c>
      <c r="W70" s="185" t="e">
        <f t="shared" si="46"/>
        <v>#DIV/0!</v>
      </c>
      <c r="X70" s="185" t="e">
        <f t="shared" si="46"/>
        <v>#DIV/0!</v>
      </c>
      <c r="Y70" s="185" t="e">
        <f t="shared" si="46"/>
        <v>#DIV/0!</v>
      </c>
      <c r="Z70" s="185" t="e">
        <f t="shared" si="46"/>
        <v>#DIV/0!</v>
      </c>
      <c r="AA70" s="185" t="e">
        <f t="shared" si="46"/>
        <v>#DIV/0!</v>
      </c>
      <c r="AB70" s="185" t="e">
        <f t="shared" si="46"/>
        <v>#DIV/0!</v>
      </c>
      <c r="AC70" s="185" t="e">
        <f t="shared" si="46"/>
        <v>#DIV/0!</v>
      </c>
      <c r="AD70" s="185" t="e">
        <f t="shared" si="46"/>
        <v>#DIV/0!</v>
      </c>
      <c r="AE70" s="186">
        <f t="shared" si="46"/>
        <v>11.987800830893406</v>
      </c>
    </row>
    <row r="71" spans="2:31" x14ac:dyDescent="0.25">
      <c r="B71" s="148" t="str">
        <f>+B59</f>
        <v>GENERAL</v>
      </c>
      <c r="C71" s="185">
        <f t="shared" ref="C71:N75" si="47">+C47/C23*100</f>
        <v>22.075725451532158</v>
      </c>
      <c r="D71" s="185">
        <f t="shared" si="47"/>
        <v>22.022061498040905</v>
      </c>
      <c r="E71" s="185">
        <f t="shared" si="47"/>
        <v>22.358572147070635</v>
      </c>
      <c r="F71" s="185">
        <f t="shared" si="47"/>
        <v>22.207673516132587</v>
      </c>
      <c r="G71" s="185" t="e">
        <f t="shared" si="47"/>
        <v>#DIV/0!</v>
      </c>
      <c r="H71" s="185" t="e">
        <f t="shared" si="47"/>
        <v>#DIV/0!</v>
      </c>
      <c r="I71" s="185" t="e">
        <f t="shared" si="47"/>
        <v>#DIV/0!</v>
      </c>
      <c r="J71" s="185" t="e">
        <f t="shared" si="47"/>
        <v>#DIV/0!</v>
      </c>
      <c r="K71" s="185" t="e">
        <f t="shared" si="47"/>
        <v>#DIV/0!</v>
      </c>
      <c r="L71" s="185" t="e">
        <f t="shared" si="47"/>
        <v>#DIV/0!</v>
      </c>
      <c r="M71" s="185" t="e">
        <f t="shared" si="47"/>
        <v>#DIV/0!</v>
      </c>
      <c r="N71" s="185" t="e">
        <f t="shared" si="47"/>
        <v>#DIV/0!</v>
      </c>
      <c r="O71" s="186">
        <f>+O47/O23*100</f>
        <v>22.162780154093724</v>
      </c>
      <c r="R71" s="148" t="str">
        <f t="shared" ref="R71:R74" si="48">+B71</f>
        <v>GENERAL</v>
      </c>
      <c r="S71" s="185">
        <f>+S47/S23*100</f>
        <v>19.205881142832975</v>
      </c>
      <c r="T71" s="185">
        <f t="shared" si="46"/>
        <v>19.15919350329559</v>
      </c>
      <c r="U71" s="185">
        <f t="shared" si="46"/>
        <v>19.451957767951452</v>
      </c>
      <c r="V71" s="185">
        <f t="shared" si="46"/>
        <v>19.320675959035349</v>
      </c>
      <c r="W71" s="185" t="e">
        <f t="shared" si="46"/>
        <v>#DIV/0!</v>
      </c>
      <c r="X71" s="185" t="e">
        <f t="shared" si="46"/>
        <v>#DIV/0!</v>
      </c>
      <c r="Y71" s="185" t="e">
        <f t="shared" si="46"/>
        <v>#DIV/0!</v>
      </c>
      <c r="Z71" s="185" t="e">
        <f t="shared" si="46"/>
        <v>#DIV/0!</v>
      </c>
      <c r="AA71" s="185" t="e">
        <f t="shared" si="46"/>
        <v>#DIV/0!</v>
      </c>
      <c r="AB71" s="185" t="e">
        <f t="shared" si="46"/>
        <v>#DIV/0!</v>
      </c>
      <c r="AC71" s="185" t="e">
        <f t="shared" si="46"/>
        <v>#DIV/0!</v>
      </c>
      <c r="AD71" s="185" t="e">
        <f t="shared" si="46"/>
        <v>#DIV/0!</v>
      </c>
      <c r="AE71" s="186">
        <f>+AE47/AE23*100</f>
        <v>19.281618734061542</v>
      </c>
    </row>
    <row r="72" spans="2:31" x14ac:dyDescent="0.25">
      <c r="B72" s="148" t="str">
        <f>+B60</f>
        <v>INDUSTRIAL</v>
      </c>
      <c r="C72" s="185">
        <f t="shared" si="47"/>
        <v>10.190735809409839</v>
      </c>
      <c r="D72" s="185">
        <f t="shared" si="47"/>
        <v>11.976623926834577</v>
      </c>
      <c r="E72" s="185">
        <f t="shared" si="47"/>
        <v>10.70586690488347</v>
      </c>
      <c r="F72" s="185">
        <f t="shared" si="47"/>
        <v>10.017186491471387</v>
      </c>
      <c r="G72" s="185" t="e">
        <f t="shared" si="47"/>
        <v>#DIV/0!</v>
      </c>
      <c r="H72" s="185" t="e">
        <f t="shared" si="47"/>
        <v>#DIV/0!</v>
      </c>
      <c r="I72" s="185" t="e">
        <f t="shared" si="47"/>
        <v>#DIV/0!</v>
      </c>
      <c r="J72" s="185" t="e">
        <f t="shared" si="47"/>
        <v>#DIV/0!</v>
      </c>
      <c r="K72" s="185" t="e">
        <f t="shared" si="47"/>
        <v>#DIV/0!</v>
      </c>
      <c r="L72" s="185" t="e">
        <f t="shared" si="47"/>
        <v>#DIV/0!</v>
      </c>
      <c r="M72" s="185" t="e">
        <f t="shared" si="47"/>
        <v>#DIV/0!</v>
      </c>
      <c r="N72" s="185" t="e">
        <f t="shared" si="47"/>
        <v>#DIV/0!</v>
      </c>
      <c r="O72" s="186">
        <f>+O48/O24*100</f>
        <v>10.643969012874546</v>
      </c>
      <c r="R72" s="148" t="str">
        <f t="shared" si="48"/>
        <v>INDUSTRIAL</v>
      </c>
      <c r="S72" s="185">
        <f t="shared" ref="S72:AD72" si="49">+S48/S24*100</f>
        <v>8.8659401541865606</v>
      </c>
      <c r="T72" s="185">
        <f t="shared" si="49"/>
        <v>10.419662816346083</v>
      </c>
      <c r="U72" s="185">
        <f t="shared" si="49"/>
        <v>9.3141042072486186</v>
      </c>
      <c r="V72" s="185">
        <f t="shared" si="49"/>
        <v>8.714952247580106</v>
      </c>
      <c r="W72" s="185" t="e">
        <f t="shared" si="49"/>
        <v>#DIV/0!</v>
      </c>
      <c r="X72" s="185" t="e">
        <f t="shared" si="49"/>
        <v>#DIV/0!</v>
      </c>
      <c r="Y72" s="185" t="e">
        <f t="shared" si="49"/>
        <v>#DIV/0!</v>
      </c>
      <c r="Z72" s="185" t="e">
        <f t="shared" si="49"/>
        <v>#DIV/0!</v>
      </c>
      <c r="AA72" s="185" t="e">
        <f t="shared" si="49"/>
        <v>#DIV/0!</v>
      </c>
      <c r="AB72" s="185" t="e">
        <f t="shared" si="49"/>
        <v>#DIV/0!</v>
      </c>
      <c r="AC72" s="185" t="e">
        <f t="shared" si="49"/>
        <v>#DIV/0!</v>
      </c>
      <c r="AD72" s="185" t="e">
        <f t="shared" si="49"/>
        <v>#DIV/0!</v>
      </c>
      <c r="AE72" s="186">
        <f>+AE48/AE24*100</f>
        <v>9.2602530412008548</v>
      </c>
    </row>
    <row r="73" spans="2:31" x14ac:dyDescent="0.25">
      <c r="B73" s="148" t="s">
        <v>114</v>
      </c>
      <c r="C73" s="185" t="e">
        <f t="shared" si="47"/>
        <v>#DIV/0!</v>
      </c>
      <c r="D73" s="185" t="e">
        <f t="shared" si="47"/>
        <v>#DIV/0!</v>
      </c>
      <c r="E73" s="185" t="e">
        <f t="shared" si="47"/>
        <v>#DIV/0!</v>
      </c>
      <c r="F73" s="185" t="e">
        <f t="shared" si="47"/>
        <v>#DIV/0!</v>
      </c>
      <c r="G73" s="185" t="e">
        <f t="shared" si="47"/>
        <v>#DIV/0!</v>
      </c>
      <c r="H73" s="185" t="e">
        <f t="shared" si="47"/>
        <v>#DIV/0!</v>
      </c>
      <c r="I73" s="185" t="e">
        <f t="shared" si="47"/>
        <v>#DIV/0!</v>
      </c>
      <c r="J73" s="185" t="e">
        <f t="shared" si="47"/>
        <v>#DIV/0!</v>
      </c>
      <c r="K73" s="185" t="e">
        <f t="shared" si="47"/>
        <v>#DIV/0!</v>
      </c>
      <c r="L73" s="185" t="e">
        <f t="shared" si="47"/>
        <v>#DIV/0!</v>
      </c>
      <c r="M73" s="185" t="e">
        <f t="shared" si="47"/>
        <v>#DIV/0!</v>
      </c>
      <c r="N73" s="185" t="e">
        <f t="shared" si="47"/>
        <v>#DIV/0!</v>
      </c>
      <c r="O73" s="186"/>
      <c r="R73" s="148" t="str">
        <f t="shared" si="48"/>
        <v>MINERÍA</v>
      </c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6"/>
    </row>
    <row r="74" spans="2:31" x14ac:dyDescent="0.25">
      <c r="B74" s="148" t="str">
        <f t="shared" ref="B74" si="50">+B62</f>
        <v>ALUMBRADO PUBLICO</v>
      </c>
      <c r="C74" s="185">
        <f t="shared" si="47"/>
        <v>14.410859320768266</v>
      </c>
      <c r="D74" s="185">
        <f t="shared" si="47"/>
        <v>14.473023991657346</v>
      </c>
      <c r="E74" s="185">
        <f t="shared" si="47"/>
        <v>14.560696917206851</v>
      </c>
      <c r="F74" s="185">
        <f t="shared" si="47"/>
        <v>14.616468917488525</v>
      </c>
      <c r="G74" s="185" t="e">
        <f t="shared" si="47"/>
        <v>#DIV/0!</v>
      </c>
      <c r="H74" s="185" t="e">
        <f t="shared" si="47"/>
        <v>#DIV/0!</v>
      </c>
      <c r="I74" s="185" t="e">
        <f t="shared" si="47"/>
        <v>#DIV/0!</v>
      </c>
      <c r="J74" s="185" t="e">
        <f t="shared" si="47"/>
        <v>#DIV/0!</v>
      </c>
      <c r="K74" s="185" t="e">
        <f t="shared" si="47"/>
        <v>#DIV/0!</v>
      </c>
      <c r="L74" s="185" t="e">
        <f t="shared" si="47"/>
        <v>#DIV/0!</v>
      </c>
      <c r="M74" s="185" t="e">
        <f t="shared" si="47"/>
        <v>#DIV/0!</v>
      </c>
      <c r="N74" s="185" t="e">
        <f t="shared" si="47"/>
        <v>#DIV/0!</v>
      </c>
      <c r="O74" s="186">
        <f t="shared" ref="O74:O76" si="51">+O50/O26*100</f>
        <v>14.515242478464401</v>
      </c>
      <c r="R74" s="148" t="str">
        <f t="shared" si="48"/>
        <v>ALUMBRADO PUBLICO</v>
      </c>
      <c r="S74" s="185">
        <f t="shared" ref="S74:AE76" si="52">+S50/S26*100</f>
        <v>12.537447609068392</v>
      </c>
      <c r="T74" s="185">
        <f t="shared" si="52"/>
        <v>12.59153087274189</v>
      </c>
      <c r="U74" s="185">
        <f t="shared" si="52"/>
        <v>12.66780631796996</v>
      </c>
      <c r="V74" s="185">
        <f t="shared" si="52"/>
        <v>12.716327958215018</v>
      </c>
      <c r="W74" s="185" t="e">
        <f t="shared" si="52"/>
        <v>#DIV/0!</v>
      </c>
      <c r="X74" s="185" t="e">
        <f t="shared" si="52"/>
        <v>#DIV/0!</v>
      </c>
      <c r="Y74" s="185" t="e">
        <f t="shared" si="52"/>
        <v>#DIV/0!</v>
      </c>
      <c r="Z74" s="185" t="e">
        <f t="shared" si="52"/>
        <v>#DIV/0!</v>
      </c>
      <c r="AA74" s="185" t="e">
        <f t="shared" si="52"/>
        <v>#DIV/0!</v>
      </c>
      <c r="AB74" s="185" t="e">
        <f t="shared" si="52"/>
        <v>#DIV/0!</v>
      </c>
      <c r="AC74" s="185" t="e">
        <f t="shared" si="52"/>
        <v>#DIV/0!</v>
      </c>
      <c r="AD74" s="185" t="e">
        <f t="shared" si="52"/>
        <v>#DIV/0!</v>
      </c>
      <c r="AE74" s="186">
        <f t="shared" si="52"/>
        <v>12.628260956264029</v>
      </c>
    </row>
    <row r="75" spans="2:31" x14ac:dyDescent="0.25">
      <c r="B75" s="164" t="s">
        <v>67</v>
      </c>
      <c r="C75" s="185">
        <f t="shared" si="47"/>
        <v>9.5118166339527637</v>
      </c>
      <c r="D75" s="185">
        <f t="shared" si="47"/>
        <v>8.994029811578228</v>
      </c>
      <c r="E75" s="185">
        <f t="shared" si="47"/>
        <v>9.4799402590846764</v>
      </c>
      <c r="F75" s="185">
        <f t="shared" si="47"/>
        <v>8.9387787074046479</v>
      </c>
      <c r="G75" s="185" t="e">
        <f t="shared" si="47"/>
        <v>#DIV/0!</v>
      </c>
      <c r="H75" s="185" t="e">
        <f t="shared" si="47"/>
        <v>#DIV/0!</v>
      </c>
      <c r="I75" s="185" t="e">
        <f t="shared" si="47"/>
        <v>#DIV/0!</v>
      </c>
      <c r="J75" s="185" t="e">
        <f t="shared" si="47"/>
        <v>#DIV/0!</v>
      </c>
      <c r="K75" s="185" t="e">
        <f t="shared" si="47"/>
        <v>#DIV/0!</v>
      </c>
      <c r="L75" s="185" t="e">
        <f t="shared" si="47"/>
        <v>#DIV/0!</v>
      </c>
      <c r="M75" s="185" t="e">
        <f t="shared" si="47"/>
        <v>#DIV/0!</v>
      </c>
      <c r="N75" s="185" t="e">
        <f t="shared" si="47"/>
        <v>#DIV/0!</v>
      </c>
      <c r="O75" s="186">
        <f t="shared" si="51"/>
        <v>9.2617892564666402</v>
      </c>
      <c r="R75" s="164" t="s">
        <v>67</v>
      </c>
      <c r="S75" s="185">
        <f t="shared" si="52"/>
        <v>8.2752804715389043</v>
      </c>
      <c r="T75" s="185">
        <f t="shared" si="52"/>
        <v>7.8248059360730595</v>
      </c>
      <c r="U75" s="185">
        <f t="shared" si="52"/>
        <v>8.2475480254036686</v>
      </c>
      <c r="V75" s="185">
        <f t="shared" si="52"/>
        <v>7.7767374754420429</v>
      </c>
      <c r="W75" s="185" t="e">
        <f t="shared" si="52"/>
        <v>#DIV/0!</v>
      </c>
      <c r="X75" s="185" t="e">
        <f t="shared" si="52"/>
        <v>#DIV/0!</v>
      </c>
      <c r="Y75" s="185" t="e">
        <f t="shared" si="52"/>
        <v>#DIV/0!</v>
      </c>
      <c r="Z75" s="185" t="e">
        <f t="shared" si="52"/>
        <v>#DIV/0!</v>
      </c>
      <c r="AA75" s="185" t="e">
        <f t="shared" si="52"/>
        <v>#DIV/0!</v>
      </c>
      <c r="AB75" s="185" t="e">
        <f t="shared" si="52"/>
        <v>#DIV/0!</v>
      </c>
      <c r="AC75" s="185" t="e">
        <f t="shared" si="52"/>
        <v>#DIV/0!</v>
      </c>
      <c r="AD75" s="185" t="e">
        <f t="shared" si="52"/>
        <v>#DIV/0!</v>
      </c>
      <c r="AE75" s="186">
        <f t="shared" si="52"/>
        <v>8.0577566531259777</v>
      </c>
    </row>
    <row r="76" spans="2:31" x14ac:dyDescent="0.25">
      <c r="B76" s="143" t="s">
        <v>14</v>
      </c>
      <c r="C76" s="195">
        <f>+C52/C28*100</f>
        <v>12.740852831150354</v>
      </c>
      <c r="D76" s="195">
        <f t="shared" ref="D76:N76" si="53">+D52/D28*100</f>
        <v>13.950837904585081</v>
      </c>
      <c r="E76" s="195">
        <f t="shared" si="53"/>
        <v>13.259514996247809</v>
      </c>
      <c r="F76" s="195">
        <f t="shared" si="53"/>
        <v>12.655909730310913</v>
      </c>
      <c r="G76" s="195" t="e">
        <f t="shared" si="53"/>
        <v>#DIV/0!</v>
      </c>
      <c r="H76" s="195" t="e">
        <f t="shared" si="53"/>
        <v>#DIV/0!</v>
      </c>
      <c r="I76" s="195" t="e">
        <f t="shared" si="53"/>
        <v>#DIV/0!</v>
      </c>
      <c r="J76" s="195" t="e">
        <f t="shared" si="53"/>
        <v>#DIV/0!</v>
      </c>
      <c r="K76" s="195" t="e">
        <f t="shared" si="53"/>
        <v>#DIV/0!</v>
      </c>
      <c r="L76" s="195" t="e">
        <f t="shared" si="53"/>
        <v>#DIV/0!</v>
      </c>
      <c r="M76" s="195" t="e">
        <f t="shared" si="53"/>
        <v>#DIV/0!</v>
      </c>
      <c r="N76" s="195" t="e">
        <f t="shared" si="53"/>
        <v>#DIV/0!</v>
      </c>
      <c r="O76" s="188">
        <f t="shared" si="51"/>
        <v>13.120876385374711</v>
      </c>
      <c r="R76" s="143" t="s">
        <v>14</v>
      </c>
      <c r="S76" s="195">
        <f t="shared" si="52"/>
        <v>11.084541963100811</v>
      </c>
      <c r="T76" s="187">
        <f t="shared" si="52"/>
        <v>12.137228976989018</v>
      </c>
      <c r="U76" s="187">
        <f t="shared" si="52"/>
        <v>11.535778046735592</v>
      </c>
      <c r="V76" s="187">
        <f t="shared" si="52"/>
        <v>11.010641465370494</v>
      </c>
      <c r="W76" s="187" t="e">
        <f t="shared" si="52"/>
        <v>#DIV/0!</v>
      </c>
      <c r="X76" s="187" t="e">
        <f t="shared" si="52"/>
        <v>#DIV/0!</v>
      </c>
      <c r="Y76" s="187" t="e">
        <f t="shared" si="52"/>
        <v>#DIV/0!</v>
      </c>
      <c r="Z76" s="187" t="e">
        <f t="shared" si="52"/>
        <v>#DIV/0!</v>
      </c>
      <c r="AA76" s="187" t="e">
        <f t="shared" si="52"/>
        <v>#DIV/0!</v>
      </c>
      <c r="AB76" s="187" t="e">
        <f t="shared" si="52"/>
        <v>#DIV/0!</v>
      </c>
      <c r="AC76" s="187" t="e">
        <f t="shared" si="52"/>
        <v>#DIV/0!</v>
      </c>
      <c r="AD76" s="187" t="e">
        <f t="shared" si="52"/>
        <v>#DIV/0!</v>
      </c>
      <c r="AE76" s="188">
        <f t="shared" si="52"/>
        <v>11.415162455275997</v>
      </c>
    </row>
    <row r="77" spans="2:31" x14ac:dyDescent="0.25">
      <c r="X77" s="185"/>
      <c r="AE77" s="95">
        <f>+AE76/0.87</f>
        <v>13.120876385374709</v>
      </c>
    </row>
    <row r="79" spans="2:31" x14ac:dyDescent="0.25">
      <c r="B79" s="150" t="s">
        <v>37</v>
      </c>
      <c r="C79" s="118">
        <v>6.96</v>
      </c>
      <c r="D79" s="118">
        <v>6.96</v>
      </c>
      <c r="E79" s="118">
        <v>6.96</v>
      </c>
      <c r="F79" s="118">
        <v>6.96</v>
      </c>
      <c r="G79" s="118">
        <v>6.96</v>
      </c>
      <c r="H79" s="118">
        <v>6.96</v>
      </c>
      <c r="I79" s="118">
        <v>6.96</v>
      </c>
      <c r="J79" s="118">
        <v>6.96</v>
      </c>
      <c r="K79" s="118">
        <v>6.96</v>
      </c>
      <c r="L79" s="118">
        <v>6.96</v>
      </c>
      <c r="M79" s="118">
        <v>6.96</v>
      </c>
      <c r="N79" s="118">
        <v>6.96</v>
      </c>
      <c r="R79" s="150" t="s">
        <v>37</v>
      </c>
      <c r="S79" s="118">
        <f>+C79</f>
        <v>6.96</v>
      </c>
      <c r="T79" s="118">
        <f t="shared" ref="T79:AD79" si="54">+D79</f>
        <v>6.96</v>
      </c>
      <c r="U79" s="118">
        <f t="shared" si="54"/>
        <v>6.96</v>
      </c>
      <c r="V79" s="118">
        <f t="shared" si="54"/>
        <v>6.96</v>
      </c>
      <c r="W79" s="118">
        <f t="shared" si="54"/>
        <v>6.96</v>
      </c>
      <c r="X79" s="118">
        <f t="shared" si="54"/>
        <v>6.96</v>
      </c>
      <c r="Y79" s="118">
        <f t="shared" si="54"/>
        <v>6.96</v>
      </c>
      <c r="Z79" s="118">
        <f t="shared" si="54"/>
        <v>6.96</v>
      </c>
      <c r="AA79" s="118">
        <f t="shared" si="54"/>
        <v>6.96</v>
      </c>
      <c r="AB79" s="118">
        <f t="shared" si="54"/>
        <v>6.96</v>
      </c>
      <c r="AC79" s="118">
        <f t="shared" si="54"/>
        <v>6.96</v>
      </c>
      <c r="AD79" s="118">
        <f t="shared" si="54"/>
        <v>6.96</v>
      </c>
    </row>
    <row r="81" spans="2:15" x14ac:dyDescent="0.25">
      <c r="B81" s="145" t="s">
        <v>75</v>
      </c>
    </row>
    <row r="82" spans="2:15" x14ac:dyDescent="0.25">
      <c r="B82" s="196"/>
      <c r="C82" s="287" t="s">
        <v>2</v>
      </c>
      <c r="D82" s="287" t="s">
        <v>3</v>
      </c>
      <c r="E82" s="287" t="s">
        <v>4</v>
      </c>
      <c r="F82" s="288" t="s">
        <v>71</v>
      </c>
      <c r="G82" s="288" t="s">
        <v>72</v>
      </c>
      <c r="H82" s="288" t="s">
        <v>73</v>
      </c>
      <c r="I82" s="288" t="s">
        <v>8</v>
      </c>
      <c r="J82" s="288" t="s">
        <v>9</v>
      </c>
      <c r="K82" s="288" t="s">
        <v>10</v>
      </c>
      <c r="L82" s="288" t="s">
        <v>11</v>
      </c>
      <c r="M82" s="288" t="s">
        <v>12</v>
      </c>
      <c r="N82" s="289" t="s">
        <v>13</v>
      </c>
      <c r="O82" s="289" t="s">
        <v>74</v>
      </c>
    </row>
    <row r="83" spans="2:15" x14ac:dyDescent="0.25">
      <c r="B83" s="148" t="s">
        <v>63</v>
      </c>
      <c r="C83" s="279"/>
      <c r="D83" s="11">
        <f>+D58/C58-1</f>
        <v>4.7041693043048394E-3</v>
      </c>
      <c r="E83" s="11">
        <f t="shared" ref="E83:N83" si="55">+E58/D58-1</f>
        <v>1.9290565812574378E-2</v>
      </c>
      <c r="F83" s="11">
        <f t="shared" si="55"/>
        <v>-1.0927317500705636E-2</v>
      </c>
      <c r="G83" s="11" t="e">
        <f t="shared" si="55"/>
        <v>#DIV/0!</v>
      </c>
      <c r="H83" s="11" t="e">
        <f t="shared" si="55"/>
        <v>#DIV/0!</v>
      </c>
      <c r="I83" s="11" t="e">
        <f t="shared" si="55"/>
        <v>#DIV/0!</v>
      </c>
      <c r="J83" s="11" t="e">
        <f t="shared" si="55"/>
        <v>#DIV/0!</v>
      </c>
      <c r="K83" s="11" t="e">
        <f t="shared" si="55"/>
        <v>#DIV/0!</v>
      </c>
      <c r="L83" s="11" t="e">
        <f t="shared" si="55"/>
        <v>#DIV/0!</v>
      </c>
      <c r="M83" s="11" t="e">
        <f t="shared" si="55"/>
        <v>#DIV/0!</v>
      </c>
      <c r="N83" s="11" t="e">
        <f t="shared" si="55"/>
        <v>#DIV/0!</v>
      </c>
      <c r="O83" s="90"/>
    </row>
    <row r="84" spans="2:15" x14ac:dyDescent="0.25">
      <c r="B84" s="148" t="s">
        <v>64</v>
      </c>
      <c r="C84" s="279"/>
      <c r="D84" s="11">
        <f t="shared" ref="D84:N89" si="56">+D59/C59-1</f>
        <v>-2.4309032837480649E-3</v>
      </c>
      <c r="E84" s="11">
        <f t="shared" si="56"/>
        <v>1.5280615262093455E-2</v>
      </c>
      <c r="F84" s="11">
        <f t="shared" si="56"/>
        <v>-6.7490280660797985E-3</v>
      </c>
      <c r="G84" s="11" t="e">
        <f t="shared" si="56"/>
        <v>#DIV/0!</v>
      </c>
      <c r="H84" s="11" t="e">
        <f t="shared" si="56"/>
        <v>#DIV/0!</v>
      </c>
      <c r="I84" s="11" t="e">
        <f t="shared" si="56"/>
        <v>#DIV/0!</v>
      </c>
      <c r="J84" s="11" t="e">
        <f t="shared" si="56"/>
        <v>#DIV/0!</v>
      </c>
      <c r="K84" s="11" t="e">
        <f t="shared" si="56"/>
        <v>#DIV/0!</v>
      </c>
      <c r="L84" s="11" t="e">
        <f t="shared" si="56"/>
        <v>#DIV/0!</v>
      </c>
      <c r="M84" s="11" t="e">
        <f t="shared" si="56"/>
        <v>#DIV/0!</v>
      </c>
      <c r="N84" s="11" t="e">
        <f t="shared" si="56"/>
        <v>#DIV/0!</v>
      </c>
      <c r="O84" s="290"/>
    </row>
    <row r="85" spans="2:15" x14ac:dyDescent="0.25">
      <c r="B85" s="148" t="s">
        <v>65</v>
      </c>
      <c r="C85" s="279"/>
      <c r="D85" s="11">
        <f t="shared" si="56"/>
        <v>0.17524623842919174</v>
      </c>
      <c r="E85" s="11">
        <f t="shared" si="56"/>
        <v>-0.10610310799722755</v>
      </c>
      <c r="F85" s="11">
        <f t="shared" si="56"/>
        <v>-6.4327384183894831E-2</v>
      </c>
      <c r="G85" s="11" t="e">
        <f t="shared" si="56"/>
        <v>#DIV/0!</v>
      </c>
      <c r="H85" s="11" t="e">
        <f t="shared" si="56"/>
        <v>#DIV/0!</v>
      </c>
      <c r="I85" s="11" t="e">
        <f t="shared" si="56"/>
        <v>#DIV/0!</v>
      </c>
      <c r="J85" s="11" t="e">
        <f t="shared" si="56"/>
        <v>#DIV/0!</v>
      </c>
      <c r="K85" s="11" t="e">
        <f t="shared" si="56"/>
        <v>#DIV/0!</v>
      </c>
      <c r="L85" s="11" t="e">
        <f t="shared" si="56"/>
        <v>#DIV/0!</v>
      </c>
      <c r="M85" s="11" t="e">
        <f t="shared" si="56"/>
        <v>#DIV/0!</v>
      </c>
      <c r="N85" s="11" t="e">
        <f t="shared" si="56"/>
        <v>#DIV/0!</v>
      </c>
      <c r="O85" s="290"/>
    </row>
    <row r="86" spans="2:15" x14ac:dyDescent="0.25">
      <c r="B86" s="148" t="s">
        <v>114</v>
      </c>
      <c r="C86" s="279"/>
      <c r="D86" s="11" t="e">
        <f t="shared" si="56"/>
        <v>#DIV/0!</v>
      </c>
      <c r="E86" s="11" t="e">
        <f t="shared" si="56"/>
        <v>#DIV/0!</v>
      </c>
      <c r="F86" s="11" t="e">
        <f t="shared" si="56"/>
        <v>#DIV/0!</v>
      </c>
      <c r="G86" s="11" t="e">
        <f t="shared" si="56"/>
        <v>#DIV/0!</v>
      </c>
      <c r="H86" s="11" t="e">
        <f t="shared" si="56"/>
        <v>#DIV/0!</v>
      </c>
      <c r="I86" s="11" t="e">
        <f t="shared" si="56"/>
        <v>#DIV/0!</v>
      </c>
      <c r="J86" s="11" t="e">
        <f t="shared" si="56"/>
        <v>#DIV/0!</v>
      </c>
      <c r="K86" s="11" t="e">
        <f t="shared" si="56"/>
        <v>#DIV/0!</v>
      </c>
      <c r="L86" s="11" t="e">
        <f t="shared" si="56"/>
        <v>#DIV/0!</v>
      </c>
      <c r="M86" s="11" t="e">
        <f t="shared" si="56"/>
        <v>#DIV/0!</v>
      </c>
      <c r="N86" s="11" t="e">
        <f t="shared" si="56"/>
        <v>#DIV/0!</v>
      </c>
      <c r="O86" s="290"/>
    </row>
    <row r="87" spans="2:15" x14ac:dyDescent="0.25">
      <c r="B87" s="148" t="s">
        <v>66</v>
      </c>
      <c r="C87" s="279"/>
      <c r="D87" s="11">
        <f t="shared" si="56"/>
        <v>4.3137379600597381E-3</v>
      </c>
      <c r="E87" s="11">
        <f t="shared" si="56"/>
        <v>6.0576784506156667E-3</v>
      </c>
      <c r="F87" s="11">
        <f t="shared" si="56"/>
        <v>3.830311186256985E-3</v>
      </c>
      <c r="G87" s="11" t="e">
        <f t="shared" si="56"/>
        <v>#DIV/0!</v>
      </c>
      <c r="H87" s="11" t="e">
        <f t="shared" si="56"/>
        <v>#DIV/0!</v>
      </c>
      <c r="I87" s="11" t="e">
        <f t="shared" si="56"/>
        <v>#DIV/0!</v>
      </c>
      <c r="J87" s="11" t="e">
        <f t="shared" si="56"/>
        <v>#DIV/0!</v>
      </c>
      <c r="K87" s="11" t="e">
        <f t="shared" si="56"/>
        <v>#DIV/0!</v>
      </c>
      <c r="L87" s="11" t="e">
        <f t="shared" si="56"/>
        <v>#DIV/0!</v>
      </c>
      <c r="M87" s="11" t="e">
        <f t="shared" si="56"/>
        <v>#DIV/0!</v>
      </c>
      <c r="N87" s="11" t="e">
        <f t="shared" si="56"/>
        <v>#DIV/0!</v>
      </c>
      <c r="O87" s="290"/>
    </row>
    <row r="88" spans="2:15" x14ac:dyDescent="0.25">
      <c r="B88" s="164" t="s">
        <v>67</v>
      </c>
      <c r="C88" s="291"/>
      <c r="D88" s="11">
        <f t="shared" si="56"/>
        <v>-5.4436165277437776E-2</v>
      </c>
      <c r="E88" s="11">
        <f t="shared" si="56"/>
        <v>5.4025888026401958E-2</v>
      </c>
      <c r="F88" s="11">
        <f t="shared" si="56"/>
        <v>-5.708491160178264E-2</v>
      </c>
      <c r="G88" s="11" t="e">
        <f t="shared" si="56"/>
        <v>#DIV/0!</v>
      </c>
      <c r="H88" s="11" t="e">
        <f t="shared" si="56"/>
        <v>#DIV/0!</v>
      </c>
      <c r="I88" s="11" t="e">
        <f t="shared" si="56"/>
        <v>#DIV/0!</v>
      </c>
      <c r="J88" s="11" t="e">
        <f t="shared" si="56"/>
        <v>#DIV/0!</v>
      </c>
      <c r="K88" s="11" t="e">
        <f t="shared" si="56"/>
        <v>#DIV/0!</v>
      </c>
      <c r="L88" s="11" t="e">
        <f t="shared" si="56"/>
        <v>#DIV/0!</v>
      </c>
      <c r="M88" s="11" t="e">
        <f t="shared" si="56"/>
        <v>#DIV/0!</v>
      </c>
      <c r="N88" s="11" t="e">
        <f t="shared" si="56"/>
        <v>#DIV/0!</v>
      </c>
      <c r="O88" s="90"/>
    </row>
    <row r="89" spans="2:15" x14ac:dyDescent="0.25">
      <c r="B89" s="199" t="s">
        <v>14</v>
      </c>
      <c r="C89" s="296"/>
      <c r="D89" s="11">
        <f t="shared" si="56"/>
        <v>9.4968923153747165E-2</v>
      </c>
      <c r="E89" s="11">
        <f t="shared" si="56"/>
        <v>-4.9554221263660492E-2</v>
      </c>
      <c r="F89" s="11">
        <f t="shared" si="56"/>
        <v>-4.5522424169187392E-2</v>
      </c>
      <c r="G89" s="11" t="e">
        <f t="shared" si="56"/>
        <v>#DIV/0!</v>
      </c>
      <c r="H89" s="11" t="e">
        <f t="shared" si="56"/>
        <v>#DIV/0!</v>
      </c>
      <c r="I89" s="11" t="e">
        <f t="shared" si="56"/>
        <v>#DIV/0!</v>
      </c>
      <c r="J89" s="11" t="e">
        <f t="shared" si="56"/>
        <v>#DIV/0!</v>
      </c>
      <c r="K89" s="11" t="e">
        <f t="shared" si="56"/>
        <v>#DIV/0!</v>
      </c>
      <c r="L89" s="11" t="e">
        <f t="shared" si="56"/>
        <v>#DIV/0!</v>
      </c>
      <c r="M89" s="11" t="e">
        <f t="shared" si="56"/>
        <v>#DIV/0!</v>
      </c>
      <c r="N89" s="11" t="e">
        <f t="shared" si="56"/>
        <v>#DIV/0!</v>
      </c>
      <c r="O89" s="93"/>
    </row>
    <row r="90" spans="2:15" x14ac:dyDescent="0.25">
      <c r="B90" s="152" t="s">
        <v>76</v>
      </c>
      <c r="C90" s="296"/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3"/>
      <c r="O90" s="32"/>
    </row>
    <row r="91" spans="2:15" x14ac:dyDescent="0.25">
      <c r="B91" s="192" t="s">
        <v>16</v>
      </c>
      <c r="C91" s="287" t="s">
        <v>2</v>
      </c>
      <c r="D91" s="287" t="s">
        <v>3</v>
      </c>
      <c r="E91" s="287" t="s">
        <v>4</v>
      </c>
      <c r="F91" s="288" t="s">
        <v>71</v>
      </c>
      <c r="G91" s="288" t="s">
        <v>72</v>
      </c>
      <c r="H91" s="288" t="s">
        <v>73</v>
      </c>
      <c r="I91" s="288" t="s">
        <v>8</v>
      </c>
      <c r="J91" s="288" t="s">
        <v>9</v>
      </c>
      <c r="K91" s="288" t="s">
        <v>77</v>
      </c>
      <c r="L91" s="288" t="s">
        <v>78</v>
      </c>
      <c r="M91" s="288" t="s">
        <v>79</v>
      </c>
      <c r="N91" s="288" t="s">
        <v>80</v>
      </c>
      <c r="O91" s="297" t="s">
        <v>74</v>
      </c>
    </row>
    <row r="92" spans="2:15" x14ac:dyDescent="0.25">
      <c r="B92" s="148"/>
      <c r="C92" s="298"/>
      <c r="D92" s="298"/>
      <c r="E92" s="298"/>
      <c r="F92" s="298"/>
      <c r="G92" s="298"/>
      <c r="H92" s="298"/>
      <c r="I92" s="298"/>
      <c r="J92" s="298"/>
      <c r="K92" s="298"/>
      <c r="L92" s="298"/>
      <c r="M92" s="298"/>
      <c r="N92" s="298"/>
      <c r="O92" s="299"/>
    </row>
    <row r="93" spans="2:15" x14ac:dyDescent="0.25">
      <c r="B93" s="148" t="s">
        <v>63</v>
      </c>
      <c r="C93" s="298"/>
      <c r="D93" s="298">
        <f t="shared" ref="D93:D98" si="57">(D22/C22)-1</f>
        <v>-1.2877768289108027E-2</v>
      </c>
      <c r="E93" s="298">
        <f t="shared" ref="E93:E99" si="58">(E22/D22)-1</f>
        <v>-9.1105249657766896E-2</v>
      </c>
      <c r="F93" s="298">
        <f t="shared" ref="F93:F99" si="59">(F22/E22)-1</f>
        <v>9.4232020011875139E-2</v>
      </c>
      <c r="G93" s="298">
        <f t="shared" ref="G93:G99" si="60">(G22/F22)-1</f>
        <v>-1</v>
      </c>
      <c r="H93" s="298" t="e">
        <f t="shared" ref="H93:H99" si="61">(H22/G22)-1</f>
        <v>#DIV/0!</v>
      </c>
      <c r="I93" s="298" t="e">
        <f t="shared" ref="I93:I99" si="62">(I22/H22)-1</f>
        <v>#DIV/0!</v>
      </c>
      <c r="J93" s="298" t="e">
        <f t="shared" ref="J93:J99" si="63">(J22/I22)-1</f>
        <v>#DIV/0!</v>
      </c>
      <c r="K93" s="298" t="e">
        <f t="shared" ref="K93:K99" si="64">(K22/J22)-1</f>
        <v>#DIV/0!</v>
      </c>
      <c r="L93" s="298" t="e">
        <f t="shared" ref="L93:L99" si="65">(L22/K22)-1</f>
        <v>#DIV/0!</v>
      </c>
      <c r="M93" s="298" t="e">
        <f t="shared" ref="M93:M99" si="66">(M22/L22)-1</f>
        <v>#DIV/0!</v>
      </c>
      <c r="N93" s="298" t="e">
        <f t="shared" ref="N93:N99" si="67">(N22/M22)-1</f>
        <v>#DIV/0!</v>
      </c>
      <c r="O93" s="300">
        <f>SUM(C93:E93)</f>
        <v>-0.10398301794687492</v>
      </c>
    </row>
    <row r="94" spans="2:15" x14ac:dyDescent="0.25">
      <c r="B94" s="148" t="s">
        <v>64</v>
      </c>
      <c r="C94" s="298"/>
      <c r="D94" s="298">
        <f t="shared" si="57"/>
        <v>3.1640712201178811E-2</v>
      </c>
      <c r="E94" s="298">
        <f t="shared" si="58"/>
        <v>-8.4149791272126406E-2</v>
      </c>
      <c r="F94" s="298">
        <f t="shared" si="59"/>
        <v>0.11362193969412471</v>
      </c>
      <c r="G94" s="298">
        <f t="shared" si="60"/>
        <v>-1</v>
      </c>
      <c r="H94" s="298" t="e">
        <f t="shared" si="61"/>
        <v>#DIV/0!</v>
      </c>
      <c r="I94" s="298" t="e">
        <f t="shared" si="62"/>
        <v>#DIV/0!</v>
      </c>
      <c r="J94" s="298" t="e">
        <f t="shared" si="63"/>
        <v>#DIV/0!</v>
      </c>
      <c r="K94" s="298" t="e">
        <f t="shared" si="64"/>
        <v>#DIV/0!</v>
      </c>
      <c r="L94" s="298" t="e">
        <f t="shared" si="65"/>
        <v>#DIV/0!</v>
      </c>
      <c r="M94" s="298" t="e">
        <f t="shared" si="66"/>
        <v>#DIV/0!</v>
      </c>
      <c r="N94" s="298" t="e">
        <f t="shared" si="67"/>
        <v>#DIV/0!</v>
      </c>
      <c r="O94" s="300">
        <f>SUM(C94:E94)</f>
        <v>-5.2509079070947595E-2</v>
      </c>
    </row>
    <row r="95" spans="2:15" x14ac:dyDescent="0.25">
      <c r="B95" s="148" t="s">
        <v>65</v>
      </c>
      <c r="C95" s="298"/>
      <c r="D95" s="298">
        <f t="shared" si="57"/>
        <v>-0.16977803867800201</v>
      </c>
      <c r="E95" s="298">
        <f t="shared" si="58"/>
        <v>9.7585131542318626E-2</v>
      </c>
      <c r="F95" s="298">
        <f t="shared" si="59"/>
        <v>0.2423555762982772</v>
      </c>
      <c r="G95" s="298">
        <f t="shared" si="60"/>
        <v>-1</v>
      </c>
      <c r="H95" s="298" t="e">
        <f t="shared" si="61"/>
        <v>#DIV/0!</v>
      </c>
      <c r="I95" s="298" t="e">
        <f t="shared" si="62"/>
        <v>#DIV/0!</v>
      </c>
      <c r="J95" s="298" t="e">
        <f t="shared" si="63"/>
        <v>#DIV/0!</v>
      </c>
      <c r="K95" s="298" t="e">
        <f t="shared" si="64"/>
        <v>#DIV/0!</v>
      </c>
      <c r="L95" s="298" t="e">
        <f t="shared" si="65"/>
        <v>#DIV/0!</v>
      </c>
      <c r="M95" s="298" t="e">
        <f t="shared" si="66"/>
        <v>#DIV/0!</v>
      </c>
      <c r="N95" s="298" t="e">
        <f t="shared" si="67"/>
        <v>#DIV/0!</v>
      </c>
      <c r="O95" s="300">
        <f>SUM(C95:E95)</f>
        <v>-7.2192907135683382E-2</v>
      </c>
    </row>
    <row r="96" spans="2:15" x14ac:dyDescent="0.25">
      <c r="B96" s="148" t="s">
        <v>114</v>
      </c>
      <c r="C96" s="298"/>
      <c r="D96" s="298" t="e">
        <f t="shared" si="57"/>
        <v>#DIV/0!</v>
      </c>
      <c r="E96" s="298" t="e">
        <f t="shared" si="58"/>
        <v>#DIV/0!</v>
      </c>
      <c r="F96" s="298" t="e">
        <f t="shared" si="59"/>
        <v>#DIV/0!</v>
      </c>
      <c r="G96" s="298" t="e">
        <f t="shared" si="60"/>
        <v>#DIV/0!</v>
      </c>
      <c r="H96" s="298" t="e">
        <f t="shared" si="61"/>
        <v>#DIV/0!</v>
      </c>
      <c r="I96" s="298" t="e">
        <f t="shared" si="62"/>
        <v>#DIV/0!</v>
      </c>
      <c r="J96" s="298" t="e">
        <f t="shared" si="63"/>
        <v>#DIV/0!</v>
      </c>
      <c r="K96" s="298" t="e">
        <f t="shared" si="64"/>
        <v>#DIV/0!</v>
      </c>
      <c r="L96" s="298" t="e">
        <f t="shared" si="65"/>
        <v>#DIV/0!</v>
      </c>
      <c r="M96" s="298" t="e">
        <f t="shared" si="66"/>
        <v>#DIV/0!</v>
      </c>
      <c r="N96" s="298" t="e">
        <f t="shared" si="67"/>
        <v>#DIV/0!</v>
      </c>
      <c r="O96" s="300"/>
    </row>
    <row r="97" spans="2:15" x14ac:dyDescent="0.25">
      <c r="B97" s="148" t="s">
        <v>66</v>
      </c>
      <c r="C97" s="298"/>
      <c r="D97" s="298">
        <f t="shared" si="57"/>
        <v>-6.5022737250164386E-4</v>
      </c>
      <c r="E97" s="298">
        <f t="shared" si="58"/>
        <v>3.2325308644542972E-4</v>
      </c>
      <c r="F97" s="298">
        <f t="shared" si="59"/>
        <v>-5.8001035732779815E-4</v>
      </c>
      <c r="G97" s="298">
        <f t="shared" si="60"/>
        <v>-1</v>
      </c>
      <c r="H97" s="298" t="e">
        <f t="shared" si="61"/>
        <v>#DIV/0!</v>
      </c>
      <c r="I97" s="298" t="e">
        <f t="shared" si="62"/>
        <v>#DIV/0!</v>
      </c>
      <c r="J97" s="298" t="e">
        <f t="shared" si="63"/>
        <v>#DIV/0!</v>
      </c>
      <c r="K97" s="298" t="e">
        <f t="shared" si="64"/>
        <v>#DIV/0!</v>
      </c>
      <c r="L97" s="298" t="e">
        <f t="shared" si="65"/>
        <v>#DIV/0!</v>
      </c>
      <c r="M97" s="298" t="e">
        <f t="shared" si="66"/>
        <v>#DIV/0!</v>
      </c>
      <c r="N97" s="298" t="e">
        <f t="shared" si="67"/>
        <v>#DIV/0!</v>
      </c>
      <c r="O97" s="300">
        <f>SUM(C97:E97)</f>
        <v>-3.2697428605621415E-4</v>
      </c>
    </row>
    <row r="98" spans="2:15" x14ac:dyDescent="0.25">
      <c r="B98" s="164" t="s">
        <v>67</v>
      </c>
      <c r="C98" s="301"/>
      <c r="D98" s="298">
        <f t="shared" si="57"/>
        <v>-0.30266868094350252</v>
      </c>
      <c r="E98" s="298">
        <f t="shared" si="58"/>
        <v>-0.16198376458650421</v>
      </c>
      <c r="F98" s="298">
        <f t="shared" si="59"/>
        <v>1.0770525449074642E-2</v>
      </c>
      <c r="G98" s="298">
        <f t="shared" si="60"/>
        <v>-1</v>
      </c>
      <c r="H98" s="298" t="e">
        <f t="shared" si="61"/>
        <v>#DIV/0!</v>
      </c>
      <c r="I98" s="298" t="e">
        <f t="shared" si="62"/>
        <v>#DIV/0!</v>
      </c>
      <c r="J98" s="298" t="e">
        <f t="shared" si="63"/>
        <v>#DIV/0!</v>
      </c>
      <c r="K98" s="298" t="e">
        <f t="shared" si="64"/>
        <v>#DIV/0!</v>
      </c>
      <c r="L98" s="298" t="e">
        <f t="shared" si="65"/>
        <v>#DIV/0!</v>
      </c>
      <c r="M98" s="298" t="e">
        <f t="shared" si="66"/>
        <v>#DIV/0!</v>
      </c>
      <c r="N98" s="298" t="e">
        <f t="shared" si="67"/>
        <v>#DIV/0!</v>
      </c>
      <c r="O98" s="300"/>
    </row>
    <row r="99" spans="2:15" x14ac:dyDescent="0.25">
      <c r="B99" s="143" t="s">
        <v>14</v>
      </c>
      <c r="C99" s="302"/>
      <c r="D99" s="303">
        <f>(D28/C28)-1</f>
        <v>-0.10566490900322179</v>
      </c>
      <c r="E99" s="303">
        <f t="shared" si="58"/>
        <v>3.1415783603432335E-3</v>
      </c>
      <c r="F99" s="303">
        <f t="shared" si="59"/>
        <v>0.16655386809313377</v>
      </c>
      <c r="G99" s="303">
        <f t="shared" si="60"/>
        <v>-1</v>
      </c>
      <c r="H99" s="303" t="e">
        <f t="shared" si="61"/>
        <v>#DIV/0!</v>
      </c>
      <c r="I99" s="303" t="e">
        <f t="shared" si="62"/>
        <v>#DIV/0!</v>
      </c>
      <c r="J99" s="303" t="e">
        <f t="shared" si="63"/>
        <v>#DIV/0!</v>
      </c>
      <c r="K99" s="303" t="e">
        <f t="shared" si="64"/>
        <v>#DIV/0!</v>
      </c>
      <c r="L99" s="303" t="e">
        <f t="shared" si="65"/>
        <v>#DIV/0!</v>
      </c>
      <c r="M99" s="303" t="e">
        <f t="shared" si="66"/>
        <v>#DIV/0!</v>
      </c>
      <c r="N99" s="303" t="e">
        <f t="shared" si="67"/>
        <v>#DIV/0!</v>
      </c>
      <c r="O99" s="293">
        <f>SUM(C99:E99)</f>
        <v>-0.10252333064287855</v>
      </c>
    </row>
    <row r="100" spans="2:15" x14ac:dyDescent="0.25"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</row>
    <row r="101" spans="2:15" x14ac:dyDescent="0.25">
      <c r="B101" s="98" t="s">
        <v>129</v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</row>
    <row r="102" spans="2:15" x14ac:dyDescent="0.25">
      <c r="B102" s="192" t="s">
        <v>16</v>
      </c>
      <c r="C102" s="287" t="s">
        <v>2</v>
      </c>
      <c r="D102" s="287" t="s">
        <v>3</v>
      </c>
      <c r="E102" s="287" t="s">
        <v>4</v>
      </c>
      <c r="F102" s="288" t="s">
        <v>71</v>
      </c>
      <c r="G102" s="288" t="s">
        <v>72</v>
      </c>
      <c r="H102" s="288" t="s">
        <v>73</v>
      </c>
      <c r="I102" s="288" t="s">
        <v>8</v>
      </c>
      <c r="J102" s="288" t="s">
        <v>9</v>
      </c>
      <c r="K102" s="288" t="s">
        <v>77</v>
      </c>
      <c r="L102" s="288" t="s">
        <v>78</v>
      </c>
      <c r="M102" s="288" t="s">
        <v>79</v>
      </c>
      <c r="N102" s="288" t="s">
        <v>80</v>
      </c>
      <c r="O102" s="297" t="s">
        <v>74</v>
      </c>
    </row>
    <row r="103" spans="2:15" x14ac:dyDescent="0.25">
      <c r="B103" s="148"/>
      <c r="C103" s="298"/>
      <c r="D103" s="298"/>
      <c r="E103" s="298"/>
      <c r="F103" s="298"/>
      <c r="G103" s="298"/>
      <c r="H103" s="298"/>
      <c r="I103" s="298"/>
      <c r="J103" s="298"/>
      <c r="K103" s="298"/>
      <c r="L103" s="298"/>
      <c r="M103" s="298"/>
      <c r="N103" s="298"/>
      <c r="O103" s="299"/>
    </row>
    <row r="104" spans="2:15" x14ac:dyDescent="0.25">
      <c r="B104" s="148" t="s">
        <v>63</v>
      </c>
      <c r="C104" s="298"/>
      <c r="D104" s="298">
        <f>(T34/S34)-1</f>
        <v>-8.2341781870965969E-3</v>
      </c>
      <c r="E104" s="298">
        <f t="shared" ref="D104:N106" si="68">(U34/T34)-1</f>
        <v>-7.3572155659586524E-2</v>
      </c>
      <c r="F104" s="298">
        <f t="shared" si="68"/>
        <v>8.2274999309766672E-2</v>
      </c>
      <c r="G104" s="298">
        <f t="shared" si="68"/>
        <v>-1</v>
      </c>
      <c r="H104" s="298" t="e">
        <f t="shared" si="68"/>
        <v>#DIV/0!</v>
      </c>
      <c r="I104" s="298" t="e">
        <f t="shared" si="68"/>
        <v>#DIV/0!</v>
      </c>
      <c r="J104" s="298" t="e">
        <f t="shared" si="68"/>
        <v>#DIV/0!</v>
      </c>
      <c r="K104" s="298" t="e">
        <f t="shared" si="68"/>
        <v>#DIV/0!</v>
      </c>
      <c r="L104" s="298" t="e">
        <f t="shared" si="68"/>
        <v>#DIV/0!</v>
      </c>
      <c r="M104" s="298" t="e">
        <f t="shared" si="68"/>
        <v>#DIV/0!</v>
      </c>
      <c r="N104" s="298" t="e">
        <f t="shared" si="68"/>
        <v>#DIV/0!</v>
      </c>
      <c r="O104" s="300">
        <f>SUM(C104:E104)</f>
        <v>-8.1806333846683121E-2</v>
      </c>
    </row>
    <row r="105" spans="2:15" x14ac:dyDescent="0.25">
      <c r="B105" s="148" t="s">
        <v>64</v>
      </c>
      <c r="C105" s="298"/>
      <c r="D105" s="298">
        <f t="shared" si="68"/>
        <v>2.9132893406240701E-2</v>
      </c>
      <c r="E105" s="298">
        <f t="shared" si="68"/>
        <v>-7.0155036594847675E-2</v>
      </c>
      <c r="F105" s="298">
        <f t="shared" si="68"/>
        <v>0.10610607396812677</v>
      </c>
      <c r="G105" s="298">
        <f t="shared" si="68"/>
        <v>-1</v>
      </c>
      <c r="H105" s="298" t="e">
        <f t="shared" si="68"/>
        <v>#DIV/0!</v>
      </c>
      <c r="I105" s="298" t="e">
        <f t="shared" si="68"/>
        <v>#DIV/0!</v>
      </c>
      <c r="J105" s="298" t="e">
        <f t="shared" si="68"/>
        <v>#DIV/0!</v>
      </c>
      <c r="K105" s="298" t="e">
        <f t="shared" si="68"/>
        <v>#DIV/0!</v>
      </c>
      <c r="L105" s="298" t="e">
        <f t="shared" si="68"/>
        <v>#DIV/0!</v>
      </c>
      <c r="M105" s="298" t="e">
        <f t="shared" si="68"/>
        <v>#DIV/0!</v>
      </c>
      <c r="N105" s="298" t="e">
        <f t="shared" si="68"/>
        <v>#DIV/0!</v>
      </c>
      <c r="O105" s="300">
        <f>SUM(C105:E105)</f>
        <v>-4.1022143188606974E-2</v>
      </c>
    </row>
    <row r="106" spans="2:15" x14ac:dyDescent="0.25">
      <c r="B106" s="148" t="s">
        <v>65</v>
      </c>
      <c r="C106" s="298"/>
      <c r="D106" s="298">
        <f t="shared" si="68"/>
        <v>-2.428476289501591E-2</v>
      </c>
      <c r="E106" s="298">
        <f t="shared" si="68"/>
        <v>-1.8872062205867235E-2</v>
      </c>
      <c r="F106" s="298">
        <f t="shared" si="68"/>
        <v>0.16243809184873381</v>
      </c>
      <c r="G106" s="298">
        <f t="shared" si="68"/>
        <v>-1</v>
      </c>
      <c r="H106" s="298" t="e">
        <f t="shared" si="68"/>
        <v>#DIV/0!</v>
      </c>
      <c r="I106" s="298" t="e">
        <f t="shared" si="68"/>
        <v>#DIV/0!</v>
      </c>
      <c r="J106" s="298" t="e">
        <f t="shared" si="68"/>
        <v>#DIV/0!</v>
      </c>
      <c r="K106" s="298" t="e">
        <f t="shared" si="68"/>
        <v>#DIV/0!</v>
      </c>
      <c r="L106" s="298" t="e">
        <f t="shared" si="68"/>
        <v>#DIV/0!</v>
      </c>
      <c r="M106" s="298" t="e">
        <f t="shared" si="68"/>
        <v>#DIV/0!</v>
      </c>
      <c r="N106" s="298" t="e">
        <f t="shared" si="68"/>
        <v>#DIV/0!</v>
      </c>
      <c r="O106" s="300">
        <f>SUM(C106:E106)</f>
        <v>-4.3156825100883145E-2</v>
      </c>
    </row>
    <row r="107" spans="2:15" x14ac:dyDescent="0.25">
      <c r="B107" s="148" t="s">
        <v>114</v>
      </c>
      <c r="C107" s="298"/>
      <c r="D107" s="298"/>
      <c r="E107" s="298"/>
      <c r="F107" s="298"/>
      <c r="G107" s="298"/>
      <c r="H107" s="298"/>
      <c r="I107" s="298"/>
      <c r="J107" s="298"/>
      <c r="K107" s="298"/>
      <c r="L107" s="298"/>
      <c r="M107" s="298"/>
      <c r="N107" s="298"/>
      <c r="O107" s="300"/>
    </row>
    <row r="108" spans="2:15" x14ac:dyDescent="0.25">
      <c r="B108" s="148" t="s">
        <v>66</v>
      </c>
      <c r="C108" s="298"/>
      <c r="D108" s="298">
        <f>(T38/S38)-1</f>
        <v>3.6607056770587842E-3</v>
      </c>
      <c r="E108" s="298">
        <f t="shared" ref="E108:N108" si="69">(U38/T38)-1</f>
        <v>6.3828897003168628E-3</v>
      </c>
      <c r="F108" s="298">
        <f t="shared" si="69"/>
        <v>3.248079208769461E-3</v>
      </c>
      <c r="G108" s="298">
        <f t="shared" si="69"/>
        <v>-1</v>
      </c>
      <c r="H108" s="298" t="e">
        <f t="shared" si="69"/>
        <v>#DIV/0!</v>
      </c>
      <c r="I108" s="298" t="e">
        <f t="shared" si="69"/>
        <v>#DIV/0!</v>
      </c>
      <c r="J108" s="298" t="e">
        <f t="shared" si="69"/>
        <v>#DIV/0!</v>
      </c>
      <c r="K108" s="298" t="e">
        <f t="shared" si="69"/>
        <v>#DIV/0!</v>
      </c>
      <c r="L108" s="298" t="e">
        <f t="shared" si="69"/>
        <v>#DIV/0!</v>
      </c>
      <c r="M108" s="298" t="e">
        <f t="shared" si="69"/>
        <v>#DIV/0!</v>
      </c>
      <c r="N108" s="298" t="e">
        <f t="shared" si="69"/>
        <v>#DIV/0!</v>
      </c>
      <c r="O108" s="300">
        <f>SUM(C108:E108)</f>
        <v>1.0043595377375647E-2</v>
      </c>
    </row>
    <row r="109" spans="2:15" x14ac:dyDescent="0.25">
      <c r="B109" s="164" t="s">
        <v>67</v>
      </c>
      <c r="C109" s="301"/>
      <c r="D109" s="298"/>
      <c r="E109" s="298"/>
      <c r="F109" s="298"/>
      <c r="G109" s="298"/>
      <c r="H109" s="298"/>
      <c r="I109" s="298"/>
      <c r="J109" s="298"/>
      <c r="K109" s="298"/>
      <c r="L109" s="298"/>
      <c r="M109" s="298"/>
      <c r="N109" s="298"/>
      <c r="O109" s="300"/>
    </row>
    <row r="110" spans="2:15" x14ac:dyDescent="0.25">
      <c r="B110" s="143" t="s">
        <v>14</v>
      </c>
      <c r="C110" s="302"/>
      <c r="D110" s="303">
        <f t="shared" ref="D110:N110" si="70">(D40/C40)-1</f>
        <v>-2.0730868472649266E-2</v>
      </c>
      <c r="E110" s="303">
        <f t="shared" si="70"/>
        <v>-4.6568321372502774E-2</v>
      </c>
      <c r="F110" s="303">
        <f t="shared" si="70"/>
        <v>0.11344950809359178</v>
      </c>
      <c r="G110" s="303">
        <f t="shared" si="70"/>
        <v>-1</v>
      </c>
      <c r="H110" s="303" t="e">
        <f t="shared" si="70"/>
        <v>#DIV/0!</v>
      </c>
      <c r="I110" s="303" t="e">
        <f t="shared" si="70"/>
        <v>#DIV/0!</v>
      </c>
      <c r="J110" s="303" t="e">
        <f t="shared" si="70"/>
        <v>#DIV/0!</v>
      </c>
      <c r="K110" s="303" t="e">
        <f t="shared" si="70"/>
        <v>#DIV/0!</v>
      </c>
      <c r="L110" s="303" t="e">
        <f t="shared" si="70"/>
        <v>#DIV/0!</v>
      </c>
      <c r="M110" s="303" t="e">
        <f t="shared" si="70"/>
        <v>#DIV/0!</v>
      </c>
      <c r="N110" s="304" t="e">
        <f t="shared" si="70"/>
        <v>#DIV/0!</v>
      </c>
      <c r="O110" s="293">
        <f>SUM(C110:E110)</f>
        <v>-6.7299189845152041E-2</v>
      </c>
    </row>
  </sheetData>
  <conditionalFormatting sqref="F126:N65544 F17:N21 F29:N29 F41:N45 F53:N57 F90:N92 F100:N103 F110:N112 F65:N69 F77:N82 F1:N9 F31:N33">
    <cfRule type="containsText" dxfId="131" priority="2" stopIfTrue="1" operator="containsText" text="*">
      <formula>NOT(ISERROR(SEARCH("*",F1)))</formula>
    </cfRule>
  </conditionalFormatting>
  <conditionalFormatting sqref="C118:E1048576 C110:E112 C104:N109 C1:E9 C30:N30 C29:E29 C17:E21 C31:E33 C41:E45 C53:E57 C65:E69 C77:E82 C90:E92 C100:E103 C10:N16 C22:N28 C34:N40 C46:N52 C58:N64 C70:N76 C83:N89 C93:N99">
    <cfRule type="containsText" dxfId="130" priority="1" operator="containsText" text="*">
      <formula>NOT(ISERROR(SEARCH("*",C1)))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B1:AE93"/>
  <sheetViews>
    <sheetView showGridLines="0" showRuler="0" showWhiteSpace="0" topLeftCell="A4" zoomScale="70" zoomScaleNormal="70" workbookViewId="0">
      <selection activeCell="C9" sqref="C9:N36"/>
    </sheetView>
  </sheetViews>
  <sheetFormatPr baseColWidth="10" defaultRowHeight="15.75" x14ac:dyDescent="0.25"/>
  <cols>
    <col min="1" max="1" width="4.140625" style="95" customWidth="1"/>
    <col min="2" max="2" width="24.5703125" style="95" customWidth="1"/>
    <col min="3" max="9" width="11.7109375" style="95" customWidth="1"/>
    <col min="10" max="14" width="15.140625" style="95" customWidth="1"/>
    <col min="15" max="15" width="13" style="95" bestFit="1" customWidth="1"/>
    <col min="16" max="16" width="4.5703125" style="95" customWidth="1"/>
    <col min="17" max="17" width="4.85546875" style="95" customWidth="1"/>
    <col min="18" max="18" width="20.28515625" style="95" customWidth="1"/>
    <col min="19" max="25" width="12.85546875" style="95" bestFit="1" customWidth="1"/>
    <col min="26" max="26" width="11.5703125" style="95" bestFit="1" customWidth="1"/>
    <col min="27" max="27" width="13.42578125" style="95" customWidth="1"/>
    <col min="28" max="28" width="13.5703125" style="95" customWidth="1"/>
    <col min="29" max="29" width="15.7109375" style="95" customWidth="1"/>
    <col min="30" max="30" width="13.7109375" style="95" customWidth="1"/>
    <col min="31" max="31" width="14.42578125" style="95" customWidth="1"/>
    <col min="32" max="257" width="11.42578125" style="95"/>
    <col min="258" max="258" width="24.5703125" style="95" customWidth="1"/>
    <col min="259" max="266" width="11.7109375" style="95" customWidth="1"/>
    <col min="267" max="267" width="13.85546875" style="95" customWidth="1"/>
    <col min="268" max="268" width="11.7109375" style="95" customWidth="1"/>
    <col min="269" max="269" width="13.28515625" style="95" customWidth="1"/>
    <col min="270" max="270" width="11.7109375" style="95" customWidth="1"/>
    <col min="271" max="271" width="12.85546875" style="95" bestFit="1" customWidth="1"/>
    <col min="272" max="272" width="4.5703125" style="95" customWidth="1"/>
    <col min="273" max="273" width="4.85546875" style="95" customWidth="1"/>
    <col min="274" max="274" width="20.28515625" style="95" customWidth="1"/>
    <col min="275" max="286" width="11.42578125" style="95"/>
    <col min="287" max="287" width="14.42578125" style="95" customWidth="1"/>
    <col min="288" max="513" width="11.42578125" style="95"/>
    <col min="514" max="514" width="24.5703125" style="95" customWidth="1"/>
    <col min="515" max="522" width="11.7109375" style="95" customWidth="1"/>
    <col min="523" max="523" width="13.85546875" style="95" customWidth="1"/>
    <col min="524" max="524" width="11.7109375" style="95" customWidth="1"/>
    <col min="525" max="525" width="13.28515625" style="95" customWidth="1"/>
    <col min="526" max="526" width="11.7109375" style="95" customWidth="1"/>
    <col min="527" max="527" width="12.85546875" style="95" bestFit="1" customWidth="1"/>
    <col min="528" max="528" width="4.5703125" style="95" customWidth="1"/>
    <col min="529" max="529" width="4.85546875" style="95" customWidth="1"/>
    <col min="530" max="530" width="20.28515625" style="95" customWidth="1"/>
    <col min="531" max="542" width="11.42578125" style="95"/>
    <col min="543" max="543" width="14.42578125" style="95" customWidth="1"/>
    <col min="544" max="769" width="11.42578125" style="95"/>
    <col min="770" max="770" width="24.5703125" style="95" customWidth="1"/>
    <col min="771" max="778" width="11.7109375" style="95" customWidth="1"/>
    <col min="779" max="779" width="13.85546875" style="95" customWidth="1"/>
    <col min="780" max="780" width="11.7109375" style="95" customWidth="1"/>
    <col min="781" max="781" width="13.28515625" style="95" customWidth="1"/>
    <col min="782" max="782" width="11.7109375" style="95" customWidth="1"/>
    <col min="783" max="783" width="12.85546875" style="95" bestFit="1" customWidth="1"/>
    <col min="784" max="784" width="4.5703125" style="95" customWidth="1"/>
    <col min="785" max="785" width="4.85546875" style="95" customWidth="1"/>
    <col min="786" max="786" width="20.28515625" style="95" customWidth="1"/>
    <col min="787" max="798" width="11.42578125" style="95"/>
    <col min="799" max="799" width="14.42578125" style="95" customWidth="1"/>
    <col min="800" max="1025" width="11.42578125" style="95"/>
    <col min="1026" max="1026" width="24.5703125" style="95" customWidth="1"/>
    <col min="1027" max="1034" width="11.7109375" style="95" customWidth="1"/>
    <col min="1035" max="1035" width="13.85546875" style="95" customWidth="1"/>
    <col min="1036" max="1036" width="11.7109375" style="95" customWidth="1"/>
    <col min="1037" max="1037" width="13.28515625" style="95" customWidth="1"/>
    <col min="1038" max="1038" width="11.7109375" style="95" customWidth="1"/>
    <col min="1039" max="1039" width="12.85546875" style="95" bestFit="1" customWidth="1"/>
    <col min="1040" max="1040" width="4.5703125" style="95" customWidth="1"/>
    <col min="1041" max="1041" width="4.85546875" style="95" customWidth="1"/>
    <col min="1042" max="1042" width="20.28515625" style="95" customWidth="1"/>
    <col min="1043" max="1054" width="11.42578125" style="95"/>
    <col min="1055" max="1055" width="14.42578125" style="95" customWidth="1"/>
    <col min="1056" max="1281" width="11.42578125" style="95"/>
    <col min="1282" max="1282" width="24.5703125" style="95" customWidth="1"/>
    <col min="1283" max="1290" width="11.7109375" style="95" customWidth="1"/>
    <col min="1291" max="1291" width="13.85546875" style="95" customWidth="1"/>
    <col min="1292" max="1292" width="11.7109375" style="95" customWidth="1"/>
    <col min="1293" max="1293" width="13.28515625" style="95" customWidth="1"/>
    <col min="1294" max="1294" width="11.7109375" style="95" customWidth="1"/>
    <col min="1295" max="1295" width="12.85546875" style="95" bestFit="1" customWidth="1"/>
    <col min="1296" max="1296" width="4.5703125" style="95" customWidth="1"/>
    <col min="1297" max="1297" width="4.85546875" style="95" customWidth="1"/>
    <col min="1298" max="1298" width="20.28515625" style="95" customWidth="1"/>
    <col min="1299" max="1310" width="11.42578125" style="95"/>
    <col min="1311" max="1311" width="14.42578125" style="95" customWidth="1"/>
    <col min="1312" max="1537" width="11.42578125" style="95"/>
    <col min="1538" max="1538" width="24.5703125" style="95" customWidth="1"/>
    <col min="1539" max="1546" width="11.7109375" style="95" customWidth="1"/>
    <col min="1547" max="1547" width="13.85546875" style="95" customWidth="1"/>
    <col min="1548" max="1548" width="11.7109375" style="95" customWidth="1"/>
    <col min="1549" max="1549" width="13.28515625" style="95" customWidth="1"/>
    <col min="1550" max="1550" width="11.7109375" style="95" customWidth="1"/>
    <col min="1551" max="1551" width="12.85546875" style="95" bestFit="1" customWidth="1"/>
    <col min="1552" max="1552" width="4.5703125" style="95" customWidth="1"/>
    <col min="1553" max="1553" width="4.85546875" style="95" customWidth="1"/>
    <col min="1554" max="1554" width="20.28515625" style="95" customWidth="1"/>
    <col min="1555" max="1566" width="11.42578125" style="95"/>
    <col min="1567" max="1567" width="14.42578125" style="95" customWidth="1"/>
    <col min="1568" max="1793" width="11.42578125" style="95"/>
    <col min="1794" max="1794" width="24.5703125" style="95" customWidth="1"/>
    <col min="1795" max="1802" width="11.7109375" style="95" customWidth="1"/>
    <col min="1803" max="1803" width="13.85546875" style="95" customWidth="1"/>
    <col min="1804" max="1804" width="11.7109375" style="95" customWidth="1"/>
    <col min="1805" max="1805" width="13.28515625" style="95" customWidth="1"/>
    <col min="1806" max="1806" width="11.7109375" style="95" customWidth="1"/>
    <col min="1807" max="1807" width="12.85546875" style="95" bestFit="1" customWidth="1"/>
    <col min="1808" max="1808" width="4.5703125" style="95" customWidth="1"/>
    <col min="1809" max="1809" width="4.85546875" style="95" customWidth="1"/>
    <col min="1810" max="1810" width="20.28515625" style="95" customWidth="1"/>
    <col min="1811" max="1822" width="11.42578125" style="95"/>
    <col min="1823" max="1823" width="14.42578125" style="95" customWidth="1"/>
    <col min="1824" max="2049" width="11.42578125" style="95"/>
    <col min="2050" max="2050" width="24.5703125" style="95" customWidth="1"/>
    <col min="2051" max="2058" width="11.7109375" style="95" customWidth="1"/>
    <col min="2059" max="2059" width="13.85546875" style="95" customWidth="1"/>
    <col min="2060" max="2060" width="11.7109375" style="95" customWidth="1"/>
    <col min="2061" max="2061" width="13.28515625" style="95" customWidth="1"/>
    <col min="2062" max="2062" width="11.7109375" style="95" customWidth="1"/>
    <col min="2063" max="2063" width="12.85546875" style="95" bestFit="1" customWidth="1"/>
    <col min="2064" max="2064" width="4.5703125" style="95" customWidth="1"/>
    <col min="2065" max="2065" width="4.85546875" style="95" customWidth="1"/>
    <col min="2066" max="2066" width="20.28515625" style="95" customWidth="1"/>
    <col min="2067" max="2078" width="11.42578125" style="95"/>
    <col min="2079" max="2079" width="14.42578125" style="95" customWidth="1"/>
    <col min="2080" max="2305" width="11.42578125" style="95"/>
    <col min="2306" max="2306" width="24.5703125" style="95" customWidth="1"/>
    <col min="2307" max="2314" width="11.7109375" style="95" customWidth="1"/>
    <col min="2315" max="2315" width="13.85546875" style="95" customWidth="1"/>
    <col min="2316" max="2316" width="11.7109375" style="95" customWidth="1"/>
    <col min="2317" max="2317" width="13.28515625" style="95" customWidth="1"/>
    <col min="2318" max="2318" width="11.7109375" style="95" customWidth="1"/>
    <col min="2319" max="2319" width="12.85546875" style="95" bestFit="1" customWidth="1"/>
    <col min="2320" max="2320" width="4.5703125" style="95" customWidth="1"/>
    <col min="2321" max="2321" width="4.85546875" style="95" customWidth="1"/>
    <col min="2322" max="2322" width="20.28515625" style="95" customWidth="1"/>
    <col min="2323" max="2334" width="11.42578125" style="95"/>
    <col min="2335" max="2335" width="14.42578125" style="95" customWidth="1"/>
    <col min="2336" max="2561" width="11.42578125" style="95"/>
    <col min="2562" max="2562" width="24.5703125" style="95" customWidth="1"/>
    <col min="2563" max="2570" width="11.7109375" style="95" customWidth="1"/>
    <col min="2571" max="2571" width="13.85546875" style="95" customWidth="1"/>
    <col min="2572" max="2572" width="11.7109375" style="95" customWidth="1"/>
    <col min="2573" max="2573" width="13.28515625" style="95" customWidth="1"/>
    <col min="2574" max="2574" width="11.7109375" style="95" customWidth="1"/>
    <col min="2575" max="2575" width="12.85546875" style="95" bestFit="1" customWidth="1"/>
    <col min="2576" max="2576" width="4.5703125" style="95" customWidth="1"/>
    <col min="2577" max="2577" width="4.85546875" style="95" customWidth="1"/>
    <col min="2578" max="2578" width="20.28515625" style="95" customWidth="1"/>
    <col min="2579" max="2590" width="11.42578125" style="95"/>
    <col min="2591" max="2591" width="14.42578125" style="95" customWidth="1"/>
    <col min="2592" max="2817" width="11.42578125" style="95"/>
    <col min="2818" max="2818" width="24.5703125" style="95" customWidth="1"/>
    <col min="2819" max="2826" width="11.7109375" style="95" customWidth="1"/>
    <col min="2827" max="2827" width="13.85546875" style="95" customWidth="1"/>
    <col min="2828" max="2828" width="11.7109375" style="95" customWidth="1"/>
    <col min="2829" max="2829" width="13.28515625" style="95" customWidth="1"/>
    <col min="2830" max="2830" width="11.7109375" style="95" customWidth="1"/>
    <col min="2831" max="2831" width="12.85546875" style="95" bestFit="1" customWidth="1"/>
    <col min="2832" max="2832" width="4.5703125" style="95" customWidth="1"/>
    <col min="2833" max="2833" width="4.85546875" style="95" customWidth="1"/>
    <col min="2834" max="2834" width="20.28515625" style="95" customWidth="1"/>
    <col min="2835" max="2846" width="11.42578125" style="95"/>
    <col min="2847" max="2847" width="14.42578125" style="95" customWidth="1"/>
    <col min="2848" max="3073" width="11.42578125" style="95"/>
    <col min="3074" max="3074" width="24.5703125" style="95" customWidth="1"/>
    <col min="3075" max="3082" width="11.7109375" style="95" customWidth="1"/>
    <col min="3083" max="3083" width="13.85546875" style="95" customWidth="1"/>
    <col min="3084" max="3084" width="11.7109375" style="95" customWidth="1"/>
    <col min="3085" max="3085" width="13.28515625" style="95" customWidth="1"/>
    <col min="3086" max="3086" width="11.7109375" style="95" customWidth="1"/>
    <col min="3087" max="3087" width="12.85546875" style="95" bestFit="1" customWidth="1"/>
    <col min="3088" max="3088" width="4.5703125" style="95" customWidth="1"/>
    <col min="3089" max="3089" width="4.85546875" style="95" customWidth="1"/>
    <col min="3090" max="3090" width="20.28515625" style="95" customWidth="1"/>
    <col min="3091" max="3102" width="11.42578125" style="95"/>
    <col min="3103" max="3103" width="14.42578125" style="95" customWidth="1"/>
    <col min="3104" max="3329" width="11.42578125" style="95"/>
    <col min="3330" max="3330" width="24.5703125" style="95" customWidth="1"/>
    <col min="3331" max="3338" width="11.7109375" style="95" customWidth="1"/>
    <col min="3339" max="3339" width="13.85546875" style="95" customWidth="1"/>
    <col min="3340" max="3340" width="11.7109375" style="95" customWidth="1"/>
    <col min="3341" max="3341" width="13.28515625" style="95" customWidth="1"/>
    <col min="3342" max="3342" width="11.7109375" style="95" customWidth="1"/>
    <col min="3343" max="3343" width="12.85546875" style="95" bestFit="1" customWidth="1"/>
    <col min="3344" max="3344" width="4.5703125" style="95" customWidth="1"/>
    <col min="3345" max="3345" width="4.85546875" style="95" customWidth="1"/>
    <col min="3346" max="3346" width="20.28515625" style="95" customWidth="1"/>
    <col min="3347" max="3358" width="11.42578125" style="95"/>
    <col min="3359" max="3359" width="14.42578125" style="95" customWidth="1"/>
    <col min="3360" max="3585" width="11.42578125" style="95"/>
    <col min="3586" max="3586" width="24.5703125" style="95" customWidth="1"/>
    <col min="3587" max="3594" width="11.7109375" style="95" customWidth="1"/>
    <col min="3595" max="3595" width="13.85546875" style="95" customWidth="1"/>
    <col min="3596" max="3596" width="11.7109375" style="95" customWidth="1"/>
    <col min="3597" max="3597" width="13.28515625" style="95" customWidth="1"/>
    <col min="3598" max="3598" width="11.7109375" style="95" customWidth="1"/>
    <col min="3599" max="3599" width="12.85546875" style="95" bestFit="1" customWidth="1"/>
    <col min="3600" max="3600" width="4.5703125" style="95" customWidth="1"/>
    <col min="3601" max="3601" width="4.85546875" style="95" customWidth="1"/>
    <col min="3602" max="3602" width="20.28515625" style="95" customWidth="1"/>
    <col min="3603" max="3614" width="11.42578125" style="95"/>
    <col min="3615" max="3615" width="14.42578125" style="95" customWidth="1"/>
    <col min="3616" max="3841" width="11.42578125" style="95"/>
    <col min="3842" max="3842" width="24.5703125" style="95" customWidth="1"/>
    <col min="3843" max="3850" width="11.7109375" style="95" customWidth="1"/>
    <col min="3851" max="3851" width="13.85546875" style="95" customWidth="1"/>
    <col min="3852" max="3852" width="11.7109375" style="95" customWidth="1"/>
    <col min="3853" max="3853" width="13.28515625" style="95" customWidth="1"/>
    <col min="3854" max="3854" width="11.7109375" style="95" customWidth="1"/>
    <col min="3855" max="3855" width="12.85546875" style="95" bestFit="1" customWidth="1"/>
    <col min="3856" max="3856" width="4.5703125" style="95" customWidth="1"/>
    <col min="3857" max="3857" width="4.85546875" style="95" customWidth="1"/>
    <col min="3858" max="3858" width="20.28515625" style="95" customWidth="1"/>
    <col min="3859" max="3870" width="11.42578125" style="95"/>
    <col min="3871" max="3871" width="14.42578125" style="95" customWidth="1"/>
    <col min="3872" max="4097" width="11.42578125" style="95"/>
    <col min="4098" max="4098" width="24.5703125" style="95" customWidth="1"/>
    <col min="4099" max="4106" width="11.7109375" style="95" customWidth="1"/>
    <col min="4107" max="4107" width="13.85546875" style="95" customWidth="1"/>
    <col min="4108" max="4108" width="11.7109375" style="95" customWidth="1"/>
    <col min="4109" max="4109" width="13.28515625" style="95" customWidth="1"/>
    <col min="4110" max="4110" width="11.7109375" style="95" customWidth="1"/>
    <col min="4111" max="4111" width="12.85546875" style="95" bestFit="1" customWidth="1"/>
    <col min="4112" max="4112" width="4.5703125" style="95" customWidth="1"/>
    <col min="4113" max="4113" width="4.85546875" style="95" customWidth="1"/>
    <col min="4114" max="4114" width="20.28515625" style="95" customWidth="1"/>
    <col min="4115" max="4126" width="11.42578125" style="95"/>
    <col min="4127" max="4127" width="14.42578125" style="95" customWidth="1"/>
    <col min="4128" max="4353" width="11.42578125" style="95"/>
    <col min="4354" max="4354" width="24.5703125" style="95" customWidth="1"/>
    <col min="4355" max="4362" width="11.7109375" style="95" customWidth="1"/>
    <col min="4363" max="4363" width="13.85546875" style="95" customWidth="1"/>
    <col min="4364" max="4364" width="11.7109375" style="95" customWidth="1"/>
    <col min="4365" max="4365" width="13.28515625" style="95" customWidth="1"/>
    <col min="4366" max="4366" width="11.7109375" style="95" customWidth="1"/>
    <col min="4367" max="4367" width="12.85546875" style="95" bestFit="1" customWidth="1"/>
    <col min="4368" max="4368" width="4.5703125" style="95" customWidth="1"/>
    <col min="4369" max="4369" width="4.85546875" style="95" customWidth="1"/>
    <col min="4370" max="4370" width="20.28515625" style="95" customWidth="1"/>
    <col min="4371" max="4382" width="11.42578125" style="95"/>
    <col min="4383" max="4383" width="14.42578125" style="95" customWidth="1"/>
    <col min="4384" max="4609" width="11.42578125" style="95"/>
    <col min="4610" max="4610" width="24.5703125" style="95" customWidth="1"/>
    <col min="4611" max="4618" width="11.7109375" style="95" customWidth="1"/>
    <col min="4619" max="4619" width="13.85546875" style="95" customWidth="1"/>
    <col min="4620" max="4620" width="11.7109375" style="95" customWidth="1"/>
    <col min="4621" max="4621" width="13.28515625" style="95" customWidth="1"/>
    <col min="4622" max="4622" width="11.7109375" style="95" customWidth="1"/>
    <col min="4623" max="4623" width="12.85546875" style="95" bestFit="1" customWidth="1"/>
    <col min="4624" max="4624" width="4.5703125" style="95" customWidth="1"/>
    <col min="4625" max="4625" width="4.85546875" style="95" customWidth="1"/>
    <col min="4626" max="4626" width="20.28515625" style="95" customWidth="1"/>
    <col min="4627" max="4638" width="11.42578125" style="95"/>
    <col min="4639" max="4639" width="14.42578125" style="95" customWidth="1"/>
    <col min="4640" max="4865" width="11.42578125" style="95"/>
    <col min="4866" max="4866" width="24.5703125" style="95" customWidth="1"/>
    <col min="4867" max="4874" width="11.7109375" style="95" customWidth="1"/>
    <col min="4875" max="4875" width="13.85546875" style="95" customWidth="1"/>
    <col min="4876" max="4876" width="11.7109375" style="95" customWidth="1"/>
    <col min="4877" max="4877" width="13.28515625" style="95" customWidth="1"/>
    <col min="4878" max="4878" width="11.7109375" style="95" customWidth="1"/>
    <col min="4879" max="4879" width="12.85546875" style="95" bestFit="1" customWidth="1"/>
    <col min="4880" max="4880" width="4.5703125" style="95" customWidth="1"/>
    <col min="4881" max="4881" width="4.85546875" style="95" customWidth="1"/>
    <col min="4882" max="4882" width="20.28515625" style="95" customWidth="1"/>
    <col min="4883" max="4894" width="11.42578125" style="95"/>
    <col min="4895" max="4895" width="14.42578125" style="95" customWidth="1"/>
    <col min="4896" max="5121" width="11.42578125" style="95"/>
    <col min="5122" max="5122" width="24.5703125" style="95" customWidth="1"/>
    <col min="5123" max="5130" width="11.7109375" style="95" customWidth="1"/>
    <col min="5131" max="5131" width="13.85546875" style="95" customWidth="1"/>
    <col min="5132" max="5132" width="11.7109375" style="95" customWidth="1"/>
    <col min="5133" max="5133" width="13.28515625" style="95" customWidth="1"/>
    <col min="5134" max="5134" width="11.7109375" style="95" customWidth="1"/>
    <col min="5135" max="5135" width="12.85546875" style="95" bestFit="1" customWidth="1"/>
    <col min="5136" max="5136" width="4.5703125" style="95" customWidth="1"/>
    <col min="5137" max="5137" width="4.85546875" style="95" customWidth="1"/>
    <col min="5138" max="5138" width="20.28515625" style="95" customWidth="1"/>
    <col min="5139" max="5150" width="11.42578125" style="95"/>
    <col min="5151" max="5151" width="14.42578125" style="95" customWidth="1"/>
    <col min="5152" max="5377" width="11.42578125" style="95"/>
    <col min="5378" max="5378" width="24.5703125" style="95" customWidth="1"/>
    <col min="5379" max="5386" width="11.7109375" style="95" customWidth="1"/>
    <col min="5387" max="5387" width="13.85546875" style="95" customWidth="1"/>
    <col min="5388" max="5388" width="11.7109375" style="95" customWidth="1"/>
    <col min="5389" max="5389" width="13.28515625" style="95" customWidth="1"/>
    <col min="5390" max="5390" width="11.7109375" style="95" customWidth="1"/>
    <col min="5391" max="5391" width="12.85546875" style="95" bestFit="1" customWidth="1"/>
    <col min="5392" max="5392" width="4.5703125" style="95" customWidth="1"/>
    <col min="5393" max="5393" width="4.85546875" style="95" customWidth="1"/>
    <col min="5394" max="5394" width="20.28515625" style="95" customWidth="1"/>
    <col min="5395" max="5406" width="11.42578125" style="95"/>
    <col min="5407" max="5407" width="14.42578125" style="95" customWidth="1"/>
    <col min="5408" max="5633" width="11.42578125" style="95"/>
    <col min="5634" max="5634" width="24.5703125" style="95" customWidth="1"/>
    <col min="5635" max="5642" width="11.7109375" style="95" customWidth="1"/>
    <col min="5643" max="5643" width="13.85546875" style="95" customWidth="1"/>
    <col min="5644" max="5644" width="11.7109375" style="95" customWidth="1"/>
    <col min="5645" max="5645" width="13.28515625" style="95" customWidth="1"/>
    <col min="5646" max="5646" width="11.7109375" style="95" customWidth="1"/>
    <col min="5647" max="5647" width="12.85546875" style="95" bestFit="1" customWidth="1"/>
    <col min="5648" max="5648" width="4.5703125" style="95" customWidth="1"/>
    <col min="5649" max="5649" width="4.85546875" style="95" customWidth="1"/>
    <col min="5650" max="5650" width="20.28515625" style="95" customWidth="1"/>
    <col min="5651" max="5662" width="11.42578125" style="95"/>
    <col min="5663" max="5663" width="14.42578125" style="95" customWidth="1"/>
    <col min="5664" max="5889" width="11.42578125" style="95"/>
    <col min="5890" max="5890" width="24.5703125" style="95" customWidth="1"/>
    <col min="5891" max="5898" width="11.7109375" style="95" customWidth="1"/>
    <col min="5899" max="5899" width="13.85546875" style="95" customWidth="1"/>
    <col min="5900" max="5900" width="11.7109375" style="95" customWidth="1"/>
    <col min="5901" max="5901" width="13.28515625" style="95" customWidth="1"/>
    <col min="5902" max="5902" width="11.7109375" style="95" customWidth="1"/>
    <col min="5903" max="5903" width="12.85546875" style="95" bestFit="1" customWidth="1"/>
    <col min="5904" max="5904" width="4.5703125" style="95" customWidth="1"/>
    <col min="5905" max="5905" width="4.85546875" style="95" customWidth="1"/>
    <col min="5906" max="5906" width="20.28515625" style="95" customWidth="1"/>
    <col min="5907" max="5918" width="11.42578125" style="95"/>
    <col min="5919" max="5919" width="14.42578125" style="95" customWidth="1"/>
    <col min="5920" max="6145" width="11.42578125" style="95"/>
    <col min="6146" max="6146" width="24.5703125" style="95" customWidth="1"/>
    <col min="6147" max="6154" width="11.7109375" style="95" customWidth="1"/>
    <col min="6155" max="6155" width="13.85546875" style="95" customWidth="1"/>
    <col min="6156" max="6156" width="11.7109375" style="95" customWidth="1"/>
    <col min="6157" max="6157" width="13.28515625" style="95" customWidth="1"/>
    <col min="6158" max="6158" width="11.7109375" style="95" customWidth="1"/>
    <col min="6159" max="6159" width="12.85546875" style="95" bestFit="1" customWidth="1"/>
    <col min="6160" max="6160" width="4.5703125" style="95" customWidth="1"/>
    <col min="6161" max="6161" width="4.85546875" style="95" customWidth="1"/>
    <col min="6162" max="6162" width="20.28515625" style="95" customWidth="1"/>
    <col min="6163" max="6174" width="11.42578125" style="95"/>
    <col min="6175" max="6175" width="14.42578125" style="95" customWidth="1"/>
    <col min="6176" max="6401" width="11.42578125" style="95"/>
    <col min="6402" max="6402" width="24.5703125" style="95" customWidth="1"/>
    <col min="6403" max="6410" width="11.7109375" style="95" customWidth="1"/>
    <col min="6411" max="6411" width="13.85546875" style="95" customWidth="1"/>
    <col min="6412" max="6412" width="11.7109375" style="95" customWidth="1"/>
    <col min="6413" max="6413" width="13.28515625" style="95" customWidth="1"/>
    <col min="6414" max="6414" width="11.7109375" style="95" customWidth="1"/>
    <col min="6415" max="6415" width="12.85546875" style="95" bestFit="1" customWidth="1"/>
    <col min="6416" max="6416" width="4.5703125" style="95" customWidth="1"/>
    <col min="6417" max="6417" width="4.85546875" style="95" customWidth="1"/>
    <col min="6418" max="6418" width="20.28515625" style="95" customWidth="1"/>
    <col min="6419" max="6430" width="11.42578125" style="95"/>
    <col min="6431" max="6431" width="14.42578125" style="95" customWidth="1"/>
    <col min="6432" max="6657" width="11.42578125" style="95"/>
    <col min="6658" max="6658" width="24.5703125" style="95" customWidth="1"/>
    <col min="6659" max="6666" width="11.7109375" style="95" customWidth="1"/>
    <col min="6667" max="6667" width="13.85546875" style="95" customWidth="1"/>
    <col min="6668" max="6668" width="11.7109375" style="95" customWidth="1"/>
    <col min="6669" max="6669" width="13.28515625" style="95" customWidth="1"/>
    <col min="6670" max="6670" width="11.7109375" style="95" customWidth="1"/>
    <col min="6671" max="6671" width="12.85546875" style="95" bestFit="1" customWidth="1"/>
    <col min="6672" max="6672" width="4.5703125" style="95" customWidth="1"/>
    <col min="6673" max="6673" width="4.85546875" style="95" customWidth="1"/>
    <col min="6674" max="6674" width="20.28515625" style="95" customWidth="1"/>
    <col min="6675" max="6686" width="11.42578125" style="95"/>
    <col min="6687" max="6687" width="14.42578125" style="95" customWidth="1"/>
    <col min="6688" max="6913" width="11.42578125" style="95"/>
    <col min="6914" max="6914" width="24.5703125" style="95" customWidth="1"/>
    <col min="6915" max="6922" width="11.7109375" style="95" customWidth="1"/>
    <col min="6923" max="6923" width="13.85546875" style="95" customWidth="1"/>
    <col min="6924" max="6924" width="11.7109375" style="95" customWidth="1"/>
    <col min="6925" max="6925" width="13.28515625" style="95" customWidth="1"/>
    <col min="6926" max="6926" width="11.7109375" style="95" customWidth="1"/>
    <col min="6927" max="6927" width="12.85546875" style="95" bestFit="1" customWidth="1"/>
    <col min="6928" max="6928" width="4.5703125" style="95" customWidth="1"/>
    <col min="6929" max="6929" width="4.85546875" style="95" customWidth="1"/>
    <col min="6930" max="6930" width="20.28515625" style="95" customWidth="1"/>
    <col min="6931" max="6942" width="11.42578125" style="95"/>
    <col min="6943" max="6943" width="14.42578125" style="95" customWidth="1"/>
    <col min="6944" max="7169" width="11.42578125" style="95"/>
    <col min="7170" max="7170" width="24.5703125" style="95" customWidth="1"/>
    <col min="7171" max="7178" width="11.7109375" style="95" customWidth="1"/>
    <col min="7179" max="7179" width="13.85546875" style="95" customWidth="1"/>
    <col min="7180" max="7180" width="11.7109375" style="95" customWidth="1"/>
    <col min="7181" max="7181" width="13.28515625" style="95" customWidth="1"/>
    <col min="7182" max="7182" width="11.7109375" style="95" customWidth="1"/>
    <col min="7183" max="7183" width="12.85546875" style="95" bestFit="1" customWidth="1"/>
    <col min="7184" max="7184" width="4.5703125" style="95" customWidth="1"/>
    <col min="7185" max="7185" width="4.85546875" style="95" customWidth="1"/>
    <col min="7186" max="7186" width="20.28515625" style="95" customWidth="1"/>
    <col min="7187" max="7198" width="11.42578125" style="95"/>
    <col min="7199" max="7199" width="14.42578125" style="95" customWidth="1"/>
    <col min="7200" max="7425" width="11.42578125" style="95"/>
    <col min="7426" max="7426" width="24.5703125" style="95" customWidth="1"/>
    <col min="7427" max="7434" width="11.7109375" style="95" customWidth="1"/>
    <col min="7435" max="7435" width="13.85546875" style="95" customWidth="1"/>
    <col min="7436" max="7436" width="11.7109375" style="95" customWidth="1"/>
    <col min="7437" max="7437" width="13.28515625" style="95" customWidth="1"/>
    <col min="7438" max="7438" width="11.7109375" style="95" customWidth="1"/>
    <col min="7439" max="7439" width="12.85546875" style="95" bestFit="1" customWidth="1"/>
    <col min="7440" max="7440" width="4.5703125" style="95" customWidth="1"/>
    <col min="7441" max="7441" width="4.85546875" style="95" customWidth="1"/>
    <col min="7442" max="7442" width="20.28515625" style="95" customWidth="1"/>
    <col min="7443" max="7454" width="11.42578125" style="95"/>
    <col min="7455" max="7455" width="14.42578125" style="95" customWidth="1"/>
    <col min="7456" max="7681" width="11.42578125" style="95"/>
    <col min="7682" max="7682" width="24.5703125" style="95" customWidth="1"/>
    <col min="7683" max="7690" width="11.7109375" style="95" customWidth="1"/>
    <col min="7691" max="7691" width="13.85546875" style="95" customWidth="1"/>
    <col min="7692" max="7692" width="11.7109375" style="95" customWidth="1"/>
    <col min="7693" max="7693" width="13.28515625" style="95" customWidth="1"/>
    <col min="7694" max="7694" width="11.7109375" style="95" customWidth="1"/>
    <col min="7695" max="7695" width="12.85546875" style="95" bestFit="1" customWidth="1"/>
    <col min="7696" max="7696" width="4.5703125" style="95" customWidth="1"/>
    <col min="7697" max="7697" width="4.85546875" style="95" customWidth="1"/>
    <col min="7698" max="7698" width="20.28515625" style="95" customWidth="1"/>
    <col min="7699" max="7710" width="11.42578125" style="95"/>
    <col min="7711" max="7711" width="14.42578125" style="95" customWidth="1"/>
    <col min="7712" max="7937" width="11.42578125" style="95"/>
    <col min="7938" max="7938" width="24.5703125" style="95" customWidth="1"/>
    <col min="7939" max="7946" width="11.7109375" style="95" customWidth="1"/>
    <col min="7947" max="7947" width="13.85546875" style="95" customWidth="1"/>
    <col min="7948" max="7948" width="11.7109375" style="95" customWidth="1"/>
    <col min="7949" max="7949" width="13.28515625" style="95" customWidth="1"/>
    <col min="7950" max="7950" width="11.7109375" style="95" customWidth="1"/>
    <col min="7951" max="7951" width="12.85546875" style="95" bestFit="1" customWidth="1"/>
    <col min="7952" max="7952" width="4.5703125" style="95" customWidth="1"/>
    <col min="7953" max="7953" width="4.85546875" style="95" customWidth="1"/>
    <col min="7954" max="7954" width="20.28515625" style="95" customWidth="1"/>
    <col min="7955" max="7966" width="11.42578125" style="95"/>
    <col min="7967" max="7967" width="14.42578125" style="95" customWidth="1"/>
    <col min="7968" max="8193" width="11.42578125" style="95"/>
    <col min="8194" max="8194" width="24.5703125" style="95" customWidth="1"/>
    <col min="8195" max="8202" width="11.7109375" style="95" customWidth="1"/>
    <col min="8203" max="8203" width="13.85546875" style="95" customWidth="1"/>
    <col min="8204" max="8204" width="11.7109375" style="95" customWidth="1"/>
    <col min="8205" max="8205" width="13.28515625" style="95" customWidth="1"/>
    <col min="8206" max="8206" width="11.7109375" style="95" customWidth="1"/>
    <col min="8207" max="8207" width="12.85546875" style="95" bestFit="1" customWidth="1"/>
    <col min="8208" max="8208" width="4.5703125" style="95" customWidth="1"/>
    <col min="8209" max="8209" width="4.85546875" style="95" customWidth="1"/>
    <col min="8210" max="8210" width="20.28515625" style="95" customWidth="1"/>
    <col min="8211" max="8222" width="11.42578125" style="95"/>
    <col min="8223" max="8223" width="14.42578125" style="95" customWidth="1"/>
    <col min="8224" max="8449" width="11.42578125" style="95"/>
    <col min="8450" max="8450" width="24.5703125" style="95" customWidth="1"/>
    <col min="8451" max="8458" width="11.7109375" style="95" customWidth="1"/>
    <col min="8459" max="8459" width="13.85546875" style="95" customWidth="1"/>
    <col min="8460" max="8460" width="11.7109375" style="95" customWidth="1"/>
    <col min="8461" max="8461" width="13.28515625" style="95" customWidth="1"/>
    <col min="8462" max="8462" width="11.7109375" style="95" customWidth="1"/>
    <col min="8463" max="8463" width="12.85546875" style="95" bestFit="1" customWidth="1"/>
    <col min="8464" max="8464" width="4.5703125" style="95" customWidth="1"/>
    <col min="8465" max="8465" width="4.85546875" style="95" customWidth="1"/>
    <col min="8466" max="8466" width="20.28515625" style="95" customWidth="1"/>
    <col min="8467" max="8478" width="11.42578125" style="95"/>
    <col min="8479" max="8479" width="14.42578125" style="95" customWidth="1"/>
    <col min="8480" max="8705" width="11.42578125" style="95"/>
    <col min="8706" max="8706" width="24.5703125" style="95" customWidth="1"/>
    <col min="8707" max="8714" width="11.7109375" style="95" customWidth="1"/>
    <col min="8715" max="8715" width="13.85546875" style="95" customWidth="1"/>
    <col min="8716" max="8716" width="11.7109375" style="95" customWidth="1"/>
    <col min="8717" max="8717" width="13.28515625" style="95" customWidth="1"/>
    <col min="8718" max="8718" width="11.7109375" style="95" customWidth="1"/>
    <col min="8719" max="8719" width="12.85546875" style="95" bestFit="1" customWidth="1"/>
    <col min="8720" max="8720" width="4.5703125" style="95" customWidth="1"/>
    <col min="8721" max="8721" width="4.85546875" style="95" customWidth="1"/>
    <col min="8722" max="8722" width="20.28515625" style="95" customWidth="1"/>
    <col min="8723" max="8734" width="11.42578125" style="95"/>
    <col min="8735" max="8735" width="14.42578125" style="95" customWidth="1"/>
    <col min="8736" max="8961" width="11.42578125" style="95"/>
    <col min="8962" max="8962" width="24.5703125" style="95" customWidth="1"/>
    <col min="8963" max="8970" width="11.7109375" style="95" customWidth="1"/>
    <col min="8971" max="8971" width="13.85546875" style="95" customWidth="1"/>
    <col min="8972" max="8972" width="11.7109375" style="95" customWidth="1"/>
    <col min="8973" max="8973" width="13.28515625" style="95" customWidth="1"/>
    <col min="8974" max="8974" width="11.7109375" style="95" customWidth="1"/>
    <col min="8975" max="8975" width="12.85546875" style="95" bestFit="1" customWidth="1"/>
    <col min="8976" max="8976" width="4.5703125" style="95" customWidth="1"/>
    <col min="8977" max="8977" width="4.85546875" style="95" customWidth="1"/>
    <col min="8978" max="8978" width="20.28515625" style="95" customWidth="1"/>
    <col min="8979" max="8990" width="11.42578125" style="95"/>
    <col min="8991" max="8991" width="14.42578125" style="95" customWidth="1"/>
    <col min="8992" max="9217" width="11.42578125" style="95"/>
    <col min="9218" max="9218" width="24.5703125" style="95" customWidth="1"/>
    <col min="9219" max="9226" width="11.7109375" style="95" customWidth="1"/>
    <col min="9227" max="9227" width="13.85546875" style="95" customWidth="1"/>
    <col min="9228" max="9228" width="11.7109375" style="95" customWidth="1"/>
    <col min="9229" max="9229" width="13.28515625" style="95" customWidth="1"/>
    <col min="9230" max="9230" width="11.7109375" style="95" customWidth="1"/>
    <col min="9231" max="9231" width="12.85546875" style="95" bestFit="1" customWidth="1"/>
    <col min="9232" max="9232" width="4.5703125" style="95" customWidth="1"/>
    <col min="9233" max="9233" width="4.85546875" style="95" customWidth="1"/>
    <col min="9234" max="9234" width="20.28515625" style="95" customWidth="1"/>
    <col min="9235" max="9246" width="11.42578125" style="95"/>
    <col min="9247" max="9247" width="14.42578125" style="95" customWidth="1"/>
    <col min="9248" max="9473" width="11.42578125" style="95"/>
    <col min="9474" max="9474" width="24.5703125" style="95" customWidth="1"/>
    <col min="9475" max="9482" width="11.7109375" style="95" customWidth="1"/>
    <col min="9483" max="9483" width="13.85546875" style="95" customWidth="1"/>
    <col min="9484" max="9484" width="11.7109375" style="95" customWidth="1"/>
    <col min="9485" max="9485" width="13.28515625" style="95" customWidth="1"/>
    <col min="9486" max="9486" width="11.7109375" style="95" customWidth="1"/>
    <col min="9487" max="9487" width="12.85546875" style="95" bestFit="1" customWidth="1"/>
    <col min="9488" max="9488" width="4.5703125" style="95" customWidth="1"/>
    <col min="9489" max="9489" width="4.85546875" style="95" customWidth="1"/>
    <col min="9490" max="9490" width="20.28515625" style="95" customWidth="1"/>
    <col min="9491" max="9502" width="11.42578125" style="95"/>
    <col min="9503" max="9503" width="14.42578125" style="95" customWidth="1"/>
    <col min="9504" max="9729" width="11.42578125" style="95"/>
    <col min="9730" max="9730" width="24.5703125" style="95" customWidth="1"/>
    <col min="9731" max="9738" width="11.7109375" style="95" customWidth="1"/>
    <col min="9739" max="9739" width="13.85546875" style="95" customWidth="1"/>
    <col min="9740" max="9740" width="11.7109375" style="95" customWidth="1"/>
    <col min="9741" max="9741" width="13.28515625" style="95" customWidth="1"/>
    <col min="9742" max="9742" width="11.7109375" style="95" customWidth="1"/>
    <col min="9743" max="9743" width="12.85546875" style="95" bestFit="1" customWidth="1"/>
    <col min="9744" max="9744" width="4.5703125" style="95" customWidth="1"/>
    <col min="9745" max="9745" width="4.85546875" style="95" customWidth="1"/>
    <col min="9746" max="9746" width="20.28515625" style="95" customWidth="1"/>
    <col min="9747" max="9758" width="11.42578125" style="95"/>
    <col min="9759" max="9759" width="14.42578125" style="95" customWidth="1"/>
    <col min="9760" max="9985" width="11.42578125" style="95"/>
    <col min="9986" max="9986" width="24.5703125" style="95" customWidth="1"/>
    <col min="9987" max="9994" width="11.7109375" style="95" customWidth="1"/>
    <col min="9995" max="9995" width="13.85546875" style="95" customWidth="1"/>
    <col min="9996" max="9996" width="11.7109375" style="95" customWidth="1"/>
    <col min="9997" max="9997" width="13.28515625" style="95" customWidth="1"/>
    <col min="9998" max="9998" width="11.7109375" style="95" customWidth="1"/>
    <col min="9999" max="9999" width="12.85546875" style="95" bestFit="1" customWidth="1"/>
    <col min="10000" max="10000" width="4.5703125" style="95" customWidth="1"/>
    <col min="10001" max="10001" width="4.85546875" style="95" customWidth="1"/>
    <col min="10002" max="10002" width="20.28515625" style="95" customWidth="1"/>
    <col min="10003" max="10014" width="11.42578125" style="95"/>
    <col min="10015" max="10015" width="14.42578125" style="95" customWidth="1"/>
    <col min="10016" max="10241" width="11.42578125" style="95"/>
    <col min="10242" max="10242" width="24.5703125" style="95" customWidth="1"/>
    <col min="10243" max="10250" width="11.7109375" style="95" customWidth="1"/>
    <col min="10251" max="10251" width="13.85546875" style="95" customWidth="1"/>
    <col min="10252" max="10252" width="11.7109375" style="95" customWidth="1"/>
    <col min="10253" max="10253" width="13.28515625" style="95" customWidth="1"/>
    <col min="10254" max="10254" width="11.7109375" style="95" customWidth="1"/>
    <col min="10255" max="10255" width="12.85546875" style="95" bestFit="1" customWidth="1"/>
    <col min="10256" max="10256" width="4.5703125" style="95" customWidth="1"/>
    <col min="10257" max="10257" width="4.85546875" style="95" customWidth="1"/>
    <col min="10258" max="10258" width="20.28515625" style="95" customWidth="1"/>
    <col min="10259" max="10270" width="11.42578125" style="95"/>
    <col min="10271" max="10271" width="14.42578125" style="95" customWidth="1"/>
    <col min="10272" max="10497" width="11.42578125" style="95"/>
    <col min="10498" max="10498" width="24.5703125" style="95" customWidth="1"/>
    <col min="10499" max="10506" width="11.7109375" style="95" customWidth="1"/>
    <col min="10507" max="10507" width="13.85546875" style="95" customWidth="1"/>
    <col min="10508" max="10508" width="11.7109375" style="95" customWidth="1"/>
    <col min="10509" max="10509" width="13.28515625" style="95" customWidth="1"/>
    <col min="10510" max="10510" width="11.7109375" style="95" customWidth="1"/>
    <col min="10511" max="10511" width="12.85546875" style="95" bestFit="1" customWidth="1"/>
    <col min="10512" max="10512" width="4.5703125" style="95" customWidth="1"/>
    <col min="10513" max="10513" width="4.85546875" style="95" customWidth="1"/>
    <col min="10514" max="10514" width="20.28515625" style="95" customWidth="1"/>
    <col min="10515" max="10526" width="11.42578125" style="95"/>
    <col min="10527" max="10527" width="14.42578125" style="95" customWidth="1"/>
    <col min="10528" max="10753" width="11.42578125" style="95"/>
    <col min="10754" max="10754" width="24.5703125" style="95" customWidth="1"/>
    <col min="10755" max="10762" width="11.7109375" style="95" customWidth="1"/>
    <col min="10763" max="10763" width="13.85546875" style="95" customWidth="1"/>
    <col min="10764" max="10764" width="11.7109375" style="95" customWidth="1"/>
    <col min="10765" max="10765" width="13.28515625" style="95" customWidth="1"/>
    <col min="10766" max="10766" width="11.7109375" style="95" customWidth="1"/>
    <col min="10767" max="10767" width="12.85546875" style="95" bestFit="1" customWidth="1"/>
    <col min="10768" max="10768" width="4.5703125" style="95" customWidth="1"/>
    <col min="10769" max="10769" width="4.85546875" style="95" customWidth="1"/>
    <col min="10770" max="10770" width="20.28515625" style="95" customWidth="1"/>
    <col min="10771" max="10782" width="11.42578125" style="95"/>
    <col min="10783" max="10783" width="14.42578125" style="95" customWidth="1"/>
    <col min="10784" max="11009" width="11.42578125" style="95"/>
    <col min="11010" max="11010" width="24.5703125" style="95" customWidth="1"/>
    <col min="11011" max="11018" width="11.7109375" style="95" customWidth="1"/>
    <col min="11019" max="11019" width="13.85546875" style="95" customWidth="1"/>
    <col min="11020" max="11020" width="11.7109375" style="95" customWidth="1"/>
    <col min="11021" max="11021" width="13.28515625" style="95" customWidth="1"/>
    <col min="11022" max="11022" width="11.7109375" style="95" customWidth="1"/>
    <col min="11023" max="11023" width="12.85546875" style="95" bestFit="1" customWidth="1"/>
    <col min="11024" max="11024" width="4.5703125" style="95" customWidth="1"/>
    <col min="11025" max="11025" width="4.85546875" style="95" customWidth="1"/>
    <col min="11026" max="11026" width="20.28515625" style="95" customWidth="1"/>
    <col min="11027" max="11038" width="11.42578125" style="95"/>
    <col min="11039" max="11039" width="14.42578125" style="95" customWidth="1"/>
    <col min="11040" max="11265" width="11.42578125" style="95"/>
    <col min="11266" max="11266" width="24.5703125" style="95" customWidth="1"/>
    <col min="11267" max="11274" width="11.7109375" style="95" customWidth="1"/>
    <col min="11275" max="11275" width="13.85546875" style="95" customWidth="1"/>
    <col min="11276" max="11276" width="11.7109375" style="95" customWidth="1"/>
    <col min="11277" max="11277" width="13.28515625" style="95" customWidth="1"/>
    <col min="11278" max="11278" width="11.7109375" style="95" customWidth="1"/>
    <col min="11279" max="11279" width="12.85546875" style="95" bestFit="1" customWidth="1"/>
    <col min="11280" max="11280" width="4.5703125" style="95" customWidth="1"/>
    <col min="11281" max="11281" width="4.85546875" style="95" customWidth="1"/>
    <col min="11282" max="11282" width="20.28515625" style="95" customWidth="1"/>
    <col min="11283" max="11294" width="11.42578125" style="95"/>
    <col min="11295" max="11295" width="14.42578125" style="95" customWidth="1"/>
    <col min="11296" max="11521" width="11.42578125" style="95"/>
    <col min="11522" max="11522" width="24.5703125" style="95" customWidth="1"/>
    <col min="11523" max="11530" width="11.7109375" style="95" customWidth="1"/>
    <col min="11531" max="11531" width="13.85546875" style="95" customWidth="1"/>
    <col min="11532" max="11532" width="11.7109375" style="95" customWidth="1"/>
    <col min="11533" max="11533" width="13.28515625" style="95" customWidth="1"/>
    <col min="11534" max="11534" width="11.7109375" style="95" customWidth="1"/>
    <col min="11535" max="11535" width="12.85546875" style="95" bestFit="1" customWidth="1"/>
    <col min="11536" max="11536" width="4.5703125" style="95" customWidth="1"/>
    <col min="11537" max="11537" width="4.85546875" style="95" customWidth="1"/>
    <col min="11538" max="11538" width="20.28515625" style="95" customWidth="1"/>
    <col min="11539" max="11550" width="11.42578125" style="95"/>
    <col min="11551" max="11551" width="14.42578125" style="95" customWidth="1"/>
    <col min="11552" max="11777" width="11.42578125" style="95"/>
    <col min="11778" max="11778" width="24.5703125" style="95" customWidth="1"/>
    <col min="11779" max="11786" width="11.7109375" style="95" customWidth="1"/>
    <col min="11787" max="11787" width="13.85546875" style="95" customWidth="1"/>
    <col min="11788" max="11788" width="11.7109375" style="95" customWidth="1"/>
    <col min="11789" max="11789" width="13.28515625" style="95" customWidth="1"/>
    <col min="11790" max="11790" width="11.7109375" style="95" customWidth="1"/>
    <col min="11791" max="11791" width="12.85546875" style="95" bestFit="1" customWidth="1"/>
    <col min="11792" max="11792" width="4.5703125" style="95" customWidth="1"/>
    <col min="11793" max="11793" width="4.85546875" style="95" customWidth="1"/>
    <col min="11794" max="11794" width="20.28515625" style="95" customWidth="1"/>
    <col min="11795" max="11806" width="11.42578125" style="95"/>
    <col min="11807" max="11807" width="14.42578125" style="95" customWidth="1"/>
    <col min="11808" max="12033" width="11.42578125" style="95"/>
    <col min="12034" max="12034" width="24.5703125" style="95" customWidth="1"/>
    <col min="12035" max="12042" width="11.7109375" style="95" customWidth="1"/>
    <col min="12043" max="12043" width="13.85546875" style="95" customWidth="1"/>
    <col min="12044" max="12044" width="11.7109375" style="95" customWidth="1"/>
    <col min="12045" max="12045" width="13.28515625" style="95" customWidth="1"/>
    <col min="12046" max="12046" width="11.7109375" style="95" customWidth="1"/>
    <col min="12047" max="12047" width="12.85546875" style="95" bestFit="1" customWidth="1"/>
    <col min="12048" max="12048" width="4.5703125" style="95" customWidth="1"/>
    <col min="12049" max="12049" width="4.85546875" style="95" customWidth="1"/>
    <col min="12050" max="12050" width="20.28515625" style="95" customWidth="1"/>
    <col min="12051" max="12062" width="11.42578125" style="95"/>
    <col min="12063" max="12063" width="14.42578125" style="95" customWidth="1"/>
    <col min="12064" max="12289" width="11.42578125" style="95"/>
    <col min="12290" max="12290" width="24.5703125" style="95" customWidth="1"/>
    <col min="12291" max="12298" width="11.7109375" style="95" customWidth="1"/>
    <col min="12299" max="12299" width="13.85546875" style="95" customWidth="1"/>
    <col min="12300" max="12300" width="11.7109375" style="95" customWidth="1"/>
    <col min="12301" max="12301" width="13.28515625" style="95" customWidth="1"/>
    <col min="12302" max="12302" width="11.7109375" style="95" customWidth="1"/>
    <col min="12303" max="12303" width="12.85546875" style="95" bestFit="1" customWidth="1"/>
    <col min="12304" max="12304" width="4.5703125" style="95" customWidth="1"/>
    <col min="12305" max="12305" width="4.85546875" style="95" customWidth="1"/>
    <col min="12306" max="12306" width="20.28515625" style="95" customWidth="1"/>
    <col min="12307" max="12318" width="11.42578125" style="95"/>
    <col min="12319" max="12319" width="14.42578125" style="95" customWidth="1"/>
    <col min="12320" max="12545" width="11.42578125" style="95"/>
    <col min="12546" max="12546" width="24.5703125" style="95" customWidth="1"/>
    <col min="12547" max="12554" width="11.7109375" style="95" customWidth="1"/>
    <col min="12555" max="12555" width="13.85546875" style="95" customWidth="1"/>
    <col min="12556" max="12556" width="11.7109375" style="95" customWidth="1"/>
    <col min="12557" max="12557" width="13.28515625" style="95" customWidth="1"/>
    <col min="12558" max="12558" width="11.7109375" style="95" customWidth="1"/>
    <col min="12559" max="12559" width="12.85546875" style="95" bestFit="1" customWidth="1"/>
    <col min="12560" max="12560" width="4.5703125" style="95" customWidth="1"/>
    <col min="12561" max="12561" width="4.85546875" style="95" customWidth="1"/>
    <col min="12562" max="12562" width="20.28515625" style="95" customWidth="1"/>
    <col min="12563" max="12574" width="11.42578125" style="95"/>
    <col min="12575" max="12575" width="14.42578125" style="95" customWidth="1"/>
    <col min="12576" max="12801" width="11.42578125" style="95"/>
    <col min="12802" max="12802" width="24.5703125" style="95" customWidth="1"/>
    <col min="12803" max="12810" width="11.7109375" style="95" customWidth="1"/>
    <col min="12811" max="12811" width="13.85546875" style="95" customWidth="1"/>
    <col min="12812" max="12812" width="11.7109375" style="95" customWidth="1"/>
    <col min="12813" max="12813" width="13.28515625" style="95" customWidth="1"/>
    <col min="12814" max="12814" width="11.7109375" style="95" customWidth="1"/>
    <col min="12815" max="12815" width="12.85546875" style="95" bestFit="1" customWidth="1"/>
    <col min="12816" max="12816" width="4.5703125" style="95" customWidth="1"/>
    <col min="12817" max="12817" width="4.85546875" style="95" customWidth="1"/>
    <col min="12818" max="12818" width="20.28515625" style="95" customWidth="1"/>
    <col min="12819" max="12830" width="11.42578125" style="95"/>
    <col min="12831" max="12831" width="14.42578125" style="95" customWidth="1"/>
    <col min="12832" max="13057" width="11.42578125" style="95"/>
    <col min="13058" max="13058" width="24.5703125" style="95" customWidth="1"/>
    <col min="13059" max="13066" width="11.7109375" style="95" customWidth="1"/>
    <col min="13067" max="13067" width="13.85546875" style="95" customWidth="1"/>
    <col min="13068" max="13068" width="11.7109375" style="95" customWidth="1"/>
    <col min="13069" max="13069" width="13.28515625" style="95" customWidth="1"/>
    <col min="13070" max="13070" width="11.7109375" style="95" customWidth="1"/>
    <col min="13071" max="13071" width="12.85546875" style="95" bestFit="1" customWidth="1"/>
    <col min="13072" max="13072" width="4.5703125" style="95" customWidth="1"/>
    <col min="13073" max="13073" width="4.85546875" style="95" customWidth="1"/>
    <col min="13074" max="13074" width="20.28515625" style="95" customWidth="1"/>
    <col min="13075" max="13086" width="11.42578125" style="95"/>
    <col min="13087" max="13087" width="14.42578125" style="95" customWidth="1"/>
    <col min="13088" max="13313" width="11.42578125" style="95"/>
    <col min="13314" max="13314" width="24.5703125" style="95" customWidth="1"/>
    <col min="13315" max="13322" width="11.7109375" style="95" customWidth="1"/>
    <col min="13323" max="13323" width="13.85546875" style="95" customWidth="1"/>
    <col min="13324" max="13324" width="11.7109375" style="95" customWidth="1"/>
    <col min="13325" max="13325" width="13.28515625" style="95" customWidth="1"/>
    <col min="13326" max="13326" width="11.7109375" style="95" customWidth="1"/>
    <col min="13327" max="13327" width="12.85546875" style="95" bestFit="1" customWidth="1"/>
    <col min="13328" max="13328" width="4.5703125" style="95" customWidth="1"/>
    <col min="13329" max="13329" width="4.85546875" style="95" customWidth="1"/>
    <col min="13330" max="13330" width="20.28515625" style="95" customWidth="1"/>
    <col min="13331" max="13342" width="11.42578125" style="95"/>
    <col min="13343" max="13343" width="14.42578125" style="95" customWidth="1"/>
    <col min="13344" max="13569" width="11.42578125" style="95"/>
    <col min="13570" max="13570" width="24.5703125" style="95" customWidth="1"/>
    <col min="13571" max="13578" width="11.7109375" style="95" customWidth="1"/>
    <col min="13579" max="13579" width="13.85546875" style="95" customWidth="1"/>
    <col min="13580" max="13580" width="11.7109375" style="95" customWidth="1"/>
    <col min="13581" max="13581" width="13.28515625" style="95" customWidth="1"/>
    <col min="13582" max="13582" width="11.7109375" style="95" customWidth="1"/>
    <col min="13583" max="13583" width="12.85546875" style="95" bestFit="1" customWidth="1"/>
    <col min="13584" max="13584" width="4.5703125" style="95" customWidth="1"/>
    <col min="13585" max="13585" width="4.85546875" style="95" customWidth="1"/>
    <col min="13586" max="13586" width="20.28515625" style="95" customWidth="1"/>
    <col min="13587" max="13598" width="11.42578125" style="95"/>
    <col min="13599" max="13599" width="14.42578125" style="95" customWidth="1"/>
    <col min="13600" max="13825" width="11.42578125" style="95"/>
    <col min="13826" max="13826" width="24.5703125" style="95" customWidth="1"/>
    <col min="13827" max="13834" width="11.7109375" style="95" customWidth="1"/>
    <col min="13835" max="13835" width="13.85546875" style="95" customWidth="1"/>
    <col min="13836" max="13836" width="11.7109375" style="95" customWidth="1"/>
    <col min="13837" max="13837" width="13.28515625" style="95" customWidth="1"/>
    <col min="13838" max="13838" width="11.7109375" style="95" customWidth="1"/>
    <col min="13839" max="13839" width="12.85546875" style="95" bestFit="1" customWidth="1"/>
    <col min="13840" max="13840" width="4.5703125" style="95" customWidth="1"/>
    <col min="13841" max="13841" width="4.85546875" style="95" customWidth="1"/>
    <col min="13842" max="13842" width="20.28515625" style="95" customWidth="1"/>
    <col min="13843" max="13854" width="11.42578125" style="95"/>
    <col min="13855" max="13855" width="14.42578125" style="95" customWidth="1"/>
    <col min="13856" max="14081" width="11.42578125" style="95"/>
    <col min="14082" max="14082" width="24.5703125" style="95" customWidth="1"/>
    <col min="14083" max="14090" width="11.7109375" style="95" customWidth="1"/>
    <col min="14091" max="14091" width="13.85546875" style="95" customWidth="1"/>
    <col min="14092" max="14092" width="11.7109375" style="95" customWidth="1"/>
    <col min="14093" max="14093" width="13.28515625" style="95" customWidth="1"/>
    <col min="14094" max="14094" width="11.7109375" style="95" customWidth="1"/>
    <col min="14095" max="14095" width="12.85546875" style="95" bestFit="1" customWidth="1"/>
    <col min="14096" max="14096" width="4.5703125" style="95" customWidth="1"/>
    <col min="14097" max="14097" width="4.85546875" style="95" customWidth="1"/>
    <col min="14098" max="14098" width="20.28515625" style="95" customWidth="1"/>
    <col min="14099" max="14110" width="11.42578125" style="95"/>
    <col min="14111" max="14111" width="14.42578125" style="95" customWidth="1"/>
    <col min="14112" max="14337" width="11.42578125" style="95"/>
    <col min="14338" max="14338" width="24.5703125" style="95" customWidth="1"/>
    <col min="14339" max="14346" width="11.7109375" style="95" customWidth="1"/>
    <col min="14347" max="14347" width="13.85546875" style="95" customWidth="1"/>
    <col min="14348" max="14348" width="11.7109375" style="95" customWidth="1"/>
    <col min="14349" max="14349" width="13.28515625" style="95" customWidth="1"/>
    <col min="14350" max="14350" width="11.7109375" style="95" customWidth="1"/>
    <col min="14351" max="14351" width="12.85546875" style="95" bestFit="1" customWidth="1"/>
    <col min="14352" max="14352" width="4.5703125" style="95" customWidth="1"/>
    <col min="14353" max="14353" width="4.85546875" style="95" customWidth="1"/>
    <col min="14354" max="14354" width="20.28515625" style="95" customWidth="1"/>
    <col min="14355" max="14366" width="11.42578125" style="95"/>
    <col min="14367" max="14367" width="14.42578125" style="95" customWidth="1"/>
    <col min="14368" max="14593" width="11.42578125" style="95"/>
    <col min="14594" max="14594" width="24.5703125" style="95" customWidth="1"/>
    <col min="14595" max="14602" width="11.7109375" style="95" customWidth="1"/>
    <col min="14603" max="14603" width="13.85546875" style="95" customWidth="1"/>
    <col min="14604" max="14604" width="11.7109375" style="95" customWidth="1"/>
    <col min="14605" max="14605" width="13.28515625" style="95" customWidth="1"/>
    <col min="14606" max="14606" width="11.7109375" style="95" customWidth="1"/>
    <col min="14607" max="14607" width="12.85546875" style="95" bestFit="1" customWidth="1"/>
    <col min="14608" max="14608" width="4.5703125" style="95" customWidth="1"/>
    <col min="14609" max="14609" width="4.85546875" style="95" customWidth="1"/>
    <col min="14610" max="14610" width="20.28515625" style="95" customWidth="1"/>
    <col min="14611" max="14622" width="11.42578125" style="95"/>
    <col min="14623" max="14623" width="14.42578125" style="95" customWidth="1"/>
    <col min="14624" max="14849" width="11.42578125" style="95"/>
    <col min="14850" max="14850" width="24.5703125" style="95" customWidth="1"/>
    <col min="14851" max="14858" width="11.7109375" style="95" customWidth="1"/>
    <col min="14859" max="14859" width="13.85546875" style="95" customWidth="1"/>
    <col min="14860" max="14860" width="11.7109375" style="95" customWidth="1"/>
    <col min="14861" max="14861" width="13.28515625" style="95" customWidth="1"/>
    <col min="14862" max="14862" width="11.7109375" style="95" customWidth="1"/>
    <col min="14863" max="14863" width="12.85546875" style="95" bestFit="1" customWidth="1"/>
    <col min="14864" max="14864" width="4.5703125" style="95" customWidth="1"/>
    <col min="14865" max="14865" width="4.85546875" style="95" customWidth="1"/>
    <col min="14866" max="14866" width="20.28515625" style="95" customWidth="1"/>
    <col min="14867" max="14878" width="11.42578125" style="95"/>
    <col min="14879" max="14879" width="14.42578125" style="95" customWidth="1"/>
    <col min="14880" max="15105" width="11.42578125" style="95"/>
    <col min="15106" max="15106" width="24.5703125" style="95" customWidth="1"/>
    <col min="15107" max="15114" width="11.7109375" style="95" customWidth="1"/>
    <col min="15115" max="15115" width="13.85546875" style="95" customWidth="1"/>
    <col min="15116" max="15116" width="11.7109375" style="95" customWidth="1"/>
    <col min="15117" max="15117" width="13.28515625" style="95" customWidth="1"/>
    <col min="15118" max="15118" width="11.7109375" style="95" customWidth="1"/>
    <col min="15119" max="15119" width="12.85546875" style="95" bestFit="1" customWidth="1"/>
    <col min="15120" max="15120" width="4.5703125" style="95" customWidth="1"/>
    <col min="15121" max="15121" width="4.85546875" style="95" customWidth="1"/>
    <col min="15122" max="15122" width="20.28515625" style="95" customWidth="1"/>
    <col min="15123" max="15134" width="11.42578125" style="95"/>
    <col min="15135" max="15135" width="14.42578125" style="95" customWidth="1"/>
    <col min="15136" max="15361" width="11.42578125" style="95"/>
    <col min="15362" max="15362" width="24.5703125" style="95" customWidth="1"/>
    <col min="15363" max="15370" width="11.7109375" style="95" customWidth="1"/>
    <col min="15371" max="15371" width="13.85546875" style="95" customWidth="1"/>
    <col min="15372" max="15372" width="11.7109375" style="95" customWidth="1"/>
    <col min="15373" max="15373" width="13.28515625" style="95" customWidth="1"/>
    <col min="15374" max="15374" width="11.7109375" style="95" customWidth="1"/>
    <col min="15375" max="15375" width="12.85546875" style="95" bestFit="1" customWidth="1"/>
    <col min="15376" max="15376" width="4.5703125" style="95" customWidth="1"/>
    <col min="15377" max="15377" width="4.85546875" style="95" customWidth="1"/>
    <col min="15378" max="15378" width="20.28515625" style="95" customWidth="1"/>
    <col min="15379" max="15390" width="11.42578125" style="95"/>
    <col min="15391" max="15391" width="14.42578125" style="95" customWidth="1"/>
    <col min="15392" max="15617" width="11.42578125" style="95"/>
    <col min="15618" max="15618" width="24.5703125" style="95" customWidth="1"/>
    <col min="15619" max="15626" width="11.7109375" style="95" customWidth="1"/>
    <col min="15627" max="15627" width="13.85546875" style="95" customWidth="1"/>
    <col min="15628" max="15628" width="11.7109375" style="95" customWidth="1"/>
    <col min="15629" max="15629" width="13.28515625" style="95" customWidth="1"/>
    <col min="15630" max="15630" width="11.7109375" style="95" customWidth="1"/>
    <col min="15631" max="15631" width="12.85546875" style="95" bestFit="1" customWidth="1"/>
    <col min="15632" max="15632" width="4.5703125" style="95" customWidth="1"/>
    <col min="15633" max="15633" width="4.85546875" style="95" customWidth="1"/>
    <col min="15634" max="15634" width="20.28515625" style="95" customWidth="1"/>
    <col min="15635" max="15646" width="11.42578125" style="95"/>
    <col min="15647" max="15647" width="14.42578125" style="95" customWidth="1"/>
    <col min="15648" max="15873" width="11.42578125" style="95"/>
    <col min="15874" max="15874" width="24.5703125" style="95" customWidth="1"/>
    <col min="15875" max="15882" width="11.7109375" style="95" customWidth="1"/>
    <col min="15883" max="15883" width="13.85546875" style="95" customWidth="1"/>
    <col min="15884" max="15884" width="11.7109375" style="95" customWidth="1"/>
    <col min="15885" max="15885" width="13.28515625" style="95" customWidth="1"/>
    <col min="15886" max="15886" width="11.7109375" style="95" customWidth="1"/>
    <col min="15887" max="15887" width="12.85546875" style="95" bestFit="1" customWidth="1"/>
    <col min="15888" max="15888" width="4.5703125" style="95" customWidth="1"/>
    <col min="15889" max="15889" width="4.85546875" style="95" customWidth="1"/>
    <col min="15890" max="15890" width="20.28515625" style="95" customWidth="1"/>
    <col min="15891" max="15902" width="11.42578125" style="95"/>
    <col min="15903" max="15903" width="14.42578125" style="95" customWidth="1"/>
    <col min="15904" max="16129" width="11.42578125" style="95"/>
    <col min="16130" max="16130" width="24.5703125" style="95" customWidth="1"/>
    <col min="16131" max="16138" width="11.7109375" style="95" customWidth="1"/>
    <col min="16139" max="16139" width="13.85546875" style="95" customWidth="1"/>
    <col min="16140" max="16140" width="11.7109375" style="95" customWidth="1"/>
    <col min="16141" max="16141" width="13.28515625" style="95" customWidth="1"/>
    <col min="16142" max="16142" width="11.7109375" style="95" customWidth="1"/>
    <col min="16143" max="16143" width="12.85546875" style="95" bestFit="1" customWidth="1"/>
    <col min="16144" max="16144" width="4.5703125" style="95" customWidth="1"/>
    <col min="16145" max="16145" width="4.85546875" style="95" customWidth="1"/>
    <col min="16146" max="16146" width="20.28515625" style="95" customWidth="1"/>
    <col min="16147" max="16158" width="11.42578125" style="95"/>
    <col min="16159" max="16159" width="14.42578125" style="95" customWidth="1"/>
    <col min="16160" max="16384" width="11.42578125" style="95"/>
  </cols>
  <sheetData>
    <row r="1" spans="2:31" x14ac:dyDescent="0.25">
      <c r="B1" s="145" t="s">
        <v>96</v>
      </c>
      <c r="R1" s="145" t="str">
        <f>+B1</f>
        <v>AUTORIDAD DE FISCALIZACION DE ELECTRICIDAD Y TECNOLOGÍA NUCLEAR (AETN)</v>
      </c>
    </row>
    <row r="2" spans="2:31" x14ac:dyDescent="0.25">
      <c r="B2" s="145" t="s">
        <v>70</v>
      </c>
      <c r="R2" s="145" t="str">
        <f>+B2</f>
        <v>CESSA</v>
      </c>
    </row>
    <row r="3" spans="2:31" x14ac:dyDescent="0.25">
      <c r="B3" s="145" t="str">
        <f>+'ENDE - Uyuni'!B3</f>
        <v>CONSOLIDADO - con IVA</v>
      </c>
      <c r="R3" s="145" t="str">
        <f>+'ENDE - Uyuni'!Q3</f>
        <v>CONSOLIDADO - sin IVA</v>
      </c>
    </row>
    <row r="4" spans="2:31" x14ac:dyDescent="0.25">
      <c r="B4" s="145" t="str">
        <f>+'ENDE - Uyuni'!B4</f>
        <v>ESTADÍSTICAS GESTIÓN 2025</v>
      </c>
      <c r="R4" s="145" t="str">
        <f>+B4</f>
        <v>ESTADÍSTICAS GESTIÓN 2025</v>
      </c>
    </row>
    <row r="5" spans="2:31" x14ac:dyDescent="0.25">
      <c r="B5" s="145"/>
    </row>
    <row r="6" spans="2:31" x14ac:dyDescent="0.25">
      <c r="B6" s="145" t="s">
        <v>157</v>
      </c>
      <c r="R6" s="145" t="str">
        <f>+B6</f>
        <v>NÚMERO DE CONSUMIDORES</v>
      </c>
    </row>
    <row r="7" spans="2:31" x14ac:dyDescent="0.25">
      <c r="B7" s="145"/>
      <c r="R7" s="145"/>
    </row>
    <row r="8" spans="2:31" s="255" customFormat="1" x14ac:dyDescent="0.25">
      <c r="B8" s="208" t="s">
        <v>26</v>
      </c>
      <c r="C8" s="203" t="s">
        <v>2</v>
      </c>
      <c r="D8" s="203" t="s">
        <v>3</v>
      </c>
      <c r="E8" s="203" t="s">
        <v>4</v>
      </c>
      <c r="F8" s="203" t="s">
        <v>5</v>
      </c>
      <c r="G8" s="203" t="s">
        <v>6</v>
      </c>
      <c r="H8" s="203" t="s">
        <v>7</v>
      </c>
      <c r="I8" s="203" t="s">
        <v>8</v>
      </c>
      <c r="J8" s="203" t="s">
        <v>9</v>
      </c>
      <c r="K8" s="203" t="s">
        <v>10</v>
      </c>
      <c r="L8" s="203" t="s">
        <v>11</v>
      </c>
      <c r="M8" s="203" t="s">
        <v>12</v>
      </c>
      <c r="N8" s="203" t="s">
        <v>13</v>
      </c>
      <c r="O8" s="203" t="s">
        <v>15</v>
      </c>
      <c r="R8" s="208" t="s">
        <v>26</v>
      </c>
      <c r="S8" s="202" t="s">
        <v>2</v>
      </c>
      <c r="T8" s="202" t="s">
        <v>3</v>
      </c>
      <c r="U8" s="202" t="s">
        <v>4</v>
      </c>
      <c r="V8" s="202" t="s">
        <v>5</v>
      </c>
      <c r="W8" s="202" t="s">
        <v>6</v>
      </c>
      <c r="X8" s="202" t="s">
        <v>7</v>
      </c>
      <c r="Y8" s="202" t="s">
        <v>8</v>
      </c>
      <c r="Z8" s="202" t="s">
        <v>9</v>
      </c>
      <c r="AA8" s="202" t="s">
        <v>10</v>
      </c>
      <c r="AB8" s="202" t="s">
        <v>11</v>
      </c>
      <c r="AC8" s="202" t="s">
        <v>12</v>
      </c>
      <c r="AD8" s="202" t="s">
        <v>13</v>
      </c>
      <c r="AE8" s="203" t="s">
        <v>15</v>
      </c>
    </row>
    <row r="9" spans="2:31" s="175" customFormat="1" x14ac:dyDescent="0.25">
      <c r="B9" s="256" t="s">
        <v>17</v>
      </c>
      <c r="C9" s="257">
        <f>+'[115]CONSOLIDADO (2)'!B9</f>
        <v>129903</v>
      </c>
      <c r="D9" s="257">
        <f>+'[115]CONSOLIDADO (2)'!C9</f>
        <v>130381</v>
      </c>
      <c r="E9" s="257">
        <f>+'[115]CONSOLIDADO (2)'!D9</f>
        <v>130819</v>
      </c>
      <c r="F9" s="257">
        <f>+'[115]CONSOLIDADO (2)'!E9</f>
        <v>131000</v>
      </c>
      <c r="G9" s="257">
        <f>+'[115]CONSOLIDADO (2)'!F9</f>
        <v>0</v>
      </c>
      <c r="H9" s="257">
        <f>+'[115]CONSOLIDADO (2)'!G9</f>
        <v>0</v>
      </c>
      <c r="I9" s="257">
        <f>+'[115]CONSOLIDADO (2)'!H9</f>
        <v>0</v>
      </c>
      <c r="J9" s="257">
        <f>+'[115]CONSOLIDADO (2)'!I9</f>
        <v>0</v>
      </c>
      <c r="K9" s="257">
        <f>+'[115]CONSOLIDADO (2)'!J9</f>
        <v>0</v>
      </c>
      <c r="L9" s="257">
        <f>+'[115]CONSOLIDADO (2)'!K9</f>
        <v>0</v>
      </c>
      <c r="M9" s="257">
        <f>+'[115]CONSOLIDADO (2)'!L9</f>
        <v>0</v>
      </c>
      <c r="N9" s="257">
        <f>+'[115]CONSOLIDADO (2)'!M9</f>
        <v>0</v>
      </c>
      <c r="O9" s="258">
        <f t="shared" ref="O9:O14" si="0">+N9</f>
        <v>0</v>
      </c>
      <c r="R9" s="174" t="str">
        <f>+B9</f>
        <v>Residencial</v>
      </c>
      <c r="S9" s="204">
        <f>+C9</f>
        <v>129903</v>
      </c>
      <c r="T9" s="204">
        <f t="shared" ref="T9:AD14" si="1">+D9</f>
        <v>130381</v>
      </c>
      <c r="U9" s="204">
        <f t="shared" si="1"/>
        <v>130819</v>
      </c>
      <c r="V9" s="204">
        <f t="shared" si="1"/>
        <v>131000</v>
      </c>
      <c r="W9" s="204">
        <f t="shared" si="1"/>
        <v>0</v>
      </c>
      <c r="X9" s="204">
        <f t="shared" si="1"/>
        <v>0</v>
      </c>
      <c r="Y9" s="204">
        <f t="shared" si="1"/>
        <v>0</v>
      </c>
      <c r="Z9" s="204">
        <f t="shared" si="1"/>
        <v>0</v>
      </c>
      <c r="AA9" s="204">
        <f t="shared" si="1"/>
        <v>0</v>
      </c>
      <c r="AB9" s="204">
        <f t="shared" si="1"/>
        <v>0</v>
      </c>
      <c r="AC9" s="204">
        <f t="shared" si="1"/>
        <v>0</v>
      </c>
      <c r="AD9" s="204">
        <f t="shared" si="1"/>
        <v>0</v>
      </c>
      <c r="AE9" s="205">
        <f t="shared" ref="AE9:AE14" si="2">+AD9</f>
        <v>0</v>
      </c>
    </row>
    <row r="10" spans="2:31" s="175" customFormat="1" x14ac:dyDescent="0.25">
      <c r="B10" s="256" t="s">
        <v>18</v>
      </c>
      <c r="C10" s="257">
        <f>+'[115]CONSOLIDADO (2)'!B10</f>
        <v>13102</v>
      </c>
      <c r="D10" s="257">
        <f>+'[115]CONSOLIDADO (2)'!C10</f>
        <v>13124</v>
      </c>
      <c r="E10" s="257">
        <f>+'[115]CONSOLIDADO (2)'!D10</f>
        <v>13158</v>
      </c>
      <c r="F10" s="257">
        <f>+'[115]CONSOLIDADO (2)'!E10</f>
        <v>13164</v>
      </c>
      <c r="G10" s="257">
        <f>+'[115]CONSOLIDADO (2)'!F10</f>
        <v>0</v>
      </c>
      <c r="H10" s="257">
        <f>+'[115]CONSOLIDADO (2)'!G10</f>
        <v>0</v>
      </c>
      <c r="I10" s="257">
        <f>+'[115]CONSOLIDADO (2)'!H10</f>
        <v>0</v>
      </c>
      <c r="J10" s="257">
        <f>+'[115]CONSOLIDADO (2)'!I10</f>
        <v>0</v>
      </c>
      <c r="K10" s="257">
        <f>+'[115]CONSOLIDADO (2)'!J10</f>
        <v>0</v>
      </c>
      <c r="L10" s="257">
        <f>+'[115]CONSOLIDADO (2)'!K10</f>
        <v>0</v>
      </c>
      <c r="M10" s="257">
        <f>+'[115]CONSOLIDADO (2)'!L10</f>
        <v>0</v>
      </c>
      <c r="N10" s="257">
        <f>+'[115]CONSOLIDADO (2)'!M10</f>
        <v>0</v>
      </c>
      <c r="O10" s="258">
        <f t="shared" si="0"/>
        <v>0</v>
      </c>
      <c r="R10" s="96" t="str">
        <f>+B10</f>
        <v>General</v>
      </c>
      <c r="S10" s="204">
        <f>+C10</f>
        <v>13102</v>
      </c>
      <c r="T10" s="204">
        <f t="shared" si="1"/>
        <v>13124</v>
      </c>
      <c r="U10" s="204">
        <f t="shared" si="1"/>
        <v>13158</v>
      </c>
      <c r="V10" s="204">
        <f t="shared" si="1"/>
        <v>13164</v>
      </c>
      <c r="W10" s="204">
        <f t="shared" si="1"/>
        <v>0</v>
      </c>
      <c r="X10" s="204">
        <f t="shared" si="1"/>
        <v>0</v>
      </c>
      <c r="Y10" s="204">
        <f t="shared" si="1"/>
        <v>0</v>
      </c>
      <c r="Z10" s="204">
        <f t="shared" si="1"/>
        <v>0</v>
      </c>
      <c r="AA10" s="204">
        <f t="shared" si="1"/>
        <v>0</v>
      </c>
      <c r="AB10" s="204">
        <f t="shared" si="1"/>
        <v>0</v>
      </c>
      <c r="AC10" s="204">
        <f t="shared" si="1"/>
        <v>0</v>
      </c>
      <c r="AD10" s="204">
        <f t="shared" si="1"/>
        <v>0</v>
      </c>
      <c r="AE10" s="205">
        <f t="shared" si="2"/>
        <v>0</v>
      </c>
    </row>
    <row r="11" spans="2:31" s="175" customFormat="1" x14ac:dyDescent="0.25">
      <c r="B11" s="256" t="s">
        <v>19</v>
      </c>
      <c r="C11" s="257">
        <f>+'[115]CONSOLIDADO (2)'!B11</f>
        <v>833</v>
      </c>
      <c r="D11" s="257">
        <f>+'[115]CONSOLIDADO (2)'!C11</f>
        <v>836</v>
      </c>
      <c r="E11" s="257">
        <f>+'[115]CONSOLIDADO (2)'!D11</f>
        <v>838</v>
      </c>
      <c r="F11" s="257">
        <f>+'[115]CONSOLIDADO (2)'!E11</f>
        <v>845</v>
      </c>
      <c r="G11" s="257">
        <f>+'[115]CONSOLIDADO (2)'!F11</f>
        <v>0</v>
      </c>
      <c r="H11" s="257">
        <f>+'[115]CONSOLIDADO (2)'!G11</f>
        <v>0</v>
      </c>
      <c r="I11" s="257">
        <f>+'[115]CONSOLIDADO (2)'!H11</f>
        <v>0</v>
      </c>
      <c r="J11" s="257">
        <f>+'[115]CONSOLIDADO (2)'!I11</f>
        <v>0</v>
      </c>
      <c r="K11" s="257">
        <f>+'[115]CONSOLIDADO (2)'!J11</f>
        <v>0</v>
      </c>
      <c r="L11" s="257">
        <f>+'[115]CONSOLIDADO (2)'!K11</f>
        <v>0</v>
      </c>
      <c r="M11" s="257">
        <f>+'[115]CONSOLIDADO (2)'!L11</f>
        <v>0</v>
      </c>
      <c r="N11" s="257">
        <f>+'[115]CONSOLIDADO (2)'!M11</f>
        <v>0</v>
      </c>
      <c r="O11" s="258">
        <f t="shared" si="0"/>
        <v>0</v>
      </c>
      <c r="R11" s="96" t="str">
        <f t="shared" ref="R11:S14" si="3">+B11</f>
        <v>Industrial</v>
      </c>
      <c r="S11" s="204">
        <f t="shared" si="3"/>
        <v>833</v>
      </c>
      <c r="T11" s="204">
        <f t="shared" si="1"/>
        <v>836</v>
      </c>
      <c r="U11" s="204">
        <f t="shared" si="1"/>
        <v>838</v>
      </c>
      <c r="V11" s="204">
        <f t="shared" si="1"/>
        <v>845</v>
      </c>
      <c r="W11" s="204">
        <f t="shared" si="1"/>
        <v>0</v>
      </c>
      <c r="X11" s="204">
        <f t="shared" si="1"/>
        <v>0</v>
      </c>
      <c r="Y11" s="204">
        <f t="shared" si="1"/>
        <v>0</v>
      </c>
      <c r="Z11" s="204">
        <f t="shared" si="1"/>
        <v>0</v>
      </c>
      <c r="AA11" s="204">
        <f t="shared" si="1"/>
        <v>0</v>
      </c>
      <c r="AB11" s="204">
        <f t="shared" si="1"/>
        <v>0</v>
      </c>
      <c r="AC11" s="204">
        <f t="shared" si="1"/>
        <v>0</v>
      </c>
      <c r="AD11" s="204">
        <f t="shared" si="1"/>
        <v>0</v>
      </c>
      <c r="AE11" s="205">
        <f t="shared" si="2"/>
        <v>0</v>
      </c>
    </row>
    <row r="12" spans="2:31" s="175" customFormat="1" x14ac:dyDescent="0.25">
      <c r="B12" s="256" t="s">
        <v>20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8">
        <f t="shared" si="0"/>
        <v>0</v>
      </c>
      <c r="R12" s="96" t="str">
        <f t="shared" si="3"/>
        <v>Mineria</v>
      </c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</row>
    <row r="13" spans="2:31" s="175" customFormat="1" x14ac:dyDescent="0.25">
      <c r="B13" s="256" t="s">
        <v>121</v>
      </c>
      <c r="C13" s="257">
        <f>+'[115]CONSOLIDADO (2)'!B13</f>
        <v>625</v>
      </c>
      <c r="D13" s="257">
        <f>+'[115]CONSOLIDADO (2)'!C13</f>
        <v>625</v>
      </c>
      <c r="E13" s="257">
        <f>+'[115]CONSOLIDADO (2)'!D13</f>
        <v>624</v>
      </c>
      <c r="F13" s="257">
        <f>+'[115]CONSOLIDADO (2)'!E13</f>
        <v>632</v>
      </c>
      <c r="G13" s="257">
        <f>+'[115]CONSOLIDADO (2)'!F13</f>
        <v>0</v>
      </c>
      <c r="H13" s="257">
        <f>+'[115]CONSOLIDADO (2)'!G13</f>
        <v>0</v>
      </c>
      <c r="I13" s="257">
        <f>+'[115]CONSOLIDADO (2)'!H13</f>
        <v>0</v>
      </c>
      <c r="J13" s="257">
        <f>+'[115]CONSOLIDADO (2)'!I13</f>
        <v>0</v>
      </c>
      <c r="K13" s="257">
        <f>+'[115]CONSOLIDADO (2)'!J13</f>
        <v>0</v>
      </c>
      <c r="L13" s="257">
        <f>+'[115]CONSOLIDADO (2)'!K13</f>
        <v>0</v>
      </c>
      <c r="M13" s="257">
        <f>+'[115]CONSOLIDADO (2)'!L13</f>
        <v>0</v>
      </c>
      <c r="N13" s="257">
        <f>+'[115]CONSOLIDADO (2)'!M13</f>
        <v>0</v>
      </c>
      <c r="O13" s="258">
        <f t="shared" si="0"/>
        <v>0</v>
      </c>
      <c r="R13" s="96" t="str">
        <f t="shared" si="3"/>
        <v>A.Público</v>
      </c>
      <c r="S13" s="204">
        <f t="shared" si="3"/>
        <v>625</v>
      </c>
      <c r="T13" s="204">
        <f t="shared" si="1"/>
        <v>625</v>
      </c>
      <c r="U13" s="204">
        <f t="shared" si="1"/>
        <v>624</v>
      </c>
      <c r="V13" s="204">
        <f t="shared" si="1"/>
        <v>632</v>
      </c>
      <c r="W13" s="204">
        <f t="shared" si="1"/>
        <v>0</v>
      </c>
      <c r="X13" s="204">
        <f t="shared" si="1"/>
        <v>0</v>
      </c>
      <c r="Y13" s="204">
        <f t="shared" si="1"/>
        <v>0</v>
      </c>
      <c r="Z13" s="204">
        <f t="shared" si="1"/>
        <v>0</v>
      </c>
      <c r="AA13" s="204">
        <f t="shared" si="1"/>
        <v>0</v>
      </c>
      <c r="AB13" s="204">
        <f t="shared" si="1"/>
        <v>0</v>
      </c>
      <c r="AC13" s="204">
        <f t="shared" si="1"/>
        <v>0</v>
      </c>
      <c r="AD13" s="204">
        <f t="shared" si="1"/>
        <v>0</v>
      </c>
      <c r="AE13" s="205">
        <f t="shared" si="2"/>
        <v>0</v>
      </c>
    </row>
    <row r="14" spans="2:31" s="175" customFormat="1" x14ac:dyDescent="0.25">
      <c r="B14" s="256" t="s">
        <v>22</v>
      </c>
      <c r="C14" s="257">
        <f>+'[115]CONSOLIDADO (2)'!B14</f>
        <v>425</v>
      </c>
      <c r="D14" s="257">
        <f>+'[115]CONSOLIDADO (2)'!C14</f>
        <v>424</v>
      </c>
      <c r="E14" s="257">
        <f>+'[115]CONSOLIDADO (2)'!D14</f>
        <v>428</v>
      </c>
      <c r="F14" s="257">
        <f>+'[115]CONSOLIDADO (2)'!E14</f>
        <v>428</v>
      </c>
      <c r="G14" s="257">
        <f>+'[115]CONSOLIDADO (2)'!F14</f>
        <v>0</v>
      </c>
      <c r="H14" s="257">
        <f>+'[115]CONSOLIDADO (2)'!G14</f>
        <v>0</v>
      </c>
      <c r="I14" s="257">
        <f>+'[115]CONSOLIDADO (2)'!H14</f>
        <v>0</v>
      </c>
      <c r="J14" s="257">
        <f>+'[115]CONSOLIDADO (2)'!I14</f>
        <v>0</v>
      </c>
      <c r="K14" s="257">
        <f>+'[115]CONSOLIDADO (2)'!J14</f>
        <v>0</v>
      </c>
      <c r="L14" s="257">
        <f>+'[115]CONSOLIDADO (2)'!K14</f>
        <v>0</v>
      </c>
      <c r="M14" s="257">
        <f>+'[115]CONSOLIDADO (2)'!L14</f>
        <v>0</v>
      </c>
      <c r="N14" s="257">
        <f>+'[115]CONSOLIDADO (2)'!M14</f>
        <v>0</v>
      </c>
      <c r="O14" s="258">
        <f t="shared" si="0"/>
        <v>0</v>
      </c>
      <c r="R14" s="96" t="str">
        <f t="shared" si="3"/>
        <v>Otros</v>
      </c>
      <c r="S14" s="204">
        <f t="shared" si="3"/>
        <v>425</v>
      </c>
      <c r="T14" s="204">
        <f t="shared" si="1"/>
        <v>424</v>
      </c>
      <c r="U14" s="204">
        <f t="shared" si="1"/>
        <v>428</v>
      </c>
      <c r="V14" s="204">
        <f t="shared" si="1"/>
        <v>428</v>
      </c>
      <c r="W14" s="204">
        <f t="shared" si="1"/>
        <v>0</v>
      </c>
      <c r="X14" s="204">
        <f t="shared" si="1"/>
        <v>0</v>
      </c>
      <c r="Y14" s="204">
        <f t="shared" si="1"/>
        <v>0</v>
      </c>
      <c r="Z14" s="204">
        <f t="shared" si="1"/>
        <v>0</v>
      </c>
      <c r="AA14" s="204">
        <f t="shared" si="1"/>
        <v>0</v>
      </c>
      <c r="AB14" s="204">
        <f t="shared" si="1"/>
        <v>0</v>
      </c>
      <c r="AC14" s="204">
        <f t="shared" si="1"/>
        <v>0</v>
      </c>
      <c r="AD14" s="204">
        <f t="shared" si="1"/>
        <v>0</v>
      </c>
      <c r="AE14" s="205">
        <f t="shared" si="2"/>
        <v>0</v>
      </c>
    </row>
    <row r="15" spans="2:31" s="175" customFormat="1" x14ac:dyDescent="0.25">
      <c r="B15" s="31" t="s">
        <v>14</v>
      </c>
      <c r="C15" s="207">
        <f t="shared" ref="C15:O15" si="4">SUM(C9:C14)</f>
        <v>144888</v>
      </c>
      <c r="D15" s="207">
        <f t="shared" ref="D15:N15" si="5">SUM(D9:D14)</f>
        <v>145390</v>
      </c>
      <c r="E15" s="207">
        <f t="shared" si="5"/>
        <v>145867</v>
      </c>
      <c r="F15" s="207">
        <f t="shared" ref="F15:N15" si="6">SUM(F9:F14)</f>
        <v>146069</v>
      </c>
      <c r="G15" s="207">
        <f t="shared" ref="G15:N15" si="7">SUM(G9:G14)</f>
        <v>0</v>
      </c>
      <c r="H15" s="207">
        <f t="shared" si="7"/>
        <v>0</v>
      </c>
      <c r="I15" s="207">
        <f t="shared" ref="I15:N15" si="8">SUM(I9:I14)</f>
        <v>0</v>
      </c>
      <c r="J15" s="207">
        <f t="shared" ref="J15:N15" si="9">SUM(J9:J14)</f>
        <v>0</v>
      </c>
      <c r="K15" s="207">
        <f t="shared" si="9"/>
        <v>0</v>
      </c>
      <c r="L15" s="207">
        <f t="shared" ref="L15:N15" si="10">SUM(L9:L14)</f>
        <v>0</v>
      </c>
      <c r="M15" s="207">
        <f t="shared" ref="M15:N15" si="11">SUM(M9:M14)</f>
        <v>0</v>
      </c>
      <c r="N15" s="207">
        <f t="shared" si="11"/>
        <v>0</v>
      </c>
      <c r="O15" s="207">
        <f t="shared" si="4"/>
        <v>0</v>
      </c>
      <c r="R15" s="181" t="s">
        <v>14</v>
      </c>
      <c r="S15" s="206">
        <f t="shared" ref="S15:AD15" si="12">SUM(S9:S14)</f>
        <v>144888</v>
      </c>
      <c r="T15" s="206">
        <f t="shared" si="12"/>
        <v>145390</v>
      </c>
      <c r="U15" s="206">
        <f t="shared" si="12"/>
        <v>145867</v>
      </c>
      <c r="V15" s="206">
        <f t="shared" si="12"/>
        <v>146069</v>
      </c>
      <c r="W15" s="206">
        <f t="shared" si="12"/>
        <v>0</v>
      </c>
      <c r="X15" s="206">
        <f t="shared" si="12"/>
        <v>0</v>
      </c>
      <c r="Y15" s="206">
        <f t="shared" si="12"/>
        <v>0</v>
      </c>
      <c r="Z15" s="206">
        <f t="shared" si="12"/>
        <v>0</v>
      </c>
      <c r="AA15" s="206">
        <f t="shared" si="12"/>
        <v>0</v>
      </c>
      <c r="AB15" s="206">
        <f t="shared" si="12"/>
        <v>0</v>
      </c>
      <c r="AC15" s="206">
        <f t="shared" si="12"/>
        <v>0</v>
      </c>
      <c r="AD15" s="206">
        <f t="shared" si="12"/>
        <v>0</v>
      </c>
      <c r="AE15" s="207">
        <f>+AD15</f>
        <v>0</v>
      </c>
    </row>
    <row r="16" spans="2:31" x14ac:dyDescent="0.25">
      <c r="C16" s="189"/>
      <c r="D16" s="189"/>
      <c r="E16" s="189"/>
      <c r="F16" s="189"/>
      <c r="G16" s="189"/>
      <c r="H16" s="189"/>
      <c r="I16" s="189"/>
      <c r="J16" s="189"/>
      <c r="K16" s="189"/>
      <c r="L16" s="189"/>
      <c r="M16" s="189"/>
      <c r="N16" s="189"/>
      <c r="O16" s="189"/>
    </row>
    <row r="17" spans="2:31" x14ac:dyDescent="0.25">
      <c r="B17" s="145" t="s">
        <v>40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R17" s="145" t="s">
        <v>40</v>
      </c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</row>
    <row r="18" spans="2:31" x14ac:dyDescent="0.25"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</row>
    <row r="19" spans="2:31" x14ac:dyDescent="0.25">
      <c r="B19" s="182" t="s">
        <v>26</v>
      </c>
      <c r="C19" s="184" t="s">
        <v>2</v>
      </c>
      <c r="D19" s="184" t="s">
        <v>3</v>
      </c>
      <c r="E19" s="184" t="s">
        <v>4</v>
      </c>
      <c r="F19" s="184" t="s">
        <v>5</v>
      </c>
      <c r="G19" s="184" t="s">
        <v>6</v>
      </c>
      <c r="H19" s="184" t="s">
        <v>7</v>
      </c>
      <c r="I19" s="184" t="s">
        <v>8</v>
      </c>
      <c r="J19" s="184" t="s">
        <v>9</v>
      </c>
      <c r="K19" s="184" t="s">
        <v>10</v>
      </c>
      <c r="L19" s="184" t="s">
        <v>11</v>
      </c>
      <c r="M19" s="184" t="s">
        <v>12</v>
      </c>
      <c r="N19" s="184" t="s">
        <v>13</v>
      </c>
      <c r="O19" s="184" t="s">
        <v>24</v>
      </c>
      <c r="P19" s="325"/>
      <c r="Q19" s="325"/>
      <c r="R19" s="190" t="s">
        <v>26</v>
      </c>
      <c r="S19" s="183" t="s">
        <v>2</v>
      </c>
      <c r="T19" s="183" t="s">
        <v>3</v>
      </c>
      <c r="U19" s="183" t="s">
        <v>4</v>
      </c>
      <c r="V19" s="183" t="s">
        <v>5</v>
      </c>
      <c r="W19" s="183" t="s">
        <v>6</v>
      </c>
      <c r="X19" s="183" t="s">
        <v>7</v>
      </c>
      <c r="Y19" s="183" t="s">
        <v>8</v>
      </c>
      <c r="Z19" s="183" t="s">
        <v>9</v>
      </c>
      <c r="AA19" s="183" t="s">
        <v>10</v>
      </c>
      <c r="AB19" s="183" t="s">
        <v>11</v>
      </c>
      <c r="AC19" s="183" t="s">
        <v>12</v>
      </c>
      <c r="AD19" s="183" t="s">
        <v>13</v>
      </c>
      <c r="AE19" s="184" t="s">
        <v>24</v>
      </c>
    </row>
    <row r="20" spans="2:31" x14ac:dyDescent="0.25">
      <c r="B20" s="253" t="s">
        <v>17</v>
      </c>
      <c r="C20" s="192">
        <f>+'[115]CONSOLIDADO (2)'!B20</f>
        <v>9653.7980000000025</v>
      </c>
      <c r="D20" s="192">
        <f>+'[115]CONSOLIDADO (2)'!C20</f>
        <v>9785.0640000000021</v>
      </c>
      <c r="E20" s="192">
        <f>+'[115]CONSOLIDADO (2)'!D20</f>
        <v>9437.4670000000024</v>
      </c>
      <c r="F20" s="192">
        <f>+'[115]CONSOLIDADO (2)'!E20</f>
        <v>9059.4420000000009</v>
      </c>
      <c r="G20" s="192">
        <f>+'[115]CONSOLIDADO (2)'!F20</f>
        <v>0</v>
      </c>
      <c r="H20" s="192">
        <f>+'[115]CONSOLIDADO (2)'!G20</f>
        <v>0</v>
      </c>
      <c r="I20" s="192">
        <f>+'[115]CONSOLIDADO (2)'!H20</f>
        <v>0</v>
      </c>
      <c r="J20" s="192">
        <f>+'[115]CONSOLIDADO (2)'!I20</f>
        <v>0</v>
      </c>
      <c r="K20" s="192">
        <f>+'[115]CONSOLIDADO (2)'!J20</f>
        <v>0</v>
      </c>
      <c r="L20" s="192">
        <f>+'[115]CONSOLIDADO (2)'!K20</f>
        <v>0</v>
      </c>
      <c r="M20" s="192">
        <f>+'[115]CONSOLIDADO (2)'!L20</f>
        <v>0</v>
      </c>
      <c r="N20" s="192">
        <f>+'[115]CONSOLIDADO (2)'!M20</f>
        <v>0</v>
      </c>
      <c r="O20" s="191">
        <f>SUM(C20:N20)</f>
        <v>37935.771000000008</v>
      </c>
      <c r="R20" s="148" t="str">
        <f>+B20</f>
        <v>Residencial</v>
      </c>
      <c r="S20" s="185">
        <f>+C20</f>
        <v>9653.7980000000025</v>
      </c>
      <c r="T20" s="185">
        <f t="shared" ref="T20:AD25" si="13">+D20</f>
        <v>9785.0640000000021</v>
      </c>
      <c r="U20" s="185">
        <f t="shared" si="13"/>
        <v>9437.4670000000024</v>
      </c>
      <c r="V20" s="185">
        <f t="shared" si="13"/>
        <v>9059.4420000000009</v>
      </c>
      <c r="W20" s="185">
        <f t="shared" si="13"/>
        <v>0</v>
      </c>
      <c r="X20" s="185">
        <f t="shared" si="13"/>
        <v>0</v>
      </c>
      <c r="Y20" s="185">
        <f t="shared" si="13"/>
        <v>0</v>
      </c>
      <c r="Z20" s="185">
        <f t="shared" si="13"/>
        <v>0</v>
      </c>
      <c r="AA20" s="185">
        <f t="shared" si="13"/>
        <v>0</v>
      </c>
      <c r="AB20" s="185">
        <f t="shared" si="13"/>
        <v>0</v>
      </c>
      <c r="AC20" s="185">
        <f t="shared" si="13"/>
        <v>0</v>
      </c>
      <c r="AD20" s="185">
        <f t="shared" si="13"/>
        <v>0</v>
      </c>
      <c r="AE20" s="186">
        <f>SUM(S20:AD20)</f>
        <v>37935.771000000008</v>
      </c>
    </row>
    <row r="21" spans="2:31" x14ac:dyDescent="0.25">
      <c r="B21" s="253" t="s">
        <v>18</v>
      </c>
      <c r="C21" s="192">
        <f>+'[115]CONSOLIDADO (2)'!B21</f>
        <v>3811.8370000000004</v>
      </c>
      <c r="D21" s="192">
        <f>+'[115]CONSOLIDADO (2)'!C21</f>
        <v>4031.1289999999995</v>
      </c>
      <c r="E21" s="192">
        <f>+'[115]CONSOLIDADO (2)'!D21</f>
        <v>3826.1039999999998</v>
      </c>
      <c r="F21" s="192">
        <f>+'[115]CONSOLIDADO (2)'!E21</f>
        <v>3947.7789999999986</v>
      </c>
      <c r="G21" s="192">
        <f>+'[115]CONSOLIDADO (2)'!F21</f>
        <v>0</v>
      </c>
      <c r="H21" s="192">
        <f>+'[115]CONSOLIDADO (2)'!G21</f>
        <v>0</v>
      </c>
      <c r="I21" s="192">
        <f>+'[115]CONSOLIDADO (2)'!H21</f>
        <v>0</v>
      </c>
      <c r="J21" s="192">
        <f>+'[115]CONSOLIDADO (2)'!I21</f>
        <v>0</v>
      </c>
      <c r="K21" s="192">
        <f>+'[115]CONSOLIDADO (2)'!J21</f>
        <v>0</v>
      </c>
      <c r="L21" s="192">
        <f>+'[115]CONSOLIDADO (2)'!K21</f>
        <v>0</v>
      </c>
      <c r="M21" s="192">
        <f>+'[115]CONSOLIDADO (2)'!L21</f>
        <v>0</v>
      </c>
      <c r="N21" s="192">
        <f>+'[115]CONSOLIDADO (2)'!M21</f>
        <v>0</v>
      </c>
      <c r="O21" s="191">
        <f>SUM(C21:N21)</f>
        <v>15616.848999999998</v>
      </c>
      <c r="R21" s="148" t="str">
        <f>+B21</f>
        <v>General</v>
      </c>
      <c r="S21" s="185">
        <f>+C21</f>
        <v>3811.8370000000004</v>
      </c>
      <c r="T21" s="185">
        <f t="shared" si="13"/>
        <v>4031.1289999999995</v>
      </c>
      <c r="U21" s="185">
        <f t="shared" si="13"/>
        <v>3826.1039999999998</v>
      </c>
      <c r="V21" s="185">
        <f t="shared" si="13"/>
        <v>3947.7789999999986</v>
      </c>
      <c r="W21" s="185">
        <f t="shared" si="13"/>
        <v>0</v>
      </c>
      <c r="X21" s="185">
        <f t="shared" si="13"/>
        <v>0</v>
      </c>
      <c r="Y21" s="185">
        <f t="shared" si="13"/>
        <v>0</v>
      </c>
      <c r="Z21" s="185">
        <f t="shared" si="13"/>
        <v>0</v>
      </c>
      <c r="AA21" s="185">
        <f t="shared" si="13"/>
        <v>0</v>
      </c>
      <c r="AB21" s="185">
        <f t="shared" si="13"/>
        <v>0</v>
      </c>
      <c r="AC21" s="185">
        <f t="shared" si="13"/>
        <v>0</v>
      </c>
      <c r="AD21" s="185">
        <f t="shared" si="13"/>
        <v>0</v>
      </c>
      <c r="AE21" s="186">
        <f>SUM(S21:AD21)</f>
        <v>15616.848999999998</v>
      </c>
    </row>
    <row r="22" spans="2:31" x14ac:dyDescent="0.25">
      <c r="B22" s="253" t="s">
        <v>19</v>
      </c>
      <c r="C22" s="192">
        <f>+'[115]CONSOLIDADO (2)'!B22</f>
        <v>8561.2459999999992</v>
      </c>
      <c r="D22" s="192">
        <f>+'[115]CONSOLIDADO (2)'!C22</f>
        <v>10333.823000000002</v>
      </c>
      <c r="E22" s="192">
        <f>+'[115]CONSOLIDADO (2)'!D22</f>
        <v>9014.6589999999997</v>
      </c>
      <c r="F22" s="192">
        <f>+'[115]CONSOLIDADO (2)'!E22</f>
        <v>9326.5</v>
      </c>
      <c r="G22" s="192">
        <f>+'[115]CONSOLIDADO (2)'!F22</f>
        <v>0</v>
      </c>
      <c r="H22" s="192">
        <f>+'[115]CONSOLIDADO (2)'!G22</f>
        <v>0</v>
      </c>
      <c r="I22" s="192">
        <f>+'[115]CONSOLIDADO (2)'!H22</f>
        <v>0</v>
      </c>
      <c r="J22" s="192">
        <f>+'[115]CONSOLIDADO (2)'!I22</f>
        <v>0</v>
      </c>
      <c r="K22" s="192">
        <f>+'[115]CONSOLIDADO (2)'!J22</f>
        <v>0</v>
      </c>
      <c r="L22" s="192">
        <f>+'[115]CONSOLIDADO (2)'!K22</f>
        <v>0</v>
      </c>
      <c r="M22" s="192">
        <f>+'[115]CONSOLIDADO (2)'!L22</f>
        <v>0</v>
      </c>
      <c r="N22" s="192">
        <f>+'[115]CONSOLIDADO (2)'!M22</f>
        <v>0</v>
      </c>
      <c r="O22" s="191">
        <f t="shared" ref="O22:O25" si="14">SUM(C22:N22)</f>
        <v>37236.228000000003</v>
      </c>
      <c r="R22" s="148" t="str">
        <f t="shared" ref="R22:S25" si="15">+B22</f>
        <v>Industrial</v>
      </c>
      <c r="S22" s="185">
        <f t="shared" si="15"/>
        <v>8561.2459999999992</v>
      </c>
      <c r="T22" s="185">
        <f t="shared" si="13"/>
        <v>10333.823000000002</v>
      </c>
      <c r="U22" s="185">
        <f t="shared" si="13"/>
        <v>9014.6589999999997</v>
      </c>
      <c r="V22" s="185">
        <f t="shared" si="13"/>
        <v>9326.5</v>
      </c>
      <c r="W22" s="185">
        <f t="shared" si="13"/>
        <v>0</v>
      </c>
      <c r="X22" s="185">
        <f t="shared" si="13"/>
        <v>0</v>
      </c>
      <c r="Y22" s="185">
        <f t="shared" si="13"/>
        <v>0</v>
      </c>
      <c r="Z22" s="185">
        <f t="shared" si="13"/>
        <v>0</v>
      </c>
      <c r="AA22" s="185">
        <f t="shared" si="13"/>
        <v>0</v>
      </c>
      <c r="AB22" s="185">
        <f t="shared" si="13"/>
        <v>0</v>
      </c>
      <c r="AC22" s="185">
        <f t="shared" si="13"/>
        <v>0</v>
      </c>
      <c r="AD22" s="185">
        <f t="shared" si="13"/>
        <v>0</v>
      </c>
      <c r="AE22" s="186">
        <f t="shared" ref="AE22:AE25" si="16">SUM(S22:AD22)</f>
        <v>37236.228000000003</v>
      </c>
    </row>
    <row r="23" spans="2:31" x14ac:dyDescent="0.25">
      <c r="B23" s="253" t="s">
        <v>20</v>
      </c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1">
        <f t="shared" si="14"/>
        <v>0</v>
      </c>
      <c r="R23" s="148" t="str">
        <f t="shared" si="15"/>
        <v>Mineria</v>
      </c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6"/>
    </row>
    <row r="24" spans="2:31" x14ac:dyDescent="0.25">
      <c r="B24" s="253" t="s">
        <v>121</v>
      </c>
      <c r="C24" s="192">
        <f>+'[115]CONSOLIDADO (2)'!B24</f>
        <v>1786.0349999999999</v>
      </c>
      <c r="D24" s="192">
        <f>+'[115]CONSOLIDADO (2)'!C24</f>
        <v>1803.5520000000001</v>
      </c>
      <c r="E24" s="192">
        <f>+'[115]CONSOLIDADO (2)'!D24</f>
        <v>1899.694</v>
      </c>
      <c r="F24" s="192">
        <f>+'[115]CONSOLIDADO (2)'!E24</f>
        <v>1828.809</v>
      </c>
      <c r="G24" s="192">
        <f>+'[115]CONSOLIDADO (2)'!F24</f>
        <v>0</v>
      </c>
      <c r="H24" s="192">
        <f>+'[115]CONSOLIDADO (2)'!G24</f>
        <v>0</v>
      </c>
      <c r="I24" s="192">
        <f>+'[115]CONSOLIDADO (2)'!H24</f>
        <v>0</v>
      </c>
      <c r="J24" s="192">
        <f>+'[115]CONSOLIDADO (2)'!I24</f>
        <v>0</v>
      </c>
      <c r="K24" s="192">
        <f>+'[115]CONSOLIDADO (2)'!J24</f>
        <v>0</v>
      </c>
      <c r="L24" s="192">
        <f>+'[115]CONSOLIDADO (2)'!K24</f>
        <v>0</v>
      </c>
      <c r="M24" s="192">
        <f>+'[115]CONSOLIDADO (2)'!L24</f>
        <v>0</v>
      </c>
      <c r="N24" s="192">
        <f>+'[115]CONSOLIDADO (2)'!M24</f>
        <v>0</v>
      </c>
      <c r="O24" s="191">
        <f t="shared" si="14"/>
        <v>7318.09</v>
      </c>
      <c r="R24" s="148" t="str">
        <f t="shared" si="15"/>
        <v>A.Público</v>
      </c>
      <c r="S24" s="185">
        <f t="shared" si="15"/>
        <v>1786.0349999999999</v>
      </c>
      <c r="T24" s="185">
        <f t="shared" si="13"/>
        <v>1803.5520000000001</v>
      </c>
      <c r="U24" s="185">
        <f t="shared" si="13"/>
        <v>1899.694</v>
      </c>
      <c r="V24" s="185">
        <f t="shared" si="13"/>
        <v>1828.809</v>
      </c>
      <c r="W24" s="185">
        <f t="shared" si="13"/>
        <v>0</v>
      </c>
      <c r="X24" s="185">
        <f t="shared" si="13"/>
        <v>0</v>
      </c>
      <c r="Y24" s="185">
        <f t="shared" si="13"/>
        <v>0</v>
      </c>
      <c r="Z24" s="185">
        <f t="shared" si="13"/>
        <v>0</v>
      </c>
      <c r="AA24" s="185">
        <f t="shared" si="13"/>
        <v>0</v>
      </c>
      <c r="AB24" s="185">
        <f t="shared" si="13"/>
        <v>0</v>
      </c>
      <c r="AC24" s="185">
        <f t="shared" si="13"/>
        <v>0</v>
      </c>
      <c r="AD24" s="185">
        <f t="shared" si="13"/>
        <v>0</v>
      </c>
      <c r="AE24" s="186">
        <f t="shared" si="16"/>
        <v>7318.09</v>
      </c>
    </row>
    <row r="25" spans="2:31" x14ac:dyDescent="0.25">
      <c r="B25" s="253" t="s">
        <v>22</v>
      </c>
      <c r="C25" s="192">
        <f>+'[115]CONSOLIDADO (2)'!B25</f>
        <v>1277.433</v>
      </c>
      <c r="D25" s="192">
        <f>+'[115]CONSOLIDADO (2)'!C25</f>
        <v>1214.386</v>
      </c>
      <c r="E25" s="192">
        <f>+'[115]CONSOLIDADO (2)'!D25</f>
        <v>1134.0160000000001</v>
      </c>
      <c r="F25" s="192">
        <f>+'[115]CONSOLIDADO (2)'!E25</f>
        <v>1137.8999999999999</v>
      </c>
      <c r="G25" s="192">
        <f>+'[115]CONSOLIDADO (2)'!F25</f>
        <v>0</v>
      </c>
      <c r="H25" s="192">
        <f>+'[115]CONSOLIDADO (2)'!G25</f>
        <v>0</v>
      </c>
      <c r="I25" s="192">
        <f>+'[115]CONSOLIDADO (2)'!H25</f>
        <v>0</v>
      </c>
      <c r="J25" s="192">
        <f>+'[115]CONSOLIDADO (2)'!I25</f>
        <v>0</v>
      </c>
      <c r="K25" s="192">
        <f>+'[115]CONSOLIDADO (2)'!J25</f>
        <v>0</v>
      </c>
      <c r="L25" s="192">
        <f>+'[115]CONSOLIDADO (2)'!K25</f>
        <v>0</v>
      </c>
      <c r="M25" s="192">
        <f>+'[115]CONSOLIDADO (2)'!L25</f>
        <v>0</v>
      </c>
      <c r="N25" s="192">
        <f>+'[115]CONSOLIDADO (2)'!M25</f>
        <v>0</v>
      </c>
      <c r="O25" s="191">
        <f t="shared" si="14"/>
        <v>4763.7349999999997</v>
      </c>
      <c r="R25" s="148" t="str">
        <f t="shared" si="15"/>
        <v>Otros</v>
      </c>
      <c r="S25" s="185">
        <f t="shared" si="15"/>
        <v>1277.433</v>
      </c>
      <c r="T25" s="185">
        <f t="shared" si="13"/>
        <v>1214.386</v>
      </c>
      <c r="U25" s="185">
        <f t="shared" si="13"/>
        <v>1134.0160000000001</v>
      </c>
      <c r="V25" s="185">
        <f t="shared" si="13"/>
        <v>1137.8999999999999</v>
      </c>
      <c r="W25" s="185">
        <f t="shared" si="13"/>
        <v>0</v>
      </c>
      <c r="X25" s="185">
        <f t="shared" si="13"/>
        <v>0</v>
      </c>
      <c r="Y25" s="185">
        <f t="shared" si="13"/>
        <v>0</v>
      </c>
      <c r="Z25" s="185">
        <f t="shared" si="13"/>
        <v>0</v>
      </c>
      <c r="AA25" s="185">
        <f t="shared" si="13"/>
        <v>0</v>
      </c>
      <c r="AB25" s="185">
        <f t="shared" si="13"/>
        <v>0</v>
      </c>
      <c r="AC25" s="185">
        <f t="shared" si="13"/>
        <v>0</v>
      </c>
      <c r="AD25" s="185">
        <f t="shared" si="13"/>
        <v>0</v>
      </c>
      <c r="AE25" s="186">
        <f t="shared" si="16"/>
        <v>4763.7349999999997</v>
      </c>
    </row>
    <row r="26" spans="2:31" x14ac:dyDescent="0.25">
      <c r="B26" s="143" t="s">
        <v>14</v>
      </c>
      <c r="C26" s="188">
        <f t="shared" ref="C26:N26" si="17">SUM(C20:C25)</f>
        <v>25090.349000000002</v>
      </c>
      <c r="D26" s="188">
        <f t="shared" si="17"/>
        <v>27167.954000000002</v>
      </c>
      <c r="E26" s="188">
        <f t="shared" si="17"/>
        <v>25311.940000000002</v>
      </c>
      <c r="F26" s="188">
        <f t="shared" ref="F26:N26" si="18">SUM(F20:F25)</f>
        <v>25300.43</v>
      </c>
      <c r="G26" s="188">
        <f t="shared" si="18"/>
        <v>0</v>
      </c>
      <c r="H26" s="188">
        <f t="shared" si="18"/>
        <v>0</v>
      </c>
      <c r="I26" s="188">
        <f t="shared" si="18"/>
        <v>0</v>
      </c>
      <c r="J26" s="188">
        <f t="shared" si="18"/>
        <v>0</v>
      </c>
      <c r="K26" s="188">
        <f t="shared" si="18"/>
        <v>0</v>
      </c>
      <c r="L26" s="188">
        <f t="shared" si="18"/>
        <v>0</v>
      </c>
      <c r="M26" s="188">
        <f t="shared" si="18"/>
        <v>0</v>
      </c>
      <c r="N26" s="188">
        <f t="shared" si="18"/>
        <v>0</v>
      </c>
      <c r="O26" s="188">
        <f>SUM(C26:N26)</f>
        <v>102870.67300000001</v>
      </c>
      <c r="R26" s="143" t="s">
        <v>14</v>
      </c>
      <c r="S26" s="187">
        <f t="shared" ref="S26:AD26" si="19">SUM(S20:S25)</f>
        <v>25090.349000000002</v>
      </c>
      <c r="T26" s="187">
        <f t="shared" si="19"/>
        <v>27167.954000000002</v>
      </c>
      <c r="U26" s="187">
        <f t="shared" si="19"/>
        <v>25311.940000000002</v>
      </c>
      <c r="V26" s="187">
        <f t="shared" si="19"/>
        <v>25300.43</v>
      </c>
      <c r="W26" s="187">
        <f t="shared" si="19"/>
        <v>0</v>
      </c>
      <c r="X26" s="187">
        <f t="shared" si="19"/>
        <v>0</v>
      </c>
      <c r="Y26" s="187">
        <f t="shared" si="19"/>
        <v>0</v>
      </c>
      <c r="Z26" s="187">
        <f t="shared" si="19"/>
        <v>0</v>
      </c>
      <c r="AA26" s="187">
        <f t="shared" si="19"/>
        <v>0</v>
      </c>
      <c r="AB26" s="187">
        <f t="shared" si="19"/>
        <v>0</v>
      </c>
      <c r="AC26" s="187">
        <f t="shared" si="19"/>
        <v>0</v>
      </c>
      <c r="AD26" s="187">
        <f t="shared" si="19"/>
        <v>0</v>
      </c>
      <c r="AE26" s="226">
        <f>SUM(S26:AD26)</f>
        <v>102870.67300000001</v>
      </c>
    </row>
    <row r="27" spans="2:31" x14ac:dyDescent="0.25">
      <c r="C27" s="189">
        <f>C26/1000</f>
        <v>25.090349000000003</v>
      </c>
      <c r="D27" s="189">
        <f t="shared" ref="D27:N27" si="20">D26/1000</f>
        <v>27.167954000000002</v>
      </c>
      <c r="E27" s="189">
        <f t="shared" si="20"/>
        <v>25.311940000000003</v>
      </c>
      <c r="F27" s="189">
        <f t="shared" si="20"/>
        <v>25.300429999999999</v>
      </c>
      <c r="G27" s="189">
        <f t="shared" ref="G27:N27" si="21">G26/1000</f>
        <v>0</v>
      </c>
      <c r="H27" s="189">
        <f t="shared" si="21"/>
        <v>0</v>
      </c>
      <c r="I27" s="189">
        <f t="shared" si="21"/>
        <v>0</v>
      </c>
      <c r="J27" s="189">
        <f t="shared" si="21"/>
        <v>0</v>
      </c>
      <c r="K27" s="189">
        <f t="shared" si="21"/>
        <v>0</v>
      </c>
      <c r="L27" s="189">
        <f t="shared" si="21"/>
        <v>0</v>
      </c>
      <c r="M27" s="189">
        <f t="shared" si="21"/>
        <v>0</v>
      </c>
      <c r="N27" s="189">
        <f t="shared" si="21"/>
        <v>0</v>
      </c>
      <c r="O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</row>
    <row r="28" spans="2:31" x14ac:dyDescent="0.25">
      <c r="B28" s="145" t="s">
        <v>68</v>
      </c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R28" s="145" t="s">
        <v>68</v>
      </c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</row>
    <row r="29" spans="2:31" x14ac:dyDescent="0.25"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</row>
    <row r="30" spans="2:31" x14ac:dyDescent="0.25">
      <c r="B30" s="192" t="s">
        <v>16</v>
      </c>
      <c r="C30" s="184" t="s">
        <v>2</v>
      </c>
      <c r="D30" s="184" t="s">
        <v>3</v>
      </c>
      <c r="E30" s="184" t="s">
        <v>4</v>
      </c>
      <c r="F30" s="184" t="s">
        <v>5</v>
      </c>
      <c r="G30" s="184" t="s">
        <v>6</v>
      </c>
      <c r="H30" s="184" t="s">
        <v>7</v>
      </c>
      <c r="I30" s="184" t="s">
        <v>8</v>
      </c>
      <c r="J30" s="184" t="s">
        <v>9</v>
      </c>
      <c r="K30" s="184" t="s">
        <v>10</v>
      </c>
      <c r="L30" s="184" t="s">
        <v>11</v>
      </c>
      <c r="M30" s="184" t="s">
        <v>12</v>
      </c>
      <c r="N30" s="184" t="s">
        <v>13</v>
      </c>
      <c r="O30" s="194" t="s">
        <v>74</v>
      </c>
      <c r="P30" s="189"/>
      <c r="R30" s="190" t="s">
        <v>26</v>
      </c>
      <c r="S30" s="193" t="s">
        <v>2</v>
      </c>
      <c r="T30" s="183" t="s">
        <v>3</v>
      </c>
      <c r="U30" s="193" t="s">
        <v>4</v>
      </c>
      <c r="V30" s="193" t="s">
        <v>71</v>
      </c>
      <c r="W30" s="193" t="s">
        <v>72</v>
      </c>
      <c r="X30" s="193" t="s">
        <v>73</v>
      </c>
      <c r="Y30" s="193" t="s">
        <v>8</v>
      </c>
      <c r="Z30" s="193" t="s">
        <v>9</v>
      </c>
      <c r="AA30" s="183" t="s">
        <v>10</v>
      </c>
      <c r="AB30" s="193" t="s">
        <v>11</v>
      </c>
      <c r="AC30" s="193" t="s">
        <v>12</v>
      </c>
      <c r="AD30" s="193" t="s">
        <v>13</v>
      </c>
      <c r="AE30" s="194" t="s">
        <v>74</v>
      </c>
    </row>
    <row r="31" spans="2:31" x14ac:dyDescent="0.25">
      <c r="B31" s="253" t="s">
        <v>17</v>
      </c>
      <c r="C31" s="118">
        <f>+'[115]CONSOLIDADO (2)'!B31</f>
        <v>8251.1046000008191</v>
      </c>
      <c r="D31" s="118">
        <f>+'[115]CONSOLIDADO (2)'!C31</f>
        <v>8418.2585999980292</v>
      </c>
      <c r="E31" s="118">
        <f>+'[115]CONSOLIDADO (2)'!D31</f>
        <v>8199.0702999988953</v>
      </c>
      <c r="F31" s="118">
        <f>+'[115]CONSOLIDADO (2)'!E31</f>
        <v>7918.4905999993553</v>
      </c>
      <c r="G31" s="118">
        <f>+'[115]CONSOLIDADO (2)'!F31</f>
        <v>0</v>
      </c>
      <c r="H31" s="118">
        <f>+'[115]CONSOLIDADO (2)'!G31</f>
        <v>0</v>
      </c>
      <c r="I31" s="118">
        <f>+'[115]CONSOLIDADO (2)'!H31</f>
        <v>0</v>
      </c>
      <c r="J31" s="118">
        <f>+'[115]CONSOLIDADO (2)'!I31</f>
        <v>0</v>
      </c>
      <c r="K31" s="118">
        <f>+'[115]CONSOLIDADO (2)'!J31</f>
        <v>0</v>
      </c>
      <c r="L31" s="118">
        <f>+'[115]CONSOLIDADO (2)'!K31</f>
        <v>0</v>
      </c>
      <c r="M31" s="118">
        <f>+'[115]CONSOLIDADO (2)'!L31</f>
        <v>0</v>
      </c>
      <c r="N31" s="118">
        <f>+'[115]CONSOLIDADO (2)'!M31</f>
        <v>0</v>
      </c>
      <c r="O31" s="191">
        <f>SUM(C31:N31)</f>
        <v>32786.924099997101</v>
      </c>
      <c r="R31" s="148" t="str">
        <f>+B31</f>
        <v>Residencial</v>
      </c>
      <c r="S31" s="185">
        <f>C31*0.87</f>
        <v>7178.4610020007121</v>
      </c>
      <c r="T31" s="185">
        <f t="shared" ref="T31:AD36" si="22">D31*0.87</f>
        <v>7323.8849819982852</v>
      </c>
      <c r="U31" s="185">
        <f t="shared" si="22"/>
        <v>7133.1911609990384</v>
      </c>
      <c r="V31" s="185">
        <f t="shared" si="22"/>
        <v>6889.0868219994391</v>
      </c>
      <c r="W31" s="185">
        <f t="shared" si="22"/>
        <v>0</v>
      </c>
      <c r="X31" s="185">
        <f t="shared" si="22"/>
        <v>0</v>
      </c>
      <c r="Y31" s="185">
        <f t="shared" si="22"/>
        <v>0</v>
      </c>
      <c r="Z31" s="185">
        <f t="shared" si="22"/>
        <v>0</v>
      </c>
      <c r="AA31" s="185">
        <f t="shared" si="22"/>
        <v>0</v>
      </c>
      <c r="AB31" s="185">
        <f t="shared" si="22"/>
        <v>0</v>
      </c>
      <c r="AC31" s="185">
        <f t="shared" si="22"/>
        <v>0</v>
      </c>
      <c r="AD31" s="185">
        <f t="shared" si="22"/>
        <v>0</v>
      </c>
      <c r="AE31" s="186">
        <f>+SUM(S31:AD31)</f>
        <v>28524.623966997475</v>
      </c>
    </row>
    <row r="32" spans="2:31" x14ac:dyDescent="0.25">
      <c r="B32" s="253" t="s">
        <v>18</v>
      </c>
      <c r="C32" s="118">
        <f>+'[115]CONSOLIDADO (2)'!B32</f>
        <v>6014.301199999999</v>
      </c>
      <c r="D32" s="118">
        <f>+'[115]CONSOLIDADO (2)'!C32</f>
        <v>6427.5822000000007</v>
      </c>
      <c r="E32" s="118">
        <f>+'[115]CONSOLIDADO (2)'!D32</f>
        <v>6119.4389999999894</v>
      </c>
      <c r="F32" s="118">
        <f>+'[115]CONSOLIDADO (2)'!E32</f>
        <v>6372.4230999999909</v>
      </c>
      <c r="G32" s="118">
        <f>+'[115]CONSOLIDADO (2)'!F32</f>
        <v>0</v>
      </c>
      <c r="H32" s="118">
        <f>+'[115]CONSOLIDADO (2)'!G32</f>
        <v>0</v>
      </c>
      <c r="I32" s="118">
        <f>+'[115]CONSOLIDADO (2)'!H32</f>
        <v>0</v>
      </c>
      <c r="J32" s="118">
        <f>+'[115]CONSOLIDADO (2)'!I32</f>
        <v>0</v>
      </c>
      <c r="K32" s="118">
        <f>+'[115]CONSOLIDADO (2)'!J32</f>
        <v>0</v>
      </c>
      <c r="L32" s="118">
        <f>+'[115]CONSOLIDADO (2)'!K32</f>
        <v>0</v>
      </c>
      <c r="M32" s="118">
        <f>+'[115]CONSOLIDADO (2)'!L32</f>
        <v>0</v>
      </c>
      <c r="N32" s="118">
        <f>+'[115]CONSOLIDADO (2)'!M32</f>
        <v>0</v>
      </c>
      <c r="O32" s="191">
        <f>SUM(C32:N32)</f>
        <v>24933.745499999983</v>
      </c>
      <c r="R32" s="148" t="str">
        <f>+B32</f>
        <v>General</v>
      </c>
      <c r="S32" s="185">
        <f>C32*0.87</f>
        <v>5232.4420439999994</v>
      </c>
      <c r="T32" s="185">
        <f t="shared" si="22"/>
        <v>5591.9965140000004</v>
      </c>
      <c r="U32" s="185">
        <f t="shared" si="22"/>
        <v>5323.9119299999911</v>
      </c>
      <c r="V32" s="185">
        <f t="shared" si="22"/>
        <v>5544.0080969999917</v>
      </c>
      <c r="W32" s="185">
        <f t="shared" si="22"/>
        <v>0</v>
      </c>
      <c r="X32" s="185">
        <f t="shared" si="22"/>
        <v>0</v>
      </c>
      <c r="Y32" s="185">
        <f t="shared" si="22"/>
        <v>0</v>
      </c>
      <c r="Z32" s="185">
        <f t="shared" si="22"/>
        <v>0</v>
      </c>
      <c r="AA32" s="185">
        <f t="shared" si="22"/>
        <v>0</v>
      </c>
      <c r="AB32" s="185">
        <f t="shared" si="22"/>
        <v>0</v>
      </c>
      <c r="AC32" s="185">
        <f t="shared" si="22"/>
        <v>0</v>
      </c>
      <c r="AD32" s="185">
        <f t="shared" si="22"/>
        <v>0</v>
      </c>
      <c r="AE32" s="186">
        <f t="shared" ref="AE32:AE36" si="23">+SUM(S32:AD32)</f>
        <v>21692.358584999984</v>
      </c>
    </row>
    <row r="33" spans="2:31" x14ac:dyDescent="0.25">
      <c r="B33" s="253" t="s">
        <v>19</v>
      </c>
      <c r="C33" s="118">
        <f>+'[115]CONSOLIDADO (2)'!B33</f>
        <v>7219.8397999999988</v>
      </c>
      <c r="D33" s="118">
        <f>+'[115]CONSOLIDADO (2)'!C33</f>
        <v>8346.6209999999992</v>
      </c>
      <c r="E33" s="118">
        <f>+'[115]CONSOLIDADO (2)'!D33</f>
        <v>7615.0143000000007</v>
      </c>
      <c r="F33" s="118">
        <f>+'[115]CONSOLIDADO (2)'!E33</f>
        <v>7844.5734000000011</v>
      </c>
      <c r="G33" s="118">
        <f>+'[115]CONSOLIDADO (2)'!F33</f>
        <v>0</v>
      </c>
      <c r="H33" s="118">
        <f>+'[115]CONSOLIDADO (2)'!G33</f>
        <v>0</v>
      </c>
      <c r="I33" s="118">
        <f>+'[115]CONSOLIDADO (2)'!H33</f>
        <v>0</v>
      </c>
      <c r="J33" s="118">
        <f>+'[115]CONSOLIDADO (2)'!I33</f>
        <v>0</v>
      </c>
      <c r="K33" s="118">
        <f>+'[115]CONSOLIDADO (2)'!J33</f>
        <v>0</v>
      </c>
      <c r="L33" s="118">
        <f>+'[115]CONSOLIDADO (2)'!K33</f>
        <v>0</v>
      </c>
      <c r="M33" s="118">
        <f>+'[115]CONSOLIDADO (2)'!L33</f>
        <v>0</v>
      </c>
      <c r="N33" s="118">
        <f>+'[115]CONSOLIDADO (2)'!M33</f>
        <v>0</v>
      </c>
      <c r="O33" s="191">
        <f t="shared" ref="O33:O36" si="24">SUM(C33:N33)</f>
        <v>31026.048499999997</v>
      </c>
      <c r="R33" s="148" t="str">
        <f t="shared" ref="R33:R36" si="25">+B33</f>
        <v>Industrial</v>
      </c>
      <c r="S33" s="185">
        <f t="shared" ref="S33:S36" si="26">C33*0.87</f>
        <v>6281.2606259999993</v>
      </c>
      <c r="T33" s="185">
        <f t="shared" si="22"/>
        <v>7261.560269999999</v>
      </c>
      <c r="U33" s="185">
        <f t="shared" si="22"/>
        <v>6625.0624410000009</v>
      </c>
      <c r="V33" s="185">
        <f t="shared" si="22"/>
        <v>6824.7788580000006</v>
      </c>
      <c r="W33" s="185">
        <f t="shared" si="22"/>
        <v>0</v>
      </c>
      <c r="X33" s="185">
        <f t="shared" si="22"/>
        <v>0</v>
      </c>
      <c r="Y33" s="185">
        <f t="shared" si="22"/>
        <v>0</v>
      </c>
      <c r="Z33" s="185">
        <f t="shared" si="22"/>
        <v>0</v>
      </c>
      <c r="AA33" s="185">
        <f t="shared" si="22"/>
        <v>0</v>
      </c>
      <c r="AB33" s="185">
        <f t="shared" si="22"/>
        <v>0</v>
      </c>
      <c r="AC33" s="185">
        <f t="shared" si="22"/>
        <v>0</v>
      </c>
      <c r="AD33" s="185">
        <f t="shared" si="22"/>
        <v>0</v>
      </c>
      <c r="AE33" s="186">
        <f t="shared" si="23"/>
        <v>26992.662195000001</v>
      </c>
    </row>
    <row r="34" spans="2:31" x14ac:dyDescent="0.25">
      <c r="B34" s="253" t="s">
        <v>20</v>
      </c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118"/>
      <c r="O34" s="191">
        <f t="shared" si="24"/>
        <v>0</v>
      </c>
      <c r="R34" s="148" t="str">
        <f t="shared" si="25"/>
        <v>Mineria</v>
      </c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6"/>
    </row>
    <row r="35" spans="2:31" x14ac:dyDescent="0.25">
      <c r="B35" s="253" t="s">
        <v>121</v>
      </c>
      <c r="C35" s="118">
        <f>+'[115]CONSOLIDADO (2)'!B35</f>
        <v>1938.5164000000013</v>
      </c>
      <c r="D35" s="118">
        <f>+'[115]CONSOLIDADO (2)'!C35</f>
        <v>1968.7123999999988</v>
      </c>
      <c r="E35" s="118">
        <f>+'[115]CONSOLIDADO (2)'!D35</f>
        <v>2093.3589000000011</v>
      </c>
      <c r="F35" s="118">
        <f>+'[115]CONSOLIDADO (2)'!E35</f>
        <v>2025.8078000000014</v>
      </c>
      <c r="G35" s="118">
        <f>+'[115]CONSOLIDADO (2)'!F35</f>
        <v>0</v>
      </c>
      <c r="H35" s="118">
        <f>+'[115]CONSOLIDADO (2)'!G35</f>
        <v>0</v>
      </c>
      <c r="I35" s="118">
        <f>+'[115]CONSOLIDADO (2)'!H35</f>
        <v>0</v>
      </c>
      <c r="J35" s="118">
        <f>+'[115]CONSOLIDADO (2)'!I35</f>
        <v>0</v>
      </c>
      <c r="K35" s="118">
        <f>+'[115]CONSOLIDADO (2)'!J35</f>
        <v>0</v>
      </c>
      <c r="L35" s="118">
        <f>+'[115]CONSOLIDADO (2)'!K35</f>
        <v>0</v>
      </c>
      <c r="M35" s="118">
        <f>+'[115]CONSOLIDADO (2)'!L35</f>
        <v>0</v>
      </c>
      <c r="N35" s="118">
        <f>+'[115]CONSOLIDADO (2)'!M35</f>
        <v>0</v>
      </c>
      <c r="O35" s="191">
        <f t="shared" si="24"/>
        <v>8026.3955000000024</v>
      </c>
      <c r="R35" s="148" t="str">
        <f t="shared" si="25"/>
        <v>A.Público</v>
      </c>
      <c r="S35" s="185">
        <f t="shared" si="26"/>
        <v>1686.5092680000012</v>
      </c>
      <c r="T35" s="185">
        <f t="shared" si="22"/>
        <v>1712.7797879999989</v>
      </c>
      <c r="U35" s="185">
        <f t="shared" si="22"/>
        <v>1821.2222430000008</v>
      </c>
      <c r="V35" s="185">
        <f t="shared" si="22"/>
        <v>1762.4527860000012</v>
      </c>
      <c r="W35" s="185">
        <f t="shared" si="22"/>
        <v>0</v>
      </c>
      <c r="X35" s="185">
        <f t="shared" si="22"/>
        <v>0</v>
      </c>
      <c r="Y35" s="185">
        <f t="shared" si="22"/>
        <v>0</v>
      </c>
      <c r="Z35" s="185">
        <f t="shared" si="22"/>
        <v>0</v>
      </c>
      <c r="AA35" s="185">
        <f t="shared" si="22"/>
        <v>0</v>
      </c>
      <c r="AB35" s="185">
        <f t="shared" si="22"/>
        <v>0</v>
      </c>
      <c r="AC35" s="185">
        <f t="shared" si="22"/>
        <v>0</v>
      </c>
      <c r="AD35" s="185">
        <f t="shared" si="22"/>
        <v>0</v>
      </c>
      <c r="AE35" s="186">
        <f t="shared" si="23"/>
        <v>6982.9640850000014</v>
      </c>
    </row>
    <row r="36" spans="2:31" x14ac:dyDescent="0.25">
      <c r="B36" s="253" t="s">
        <v>22</v>
      </c>
      <c r="C36" s="118">
        <f>+'[115]CONSOLIDADO (2)'!B36</f>
        <v>855.89020000000005</v>
      </c>
      <c r="D36" s="118">
        <f>+'[115]CONSOLIDADO (2)'!C36</f>
        <v>803.40250000000003</v>
      </c>
      <c r="E36" s="118">
        <f>+'[115]CONSOLIDADO (2)'!D36</f>
        <v>765.95379999999989</v>
      </c>
      <c r="F36" s="118">
        <f>+'[115]CONSOLIDADO (2)'!E36</f>
        <v>763.85350000000005</v>
      </c>
      <c r="G36" s="118">
        <f>+'[115]CONSOLIDADO (2)'!F36</f>
        <v>0</v>
      </c>
      <c r="H36" s="118">
        <f>+'[115]CONSOLIDADO (2)'!G36</f>
        <v>0</v>
      </c>
      <c r="I36" s="118">
        <f>+'[115]CONSOLIDADO (2)'!H36</f>
        <v>0</v>
      </c>
      <c r="J36" s="118">
        <f>+'[115]CONSOLIDADO (2)'!I36</f>
        <v>0</v>
      </c>
      <c r="K36" s="118">
        <f>+'[115]CONSOLIDADO (2)'!J36</f>
        <v>0</v>
      </c>
      <c r="L36" s="118">
        <f>+'[115]CONSOLIDADO (2)'!K36</f>
        <v>0</v>
      </c>
      <c r="M36" s="118">
        <f>+'[115]CONSOLIDADO (2)'!L36</f>
        <v>0</v>
      </c>
      <c r="N36" s="118">
        <f>+'[115]CONSOLIDADO (2)'!M36</f>
        <v>0</v>
      </c>
      <c r="O36" s="191">
        <f t="shared" si="24"/>
        <v>3189.1</v>
      </c>
      <c r="R36" s="148" t="str">
        <f t="shared" si="25"/>
        <v>Otros</v>
      </c>
      <c r="S36" s="185">
        <f t="shared" si="26"/>
        <v>744.62447400000008</v>
      </c>
      <c r="T36" s="185">
        <f t="shared" si="22"/>
        <v>698.96017500000005</v>
      </c>
      <c r="U36" s="185">
        <f t="shared" si="22"/>
        <v>666.37980599999992</v>
      </c>
      <c r="V36" s="185">
        <f t="shared" si="22"/>
        <v>664.55254500000001</v>
      </c>
      <c r="W36" s="185">
        <f t="shared" si="22"/>
        <v>0</v>
      </c>
      <c r="X36" s="185">
        <f t="shared" si="22"/>
        <v>0</v>
      </c>
      <c r="Y36" s="185">
        <f t="shared" si="22"/>
        <v>0</v>
      </c>
      <c r="Z36" s="185">
        <f t="shared" si="22"/>
        <v>0</v>
      </c>
      <c r="AA36" s="185">
        <f t="shared" si="22"/>
        <v>0</v>
      </c>
      <c r="AB36" s="185">
        <f t="shared" si="22"/>
        <v>0</v>
      </c>
      <c r="AC36" s="185">
        <f t="shared" si="22"/>
        <v>0</v>
      </c>
      <c r="AD36" s="185">
        <f t="shared" si="22"/>
        <v>0</v>
      </c>
      <c r="AE36" s="186">
        <f t="shared" si="23"/>
        <v>2774.5170000000003</v>
      </c>
    </row>
    <row r="37" spans="2:31" x14ac:dyDescent="0.25">
      <c r="B37" s="143" t="s">
        <v>14</v>
      </c>
      <c r="C37" s="188">
        <f t="shared" ref="C37:N37" si="27">SUM(C31:C36)</f>
        <v>24279.652200000819</v>
      </c>
      <c r="D37" s="188">
        <f t="shared" si="27"/>
        <v>25964.57669999803</v>
      </c>
      <c r="E37" s="188">
        <f t="shared" si="27"/>
        <v>24792.836299998886</v>
      </c>
      <c r="F37" s="188">
        <f t="shared" si="27"/>
        <v>24925.148399999351</v>
      </c>
      <c r="G37" s="188">
        <f t="shared" si="27"/>
        <v>0</v>
      </c>
      <c r="H37" s="188">
        <f t="shared" si="27"/>
        <v>0</v>
      </c>
      <c r="I37" s="188">
        <f t="shared" si="27"/>
        <v>0</v>
      </c>
      <c r="J37" s="188">
        <f t="shared" si="27"/>
        <v>0</v>
      </c>
      <c r="K37" s="188">
        <f t="shared" si="27"/>
        <v>0</v>
      </c>
      <c r="L37" s="188">
        <f t="shared" si="27"/>
        <v>0</v>
      </c>
      <c r="M37" s="188">
        <f t="shared" si="27"/>
        <v>0</v>
      </c>
      <c r="N37" s="188">
        <f t="shared" si="27"/>
        <v>0</v>
      </c>
      <c r="O37" s="188">
        <f>SUM(C37:N37)</f>
        <v>99962.213599997092</v>
      </c>
      <c r="R37" s="143" t="s">
        <v>14</v>
      </c>
      <c r="S37" s="187">
        <f t="shared" ref="S37:AD37" si="28">+SUM(S31:S36)</f>
        <v>21123.297414000714</v>
      </c>
      <c r="T37" s="187">
        <f t="shared" si="28"/>
        <v>22589.181728998283</v>
      </c>
      <c r="U37" s="187">
        <f t="shared" si="28"/>
        <v>21569.767580999032</v>
      </c>
      <c r="V37" s="187">
        <f t="shared" si="28"/>
        <v>21684.879107999433</v>
      </c>
      <c r="W37" s="187">
        <f t="shared" si="28"/>
        <v>0</v>
      </c>
      <c r="X37" s="187">
        <f t="shared" si="28"/>
        <v>0</v>
      </c>
      <c r="Y37" s="187">
        <f t="shared" si="28"/>
        <v>0</v>
      </c>
      <c r="Z37" s="187">
        <f t="shared" si="28"/>
        <v>0</v>
      </c>
      <c r="AA37" s="187">
        <f t="shared" si="28"/>
        <v>0</v>
      </c>
      <c r="AB37" s="187">
        <f t="shared" si="28"/>
        <v>0</v>
      </c>
      <c r="AC37" s="187">
        <f t="shared" si="28"/>
        <v>0</v>
      </c>
      <c r="AD37" s="187">
        <f t="shared" si="28"/>
        <v>0</v>
      </c>
      <c r="AE37" s="188">
        <f>SUM(S37:AD37)</f>
        <v>86967.125831997459</v>
      </c>
    </row>
    <row r="38" spans="2:31" x14ac:dyDescent="0.25">
      <c r="AE38" s="227"/>
    </row>
    <row r="39" spans="2:31" x14ac:dyDescent="0.25">
      <c r="B39" s="145" t="s">
        <v>27</v>
      </c>
      <c r="R39" s="145" t="s">
        <v>27</v>
      </c>
    </row>
    <row r="41" spans="2:31" x14ac:dyDescent="0.25">
      <c r="B41" s="192" t="s">
        <v>16</v>
      </c>
      <c r="C41" s="184" t="s">
        <v>2</v>
      </c>
      <c r="D41" s="184" t="s">
        <v>3</v>
      </c>
      <c r="E41" s="184" t="s">
        <v>4</v>
      </c>
      <c r="F41" s="194" t="s">
        <v>71</v>
      </c>
      <c r="G41" s="194" t="s">
        <v>72</v>
      </c>
      <c r="H41" s="194" t="s">
        <v>73</v>
      </c>
      <c r="I41" s="194" t="s">
        <v>8</v>
      </c>
      <c r="J41" s="194" t="s">
        <v>9</v>
      </c>
      <c r="K41" s="194" t="s">
        <v>10</v>
      </c>
      <c r="L41" s="194" t="s">
        <v>11</v>
      </c>
      <c r="M41" s="194" t="s">
        <v>12</v>
      </c>
      <c r="N41" s="194" t="s">
        <v>13</v>
      </c>
      <c r="O41" s="194" t="s">
        <v>74</v>
      </c>
      <c r="P41" s="189"/>
      <c r="R41" s="192" t="s">
        <v>16</v>
      </c>
      <c r="S41" s="193" t="s">
        <v>2</v>
      </c>
      <c r="T41" s="193" t="s">
        <v>3</v>
      </c>
      <c r="U41" s="193" t="s">
        <v>4</v>
      </c>
      <c r="V41" s="193" t="s">
        <v>71</v>
      </c>
      <c r="W41" s="193" t="s">
        <v>72</v>
      </c>
      <c r="X41" s="193" t="s">
        <v>73</v>
      </c>
      <c r="Y41" s="193" t="s">
        <v>8</v>
      </c>
      <c r="Z41" s="193" t="s">
        <v>9</v>
      </c>
      <c r="AA41" s="183" t="s">
        <v>10</v>
      </c>
      <c r="AB41" s="193" t="s">
        <v>11</v>
      </c>
      <c r="AC41" s="193" t="s">
        <v>12</v>
      </c>
      <c r="AD41" s="193" t="s">
        <v>13</v>
      </c>
      <c r="AE41" s="194" t="s">
        <v>74</v>
      </c>
    </row>
    <row r="42" spans="2:31" x14ac:dyDescent="0.25">
      <c r="B42" s="253" t="s">
        <v>17</v>
      </c>
      <c r="C42" s="191">
        <f t="shared" ref="C42:N42" si="29">+C31/C$73</f>
        <v>1185.5035344828764</v>
      </c>
      <c r="D42" s="191">
        <f t="shared" si="29"/>
        <v>1209.5199137928203</v>
      </c>
      <c r="E42" s="191">
        <f t="shared" si="29"/>
        <v>1178.0273419538644</v>
      </c>
      <c r="F42" s="191">
        <f t="shared" si="29"/>
        <v>1137.7141666665741</v>
      </c>
      <c r="G42" s="191">
        <f t="shared" si="29"/>
        <v>0</v>
      </c>
      <c r="H42" s="191">
        <f t="shared" si="29"/>
        <v>0</v>
      </c>
      <c r="I42" s="191">
        <f t="shared" si="29"/>
        <v>0</v>
      </c>
      <c r="J42" s="191">
        <f t="shared" si="29"/>
        <v>0</v>
      </c>
      <c r="K42" s="191">
        <f t="shared" si="29"/>
        <v>0</v>
      </c>
      <c r="L42" s="191">
        <f t="shared" si="29"/>
        <v>0</v>
      </c>
      <c r="M42" s="191">
        <f t="shared" si="29"/>
        <v>0</v>
      </c>
      <c r="N42" s="191">
        <f t="shared" si="29"/>
        <v>0</v>
      </c>
      <c r="O42" s="191">
        <f>SUM(C42:N42)</f>
        <v>4710.7649568961351</v>
      </c>
      <c r="R42" s="148" t="str">
        <f>+B42</f>
        <v>Residencial</v>
      </c>
      <c r="S42" s="185">
        <f t="shared" ref="S42:AD42" si="30">+S31/$S$73</f>
        <v>1031.3880750001024</v>
      </c>
      <c r="T42" s="185">
        <f t="shared" si="30"/>
        <v>1052.2823249997537</v>
      </c>
      <c r="U42" s="185">
        <f t="shared" si="30"/>
        <v>1024.8837874998619</v>
      </c>
      <c r="V42" s="185">
        <f t="shared" si="30"/>
        <v>989.81132499991941</v>
      </c>
      <c r="W42" s="185">
        <f t="shared" si="30"/>
        <v>0</v>
      </c>
      <c r="X42" s="185">
        <f t="shared" si="30"/>
        <v>0</v>
      </c>
      <c r="Y42" s="185">
        <f t="shared" si="30"/>
        <v>0</v>
      </c>
      <c r="Z42" s="185">
        <f t="shared" si="30"/>
        <v>0</v>
      </c>
      <c r="AA42" s="185">
        <f t="shared" si="30"/>
        <v>0</v>
      </c>
      <c r="AB42" s="185">
        <f t="shared" si="30"/>
        <v>0</v>
      </c>
      <c r="AC42" s="185">
        <f t="shared" si="30"/>
        <v>0</v>
      </c>
      <c r="AD42" s="185">
        <f t="shared" si="30"/>
        <v>0</v>
      </c>
      <c r="AE42" s="186">
        <f>SUM(S42:AD42)</f>
        <v>4098.3655124996376</v>
      </c>
    </row>
    <row r="43" spans="2:31" x14ac:dyDescent="0.25">
      <c r="B43" s="253" t="s">
        <v>18</v>
      </c>
      <c r="C43" s="191">
        <f t="shared" ref="C43:N43" si="31">+C32/C$73</f>
        <v>864.12373563218375</v>
      </c>
      <c r="D43" s="191">
        <f t="shared" si="31"/>
        <v>923.50318965517249</v>
      </c>
      <c r="E43" s="191">
        <f t="shared" si="31"/>
        <v>879.22974137930885</v>
      </c>
      <c r="F43" s="191">
        <f t="shared" si="31"/>
        <v>915.57803160919411</v>
      </c>
      <c r="G43" s="191">
        <f t="shared" si="31"/>
        <v>0</v>
      </c>
      <c r="H43" s="191">
        <f t="shared" si="31"/>
        <v>0</v>
      </c>
      <c r="I43" s="191">
        <f t="shared" si="31"/>
        <v>0</v>
      </c>
      <c r="J43" s="191">
        <f t="shared" si="31"/>
        <v>0</v>
      </c>
      <c r="K43" s="191">
        <f t="shared" si="31"/>
        <v>0</v>
      </c>
      <c r="L43" s="191">
        <f t="shared" si="31"/>
        <v>0</v>
      </c>
      <c r="M43" s="191">
        <f t="shared" si="31"/>
        <v>0</v>
      </c>
      <c r="N43" s="191">
        <f t="shared" si="31"/>
        <v>0</v>
      </c>
      <c r="O43" s="191">
        <f>SUM(C43:N43)</f>
        <v>3582.4346982758593</v>
      </c>
      <c r="R43" s="148" t="str">
        <f>+B43</f>
        <v>General</v>
      </c>
      <c r="S43" s="185">
        <f t="shared" ref="S43:AD43" si="32">+S32/$S$73</f>
        <v>751.78764999999987</v>
      </c>
      <c r="T43" s="185">
        <f t="shared" si="32"/>
        <v>803.44777500000009</v>
      </c>
      <c r="U43" s="185">
        <f t="shared" si="32"/>
        <v>764.92987499999867</v>
      </c>
      <c r="V43" s="185">
        <f t="shared" si="32"/>
        <v>796.55288749999886</v>
      </c>
      <c r="W43" s="185">
        <f t="shared" si="32"/>
        <v>0</v>
      </c>
      <c r="X43" s="185">
        <f t="shared" si="32"/>
        <v>0</v>
      </c>
      <c r="Y43" s="185">
        <f t="shared" si="32"/>
        <v>0</v>
      </c>
      <c r="Z43" s="185">
        <f t="shared" si="32"/>
        <v>0</v>
      </c>
      <c r="AA43" s="185">
        <f t="shared" si="32"/>
        <v>0</v>
      </c>
      <c r="AB43" s="185">
        <f t="shared" si="32"/>
        <v>0</v>
      </c>
      <c r="AC43" s="185">
        <f t="shared" si="32"/>
        <v>0</v>
      </c>
      <c r="AD43" s="185">
        <f t="shared" si="32"/>
        <v>0</v>
      </c>
      <c r="AE43" s="186">
        <f>SUM(S43:AD43)</f>
        <v>3116.7181874999978</v>
      </c>
    </row>
    <row r="44" spans="2:31" x14ac:dyDescent="0.25">
      <c r="B44" s="253" t="s">
        <v>19</v>
      </c>
      <c r="C44" s="191">
        <f t="shared" ref="C44:N44" si="33">+C33/C$73</f>
        <v>1037.333304597701</v>
      </c>
      <c r="D44" s="191">
        <f t="shared" si="33"/>
        <v>1199.2271551724136</v>
      </c>
      <c r="E44" s="191">
        <f t="shared" si="33"/>
        <v>1094.1112500000002</v>
      </c>
      <c r="F44" s="191">
        <f t="shared" si="33"/>
        <v>1127.0938793103451</v>
      </c>
      <c r="G44" s="191">
        <f t="shared" si="33"/>
        <v>0</v>
      </c>
      <c r="H44" s="191">
        <f t="shared" si="33"/>
        <v>0</v>
      </c>
      <c r="I44" s="191">
        <f t="shared" si="33"/>
        <v>0</v>
      </c>
      <c r="J44" s="191">
        <f t="shared" si="33"/>
        <v>0</v>
      </c>
      <c r="K44" s="191">
        <f t="shared" si="33"/>
        <v>0</v>
      </c>
      <c r="L44" s="191">
        <f t="shared" si="33"/>
        <v>0</v>
      </c>
      <c r="M44" s="191">
        <f t="shared" si="33"/>
        <v>0</v>
      </c>
      <c r="N44" s="191">
        <f t="shared" si="33"/>
        <v>0</v>
      </c>
      <c r="O44" s="191">
        <f t="shared" ref="O44:O47" si="34">SUM(C44:N44)</f>
        <v>4457.7655890804599</v>
      </c>
      <c r="R44" s="148" t="str">
        <f t="shared" ref="R44:R47" si="35">+B44</f>
        <v>Industrial</v>
      </c>
      <c r="S44" s="185">
        <f t="shared" ref="S44:AD44" si="36">+S33/$S$73</f>
        <v>902.47997499999985</v>
      </c>
      <c r="T44" s="185">
        <f t="shared" si="36"/>
        <v>1043.3276249999999</v>
      </c>
      <c r="U44" s="185">
        <f t="shared" si="36"/>
        <v>951.87678750000009</v>
      </c>
      <c r="V44" s="185">
        <f t="shared" si="36"/>
        <v>980.57167500000014</v>
      </c>
      <c r="W44" s="185">
        <f t="shared" si="36"/>
        <v>0</v>
      </c>
      <c r="X44" s="185">
        <f t="shared" si="36"/>
        <v>0</v>
      </c>
      <c r="Y44" s="185">
        <f t="shared" si="36"/>
        <v>0</v>
      </c>
      <c r="Z44" s="185">
        <f t="shared" si="36"/>
        <v>0</v>
      </c>
      <c r="AA44" s="185">
        <f t="shared" si="36"/>
        <v>0</v>
      </c>
      <c r="AB44" s="185">
        <f t="shared" si="36"/>
        <v>0</v>
      </c>
      <c r="AC44" s="185">
        <f t="shared" si="36"/>
        <v>0</v>
      </c>
      <c r="AD44" s="185">
        <f t="shared" si="36"/>
        <v>0</v>
      </c>
      <c r="AE44" s="186">
        <f t="shared" ref="AE44:AE47" si="37">SUM(S44:AD44)</f>
        <v>3878.2560624999996</v>
      </c>
    </row>
    <row r="45" spans="2:31" x14ac:dyDescent="0.25">
      <c r="B45" s="253" t="s">
        <v>20</v>
      </c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R45" s="148" t="str">
        <f t="shared" si="35"/>
        <v>Mineria</v>
      </c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6"/>
    </row>
    <row r="46" spans="2:31" x14ac:dyDescent="0.25">
      <c r="B46" s="253" t="s">
        <v>121</v>
      </c>
      <c r="C46" s="191">
        <f t="shared" ref="C46:N46" si="38">+C35/C$73</f>
        <v>278.52247126436799</v>
      </c>
      <c r="D46" s="191">
        <f t="shared" si="38"/>
        <v>282.86097701149407</v>
      </c>
      <c r="E46" s="191">
        <f t="shared" si="38"/>
        <v>300.76995689655189</v>
      </c>
      <c r="F46" s="191">
        <f t="shared" si="38"/>
        <v>291.06433908046</v>
      </c>
      <c r="G46" s="191">
        <f t="shared" si="38"/>
        <v>0</v>
      </c>
      <c r="H46" s="191">
        <f t="shared" si="38"/>
        <v>0</v>
      </c>
      <c r="I46" s="191">
        <f t="shared" si="38"/>
        <v>0</v>
      </c>
      <c r="J46" s="191">
        <f t="shared" si="38"/>
        <v>0</v>
      </c>
      <c r="K46" s="191">
        <f t="shared" si="38"/>
        <v>0</v>
      </c>
      <c r="L46" s="191">
        <f t="shared" si="38"/>
        <v>0</v>
      </c>
      <c r="M46" s="191">
        <f t="shared" si="38"/>
        <v>0</v>
      </c>
      <c r="N46" s="191">
        <f t="shared" si="38"/>
        <v>0</v>
      </c>
      <c r="O46" s="191">
        <f t="shared" si="34"/>
        <v>1153.2177442528739</v>
      </c>
      <c r="R46" s="148" t="str">
        <f t="shared" si="35"/>
        <v>A.Público</v>
      </c>
      <c r="S46" s="185">
        <f t="shared" ref="S46:AD46" si="39">+S35/$S$73</f>
        <v>242.31455000000017</v>
      </c>
      <c r="T46" s="185">
        <f t="shared" si="39"/>
        <v>246.08904999999984</v>
      </c>
      <c r="U46" s="185">
        <f t="shared" si="39"/>
        <v>261.66986250000014</v>
      </c>
      <c r="V46" s="185">
        <f t="shared" si="39"/>
        <v>253.22597500000018</v>
      </c>
      <c r="W46" s="185">
        <f t="shared" si="39"/>
        <v>0</v>
      </c>
      <c r="X46" s="185">
        <f t="shared" si="39"/>
        <v>0</v>
      </c>
      <c r="Y46" s="185">
        <f t="shared" si="39"/>
        <v>0</v>
      </c>
      <c r="Z46" s="185">
        <f t="shared" si="39"/>
        <v>0</v>
      </c>
      <c r="AA46" s="185">
        <f t="shared" si="39"/>
        <v>0</v>
      </c>
      <c r="AB46" s="185">
        <f t="shared" si="39"/>
        <v>0</v>
      </c>
      <c r="AC46" s="185">
        <f t="shared" si="39"/>
        <v>0</v>
      </c>
      <c r="AD46" s="185">
        <f t="shared" si="39"/>
        <v>0</v>
      </c>
      <c r="AE46" s="186">
        <f t="shared" si="37"/>
        <v>1003.2994375000003</v>
      </c>
    </row>
    <row r="47" spans="2:31" x14ac:dyDescent="0.25">
      <c r="B47" s="253" t="s">
        <v>22</v>
      </c>
      <c r="C47" s="191">
        <f t="shared" ref="C47:N47" si="40">+C36/C$73</f>
        <v>122.97272988505748</v>
      </c>
      <c r="D47" s="191">
        <f t="shared" si="40"/>
        <v>115.43139367816093</v>
      </c>
      <c r="E47" s="191">
        <f t="shared" si="40"/>
        <v>110.05083333333332</v>
      </c>
      <c r="F47" s="191">
        <f t="shared" si="40"/>
        <v>109.74906609195403</v>
      </c>
      <c r="G47" s="191">
        <f t="shared" si="40"/>
        <v>0</v>
      </c>
      <c r="H47" s="191">
        <f t="shared" si="40"/>
        <v>0</v>
      </c>
      <c r="I47" s="191">
        <f t="shared" si="40"/>
        <v>0</v>
      </c>
      <c r="J47" s="191">
        <f t="shared" si="40"/>
        <v>0</v>
      </c>
      <c r="K47" s="191">
        <f t="shared" si="40"/>
        <v>0</v>
      </c>
      <c r="L47" s="191">
        <f t="shared" si="40"/>
        <v>0</v>
      </c>
      <c r="M47" s="191">
        <f t="shared" si="40"/>
        <v>0</v>
      </c>
      <c r="N47" s="191">
        <f t="shared" si="40"/>
        <v>0</v>
      </c>
      <c r="O47" s="191">
        <f t="shared" si="34"/>
        <v>458.20402298850576</v>
      </c>
      <c r="R47" s="148" t="str">
        <f t="shared" si="35"/>
        <v>Otros</v>
      </c>
      <c r="S47" s="185">
        <f t="shared" ref="S47:AD47" si="41">+S36/$S$73</f>
        <v>106.98627500000001</v>
      </c>
      <c r="T47" s="185">
        <f t="shared" si="41"/>
        <v>100.4253125</v>
      </c>
      <c r="U47" s="185">
        <f t="shared" si="41"/>
        <v>95.744224999999986</v>
      </c>
      <c r="V47" s="185">
        <f t="shared" si="41"/>
        <v>95.481687500000007</v>
      </c>
      <c r="W47" s="185">
        <f t="shared" si="41"/>
        <v>0</v>
      </c>
      <c r="X47" s="185">
        <f t="shared" si="41"/>
        <v>0</v>
      </c>
      <c r="Y47" s="185">
        <f t="shared" si="41"/>
        <v>0</v>
      </c>
      <c r="Z47" s="185">
        <f t="shared" si="41"/>
        <v>0</v>
      </c>
      <c r="AA47" s="185">
        <f t="shared" si="41"/>
        <v>0</v>
      </c>
      <c r="AB47" s="185">
        <f t="shared" si="41"/>
        <v>0</v>
      </c>
      <c r="AC47" s="185">
        <f t="shared" si="41"/>
        <v>0</v>
      </c>
      <c r="AD47" s="185">
        <f t="shared" si="41"/>
        <v>0</v>
      </c>
      <c r="AE47" s="186">
        <f t="shared" si="37"/>
        <v>398.63749999999999</v>
      </c>
    </row>
    <row r="48" spans="2:31" x14ac:dyDescent="0.25">
      <c r="B48" s="143" t="s">
        <v>14</v>
      </c>
      <c r="C48" s="188">
        <f t="shared" ref="C48:N48" si="42">SUM(C42:C47)</f>
        <v>3488.4557758621868</v>
      </c>
      <c r="D48" s="188">
        <f t="shared" si="42"/>
        <v>3730.5426293100613</v>
      </c>
      <c r="E48" s="188">
        <f t="shared" si="42"/>
        <v>3562.1891235630587</v>
      </c>
      <c r="F48" s="188">
        <f t="shared" si="42"/>
        <v>3581.1994827585268</v>
      </c>
      <c r="G48" s="188">
        <f t="shared" si="42"/>
        <v>0</v>
      </c>
      <c r="H48" s="188">
        <f t="shared" si="42"/>
        <v>0</v>
      </c>
      <c r="I48" s="188">
        <f t="shared" si="42"/>
        <v>0</v>
      </c>
      <c r="J48" s="188">
        <f t="shared" si="42"/>
        <v>0</v>
      </c>
      <c r="K48" s="188">
        <f t="shared" si="42"/>
        <v>0</v>
      </c>
      <c r="L48" s="188">
        <f t="shared" si="42"/>
        <v>0</v>
      </c>
      <c r="M48" s="188">
        <f t="shared" si="42"/>
        <v>0</v>
      </c>
      <c r="N48" s="188">
        <f t="shared" si="42"/>
        <v>0</v>
      </c>
      <c r="O48" s="188">
        <f>SUM(C48:N48)</f>
        <v>14362.387011493833</v>
      </c>
      <c r="R48" s="143" t="s">
        <v>14</v>
      </c>
      <c r="S48" s="187">
        <f t="shared" ref="S48:AD48" si="43">SUM(S42:S47)</f>
        <v>3034.9565250001024</v>
      </c>
      <c r="T48" s="187">
        <f t="shared" si="43"/>
        <v>3245.5720874997537</v>
      </c>
      <c r="U48" s="187">
        <f t="shared" si="43"/>
        <v>3099.1045374998607</v>
      </c>
      <c r="V48" s="187">
        <f t="shared" si="43"/>
        <v>3115.6435499999188</v>
      </c>
      <c r="W48" s="187">
        <f t="shared" si="43"/>
        <v>0</v>
      </c>
      <c r="X48" s="187">
        <f t="shared" si="43"/>
        <v>0</v>
      </c>
      <c r="Y48" s="187">
        <f t="shared" si="43"/>
        <v>0</v>
      </c>
      <c r="Z48" s="187">
        <f t="shared" si="43"/>
        <v>0</v>
      </c>
      <c r="AA48" s="187">
        <f t="shared" si="43"/>
        <v>0</v>
      </c>
      <c r="AB48" s="187">
        <f t="shared" si="43"/>
        <v>0</v>
      </c>
      <c r="AC48" s="187">
        <f t="shared" si="43"/>
        <v>0</v>
      </c>
      <c r="AD48" s="187">
        <f t="shared" si="43"/>
        <v>0</v>
      </c>
      <c r="AE48" s="188">
        <f>SUM(S48:AD48)</f>
        <v>12495.276699999637</v>
      </c>
    </row>
    <row r="50" spans="2:31" x14ac:dyDescent="0.25">
      <c r="B50" s="145" t="s">
        <v>28</v>
      </c>
      <c r="R50" s="145" t="s">
        <v>28</v>
      </c>
    </row>
    <row r="52" spans="2:31" x14ac:dyDescent="0.25">
      <c r="B52" s="192" t="s">
        <v>16</v>
      </c>
      <c r="C52" s="184" t="s">
        <v>2</v>
      </c>
      <c r="D52" s="184" t="s">
        <v>3</v>
      </c>
      <c r="E52" s="184" t="s">
        <v>4</v>
      </c>
      <c r="F52" s="194" t="s">
        <v>71</v>
      </c>
      <c r="G52" s="194" t="s">
        <v>72</v>
      </c>
      <c r="H52" s="194" t="s">
        <v>73</v>
      </c>
      <c r="I52" s="194" t="s">
        <v>8</v>
      </c>
      <c r="J52" s="194" t="s">
        <v>9</v>
      </c>
      <c r="K52" s="194" t="s">
        <v>10</v>
      </c>
      <c r="L52" s="194" t="s">
        <v>11</v>
      </c>
      <c r="M52" s="194" t="s">
        <v>12</v>
      </c>
      <c r="N52" s="194" t="s">
        <v>13</v>
      </c>
      <c r="O52" s="194" t="s">
        <v>74</v>
      </c>
      <c r="P52" s="189"/>
      <c r="R52" s="192" t="s">
        <v>16</v>
      </c>
      <c r="S52" s="193" t="s">
        <v>2</v>
      </c>
      <c r="T52" s="193" t="s">
        <v>3</v>
      </c>
      <c r="U52" s="193" t="s">
        <v>4</v>
      </c>
      <c r="V52" s="193" t="s">
        <v>71</v>
      </c>
      <c r="W52" s="193" t="s">
        <v>72</v>
      </c>
      <c r="X52" s="193" t="s">
        <v>73</v>
      </c>
      <c r="Y52" s="193" t="s">
        <v>8</v>
      </c>
      <c r="Z52" s="193" t="s">
        <v>9</v>
      </c>
      <c r="AA52" s="183" t="s">
        <v>10</v>
      </c>
      <c r="AB52" s="193" t="s">
        <v>11</v>
      </c>
      <c r="AC52" s="193" t="s">
        <v>12</v>
      </c>
      <c r="AD52" s="193" t="s">
        <v>13</v>
      </c>
      <c r="AE52" s="194" t="s">
        <v>74</v>
      </c>
    </row>
    <row r="53" spans="2:31" x14ac:dyDescent="0.25">
      <c r="B53" s="253" t="s">
        <v>17</v>
      </c>
      <c r="C53" s="191">
        <f t="shared" ref="C53:O59" si="44">+C31/C20*100</f>
        <v>85.470035731023344</v>
      </c>
      <c r="D53" s="191">
        <f t="shared" si="44"/>
        <v>86.031717319355579</v>
      </c>
      <c r="E53" s="191">
        <f t="shared" si="44"/>
        <v>86.877869877573005</v>
      </c>
      <c r="F53" s="191">
        <f t="shared" si="44"/>
        <v>87.405941778747021</v>
      </c>
      <c r="G53" s="191" t="e">
        <f t="shared" si="44"/>
        <v>#DIV/0!</v>
      </c>
      <c r="H53" s="191" t="e">
        <f t="shared" si="44"/>
        <v>#DIV/0!</v>
      </c>
      <c r="I53" s="191" t="e">
        <f t="shared" si="44"/>
        <v>#DIV/0!</v>
      </c>
      <c r="J53" s="191" t="e">
        <f t="shared" si="44"/>
        <v>#DIV/0!</v>
      </c>
      <c r="K53" s="191" t="e">
        <f t="shared" si="44"/>
        <v>#DIV/0!</v>
      </c>
      <c r="L53" s="191" t="e">
        <f t="shared" si="44"/>
        <v>#DIV/0!</v>
      </c>
      <c r="M53" s="191" t="e">
        <f t="shared" si="44"/>
        <v>#DIV/0!</v>
      </c>
      <c r="N53" s="191" t="e">
        <f t="shared" si="44"/>
        <v>#DIV/0!</v>
      </c>
      <c r="O53" s="191">
        <f t="shared" si="44"/>
        <v>86.42746209111472</v>
      </c>
      <c r="R53" s="148" t="str">
        <f>+B53</f>
        <v>Residencial</v>
      </c>
      <c r="S53" s="185">
        <f t="shared" ref="S53:AE59" si="45">+S31/S20*100</f>
        <v>74.358931085990307</v>
      </c>
      <c r="T53" s="185">
        <f t="shared" si="45"/>
        <v>74.847594067839353</v>
      </c>
      <c r="U53" s="185">
        <f t="shared" si="45"/>
        <v>75.583746793488515</v>
      </c>
      <c r="V53" s="185">
        <f t="shared" si="45"/>
        <v>76.043169347509902</v>
      </c>
      <c r="W53" s="185" t="e">
        <f t="shared" si="45"/>
        <v>#DIV/0!</v>
      </c>
      <c r="X53" s="185" t="e">
        <f t="shared" si="45"/>
        <v>#DIV/0!</v>
      </c>
      <c r="Y53" s="185" t="e">
        <f t="shared" si="45"/>
        <v>#DIV/0!</v>
      </c>
      <c r="Z53" s="185" t="e">
        <f t="shared" si="45"/>
        <v>#DIV/0!</v>
      </c>
      <c r="AA53" s="185" t="e">
        <f t="shared" si="45"/>
        <v>#DIV/0!</v>
      </c>
      <c r="AB53" s="185" t="e">
        <f t="shared" si="45"/>
        <v>#DIV/0!</v>
      </c>
      <c r="AC53" s="185" t="e">
        <f t="shared" si="45"/>
        <v>#DIV/0!</v>
      </c>
      <c r="AD53" s="185" t="e">
        <f t="shared" si="45"/>
        <v>#DIV/0!</v>
      </c>
      <c r="AE53" s="186">
        <f t="shared" si="45"/>
        <v>75.191892019269801</v>
      </c>
    </row>
    <row r="54" spans="2:31" x14ac:dyDescent="0.25">
      <c r="B54" s="253" t="s">
        <v>18</v>
      </c>
      <c r="C54" s="191">
        <f t="shared" si="44"/>
        <v>157.77960075417701</v>
      </c>
      <c r="D54" s="191">
        <f t="shared" si="44"/>
        <v>159.44868546752042</v>
      </c>
      <c r="E54" s="191">
        <f t="shared" si="44"/>
        <v>159.93917049824026</v>
      </c>
      <c r="F54" s="191">
        <f t="shared" si="44"/>
        <v>161.41792891648677</v>
      </c>
      <c r="G54" s="191" t="e">
        <f t="shared" si="44"/>
        <v>#DIV/0!</v>
      </c>
      <c r="H54" s="191" t="e">
        <f t="shared" si="44"/>
        <v>#DIV/0!</v>
      </c>
      <c r="I54" s="191" t="e">
        <f t="shared" si="44"/>
        <v>#DIV/0!</v>
      </c>
      <c r="J54" s="191" t="e">
        <f t="shared" si="44"/>
        <v>#DIV/0!</v>
      </c>
      <c r="K54" s="191" t="e">
        <f t="shared" si="44"/>
        <v>#DIV/0!</v>
      </c>
      <c r="L54" s="191" t="e">
        <f t="shared" si="44"/>
        <v>#DIV/0!</v>
      </c>
      <c r="M54" s="191" t="e">
        <f t="shared" si="44"/>
        <v>#DIV/0!</v>
      </c>
      <c r="N54" s="191" t="e">
        <f t="shared" si="44"/>
        <v>#DIV/0!</v>
      </c>
      <c r="O54" s="191">
        <f t="shared" si="44"/>
        <v>159.65925968804581</v>
      </c>
      <c r="R54" s="148" t="str">
        <f>+B54</f>
        <v>General</v>
      </c>
      <c r="S54" s="185">
        <f t="shared" si="45"/>
        <v>137.268252656134</v>
      </c>
      <c r="T54" s="185">
        <f t="shared" si="45"/>
        <v>138.72035635674277</v>
      </c>
      <c r="U54" s="185">
        <f t="shared" si="45"/>
        <v>139.14707833346901</v>
      </c>
      <c r="V54" s="185">
        <f t="shared" si="45"/>
        <v>140.43359815734351</v>
      </c>
      <c r="W54" s="185" t="e">
        <f t="shared" si="45"/>
        <v>#DIV/0!</v>
      </c>
      <c r="X54" s="185" t="e">
        <f t="shared" si="45"/>
        <v>#DIV/0!</v>
      </c>
      <c r="Y54" s="185" t="e">
        <f t="shared" si="45"/>
        <v>#DIV/0!</v>
      </c>
      <c r="Z54" s="185" t="e">
        <f t="shared" si="45"/>
        <v>#DIV/0!</v>
      </c>
      <c r="AA54" s="185" t="e">
        <f t="shared" si="45"/>
        <v>#DIV/0!</v>
      </c>
      <c r="AB54" s="185" t="e">
        <f t="shared" si="45"/>
        <v>#DIV/0!</v>
      </c>
      <c r="AC54" s="185" t="e">
        <f t="shared" si="45"/>
        <v>#DIV/0!</v>
      </c>
      <c r="AD54" s="185" t="e">
        <f t="shared" si="45"/>
        <v>#DIV/0!</v>
      </c>
      <c r="AE54" s="186">
        <f t="shared" si="45"/>
        <v>138.90355592859984</v>
      </c>
    </row>
    <row r="55" spans="2:31" x14ac:dyDescent="0.25">
      <c r="B55" s="253" t="s">
        <v>19</v>
      </c>
      <c r="C55" s="191">
        <f t="shared" si="44"/>
        <v>84.331647519531614</v>
      </c>
      <c r="D55" s="191">
        <f t="shared" si="44"/>
        <v>80.76992416069055</v>
      </c>
      <c r="E55" s="191">
        <f t="shared" si="44"/>
        <v>84.473681145343392</v>
      </c>
      <c r="F55" s="191">
        <f t="shared" si="44"/>
        <v>84.110581675869838</v>
      </c>
      <c r="G55" s="191" t="e">
        <f t="shared" si="44"/>
        <v>#DIV/0!</v>
      </c>
      <c r="H55" s="191" t="e">
        <f t="shared" si="44"/>
        <v>#DIV/0!</v>
      </c>
      <c r="I55" s="191" t="e">
        <f t="shared" si="44"/>
        <v>#DIV/0!</v>
      </c>
      <c r="J55" s="191" t="e">
        <f t="shared" si="44"/>
        <v>#DIV/0!</v>
      </c>
      <c r="K55" s="191" t="e">
        <f t="shared" si="44"/>
        <v>#DIV/0!</v>
      </c>
      <c r="L55" s="191" t="e">
        <f t="shared" si="44"/>
        <v>#DIV/0!</v>
      </c>
      <c r="M55" s="191" t="e">
        <f t="shared" si="44"/>
        <v>#DIV/0!</v>
      </c>
      <c r="N55" s="191" t="e">
        <f t="shared" si="44"/>
        <v>#DIV/0!</v>
      </c>
      <c r="O55" s="191">
        <f t="shared" si="44"/>
        <v>83.322211100436903</v>
      </c>
      <c r="R55" s="148" t="str">
        <f t="shared" ref="R55:R58" si="46">+B55</f>
        <v>Industrial</v>
      </c>
      <c r="S55" s="185">
        <f t="shared" si="45"/>
        <v>73.368533341992503</v>
      </c>
      <c r="T55" s="185">
        <f t="shared" si="45"/>
        <v>70.269834019800783</v>
      </c>
      <c r="U55" s="185">
        <f t="shared" si="45"/>
        <v>73.492102596448746</v>
      </c>
      <c r="V55" s="185">
        <f t="shared" si="45"/>
        <v>73.17620605800677</v>
      </c>
      <c r="W55" s="185" t="e">
        <f t="shared" si="45"/>
        <v>#DIV/0!</v>
      </c>
      <c r="X55" s="185" t="e">
        <f t="shared" si="45"/>
        <v>#DIV/0!</v>
      </c>
      <c r="Y55" s="185" t="e">
        <f t="shared" si="45"/>
        <v>#DIV/0!</v>
      </c>
      <c r="Z55" s="185" t="e">
        <f t="shared" si="45"/>
        <v>#DIV/0!</v>
      </c>
      <c r="AA55" s="185" t="e">
        <f t="shared" si="45"/>
        <v>#DIV/0!</v>
      </c>
      <c r="AB55" s="185" t="e">
        <f t="shared" si="45"/>
        <v>#DIV/0!</v>
      </c>
      <c r="AC55" s="185" t="e">
        <f t="shared" si="45"/>
        <v>#DIV/0!</v>
      </c>
      <c r="AD55" s="185" t="e">
        <f t="shared" si="45"/>
        <v>#DIV/0!</v>
      </c>
      <c r="AE55" s="186">
        <f t="shared" si="45"/>
        <v>72.490323657380117</v>
      </c>
    </row>
    <row r="56" spans="2:31" x14ac:dyDescent="0.25">
      <c r="B56" s="253" t="s">
        <v>20</v>
      </c>
      <c r="C56" s="191"/>
      <c r="D56" s="191"/>
      <c r="E56" s="191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R56" s="148" t="str">
        <f t="shared" si="46"/>
        <v>Mineria</v>
      </c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6"/>
    </row>
    <row r="57" spans="2:31" x14ac:dyDescent="0.25">
      <c r="B57" s="253" t="s">
        <v>121</v>
      </c>
      <c r="C57" s="191">
        <f t="shared" si="44"/>
        <v>108.53742507845598</v>
      </c>
      <c r="D57" s="191">
        <f t="shared" si="44"/>
        <v>109.15750696403535</v>
      </c>
      <c r="E57" s="191">
        <f t="shared" si="44"/>
        <v>110.19453132978265</v>
      </c>
      <c r="F57" s="191">
        <f t="shared" si="44"/>
        <v>110.7719723601536</v>
      </c>
      <c r="G57" s="191" t="e">
        <f t="shared" si="44"/>
        <v>#DIV/0!</v>
      </c>
      <c r="H57" s="191" t="e">
        <f t="shared" si="44"/>
        <v>#DIV/0!</v>
      </c>
      <c r="I57" s="191" t="e">
        <f t="shared" si="44"/>
        <v>#DIV/0!</v>
      </c>
      <c r="J57" s="191" t="e">
        <f t="shared" si="44"/>
        <v>#DIV/0!</v>
      </c>
      <c r="K57" s="191" t="e">
        <f t="shared" si="44"/>
        <v>#DIV/0!</v>
      </c>
      <c r="L57" s="191" t="e">
        <f t="shared" si="44"/>
        <v>#DIV/0!</v>
      </c>
      <c r="M57" s="191" t="e">
        <f t="shared" si="44"/>
        <v>#DIV/0!</v>
      </c>
      <c r="N57" s="191" t="e">
        <f t="shared" si="44"/>
        <v>#DIV/0!</v>
      </c>
      <c r="O57" s="191">
        <f t="shared" si="44"/>
        <v>109.67883013190603</v>
      </c>
      <c r="R57" s="148" t="str">
        <f t="shared" si="46"/>
        <v>A.Público</v>
      </c>
      <c r="S57" s="185">
        <f t="shared" si="45"/>
        <v>94.427559818256711</v>
      </c>
      <c r="T57" s="185">
        <f t="shared" si="45"/>
        <v>94.967031058710745</v>
      </c>
      <c r="U57" s="185">
        <f t="shared" si="45"/>
        <v>95.869242256910894</v>
      </c>
      <c r="V57" s="185">
        <f t="shared" si="45"/>
        <v>96.371615953333631</v>
      </c>
      <c r="W57" s="185" t="e">
        <f t="shared" si="45"/>
        <v>#DIV/0!</v>
      </c>
      <c r="X57" s="185" t="e">
        <f t="shared" si="45"/>
        <v>#DIV/0!</v>
      </c>
      <c r="Y57" s="185" t="e">
        <f t="shared" si="45"/>
        <v>#DIV/0!</v>
      </c>
      <c r="Z57" s="185" t="e">
        <f t="shared" si="45"/>
        <v>#DIV/0!</v>
      </c>
      <c r="AA57" s="185" t="e">
        <f t="shared" si="45"/>
        <v>#DIV/0!</v>
      </c>
      <c r="AB57" s="185" t="e">
        <f t="shared" si="45"/>
        <v>#DIV/0!</v>
      </c>
      <c r="AC57" s="185" t="e">
        <f t="shared" si="45"/>
        <v>#DIV/0!</v>
      </c>
      <c r="AD57" s="185" t="e">
        <f t="shared" si="45"/>
        <v>#DIV/0!</v>
      </c>
      <c r="AE57" s="186">
        <f t="shared" si="45"/>
        <v>95.420582214758241</v>
      </c>
    </row>
    <row r="58" spans="2:31" x14ac:dyDescent="0.25">
      <c r="B58" s="253" t="s">
        <v>22</v>
      </c>
      <c r="C58" s="191">
        <f t="shared" si="44"/>
        <v>67.000789865300177</v>
      </c>
      <c r="D58" s="191">
        <f t="shared" si="44"/>
        <v>66.157095025799052</v>
      </c>
      <c r="E58" s="191">
        <f t="shared" si="44"/>
        <v>67.543473813420604</v>
      </c>
      <c r="F58" s="191">
        <f t="shared" si="44"/>
        <v>67.128350470164349</v>
      </c>
      <c r="G58" s="191" t="e">
        <f t="shared" si="44"/>
        <v>#DIV/0!</v>
      </c>
      <c r="H58" s="191" t="e">
        <f t="shared" si="44"/>
        <v>#DIV/0!</v>
      </c>
      <c r="I58" s="191" t="e">
        <f t="shared" si="44"/>
        <v>#DIV/0!</v>
      </c>
      <c r="J58" s="191" t="e">
        <f t="shared" si="44"/>
        <v>#DIV/0!</v>
      </c>
      <c r="K58" s="191" t="e">
        <f t="shared" si="44"/>
        <v>#DIV/0!</v>
      </c>
      <c r="L58" s="191" t="e">
        <f t="shared" si="44"/>
        <v>#DIV/0!</v>
      </c>
      <c r="M58" s="191" t="e">
        <f t="shared" si="44"/>
        <v>#DIV/0!</v>
      </c>
      <c r="N58" s="191" t="e">
        <f t="shared" si="44"/>
        <v>#DIV/0!</v>
      </c>
      <c r="O58" s="191">
        <f t="shared" si="44"/>
        <v>66.945369547214526</v>
      </c>
      <c r="R58" s="148" t="str">
        <f t="shared" si="46"/>
        <v>Otros</v>
      </c>
      <c r="S58" s="185">
        <f t="shared" si="45"/>
        <v>58.290687182811162</v>
      </c>
      <c r="T58" s="185">
        <f t="shared" si="45"/>
        <v>57.556672672445174</v>
      </c>
      <c r="U58" s="185">
        <f t="shared" si="45"/>
        <v>58.762822217675925</v>
      </c>
      <c r="V58" s="185">
        <f t="shared" si="45"/>
        <v>58.401664909042985</v>
      </c>
      <c r="W58" s="185" t="e">
        <f t="shared" si="45"/>
        <v>#DIV/0!</v>
      </c>
      <c r="X58" s="185" t="e">
        <f t="shared" si="45"/>
        <v>#DIV/0!</v>
      </c>
      <c r="Y58" s="185" t="e">
        <f t="shared" si="45"/>
        <v>#DIV/0!</v>
      </c>
      <c r="Z58" s="185" t="e">
        <f t="shared" si="45"/>
        <v>#DIV/0!</v>
      </c>
      <c r="AA58" s="185" t="e">
        <f t="shared" si="45"/>
        <v>#DIV/0!</v>
      </c>
      <c r="AB58" s="185" t="e">
        <f t="shared" si="45"/>
        <v>#DIV/0!</v>
      </c>
      <c r="AC58" s="185" t="e">
        <f t="shared" si="45"/>
        <v>#DIV/0!</v>
      </c>
      <c r="AD58" s="185" t="e">
        <f t="shared" si="45"/>
        <v>#DIV/0!</v>
      </c>
      <c r="AE58" s="186">
        <f t="shared" si="45"/>
        <v>58.242471506076654</v>
      </c>
    </row>
    <row r="59" spans="2:31" x14ac:dyDescent="0.25">
      <c r="B59" s="143" t="s">
        <v>14</v>
      </c>
      <c r="C59" s="188">
        <f t="shared" si="44"/>
        <v>96.768889902650685</v>
      </c>
      <c r="D59" s="188">
        <f t="shared" si="44"/>
        <v>95.570600200508395</v>
      </c>
      <c r="E59" s="188">
        <f t="shared" si="44"/>
        <v>97.949174579265303</v>
      </c>
      <c r="F59" s="188">
        <f t="shared" si="44"/>
        <v>98.516698728042769</v>
      </c>
      <c r="G59" s="188" t="e">
        <f t="shared" si="44"/>
        <v>#DIV/0!</v>
      </c>
      <c r="H59" s="188" t="e">
        <f t="shared" si="44"/>
        <v>#DIV/0!</v>
      </c>
      <c r="I59" s="188" t="e">
        <f t="shared" si="44"/>
        <v>#DIV/0!</v>
      </c>
      <c r="J59" s="188" t="e">
        <f t="shared" si="44"/>
        <v>#DIV/0!</v>
      </c>
      <c r="K59" s="188" t="e">
        <f t="shared" si="44"/>
        <v>#DIV/0!</v>
      </c>
      <c r="L59" s="188" t="e">
        <f t="shared" si="44"/>
        <v>#DIV/0!</v>
      </c>
      <c r="M59" s="188" t="e">
        <f t="shared" si="44"/>
        <v>#DIV/0!</v>
      </c>
      <c r="N59" s="188" t="e">
        <f t="shared" si="44"/>
        <v>#DIV/0!</v>
      </c>
      <c r="O59" s="188">
        <f t="shared" si="44"/>
        <v>97.172703050165794</v>
      </c>
      <c r="R59" s="143" t="s">
        <v>14</v>
      </c>
      <c r="S59" s="195">
        <f t="shared" si="45"/>
        <v>84.188934215306105</v>
      </c>
      <c r="T59" s="195">
        <f t="shared" si="45"/>
        <v>83.146422174442293</v>
      </c>
      <c r="U59" s="195">
        <f t="shared" si="45"/>
        <v>85.215781883960815</v>
      </c>
      <c r="V59" s="195">
        <f t="shared" si="45"/>
        <v>85.709527893397194</v>
      </c>
      <c r="W59" s="195" t="e">
        <f t="shared" si="45"/>
        <v>#DIV/0!</v>
      </c>
      <c r="X59" s="195" t="e">
        <f t="shared" si="45"/>
        <v>#DIV/0!</v>
      </c>
      <c r="Y59" s="195" t="e">
        <f t="shared" si="45"/>
        <v>#DIV/0!</v>
      </c>
      <c r="Z59" s="195" t="e">
        <f t="shared" si="45"/>
        <v>#DIV/0!</v>
      </c>
      <c r="AA59" s="195" t="e">
        <f t="shared" si="45"/>
        <v>#DIV/0!</v>
      </c>
      <c r="AB59" s="195" t="e">
        <f t="shared" si="45"/>
        <v>#DIV/0!</v>
      </c>
      <c r="AC59" s="195" t="e">
        <f t="shared" si="45"/>
        <v>#DIV/0!</v>
      </c>
      <c r="AD59" s="195" t="e">
        <f t="shared" si="45"/>
        <v>#DIV/0!</v>
      </c>
      <c r="AE59" s="188">
        <f t="shared" si="45"/>
        <v>84.540251653644233</v>
      </c>
    </row>
    <row r="61" spans="2:31" x14ac:dyDescent="0.25">
      <c r="B61" s="145" t="s">
        <v>30</v>
      </c>
      <c r="R61" s="145" t="s">
        <v>30</v>
      </c>
    </row>
    <row r="63" spans="2:31" x14ac:dyDescent="0.25">
      <c r="B63" s="192" t="s">
        <v>16</v>
      </c>
      <c r="C63" s="184" t="s">
        <v>2</v>
      </c>
      <c r="D63" s="184" t="s">
        <v>3</v>
      </c>
      <c r="E63" s="184" t="s">
        <v>4</v>
      </c>
      <c r="F63" s="194" t="s">
        <v>71</v>
      </c>
      <c r="G63" s="194" t="s">
        <v>72</v>
      </c>
      <c r="H63" s="194" t="s">
        <v>73</v>
      </c>
      <c r="I63" s="194" t="s">
        <v>8</v>
      </c>
      <c r="J63" s="194" t="s">
        <v>9</v>
      </c>
      <c r="K63" s="194" t="s">
        <v>10</v>
      </c>
      <c r="L63" s="194" t="s">
        <v>11</v>
      </c>
      <c r="M63" s="194" t="s">
        <v>12</v>
      </c>
      <c r="N63" s="194" t="s">
        <v>13</v>
      </c>
      <c r="O63" s="194" t="s">
        <v>74</v>
      </c>
      <c r="P63" s="189"/>
      <c r="R63" s="192" t="s">
        <v>16</v>
      </c>
      <c r="S63" s="193" t="s">
        <v>2</v>
      </c>
      <c r="T63" s="193" t="s">
        <v>3</v>
      </c>
      <c r="U63" s="193" t="s">
        <v>4</v>
      </c>
      <c r="V63" s="193" t="s">
        <v>71</v>
      </c>
      <c r="W63" s="193" t="s">
        <v>72</v>
      </c>
      <c r="X63" s="193" t="s">
        <v>73</v>
      </c>
      <c r="Y63" s="193" t="s">
        <v>8</v>
      </c>
      <c r="Z63" s="193" t="s">
        <v>9</v>
      </c>
      <c r="AA63" s="183" t="s">
        <v>10</v>
      </c>
      <c r="AB63" s="193" t="s">
        <v>11</v>
      </c>
      <c r="AC63" s="193" t="s">
        <v>12</v>
      </c>
      <c r="AD63" s="193" t="s">
        <v>13</v>
      </c>
      <c r="AE63" s="194" t="s">
        <v>74</v>
      </c>
    </row>
    <row r="64" spans="2:31" x14ac:dyDescent="0.25">
      <c r="B64" s="150" t="s">
        <v>17</v>
      </c>
      <c r="C64" s="191">
        <f t="shared" ref="C64:O69" si="47">+C42/C20*100</f>
        <v>12.280177547560827</v>
      </c>
      <c r="D64" s="191">
        <f t="shared" si="47"/>
        <v>12.360878925194767</v>
      </c>
      <c r="E64" s="191">
        <f t="shared" si="47"/>
        <v>12.482452568616813</v>
      </c>
      <c r="F64" s="191">
        <f t="shared" si="47"/>
        <v>12.55832496821078</v>
      </c>
      <c r="G64" s="191" t="e">
        <f t="shared" si="47"/>
        <v>#DIV/0!</v>
      </c>
      <c r="H64" s="191" t="e">
        <f t="shared" si="47"/>
        <v>#DIV/0!</v>
      </c>
      <c r="I64" s="191" t="e">
        <f t="shared" si="47"/>
        <v>#DIV/0!</v>
      </c>
      <c r="J64" s="191" t="e">
        <f t="shared" si="47"/>
        <v>#DIV/0!</v>
      </c>
      <c r="K64" s="191" t="e">
        <f t="shared" si="47"/>
        <v>#DIV/0!</v>
      </c>
      <c r="L64" s="191" t="e">
        <f t="shared" si="47"/>
        <v>#DIV/0!</v>
      </c>
      <c r="M64" s="191" t="e">
        <f t="shared" si="47"/>
        <v>#DIV/0!</v>
      </c>
      <c r="N64" s="191" t="e">
        <f t="shared" si="47"/>
        <v>#DIV/0!</v>
      </c>
      <c r="O64" s="191">
        <f t="shared" si="47"/>
        <v>12.417738806194645</v>
      </c>
      <c r="R64" s="148" t="str">
        <f>+R53</f>
        <v>Residencial</v>
      </c>
      <c r="S64" s="185">
        <f t="shared" ref="S64:AE69" si="48">+S42/S20*100</f>
        <v>10.683754466377918</v>
      </c>
      <c r="T64" s="185">
        <f t="shared" si="48"/>
        <v>10.753964664919447</v>
      </c>
      <c r="U64" s="185">
        <f t="shared" si="48"/>
        <v>10.859733734696626</v>
      </c>
      <c r="V64" s="185">
        <f t="shared" si="48"/>
        <v>10.925742722343378</v>
      </c>
      <c r="W64" s="185" t="e">
        <f t="shared" si="48"/>
        <v>#DIV/0!</v>
      </c>
      <c r="X64" s="185" t="e">
        <f t="shared" si="48"/>
        <v>#DIV/0!</v>
      </c>
      <c r="Y64" s="185" t="e">
        <f t="shared" si="48"/>
        <v>#DIV/0!</v>
      </c>
      <c r="Z64" s="185" t="e">
        <f t="shared" si="48"/>
        <v>#DIV/0!</v>
      </c>
      <c r="AA64" s="185" t="e">
        <f t="shared" si="48"/>
        <v>#DIV/0!</v>
      </c>
      <c r="AB64" s="185" t="e">
        <f t="shared" si="48"/>
        <v>#DIV/0!</v>
      </c>
      <c r="AC64" s="185" t="e">
        <f t="shared" si="48"/>
        <v>#DIV/0!</v>
      </c>
      <c r="AD64" s="185" t="e">
        <f t="shared" si="48"/>
        <v>#DIV/0!</v>
      </c>
      <c r="AE64" s="186">
        <f t="shared" si="48"/>
        <v>10.80343276138934</v>
      </c>
    </row>
    <row r="65" spans="2:31" x14ac:dyDescent="0.25">
      <c r="B65" s="150" t="s">
        <v>18</v>
      </c>
      <c r="C65" s="191">
        <f t="shared" si="47"/>
        <v>22.669482866979454</v>
      </c>
      <c r="D65" s="191">
        <f t="shared" si="47"/>
        <v>22.909293889011558</v>
      </c>
      <c r="E65" s="191">
        <f t="shared" si="47"/>
        <v>22.979765876183944</v>
      </c>
      <c r="F65" s="191">
        <f t="shared" si="47"/>
        <v>23.192231166161896</v>
      </c>
      <c r="G65" s="191" t="e">
        <f t="shared" si="47"/>
        <v>#DIV/0!</v>
      </c>
      <c r="H65" s="191" t="e">
        <f t="shared" si="47"/>
        <v>#DIV/0!</v>
      </c>
      <c r="I65" s="191" t="e">
        <f t="shared" si="47"/>
        <v>#DIV/0!</v>
      </c>
      <c r="J65" s="191" t="e">
        <f t="shared" si="47"/>
        <v>#DIV/0!</v>
      </c>
      <c r="K65" s="191" t="e">
        <f t="shared" si="47"/>
        <v>#DIV/0!</v>
      </c>
      <c r="L65" s="191" t="e">
        <f t="shared" si="47"/>
        <v>#DIV/0!</v>
      </c>
      <c r="M65" s="191" t="e">
        <f t="shared" si="47"/>
        <v>#DIV/0!</v>
      </c>
      <c r="N65" s="191" t="e">
        <f t="shared" si="47"/>
        <v>#DIV/0!</v>
      </c>
      <c r="O65" s="191">
        <f t="shared" si="47"/>
        <v>22.939548805753706</v>
      </c>
      <c r="R65" s="148" t="str">
        <f>+B64</f>
        <v>Residencial</v>
      </c>
      <c r="S65" s="185">
        <f t="shared" si="48"/>
        <v>19.722450094272126</v>
      </c>
      <c r="T65" s="185">
        <f t="shared" si="48"/>
        <v>19.931085683440052</v>
      </c>
      <c r="U65" s="185">
        <f t="shared" si="48"/>
        <v>19.992396312280032</v>
      </c>
      <c r="V65" s="185">
        <f t="shared" si="48"/>
        <v>20.177241114560847</v>
      </c>
      <c r="W65" s="185" t="e">
        <f t="shared" si="48"/>
        <v>#DIV/0!</v>
      </c>
      <c r="X65" s="185" t="e">
        <f t="shared" si="48"/>
        <v>#DIV/0!</v>
      </c>
      <c r="Y65" s="185" t="e">
        <f t="shared" si="48"/>
        <v>#DIV/0!</v>
      </c>
      <c r="Z65" s="185" t="e">
        <f t="shared" si="48"/>
        <v>#DIV/0!</v>
      </c>
      <c r="AA65" s="185" t="e">
        <f t="shared" si="48"/>
        <v>#DIV/0!</v>
      </c>
      <c r="AB65" s="185" t="e">
        <f t="shared" si="48"/>
        <v>#DIV/0!</v>
      </c>
      <c r="AC65" s="185" t="e">
        <f t="shared" si="48"/>
        <v>#DIV/0!</v>
      </c>
      <c r="AD65" s="185" t="e">
        <f t="shared" si="48"/>
        <v>#DIV/0!</v>
      </c>
      <c r="AE65" s="186">
        <f t="shared" si="48"/>
        <v>19.957407461005726</v>
      </c>
    </row>
    <row r="66" spans="2:31" x14ac:dyDescent="0.25">
      <c r="B66" s="150" t="s">
        <v>19</v>
      </c>
      <c r="C66" s="191">
        <f t="shared" si="47"/>
        <v>12.11661602292121</v>
      </c>
      <c r="D66" s="191">
        <f t="shared" si="47"/>
        <v>11.604874161018758</v>
      </c>
      <c r="E66" s="191">
        <f t="shared" si="47"/>
        <v>12.137023153066579</v>
      </c>
      <c r="F66" s="191">
        <f t="shared" si="47"/>
        <v>12.084853689061759</v>
      </c>
      <c r="G66" s="191" t="e">
        <f t="shared" si="47"/>
        <v>#DIV/0!</v>
      </c>
      <c r="H66" s="191" t="e">
        <f t="shared" si="47"/>
        <v>#DIV/0!</v>
      </c>
      <c r="I66" s="191" t="e">
        <f t="shared" si="47"/>
        <v>#DIV/0!</v>
      </c>
      <c r="J66" s="191" t="e">
        <f t="shared" si="47"/>
        <v>#DIV/0!</v>
      </c>
      <c r="K66" s="191" t="e">
        <f t="shared" si="47"/>
        <v>#DIV/0!</v>
      </c>
      <c r="L66" s="191" t="e">
        <f t="shared" si="47"/>
        <v>#DIV/0!</v>
      </c>
      <c r="M66" s="191" t="e">
        <f t="shared" si="47"/>
        <v>#DIV/0!</v>
      </c>
      <c r="N66" s="191" t="e">
        <f t="shared" si="47"/>
        <v>#DIV/0!</v>
      </c>
      <c r="O66" s="191">
        <f t="shared" si="47"/>
        <v>11.971582054660477</v>
      </c>
      <c r="R66" s="148" t="str">
        <f>+B65</f>
        <v>General</v>
      </c>
      <c r="S66" s="185">
        <f t="shared" si="48"/>
        <v>10.541455939941452</v>
      </c>
      <c r="T66" s="185">
        <f t="shared" si="48"/>
        <v>10.096240520086319</v>
      </c>
      <c r="U66" s="185">
        <f t="shared" si="48"/>
        <v>10.559210143167924</v>
      </c>
      <c r="V66" s="185">
        <f t="shared" si="48"/>
        <v>10.51382270948373</v>
      </c>
      <c r="W66" s="185" t="e">
        <f t="shared" si="48"/>
        <v>#DIV/0!</v>
      </c>
      <c r="X66" s="185" t="e">
        <f t="shared" si="48"/>
        <v>#DIV/0!</v>
      </c>
      <c r="Y66" s="185" t="e">
        <f t="shared" si="48"/>
        <v>#DIV/0!</v>
      </c>
      <c r="Z66" s="185" t="e">
        <f t="shared" si="48"/>
        <v>#DIV/0!</v>
      </c>
      <c r="AA66" s="185" t="e">
        <f t="shared" si="48"/>
        <v>#DIV/0!</v>
      </c>
      <c r="AB66" s="185" t="e">
        <f t="shared" si="48"/>
        <v>#DIV/0!</v>
      </c>
      <c r="AC66" s="185" t="e">
        <f t="shared" si="48"/>
        <v>#DIV/0!</v>
      </c>
      <c r="AD66" s="185" t="e">
        <f t="shared" si="48"/>
        <v>#DIV/0!</v>
      </c>
      <c r="AE66" s="186">
        <f t="shared" si="48"/>
        <v>10.415276387554613</v>
      </c>
    </row>
    <row r="67" spans="2:31" x14ac:dyDescent="0.25">
      <c r="B67" s="150" t="s">
        <v>20</v>
      </c>
      <c r="C67" s="191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R67" s="148" t="str">
        <f>+B66</f>
        <v>Industrial</v>
      </c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6"/>
    </row>
    <row r="68" spans="2:31" x14ac:dyDescent="0.25">
      <c r="B68" s="150" t="s">
        <v>121</v>
      </c>
      <c r="C68" s="191">
        <f t="shared" ref="C68" si="49">+C46/C24*100</f>
        <v>15.594457626214941</v>
      </c>
      <c r="D68" s="191">
        <f t="shared" si="47"/>
        <v>15.683549851154503</v>
      </c>
      <c r="E68" s="191">
        <f t="shared" si="47"/>
        <v>15.832547604853827</v>
      </c>
      <c r="F68" s="191">
        <f t="shared" si="47"/>
        <v>15.915513270137014</v>
      </c>
      <c r="G68" s="191" t="e">
        <f t="shared" si="47"/>
        <v>#DIV/0!</v>
      </c>
      <c r="H68" s="191" t="e">
        <f t="shared" si="47"/>
        <v>#DIV/0!</v>
      </c>
      <c r="I68" s="191" t="e">
        <f t="shared" si="47"/>
        <v>#DIV/0!</v>
      </c>
      <c r="J68" s="191" t="e">
        <f t="shared" si="47"/>
        <v>#DIV/0!</v>
      </c>
      <c r="K68" s="191" t="e">
        <f t="shared" si="47"/>
        <v>#DIV/0!</v>
      </c>
      <c r="L68" s="191" t="e">
        <f t="shared" si="47"/>
        <v>#DIV/0!</v>
      </c>
      <c r="M68" s="191" t="e">
        <f t="shared" si="47"/>
        <v>#DIV/0!</v>
      </c>
      <c r="N68" s="191" t="e">
        <f t="shared" si="47"/>
        <v>#DIV/0!</v>
      </c>
      <c r="O68" s="191">
        <f t="shared" si="47"/>
        <v>15.758452605158912</v>
      </c>
      <c r="R68" s="148" t="str">
        <f>+B67</f>
        <v>Mineria</v>
      </c>
      <c r="S68" s="185">
        <f t="shared" si="48"/>
        <v>13.567178134806998</v>
      </c>
      <c r="T68" s="185">
        <f t="shared" si="48"/>
        <v>13.644688370504419</v>
      </c>
      <c r="U68" s="185">
        <f t="shared" si="48"/>
        <v>13.774316416222831</v>
      </c>
      <c r="V68" s="185">
        <f t="shared" si="48"/>
        <v>13.8464965450192</v>
      </c>
      <c r="W68" s="185" t="e">
        <f t="shared" si="48"/>
        <v>#DIV/0!</v>
      </c>
      <c r="X68" s="185" t="e">
        <f t="shared" si="48"/>
        <v>#DIV/0!</v>
      </c>
      <c r="Y68" s="185" t="e">
        <f t="shared" si="48"/>
        <v>#DIV/0!</v>
      </c>
      <c r="Z68" s="185" t="e">
        <f t="shared" si="48"/>
        <v>#DIV/0!</v>
      </c>
      <c r="AA68" s="185" t="e">
        <f t="shared" si="48"/>
        <v>#DIV/0!</v>
      </c>
      <c r="AB68" s="185" t="e">
        <f t="shared" si="48"/>
        <v>#DIV/0!</v>
      </c>
      <c r="AC68" s="185" t="e">
        <f t="shared" si="48"/>
        <v>#DIV/0!</v>
      </c>
      <c r="AD68" s="185" t="e">
        <f t="shared" si="48"/>
        <v>#DIV/0!</v>
      </c>
      <c r="AE68" s="186">
        <f t="shared" si="48"/>
        <v>13.709853766488253</v>
      </c>
    </row>
    <row r="69" spans="2:31" x14ac:dyDescent="0.25">
      <c r="B69" s="150" t="s">
        <v>22</v>
      </c>
      <c r="C69" s="191">
        <f t="shared" si="47"/>
        <v>9.6265502680028998</v>
      </c>
      <c r="D69" s="191">
        <f t="shared" si="47"/>
        <v>9.5053297450860708</v>
      </c>
      <c r="E69" s="191">
        <f t="shared" si="47"/>
        <v>9.704522099629397</v>
      </c>
      <c r="F69" s="191">
        <f t="shared" si="47"/>
        <v>9.644877941115567</v>
      </c>
      <c r="G69" s="191" t="e">
        <f t="shared" si="47"/>
        <v>#DIV/0!</v>
      </c>
      <c r="H69" s="191" t="e">
        <f t="shared" si="47"/>
        <v>#DIV/0!</v>
      </c>
      <c r="I69" s="191" t="e">
        <f t="shared" si="47"/>
        <v>#DIV/0!</v>
      </c>
      <c r="J69" s="191" t="e">
        <f t="shared" si="47"/>
        <v>#DIV/0!</v>
      </c>
      <c r="K69" s="191" t="e">
        <f t="shared" si="47"/>
        <v>#DIV/0!</v>
      </c>
      <c r="L69" s="191" t="e">
        <f t="shared" si="47"/>
        <v>#DIV/0!</v>
      </c>
      <c r="M69" s="191" t="e">
        <f t="shared" si="47"/>
        <v>#DIV/0!</v>
      </c>
      <c r="N69" s="191" t="e">
        <f t="shared" si="47"/>
        <v>#DIV/0!</v>
      </c>
      <c r="O69" s="191">
        <f t="shared" si="47"/>
        <v>9.6185875786227779</v>
      </c>
      <c r="R69" s="148" t="str">
        <f>+B68</f>
        <v>A.Público</v>
      </c>
      <c r="S69" s="185">
        <f t="shared" si="48"/>
        <v>8.3750987331625222</v>
      </c>
      <c r="T69" s="185">
        <f t="shared" si="48"/>
        <v>8.2696368782248815</v>
      </c>
      <c r="U69" s="185">
        <f t="shared" si="48"/>
        <v>8.4429342266775755</v>
      </c>
      <c r="V69" s="185">
        <f t="shared" si="48"/>
        <v>8.3910438087705437</v>
      </c>
      <c r="W69" s="185" t="e">
        <f t="shared" si="48"/>
        <v>#DIV/0!</v>
      </c>
      <c r="X69" s="185" t="e">
        <f t="shared" si="48"/>
        <v>#DIV/0!</v>
      </c>
      <c r="Y69" s="185" t="e">
        <f t="shared" si="48"/>
        <v>#DIV/0!</v>
      </c>
      <c r="Z69" s="185" t="e">
        <f t="shared" si="48"/>
        <v>#DIV/0!</v>
      </c>
      <c r="AA69" s="185" t="e">
        <f t="shared" si="48"/>
        <v>#DIV/0!</v>
      </c>
      <c r="AB69" s="185" t="e">
        <f t="shared" si="48"/>
        <v>#DIV/0!</v>
      </c>
      <c r="AC69" s="185" t="e">
        <f t="shared" si="48"/>
        <v>#DIV/0!</v>
      </c>
      <c r="AD69" s="185" t="e">
        <f t="shared" si="48"/>
        <v>#DIV/0!</v>
      </c>
      <c r="AE69" s="186">
        <f t="shared" si="48"/>
        <v>8.3681711934018157</v>
      </c>
    </row>
    <row r="70" spans="2:31" x14ac:dyDescent="0.25">
      <c r="B70" s="143" t="s">
        <v>14</v>
      </c>
      <c r="C70" s="188">
        <f t="shared" ref="C70:O70" si="50">+C48/C26*100</f>
        <v>13.903576135438318</v>
      </c>
      <c r="D70" s="188">
        <f t="shared" si="50"/>
        <v>13.731408074785687</v>
      </c>
      <c r="E70" s="188">
        <f t="shared" si="50"/>
        <v>14.073157267135819</v>
      </c>
      <c r="F70" s="188">
        <f t="shared" si="50"/>
        <v>14.154698093109591</v>
      </c>
      <c r="G70" s="188" t="e">
        <f t="shared" si="50"/>
        <v>#DIV/0!</v>
      </c>
      <c r="H70" s="188" t="e">
        <f t="shared" si="50"/>
        <v>#DIV/0!</v>
      </c>
      <c r="I70" s="188" t="e">
        <f t="shared" si="50"/>
        <v>#DIV/0!</v>
      </c>
      <c r="J70" s="188" t="e">
        <f t="shared" si="50"/>
        <v>#DIV/0!</v>
      </c>
      <c r="K70" s="188" t="e">
        <f t="shared" si="50"/>
        <v>#DIV/0!</v>
      </c>
      <c r="L70" s="188" t="e">
        <f t="shared" si="50"/>
        <v>#DIV/0!</v>
      </c>
      <c r="M70" s="188" t="e">
        <f t="shared" si="50"/>
        <v>#DIV/0!</v>
      </c>
      <c r="N70" s="188" t="e">
        <f t="shared" si="50"/>
        <v>#DIV/0!</v>
      </c>
      <c r="O70" s="188">
        <f t="shared" si="50"/>
        <v>13.961595265828416</v>
      </c>
      <c r="R70" s="143" t="s">
        <v>14</v>
      </c>
      <c r="S70" s="195">
        <f t="shared" ref="S70:AE70" si="51">+S48/S26*100</f>
        <v>12.096111237831336</v>
      </c>
      <c r="T70" s="195">
        <f t="shared" si="51"/>
        <v>11.946325025063549</v>
      </c>
      <c r="U70" s="195">
        <f t="shared" si="51"/>
        <v>12.243646822408163</v>
      </c>
      <c r="V70" s="195">
        <f t="shared" si="51"/>
        <v>12.314587341005346</v>
      </c>
      <c r="W70" s="195" t="e">
        <f t="shared" si="51"/>
        <v>#DIV/0!</v>
      </c>
      <c r="X70" s="195" t="e">
        <f t="shared" si="51"/>
        <v>#DIV/0!</v>
      </c>
      <c r="Y70" s="195" t="e">
        <f t="shared" si="51"/>
        <v>#DIV/0!</v>
      </c>
      <c r="Z70" s="195" t="e">
        <f t="shared" si="51"/>
        <v>#DIV/0!</v>
      </c>
      <c r="AA70" s="195" t="e">
        <f t="shared" si="51"/>
        <v>#DIV/0!</v>
      </c>
      <c r="AB70" s="195" t="e">
        <f t="shared" si="51"/>
        <v>#DIV/0!</v>
      </c>
      <c r="AC70" s="195" t="e">
        <f t="shared" si="51"/>
        <v>#DIV/0!</v>
      </c>
      <c r="AD70" s="195" t="e">
        <f t="shared" si="51"/>
        <v>#DIV/0!</v>
      </c>
      <c r="AE70" s="188">
        <f t="shared" si="51"/>
        <v>12.146587881270724</v>
      </c>
    </row>
    <row r="71" spans="2:31" x14ac:dyDescent="0.25">
      <c r="S71" s="254"/>
      <c r="T71" s="254"/>
      <c r="U71" s="254"/>
      <c r="V71" s="254"/>
      <c r="W71" s="254"/>
      <c r="X71" s="254"/>
      <c r="Y71" s="254"/>
      <c r="Z71" s="254"/>
      <c r="AA71" s="254"/>
      <c r="AB71" s="254"/>
      <c r="AC71" s="254"/>
      <c r="AD71" s="254"/>
      <c r="AE71" s="254">
        <f>+AE70/0.87</f>
        <v>13.961595265828418</v>
      </c>
    </row>
    <row r="73" spans="2:31" x14ac:dyDescent="0.25">
      <c r="B73" s="150" t="s">
        <v>37</v>
      </c>
      <c r="C73" s="118">
        <v>6.96</v>
      </c>
      <c r="D73" s="118">
        <v>6.96</v>
      </c>
      <c r="E73" s="118">
        <v>6.96</v>
      </c>
      <c r="F73" s="118">
        <v>6.96</v>
      </c>
      <c r="G73" s="118">
        <v>6.96</v>
      </c>
      <c r="H73" s="118">
        <v>6.96</v>
      </c>
      <c r="I73" s="118">
        <v>6.96</v>
      </c>
      <c r="J73" s="118">
        <v>6.96</v>
      </c>
      <c r="K73" s="118">
        <v>6.96</v>
      </c>
      <c r="L73" s="118">
        <v>6.96</v>
      </c>
      <c r="M73" s="118">
        <v>6.96</v>
      </c>
      <c r="N73" s="118">
        <v>6.96</v>
      </c>
      <c r="R73" s="150" t="s">
        <v>37</v>
      </c>
      <c r="S73" s="118">
        <f>+C73</f>
        <v>6.96</v>
      </c>
      <c r="T73" s="118">
        <f t="shared" ref="T73:AD73" si="52">+D73</f>
        <v>6.96</v>
      </c>
      <c r="U73" s="118">
        <f t="shared" si="52"/>
        <v>6.96</v>
      </c>
      <c r="V73" s="118">
        <f t="shared" si="52"/>
        <v>6.96</v>
      </c>
      <c r="W73" s="118">
        <f t="shared" si="52"/>
        <v>6.96</v>
      </c>
      <c r="X73" s="118">
        <f t="shared" si="52"/>
        <v>6.96</v>
      </c>
      <c r="Y73" s="118">
        <f t="shared" si="52"/>
        <v>6.96</v>
      </c>
      <c r="Z73" s="118">
        <f t="shared" si="52"/>
        <v>6.96</v>
      </c>
      <c r="AA73" s="118">
        <f t="shared" si="52"/>
        <v>6.96</v>
      </c>
      <c r="AB73" s="118">
        <f t="shared" si="52"/>
        <v>6.96</v>
      </c>
      <c r="AC73" s="118">
        <f t="shared" si="52"/>
        <v>6.96</v>
      </c>
      <c r="AD73" s="118">
        <f t="shared" si="52"/>
        <v>6.96</v>
      </c>
    </row>
    <row r="75" spans="2:31" x14ac:dyDescent="0.25">
      <c r="B75" s="143" t="s">
        <v>75</v>
      </c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</row>
    <row r="76" spans="2:31" x14ac:dyDescent="0.25">
      <c r="B76" s="118"/>
      <c r="C76" s="184" t="s">
        <v>2</v>
      </c>
      <c r="D76" s="184" t="s">
        <v>3</v>
      </c>
      <c r="E76" s="184" t="s">
        <v>4</v>
      </c>
      <c r="F76" s="194" t="s">
        <v>71</v>
      </c>
      <c r="G76" s="194" t="s">
        <v>72</v>
      </c>
      <c r="H76" s="194" t="s">
        <v>73</v>
      </c>
      <c r="I76" s="194" t="s">
        <v>8</v>
      </c>
      <c r="J76" s="194" t="s">
        <v>9</v>
      </c>
      <c r="K76" s="194" t="s">
        <v>10</v>
      </c>
      <c r="L76" s="194" t="s">
        <v>11</v>
      </c>
      <c r="M76" s="194" t="s">
        <v>12</v>
      </c>
      <c r="N76" s="194" t="s">
        <v>13</v>
      </c>
    </row>
    <row r="77" spans="2:31" x14ac:dyDescent="0.25">
      <c r="B77" s="253" t="s">
        <v>17</v>
      </c>
      <c r="C77" s="184"/>
      <c r="D77" s="340">
        <f t="shared" ref="D77:N83" si="53">+D53/C53-1</f>
        <v>6.5716784078557744E-3</v>
      </c>
      <c r="E77" s="327">
        <f t="shared" si="53"/>
        <v>9.8353558964359156E-3</v>
      </c>
      <c r="F77" s="327">
        <f t="shared" si="53"/>
        <v>6.0783246863460594E-3</v>
      </c>
      <c r="G77" s="327" t="e">
        <f t="shared" si="53"/>
        <v>#DIV/0!</v>
      </c>
      <c r="H77" s="327" t="e">
        <f t="shared" si="53"/>
        <v>#DIV/0!</v>
      </c>
      <c r="I77" s="327" t="e">
        <f t="shared" si="53"/>
        <v>#DIV/0!</v>
      </c>
      <c r="J77" s="327" t="e">
        <f t="shared" si="53"/>
        <v>#DIV/0!</v>
      </c>
      <c r="K77" s="327" t="e">
        <f t="shared" si="53"/>
        <v>#DIV/0!</v>
      </c>
      <c r="L77" s="327" t="e">
        <f t="shared" si="53"/>
        <v>#DIV/0!</v>
      </c>
      <c r="M77" s="327" t="e">
        <f t="shared" si="53"/>
        <v>#DIV/0!</v>
      </c>
      <c r="N77" s="327" t="e">
        <f t="shared" si="53"/>
        <v>#DIV/0!</v>
      </c>
    </row>
    <row r="78" spans="2:31" x14ac:dyDescent="0.25">
      <c r="B78" s="253" t="s">
        <v>18</v>
      </c>
      <c r="C78" s="118"/>
      <c r="D78" s="327">
        <f t="shared" si="53"/>
        <v>1.0578583703883648E-2</v>
      </c>
      <c r="E78" s="327">
        <f t="shared" si="53"/>
        <v>3.0761309149818228E-3</v>
      </c>
      <c r="F78" s="327">
        <f t="shared" si="53"/>
        <v>9.2457552058067272E-3</v>
      </c>
      <c r="G78" s="327" t="e">
        <f t="shared" si="53"/>
        <v>#DIV/0!</v>
      </c>
      <c r="H78" s="327" t="e">
        <f t="shared" si="53"/>
        <v>#DIV/0!</v>
      </c>
      <c r="I78" s="327" t="e">
        <f t="shared" si="53"/>
        <v>#DIV/0!</v>
      </c>
      <c r="J78" s="327" t="e">
        <f t="shared" si="53"/>
        <v>#DIV/0!</v>
      </c>
      <c r="K78" s="327" t="e">
        <f t="shared" si="53"/>
        <v>#DIV/0!</v>
      </c>
      <c r="L78" s="327" t="e">
        <f t="shared" si="53"/>
        <v>#DIV/0!</v>
      </c>
      <c r="M78" s="327" t="e">
        <f t="shared" si="53"/>
        <v>#DIV/0!</v>
      </c>
      <c r="N78" s="327" t="e">
        <f t="shared" si="53"/>
        <v>#DIV/0!</v>
      </c>
    </row>
    <row r="79" spans="2:31" x14ac:dyDescent="0.25">
      <c r="B79" s="253" t="s">
        <v>19</v>
      </c>
      <c r="C79" s="118"/>
      <c r="D79" s="327">
        <f t="shared" si="53"/>
        <v>-4.2234718087490797E-2</v>
      </c>
      <c r="E79" s="327">
        <f t="shared" si="53"/>
        <v>4.585564519392471E-2</v>
      </c>
      <c r="F79" s="327">
        <f t="shared" si="53"/>
        <v>-4.2983739378992247E-3</v>
      </c>
      <c r="G79" s="327" t="e">
        <f t="shared" si="53"/>
        <v>#DIV/0!</v>
      </c>
      <c r="H79" s="327" t="e">
        <f t="shared" si="53"/>
        <v>#DIV/0!</v>
      </c>
      <c r="I79" s="327" t="e">
        <f t="shared" si="53"/>
        <v>#DIV/0!</v>
      </c>
      <c r="J79" s="327" t="e">
        <f t="shared" si="53"/>
        <v>#DIV/0!</v>
      </c>
      <c r="K79" s="327" t="e">
        <f t="shared" si="53"/>
        <v>#DIV/0!</v>
      </c>
      <c r="L79" s="327" t="e">
        <f t="shared" si="53"/>
        <v>#DIV/0!</v>
      </c>
      <c r="M79" s="327" t="e">
        <f t="shared" si="53"/>
        <v>#DIV/0!</v>
      </c>
      <c r="N79" s="327" t="e">
        <f t="shared" si="53"/>
        <v>#DIV/0!</v>
      </c>
    </row>
    <row r="80" spans="2:31" x14ac:dyDescent="0.25">
      <c r="B80" s="253" t="s">
        <v>20</v>
      </c>
      <c r="C80" s="118"/>
      <c r="D80" s="327"/>
      <c r="E80" s="327"/>
      <c r="F80" s="327"/>
      <c r="G80" s="327"/>
      <c r="H80" s="327"/>
      <c r="I80" s="327"/>
      <c r="J80" s="327"/>
      <c r="K80" s="327"/>
      <c r="L80" s="327"/>
      <c r="M80" s="327"/>
      <c r="N80" s="327"/>
    </row>
    <row r="81" spans="2:14" x14ac:dyDescent="0.25">
      <c r="B81" s="253" t="s">
        <v>121</v>
      </c>
      <c r="C81" s="118"/>
      <c r="D81" s="327">
        <f t="shared" si="53"/>
        <v>5.713069801786208E-3</v>
      </c>
      <c r="E81" s="327">
        <f t="shared" si="53"/>
        <v>9.5002569643605206E-3</v>
      </c>
      <c r="F81" s="327">
        <f t="shared" si="53"/>
        <v>5.240196799266128E-3</v>
      </c>
      <c r="G81" s="327" t="e">
        <f t="shared" si="53"/>
        <v>#DIV/0!</v>
      </c>
      <c r="H81" s="327" t="e">
        <f t="shared" si="53"/>
        <v>#DIV/0!</v>
      </c>
      <c r="I81" s="327" t="e">
        <f t="shared" si="53"/>
        <v>#DIV/0!</v>
      </c>
      <c r="J81" s="327" t="e">
        <f t="shared" si="53"/>
        <v>#DIV/0!</v>
      </c>
      <c r="K81" s="327" t="e">
        <f t="shared" si="53"/>
        <v>#DIV/0!</v>
      </c>
      <c r="L81" s="327" t="e">
        <f t="shared" si="53"/>
        <v>#DIV/0!</v>
      </c>
      <c r="M81" s="327" t="e">
        <f t="shared" si="53"/>
        <v>#DIV/0!</v>
      </c>
      <c r="N81" s="327" t="e">
        <f t="shared" si="53"/>
        <v>#DIV/0!</v>
      </c>
    </row>
    <row r="82" spans="2:14" x14ac:dyDescent="0.25">
      <c r="B82" s="253" t="s">
        <v>22</v>
      </c>
      <c r="C82" s="118"/>
      <c r="D82" s="327">
        <f t="shared" si="53"/>
        <v>-1.2592311839864978E-2</v>
      </c>
      <c r="E82" s="327">
        <f t="shared" si="53"/>
        <v>2.0955859489914186E-2</v>
      </c>
      <c r="F82" s="327">
        <f t="shared" si="53"/>
        <v>-6.1460170734329855E-3</v>
      </c>
      <c r="G82" s="327" t="e">
        <f t="shared" si="53"/>
        <v>#DIV/0!</v>
      </c>
      <c r="H82" s="327" t="e">
        <f t="shared" si="53"/>
        <v>#DIV/0!</v>
      </c>
      <c r="I82" s="327" t="e">
        <f t="shared" si="53"/>
        <v>#DIV/0!</v>
      </c>
      <c r="J82" s="327" t="e">
        <f t="shared" si="53"/>
        <v>#DIV/0!</v>
      </c>
      <c r="K82" s="327" t="e">
        <f t="shared" si="53"/>
        <v>#DIV/0!</v>
      </c>
      <c r="L82" s="327" t="e">
        <f t="shared" si="53"/>
        <v>#DIV/0!</v>
      </c>
      <c r="M82" s="327" t="e">
        <f t="shared" si="53"/>
        <v>#DIV/0!</v>
      </c>
      <c r="N82" s="327" t="e">
        <f t="shared" si="53"/>
        <v>#DIV/0!</v>
      </c>
    </row>
    <row r="83" spans="2:14" x14ac:dyDescent="0.25">
      <c r="B83" s="143" t="s">
        <v>14</v>
      </c>
      <c r="C83" s="118"/>
      <c r="D83" s="328">
        <f>+D59/C59-1</f>
        <v>-1.2383005564575167E-2</v>
      </c>
      <c r="E83" s="328">
        <f t="shared" si="53"/>
        <v>2.4888138964981099E-2</v>
      </c>
      <c r="F83" s="328">
        <f t="shared" si="53"/>
        <v>5.7940677010830388E-3</v>
      </c>
      <c r="G83" s="328" t="e">
        <f t="shared" si="53"/>
        <v>#DIV/0!</v>
      </c>
      <c r="H83" s="328" t="e">
        <f t="shared" si="53"/>
        <v>#DIV/0!</v>
      </c>
      <c r="I83" s="328" t="e">
        <f t="shared" si="53"/>
        <v>#DIV/0!</v>
      </c>
      <c r="J83" s="328" t="e">
        <f t="shared" si="53"/>
        <v>#DIV/0!</v>
      </c>
      <c r="K83" s="328" t="e">
        <f t="shared" si="53"/>
        <v>#DIV/0!</v>
      </c>
      <c r="L83" s="328" t="e">
        <f t="shared" si="53"/>
        <v>#DIV/0!</v>
      </c>
      <c r="M83" s="328" t="e">
        <f t="shared" si="53"/>
        <v>#DIV/0!</v>
      </c>
      <c r="N83" s="328" t="e">
        <f t="shared" si="53"/>
        <v>#DIV/0!</v>
      </c>
    </row>
    <row r="84" spans="2:14" x14ac:dyDescent="0.25">
      <c r="B84" s="152"/>
      <c r="C84" s="169"/>
      <c r="D84" s="152"/>
      <c r="E84" s="152"/>
      <c r="F84" s="152"/>
      <c r="G84" s="152"/>
      <c r="H84" s="152"/>
      <c r="I84" s="152"/>
      <c r="J84" s="152"/>
      <c r="K84" s="152"/>
      <c r="L84" s="152"/>
      <c r="M84" s="152"/>
      <c r="N84" s="198"/>
    </row>
    <row r="85" spans="2:14" x14ac:dyDescent="0.25">
      <c r="B85" s="143" t="s">
        <v>76</v>
      </c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18"/>
    </row>
    <row r="86" spans="2:14" x14ac:dyDescent="0.25">
      <c r="B86" s="192" t="s">
        <v>16</v>
      </c>
      <c r="C86" s="184" t="s">
        <v>2</v>
      </c>
      <c r="D86" s="184" t="s">
        <v>3</v>
      </c>
      <c r="E86" s="184" t="s">
        <v>4</v>
      </c>
      <c r="F86" s="194" t="s">
        <v>71</v>
      </c>
      <c r="G86" s="194" t="s">
        <v>72</v>
      </c>
      <c r="H86" s="194" t="s">
        <v>73</v>
      </c>
      <c r="I86" s="194" t="s">
        <v>8</v>
      </c>
      <c r="J86" s="194" t="s">
        <v>9</v>
      </c>
      <c r="K86" s="194" t="s">
        <v>77</v>
      </c>
      <c r="L86" s="194" t="s">
        <v>78</v>
      </c>
      <c r="M86" s="194" t="s">
        <v>79</v>
      </c>
      <c r="N86" s="194" t="s">
        <v>80</v>
      </c>
    </row>
    <row r="87" spans="2:14" x14ac:dyDescent="0.25">
      <c r="B87" s="253" t="s">
        <v>17</v>
      </c>
      <c r="C87" s="191"/>
      <c r="D87" s="329">
        <f t="shared" ref="D87:N93" si="54">(D20/C20)-1</f>
        <v>1.3597342724593897E-2</v>
      </c>
      <c r="E87" s="329">
        <f t="shared" si="54"/>
        <v>-3.5523221922718062E-2</v>
      </c>
      <c r="F87" s="329">
        <f t="shared" si="54"/>
        <v>-4.0055769201630231E-2</v>
      </c>
      <c r="G87" s="329">
        <f t="shared" si="54"/>
        <v>-1</v>
      </c>
      <c r="H87" s="329" t="e">
        <f t="shared" si="54"/>
        <v>#DIV/0!</v>
      </c>
      <c r="I87" s="329" t="e">
        <f t="shared" si="54"/>
        <v>#DIV/0!</v>
      </c>
      <c r="J87" s="329" t="e">
        <f t="shared" si="54"/>
        <v>#DIV/0!</v>
      </c>
      <c r="K87" s="329" t="e">
        <f t="shared" si="54"/>
        <v>#DIV/0!</v>
      </c>
      <c r="L87" s="329" t="e">
        <f t="shared" si="54"/>
        <v>#DIV/0!</v>
      </c>
      <c r="M87" s="329" t="e">
        <f t="shared" si="54"/>
        <v>#DIV/0!</v>
      </c>
      <c r="N87" s="329" t="e">
        <f t="shared" si="54"/>
        <v>#DIV/0!</v>
      </c>
    </row>
    <row r="88" spans="2:14" x14ac:dyDescent="0.25">
      <c r="B88" s="253" t="s">
        <v>18</v>
      </c>
      <c r="C88" s="191"/>
      <c r="D88" s="329">
        <f t="shared" si="54"/>
        <v>5.7529217539994182E-2</v>
      </c>
      <c r="E88" s="329">
        <f t="shared" si="54"/>
        <v>-5.0860441330455974E-2</v>
      </c>
      <c r="F88" s="329">
        <f t="shared" si="54"/>
        <v>3.1801278794303167E-2</v>
      </c>
      <c r="G88" s="329">
        <f t="shared" si="54"/>
        <v>-1</v>
      </c>
      <c r="H88" s="329" t="e">
        <f t="shared" si="54"/>
        <v>#DIV/0!</v>
      </c>
      <c r="I88" s="329" t="e">
        <f t="shared" si="54"/>
        <v>#DIV/0!</v>
      </c>
      <c r="J88" s="329" t="e">
        <f t="shared" si="54"/>
        <v>#DIV/0!</v>
      </c>
      <c r="K88" s="329" t="e">
        <f t="shared" si="54"/>
        <v>#DIV/0!</v>
      </c>
      <c r="L88" s="329" t="e">
        <f t="shared" si="54"/>
        <v>#DIV/0!</v>
      </c>
      <c r="M88" s="329" t="e">
        <f t="shared" si="54"/>
        <v>#DIV/0!</v>
      </c>
      <c r="N88" s="329" t="e">
        <f t="shared" si="54"/>
        <v>#DIV/0!</v>
      </c>
    </row>
    <row r="89" spans="2:14" x14ac:dyDescent="0.25">
      <c r="B89" s="253" t="s">
        <v>19</v>
      </c>
      <c r="C89" s="191"/>
      <c r="D89" s="329">
        <f t="shared" si="54"/>
        <v>0.20704661447644446</v>
      </c>
      <c r="E89" s="329">
        <f t="shared" si="54"/>
        <v>-0.12765498305902878</v>
      </c>
      <c r="F89" s="329">
        <f t="shared" si="54"/>
        <v>3.4592656250225451E-2</v>
      </c>
      <c r="G89" s="329">
        <f t="shared" si="54"/>
        <v>-1</v>
      </c>
      <c r="H89" s="329" t="e">
        <f t="shared" si="54"/>
        <v>#DIV/0!</v>
      </c>
      <c r="I89" s="329" t="e">
        <f t="shared" si="54"/>
        <v>#DIV/0!</v>
      </c>
      <c r="J89" s="329" t="e">
        <f t="shared" si="54"/>
        <v>#DIV/0!</v>
      </c>
      <c r="K89" s="329" t="e">
        <f t="shared" si="54"/>
        <v>#DIV/0!</v>
      </c>
      <c r="L89" s="329" t="e">
        <f t="shared" si="54"/>
        <v>#DIV/0!</v>
      </c>
      <c r="M89" s="329" t="e">
        <f t="shared" si="54"/>
        <v>#DIV/0!</v>
      </c>
      <c r="N89" s="329" t="e">
        <f t="shared" si="54"/>
        <v>#DIV/0!</v>
      </c>
    </row>
    <row r="90" spans="2:14" x14ac:dyDescent="0.25">
      <c r="B90" s="253" t="s">
        <v>20</v>
      </c>
      <c r="C90" s="191"/>
      <c r="D90" s="329"/>
      <c r="E90" s="329"/>
      <c r="F90" s="329"/>
      <c r="G90" s="329"/>
      <c r="H90" s="329"/>
      <c r="I90" s="329"/>
      <c r="J90" s="329"/>
      <c r="K90" s="329"/>
      <c r="L90" s="329"/>
      <c r="M90" s="329"/>
      <c r="N90" s="329"/>
    </row>
    <row r="91" spans="2:14" x14ac:dyDescent="0.25">
      <c r="B91" s="253" t="s">
        <v>121</v>
      </c>
      <c r="C91" s="191"/>
      <c r="D91" s="329">
        <f t="shared" si="54"/>
        <v>9.8077585265687883E-3</v>
      </c>
      <c r="E91" s="329">
        <f t="shared" si="54"/>
        <v>5.3307029683646423E-2</v>
      </c>
      <c r="F91" s="329">
        <f t="shared" si="54"/>
        <v>-3.7313904239314355E-2</v>
      </c>
      <c r="G91" s="329">
        <f t="shared" si="54"/>
        <v>-1</v>
      </c>
      <c r="H91" s="329" t="e">
        <f t="shared" si="54"/>
        <v>#DIV/0!</v>
      </c>
      <c r="I91" s="329" t="e">
        <f t="shared" si="54"/>
        <v>#DIV/0!</v>
      </c>
      <c r="J91" s="329" t="e">
        <f t="shared" si="54"/>
        <v>#DIV/0!</v>
      </c>
      <c r="K91" s="329" t="e">
        <f t="shared" si="54"/>
        <v>#DIV/0!</v>
      </c>
      <c r="L91" s="329" t="e">
        <f t="shared" si="54"/>
        <v>#DIV/0!</v>
      </c>
      <c r="M91" s="329" t="e">
        <f t="shared" si="54"/>
        <v>#DIV/0!</v>
      </c>
      <c r="N91" s="329" t="e">
        <f t="shared" si="54"/>
        <v>#DIV/0!</v>
      </c>
    </row>
    <row r="92" spans="2:14" x14ac:dyDescent="0.25">
      <c r="B92" s="253" t="s">
        <v>22</v>
      </c>
      <c r="C92" s="191"/>
      <c r="D92" s="329">
        <f t="shared" si="54"/>
        <v>-4.93544475522395E-2</v>
      </c>
      <c r="E92" s="329">
        <f t="shared" si="54"/>
        <v>-6.6181593002554329E-2</v>
      </c>
      <c r="F92" s="329">
        <f t="shared" si="54"/>
        <v>3.4249957672551901E-3</v>
      </c>
      <c r="G92" s="329">
        <f t="shared" si="54"/>
        <v>-1</v>
      </c>
      <c r="H92" s="329" t="e">
        <f t="shared" si="54"/>
        <v>#DIV/0!</v>
      </c>
      <c r="I92" s="329" t="e">
        <f t="shared" si="54"/>
        <v>#DIV/0!</v>
      </c>
      <c r="J92" s="329" t="e">
        <f t="shared" si="54"/>
        <v>#DIV/0!</v>
      </c>
      <c r="K92" s="329" t="e">
        <f t="shared" si="54"/>
        <v>#DIV/0!</v>
      </c>
      <c r="L92" s="329" t="e">
        <f t="shared" si="54"/>
        <v>#DIV/0!</v>
      </c>
      <c r="M92" s="329" t="e">
        <f t="shared" si="54"/>
        <v>#DIV/0!</v>
      </c>
      <c r="N92" s="329" t="e">
        <f t="shared" si="54"/>
        <v>#DIV/0!</v>
      </c>
    </row>
    <row r="93" spans="2:14" x14ac:dyDescent="0.25">
      <c r="B93" s="143" t="s">
        <v>14</v>
      </c>
      <c r="C93" s="188"/>
      <c r="D93" s="329">
        <f t="shared" si="54"/>
        <v>8.2804946236499033E-2</v>
      </c>
      <c r="E93" s="329">
        <f t="shared" si="54"/>
        <v>-6.8316296471938931E-2</v>
      </c>
      <c r="F93" s="329">
        <f t="shared" si="54"/>
        <v>-4.547261094962618E-4</v>
      </c>
      <c r="G93" s="329">
        <f t="shared" si="54"/>
        <v>-1</v>
      </c>
      <c r="H93" s="329" t="e">
        <f t="shared" si="54"/>
        <v>#DIV/0!</v>
      </c>
      <c r="I93" s="329" t="e">
        <f t="shared" si="54"/>
        <v>#DIV/0!</v>
      </c>
      <c r="J93" s="329" t="e">
        <f t="shared" si="54"/>
        <v>#DIV/0!</v>
      </c>
      <c r="K93" s="329" t="e">
        <f t="shared" si="54"/>
        <v>#DIV/0!</v>
      </c>
      <c r="L93" s="329" t="e">
        <f t="shared" si="54"/>
        <v>#DIV/0!</v>
      </c>
      <c r="M93" s="329" t="e">
        <f t="shared" si="54"/>
        <v>#DIV/0!</v>
      </c>
      <c r="N93" s="329" t="e">
        <f t="shared" si="54"/>
        <v>#DIV/0!</v>
      </c>
    </row>
  </sheetData>
  <conditionalFormatting sqref="F110:N65527 F40:N95 F1:N38">
    <cfRule type="containsText" dxfId="129" priority="2" stopIfTrue="1" operator="containsText" text="*">
      <formula>NOT(ISERROR(SEARCH("*",F1)))</formula>
    </cfRule>
  </conditionalFormatting>
  <conditionalFormatting sqref="C39:O39 C40:N1048576 C1:N38">
    <cfRule type="containsText" dxfId="128" priority="1" operator="containsText" text="*">
      <formula>NOT(ISERROR(SEARCH("*",C1)))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AG76"/>
  <sheetViews>
    <sheetView showGridLines="0" topLeftCell="A4" zoomScale="70" zoomScaleNormal="70" workbookViewId="0">
      <selection activeCell="C9" sqref="C9:N36"/>
    </sheetView>
  </sheetViews>
  <sheetFormatPr baseColWidth="10" defaultRowHeight="15.75" x14ac:dyDescent="0.25"/>
  <cols>
    <col min="1" max="1" width="2.85546875" style="106" customWidth="1"/>
    <col min="2" max="2" width="22.28515625" style="106" customWidth="1"/>
    <col min="3" max="3" width="13.5703125" style="106" bestFit="1" customWidth="1"/>
    <col min="4" max="4" width="13.42578125" style="106" bestFit="1" customWidth="1"/>
    <col min="5" max="9" width="13.5703125" style="106" bestFit="1" customWidth="1"/>
    <col min="10" max="13" width="13.28515625" style="106" bestFit="1" customWidth="1"/>
    <col min="14" max="14" width="14.7109375" style="106" customWidth="1"/>
    <col min="15" max="15" width="16.7109375" style="106" customWidth="1"/>
    <col min="16" max="17" width="4.28515625" style="106" customWidth="1"/>
    <col min="18" max="18" width="19.140625" style="106" customWidth="1"/>
    <col min="19" max="25" width="13.42578125" style="106" bestFit="1" customWidth="1"/>
    <col min="26" max="30" width="13.28515625" style="106" bestFit="1" customWidth="1"/>
    <col min="31" max="31" width="13.140625" style="106" customWidth="1"/>
    <col min="32" max="257" width="11.42578125" style="106"/>
    <col min="258" max="258" width="18.42578125" style="106" customWidth="1"/>
    <col min="259" max="270" width="12.7109375" style="106" customWidth="1"/>
    <col min="271" max="271" width="16.7109375" style="106" customWidth="1"/>
    <col min="272" max="272" width="4.28515625" style="106" customWidth="1"/>
    <col min="273" max="273" width="4.42578125" style="106" customWidth="1"/>
    <col min="274" max="274" width="19.140625" style="106" customWidth="1"/>
    <col min="275" max="286" width="11.42578125" style="106"/>
    <col min="287" max="287" width="13.140625" style="106" customWidth="1"/>
    <col min="288" max="513" width="11.42578125" style="106"/>
    <col min="514" max="514" width="18.42578125" style="106" customWidth="1"/>
    <col min="515" max="526" width="12.7109375" style="106" customWidth="1"/>
    <col min="527" max="527" width="16.7109375" style="106" customWidth="1"/>
    <col min="528" max="528" width="4.28515625" style="106" customWidth="1"/>
    <col min="529" max="529" width="4.42578125" style="106" customWidth="1"/>
    <col min="530" max="530" width="19.140625" style="106" customWidth="1"/>
    <col min="531" max="542" width="11.42578125" style="106"/>
    <col min="543" max="543" width="13.140625" style="106" customWidth="1"/>
    <col min="544" max="769" width="11.42578125" style="106"/>
    <col min="770" max="770" width="18.42578125" style="106" customWidth="1"/>
    <col min="771" max="782" width="12.7109375" style="106" customWidth="1"/>
    <col min="783" max="783" width="16.7109375" style="106" customWidth="1"/>
    <col min="784" max="784" width="4.28515625" style="106" customWidth="1"/>
    <col min="785" max="785" width="4.42578125" style="106" customWidth="1"/>
    <col min="786" max="786" width="19.140625" style="106" customWidth="1"/>
    <col min="787" max="798" width="11.42578125" style="106"/>
    <col min="799" max="799" width="13.140625" style="106" customWidth="1"/>
    <col min="800" max="1025" width="11.42578125" style="106"/>
    <col min="1026" max="1026" width="18.42578125" style="106" customWidth="1"/>
    <col min="1027" max="1038" width="12.7109375" style="106" customWidth="1"/>
    <col min="1039" max="1039" width="16.7109375" style="106" customWidth="1"/>
    <col min="1040" max="1040" width="4.28515625" style="106" customWidth="1"/>
    <col min="1041" max="1041" width="4.42578125" style="106" customWidth="1"/>
    <col min="1042" max="1042" width="19.140625" style="106" customWidth="1"/>
    <col min="1043" max="1054" width="11.42578125" style="106"/>
    <col min="1055" max="1055" width="13.140625" style="106" customWidth="1"/>
    <col min="1056" max="1281" width="11.42578125" style="106"/>
    <col min="1282" max="1282" width="18.42578125" style="106" customWidth="1"/>
    <col min="1283" max="1294" width="12.7109375" style="106" customWidth="1"/>
    <col min="1295" max="1295" width="16.7109375" style="106" customWidth="1"/>
    <col min="1296" max="1296" width="4.28515625" style="106" customWidth="1"/>
    <col min="1297" max="1297" width="4.42578125" style="106" customWidth="1"/>
    <col min="1298" max="1298" width="19.140625" style="106" customWidth="1"/>
    <col min="1299" max="1310" width="11.42578125" style="106"/>
    <col min="1311" max="1311" width="13.140625" style="106" customWidth="1"/>
    <col min="1312" max="1537" width="11.42578125" style="106"/>
    <col min="1538" max="1538" width="18.42578125" style="106" customWidth="1"/>
    <col min="1539" max="1550" width="12.7109375" style="106" customWidth="1"/>
    <col min="1551" max="1551" width="16.7109375" style="106" customWidth="1"/>
    <col min="1552" max="1552" width="4.28515625" style="106" customWidth="1"/>
    <col min="1553" max="1553" width="4.42578125" style="106" customWidth="1"/>
    <col min="1554" max="1554" width="19.140625" style="106" customWidth="1"/>
    <col min="1555" max="1566" width="11.42578125" style="106"/>
    <col min="1567" max="1567" width="13.140625" style="106" customWidth="1"/>
    <col min="1568" max="1793" width="11.42578125" style="106"/>
    <col min="1794" max="1794" width="18.42578125" style="106" customWidth="1"/>
    <col min="1795" max="1806" width="12.7109375" style="106" customWidth="1"/>
    <col min="1807" max="1807" width="16.7109375" style="106" customWidth="1"/>
    <col min="1808" max="1808" width="4.28515625" style="106" customWidth="1"/>
    <col min="1809" max="1809" width="4.42578125" style="106" customWidth="1"/>
    <col min="1810" max="1810" width="19.140625" style="106" customWidth="1"/>
    <col min="1811" max="1822" width="11.42578125" style="106"/>
    <col min="1823" max="1823" width="13.140625" style="106" customWidth="1"/>
    <col min="1824" max="2049" width="11.42578125" style="106"/>
    <col min="2050" max="2050" width="18.42578125" style="106" customWidth="1"/>
    <col min="2051" max="2062" width="12.7109375" style="106" customWidth="1"/>
    <col min="2063" max="2063" width="16.7109375" style="106" customWidth="1"/>
    <col min="2064" max="2064" width="4.28515625" style="106" customWidth="1"/>
    <col min="2065" max="2065" width="4.42578125" style="106" customWidth="1"/>
    <col min="2066" max="2066" width="19.140625" style="106" customWidth="1"/>
    <col min="2067" max="2078" width="11.42578125" style="106"/>
    <col min="2079" max="2079" width="13.140625" style="106" customWidth="1"/>
    <col min="2080" max="2305" width="11.42578125" style="106"/>
    <col min="2306" max="2306" width="18.42578125" style="106" customWidth="1"/>
    <col min="2307" max="2318" width="12.7109375" style="106" customWidth="1"/>
    <col min="2319" max="2319" width="16.7109375" style="106" customWidth="1"/>
    <col min="2320" max="2320" width="4.28515625" style="106" customWidth="1"/>
    <col min="2321" max="2321" width="4.42578125" style="106" customWidth="1"/>
    <col min="2322" max="2322" width="19.140625" style="106" customWidth="1"/>
    <col min="2323" max="2334" width="11.42578125" style="106"/>
    <col min="2335" max="2335" width="13.140625" style="106" customWidth="1"/>
    <col min="2336" max="2561" width="11.42578125" style="106"/>
    <col min="2562" max="2562" width="18.42578125" style="106" customWidth="1"/>
    <col min="2563" max="2574" width="12.7109375" style="106" customWidth="1"/>
    <col min="2575" max="2575" width="16.7109375" style="106" customWidth="1"/>
    <col min="2576" max="2576" width="4.28515625" style="106" customWidth="1"/>
    <col min="2577" max="2577" width="4.42578125" style="106" customWidth="1"/>
    <col min="2578" max="2578" width="19.140625" style="106" customWidth="1"/>
    <col min="2579" max="2590" width="11.42578125" style="106"/>
    <col min="2591" max="2591" width="13.140625" style="106" customWidth="1"/>
    <col min="2592" max="2817" width="11.42578125" style="106"/>
    <col min="2818" max="2818" width="18.42578125" style="106" customWidth="1"/>
    <col min="2819" max="2830" width="12.7109375" style="106" customWidth="1"/>
    <col min="2831" max="2831" width="16.7109375" style="106" customWidth="1"/>
    <col min="2832" max="2832" width="4.28515625" style="106" customWidth="1"/>
    <col min="2833" max="2833" width="4.42578125" style="106" customWidth="1"/>
    <col min="2834" max="2834" width="19.140625" style="106" customWidth="1"/>
    <col min="2835" max="2846" width="11.42578125" style="106"/>
    <col min="2847" max="2847" width="13.140625" style="106" customWidth="1"/>
    <col min="2848" max="3073" width="11.42578125" style="106"/>
    <col min="3074" max="3074" width="18.42578125" style="106" customWidth="1"/>
    <col min="3075" max="3086" width="12.7109375" style="106" customWidth="1"/>
    <col min="3087" max="3087" width="16.7109375" style="106" customWidth="1"/>
    <col min="3088" max="3088" width="4.28515625" style="106" customWidth="1"/>
    <col min="3089" max="3089" width="4.42578125" style="106" customWidth="1"/>
    <col min="3090" max="3090" width="19.140625" style="106" customWidth="1"/>
    <col min="3091" max="3102" width="11.42578125" style="106"/>
    <col min="3103" max="3103" width="13.140625" style="106" customWidth="1"/>
    <col min="3104" max="3329" width="11.42578125" style="106"/>
    <col min="3330" max="3330" width="18.42578125" style="106" customWidth="1"/>
    <col min="3331" max="3342" width="12.7109375" style="106" customWidth="1"/>
    <col min="3343" max="3343" width="16.7109375" style="106" customWidth="1"/>
    <col min="3344" max="3344" width="4.28515625" style="106" customWidth="1"/>
    <col min="3345" max="3345" width="4.42578125" style="106" customWidth="1"/>
    <col min="3346" max="3346" width="19.140625" style="106" customWidth="1"/>
    <col min="3347" max="3358" width="11.42578125" style="106"/>
    <col min="3359" max="3359" width="13.140625" style="106" customWidth="1"/>
    <col min="3360" max="3585" width="11.42578125" style="106"/>
    <col min="3586" max="3586" width="18.42578125" style="106" customWidth="1"/>
    <col min="3587" max="3598" width="12.7109375" style="106" customWidth="1"/>
    <col min="3599" max="3599" width="16.7109375" style="106" customWidth="1"/>
    <col min="3600" max="3600" width="4.28515625" style="106" customWidth="1"/>
    <col min="3601" max="3601" width="4.42578125" style="106" customWidth="1"/>
    <col min="3602" max="3602" width="19.140625" style="106" customWidth="1"/>
    <col min="3603" max="3614" width="11.42578125" style="106"/>
    <col min="3615" max="3615" width="13.140625" style="106" customWidth="1"/>
    <col min="3616" max="3841" width="11.42578125" style="106"/>
    <col min="3842" max="3842" width="18.42578125" style="106" customWidth="1"/>
    <col min="3843" max="3854" width="12.7109375" style="106" customWidth="1"/>
    <col min="3855" max="3855" width="16.7109375" style="106" customWidth="1"/>
    <col min="3856" max="3856" width="4.28515625" style="106" customWidth="1"/>
    <col min="3857" max="3857" width="4.42578125" style="106" customWidth="1"/>
    <col min="3858" max="3858" width="19.140625" style="106" customWidth="1"/>
    <col min="3859" max="3870" width="11.42578125" style="106"/>
    <col min="3871" max="3871" width="13.140625" style="106" customWidth="1"/>
    <col min="3872" max="4097" width="11.42578125" style="106"/>
    <col min="4098" max="4098" width="18.42578125" style="106" customWidth="1"/>
    <col min="4099" max="4110" width="12.7109375" style="106" customWidth="1"/>
    <col min="4111" max="4111" width="16.7109375" style="106" customWidth="1"/>
    <col min="4112" max="4112" width="4.28515625" style="106" customWidth="1"/>
    <col min="4113" max="4113" width="4.42578125" style="106" customWidth="1"/>
    <col min="4114" max="4114" width="19.140625" style="106" customWidth="1"/>
    <col min="4115" max="4126" width="11.42578125" style="106"/>
    <col min="4127" max="4127" width="13.140625" style="106" customWidth="1"/>
    <col min="4128" max="4353" width="11.42578125" style="106"/>
    <col min="4354" max="4354" width="18.42578125" style="106" customWidth="1"/>
    <col min="4355" max="4366" width="12.7109375" style="106" customWidth="1"/>
    <col min="4367" max="4367" width="16.7109375" style="106" customWidth="1"/>
    <col min="4368" max="4368" width="4.28515625" style="106" customWidth="1"/>
    <col min="4369" max="4369" width="4.42578125" style="106" customWidth="1"/>
    <col min="4370" max="4370" width="19.140625" style="106" customWidth="1"/>
    <col min="4371" max="4382" width="11.42578125" style="106"/>
    <col min="4383" max="4383" width="13.140625" style="106" customWidth="1"/>
    <col min="4384" max="4609" width="11.42578125" style="106"/>
    <col min="4610" max="4610" width="18.42578125" style="106" customWidth="1"/>
    <col min="4611" max="4622" width="12.7109375" style="106" customWidth="1"/>
    <col min="4623" max="4623" width="16.7109375" style="106" customWidth="1"/>
    <col min="4624" max="4624" width="4.28515625" style="106" customWidth="1"/>
    <col min="4625" max="4625" width="4.42578125" style="106" customWidth="1"/>
    <col min="4626" max="4626" width="19.140625" style="106" customWidth="1"/>
    <col min="4627" max="4638" width="11.42578125" style="106"/>
    <col min="4639" max="4639" width="13.140625" style="106" customWidth="1"/>
    <col min="4640" max="4865" width="11.42578125" style="106"/>
    <col min="4866" max="4866" width="18.42578125" style="106" customWidth="1"/>
    <col min="4867" max="4878" width="12.7109375" style="106" customWidth="1"/>
    <col min="4879" max="4879" width="16.7109375" style="106" customWidth="1"/>
    <col min="4880" max="4880" width="4.28515625" style="106" customWidth="1"/>
    <col min="4881" max="4881" width="4.42578125" style="106" customWidth="1"/>
    <col min="4882" max="4882" width="19.140625" style="106" customWidth="1"/>
    <col min="4883" max="4894" width="11.42578125" style="106"/>
    <col min="4895" max="4895" width="13.140625" style="106" customWidth="1"/>
    <col min="4896" max="5121" width="11.42578125" style="106"/>
    <col min="5122" max="5122" width="18.42578125" style="106" customWidth="1"/>
    <col min="5123" max="5134" width="12.7109375" style="106" customWidth="1"/>
    <col min="5135" max="5135" width="16.7109375" style="106" customWidth="1"/>
    <col min="5136" max="5136" width="4.28515625" style="106" customWidth="1"/>
    <col min="5137" max="5137" width="4.42578125" style="106" customWidth="1"/>
    <col min="5138" max="5138" width="19.140625" style="106" customWidth="1"/>
    <col min="5139" max="5150" width="11.42578125" style="106"/>
    <col min="5151" max="5151" width="13.140625" style="106" customWidth="1"/>
    <col min="5152" max="5377" width="11.42578125" style="106"/>
    <col min="5378" max="5378" width="18.42578125" style="106" customWidth="1"/>
    <col min="5379" max="5390" width="12.7109375" style="106" customWidth="1"/>
    <col min="5391" max="5391" width="16.7109375" style="106" customWidth="1"/>
    <col min="5392" max="5392" width="4.28515625" style="106" customWidth="1"/>
    <col min="5393" max="5393" width="4.42578125" style="106" customWidth="1"/>
    <col min="5394" max="5394" width="19.140625" style="106" customWidth="1"/>
    <col min="5395" max="5406" width="11.42578125" style="106"/>
    <col min="5407" max="5407" width="13.140625" style="106" customWidth="1"/>
    <col min="5408" max="5633" width="11.42578125" style="106"/>
    <col min="5634" max="5634" width="18.42578125" style="106" customWidth="1"/>
    <col min="5635" max="5646" width="12.7109375" style="106" customWidth="1"/>
    <col min="5647" max="5647" width="16.7109375" style="106" customWidth="1"/>
    <col min="5648" max="5648" width="4.28515625" style="106" customWidth="1"/>
    <col min="5649" max="5649" width="4.42578125" style="106" customWidth="1"/>
    <col min="5650" max="5650" width="19.140625" style="106" customWidth="1"/>
    <col min="5651" max="5662" width="11.42578125" style="106"/>
    <col min="5663" max="5663" width="13.140625" style="106" customWidth="1"/>
    <col min="5664" max="5889" width="11.42578125" style="106"/>
    <col min="5890" max="5890" width="18.42578125" style="106" customWidth="1"/>
    <col min="5891" max="5902" width="12.7109375" style="106" customWidth="1"/>
    <col min="5903" max="5903" width="16.7109375" style="106" customWidth="1"/>
    <col min="5904" max="5904" width="4.28515625" style="106" customWidth="1"/>
    <col min="5905" max="5905" width="4.42578125" style="106" customWidth="1"/>
    <col min="5906" max="5906" width="19.140625" style="106" customWidth="1"/>
    <col min="5907" max="5918" width="11.42578125" style="106"/>
    <col min="5919" max="5919" width="13.140625" style="106" customWidth="1"/>
    <col min="5920" max="6145" width="11.42578125" style="106"/>
    <col min="6146" max="6146" width="18.42578125" style="106" customWidth="1"/>
    <col min="6147" max="6158" width="12.7109375" style="106" customWidth="1"/>
    <col min="6159" max="6159" width="16.7109375" style="106" customWidth="1"/>
    <col min="6160" max="6160" width="4.28515625" style="106" customWidth="1"/>
    <col min="6161" max="6161" width="4.42578125" style="106" customWidth="1"/>
    <col min="6162" max="6162" width="19.140625" style="106" customWidth="1"/>
    <col min="6163" max="6174" width="11.42578125" style="106"/>
    <col min="6175" max="6175" width="13.140625" style="106" customWidth="1"/>
    <col min="6176" max="6401" width="11.42578125" style="106"/>
    <col min="6402" max="6402" width="18.42578125" style="106" customWidth="1"/>
    <col min="6403" max="6414" width="12.7109375" style="106" customWidth="1"/>
    <col min="6415" max="6415" width="16.7109375" style="106" customWidth="1"/>
    <col min="6416" max="6416" width="4.28515625" style="106" customWidth="1"/>
    <col min="6417" max="6417" width="4.42578125" style="106" customWidth="1"/>
    <col min="6418" max="6418" width="19.140625" style="106" customWidth="1"/>
    <col min="6419" max="6430" width="11.42578125" style="106"/>
    <col min="6431" max="6431" width="13.140625" style="106" customWidth="1"/>
    <col min="6432" max="6657" width="11.42578125" style="106"/>
    <col min="6658" max="6658" width="18.42578125" style="106" customWidth="1"/>
    <col min="6659" max="6670" width="12.7109375" style="106" customWidth="1"/>
    <col min="6671" max="6671" width="16.7109375" style="106" customWidth="1"/>
    <col min="6672" max="6672" width="4.28515625" style="106" customWidth="1"/>
    <col min="6673" max="6673" width="4.42578125" style="106" customWidth="1"/>
    <col min="6674" max="6674" width="19.140625" style="106" customWidth="1"/>
    <col min="6675" max="6686" width="11.42578125" style="106"/>
    <col min="6687" max="6687" width="13.140625" style="106" customWidth="1"/>
    <col min="6688" max="6913" width="11.42578125" style="106"/>
    <col min="6914" max="6914" width="18.42578125" style="106" customWidth="1"/>
    <col min="6915" max="6926" width="12.7109375" style="106" customWidth="1"/>
    <col min="6927" max="6927" width="16.7109375" style="106" customWidth="1"/>
    <col min="6928" max="6928" width="4.28515625" style="106" customWidth="1"/>
    <col min="6929" max="6929" width="4.42578125" style="106" customWidth="1"/>
    <col min="6930" max="6930" width="19.140625" style="106" customWidth="1"/>
    <col min="6931" max="6942" width="11.42578125" style="106"/>
    <col min="6943" max="6943" width="13.140625" style="106" customWidth="1"/>
    <col min="6944" max="7169" width="11.42578125" style="106"/>
    <col min="7170" max="7170" width="18.42578125" style="106" customWidth="1"/>
    <col min="7171" max="7182" width="12.7109375" style="106" customWidth="1"/>
    <col min="7183" max="7183" width="16.7109375" style="106" customWidth="1"/>
    <col min="7184" max="7184" width="4.28515625" style="106" customWidth="1"/>
    <col min="7185" max="7185" width="4.42578125" style="106" customWidth="1"/>
    <col min="7186" max="7186" width="19.140625" style="106" customWidth="1"/>
    <col min="7187" max="7198" width="11.42578125" style="106"/>
    <col min="7199" max="7199" width="13.140625" style="106" customWidth="1"/>
    <col min="7200" max="7425" width="11.42578125" style="106"/>
    <col min="7426" max="7426" width="18.42578125" style="106" customWidth="1"/>
    <col min="7427" max="7438" width="12.7109375" style="106" customWidth="1"/>
    <col min="7439" max="7439" width="16.7109375" style="106" customWidth="1"/>
    <col min="7440" max="7440" width="4.28515625" style="106" customWidth="1"/>
    <col min="7441" max="7441" width="4.42578125" style="106" customWidth="1"/>
    <col min="7442" max="7442" width="19.140625" style="106" customWidth="1"/>
    <col min="7443" max="7454" width="11.42578125" style="106"/>
    <col min="7455" max="7455" width="13.140625" style="106" customWidth="1"/>
    <col min="7456" max="7681" width="11.42578125" style="106"/>
    <col min="7682" max="7682" width="18.42578125" style="106" customWidth="1"/>
    <col min="7683" max="7694" width="12.7109375" style="106" customWidth="1"/>
    <col min="7695" max="7695" width="16.7109375" style="106" customWidth="1"/>
    <col min="7696" max="7696" width="4.28515625" style="106" customWidth="1"/>
    <col min="7697" max="7697" width="4.42578125" style="106" customWidth="1"/>
    <col min="7698" max="7698" width="19.140625" style="106" customWidth="1"/>
    <col min="7699" max="7710" width="11.42578125" style="106"/>
    <col min="7711" max="7711" width="13.140625" style="106" customWidth="1"/>
    <col min="7712" max="7937" width="11.42578125" style="106"/>
    <col min="7938" max="7938" width="18.42578125" style="106" customWidth="1"/>
    <col min="7939" max="7950" width="12.7109375" style="106" customWidth="1"/>
    <col min="7951" max="7951" width="16.7109375" style="106" customWidth="1"/>
    <col min="7952" max="7952" width="4.28515625" style="106" customWidth="1"/>
    <col min="7953" max="7953" width="4.42578125" style="106" customWidth="1"/>
    <col min="7954" max="7954" width="19.140625" style="106" customWidth="1"/>
    <col min="7955" max="7966" width="11.42578125" style="106"/>
    <col min="7967" max="7967" width="13.140625" style="106" customWidth="1"/>
    <col min="7968" max="8193" width="11.42578125" style="106"/>
    <col min="8194" max="8194" width="18.42578125" style="106" customWidth="1"/>
    <col min="8195" max="8206" width="12.7109375" style="106" customWidth="1"/>
    <col min="8207" max="8207" width="16.7109375" style="106" customWidth="1"/>
    <col min="8208" max="8208" width="4.28515625" style="106" customWidth="1"/>
    <col min="8209" max="8209" width="4.42578125" style="106" customWidth="1"/>
    <col min="8210" max="8210" width="19.140625" style="106" customWidth="1"/>
    <col min="8211" max="8222" width="11.42578125" style="106"/>
    <col min="8223" max="8223" width="13.140625" style="106" customWidth="1"/>
    <col min="8224" max="8449" width="11.42578125" style="106"/>
    <col min="8450" max="8450" width="18.42578125" style="106" customWidth="1"/>
    <col min="8451" max="8462" width="12.7109375" style="106" customWidth="1"/>
    <col min="8463" max="8463" width="16.7109375" style="106" customWidth="1"/>
    <col min="8464" max="8464" width="4.28515625" style="106" customWidth="1"/>
    <col min="8465" max="8465" width="4.42578125" style="106" customWidth="1"/>
    <col min="8466" max="8466" width="19.140625" style="106" customWidth="1"/>
    <col min="8467" max="8478" width="11.42578125" style="106"/>
    <col min="8479" max="8479" width="13.140625" style="106" customWidth="1"/>
    <col min="8480" max="8705" width="11.42578125" style="106"/>
    <col min="8706" max="8706" width="18.42578125" style="106" customWidth="1"/>
    <col min="8707" max="8718" width="12.7109375" style="106" customWidth="1"/>
    <col min="8719" max="8719" width="16.7109375" style="106" customWidth="1"/>
    <col min="8720" max="8720" width="4.28515625" style="106" customWidth="1"/>
    <col min="8721" max="8721" width="4.42578125" style="106" customWidth="1"/>
    <col min="8722" max="8722" width="19.140625" style="106" customWidth="1"/>
    <col min="8723" max="8734" width="11.42578125" style="106"/>
    <col min="8735" max="8735" width="13.140625" style="106" customWidth="1"/>
    <col min="8736" max="8961" width="11.42578125" style="106"/>
    <col min="8962" max="8962" width="18.42578125" style="106" customWidth="1"/>
    <col min="8963" max="8974" width="12.7109375" style="106" customWidth="1"/>
    <col min="8975" max="8975" width="16.7109375" style="106" customWidth="1"/>
    <col min="8976" max="8976" width="4.28515625" style="106" customWidth="1"/>
    <col min="8977" max="8977" width="4.42578125" style="106" customWidth="1"/>
    <col min="8978" max="8978" width="19.140625" style="106" customWidth="1"/>
    <col min="8979" max="8990" width="11.42578125" style="106"/>
    <col min="8991" max="8991" width="13.140625" style="106" customWidth="1"/>
    <col min="8992" max="9217" width="11.42578125" style="106"/>
    <col min="9218" max="9218" width="18.42578125" style="106" customWidth="1"/>
    <col min="9219" max="9230" width="12.7109375" style="106" customWidth="1"/>
    <col min="9231" max="9231" width="16.7109375" style="106" customWidth="1"/>
    <col min="9232" max="9232" width="4.28515625" style="106" customWidth="1"/>
    <col min="9233" max="9233" width="4.42578125" style="106" customWidth="1"/>
    <col min="9234" max="9234" width="19.140625" style="106" customWidth="1"/>
    <col min="9235" max="9246" width="11.42578125" style="106"/>
    <col min="9247" max="9247" width="13.140625" style="106" customWidth="1"/>
    <col min="9248" max="9473" width="11.42578125" style="106"/>
    <col min="9474" max="9474" width="18.42578125" style="106" customWidth="1"/>
    <col min="9475" max="9486" width="12.7109375" style="106" customWidth="1"/>
    <col min="9487" max="9487" width="16.7109375" style="106" customWidth="1"/>
    <col min="9488" max="9488" width="4.28515625" style="106" customWidth="1"/>
    <col min="9489" max="9489" width="4.42578125" style="106" customWidth="1"/>
    <col min="9490" max="9490" width="19.140625" style="106" customWidth="1"/>
    <col min="9491" max="9502" width="11.42578125" style="106"/>
    <col min="9503" max="9503" width="13.140625" style="106" customWidth="1"/>
    <col min="9504" max="9729" width="11.42578125" style="106"/>
    <col min="9730" max="9730" width="18.42578125" style="106" customWidth="1"/>
    <col min="9731" max="9742" width="12.7109375" style="106" customWidth="1"/>
    <col min="9743" max="9743" width="16.7109375" style="106" customWidth="1"/>
    <col min="9744" max="9744" width="4.28515625" style="106" customWidth="1"/>
    <col min="9745" max="9745" width="4.42578125" style="106" customWidth="1"/>
    <col min="9746" max="9746" width="19.140625" style="106" customWidth="1"/>
    <col min="9747" max="9758" width="11.42578125" style="106"/>
    <col min="9759" max="9759" width="13.140625" style="106" customWidth="1"/>
    <col min="9760" max="9985" width="11.42578125" style="106"/>
    <col min="9986" max="9986" width="18.42578125" style="106" customWidth="1"/>
    <col min="9987" max="9998" width="12.7109375" style="106" customWidth="1"/>
    <col min="9999" max="9999" width="16.7109375" style="106" customWidth="1"/>
    <col min="10000" max="10000" width="4.28515625" style="106" customWidth="1"/>
    <col min="10001" max="10001" width="4.42578125" style="106" customWidth="1"/>
    <col min="10002" max="10002" width="19.140625" style="106" customWidth="1"/>
    <col min="10003" max="10014" width="11.42578125" style="106"/>
    <col min="10015" max="10015" width="13.140625" style="106" customWidth="1"/>
    <col min="10016" max="10241" width="11.42578125" style="106"/>
    <col min="10242" max="10242" width="18.42578125" style="106" customWidth="1"/>
    <col min="10243" max="10254" width="12.7109375" style="106" customWidth="1"/>
    <col min="10255" max="10255" width="16.7109375" style="106" customWidth="1"/>
    <col min="10256" max="10256" width="4.28515625" style="106" customWidth="1"/>
    <col min="10257" max="10257" width="4.42578125" style="106" customWidth="1"/>
    <col min="10258" max="10258" width="19.140625" style="106" customWidth="1"/>
    <col min="10259" max="10270" width="11.42578125" style="106"/>
    <col min="10271" max="10271" width="13.140625" style="106" customWidth="1"/>
    <col min="10272" max="10497" width="11.42578125" style="106"/>
    <col min="10498" max="10498" width="18.42578125" style="106" customWidth="1"/>
    <col min="10499" max="10510" width="12.7109375" style="106" customWidth="1"/>
    <col min="10511" max="10511" width="16.7109375" style="106" customWidth="1"/>
    <col min="10512" max="10512" width="4.28515625" style="106" customWidth="1"/>
    <col min="10513" max="10513" width="4.42578125" style="106" customWidth="1"/>
    <col min="10514" max="10514" width="19.140625" style="106" customWidth="1"/>
    <col min="10515" max="10526" width="11.42578125" style="106"/>
    <col min="10527" max="10527" width="13.140625" style="106" customWidth="1"/>
    <col min="10528" max="10753" width="11.42578125" style="106"/>
    <col min="10754" max="10754" width="18.42578125" style="106" customWidth="1"/>
    <col min="10755" max="10766" width="12.7109375" style="106" customWidth="1"/>
    <col min="10767" max="10767" width="16.7109375" style="106" customWidth="1"/>
    <col min="10768" max="10768" width="4.28515625" style="106" customWidth="1"/>
    <col min="10769" max="10769" width="4.42578125" style="106" customWidth="1"/>
    <col min="10770" max="10770" width="19.140625" style="106" customWidth="1"/>
    <col min="10771" max="10782" width="11.42578125" style="106"/>
    <col min="10783" max="10783" width="13.140625" style="106" customWidth="1"/>
    <col min="10784" max="11009" width="11.42578125" style="106"/>
    <col min="11010" max="11010" width="18.42578125" style="106" customWidth="1"/>
    <col min="11011" max="11022" width="12.7109375" style="106" customWidth="1"/>
    <col min="11023" max="11023" width="16.7109375" style="106" customWidth="1"/>
    <col min="11024" max="11024" width="4.28515625" style="106" customWidth="1"/>
    <col min="11025" max="11025" width="4.42578125" style="106" customWidth="1"/>
    <col min="11026" max="11026" width="19.140625" style="106" customWidth="1"/>
    <col min="11027" max="11038" width="11.42578125" style="106"/>
    <col min="11039" max="11039" width="13.140625" style="106" customWidth="1"/>
    <col min="11040" max="11265" width="11.42578125" style="106"/>
    <col min="11266" max="11266" width="18.42578125" style="106" customWidth="1"/>
    <col min="11267" max="11278" width="12.7109375" style="106" customWidth="1"/>
    <col min="11279" max="11279" width="16.7109375" style="106" customWidth="1"/>
    <col min="11280" max="11280" width="4.28515625" style="106" customWidth="1"/>
    <col min="11281" max="11281" width="4.42578125" style="106" customWidth="1"/>
    <col min="11282" max="11282" width="19.140625" style="106" customWidth="1"/>
    <col min="11283" max="11294" width="11.42578125" style="106"/>
    <col min="11295" max="11295" width="13.140625" style="106" customWidth="1"/>
    <col min="11296" max="11521" width="11.42578125" style="106"/>
    <col min="11522" max="11522" width="18.42578125" style="106" customWidth="1"/>
    <col min="11523" max="11534" width="12.7109375" style="106" customWidth="1"/>
    <col min="11535" max="11535" width="16.7109375" style="106" customWidth="1"/>
    <col min="11536" max="11536" width="4.28515625" style="106" customWidth="1"/>
    <col min="11537" max="11537" width="4.42578125" style="106" customWidth="1"/>
    <col min="11538" max="11538" width="19.140625" style="106" customWidth="1"/>
    <col min="11539" max="11550" width="11.42578125" style="106"/>
    <col min="11551" max="11551" width="13.140625" style="106" customWidth="1"/>
    <col min="11552" max="11777" width="11.42578125" style="106"/>
    <col min="11778" max="11778" width="18.42578125" style="106" customWidth="1"/>
    <col min="11779" max="11790" width="12.7109375" style="106" customWidth="1"/>
    <col min="11791" max="11791" width="16.7109375" style="106" customWidth="1"/>
    <col min="11792" max="11792" width="4.28515625" style="106" customWidth="1"/>
    <col min="11793" max="11793" width="4.42578125" style="106" customWidth="1"/>
    <col min="11794" max="11794" width="19.140625" style="106" customWidth="1"/>
    <col min="11795" max="11806" width="11.42578125" style="106"/>
    <col min="11807" max="11807" width="13.140625" style="106" customWidth="1"/>
    <col min="11808" max="12033" width="11.42578125" style="106"/>
    <col min="12034" max="12034" width="18.42578125" style="106" customWidth="1"/>
    <col min="12035" max="12046" width="12.7109375" style="106" customWidth="1"/>
    <col min="12047" max="12047" width="16.7109375" style="106" customWidth="1"/>
    <col min="12048" max="12048" width="4.28515625" style="106" customWidth="1"/>
    <col min="12049" max="12049" width="4.42578125" style="106" customWidth="1"/>
    <col min="12050" max="12050" width="19.140625" style="106" customWidth="1"/>
    <col min="12051" max="12062" width="11.42578125" style="106"/>
    <col min="12063" max="12063" width="13.140625" style="106" customWidth="1"/>
    <col min="12064" max="12289" width="11.42578125" style="106"/>
    <col min="12290" max="12290" width="18.42578125" style="106" customWidth="1"/>
    <col min="12291" max="12302" width="12.7109375" style="106" customWidth="1"/>
    <col min="12303" max="12303" width="16.7109375" style="106" customWidth="1"/>
    <col min="12304" max="12304" width="4.28515625" style="106" customWidth="1"/>
    <col min="12305" max="12305" width="4.42578125" style="106" customWidth="1"/>
    <col min="12306" max="12306" width="19.140625" style="106" customWidth="1"/>
    <col min="12307" max="12318" width="11.42578125" style="106"/>
    <col min="12319" max="12319" width="13.140625" style="106" customWidth="1"/>
    <col min="12320" max="12545" width="11.42578125" style="106"/>
    <col min="12546" max="12546" width="18.42578125" style="106" customWidth="1"/>
    <col min="12547" max="12558" width="12.7109375" style="106" customWidth="1"/>
    <col min="12559" max="12559" width="16.7109375" style="106" customWidth="1"/>
    <col min="12560" max="12560" width="4.28515625" style="106" customWidth="1"/>
    <col min="12561" max="12561" width="4.42578125" style="106" customWidth="1"/>
    <col min="12562" max="12562" width="19.140625" style="106" customWidth="1"/>
    <col min="12563" max="12574" width="11.42578125" style="106"/>
    <col min="12575" max="12575" width="13.140625" style="106" customWidth="1"/>
    <col min="12576" max="12801" width="11.42578125" style="106"/>
    <col min="12802" max="12802" width="18.42578125" style="106" customWidth="1"/>
    <col min="12803" max="12814" width="12.7109375" style="106" customWidth="1"/>
    <col min="12815" max="12815" width="16.7109375" style="106" customWidth="1"/>
    <col min="12816" max="12816" width="4.28515625" style="106" customWidth="1"/>
    <col min="12817" max="12817" width="4.42578125" style="106" customWidth="1"/>
    <col min="12818" max="12818" width="19.140625" style="106" customWidth="1"/>
    <col min="12819" max="12830" width="11.42578125" style="106"/>
    <col min="12831" max="12831" width="13.140625" style="106" customWidth="1"/>
    <col min="12832" max="13057" width="11.42578125" style="106"/>
    <col min="13058" max="13058" width="18.42578125" style="106" customWidth="1"/>
    <col min="13059" max="13070" width="12.7109375" style="106" customWidth="1"/>
    <col min="13071" max="13071" width="16.7109375" style="106" customWidth="1"/>
    <col min="13072" max="13072" width="4.28515625" style="106" customWidth="1"/>
    <col min="13073" max="13073" width="4.42578125" style="106" customWidth="1"/>
    <col min="13074" max="13074" width="19.140625" style="106" customWidth="1"/>
    <col min="13075" max="13086" width="11.42578125" style="106"/>
    <col min="13087" max="13087" width="13.140625" style="106" customWidth="1"/>
    <col min="13088" max="13313" width="11.42578125" style="106"/>
    <col min="13314" max="13314" width="18.42578125" style="106" customWidth="1"/>
    <col min="13315" max="13326" width="12.7109375" style="106" customWidth="1"/>
    <col min="13327" max="13327" width="16.7109375" style="106" customWidth="1"/>
    <col min="13328" max="13328" width="4.28515625" style="106" customWidth="1"/>
    <col min="13329" max="13329" width="4.42578125" style="106" customWidth="1"/>
    <col min="13330" max="13330" width="19.140625" style="106" customWidth="1"/>
    <col min="13331" max="13342" width="11.42578125" style="106"/>
    <col min="13343" max="13343" width="13.140625" style="106" customWidth="1"/>
    <col min="13344" max="13569" width="11.42578125" style="106"/>
    <col min="13570" max="13570" width="18.42578125" style="106" customWidth="1"/>
    <col min="13571" max="13582" width="12.7109375" style="106" customWidth="1"/>
    <col min="13583" max="13583" width="16.7109375" style="106" customWidth="1"/>
    <col min="13584" max="13584" width="4.28515625" style="106" customWidth="1"/>
    <col min="13585" max="13585" width="4.42578125" style="106" customWidth="1"/>
    <col min="13586" max="13586" width="19.140625" style="106" customWidth="1"/>
    <col min="13587" max="13598" width="11.42578125" style="106"/>
    <col min="13599" max="13599" width="13.140625" style="106" customWidth="1"/>
    <col min="13600" max="13825" width="11.42578125" style="106"/>
    <col min="13826" max="13826" width="18.42578125" style="106" customWidth="1"/>
    <col min="13827" max="13838" width="12.7109375" style="106" customWidth="1"/>
    <col min="13839" max="13839" width="16.7109375" style="106" customWidth="1"/>
    <col min="13840" max="13840" width="4.28515625" style="106" customWidth="1"/>
    <col min="13841" max="13841" width="4.42578125" style="106" customWidth="1"/>
    <col min="13842" max="13842" width="19.140625" style="106" customWidth="1"/>
    <col min="13843" max="13854" width="11.42578125" style="106"/>
    <col min="13855" max="13855" width="13.140625" style="106" customWidth="1"/>
    <col min="13856" max="14081" width="11.42578125" style="106"/>
    <col min="14082" max="14082" width="18.42578125" style="106" customWidth="1"/>
    <col min="14083" max="14094" width="12.7109375" style="106" customWidth="1"/>
    <col min="14095" max="14095" width="16.7109375" style="106" customWidth="1"/>
    <col min="14096" max="14096" width="4.28515625" style="106" customWidth="1"/>
    <col min="14097" max="14097" width="4.42578125" style="106" customWidth="1"/>
    <col min="14098" max="14098" width="19.140625" style="106" customWidth="1"/>
    <col min="14099" max="14110" width="11.42578125" style="106"/>
    <col min="14111" max="14111" width="13.140625" style="106" customWidth="1"/>
    <col min="14112" max="14337" width="11.42578125" style="106"/>
    <col min="14338" max="14338" width="18.42578125" style="106" customWidth="1"/>
    <col min="14339" max="14350" width="12.7109375" style="106" customWidth="1"/>
    <col min="14351" max="14351" width="16.7109375" style="106" customWidth="1"/>
    <col min="14352" max="14352" width="4.28515625" style="106" customWidth="1"/>
    <col min="14353" max="14353" width="4.42578125" style="106" customWidth="1"/>
    <col min="14354" max="14354" width="19.140625" style="106" customWidth="1"/>
    <col min="14355" max="14366" width="11.42578125" style="106"/>
    <col min="14367" max="14367" width="13.140625" style="106" customWidth="1"/>
    <col min="14368" max="14593" width="11.42578125" style="106"/>
    <col min="14594" max="14594" width="18.42578125" style="106" customWidth="1"/>
    <col min="14595" max="14606" width="12.7109375" style="106" customWidth="1"/>
    <col min="14607" max="14607" width="16.7109375" style="106" customWidth="1"/>
    <col min="14608" max="14608" width="4.28515625" style="106" customWidth="1"/>
    <col min="14609" max="14609" width="4.42578125" style="106" customWidth="1"/>
    <col min="14610" max="14610" width="19.140625" style="106" customWidth="1"/>
    <col min="14611" max="14622" width="11.42578125" style="106"/>
    <col min="14623" max="14623" width="13.140625" style="106" customWidth="1"/>
    <col min="14624" max="14849" width="11.42578125" style="106"/>
    <col min="14850" max="14850" width="18.42578125" style="106" customWidth="1"/>
    <col min="14851" max="14862" width="12.7109375" style="106" customWidth="1"/>
    <col min="14863" max="14863" width="16.7109375" style="106" customWidth="1"/>
    <col min="14864" max="14864" width="4.28515625" style="106" customWidth="1"/>
    <col min="14865" max="14865" width="4.42578125" style="106" customWidth="1"/>
    <col min="14866" max="14866" width="19.140625" style="106" customWidth="1"/>
    <col min="14867" max="14878" width="11.42578125" style="106"/>
    <col min="14879" max="14879" width="13.140625" style="106" customWidth="1"/>
    <col min="14880" max="15105" width="11.42578125" style="106"/>
    <col min="15106" max="15106" width="18.42578125" style="106" customWidth="1"/>
    <col min="15107" max="15118" width="12.7109375" style="106" customWidth="1"/>
    <col min="15119" max="15119" width="16.7109375" style="106" customWidth="1"/>
    <col min="15120" max="15120" width="4.28515625" style="106" customWidth="1"/>
    <col min="15121" max="15121" width="4.42578125" style="106" customWidth="1"/>
    <col min="15122" max="15122" width="19.140625" style="106" customWidth="1"/>
    <col min="15123" max="15134" width="11.42578125" style="106"/>
    <col min="15135" max="15135" width="13.140625" style="106" customWidth="1"/>
    <col min="15136" max="15361" width="11.42578125" style="106"/>
    <col min="15362" max="15362" width="18.42578125" style="106" customWidth="1"/>
    <col min="15363" max="15374" width="12.7109375" style="106" customWidth="1"/>
    <col min="15375" max="15375" width="16.7109375" style="106" customWidth="1"/>
    <col min="15376" max="15376" width="4.28515625" style="106" customWidth="1"/>
    <col min="15377" max="15377" width="4.42578125" style="106" customWidth="1"/>
    <col min="15378" max="15378" width="19.140625" style="106" customWidth="1"/>
    <col min="15379" max="15390" width="11.42578125" style="106"/>
    <col min="15391" max="15391" width="13.140625" style="106" customWidth="1"/>
    <col min="15392" max="15617" width="11.42578125" style="106"/>
    <col min="15618" max="15618" width="18.42578125" style="106" customWidth="1"/>
    <col min="15619" max="15630" width="12.7109375" style="106" customWidth="1"/>
    <col min="15631" max="15631" width="16.7109375" style="106" customWidth="1"/>
    <col min="15632" max="15632" width="4.28515625" style="106" customWidth="1"/>
    <col min="15633" max="15633" width="4.42578125" style="106" customWidth="1"/>
    <col min="15634" max="15634" width="19.140625" style="106" customWidth="1"/>
    <col min="15635" max="15646" width="11.42578125" style="106"/>
    <col min="15647" max="15647" width="13.140625" style="106" customWidth="1"/>
    <col min="15648" max="15873" width="11.42578125" style="106"/>
    <col min="15874" max="15874" width="18.42578125" style="106" customWidth="1"/>
    <col min="15875" max="15886" width="12.7109375" style="106" customWidth="1"/>
    <col min="15887" max="15887" width="16.7109375" style="106" customWidth="1"/>
    <col min="15888" max="15888" width="4.28515625" style="106" customWidth="1"/>
    <col min="15889" max="15889" width="4.42578125" style="106" customWidth="1"/>
    <col min="15890" max="15890" width="19.140625" style="106" customWidth="1"/>
    <col min="15891" max="15902" width="11.42578125" style="106"/>
    <col min="15903" max="15903" width="13.140625" style="106" customWidth="1"/>
    <col min="15904" max="16129" width="11.42578125" style="106"/>
    <col min="16130" max="16130" width="18.42578125" style="106" customWidth="1"/>
    <col min="16131" max="16142" width="12.7109375" style="106" customWidth="1"/>
    <col min="16143" max="16143" width="16.7109375" style="106" customWidth="1"/>
    <col min="16144" max="16144" width="4.28515625" style="106" customWidth="1"/>
    <col min="16145" max="16145" width="4.42578125" style="106" customWidth="1"/>
    <col min="16146" max="16146" width="19.140625" style="106" customWidth="1"/>
    <col min="16147" max="16158" width="11.42578125" style="106"/>
    <col min="16159" max="16159" width="13.140625" style="106" customWidth="1"/>
    <col min="16160" max="16384" width="11.42578125" style="106"/>
  </cols>
  <sheetData>
    <row r="1" spans="2:31" x14ac:dyDescent="0.25">
      <c r="B1" s="348" t="s">
        <v>93</v>
      </c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R1" s="348" t="str">
        <f>+B1</f>
        <v>AUTORIDAD DE FISCALIZACIÓN DE ELECTRICIDAD Y TECNOLOGÍA NUCLEAR (AETN)</v>
      </c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</row>
    <row r="2" spans="2:31" x14ac:dyDescent="0.25">
      <c r="B2" s="348" t="s">
        <v>101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R2" s="348" t="str">
        <f>+B2</f>
        <v>ELFEC S.A.</v>
      </c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48"/>
    </row>
    <row r="3" spans="2:31" x14ac:dyDescent="0.25">
      <c r="B3" s="145" t="str">
        <f>+CESSA!B3</f>
        <v>CONSOLIDADO - con IVA</v>
      </c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R3" s="145" t="str">
        <f>+CESSA!R3</f>
        <v>CONSOLIDADO - sin IVA</v>
      </c>
      <c r="S3" s="323"/>
      <c r="T3" s="323"/>
      <c r="U3" s="323"/>
      <c r="V3" s="323"/>
      <c r="W3" s="323"/>
      <c r="X3" s="323"/>
      <c r="Y3" s="323"/>
      <c r="Z3" s="323"/>
      <c r="AA3" s="323"/>
      <c r="AB3" s="323"/>
      <c r="AC3" s="323"/>
      <c r="AD3" s="323"/>
      <c r="AE3" s="323"/>
    </row>
    <row r="4" spans="2:31" x14ac:dyDescent="0.25">
      <c r="B4" s="145" t="str">
        <f>+CESSA!B4</f>
        <v>ESTADÍSTICAS GESTIÓN 2025</v>
      </c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R4" s="145" t="str">
        <f>+CESSA!B4</f>
        <v>ESTADÍSTICAS GESTIÓN 2025</v>
      </c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</row>
    <row r="5" spans="2:31" x14ac:dyDescent="0.25">
      <c r="B5" s="32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R5" s="95"/>
      <c r="S5" s="323"/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3"/>
    </row>
    <row r="6" spans="2:31" x14ac:dyDescent="0.25">
      <c r="B6" s="145" t="s">
        <v>157</v>
      </c>
      <c r="R6" s="145" t="s">
        <v>157</v>
      </c>
    </row>
    <row r="7" spans="2:31" x14ac:dyDescent="0.25">
      <c r="B7" s="108"/>
      <c r="R7" s="108"/>
    </row>
    <row r="8" spans="2:31" x14ac:dyDescent="0.25">
      <c r="B8" s="107" t="s">
        <v>44</v>
      </c>
      <c r="C8" s="107" t="s">
        <v>45</v>
      </c>
      <c r="D8" s="107" t="s">
        <v>46</v>
      </c>
      <c r="E8" s="107" t="s">
        <v>47</v>
      </c>
      <c r="F8" s="107" t="s">
        <v>48</v>
      </c>
      <c r="G8" s="107" t="s">
        <v>49</v>
      </c>
      <c r="H8" s="107" t="s">
        <v>50</v>
      </c>
      <c r="I8" s="107" t="s">
        <v>51</v>
      </c>
      <c r="J8" s="107" t="s">
        <v>52</v>
      </c>
      <c r="K8" s="107" t="s">
        <v>53</v>
      </c>
      <c r="L8" s="107" t="s">
        <v>54</v>
      </c>
      <c r="M8" s="107" t="s">
        <v>55</v>
      </c>
      <c r="N8" s="107" t="s">
        <v>56</v>
      </c>
      <c r="O8" s="107" t="s">
        <v>14</v>
      </c>
      <c r="R8" s="109" t="s">
        <v>44</v>
      </c>
      <c r="S8" s="109" t="s">
        <v>45</v>
      </c>
      <c r="T8" s="110" t="s">
        <v>46</v>
      </c>
      <c r="U8" s="110" t="s">
        <v>47</v>
      </c>
      <c r="V8" s="110" t="s">
        <v>48</v>
      </c>
      <c r="W8" s="110" t="s">
        <v>49</v>
      </c>
      <c r="X8" s="110" t="s">
        <v>50</v>
      </c>
      <c r="Y8" s="110" t="s">
        <v>51</v>
      </c>
      <c r="Z8" s="110" t="s">
        <v>52</v>
      </c>
      <c r="AA8" s="110" t="s">
        <v>53</v>
      </c>
      <c r="AB8" s="110" t="s">
        <v>54</v>
      </c>
      <c r="AC8" s="110" t="s">
        <v>55</v>
      </c>
      <c r="AD8" s="111" t="s">
        <v>56</v>
      </c>
      <c r="AE8" s="107" t="s">
        <v>14</v>
      </c>
    </row>
    <row r="9" spans="2:31" s="264" customFormat="1" x14ac:dyDescent="0.25">
      <c r="B9" s="262" t="s">
        <v>17</v>
      </c>
      <c r="C9" s="263">
        <f>+'[116]CONSOLIDADO (2)'!B9</f>
        <v>618500</v>
      </c>
      <c r="D9" s="263">
        <f>+'[116]CONSOLIDADO (2)'!C9</f>
        <v>619518</v>
      </c>
      <c r="E9" s="263">
        <f>+'[116]CONSOLIDADO (2)'!D9</f>
        <v>621184</v>
      </c>
      <c r="F9" s="263">
        <f>+'[116]CONSOLIDADO (2)'!E9</f>
        <v>622114</v>
      </c>
      <c r="G9" s="263">
        <f>+'[116]CONSOLIDADO (2)'!F9</f>
        <v>0</v>
      </c>
      <c r="H9" s="263">
        <f>+'[116]CONSOLIDADO (2)'!G9</f>
        <v>0</v>
      </c>
      <c r="I9" s="263">
        <f>+'[116]CONSOLIDADO (2)'!H9</f>
        <v>0</v>
      </c>
      <c r="J9" s="263">
        <f>+'[116]CONSOLIDADO (2)'!I9</f>
        <v>0</v>
      </c>
      <c r="K9" s="263">
        <f>+'[116]CONSOLIDADO (2)'!J9</f>
        <v>0</v>
      </c>
      <c r="L9" s="263">
        <f>+'[116]CONSOLIDADO (2)'!K9</f>
        <v>0</v>
      </c>
      <c r="M9" s="263">
        <f>+'[116]CONSOLIDADO (2)'!L9</f>
        <v>0</v>
      </c>
      <c r="N9" s="263">
        <f>+'[116]CONSOLIDADO (2)'!M9</f>
        <v>0</v>
      </c>
      <c r="O9" s="218">
        <f>+N9</f>
        <v>0</v>
      </c>
      <c r="R9" s="265" t="str">
        <f t="shared" ref="R9:AD11" si="0">+B9</f>
        <v>Residencial</v>
      </c>
      <c r="S9" s="266">
        <f t="shared" si="0"/>
        <v>618500</v>
      </c>
      <c r="T9" s="247">
        <f t="shared" si="0"/>
        <v>619518</v>
      </c>
      <c r="U9" s="247">
        <f t="shared" si="0"/>
        <v>621184</v>
      </c>
      <c r="V9" s="247">
        <f t="shared" si="0"/>
        <v>622114</v>
      </c>
      <c r="W9" s="247">
        <f t="shared" si="0"/>
        <v>0</v>
      </c>
      <c r="X9" s="247">
        <f t="shared" si="0"/>
        <v>0</v>
      </c>
      <c r="Y9" s="247">
        <f t="shared" si="0"/>
        <v>0</v>
      </c>
      <c r="Z9" s="247">
        <f t="shared" si="0"/>
        <v>0</v>
      </c>
      <c r="AA9" s="247">
        <f t="shared" si="0"/>
        <v>0</v>
      </c>
      <c r="AB9" s="247">
        <f t="shared" si="0"/>
        <v>0</v>
      </c>
      <c r="AC9" s="247">
        <f t="shared" si="0"/>
        <v>0</v>
      </c>
      <c r="AD9" s="247">
        <f t="shared" si="0"/>
        <v>0</v>
      </c>
      <c r="AE9" s="248">
        <f>+AD9</f>
        <v>0</v>
      </c>
    </row>
    <row r="10" spans="2:31" s="264" customFormat="1" x14ac:dyDescent="0.25">
      <c r="B10" s="262" t="s">
        <v>18</v>
      </c>
      <c r="C10" s="263">
        <f>+'[116]CONSOLIDADO (2)'!B10</f>
        <v>86495</v>
      </c>
      <c r="D10" s="263">
        <f>+'[116]CONSOLIDADO (2)'!C10</f>
        <v>86627</v>
      </c>
      <c r="E10" s="263">
        <f>+'[116]CONSOLIDADO (2)'!D10</f>
        <v>87012</v>
      </c>
      <c r="F10" s="263">
        <f>+'[116]CONSOLIDADO (2)'!E10</f>
        <v>87117</v>
      </c>
      <c r="G10" s="263">
        <f>+'[116]CONSOLIDADO (2)'!F10</f>
        <v>0</v>
      </c>
      <c r="H10" s="263">
        <f>+'[116]CONSOLIDADO (2)'!G10</f>
        <v>0</v>
      </c>
      <c r="I10" s="263">
        <f>+'[116]CONSOLIDADO (2)'!H10</f>
        <v>0</v>
      </c>
      <c r="J10" s="263">
        <f>+'[116]CONSOLIDADO (2)'!I10</f>
        <v>0</v>
      </c>
      <c r="K10" s="263">
        <f>+'[116]CONSOLIDADO (2)'!J10</f>
        <v>0</v>
      </c>
      <c r="L10" s="263">
        <f>+'[116]CONSOLIDADO (2)'!K10</f>
        <v>0</v>
      </c>
      <c r="M10" s="263">
        <f>+'[116]CONSOLIDADO (2)'!L10</f>
        <v>0</v>
      </c>
      <c r="N10" s="263">
        <f>+'[116]CONSOLIDADO (2)'!M10</f>
        <v>0</v>
      </c>
      <c r="O10" s="218">
        <f t="shared" ref="O10:O14" si="1">+N10</f>
        <v>0</v>
      </c>
      <c r="R10" s="265" t="str">
        <f t="shared" si="0"/>
        <v>General</v>
      </c>
      <c r="S10" s="266">
        <f t="shared" si="0"/>
        <v>86495</v>
      </c>
      <c r="T10" s="247">
        <f t="shared" si="0"/>
        <v>86627</v>
      </c>
      <c r="U10" s="247">
        <f t="shared" si="0"/>
        <v>87012</v>
      </c>
      <c r="V10" s="247">
        <f t="shared" si="0"/>
        <v>87117</v>
      </c>
      <c r="W10" s="247">
        <f t="shared" si="0"/>
        <v>0</v>
      </c>
      <c r="X10" s="247">
        <f t="shared" si="0"/>
        <v>0</v>
      </c>
      <c r="Y10" s="247">
        <f t="shared" si="0"/>
        <v>0</v>
      </c>
      <c r="Z10" s="247">
        <f t="shared" si="0"/>
        <v>0</v>
      </c>
      <c r="AA10" s="247">
        <f t="shared" si="0"/>
        <v>0</v>
      </c>
      <c r="AB10" s="247">
        <f t="shared" si="0"/>
        <v>0</v>
      </c>
      <c r="AC10" s="247">
        <f t="shared" si="0"/>
        <v>0</v>
      </c>
      <c r="AD10" s="247">
        <f t="shared" si="0"/>
        <v>0</v>
      </c>
      <c r="AE10" s="248">
        <f t="shared" ref="AE10:AE14" si="2">+AD10</f>
        <v>0</v>
      </c>
    </row>
    <row r="11" spans="2:31" s="264" customFormat="1" x14ac:dyDescent="0.25">
      <c r="B11" s="262" t="s">
        <v>19</v>
      </c>
      <c r="C11" s="263">
        <f>+'[116]CONSOLIDADO (2)'!B11</f>
        <v>9077</v>
      </c>
      <c r="D11" s="263">
        <f>+'[116]CONSOLIDADO (2)'!C11</f>
        <v>9065</v>
      </c>
      <c r="E11" s="263">
        <f>+'[116]CONSOLIDADO (2)'!D11</f>
        <v>9077</v>
      </c>
      <c r="F11" s="263">
        <f>+'[116]CONSOLIDADO (2)'!E11</f>
        <v>9100</v>
      </c>
      <c r="G11" s="263">
        <f>+'[116]CONSOLIDADO (2)'!F11</f>
        <v>0</v>
      </c>
      <c r="H11" s="263">
        <f>+'[116]CONSOLIDADO (2)'!G11</f>
        <v>0</v>
      </c>
      <c r="I11" s="263">
        <f>+'[116]CONSOLIDADO (2)'!H11</f>
        <v>0</v>
      </c>
      <c r="J11" s="263">
        <f>+'[116]CONSOLIDADO (2)'!I11</f>
        <v>0</v>
      </c>
      <c r="K11" s="263">
        <f>+'[116]CONSOLIDADO (2)'!J11</f>
        <v>0</v>
      </c>
      <c r="L11" s="263">
        <f>+'[116]CONSOLIDADO (2)'!K11</f>
        <v>0</v>
      </c>
      <c r="M11" s="263">
        <f>+'[116]CONSOLIDADO (2)'!L11</f>
        <v>0</v>
      </c>
      <c r="N11" s="263">
        <f>+'[116]CONSOLIDADO (2)'!M11</f>
        <v>0</v>
      </c>
      <c r="O11" s="218">
        <f t="shared" si="1"/>
        <v>0</v>
      </c>
      <c r="R11" s="265" t="str">
        <f t="shared" si="0"/>
        <v>Industrial</v>
      </c>
      <c r="S11" s="266">
        <f t="shared" si="0"/>
        <v>9077</v>
      </c>
      <c r="T11" s="247">
        <f t="shared" si="0"/>
        <v>9065</v>
      </c>
      <c r="U11" s="247">
        <f t="shared" si="0"/>
        <v>9077</v>
      </c>
      <c r="V11" s="247">
        <f t="shared" si="0"/>
        <v>9100</v>
      </c>
      <c r="W11" s="247">
        <f t="shared" si="0"/>
        <v>0</v>
      </c>
      <c r="X11" s="247">
        <f t="shared" si="0"/>
        <v>0</v>
      </c>
      <c r="Y11" s="247">
        <f t="shared" si="0"/>
        <v>0</v>
      </c>
      <c r="Z11" s="247">
        <f t="shared" si="0"/>
        <v>0</v>
      </c>
      <c r="AA11" s="247">
        <f t="shared" si="0"/>
        <v>0</v>
      </c>
      <c r="AB11" s="247">
        <f t="shared" si="0"/>
        <v>0</v>
      </c>
      <c r="AC11" s="247">
        <f t="shared" si="0"/>
        <v>0</v>
      </c>
      <c r="AD11" s="247">
        <f t="shared" si="0"/>
        <v>0</v>
      </c>
      <c r="AE11" s="248">
        <f t="shared" si="2"/>
        <v>0</v>
      </c>
    </row>
    <row r="12" spans="2:31" s="264" customFormat="1" x14ac:dyDescent="0.25">
      <c r="B12" s="262" t="s">
        <v>20</v>
      </c>
      <c r="C12" s="263"/>
      <c r="D12" s="263"/>
      <c r="E12" s="263"/>
      <c r="F12" s="263"/>
      <c r="G12" s="263"/>
      <c r="H12" s="263"/>
      <c r="I12" s="263"/>
      <c r="J12" s="263"/>
      <c r="K12" s="263"/>
      <c r="L12" s="263"/>
      <c r="M12" s="263"/>
      <c r="N12" s="263"/>
      <c r="O12" s="218">
        <f t="shared" si="1"/>
        <v>0</v>
      </c>
      <c r="R12" s="265" t="str">
        <f>+B12</f>
        <v>Mineria</v>
      </c>
      <c r="S12" s="266"/>
      <c r="T12" s="247"/>
      <c r="U12" s="247"/>
      <c r="V12" s="247"/>
      <c r="W12" s="247"/>
      <c r="X12" s="247"/>
      <c r="Y12" s="247"/>
      <c r="Z12" s="247"/>
      <c r="AA12" s="247"/>
      <c r="AB12" s="247"/>
      <c r="AC12" s="247"/>
      <c r="AD12" s="247"/>
      <c r="AE12" s="248"/>
    </row>
    <row r="13" spans="2:31" s="264" customFormat="1" x14ac:dyDescent="0.25">
      <c r="B13" s="262" t="s">
        <v>121</v>
      </c>
      <c r="C13" s="263">
        <f>+'[116]CONSOLIDADO (2)'!B13</f>
        <v>235</v>
      </c>
      <c r="D13" s="263">
        <f>+'[116]CONSOLIDADO (2)'!C13</f>
        <v>235</v>
      </c>
      <c r="E13" s="263">
        <f>+'[116]CONSOLIDADO (2)'!D13</f>
        <v>230</v>
      </c>
      <c r="F13" s="263">
        <f>+'[116]CONSOLIDADO (2)'!E13</f>
        <v>234</v>
      </c>
      <c r="G13" s="263">
        <f>+'[116]CONSOLIDADO (2)'!F13</f>
        <v>0</v>
      </c>
      <c r="H13" s="263">
        <f>+'[116]CONSOLIDADO (2)'!G13</f>
        <v>0</v>
      </c>
      <c r="I13" s="263">
        <f>+'[116]CONSOLIDADO (2)'!H13</f>
        <v>0</v>
      </c>
      <c r="J13" s="263">
        <f>+'[116]CONSOLIDADO (2)'!I13</f>
        <v>0</v>
      </c>
      <c r="K13" s="263">
        <f>+'[116]CONSOLIDADO (2)'!J13</f>
        <v>0</v>
      </c>
      <c r="L13" s="263">
        <f>+'[116]CONSOLIDADO (2)'!K13</f>
        <v>0</v>
      </c>
      <c r="M13" s="263">
        <f>+'[116]CONSOLIDADO (2)'!L13</f>
        <v>0</v>
      </c>
      <c r="N13" s="263">
        <f>+'[116]CONSOLIDADO (2)'!M13</f>
        <v>0</v>
      </c>
      <c r="O13" s="218">
        <f t="shared" si="1"/>
        <v>0</v>
      </c>
      <c r="R13" s="265" t="str">
        <f>+B13</f>
        <v>A.Público</v>
      </c>
      <c r="S13" s="266">
        <f t="shared" ref="S13:AD14" si="3">+C13</f>
        <v>235</v>
      </c>
      <c r="T13" s="247">
        <f t="shared" si="3"/>
        <v>235</v>
      </c>
      <c r="U13" s="247">
        <f t="shared" si="3"/>
        <v>230</v>
      </c>
      <c r="V13" s="247">
        <f t="shared" si="3"/>
        <v>234</v>
      </c>
      <c r="W13" s="247">
        <f t="shared" si="3"/>
        <v>0</v>
      </c>
      <c r="X13" s="247">
        <f t="shared" si="3"/>
        <v>0</v>
      </c>
      <c r="Y13" s="247">
        <f t="shared" si="3"/>
        <v>0</v>
      </c>
      <c r="Z13" s="247">
        <f t="shared" si="3"/>
        <v>0</v>
      </c>
      <c r="AA13" s="247">
        <f t="shared" si="3"/>
        <v>0</v>
      </c>
      <c r="AB13" s="247">
        <f t="shared" si="3"/>
        <v>0</v>
      </c>
      <c r="AC13" s="247">
        <f t="shared" si="3"/>
        <v>0</v>
      </c>
      <c r="AD13" s="247">
        <f t="shared" si="3"/>
        <v>0</v>
      </c>
      <c r="AE13" s="248">
        <f t="shared" si="2"/>
        <v>0</v>
      </c>
    </row>
    <row r="14" spans="2:31" s="264" customFormat="1" x14ac:dyDescent="0.25">
      <c r="B14" s="262" t="s">
        <v>22</v>
      </c>
      <c r="C14" s="263">
        <f>+'[116]CONSOLIDADO (2)'!B14</f>
        <v>6479</v>
      </c>
      <c r="D14" s="263">
        <f>+'[116]CONSOLIDADO (2)'!C14</f>
        <v>6433</v>
      </c>
      <c r="E14" s="263">
        <f>+'[116]CONSOLIDADO (2)'!D14</f>
        <v>6461</v>
      </c>
      <c r="F14" s="263">
        <f>+'[116]CONSOLIDADO (2)'!E14</f>
        <v>6467</v>
      </c>
      <c r="G14" s="263">
        <f>+'[116]CONSOLIDADO (2)'!F14</f>
        <v>0</v>
      </c>
      <c r="H14" s="263">
        <f>+'[116]CONSOLIDADO (2)'!G14</f>
        <v>0</v>
      </c>
      <c r="I14" s="263">
        <f>+'[116]CONSOLIDADO (2)'!H14</f>
        <v>0</v>
      </c>
      <c r="J14" s="263">
        <f>+'[116]CONSOLIDADO (2)'!I14</f>
        <v>0</v>
      </c>
      <c r="K14" s="263">
        <f>+'[116]CONSOLIDADO (2)'!J14</f>
        <v>0</v>
      </c>
      <c r="L14" s="263">
        <f>+'[116]CONSOLIDADO (2)'!K14</f>
        <v>0</v>
      </c>
      <c r="M14" s="263">
        <f>+'[116]CONSOLIDADO (2)'!L14</f>
        <v>0</v>
      </c>
      <c r="N14" s="263">
        <f>+'[116]CONSOLIDADO (2)'!M14</f>
        <v>0</v>
      </c>
      <c r="O14" s="218">
        <f t="shared" si="1"/>
        <v>0</v>
      </c>
      <c r="R14" s="265" t="str">
        <f>+B14</f>
        <v>Otros</v>
      </c>
      <c r="S14" s="266">
        <f t="shared" si="3"/>
        <v>6479</v>
      </c>
      <c r="T14" s="247">
        <f t="shared" si="3"/>
        <v>6433</v>
      </c>
      <c r="U14" s="247">
        <f t="shared" si="3"/>
        <v>6461</v>
      </c>
      <c r="V14" s="247">
        <f t="shared" si="3"/>
        <v>6467</v>
      </c>
      <c r="W14" s="247">
        <f t="shared" si="3"/>
        <v>0</v>
      </c>
      <c r="X14" s="247">
        <f t="shared" si="3"/>
        <v>0</v>
      </c>
      <c r="Y14" s="247">
        <f t="shared" si="3"/>
        <v>0</v>
      </c>
      <c r="Z14" s="247">
        <f t="shared" si="3"/>
        <v>0</v>
      </c>
      <c r="AA14" s="247">
        <f t="shared" si="3"/>
        <v>0</v>
      </c>
      <c r="AB14" s="247">
        <f t="shared" si="3"/>
        <v>0</v>
      </c>
      <c r="AC14" s="247">
        <f t="shared" si="3"/>
        <v>0</v>
      </c>
      <c r="AD14" s="247">
        <f t="shared" si="3"/>
        <v>0</v>
      </c>
      <c r="AE14" s="248">
        <f t="shared" si="2"/>
        <v>0</v>
      </c>
    </row>
    <row r="15" spans="2:31" s="264" customFormat="1" x14ac:dyDescent="0.25">
      <c r="B15" s="216" t="s">
        <v>14</v>
      </c>
      <c r="C15" s="218">
        <f t="shared" ref="C15:N15" si="4">+SUM(C9:C14)</f>
        <v>720786</v>
      </c>
      <c r="D15" s="218">
        <f t="shared" si="4"/>
        <v>721878</v>
      </c>
      <c r="E15" s="218">
        <f t="shared" si="4"/>
        <v>723964</v>
      </c>
      <c r="F15" s="218">
        <f t="shared" ref="F15:N15" si="5">+SUM(F9:F14)</f>
        <v>725032</v>
      </c>
      <c r="G15" s="218">
        <f t="shared" si="5"/>
        <v>0</v>
      </c>
      <c r="H15" s="218">
        <f t="shared" si="5"/>
        <v>0</v>
      </c>
      <c r="I15" s="218">
        <f t="shared" si="5"/>
        <v>0</v>
      </c>
      <c r="J15" s="218">
        <f t="shared" si="5"/>
        <v>0</v>
      </c>
      <c r="K15" s="218">
        <f t="shared" si="5"/>
        <v>0</v>
      </c>
      <c r="L15" s="218">
        <f t="shared" si="5"/>
        <v>0</v>
      </c>
      <c r="M15" s="218">
        <f t="shared" si="5"/>
        <v>0</v>
      </c>
      <c r="N15" s="218">
        <f t="shared" si="5"/>
        <v>0</v>
      </c>
      <c r="O15" s="218">
        <f>SUM(O9:O14)</f>
        <v>0</v>
      </c>
      <c r="R15" s="267" t="s">
        <v>14</v>
      </c>
      <c r="S15" s="268">
        <f t="shared" ref="S15:AE15" si="6">+SUM(S9:S14)</f>
        <v>720786</v>
      </c>
      <c r="T15" s="269">
        <f t="shared" si="6"/>
        <v>721878</v>
      </c>
      <c r="U15" s="268">
        <f t="shared" si="6"/>
        <v>723964</v>
      </c>
      <c r="V15" s="269">
        <f t="shared" si="6"/>
        <v>725032</v>
      </c>
      <c r="W15" s="268">
        <f t="shared" si="6"/>
        <v>0</v>
      </c>
      <c r="X15" s="269">
        <f t="shared" si="6"/>
        <v>0</v>
      </c>
      <c r="Y15" s="268">
        <f t="shared" si="6"/>
        <v>0</v>
      </c>
      <c r="Z15" s="269">
        <f t="shared" si="6"/>
        <v>0</v>
      </c>
      <c r="AA15" s="268">
        <f t="shared" si="6"/>
        <v>0</v>
      </c>
      <c r="AB15" s="269">
        <f t="shared" si="6"/>
        <v>0</v>
      </c>
      <c r="AC15" s="268">
        <f t="shared" si="6"/>
        <v>0</v>
      </c>
      <c r="AD15" s="269">
        <f t="shared" si="6"/>
        <v>0</v>
      </c>
      <c r="AE15" s="218">
        <f t="shared" si="6"/>
        <v>0</v>
      </c>
    </row>
    <row r="17" spans="2:31" x14ac:dyDescent="0.25">
      <c r="B17" s="108" t="s">
        <v>57</v>
      </c>
      <c r="R17" s="108" t="str">
        <f>+B17</f>
        <v>CONSUMO DE ENERGIA (MWh)</v>
      </c>
    </row>
    <row r="18" spans="2:31" x14ac:dyDescent="0.25">
      <c r="B18" s="108"/>
      <c r="R18" s="108"/>
    </row>
    <row r="19" spans="2:31" x14ac:dyDescent="0.25">
      <c r="B19" s="107" t="s">
        <v>44</v>
      </c>
      <c r="C19" s="107" t="s">
        <v>45</v>
      </c>
      <c r="D19" s="107" t="s">
        <v>46</v>
      </c>
      <c r="E19" s="107" t="s">
        <v>47</v>
      </c>
      <c r="F19" s="107" t="s">
        <v>45</v>
      </c>
      <c r="G19" s="107" t="s">
        <v>180</v>
      </c>
      <c r="H19" s="107" t="s">
        <v>49</v>
      </c>
      <c r="I19" s="107" t="s">
        <v>45</v>
      </c>
      <c r="J19" s="107" t="s">
        <v>50</v>
      </c>
      <c r="K19" s="107" t="s">
        <v>51</v>
      </c>
      <c r="L19" s="107" t="s">
        <v>45</v>
      </c>
      <c r="M19" s="107" t="s">
        <v>181</v>
      </c>
      <c r="N19" s="107" t="s">
        <v>53</v>
      </c>
      <c r="O19" s="107" t="s">
        <v>14</v>
      </c>
      <c r="R19" s="109" t="s">
        <v>44</v>
      </c>
      <c r="S19" s="109" t="s">
        <v>2</v>
      </c>
      <c r="T19" s="110" t="s">
        <v>3</v>
      </c>
      <c r="U19" s="110" t="s">
        <v>4</v>
      </c>
      <c r="V19" s="110" t="s">
        <v>5</v>
      </c>
      <c r="W19" s="110" t="s">
        <v>6</v>
      </c>
      <c r="X19" s="110" t="s">
        <v>7</v>
      </c>
      <c r="Y19" s="110" t="s">
        <v>8</v>
      </c>
      <c r="Z19" s="110" t="s">
        <v>9</v>
      </c>
      <c r="AA19" s="110" t="s">
        <v>10</v>
      </c>
      <c r="AB19" s="110" t="s">
        <v>11</v>
      </c>
      <c r="AC19" s="110" t="s">
        <v>12</v>
      </c>
      <c r="AD19" s="111" t="s">
        <v>13</v>
      </c>
      <c r="AE19" s="107" t="s">
        <v>14</v>
      </c>
    </row>
    <row r="20" spans="2:31" x14ac:dyDescent="0.25">
      <c r="B20" s="150" t="s">
        <v>17</v>
      </c>
      <c r="C20" s="221">
        <f>+'[116]CONSOLIDADO (2)'!B20</f>
        <v>53609.943899999991</v>
      </c>
      <c r="D20" s="221">
        <f>+'[116]CONSOLIDADO (2)'!C20</f>
        <v>49867.129900000029</v>
      </c>
      <c r="E20" s="221">
        <f>+'[116]CONSOLIDADO (2)'!D20</f>
        <v>53300.032699999974</v>
      </c>
      <c r="F20" s="221">
        <f>+'[116]CONSOLIDADO (2)'!E20</f>
        <v>49909.387800000004</v>
      </c>
      <c r="G20" s="221">
        <f>+'[116]CONSOLIDADO (2)'!F20</f>
        <v>0</v>
      </c>
      <c r="H20" s="221">
        <f>+'[116]CONSOLIDADO (2)'!G20</f>
        <v>0</v>
      </c>
      <c r="I20" s="221">
        <f>+'[116]CONSOLIDADO (2)'!H20</f>
        <v>0</v>
      </c>
      <c r="J20" s="221">
        <f>+'[116]CONSOLIDADO (2)'!I20</f>
        <v>0</v>
      </c>
      <c r="K20" s="221">
        <f>+'[116]CONSOLIDADO (2)'!J20</f>
        <v>0</v>
      </c>
      <c r="L20" s="221">
        <f>+'[116]CONSOLIDADO (2)'!K20</f>
        <v>0</v>
      </c>
      <c r="M20" s="221">
        <f>+'[116]CONSOLIDADO (2)'!L20</f>
        <v>0</v>
      </c>
      <c r="N20" s="221">
        <f>+'[116]CONSOLIDADO (2)'!M20</f>
        <v>0</v>
      </c>
      <c r="O20" s="104">
        <f>+SUM(C20:N20)</f>
        <v>206686.49429999999</v>
      </c>
      <c r="R20" s="259" t="str">
        <f t="shared" ref="R20:AD22" si="7">+B20</f>
        <v>Residencial</v>
      </c>
      <c r="S20" s="116">
        <f t="shared" si="7"/>
        <v>53609.943899999991</v>
      </c>
      <c r="T20" s="117">
        <f t="shared" si="7"/>
        <v>49867.129900000029</v>
      </c>
      <c r="U20" s="117">
        <f t="shared" si="7"/>
        <v>53300.032699999974</v>
      </c>
      <c r="V20" s="117">
        <f t="shared" si="7"/>
        <v>49909.387800000004</v>
      </c>
      <c r="W20" s="117">
        <f t="shared" si="7"/>
        <v>0</v>
      </c>
      <c r="X20" s="117">
        <f t="shared" si="7"/>
        <v>0</v>
      </c>
      <c r="Y20" s="117">
        <f t="shared" si="7"/>
        <v>0</v>
      </c>
      <c r="Z20" s="117">
        <f t="shared" si="7"/>
        <v>0</v>
      </c>
      <c r="AA20" s="117">
        <f t="shared" si="7"/>
        <v>0</v>
      </c>
      <c r="AB20" s="117">
        <f t="shared" si="7"/>
        <v>0</v>
      </c>
      <c r="AC20" s="117">
        <f t="shared" si="7"/>
        <v>0</v>
      </c>
      <c r="AD20" s="117">
        <f t="shared" si="7"/>
        <v>0</v>
      </c>
      <c r="AE20" s="112">
        <f>+SUM(S20:AD20)</f>
        <v>206686.49429999999</v>
      </c>
    </row>
    <row r="21" spans="2:31" x14ac:dyDescent="0.25">
      <c r="B21" s="150" t="s">
        <v>18</v>
      </c>
      <c r="C21" s="221">
        <f>+'[116]CONSOLIDADO (2)'!B21</f>
        <v>22481.50571999999</v>
      </c>
      <c r="D21" s="221">
        <f>+'[116]CONSOLIDADO (2)'!C21</f>
        <v>21497.780379999982</v>
      </c>
      <c r="E21" s="221">
        <f>+'[116]CONSOLIDADO (2)'!D21</f>
        <v>23324.050679999989</v>
      </c>
      <c r="F21" s="221">
        <f>+'[116]CONSOLIDADO (2)'!E21</f>
        <v>22852.238099999995</v>
      </c>
      <c r="G21" s="221">
        <f>+'[116]CONSOLIDADO (2)'!F21</f>
        <v>0</v>
      </c>
      <c r="H21" s="221">
        <f>+'[116]CONSOLIDADO (2)'!G21</f>
        <v>0</v>
      </c>
      <c r="I21" s="221">
        <f>+'[116]CONSOLIDADO (2)'!H21</f>
        <v>0</v>
      </c>
      <c r="J21" s="221">
        <f>+'[116]CONSOLIDADO (2)'!I21</f>
        <v>0</v>
      </c>
      <c r="K21" s="221">
        <f>+'[116]CONSOLIDADO (2)'!J21</f>
        <v>0</v>
      </c>
      <c r="L21" s="221">
        <f>+'[116]CONSOLIDADO (2)'!K21</f>
        <v>0</v>
      </c>
      <c r="M21" s="221">
        <f>+'[116]CONSOLIDADO (2)'!L21</f>
        <v>0</v>
      </c>
      <c r="N21" s="221">
        <f>+'[116]CONSOLIDADO (2)'!M21</f>
        <v>0</v>
      </c>
      <c r="O21" s="104">
        <f t="shared" ref="O21:O25" si="8">+SUM(C21:N21)</f>
        <v>90155.574879999942</v>
      </c>
      <c r="R21" s="259" t="str">
        <f t="shared" si="7"/>
        <v>General</v>
      </c>
      <c r="S21" s="116">
        <f t="shared" si="7"/>
        <v>22481.50571999999</v>
      </c>
      <c r="T21" s="117">
        <f t="shared" si="7"/>
        <v>21497.780379999982</v>
      </c>
      <c r="U21" s="117">
        <f t="shared" si="7"/>
        <v>23324.050679999989</v>
      </c>
      <c r="V21" s="117">
        <f t="shared" si="7"/>
        <v>22852.238099999995</v>
      </c>
      <c r="W21" s="117">
        <f t="shared" si="7"/>
        <v>0</v>
      </c>
      <c r="X21" s="117">
        <f t="shared" si="7"/>
        <v>0</v>
      </c>
      <c r="Y21" s="117">
        <f t="shared" si="7"/>
        <v>0</v>
      </c>
      <c r="Z21" s="117">
        <f t="shared" si="7"/>
        <v>0</v>
      </c>
      <c r="AA21" s="117">
        <f t="shared" si="7"/>
        <v>0</v>
      </c>
      <c r="AB21" s="117">
        <f t="shared" si="7"/>
        <v>0</v>
      </c>
      <c r="AC21" s="117">
        <f t="shared" si="7"/>
        <v>0</v>
      </c>
      <c r="AD21" s="117">
        <f t="shared" si="7"/>
        <v>0</v>
      </c>
      <c r="AE21" s="112">
        <f t="shared" ref="AE21:AE25" si="9">+SUM(S21:AD21)</f>
        <v>90155.574879999942</v>
      </c>
    </row>
    <row r="22" spans="2:31" ht="12.75" customHeight="1" x14ac:dyDescent="0.25">
      <c r="B22" s="150" t="s">
        <v>19</v>
      </c>
      <c r="C22" s="221">
        <f>+'[116]CONSOLIDADO (2)'!B22</f>
        <v>30317.17798</v>
      </c>
      <c r="D22" s="221">
        <f>+'[116]CONSOLIDADO (2)'!C22</f>
        <v>28883.204060000004</v>
      </c>
      <c r="E22" s="221">
        <f>+'[116]CONSOLIDADO (2)'!D22</f>
        <v>29566.771280000004</v>
      </c>
      <c r="F22" s="221">
        <f>+'[116]CONSOLIDADO (2)'!E22</f>
        <v>32196.399369999996</v>
      </c>
      <c r="G22" s="221">
        <f>+'[116]CONSOLIDADO (2)'!F22</f>
        <v>0</v>
      </c>
      <c r="H22" s="221">
        <f>+'[116]CONSOLIDADO (2)'!G22</f>
        <v>0</v>
      </c>
      <c r="I22" s="221">
        <f>+'[116]CONSOLIDADO (2)'!H22</f>
        <v>0</v>
      </c>
      <c r="J22" s="221">
        <f>+'[116]CONSOLIDADO (2)'!I22</f>
        <v>0</v>
      </c>
      <c r="K22" s="221">
        <f>+'[116]CONSOLIDADO (2)'!J22</f>
        <v>0</v>
      </c>
      <c r="L22" s="221">
        <f>+'[116]CONSOLIDADO (2)'!K22</f>
        <v>0</v>
      </c>
      <c r="M22" s="221">
        <f>+'[116]CONSOLIDADO (2)'!L22</f>
        <v>0</v>
      </c>
      <c r="N22" s="221">
        <f>+'[116]CONSOLIDADO (2)'!M22</f>
        <v>0</v>
      </c>
      <c r="O22" s="104">
        <f t="shared" si="8"/>
        <v>120963.55269000001</v>
      </c>
      <c r="R22" s="259" t="str">
        <f t="shared" si="7"/>
        <v>Industrial</v>
      </c>
      <c r="S22" s="116">
        <f t="shared" si="7"/>
        <v>30317.17798</v>
      </c>
      <c r="T22" s="117">
        <f t="shared" si="7"/>
        <v>28883.204060000004</v>
      </c>
      <c r="U22" s="117">
        <f t="shared" si="7"/>
        <v>29566.771280000004</v>
      </c>
      <c r="V22" s="117">
        <f t="shared" si="7"/>
        <v>32196.399369999996</v>
      </c>
      <c r="W22" s="117">
        <f t="shared" si="7"/>
        <v>0</v>
      </c>
      <c r="X22" s="117">
        <f t="shared" si="7"/>
        <v>0</v>
      </c>
      <c r="Y22" s="117">
        <f t="shared" si="7"/>
        <v>0</v>
      </c>
      <c r="Z22" s="117">
        <f t="shared" si="7"/>
        <v>0</v>
      </c>
      <c r="AA22" s="117">
        <f t="shared" si="7"/>
        <v>0</v>
      </c>
      <c r="AB22" s="117">
        <f t="shared" si="7"/>
        <v>0</v>
      </c>
      <c r="AC22" s="117">
        <f t="shared" si="7"/>
        <v>0</v>
      </c>
      <c r="AD22" s="117">
        <f t="shared" si="7"/>
        <v>0</v>
      </c>
      <c r="AE22" s="112">
        <f t="shared" si="9"/>
        <v>120963.55269000001</v>
      </c>
    </row>
    <row r="23" spans="2:31" x14ac:dyDescent="0.25">
      <c r="B23" s="150" t="s">
        <v>20</v>
      </c>
      <c r="C23" s="221"/>
      <c r="D23" s="221"/>
      <c r="E23" s="221"/>
      <c r="F23" s="221"/>
      <c r="G23" s="221"/>
      <c r="H23" s="221"/>
      <c r="I23" s="221"/>
      <c r="J23" s="221"/>
      <c r="K23" s="221"/>
      <c r="L23" s="221"/>
      <c r="M23" s="221"/>
      <c r="N23" s="221"/>
      <c r="O23" s="104">
        <f t="shared" si="8"/>
        <v>0</v>
      </c>
      <c r="R23" s="259" t="str">
        <f>+B23</f>
        <v>Mineria</v>
      </c>
      <c r="S23" s="116"/>
      <c r="T23" s="117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  <c r="AE23" s="112"/>
    </row>
    <row r="24" spans="2:31" x14ac:dyDescent="0.25">
      <c r="B24" s="150" t="s">
        <v>121</v>
      </c>
      <c r="C24" s="221">
        <f>+'[116]CONSOLIDADO (2)'!B24</f>
        <v>7158.4509999999991</v>
      </c>
      <c r="D24" s="221">
        <f>+'[116]CONSOLIDADO (2)'!C24</f>
        <v>8392.7609999999986</v>
      </c>
      <c r="E24" s="221">
        <f>+'[116]CONSOLIDADO (2)'!D24</f>
        <v>9524.887999999999</v>
      </c>
      <c r="F24" s="221">
        <f>+'[116]CONSOLIDADO (2)'!E24</f>
        <v>9266.2649999999994</v>
      </c>
      <c r="G24" s="221">
        <f>+'[116]CONSOLIDADO (2)'!F24</f>
        <v>0</v>
      </c>
      <c r="H24" s="221">
        <f>+'[116]CONSOLIDADO (2)'!G24</f>
        <v>0</v>
      </c>
      <c r="I24" s="221">
        <f>+'[116]CONSOLIDADO (2)'!H24</f>
        <v>0</v>
      </c>
      <c r="J24" s="221">
        <f>+'[116]CONSOLIDADO (2)'!I24</f>
        <v>0</v>
      </c>
      <c r="K24" s="221">
        <f>+'[116]CONSOLIDADO (2)'!J24</f>
        <v>0</v>
      </c>
      <c r="L24" s="221">
        <f>+'[116]CONSOLIDADO (2)'!K24</f>
        <v>0</v>
      </c>
      <c r="M24" s="221">
        <f>+'[116]CONSOLIDADO (2)'!L24</f>
        <v>0</v>
      </c>
      <c r="N24" s="221">
        <f>+'[116]CONSOLIDADO (2)'!M24</f>
        <v>0</v>
      </c>
      <c r="O24" s="104">
        <f t="shared" si="8"/>
        <v>34342.364999999998</v>
      </c>
      <c r="R24" s="259" t="str">
        <f>+B24</f>
        <v>A.Público</v>
      </c>
      <c r="S24" s="116">
        <f t="shared" ref="S24:AD25" si="10">+C24</f>
        <v>7158.4509999999991</v>
      </c>
      <c r="T24" s="117">
        <f t="shared" si="10"/>
        <v>8392.7609999999986</v>
      </c>
      <c r="U24" s="117">
        <f t="shared" si="10"/>
        <v>9524.887999999999</v>
      </c>
      <c r="V24" s="117">
        <f t="shared" si="10"/>
        <v>9266.2649999999994</v>
      </c>
      <c r="W24" s="117">
        <f t="shared" si="10"/>
        <v>0</v>
      </c>
      <c r="X24" s="117">
        <f t="shared" si="10"/>
        <v>0</v>
      </c>
      <c r="Y24" s="117">
        <f t="shared" si="10"/>
        <v>0</v>
      </c>
      <c r="Z24" s="117">
        <f t="shared" si="10"/>
        <v>0</v>
      </c>
      <c r="AA24" s="117">
        <f t="shared" si="10"/>
        <v>0</v>
      </c>
      <c r="AB24" s="117">
        <f t="shared" si="10"/>
        <v>0</v>
      </c>
      <c r="AC24" s="117">
        <f t="shared" si="10"/>
        <v>0</v>
      </c>
      <c r="AD24" s="117">
        <f t="shared" si="10"/>
        <v>0</v>
      </c>
      <c r="AE24" s="112">
        <f t="shared" si="9"/>
        <v>34342.364999999998</v>
      </c>
    </row>
    <row r="25" spans="2:31" x14ac:dyDescent="0.25">
      <c r="B25" s="150" t="s">
        <v>22</v>
      </c>
      <c r="C25" s="221">
        <f>+'[116]CONSOLIDADO (2)'!B25</f>
        <v>6941.76793</v>
      </c>
      <c r="D25" s="221">
        <f>+'[116]CONSOLIDADO (2)'!C25</f>
        <v>3428.3464700000013</v>
      </c>
      <c r="E25" s="221">
        <f>+'[116]CONSOLIDADO (2)'!D25</f>
        <v>4788.7489299999997</v>
      </c>
      <c r="F25" s="221">
        <f>+'[116]CONSOLIDADO (2)'!E25</f>
        <v>4636.8852399999987</v>
      </c>
      <c r="G25" s="221">
        <f>+'[116]CONSOLIDADO (2)'!F25</f>
        <v>0</v>
      </c>
      <c r="H25" s="221">
        <f>+'[116]CONSOLIDADO (2)'!G25</f>
        <v>0</v>
      </c>
      <c r="I25" s="221">
        <f>+'[116]CONSOLIDADO (2)'!H25</f>
        <v>0</v>
      </c>
      <c r="J25" s="221">
        <f>+'[116]CONSOLIDADO (2)'!I25</f>
        <v>0</v>
      </c>
      <c r="K25" s="221">
        <f>+'[116]CONSOLIDADO (2)'!J25</f>
        <v>0</v>
      </c>
      <c r="L25" s="221">
        <f>+'[116]CONSOLIDADO (2)'!K25</f>
        <v>0</v>
      </c>
      <c r="M25" s="221">
        <f>+'[116]CONSOLIDADO (2)'!L25</f>
        <v>0</v>
      </c>
      <c r="N25" s="221">
        <f>+'[116]CONSOLIDADO (2)'!M25</f>
        <v>0</v>
      </c>
      <c r="O25" s="104">
        <f t="shared" si="8"/>
        <v>19795.74857</v>
      </c>
      <c r="R25" s="259" t="str">
        <f>+B25</f>
        <v>Otros</v>
      </c>
      <c r="S25" s="116">
        <f t="shared" si="10"/>
        <v>6941.76793</v>
      </c>
      <c r="T25" s="117">
        <f t="shared" si="10"/>
        <v>3428.3464700000013</v>
      </c>
      <c r="U25" s="117">
        <f t="shared" si="10"/>
        <v>4788.7489299999997</v>
      </c>
      <c r="V25" s="117">
        <f t="shared" si="10"/>
        <v>4636.8852399999987</v>
      </c>
      <c r="W25" s="117">
        <f t="shared" si="10"/>
        <v>0</v>
      </c>
      <c r="X25" s="117">
        <f t="shared" si="10"/>
        <v>0</v>
      </c>
      <c r="Y25" s="117">
        <f t="shared" si="10"/>
        <v>0</v>
      </c>
      <c r="Z25" s="117">
        <f t="shared" si="10"/>
        <v>0</v>
      </c>
      <c r="AA25" s="117">
        <f t="shared" si="10"/>
        <v>0</v>
      </c>
      <c r="AB25" s="117">
        <f t="shared" si="10"/>
        <v>0</v>
      </c>
      <c r="AC25" s="117">
        <f t="shared" si="10"/>
        <v>0</v>
      </c>
      <c r="AD25" s="117">
        <f t="shared" si="10"/>
        <v>0</v>
      </c>
      <c r="AE25" s="112">
        <f t="shared" si="9"/>
        <v>19795.74857</v>
      </c>
    </row>
    <row r="26" spans="2:31" x14ac:dyDescent="0.25">
      <c r="B26" s="107" t="s">
        <v>14</v>
      </c>
      <c r="C26" s="104">
        <f t="shared" ref="C26:N26" si="11">+SUM(C20:C25)</f>
        <v>120508.84652999998</v>
      </c>
      <c r="D26" s="104">
        <f t="shared" si="11"/>
        <v>112069.22181000002</v>
      </c>
      <c r="E26" s="104">
        <f t="shared" si="11"/>
        <v>120504.49158999996</v>
      </c>
      <c r="F26" s="104">
        <f t="shared" ref="F26:N26" si="12">+SUM(F20:F25)</f>
        <v>118861.17551</v>
      </c>
      <c r="G26" s="104">
        <f t="shared" si="12"/>
        <v>0</v>
      </c>
      <c r="H26" s="104">
        <f t="shared" si="12"/>
        <v>0</v>
      </c>
      <c r="I26" s="104">
        <f t="shared" si="12"/>
        <v>0</v>
      </c>
      <c r="J26" s="104">
        <f t="shared" si="12"/>
        <v>0</v>
      </c>
      <c r="K26" s="104">
        <f t="shared" si="12"/>
        <v>0</v>
      </c>
      <c r="L26" s="104">
        <f t="shared" si="12"/>
        <v>0</v>
      </c>
      <c r="M26" s="104">
        <f t="shared" si="12"/>
        <v>0</v>
      </c>
      <c r="N26" s="104">
        <f t="shared" si="12"/>
        <v>0</v>
      </c>
      <c r="O26" s="104">
        <f>+SUM(C26:N26)</f>
        <v>471943.73543999996</v>
      </c>
      <c r="R26" s="109" t="s">
        <v>14</v>
      </c>
      <c r="S26" s="113">
        <f t="shared" ref="S26:AD26" si="13">+SUM(S20:S25)</f>
        <v>120508.84652999998</v>
      </c>
      <c r="T26" s="114">
        <f t="shared" si="13"/>
        <v>112069.22181000002</v>
      </c>
      <c r="U26" s="113">
        <f t="shared" si="13"/>
        <v>120504.49158999996</v>
      </c>
      <c r="V26" s="114">
        <f t="shared" si="13"/>
        <v>118861.17551</v>
      </c>
      <c r="W26" s="113">
        <f t="shared" si="13"/>
        <v>0</v>
      </c>
      <c r="X26" s="114">
        <f t="shared" si="13"/>
        <v>0</v>
      </c>
      <c r="Y26" s="113">
        <f t="shared" si="13"/>
        <v>0</v>
      </c>
      <c r="Z26" s="114">
        <f t="shared" si="13"/>
        <v>0</v>
      </c>
      <c r="AA26" s="113">
        <f t="shared" si="13"/>
        <v>0</v>
      </c>
      <c r="AB26" s="114">
        <f t="shared" si="13"/>
        <v>0</v>
      </c>
      <c r="AC26" s="113">
        <f t="shared" si="13"/>
        <v>0</v>
      </c>
      <c r="AD26" s="114">
        <f t="shared" si="13"/>
        <v>0</v>
      </c>
      <c r="AE26" s="104">
        <f>+SUM(S26:AD26)</f>
        <v>471943.73543999996</v>
      </c>
    </row>
    <row r="27" spans="2:31" x14ac:dyDescent="0.25">
      <c r="B27" s="213"/>
      <c r="C27" s="105">
        <f>C26/1000</f>
        <v>120.50884652999999</v>
      </c>
      <c r="D27" s="105">
        <f t="shared" ref="D27:N27" si="14">D26/1000</f>
        <v>112.06922181000002</v>
      </c>
      <c r="E27" s="105">
        <f t="shared" si="14"/>
        <v>120.50449158999996</v>
      </c>
      <c r="F27" s="105">
        <f t="shared" si="14"/>
        <v>118.86117551</v>
      </c>
      <c r="G27" s="105">
        <f t="shared" ref="G27:N27" si="15">G26/1000</f>
        <v>0</v>
      </c>
      <c r="H27" s="105">
        <f t="shared" si="15"/>
        <v>0</v>
      </c>
      <c r="I27" s="105">
        <f t="shared" si="15"/>
        <v>0</v>
      </c>
      <c r="J27" s="105">
        <f t="shared" si="15"/>
        <v>0</v>
      </c>
      <c r="K27" s="105">
        <f t="shared" si="15"/>
        <v>0</v>
      </c>
      <c r="L27" s="105">
        <f t="shared" si="15"/>
        <v>0</v>
      </c>
      <c r="M27" s="105">
        <f t="shared" si="15"/>
        <v>0</v>
      </c>
      <c r="N27" s="105">
        <f t="shared" si="15"/>
        <v>0</v>
      </c>
      <c r="O27" s="105"/>
      <c r="R27" s="213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</row>
    <row r="28" spans="2:31" x14ac:dyDescent="0.25">
      <c r="B28" s="108" t="s">
        <v>58</v>
      </c>
      <c r="R28" s="108" t="str">
        <f>+B28</f>
        <v>IMPORTE FACTURADO  (MBs)</v>
      </c>
    </row>
    <row r="29" spans="2:31" x14ac:dyDescent="0.25">
      <c r="B29" s="108"/>
      <c r="R29" s="108"/>
    </row>
    <row r="30" spans="2:31" x14ac:dyDescent="0.25">
      <c r="B30" s="107" t="s">
        <v>44</v>
      </c>
      <c r="C30" s="107" t="s">
        <v>45</v>
      </c>
      <c r="D30" s="107" t="s">
        <v>46</v>
      </c>
      <c r="E30" s="107" t="s">
        <v>47</v>
      </c>
      <c r="F30" s="107" t="s">
        <v>45</v>
      </c>
      <c r="G30" s="107" t="s">
        <v>180</v>
      </c>
      <c r="H30" s="107" t="s">
        <v>49</v>
      </c>
      <c r="I30" s="107" t="s">
        <v>45</v>
      </c>
      <c r="J30" s="107" t="s">
        <v>50</v>
      </c>
      <c r="K30" s="107" t="s">
        <v>51</v>
      </c>
      <c r="L30" s="107" t="s">
        <v>45</v>
      </c>
      <c r="M30" s="107" t="s">
        <v>181</v>
      </c>
      <c r="N30" s="107" t="s">
        <v>53</v>
      </c>
      <c r="O30" s="107" t="s">
        <v>14</v>
      </c>
      <c r="R30" s="109"/>
      <c r="S30" s="109" t="s">
        <v>2</v>
      </c>
      <c r="T30" s="110" t="s">
        <v>3</v>
      </c>
      <c r="U30" s="110" t="s">
        <v>4</v>
      </c>
      <c r="V30" s="110" t="s">
        <v>5</v>
      </c>
      <c r="W30" s="110" t="s">
        <v>6</v>
      </c>
      <c r="X30" s="110" t="s">
        <v>7</v>
      </c>
      <c r="Y30" s="110" t="s">
        <v>8</v>
      </c>
      <c r="Z30" s="110" t="s">
        <v>9</v>
      </c>
      <c r="AA30" s="110" t="s">
        <v>10</v>
      </c>
      <c r="AB30" s="110" t="s">
        <v>11</v>
      </c>
      <c r="AC30" s="110" t="s">
        <v>12</v>
      </c>
      <c r="AD30" s="111" t="s">
        <v>13</v>
      </c>
      <c r="AE30" s="107" t="s">
        <v>14</v>
      </c>
    </row>
    <row r="31" spans="2:31" x14ac:dyDescent="0.25">
      <c r="B31" s="150" t="s">
        <v>17</v>
      </c>
      <c r="C31" s="221">
        <f>+'[116]CONSOLIDADO (2)'!B31</f>
        <v>53502.530827586226</v>
      </c>
      <c r="D31" s="221">
        <f>+'[116]CONSOLIDADO (2)'!C31</f>
        <v>50611.320425287362</v>
      </c>
      <c r="E31" s="221">
        <f>+'[116]CONSOLIDADO (2)'!D31</f>
        <v>52839.09119540231</v>
      </c>
      <c r="F31" s="221">
        <f>+'[116]CONSOLIDADO (2)'!E31</f>
        <v>50259.293609195403</v>
      </c>
      <c r="G31" s="221">
        <f>+'[116]CONSOLIDADO (2)'!F31</f>
        <v>0</v>
      </c>
      <c r="H31" s="221">
        <f>+'[116]CONSOLIDADO (2)'!G31</f>
        <v>0</v>
      </c>
      <c r="I31" s="221">
        <f>+'[116]CONSOLIDADO (2)'!H31</f>
        <v>0</v>
      </c>
      <c r="J31" s="221">
        <f>+'[116]CONSOLIDADO (2)'!I31</f>
        <v>0</v>
      </c>
      <c r="K31" s="221">
        <f>+'[116]CONSOLIDADO (2)'!J31</f>
        <v>0</v>
      </c>
      <c r="L31" s="221">
        <f>+'[116]CONSOLIDADO (2)'!K31</f>
        <v>0</v>
      </c>
      <c r="M31" s="221">
        <f>+'[116]CONSOLIDADO (2)'!L31</f>
        <v>0</v>
      </c>
      <c r="N31" s="221">
        <f>+'[116]CONSOLIDADO (2)'!M31</f>
        <v>0</v>
      </c>
      <c r="O31" s="104">
        <f>+SUM(C31:N31)</f>
        <v>207212.23605747131</v>
      </c>
      <c r="R31" s="259" t="str">
        <f t="shared" ref="R31:R36" si="16">+B31</f>
        <v>Residencial</v>
      </c>
      <c r="S31" s="116">
        <f t="shared" ref="S31:AD36" si="17">+C31*0.87</f>
        <v>46547.201820000017</v>
      </c>
      <c r="T31" s="117">
        <f t="shared" si="17"/>
        <v>44031.848770000004</v>
      </c>
      <c r="U31" s="117">
        <f t="shared" si="17"/>
        <v>45970.009340000011</v>
      </c>
      <c r="V31" s="117">
        <f t="shared" si="17"/>
        <v>43725.585440000003</v>
      </c>
      <c r="W31" s="117">
        <f t="shared" si="17"/>
        <v>0</v>
      </c>
      <c r="X31" s="117">
        <f t="shared" si="17"/>
        <v>0</v>
      </c>
      <c r="Y31" s="117">
        <f t="shared" si="17"/>
        <v>0</v>
      </c>
      <c r="Z31" s="117">
        <f t="shared" si="17"/>
        <v>0</v>
      </c>
      <c r="AA31" s="117">
        <f t="shared" si="17"/>
        <v>0</v>
      </c>
      <c r="AB31" s="117">
        <f t="shared" si="17"/>
        <v>0</v>
      </c>
      <c r="AC31" s="117">
        <f t="shared" si="17"/>
        <v>0</v>
      </c>
      <c r="AD31" s="117">
        <f t="shared" si="17"/>
        <v>0</v>
      </c>
      <c r="AE31" s="112">
        <f t="shared" ref="AE31:AE36" si="18">+SUM(S31:AD31)</f>
        <v>180274.64537000004</v>
      </c>
    </row>
    <row r="32" spans="2:31" x14ac:dyDescent="0.25">
      <c r="B32" s="150" t="s">
        <v>18</v>
      </c>
      <c r="C32" s="221">
        <f>+'[116]CONSOLIDADO (2)'!B32</f>
        <v>32171.205482758625</v>
      </c>
      <c r="D32" s="221">
        <f>+'[116]CONSOLIDADO (2)'!C32</f>
        <v>31311.865862068953</v>
      </c>
      <c r="E32" s="221">
        <f>+'[116]CONSOLIDADO (2)'!D32</f>
        <v>32803.458965517231</v>
      </c>
      <c r="F32" s="221">
        <f>+'[116]CONSOLIDADO (2)'!E32</f>
        <v>32422.218356321842</v>
      </c>
      <c r="G32" s="221">
        <f>+'[116]CONSOLIDADO (2)'!F32</f>
        <v>0</v>
      </c>
      <c r="H32" s="221">
        <f>+'[116]CONSOLIDADO (2)'!G32</f>
        <v>0</v>
      </c>
      <c r="I32" s="221">
        <f>+'[116]CONSOLIDADO (2)'!H32</f>
        <v>0</v>
      </c>
      <c r="J32" s="221">
        <f>+'[116]CONSOLIDADO (2)'!I32</f>
        <v>0</v>
      </c>
      <c r="K32" s="221">
        <f>+'[116]CONSOLIDADO (2)'!J32</f>
        <v>0</v>
      </c>
      <c r="L32" s="221">
        <f>+'[116]CONSOLIDADO (2)'!K32</f>
        <v>0</v>
      </c>
      <c r="M32" s="221">
        <f>+'[116]CONSOLIDADO (2)'!L32</f>
        <v>0</v>
      </c>
      <c r="N32" s="221">
        <f>+'[116]CONSOLIDADO (2)'!M32</f>
        <v>0</v>
      </c>
      <c r="O32" s="104">
        <f t="shared" ref="O32:O36" si="19">+SUM(C32:N32)</f>
        <v>128708.74866666665</v>
      </c>
      <c r="R32" s="259" t="str">
        <f t="shared" si="16"/>
        <v>General</v>
      </c>
      <c r="S32" s="116">
        <f t="shared" si="17"/>
        <v>27988.948770000003</v>
      </c>
      <c r="T32" s="117">
        <f t="shared" si="17"/>
        <v>27241.323299999989</v>
      </c>
      <c r="U32" s="117">
        <f t="shared" si="17"/>
        <v>28539.009299999991</v>
      </c>
      <c r="V32" s="117">
        <f t="shared" si="17"/>
        <v>28207.329970000003</v>
      </c>
      <c r="W32" s="117">
        <f t="shared" si="17"/>
        <v>0</v>
      </c>
      <c r="X32" s="117">
        <f t="shared" si="17"/>
        <v>0</v>
      </c>
      <c r="Y32" s="117">
        <f t="shared" si="17"/>
        <v>0</v>
      </c>
      <c r="Z32" s="117">
        <f t="shared" si="17"/>
        <v>0</v>
      </c>
      <c r="AA32" s="117">
        <f t="shared" si="17"/>
        <v>0</v>
      </c>
      <c r="AB32" s="117">
        <f t="shared" si="17"/>
        <v>0</v>
      </c>
      <c r="AC32" s="117">
        <f t="shared" si="17"/>
        <v>0</v>
      </c>
      <c r="AD32" s="117">
        <f t="shared" si="17"/>
        <v>0</v>
      </c>
      <c r="AE32" s="112">
        <f t="shared" si="18"/>
        <v>111976.61133999999</v>
      </c>
    </row>
    <row r="33" spans="2:33" x14ac:dyDescent="0.25">
      <c r="B33" s="150" t="s">
        <v>19</v>
      </c>
      <c r="C33" s="221">
        <f>+'[116]CONSOLIDADO (2)'!B33</f>
        <v>22250.420287356323</v>
      </c>
      <c r="D33" s="221">
        <f>+'[116]CONSOLIDADO (2)'!C33</f>
        <v>21362.984448275871</v>
      </c>
      <c r="E33" s="221">
        <f>+'[116]CONSOLIDADO (2)'!D33</f>
        <v>22933.291206896545</v>
      </c>
      <c r="F33" s="221">
        <f>+'[116]CONSOLIDADO (2)'!E33</f>
        <v>24136.331057471256</v>
      </c>
      <c r="G33" s="221">
        <f>+'[116]CONSOLIDADO (2)'!F33</f>
        <v>0</v>
      </c>
      <c r="H33" s="221">
        <f>+'[116]CONSOLIDADO (2)'!G33</f>
        <v>0</v>
      </c>
      <c r="I33" s="221">
        <f>+'[116]CONSOLIDADO (2)'!H33</f>
        <v>0</v>
      </c>
      <c r="J33" s="221">
        <f>+'[116]CONSOLIDADO (2)'!I33</f>
        <v>0</v>
      </c>
      <c r="K33" s="221">
        <f>+'[116]CONSOLIDADO (2)'!J33</f>
        <v>0</v>
      </c>
      <c r="L33" s="221">
        <f>+'[116]CONSOLIDADO (2)'!K33</f>
        <v>0</v>
      </c>
      <c r="M33" s="221">
        <f>+'[116]CONSOLIDADO (2)'!L33</f>
        <v>0</v>
      </c>
      <c r="N33" s="221">
        <f>+'[116]CONSOLIDADO (2)'!M33</f>
        <v>0</v>
      </c>
      <c r="O33" s="104">
        <f t="shared" si="19"/>
        <v>90683.027000000002</v>
      </c>
      <c r="R33" s="259" t="str">
        <f t="shared" si="16"/>
        <v>Industrial</v>
      </c>
      <c r="S33" s="116">
        <f t="shared" si="17"/>
        <v>19357.86565</v>
      </c>
      <c r="T33" s="117">
        <f t="shared" si="17"/>
        <v>18585.796470000008</v>
      </c>
      <c r="U33" s="117">
        <f t="shared" si="17"/>
        <v>19951.963349999995</v>
      </c>
      <c r="V33" s="117">
        <f t="shared" si="17"/>
        <v>20998.608019999992</v>
      </c>
      <c r="W33" s="117">
        <f t="shared" si="17"/>
        <v>0</v>
      </c>
      <c r="X33" s="117">
        <f t="shared" si="17"/>
        <v>0</v>
      </c>
      <c r="Y33" s="117">
        <f t="shared" si="17"/>
        <v>0</v>
      </c>
      <c r="Z33" s="117">
        <f t="shared" si="17"/>
        <v>0</v>
      </c>
      <c r="AA33" s="117">
        <f t="shared" si="17"/>
        <v>0</v>
      </c>
      <c r="AB33" s="117">
        <f t="shared" si="17"/>
        <v>0</v>
      </c>
      <c r="AC33" s="117">
        <f t="shared" si="17"/>
        <v>0</v>
      </c>
      <c r="AD33" s="117">
        <f t="shared" si="17"/>
        <v>0</v>
      </c>
      <c r="AE33" s="112">
        <f t="shared" si="18"/>
        <v>78894.233489999984</v>
      </c>
    </row>
    <row r="34" spans="2:33" x14ac:dyDescent="0.25">
      <c r="B34" s="150" t="s">
        <v>20</v>
      </c>
      <c r="C34" s="221">
        <f>+'[116]CONSOLIDADO (2)'!B34</f>
        <v>0</v>
      </c>
      <c r="D34" s="221">
        <f>+'[116]CONSOLIDADO (2)'!C34</f>
        <v>0</v>
      </c>
      <c r="E34" s="221">
        <f>+'[116]CONSOLIDADO (2)'!D34</f>
        <v>0</v>
      </c>
      <c r="F34" s="221">
        <f>+'[116]CONSOLIDADO (2)'!E34</f>
        <v>0</v>
      </c>
      <c r="G34" s="221">
        <f>+'[116]CONSOLIDADO (2)'!F34</f>
        <v>0</v>
      </c>
      <c r="H34" s="221">
        <f>+'[116]CONSOLIDADO (2)'!G34</f>
        <v>0</v>
      </c>
      <c r="I34" s="221">
        <f>+'[116]CONSOLIDADO (2)'!H34</f>
        <v>0</v>
      </c>
      <c r="J34" s="221">
        <f>+'[116]CONSOLIDADO (2)'!I34</f>
        <v>0</v>
      </c>
      <c r="K34" s="221">
        <f>+'[116]CONSOLIDADO (2)'!J34</f>
        <v>0</v>
      </c>
      <c r="L34" s="221">
        <f>+'[116]CONSOLIDADO (2)'!K34</f>
        <v>0</v>
      </c>
      <c r="M34" s="221">
        <f>+'[116]CONSOLIDADO (2)'!L34</f>
        <v>0</v>
      </c>
      <c r="N34" s="221">
        <f>+'[116]CONSOLIDADO (2)'!M34</f>
        <v>0</v>
      </c>
      <c r="O34" s="104">
        <f t="shared" si="19"/>
        <v>0</v>
      </c>
      <c r="R34" s="259" t="str">
        <f t="shared" si="16"/>
        <v>Mineria</v>
      </c>
      <c r="S34" s="116">
        <f t="shared" si="17"/>
        <v>0</v>
      </c>
      <c r="T34" s="117">
        <f t="shared" si="17"/>
        <v>0</v>
      </c>
      <c r="U34" s="117">
        <f t="shared" si="17"/>
        <v>0</v>
      </c>
      <c r="V34" s="117">
        <f t="shared" si="17"/>
        <v>0</v>
      </c>
      <c r="W34" s="117">
        <f t="shared" si="17"/>
        <v>0</v>
      </c>
      <c r="X34" s="117">
        <f t="shared" si="17"/>
        <v>0</v>
      </c>
      <c r="Y34" s="117">
        <f t="shared" si="17"/>
        <v>0</v>
      </c>
      <c r="Z34" s="117">
        <f t="shared" si="17"/>
        <v>0</v>
      </c>
      <c r="AA34" s="117">
        <f t="shared" si="17"/>
        <v>0</v>
      </c>
      <c r="AB34" s="117">
        <f t="shared" si="17"/>
        <v>0</v>
      </c>
      <c r="AC34" s="117">
        <f t="shared" si="17"/>
        <v>0</v>
      </c>
      <c r="AD34" s="117">
        <f t="shared" si="17"/>
        <v>0</v>
      </c>
      <c r="AE34" s="112">
        <f t="shared" si="18"/>
        <v>0</v>
      </c>
    </row>
    <row r="35" spans="2:33" x14ac:dyDescent="0.25">
      <c r="B35" s="150" t="s">
        <v>121</v>
      </c>
      <c r="C35" s="221">
        <f>+'[116]CONSOLIDADO (2)'!B35</f>
        <v>7889.08104597701</v>
      </c>
      <c r="D35" s="221">
        <f>+'[116]CONSOLIDADO (2)'!C35</f>
        <v>8599.465425287357</v>
      </c>
      <c r="E35" s="221">
        <f>+'[116]CONSOLIDADO (2)'!D35</f>
        <v>9850.6695287356288</v>
      </c>
      <c r="F35" s="221">
        <f>+'[116]CONSOLIDADO (2)'!E35</f>
        <v>9654.0466551724148</v>
      </c>
      <c r="G35" s="221">
        <f>+'[116]CONSOLIDADO (2)'!F35</f>
        <v>0</v>
      </c>
      <c r="H35" s="221">
        <f>+'[116]CONSOLIDADO (2)'!G35</f>
        <v>0</v>
      </c>
      <c r="I35" s="221">
        <f>+'[116]CONSOLIDADO (2)'!H35</f>
        <v>0</v>
      </c>
      <c r="J35" s="221">
        <f>+'[116]CONSOLIDADO (2)'!I35</f>
        <v>0</v>
      </c>
      <c r="K35" s="221">
        <f>+'[116]CONSOLIDADO (2)'!J35</f>
        <v>0</v>
      </c>
      <c r="L35" s="221">
        <f>+'[116]CONSOLIDADO (2)'!K35</f>
        <v>0</v>
      </c>
      <c r="M35" s="221">
        <f>+'[116]CONSOLIDADO (2)'!L35</f>
        <v>0</v>
      </c>
      <c r="N35" s="221">
        <f>+'[116]CONSOLIDADO (2)'!M35</f>
        <v>0</v>
      </c>
      <c r="O35" s="104">
        <f t="shared" si="19"/>
        <v>35993.26265517241</v>
      </c>
      <c r="R35" s="259" t="str">
        <f t="shared" si="16"/>
        <v>A.Público</v>
      </c>
      <c r="S35" s="116">
        <f t="shared" si="17"/>
        <v>6863.5005099999989</v>
      </c>
      <c r="T35" s="117">
        <f t="shared" si="17"/>
        <v>7481.534920000001</v>
      </c>
      <c r="U35" s="117">
        <f t="shared" si="17"/>
        <v>8570.0824899999971</v>
      </c>
      <c r="V35" s="117">
        <f t="shared" si="17"/>
        <v>8399.0205900000001</v>
      </c>
      <c r="W35" s="117">
        <f t="shared" si="17"/>
        <v>0</v>
      </c>
      <c r="X35" s="117">
        <f t="shared" si="17"/>
        <v>0</v>
      </c>
      <c r="Y35" s="117">
        <f t="shared" si="17"/>
        <v>0</v>
      </c>
      <c r="Z35" s="117">
        <f t="shared" si="17"/>
        <v>0</v>
      </c>
      <c r="AA35" s="117">
        <f t="shared" si="17"/>
        <v>0</v>
      </c>
      <c r="AB35" s="117">
        <f t="shared" si="17"/>
        <v>0</v>
      </c>
      <c r="AC35" s="117">
        <f t="shared" si="17"/>
        <v>0</v>
      </c>
      <c r="AD35" s="117">
        <f t="shared" si="17"/>
        <v>0</v>
      </c>
      <c r="AE35" s="112">
        <f t="shared" si="18"/>
        <v>31314.138509999997</v>
      </c>
    </row>
    <row r="36" spans="2:33" x14ac:dyDescent="0.25">
      <c r="B36" s="150" t="s">
        <v>22</v>
      </c>
      <c r="C36" s="221">
        <f>+'[116]CONSOLIDADO (2)'!B36</f>
        <v>4231.1548735632186</v>
      </c>
      <c r="D36" s="221">
        <f>+'[116]CONSOLIDADO (2)'!C36</f>
        <v>2410.4864597701144</v>
      </c>
      <c r="E36" s="221">
        <f>+'[116]CONSOLIDADO (2)'!D36</f>
        <v>3485.9982413793095</v>
      </c>
      <c r="F36" s="221">
        <f>+'[116]CONSOLIDADO (2)'!E36</f>
        <v>3398.7044252873557</v>
      </c>
      <c r="G36" s="221">
        <f>+'[116]CONSOLIDADO (2)'!F36</f>
        <v>0</v>
      </c>
      <c r="H36" s="221">
        <f>+'[116]CONSOLIDADO (2)'!G36</f>
        <v>0</v>
      </c>
      <c r="I36" s="221">
        <f>+'[116]CONSOLIDADO (2)'!H36</f>
        <v>0</v>
      </c>
      <c r="J36" s="221">
        <f>+'[116]CONSOLIDADO (2)'!I36</f>
        <v>0</v>
      </c>
      <c r="K36" s="221">
        <f>+'[116]CONSOLIDADO (2)'!J36</f>
        <v>0</v>
      </c>
      <c r="L36" s="221">
        <f>+'[116]CONSOLIDADO (2)'!K36</f>
        <v>0</v>
      </c>
      <c r="M36" s="221">
        <f>+'[116]CONSOLIDADO (2)'!L36</f>
        <v>0</v>
      </c>
      <c r="N36" s="221">
        <f>+'[116]CONSOLIDADO (2)'!M36</f>
        <v>0</v>
      </c>
      <c r="O36" s="104">
        <f t="shared" si="19"/>
        <v>13526.343999999997</v>
      </c>
      <c r="R36" s="259" t="str">
        <f t="shared" si="16"/>
        <v>Otros</v>
      </c>
      <c r="S36" s="116">
        <f t="shared" si="17"/>
        <v>3681.1047400000002</v>
      </c>
      <c r="T36" s="117">
        <f t="shared" si="17"/>
        <v>2097.1232199999995</v>
      </c>
      <c r="U36" s="117">
        <f t="shared" si="17"/>
        <v>3032.8184699999993</v>
      </c>
      <c r="V36" s="117">
        <f t="shared" si="17"/>
        <v>2956.8728499999993</v>
      </c>
      <c r="W36" s="117">
        <f t="shared" si="17"/>
        <v>0</v>
      </c>
      <c r="X36" s="117">
        <f t="shared" si="17"/>
        <v>0</v>
      </c>
      <c r="Y36" s="117">
        <f t="shared" si="17"/>
        <v>0</v>
      </c>
      <c r="Z36" s="117">
        <f t="shared" si="17"/>
        <v>0</v>
      </c>
      <c r="AA36" s="117">
        <f t="shared" si="17"/>
        <v>0</v>
      </c>
      <c r="AB36" s="117">
        <f t="shared" si="17"/>
        <v>0</v>
      </c>
      <c r="AC36" s="117">
        <f t="shared" si="17"/>
        <v>0</v>
      </c>
      <c r="AD36" s="117">
        <f t="shared" si="17"/>
        <v>0</v>
      </c>
      <c r="AE36" s="112">
        <f t="shared" si="18"/>
        <v>11767.919279999998</v>
      </c>
    </row>
    <row r="37" spans="2:33" x14ac:dyDescent="0.25">
      <c r="B37" s="107" t="s">
        <v>14</v>
      </c>
      <c r="C37" s="104">
        <f t="shared" ref="C37:N37" si="20">+SUM(C31:C36)</f>
        <v>120044.39251724142</v>
      </c>
      <c r="D37" s="104">
        <f t="shared" si="20"/>
        <v>114296.12262068965</v>
      </c>
      <c r="E37" s="104">
        <f t="shared" si="20"/>
        <v>121912.50913793102</v>
      </c>
      <c r="F37" s="104">
        <f t="shared" si="20"/>
        <v>119870.59410344827</v>
      </c>
      <c r="G37" s="104">
        <f t="shared" si="20"/>
        <v>0</v>
      </c>
      <c r="H37" s="104">
        <f t="shared" si="20"/>
        <v>0</v>
      </c>
      <c r="I37" s="104">
        <f t="shared" si="20"/>
        <v>0</v>
      </c>
      <c r="J37" s="104">
        <f t="shared" si="20"/>
        <v>0</v>
      </c>
      <c r="K37" s="104">
        <f t="shared" si="20"/>
        <v>0</v>
      </c>
      <c r="L37" s="104">
        <f t="shared" si="20"/>
        <v>0</v>
      </c>
      <c r="M37" s="104">
        <f t="shared" si="20"/>
        <v>0</v>
      </c>
      <c r="N37" s="104">
        <f t="shared" si="20"/>
        <v>0</v>
      </c>
      <c r="O37" s="104">
        <f>+SUM(C37:N37)</f>
        <v>476123.61837931036</v>
      </c>
      <c r="R37" s="109" t="s">
        <v>14</v>
      </c>
      <c r="S37" s="113">
        <f t="shared" ref="S37:AD37" si="21">+SUM(S31:S36)</f>
        <v>104438.62149000002</v>
      </c>
      <c r="T37" s="114">
        <f t="shared" si="21"/>
        <v>99437.626680000001</v>
      </c>
      <c r="U37" s="113">
        <f t="shared" si="21"/>
        <v>106063.88294999998</v>
      </c>
      <c r="V37" s="114">
        <f t="shared" si="21"/>
        <v>104287.41687</v>
      </c>
      <c r="W37" s="113">
        <f t="shared" si="21"/>
        <v>0</v>
      </c>
      <c r="X37" s="114">
        <f t="shared" si="21"/>
        <v>0</v>
      </c>
      <c r="Y37" s="113">
        <f t="shared" si="21"/>
        <v>0</v>
      </c>
      <c r="Z37" s="114">
        <f t="shared" si="21"/>
        <v>0</v>
      </c>
      <c r="AA37" s="113">
        <f t="shared" si="21"/>
        <v>0</v>
      </c>
      <c r="AB37" s="114">
        <f t="shared" si="21"/>
        <v>0</v>
      </c>
      <c r="AC37" s="113">
        <f t="shared" si="21"/>
        <v>0</v>
      </c>
      <c r="AD37" s="114">
        <f t="shared" si="21"/>
        <v>0</v>
      </c>
      <c r="AE37" s="104">
        <f>+SUM(S37:AD37)</f>
        <v>414227.54799000005</v>
      </c>
    </row>
    <row r="38" spans="2:33" x14ac:dyDescent="0.25">
      <c r="D38" s="108"/>
      <c r="AC38" s="105"/>
      <c r="AE38" s="108">
        <f>+AE37/0.87</f>
        <v>476123.61837931041</v>
      </c>
      <c r="AF38" s="108"/>
      <c r="AG38" s="108"/>
    </row>
    <row r="39" spans="2:33" x14ac:dyDescent="0.25">
      <c r="B39" s="108"/>
      <c r="M39" s="105"/>
      <c r="R39" s="108" t="s">
        <v>59</v>
      </c>
      <c r="AC39" s="105"/>
    </row>
    <row r="40" spans="2:33" x14ac:dyDescent="0.25">
      <c r="B40" s="108" t="s">
        <v>59</v>
      </c>
      <c r="M40" s="105"/>
      <c r="R40" s="108"/>
      <c r="AC40" s="105"/>
    </row>
    <row r="41" spans="2:33" x14ac:dyDescent="0.25">
      <c r="B41" s="109" t="s">
        <v>44</v>
      </c>
      <c r="C41" s="109" t="s">
        <v>45</v>
      </c>
      <c r="D41" s="110" t="s">
        <v>46</v>
      </c>
      <c r="E41" s="110" t="s">
        <v>47</v>
      </c>
      <c r="F41" s="110" t="s">
        <v>48</v>
      </c>
      <c r="G41" s="110" t="s">
        <v>49</v>
      </c>
      <c r="H41" s="110" t="s">
        <v>50</v>
      </c>
      <c r="I41" s="110" t="s">
        <v>51</v>
      </c>
      <c r="J41" s="110" t="s">
        <v>52</v>
      </c>
      <c r="K41" s="110" t="s">
        <v>53</v>
      </c>
      <c r="L41" s="110" t="s">
        <v>54</v>
      </c>
      <c r="M41" s="110" t="s">
        <v>55</v>
      </c>
      <c r="N41" s="111" t="s">
        <v>56</v>
      </c>
      <c r="O41" s="107" t="s">
        <v>14</v>
      </c>
      <c r="R41" s="109"/>
      <c r="S41" s="109" t="s">
        <v>2</v>
      </c>
      <c r="T41" s="110" t="s">
        <v>3</v>
      </c>
      <c r="U41" s="110" t="s">
        <v>4</v>
      </c>
      <c r="V41" s="110" t="s">
        <v>5</v>
      </c>
      <c r="W41" s="110" t="s">
        <v>6</v>
      </c>
      <c r="X41" s="110" t="s">
        <v>7</v>
      </c>
      <c r="Y41" s="110" t="s">
        <v>8</v>
      </c>
      <c r="Z41" s="110" t="s">
        <v>9</v>
      </c>
      <c r="AA41" s="110" t="s">
        <v>10</v>
      </c>
      <c r="AB41" s="110" t="s">
        <v>11</v>
      </c>
      <c r="AC41" s="110" t="s">
        <v>12</v>
      </c>
      <c r="AD41" s="111" t="s">
        <v>13</v>
      </c>
      <c r="AE41" s="107" t="s">
        <v>14</v>
      </c>
    </row>
    <row r="42" spans="2:33" x14ac:dyDescent="0.25">
      <c r="B42" s="322" t="s">
        <v>17</v>
      </c>
      <c r="C42" s="116">
        <f t="shared" ref="C42:N47" si="22">+C31/C$73</f>
        <v>7687.145233848596</v>
      </c>
      <c r="D42" s="117">
        <f t="shared" si="22"/>
        <v>7271.7414404148512</v>
      </c>
      <c r="E42" s="117">
        <f t="shared" si="22"/>
        <v>7591.8234476152747</v>
      </c>
      <c r="F42" s="117">
        <f t="shared" si="22"/>
        <v>7221.1628748843968</v>
      </c>
      <c r="G42" s="117">
        <f t="shared" si="22"/>
        <v>0</v>
      </c>
      <c r="H42" s="117">
        <f t="shared" si="22"/>
        <v>0</v>
      </c>
      <c r="I42" s="117">
        <f t="shared" si="22"/>
        <v>0</v>
      </c>
      <c r="J42" s="117">
        <f t="shared" si="22"/>
        <v>0</v>
      </c>
      <c r="K42" s="117">
        <f t="shared" si="22"/>
        <v>0</v>
      </c>
      <c r="L42" s="117">
        <f t="shared" si="22"/>
        <v>0</v>
      </c>
      <c r="M42" s="117">
        <f t="shared" si="22"/>
        <v>0</v>
      </c>
      <c r="N42" s="117">
        <f t="shared" si="22"/>
        <v>0</v>
      </c>
      <c r="O42" s="112">
        <f>+SUM(C42:N42)</f>
        <v>29771.872996763119</v>
      </c>
      <c r="R42" s="259" t="str">
        <f t="shared" ref="R42:R47" si="23">+B42</f>
        <v>Residencial</v>
      </c>
      <c r="S42" s="116">
        <f t="shared" ref="S42:AD47" si="24">+S31/S$73</f>
        <v>6687.8163534482783</v>
      </c>
      <c r="T42" s="117">
        <f t="shared" si="24"/>
        <v>6326.4150531609203</v>
      </c>
      <c r="U42" s="117">
        <f t="shared" si="24"/>
        <v>6604.8863994252888</v>
      </c>
      <c r="V42" s="117">
        <f t="shared" si="24"/>
        <v>6282.4117011494254</v>
      </c>
      <c r="W42" s="117">
        <f t="shared" si="24"/>
        <v>0</v>
      </c>
      <c r="X42" s="117">
        <f t="shared" si="24"/>
        <v>0</v>
      </c>
      <c r="Y42" s="117">
        <f t="shared" si="24"/>
        <v>0</v>
      </c>
      <c r="Z42" s="117">
        <f t="shared" si="24"/>
        <v>0</v>
      </c>
      <c r="AA42" s="117">
        <f t="shared" si="24"/>
        <v>0</v>
      </c>
      <c r="AB42" s="117">
        <f t="shared" si="24"/>
        <v>0</v>
      </c>
      <c r="AC42" s="117">
        <f t="shared" si="24"/>
        <v>0</v>
      </c>
      <c r="AD42" s="117">
        <f t="shared" si="24"/>
        <v>0</v>
      </c>
      <c r="AE42" s="112">
        <f>+SUM(S42:AD42)</f>
        <v>25901.529507183914</v>
      </c>
    </row>
    <row r="43" spans="2:33" x14ac:dyDescent="0.25">
      <c r="B43" s="322" t="s">
        <v>18</v>
      </c>
      <c r="C43" s="116">
        <f t="shared" si="22"/>
        <v>4622.2996383273885</v>
      </c>
      <c r="D43" s="117">
        <f t="shared" si="22"/>
        <v>4498.8313020214009</v>
      </c>
      <c r="E43" s="117">
        <f t="shared" si="22"/>
        <v>4713.1406559651195</v>
      </c>
      <c r="F43" s="117">
        <f t="shared" si="22"/>
        <v>4658.364706368081</v>
      </c>
      <c r="G43" s="117">
        <f t="shared" si="22"/>
        <v>0</v>
      </c>
      <c r="H43" s="117">
        <f t="shared" si="22"/>
        <v>0</v>
      </c>
      <c r="I43" s="117">
        <f t="shared" si="22"/>
        <v>0</v>
      </c>
      <c r="J43" s="117">
        <f t="shared" si="22"/>
        <v>0</v>
      </c>
      <c r="K43" s="117">
        <f t="shared" si="22"/>
        <v>0</v>
      </c>
      <c r="L43" s="117">
        <f t="shared" si="22"/>
        <v>0</v>
      </c>
      <c r="M43" s="117">
        <f t="shared" si="22"/>
        <v>0</v>
      </c>
      <c r="N43" s="117">
        <f t="shared" si="22"/>
        <v>0</v>
      </c>
      <c r="O43" s="112">
        <f t="shared" ref="O43:O47" si="25">+SUM(C43:N43)</f>
        <v>18492.636302681989</v>
      </c>
      <c r="R43" s="259" t="str">
        <f t="shared" si="23"/>
        <v>General</v>
      </c>
      <c r="S43" s="116">
        <f t="shared" si="24"/>
        <v>4021.4006853448282</v>
      </c>
      <c r="T43" s="117">
        <f t="shared" si="24"/>
        <v>3913.9832327586191</v>
      </c>
      <c r="U43" s="117">
        <f t="shared" si="24"/>
        <v>4100.4323706896539</v>
      </c>
      <c r="V43" s="117">
        <f t="shared" si="24"/>
        <v>4052.7772945402303</v>
      </c>
      <c r="W43" s="117">
        <f t="shared" si="24"/>
        <v>0</v>
      </c>
      <c r="X43" s="117">
        <f t="shared" si="24"/>
        <v>0</v>
      </c>
      <c r="Y43" s="117">
        <f t="shared" si="24"/>
        <v>0</v>
      </c>
      <c r="Z43" s="117">
        <f t="shared" si="24"/>
        <v>0</v>
      </c>
      <c r="AA43" s="117">
        <f t="shared" si="24"/>
        <v>0</v>
      </c>
      <c r="AB43" s="117">
        <f t="shared" si="24"/>
        <v>0</v>
      </c>
      <c r="AC43" s="117">
        <f t="shared" si="24"/>
        <v>0</v>
      </c>
      <c r="AD43" s="117">
        <f t="shared" si="24"/>
        <v>0</v>
      </c>
      <c r="AE43" s="112">
        <f t="shared" ref="AE43:AE47" si="26">+SUM(S43:AD43)</f>
        <v>16088.593583333331</v>
      </c>
    </row>
    <row r="44" spans="2:33" x14ac:dyDescent="0.25">
      <c r="B44" s="322" t="s">
        <v>19</v>
      </c>
      <c r="C44" s="116">
        <f t="shared" si="22"/>
        <v>3196.8994665741843</v>
      </c>
      <c r="D44" s="117">
        <f t="shared" si="22"/>
        <v>3069.3943172810159</v>
      </c>
      <c r="E44" s="117">
        <f t="shared" si="22"/>
        <v>3295.0131044391587</v>
      </c>
      <c r="F44" s="117">
        <f t="shared" si="22"/>
        <v>3467.8636576826516</v>
      </c>
      <c r="G44" s="117">
        <f t="shared" si="22"/>
        <v>0</v>
      </c>
      <c r="H44" s="117">
        <f t="shared" si="22"/>
        <v>0</v>
      </c>
      <c r="I44" s="117">
        <f t="shared" si="22"/>
        <v>0</v>
      </c>
      <c r="J44" s="117">
        <f t="shared" si="22"/>
        <v>0</v>
      </c>
      <c r="K44" s="117">
        <f t="shared" si="22"/>
        <v>0</v>
      </c>
      <c r="L44" s="117">
        <f t="shared" si="22"/>
        <v>0</v>
      </c>
      <c r="M44" s="117">
        <f t="shared" si="22"/>
        <v>0</v>
      </c>
      <c r="N44" s="117">
        <f t="shared" si="22"/>
        <v>0</v>
      </c>
      <c r="O44" s="112">
        <f t="shared" si="25"/>
        <v>13029.170545977011</v>
      </c>
      <c r="R44" s="259" t="str">
        <f t="shared" si="23"/>
        <v>Industrial</v>
      </c>
      <c r="S44" s="116">
        <f t="shared" si="24"/>
        <v>2781.3025359195403</v>
      </c>
      <c r="T44" s="117">
        <f t="shared" si="24"/>
        <v>2670.3730560344839</v>
      </c>
      <c r="U44" s="117">
        <f t="shared" si="24"/>
        <v>2866.6614008620681</v>
      </c>
      <c r="V44" s="117">
        <f t="shared" si="24"/>
        <v>3017.041382183907</v>
      </c>
      <c r="W44" s="117">
        <f t="shared" si="24"/>
        <v>0</v>
      </c>
      <c r="X44" s="117">
        <f t="shared" si="24"/>
        <v>0</v>
      </c>
      <c r="Y44" s="117">
        <f t="shared" si="24"/>
        <v>0</v>
      </c>
      <c r="Z44" s="117">
        <f t="shared" si="24"/>
        <v>0</v>
      </c>
      <c r="AA44" s="117">
        <f t="shared" si="24"/>
        <v>0</v>
      </c>
      <c r="AB44" s="117">
        <f t="shared" si="24"/>
        <v>0</v>
      </c>
      <c r="AC44" s="117">
        <f t="shared" si="24"/>
        <v>0</v>
      </c>
      <c r="AD44" s="117">
        <f t="shared" si="24"/>
        <v>0</v>
      </c>
      <c r="AE44" s="112">
        <f t="shared" si="26"/>
        <v>11335.378375</v>
      </c>
    </row>
    <row r="45" spans="2:33" x14ac:dyDescent="0.25">
      <c r="B45" s="322" t="s">
        <v>20</v>
      </c>
      <c r="C45" s="116">
        <f t="shared" si="22"/>
        <v>0</v>
      </c>
      <c r="D45" s="117">
        <f t="shared" si="22"/>
        <v>0</v>
      </c>
      <c r="E45" s="117">
        <f t="shared" si="22"/>
        <v>0</v>
      </c>
      <c r="F45" s="117">
        <f t="shared" si="22"/>
        <v>0</v>
      </c>
      <c r="G45" s="117">
        <f t="shared" si="22"/>
        <v>0</v>
      </c>
      <c r="H45" s="117">
        <f t="shared" si="22"/>
        <v>0</v>
      </c>
      <c r="I45" s="117">
        <f t="shared" si="22"/>
        <v>0</v>
      </c>
      <c r="J45" s="117">
        <f t="shared" si="22"/>
        <v>0</v>
      </c>
      <c r="K45" s="117">
        <f t="shared" si="22"/>
        <v>0</v>
      </c>
      <c r="L45" s="117">
        <f t="shared" si="22"/>
        <v>0</v>
      </c>
      <c r="M45" s="117">
        <f t="shared" si="22"/>
        <v>0</v>
      </c>
      <c r="N45" s="117">
        <f t="shared" si="22"/>
        <v>0</v>
      </c>
      <c r="O45" s="112">
        <f t="shared" si="25"/>
        <v>0</v>
      </c>
      <c r="R45" s="259" t="str">
        <f t="shared" si="23"/>
        <v>Mineria</v>
      </c>
      <c r="S45" s="116">
        <f t="shared" si="24"/>
        <v>0</v>
      </c>
      <c r="T45" s="117">
        <f t="shared" si="24"/>
        <v>0</v>
      </c>
      <c r="U45" s="117">
        <f t="shared" si="24"/>
        <v>0</v>
      </c>
      <c r="V45" s="117">
        <f t="shared" si="24"/>
        <v>0</v>
      </c>
      <c r="W45" s="117">
        <f t="shared" si="24"/>
        <v>0</v>
      </c>
      <c r="X45" s="117">
        <f t="shared" si="24"/>
        <v>0</v>
      </c>
      <c r="Y45" s="117">
        <f t="shared" si="24"/>
        <v>0</v>
      </c>
      <c r="Z45" s="117">
        <f t="shared" si="24"/>
        <v>0</v>
      </c>
      <c r="AA45" s="117">
        <f t="shared" si="24"/>
        <v>0</v>
      </c>
      <c r="AB45" s="117">
        <f t="shared" si="24"/>
        <v>0</v>
      </c>
      <c r="AC45" s="117">
        <f t="shared" si="24"/>
        <v>0</v>
      </c>
      <c r="AD45" s="117">
        <f t="shared" si="24"/>
        <v>0</v>
      </c>
      <c r="AE45" s="112">
        <f t="shared" si="26"/>
        <v>0</v>
      </c>
    </row>
    <row r="46" spans="2:33" x14ac:dyDescent="0.25">
      <c r="B46" s="322" t="s">
        <v>121</v>
      </c>
      <c r="C46" s="116">
        <f t="shared" si="22"/>
        <v>1133.4886560311795</v>
      </c>
      <c r="D46" s="117">
        <f t="shared" si="22"/>
        <v>1235.5553771964594</v>
      </c>
      <c r="E46" s="117">
        <f t="shared" si="22"/>
        <v>1415.3260817148891</v>
      </c>
      <c r="F46" s="117">
        <f t="shared" si="22"/>
        <v>1387.0756688466113</v>
      </c>
      <c r="G46" s="117">
        <f t="shared" si="22"/>
        <v>0</v>
      </c>
      <c r="H46" s="117">
        <f t="shared" si="22"/>
        <v>0</v>
      </c>
      <c r="I46" s="117">
        <f t="shared" si="22"/>
        <v>0</v>
      </c>
      <c r="J46" s="117">
        <f t="shared" si="22"/>
        <v>0</v>
      </c>
      <c r="K46" s="117">
        <f t="shared" si="22"/>
        <v>0</v>
      </c>
      <c r="L46" s="117">
        <f t="shared" si="22"/>
        <v>0</v>
      </c>
      <c r="M46" s="117">
        <f t="shared" si="22"/>
        <v>0</v>
      </c>
      <c r="N46" s="117">
        <f t="shared" si="22"/>
        <v>0</v>
      </c>
      <c r="O46" s="112">
        <f t="shared" si="25"/>
        <v>5171.4457837891387</v>
      </c>
      <c r="R46" s="259" t="str">
        <f t="shared" si="23"/>
        <v>A.Público</v>
      </c>
      <c r="S46" s="116">
        <f t="shared" si="24"/>
        <v>986.13513074712625</v>
      </c>
      <c r="T46" s="117">
        <f t="shared" si="24"/>
        <v>1074.9331781609196</v>
      </c>
      <c r="U46" s="117">
        <f t="shared" si="24"/>
        <v>1231.3336910919536</v>
      </c>
      <c r="V46" s="117">
        <f t="shared" si="24"/>
        <v>1206.7558318965519</v>
      </c>
      <c r="W46" s="117">
        <f t="shared" si="24"/>
        <v>0</v>
      </c>
      <c r="X46" s="117">
        <f t="shared" si="24"/>
        <v>0</v>
      </c>
      <c r="Y46" s="117">
        <f t="shared" si="24"/>
        <v>0</v>
      </c>
      <c r="Z46" s="117">
        <f t="shared" si="24"/>
        <v>0</v>
      </c>
      <c r="AA46" s="117">
        <f t="shared" si="24"/>
        <v>0</v>
      </c>
      <c r="AB46" s="117">
        <f t="shared" si="24"/>
        <v>0</v>
      </c>
      <c r="AC46" s="117">
        <f t="shared" si="24"/>
        <v>0</v>
      </c>
      <c r="AD46" s="117">
        <f t="shared" si="24"/>
        <v>0</v>
      </c>
      <c r="AE46" s="112">
        <f t="shared" si="26"/>
        <v>4499.1578318965512</v>
      </c>
    </row>
    <row r="47" spans="2:33" x14ac:dyDescent="0.25">
      <c r="B47" s="322" t="s">
        <v>22</v>
      </c>
      <c r="C47" s="116">
        <f t="shared" si="22"/>
        <v>607.92455079931301</v>
      </c>
      <c r="D47" s="117">
        <f t="shared" si="22"/>
        <v>346.33426146122332</v>
      </c>
      <c r="E47" s="117">
        <f t="shared" si="22"/>
        <v>500.86181629013066</v>
      </c>
      <c r="F47" s="117">
        <f t="shared" si="22"/>
        <v>488.3196013343902</v>
      </c>
      <c r="G47" s="117">
        <f t="shared" si="22"/>
        <v>0</v>
      </c>
      <c r="H47" s="117">
        <f t="shared" si="22"/>
        <v>0</v>
      </c>
      <c r="I47" s="117">
        <f t="shared" si="22"/>
        <v>0</v>
      </c>
      <c r="J47" s="117">
        <f t="shared" si="22"/>
        <v>0</v>
      </c>
      <c r="K47" s="117">
        <f t="shared" si="22"/>
        <v>0</v>
      </c>
      <c r="L47" s="117">
        <f t="shared" si="22"/>
        <v>0</v>
      </c>
      <c r="M47" s="117">
        <f t="shared" si="22"/>
        <v>0</v>
      </c>
      <c r="N47" s="117">
        <f t="shared" si="22"/>
        <v>0</v>
      </c>
      <c r="O47" s="112">
        <f t="shared" si="25"/>
        <v>1943.4402298850573</v>
      </c>
      <c r="R47" s="259" t="str">
        <f t="shared" si="23"/>
        <v>Otros</v>
      </c>
      <c r="S47" s="116">
        <f t="shared" si="24"/>
        <v>528.89435919540233</v>
      </c>
      <c r="T47" s="117">
        <f t="shared" si="24"/>
        <v>301.3108074712643</v>
      </c>
      <c r="U47" s="117">
        <f t="shared" si="24"/>
        <v>435.74978017241369</v>
      </c>
      <c r="V47" s="117">
        <f t="shared" si="24"/>
        <v>424.83805316091946</v>
      </c>
      <c r="W47" s="117">
        <f t="shared" si="24"/>
        <v>0</v>
      </c>
      <c r="X47" s="117">
        <f t="shared" si="24"/>
        <v>0</v>
      </c>
      <c r="Y47" s="117">
        <f t="shared" si="24"/>
        <v>0</v>
      </c>
      <c r="Z47" s="117">
        <f t="shared" si="24"/>
        <v>0</v>
      </c>
      <c r="AA47" s="117">
        <f t="shared" si="24"/>
        <v>0</v>
      </c>
      <c r="AB47" s="117">
        <f t="shared" si="24"/>
        <v>0</v>
      </c>
      <c r="AC47" s="117">
        <f t="shared" si="24"/>
        <v>0</v>
      </c>
      <c r="AD47" s="117">
        <f t="shared" si="24"/>
        <v>0</v>
      </c>
      <c r="AE47" s="112">
        <f t="shared" si="26"/>
        <v>1690.7929999999997</v>
      </c>
    </row>
    <row r="48" spans="2:33" x14ac:dyDescent="0.25">
      <c r="B48" s="109" t="s">
        <v>14</v>
      </c>
      <c r="C48" s="113">
        <f t="shared" ref="C48:N48" si="27">+SUM(C42:C47)</f>
        <v>17247.757545580662</v>
      </c>
      <c r="D48" s="114">
        <f t="shared" si="27"/>
        <v>16421.856698374952</v>
      </c>
      <c r="E48" s="113">
        <f t="shared" si="27"/>
        <v>17516.165106024571</v>
      </c>
      <c r="F48" s="114">
        <f t="shared" si="27"/>
        <v>17222.786509116133</v>
      </c>
      <c r="G48" s="113">
        <f t="shared" si="27"/>
        <v>0</v>
      </c>
      <c r="H48" s="114">
        <f t="shared" si="27"/>
        <v>0</v>
      </c>
      <c r="I48" s="113">
        <f t="shared" si="27"/>
        <v>0</v>
      </c>
      <c r="J48" s="114">
        <f t="shared" si="27"/>
        <v>0</v>
      </c>
      <c r="K48" s="113">
        <f t="shared" si="27"/>
        <v>0</v>
      </c>
      <c r="L48" s="114">
        <f t="shared" si="27"/>
        <v>0</v>
      </c>
      <c r="M48" s="113">
        <f t="shared" si="27"/>
        <v>0</v>
      </c>
      <c r="N48" s="114">
        <f t="shared" si="27"/>
        <v>0</v>
      </c>
      <c r="O48" s="104">
        <f>+SUM(C48:N48)</f>
        <v>68408.565859096314</v>
      </c>
      <c r="R48" s="109" t="s">
        <v>14</v>
      </c>
      <c r="S48" s="113">
        <f t="shared" ref="S48:AD48" si="28">+SUM(S42:S47)</f>
        <v>15005.549064655177</v>
      </c>
      <c r="T48" s="114">
        <f t="shared" si="28"/>
        <v>14287.015327586207</v>
      </c>
      <c r="U48" s="113">
        <f t="shared" si="28"/>
        <v>15239.063642241377</v>
      </c>
      <c r="V48" s="114">
        <f t="shared" si="28"/>
        <v>14983.824262931033</v>
      </c>
      <c r="W48" s="113">
        <f t="shared" si="28"/>
        <v>0</v>
      </c>
      <c r="X48" s="114">
        <f t="shared" si="28"/>
        <v>0</v>
      </c>
      <c r="Y48" s="113">
        <f t="shared" si="28"/>
        <v>0</v>
      </c>
      <c r="Z48" s="114">
        <f t="shared" si="28"/>
        <v>0</v>
      </c>
      <c r="AA48" s="113">
        <f t="shared" si="28"/>
        <v>0</v>
      </c>
      <c r="AB48" s="114">
        <f t="shared" si="28"/>
        <v>0</v>
      </c>
      <c r="AC48" s="113">
        <f t="shared" si="28"/>
        <v>0</v>
      </c>
      <c r="AD48" s="114">
        <f t="shared" si="28"/>
        <v>0</v>
      </c>
      <c r="AE48" s="104">
        <f>+SUM(S48:AD48)</f>
        <v>59515.452297413794</v>
      </c>
    </row>
    <row r="49" spans="2:31" x14ac:dyDescent="0.25">
      <c r="M49" s="105"/>
    </row>
    <row r="50" spans="2:31" x14ac:dyDescent="0.25">
      <c r="B50" s="108" t="s">
        <v>60</v>
      </c>
      <c r="R50" s="108"/>
    </row>
    <row r="51" spans="2:31" x14ac:dyDescent="0.25">
      <c r="B51" s="108"/>
      <c r="R51" s="108"/>
    </row>
    <row r="52" spans="2:31" x14ac:dyDescent="0.25">
      <c r="B52" s="109" t="s">
        <v>44</v>
      </c>
      <c r="C52" s="109" t="s">
        <v>45</v>
      </c>
      <c r="D52" s="110" t="s">
        <v>46</v>
      </c>
      <c r="E52" s="110" t="s">
        <v>47</v>
      </c>
      <c r="F52" s="110" t="s">
        <v>48</v>
      </c>
      <c r="G52" s="110" t="s">
        <v>49</v>
      </c>
      <c r="H52" s="110" t="s">
        <v>50</v>
      </c>
      <c r="I52" s="110" t="s">
        <v>51</v>
      </c>
      <c r="J52" s="110" t="s">
        <v>52</v>
      </c>
      <c r="K52" s="110" t="s">
        <v>53</v>
      </c>
      <c r="L52" s="110" t="s">
        <v>54</v>
      </c>
      <c r="M52" s="110" t="s">
        <v>55</v>
      </c>
      <c r="N52" s="111" t="s">
        <v>56</v>
      </c>
      <c r="O52" s="107" t="s">
        <v>15</v>
      </c>
      <c r="R52" s="109"/>
      <c r="S52" s="109" t="s">
        <v>2</v>
      </c>
      <c r="T52" s="110" t="s">
        <v>3</v>
      </c>
      <c r="U52" s="110" t="s">
        <v>4</v>
      </c>
      <c r="V52" s="110" t="s">
        <v>5</v>
      </c>
      <c r="W52" s="110" t="s">
        <v>6</v>
      </c>
      <c r="X52" s="110" t="s">
        <v>7</v>
      </c>
      <c r="Y52" s="110" t="s">
        <v>8</v>
      </c>
      <c r="Z52" s="110" t="s">
        <v>9</v>
      </c>
      <c r="AA52" s="110" t="s">
        <v>10</v>
      </c>
      <c r="AB52" s="110" t="s">
        <v>11</v>
      </c>
      <c r="AC52" s="110" t="s">
        <v>12</v>
      </c>
      <c r="AD52" s="111" t="s">
        <v>13</v>
      </c>
      <c r="AE52" s="107" t="s">
        <v>15</v>
      </c>
    </row>
    <row r="53" spans="2:31" x14ac:dyDescent="0.25">
      <c r="B53" s="322" t="s">
        <v>17</v>
      </c>
      <c r="C53" s="116">
        <f t="shared" ref="C53:O59" si="29">+(C31)/C20*100</f>
        <v>99.799639647797207</v>
      </c>
      <c r="D53" s="116">
        <f t="shared" ref="D53:N53" si="30">+(D31)/D20*100</f>
        <v>101.49234681598816</v>
      </c>
      <c r="E53" s="116">
        <f t="shared" si="30"/>
        <v>99.135194705804253</v>
      </c>
      <c r="F53" s="116">
        <f t="shared" si="30"/>
        <v>100.70108215031122</v>
      </c>
      <c r="G53" s="116" t="e">
        <f t="shared" si="30"/>
        <v>#DIV/0!</v>
      </c>
      <c r="H53" s="116" t="e">
        <f t="shared" si="30"/>
        <v>#DIV/0!</v>
      </c>
      <c r="I53" s="116" t="e">
        <f t="shared" si="30"/>
        <v>#DIV/0!</v>
      </c>
      <c r="J53" s="116" t="e">
        <f t="shared" si="30"/>
        <v>#DIV/0!</v>
      </c>
      <c r="K53" s="116" t="e">
        <f t="shared" si="30"/>
        <v>#DIV/0!</v>
      </c>
      <c r="L53" s="116" t="e">
        <f t="shared" si="30"/>
        <v>#DIV/0!</v>
      </c>
      <c r="M53" s="116" t="e">
        <f t="shared" si="30"/>
        <v>#DIV/0!</v>
      </c>
      <c r="N53" s="116" t="e">
        <f t="shared" si="30"/>
        <v>#DIV/0!</v>
      </c>
      <c r="O53" s="115">
        <f t="shared" si="29"/>
        <v>100.25436676898114</v>
      </c>
      <c r="R53" s="259" t="str">
        <f t="shared" ref="R53:R58" si="31">+B53</f>
        <v>Residencial</v>
      </c>
      <c r="S53" s="116">
        <f t="shared" ref="S53:AE53" si="32">+S31/S20*100</f>
        <v>86.825686493583561</v>
      </c>
      <c r="T53" s="116">
        <f t="shared" ref="T53:AD53" si="33">+T31/T20*100</f>
        <v>88.298341729909708</v>
      </c>
      <c r="U53" s="116">
        <f t="shared" si="33"/>
        <v>86.247619394049707</v>
      </c>
      <c r="V53" s="116">
        <f t="shared" si="33"/>
        <v>87.609941470770764</v>
      </c>
      <c r="W53" s="116" t="e">
        <f t="shared" si="33"/>
        <v>#DIV/0!</v>
      </c>
      <c r="X53" s="116" t="e">
        <f t="shared" si="33"/>
        <v>#DIV/0!</v>
      </c>
      <c r="Y53" s="116" t="e">
        <f t="shared" si="33"/>
        <v>#DIV/0!</v>
      </c>
      <c r="Z53" s="116" t="e">
        <f t="shared" si="33"/>
        <v>#DIV/0!</v>
      </c>
      <c r="AA53" s="116" t="e">
        <f t="shared" si="33"/>
        <v>#DIV/0!</v>
      </c>
      <c r="AB53" s="116" t="e">
        <f t="shared" si="33"/>
        <v>#DIV/0!</v>
      </c>
      <c r="AC53" s="116" t="e">
        <f t="shared" si="33"/>
        <v>#DIV/0!</v>
      </c>
      <c r="AD53" s="116" t="e">
        <f t="shared" si="33"/>
        <v>#DIV/0!</v>
      </c>
      <c r="AE53" s="112">
        <f t="shared" si="32"/>
        <v>87.221299089013598</v>
      </c>
    </row>
    <row r="54" spans="2:31" x14ac:dyDescent="0.25">
      <c r="B54" s="322" t="s">
        <v>18</v>
      </c>
      <c r="C54" s="116">
        <f t="shared" ref="C54:N54" si="34">+(C32)/C21*100</f>
        <v>143.10075972419628</v>
      </c>
      <c r="D54" s="116">
        <f t="shared" si="34"/>
        <v>145.65162220746893</v>
      </c>
      <c r="E54" s="116">
        <f t="shared" si="34"/>
        <v>140.64220411613874</v>
      </c>
      <c r="F54" s="116">
        <f t="shared" si="34"/>
        <v>141.87764985838237</v>
      </c>
      <c r="G54" s="116" t="e">
        <f t="shared" si="34"/>
        <v>#DIV/0!</v>
      </c>
      <c r="H54" s="116" t="e">
        <f t="shared" si="34"/>
        <v>#DIV/0!</v>
      </c>
      <c r="I54" s="116" t="e">
        <f t="shared" si="34"/>
        <v>#DIV/0!</v>
      </c>
      <c r="J54" s="116" t="e">
        <f t="shared" si="34"/>
        <v>#DIV/0!</v>
      </c>
      <c r="K54" s="116" t="e">
        <f t="shared" si="34"/>
        <v>#DIV/0!</v>
      </c>
      <c r="L54" s="116" t="e">
        <f t="shared" si="34"/>
        <v>#DIV/0!</v>
      </c>
      <c r="M54" s="116" t="e">
        <f t="shared" si="34"/>
        <v>#DIV/0!</v>
      </c>
      <c r="N54" s="116" t="e">
        <f t="shared" si="34"/>
        <v>#DIV/0!</v>
      </c>
      <c r="O54" s="115">
        <f t="shared" si="29"/>
        <v>142.7629393279143</v>
      </c>
      <c r="R54" s="259" t="str">
        <f t="shared" si="31"/>
        <v>General</v>
      </c>
      <c r="S54" s="116">
        <f t="shared" ref="S54:AE54" si="35">+S32/S21*100</f>
        <v>124.49766096005075</v>
      </c>
      <c r="T54" s="116">
        <f t="shared" si="35"/>
        <v>126.71691132049799</v>
      </c>
      <c r="U54" s="116">
        <f t="shared" si="35"/>
        <v>122.35871758104071</v>
      </c>
      <c r="V54" s="116">
        <f t="shared" si="35"/>
        <v>123.43355537679265</v>
      </c>
      <c r="W54" s="116" t="e">
        <f t="shared" si="35"/>
        <v>#DIV/0!</v>
      </c>
      <c r="X54" s="116" t="e">
        <f t="shared" si="35"/>
        <v>#DIV/0!</v>
      </c>
      <c r="Y54" s="116" t="e">
        <f t="shared" si="35"/>
        <v>#DIV/0!</v>
      </c>
      <c r="Z54" s="116" t="e">
        <f t="shared" si="35"/>
        <v>#DIV/0!</v>
      </c>
      <c r="AA54" s="116" t="e">
        <f t="shared" si="35"/>
        <v>#DIV/0!</v>
      </c>
      <c r="AB54" s="116" t="e">
        <f t="shared" si="35"/>
        <v>#DIV/0!</v>
      </c>
      <c r="AC54" s="116" t="e">
        <f t="shared" si="35"/>
        <v>#DIV/0!</v>
      </c>
      <c r="AD54" s="116" t="e">
        <f t="shared" si="35"/>
        <v>#DIV/0!</v>
      </c>
      <c r="AE54" s="112">
        <f t="shared" si="35"/>
        <v>124.20375721528542</v>
      </c>
    </row>
    <row r="55" spans="2:31" x14ac:dyDescent="0.25">
      <c r="B55" s="322" t="s">
        <v>19</v>
      </c>
      <c r="C55" s="116">
        <f t="shared" ref="C55:N55" si="36">+(C33)/C22*100</f>
        <v>73.392122123090559</v>
      </c>
      <c r="D55" s="116">
        <f t="shared" si="36"/>
        <v>73.963347016133866</v>
      </c>
      <c r="E55" s="116">
        <f t="shared" si="36"/>
        <v>77.564408334329769</v>
      </c>
      <c r="F55" s="116">
        <f t="shared" si="36"/>
        <v>74.965932619040117</v>
      </c>
      <c r="G55" s="116" t="e">
        <f t="shared" si="36"/>
        <v>#DIV/0!</v>
      </c>
      <c r="H55" s="116" t="e">
        <f t="shared" si="36"/>
        <v>#DIV/0!</v>
      </c>
      <c r="I55" s="116" t="e">
        <f t="shared" si="36"/>
        <v>#DIV/0!</v>
      </c>
      <c r="J55" s="116" t="e">
        <f t="shared" si="36"/>
        <v>#DIV/0!</v>
      </c>
      <c r="K55" s="116" t="e">
        <f t="shared" si="36"/>
        <v>#DIV/0!</v>
      </c>
      <c r="L55" s="116" t="e">
        <f t="shared" si="36"/>
        <v>#DIV/0!</v>
      </c>
      <c r="M55" s="116" t="e">
        <f t="shared" si="36"/>
        <v>#DIV/0!</v>
      </c>
      <c r="N55" s="116" t="e">
        <f t="shared" si="36"/>
        <v>#DIV/0!</v>
      </c>
      <c r="O55" s="115">
        <f t="shared" si="29"/>
        <v>74.967231850736411</v>
      </c>
      <c r="R55" s="259" t="str">
        <f t="shared" si="31"/>
        <v>Industrial</v>
      </c>
      <c r="S55" s="116">
        <f t="shared" ref="S55:AE55" si="37">+S33/S22*100</f>
        <v>63.851146247088799</v>
      </c>
      <c r="T55" s="116">
        <f t="shared" si="37"/>
        <v>64.348111904036472</v>
      </c>
      <c r="U55" s="116">
        <f t="shared" si="37"/>
        <v>67.48103525086691</v>
      </c>
      <c r="V55" s="116">
        <f t="shared" si="37"/>
        <v>65.220361378564903</v>
      </c>
      <c r="W55" s="116" t="e">
        <f t="shared" si="37"/>
        <v>#DIV/0!</v>
      </c>
      <c r="X55" s="116" t="e">
        <f t="shared" si="37"/>
        <v>#DIV/0!</v>
      </c>
      <c r="Y55" s="116" t="e">
        <f t="shared" si="37"/>
        <v>#DIV/0!</v>
      </c>
      <c r="Z55" s="116" t="e">
        <f t="shared" si="37"/>
        <v>#DIV/0!</v>
      </c>
      <c r="AA55" s="116" t="e">
        <f t="shared" si="37"/>
        <v>#DIV/0!</v>
      </c>
      <c r="AB55" s="116" t="e">
        <f t="shared" si="37"/>
        <v>#DIV/0!</v>
      </c>
      <c r="AC55" s="116" t="e">
        <f t="shared" si="37"/>
        <v>#DIV/0!</v>
      </c>
      <c r="AD55" s="116" t="e">
        <f t="shared" si="37"/>
        <v>#DIV/0!</v>
      </c>
      <c r="AE55" s="112">
        <f t="shared" si="37"/>
        <v>65.221491710140654</v>
      </c>
    </row>
    <row r="56" spans="2:31" x14ac:dyDescent="0.25">
      <c r="B56" s="322" t="s">
        <v>20</v>
      </c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5"/>
      <c r="R56" s="259" t="str">
        <f t="shared" si="31"/>
        <v>Mineria</v>
      </c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2"/>
    </row>
    <row r="57" spans="2:31" x14ac:dyDescent="0.25">
      <c r="B57" s="322" t="s">
        <v>121</v>
      </c>
      <c r="C57" s="116">
        <f t="shared" ref="C57:N57" si="38">+(C35)/C24*100</f>
        <v>110.20653834156316</v>
      </c>
      <c r="D57" s="116">
        <f t="shared" si="38"/>
        <v>102.46288945065108</v>
      </c>
      <c r="E57" s="116">
        <f t="shared" si="38"/>
        <v>103.42031873483057</v>
      </c>
      <c r="F57" s="116">
        <f t="shared" si="38"/>
        <v>104.18487551534967</v>
      </c>
      <c r="G57" s="116" t="e">
        <f t="shared" si="38"/>
        <v>#DIV/0!</v>
      </c>
      <c r="H57" s="116" t="e">
        <f t="shared" si="38"/>
        <v>#DIV/0!</v>
      </c>
      <c r="I57" s="116" t="e">
        <f t="shared" si="38"/>
        <v>#DIV/0!</v>
      </c>
      <c r="J57" s="116" t="e">
        <f t="shared" si="38"/>
        <v>#DIV/0!</v>
      </c>
      <c r="K57" s="116" t="e">
        <f t="shared" si="38"/>
        <v>#DIV/0!</v>
      </c>
      <c r="L57" s="116" t="e">
        <f t="shared" si="38"/>
        <v>#DIV/0!</v>
      </c>
      <c r="M57" s="116" t="e">
        <f t="shared" si="38"/>
        <v>#DIV/0!</v>
      </c>
      <c r="N57" s="116" t="e">
        <f t="shared" si="38"/>
        <v>#DIV/0!</v>
      </c>
      <c r="O57" s="115">
        <f t="shared" ref="O57" si="39">+(O35)/O24*100</f>
        <v>104.80717520523824</v>
      </c>
      <c r="R57" s="259" t="str">
        <f t="shared" si="31"/>
        <v>A.Público</v>
      </c>
      <c r="S57" s="116">
        <f t="shared" ref="S57:AE57" si="40">+S35/S24*100</f>
        <v>95.879688357159949</v>
      </c>
      <c r="T57" s="116">
        <f t="shared" si="40"/>
        <v>89.14271382206644</v>
      </c>
      <c r="U57" s="116">
        <f t="shared" si="40"/>
        <v>89.975677299302603</v>
      </c>
      <c r="V57" s="116">
        <f t="shared" si="40"/>
        <v>90.640841698354208</v>
      </c>
      <c r="W57" s="116" t="e">
        <f t="shared" si="40"/>
        <v>#DIV/0!</v>
      </c>
      <c r="X57" s="116" t="e">
        <f t="shared" si="40"/>
        <v>#DIV/0!</v>
      </c>
      <c r="Y57" s="116" t="e">
        <f t="shared" si="40"/>
        <v>#DIV/0!</v>
      </c>
      <c r="Z57" s="116" t="e">
        <f t="shared" si="40"/>
        <v>#DIV/0!</v>
      </c>
      <c r="AA57" s="116" t="e">
        <f t="shared" si="40"/>
        <v>#DIV/0!</v>
      </c>
      <c r="AB57" s="116" t="e">
        <f t="shared" si="40"/>
        <v>#DIV/0!</v>
      </c>
      <c r="AC57" s="116" t="e">
        <f t="shared" si="40"/>
        <v>#DIV/0!</v>
      </c>
      <c r="AD57" s="116" t="e">
        <f t="shared" si="40"/>
        <v>#DIV/0!</v>
      </c>
      <c r="AE57" s="112">
        <f t="shared" si="40"/>
        <v>91.182242428557259</v>
      </c>
    </row>
    <row r="58" spans="2:31" x14ac:dyDescent="0.25">
      <c r="B58" s="322" t="s">
        <v>22</v>
      </c>
      <c r="C58" s="116">
        <f t="shared" ref="C58:N58" si="41">+(C36)/C25*100</f>
        <v>60.952122229231861</v>
      </c>
      <c r="D58" s="116">
        <f t="shared" si="41"/>
        <v>70.310468351529053</v>
      </c>
      <c r="E58" s="116">
        <f t="shared" si="41"/>
        <v>72.795594263475195</v>
      </c>
      <c r="F58" s="116">
        <f t="shared" si="41"/>
        <v>73.297143435177119</v>
      </c>
      <c r="G58" s="116" t="e">
        <f t="shared" si="41"/>
        <v>#DIV/0!</v>
      </c>
      <c r="H58" s="116" t="e">
        <f t="shared" si="41"/>
        <v>#DIV/0!</v>
      </c>
      <c r="I58" s="116" t="e">
        <f t="shared" si="41"/>
        <v>#DIV/0!</v>
      </c>
      <c r="J58" s="116" t="e">
        <f t="shared" si="41"/>
        <v>#DIV/0!</v>
      </c>
      <c r="K58" s="116" t="e">
        <f t="shared" si="41"/>
        <v>#DIV/0!</v>
      </c>
      <c r="L58" s="116" t="e">
        <f t="shared" si="41"/>
        <v>#DIV/0!</v>
      </c>
      <c r="M58" s="116" t="e">
        <f t="shared" si="41"/>
        <v>#DIV/0!</v>
      </c>
      <c r="N58" s="116" t="e">
        <f t="shared" si="41"/>
        <v>#DIV/0!</v>
      </c>
      <c r="O58" s="115">
        <f t="shared" ref="O58" si="42">+(O36)/O25*100</f>
        <v>68.329540316039669</v>
      </c>
      <c r="R58" s="259" t="str">
        <f t="shared" si="31"/>
        <v>Otros</v>
      </c>
      <c r="S58" s="116">
        <f t="shared" ref="S58:AE58" si="43">+S36/S25*100</f>
        <v>53.028346339431721</v>
      </c>
      <c r="T58" s="116">
        <f t="shared" si="43"/>
        <v>61.17010746583027</v>
      </c>
      <c r="U58" s="116">
        <f t="shared" si="43"/>
        <v>63.332167009223419</v>
      </c>
      <c r="V58" s="116">
        <f t="shared" si="43"/>
        <v>63.768514788604094</v>
      </c>
      <c r="W58" s="116" t="e">
        <f t="shared" si="43"/>
        <v>#DIV/0!</v>
      </c>
      <c r="X58" s="116" t="e">
        <f t="shared" si="43"/>
        <v>#DIV/0!</v>
      </c>
      <c r="Y58" s="116" t="e">
        <f t="shared" si="43"/>
        <v>#DIV/0!</v>
      </c>
      <c r="Z58" s="116" t="e">
        <f t="shared" si="43"/>
        <v>#DIV/0!</v>
      </c>
      <c r="AA58" s="116" t="e">
        <f t="shared" si="43"/>
        <v>#DIV/0!</v>
      </c>
      <c r="AB58" s="116" t="e">
        <f t="shared" si="43"/>
        <v>#DIV/0!</v>
      </c>
      <c r="AC58" s="116" t="e">
        <f t="shared" si="43"/>
        <v>#DIV/0!</v>
      </c>
      <c r="AD58" s="116" t="e">
        <f t="shared" si="43"/>
        <v>#DIV/0!</v>
      </c>
      <c r="AE58" s="112">
        <f t="shared" si="43"/>
        <v>59.446700074954521</v>
      </c>
    </row>
    <row r="59" spans="2:31" x14ac:dyDescent="0.25">
      <c r="B59" s="109" t="s">
        <v>14</v>
      </c>
      <c r="C59" s="113">
        <f t="shared" si="29"/>
        <v>99.61458928026255</v>
      </c>
      <c r="D59" s="114">
        <f t="shared" si="29"/>
        <v>101.98707617910034</v>
      </c>
      <c r="E59" s="114">
        <f t="shared" si="29"/>
        <v>101.16843573990724</v>
      </c>
      <c r="F59" s="114">
        <f t="shared" si="29"/>
        <v>100.84924163766438</v>
      </c>
      <c r="G59" s="114" t="e">
        <f t="shared" si="29"/>
        <v>#DIV/0!</v>
      </c>
      <c r="H59" s="114" t="e">
        <f t="shared" si="29"/>
        <v>#DIV/0!</v>
      </c>
      <c r="I59" s="114" t="e">
        <f t="shared" si="29"/>
        <v>#DIV/0!</v>
      </c>
      <c r="J59" s="114" t="e">
        <f t="shared" si="29"/>
        <v>#DIV/0!</v>
      </c>
      <c r="K59" s="114" t="e">
        <f t="shared" si="29"/>
        <v>#DIV/0!</v>
      </c>
      <c r="L59" s="114" t="e">
        <f t="shared" si="29"/>
        <v>#DIV/0!</v>
      </c>
      <c r="M59" s="114" t="e">
        <f t="shared" si="29"/>
        <v>#DIV/0!</v>
      </c>
      <c r="N59" s="114" t="e">
        <f t="shared" si="29"/>
        <v>#DIV/0!</v>
      </c>
      <c r="O59" s="104">
        <f>+(O37)/O26*100</f>
        <v>100.8856739957388</v>
      </c>
      <c r="R59" s="109" t="s">
        <v>14</v>
      </c>
      <c r="S59" s="113">
        <f t="shared" ref="S59:AE59" si="44">+S37/S26*100</f>
        <v>86.664692673828412</v>
      </c>
      <c r="T59" s="114">
        <f t="shared" si="44"/>
        <v>88.728756275817304</v>
      </c>
      <c r="U59" s="114">
        <f t="shared" si="44"/>
        <v>88.016539093719288</v>
      </c>
      <c r="V59" s="114">
        <f t="shared" si="44"/>
        <v>87.738840224768026</v>
      </c>
      <c r="W59" s="114" t="e">
        <f t="shared" si="44"/>
        <v>#DIV/0!</v>
      </c>
      <c r="X59" s="114" t="e">
        <f t="shared" si="44"/>
        <v>#DIV/0!</v>
      </c>
      <c r="Y59" s="114" t="e">
        <f t="shared" si="44"/>
        <v>#DIV/0!</v>
      </c>
      <c r="Z59" s="114" t="e">
        <f t="shared" si="44"/>
        <v>#DIV/0!</v>
      </c>
      <c r="AA59" s="114" t="e">
        <f t="shared" si="44"/>
        <v>#DIV/0!</v>
      </c>
      <c r="AB59" s="114" t="e">
        <f t="shared" si="44"/>
        <v>#DIV/0!</v>
      </c>
      <c r="AC59" s="114" t="e">
        <f t="shared" si="44"/>
        <v>#DIV/0!</v>
      </c>
      <c r="AD59" s="114" t="e">
        <f t="shared" si="44"/>
        <v>#DIV/0!</v>
      </c>
      <c r="AE59" s="104">
        <f t="shared" si="44"/>
        <v>87.770536376292767</v>
      </c>
    </row>
    <row r="61" spans="2:31" x14ac:dyDescent="0.25">
      <c r="B61" s="108" t="s">
        <v>61</v>
      </c>
      <c r="R61" s="108" t="s">
        <v>133</v>
      </c>
    </row>
    <row r="62" spans="2:31" x14ac:dyDescent="0.25">
      <c r="B62" s="108"/>
      <c r="R62" s="108"/>
    </row>
    <row r="63" spans="2:31" x14ac:dyDescent="0.25">
      <c r="B63" s="109" t="s">
        <v>44</v>
      </c>
      <c r="C63" s="109" t="s">
        <v>45</v>
      </c>
      <c r="D63" s="110" t="s">
        <v>46</v>
      </c>
      <c r="E63" s="110" t="s">
        <v>47</v>
      </c>
      <c r="F63" s="110" t="s">
        <v>48</v>
      </c>
      <c r="G63" s="110" t="s">
        <v>49</v>
      </c>
      <c r="H63" s="110" t="s">
        <v>50</v>
      </c>
      <c r="I63" s="110" t="s">
        <v>51</v>
      </c>
      <c r="J63" s="110" t="s">
        <v>52</v>
      </c>
      <c r="K63" s="110" t="s">
        <v>53</v>
      </c>
      <c r="L63" s="110" t="s">
        <v>54</v>
      </c>
      <c r="M63" s="110" t="s">
        <v>55</v>
      </c>
      <c r="N63" s="111" t="s">
        <v>56</v>
      </c>
      <c r="O63" s="107" t="s">
        <v>15</v>
      </c>
      <c r="R63" s="109"/>
      <c r="S63" s="109" t="s">
        <v>2</v>
      </c>
      <c r="T63" s="110" t="s">
        <v>3</v>
      </c>
      <c r="U63" s="110" t="s">
        <v>4</v>
      </c>
      <c r="V63" s="110" t="s">
        <v>5</v>
      </c>
      <c r="W63" s="110" t="s">
        <v>6</v>
      </c>
      <c r="X63" s="110" t="s">
        <v>7</v>
      </c>
      <c r="Y63" s="110" t="s">
        <v>8</v>
      </c>
      <c r="Z63" s="110" t="s">
        <v>9</v>
      </c>
      <c r="AA63" s="110" t="s">
        <v>10</v>
      </c>
      <c r="AB63" s="110" t="s">
        <v>11</v>
      </c>
      <c r="AC63" s="110" t="s">
        <v>12</v>
      </c>
      <c r="AD63" s="111" t="s">
        <v>13</v>
      </c>
      <c r="AE63" s="107" t="s">
        <v>15</v>
      </c>
    </row>
    <row r="64" spans="2:31" x14ac:dyDescent="0.25">
      <c r="B64" s="322" t="s">
        <v>17</v>
      </c>
      <c r="C64" s="116">
        <f t="shared" ref="C64:O70" si="45">+C42/C20*100</f>
        <v>14.339028685028332</v>
      </c>
      <c r="D64" s="117">
        <f t="shared" si="45"/>
        <v>14.582233737929334</v>
      </c>
      <c r="E64" s="117">
        <f t="shared" si="45"/>
        <v>14.243562457730496</v>
      </c>
      <c r="F64" s="117">
        <f t="shared" si="45"/>
        <v>14.468546285964253</v>
      </c>
      <c r="G64" s="117" t="e">
        <f t="shared" si="45"/>
        <v>#DIV/0!</v>
      </c>
      <c r="H64" s="117" t="e">
        <f t="shared" si="45"/>
        <v>#DIV/0!</v>
      </c>
      <c r="I64" s="117" t="e">
        <f t="shared" si="45"/>
        <v>#DIV/0!</v>
      </c>
      <c r="J64" s="117" t="e">
        <f t="shared" si="45"/>
        <v>#DIV/0!</v>
      </c>
      <c r="K64" s="117" t="e">
        <f t="shared" si="45"/>
        <v>#DIV/0!</v>
      </c>
      <c r="L64" s="117" t="e">
        <f t="shared" si="45"/>
        <v>#DIV/0!</v>
      </c>
      <c r="M64" s="117" t="e">
        <f t="shared" si="45"/>
        <v>#DIV/0!</v>
      </c>
      <c r="N64" s="117" t="e">
        <f t="shared" si="45"/>
        <v>#DIV/0!</v>
      </c>
      <c r="O64" s="112">
        <f t="shared" si="45"/>
        <v>14.404363041520279</v>
      </c>
      <c r="R64" s="259" t="str">
        <f>+B64</f>
        <v>Residencial</v>
      </c>
      <c r="S64" s="116">
        <f t="shared" ref="S64:AE70" si="46">+S42/S20*100</f>
        <v>12.474954955974651</v>
      </c>
      <c r="T64" s="116">
        <f t="shared" si="46"/>
        <v>12.68654335199852</v>
      </c>
      <c r="U64" s="116">
        <f t="shared" si="46"/>
        <v>12.391899338225532</v>
      </c>
      <c r="V64" s="116">
        <f t="shared" si="46"/>
        <v>12.587635268788903</v>
      </c>
      <c r="W64" s="116" t="e">
        <f t="shared" si="46"/>
        <v>#DIV/0!</v>
      </c>
      <c r="X64" s="116" t="e">
        <f t="shared" si="46"/>
        <v>#DIV/0!</v>
      </c>
      <c r="Y64" s="116" t="e">
        <f t="shared" si="46"/>
        <v>#DIV/0!</v>
      </c>
      <c r="Z64" s="116" t="e">
        <f t="shared" si="46"/>
        <v>#DIV/0!</v>
      </c>
      <c r="AA64" s="116" t="e">
        <f t="shared" si="46"/>
        <v>#DIV/0!</v>
      </c>
      <c r="AB64" s="116" t="e">
        <f t="shared" si="46"/>
        <v>#DIV/0!</v>
      </c>
      <c r="AC64" s="116" t="e">
        <f t="shared" si="46"/>
        <v>#DIV/0!</v>
      </c>
      <c r="AD64" s="116" t="e">
        <f t="shared" si="46"/>
        <v>#DIV/0!</v>
      </c>
      <c r="AE64" s="112">
        <f t="shared" si="46"/>
        <v>12.531795846122643</v>
      </c>
    </row>
    <row r="65" spans="2:31" x14ac:dyDescent="0.25">
      <c r="B65" s="322" t="s">
        <v>18</v>
      </c>
      <c r="C65" s="116">
        <f t="shared" si="45"/>
        <v>20.560453983361533</v>
      </c>
      <c r="D65" s="117">
        <f t="shared" si="45"/>
        <v>20.926957213716797</v>
      </c>
      <c r="E65" s="117">
        <f t="shared" si="45"/>
        <v>20.207213235077408</v>
      </c>
      <c r="F65" s="117">
        <f t="shared" si="45"/>
        <v>20.384719807238845</v>
      </c>
      <c r="G65" s="117" t="e">
        <f t="shared" si="45"/>
        <v>#DIV/0!</v>
      </c>
      <c r="H65" s="117" t="e">
        <f t="shared" si="45"/>
        <v>#DIV/0!</v>
      </c>
      <c r="I65" s="117" t="e">
        <f t="shared" si="45"/>
        <v>#DIV/0!</v>
      </c>
      <c r="J65" s="117" t="e">
        <f t="shared" si="45"/>
        <v>#DIV/0!</v>
      </c>
      <c r="K65" s="117" t="e">
        <f t="shared" si="45"/>
        <v>#DIV/0!</v>
      </c>
      <c r="L65" s="117" t="e">
        <f t="shared" si="45"/>
        <v>#DIV/0!</v>
      </c>
      <c r="M65" s="117" t="e">
        <f t="shared" si="45"/>
        <v>#DIV/0!</v>
      </c>
      <c r="N65" s="117" t="e">
        <f t="shared" si="45"/>
        <v>#DIV/0!</v>
      </c>
      <c r="O65" s="112">
        <f t="shared" si="45"/>
        <v>20.511916570102624</v>
      </c>
      <c r="R65" s="259" t="str">
        <f>+B65</f>
        <v>General</v>
      </c>
      <c r="S65" s="116">
        <f t="shared" si="46"/>
        <v>17.887594965524535</v>
      </c>
      <c r="T65" s="116">
        <f t="shared" si="46"/>
        <v>18.206452775933617</v>
      </c>
      <c r="U65" s="116">
        <f t="shared" si="46"/>
        <v>17.580275514517343</v>
      </c>
      <c r="V65" s="116">
        <f t="shared" si="46"/>
        <v>17.734706232297796</v>
      </c>
      <c r="W65" s="116" t="e">
        <f t="shared" si="46"/>
        <v>#DIV/0!</v>
      </c>
      <c r="X65" s="116" t="e">
        <f t="shared" si="46"/>
        <v>#DIV/0!</v>
      </c>
      <c r="Y65" s="116" t="e">
        <f t="shared" si="46"/>
        <v>#DIV/0!</v>
      </c>
      <c r="Z65" s="116" t="e">
        <f t="shared" si="46"/>
        <v>#DIV/0!</v>
      </c>
      <c r="AA65" s="116" t="e">
        <f t="shared" si="46"/>
        <v>#DIV/0!</v>
      </c>
      <c r="AB65" s="116" t="e">
        <f t="shared" si="46"/>
        <v>#DIV/0!</v>
      </c>
      <c r="AC65" s="116" t="e">
        <f t="shared" si="46"/>
        <v>#DIV/0!</v>
      </c>
      <c r="AD65" s="116" t="e">
        <f t="shared" si="46"/>
        <v>#DIV/0!</v>
      </c>
      <c r="AE65" s="112">
        <f t="shared" si="46"/>
        <v>17.845367415989287</v>
      </c>
    </row>
    <row r="66" spans="2:31" x14ac:dyDescent="0.25">
      <c r="B66" s="322" t="s">
        <v>19</v>
      </c>
      <c r="C66" s="116">
        <f t="shared" si="45"/>
        <v>10.544845132627955</v>
      </c>
      <c r="D66" s="117">
        <f t="shared" si="45"/>
        <v>10.626917674731878</v>
      </c>
      <c r="E66" s="117">
        <f t="shared" si="45"/>
        <v>11.144311542288762</v>
      </c>
      <c r="F66" s="117">
        <f t="shared" si="45"/>
        <v>10.770967330321856</v>
      </c>
      <c r="G66" s="117" t="e">
        <f t="shared" si="45"/>
        <v>#DIV/0!</v>
      </c>
      <c r="H66" s="117" t="e">
        <f t="shared" si="45"/>
        <v>#DIV/0!</v>
      </c>
      <c r="I66" s="117" t="e">
        <f t="shared" si="45"/>
        <v>#DIV/0!</v>
      </c>
      <c r="J66" s="117" t="e">
        <f t="shared" si="45"/>
        <v>#DIV/0!</v>
      </c>
      <c r="K66" s="117" t="e">
        <f t="shared" si="45"/>
        <v>#DIV/0!</v>
      </c>
      <c r="L66" s="117" t="e">
        <f t="shared" si="45"/>
        <v>#DIV/0!</v>
      </c>
      <c r="M66" s="117" t="e">
        <f t="shared" si="45"/>
        <v>#DIV/0!</v>
      </c>
      <c r="N66" s="117" t="e">
        <f t="shared" si="45"/>
        <v>#DIV/0!</v>
      </c>
      <c r="O66" s="112">
        <f t="shared" ref="O66" si="47">+O44/O22*100</f>
        <v>10.771154001542586</v>
      </c>
      <c r="R66" s="259" t="str">
        <f t="shared" ref="R66:R69" si="48">+B66</f>
        <v>Industrial</v>
      </c>
      <c r="S66" s="116">
        <f t="shared" si="46"/>
        <v>9.1740152653863198</v>
      </c>
      <c r="T66" s="116">
        <f t="shared" si="46"/>
        <v>9.2454183770167333</v>
      </c>
      <c r="U66" s="116">
        <f t="shared" si="46"/>
        <v>9.6955510417912212</v>
      </c>
      <c r="V66" s="116">
        <f t="shared" si="46"/>
        <v>9.3707415773800147</v>
      </c>
      <c r="W66" s="116" t="e">
        <f t="shared" si="46"/>
        <v>#DIV/0!</v>
      </c>
      <c r="X66" s="116" t="e">
        <f t="shared" si="46"/>
        <v>#DIV/0!</v>
      </c>
      <c r="Y66" s="116" t="e">
        <f t="shared" si="46"/>
        <v>#DIV/0!</v>
      </c>
      <c r="Z66" s="116" t="e">
        <f t="shared" si="46"/>
        <v>#DIV/0!</v>
      </c>
      <c r="AA66" s="116" t="e">
        <f t="shared" si="46"/>
        <v>#DIV/0!</v>
      </c>
      <c r="AB66" s="116" t="e">
        <f t="shared" si="46"/>
        <v>#DIV/0!</v>
      </c>
      <c r="AC66" s="116" t="e">
        <f t="shared" si="46"/>
        <v>#DIV/0!</v>
      </c>
      <c r="AD66" s="116" t="e">
        <f t="shared" si="46"/>
        <v>#DIV/0!</v>
      </c>
      <c r="AE66" s="112">
        <f t="shared" si="46"/>
        <v>9.3709039813420514</v>
      </c>
    </row>
    <row r="67" spans="2:31" x14ac:dyDescent="0.25">
      <c r="B67" s="322" t="s">
        <v>20</v>
      </c>
      <c r="C67" s="116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2"/>
      <c r="R67" s="259" t="str">
        <f t="shared" si="48"/>
        <v>Mineria</v>
      </c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2"/>
    </row>
    <row r="68" spans="2:31" x14ac:dyDescent="0.25">
      <c r="B68" s="322" t="s">
        <v>121</v>
      </c>
      <c r="C68" s="116">
        <f t="shared" si="45"/>
        <v>15.83427275022459</v>
      </c>
      <c r="D68" s="117">
        <f t="shared" si="45"/>
        <v>14.721679518771708</v>
      </c>
      <c r="E68" s="117">
        <f t="shared" si="45"/>
        <v>14.85924119753313</v>
      </c>
      <c r="F68" s="117">
        <f t="shared" si="45"/>
        <v>14.969091309676674</v>
      </c>
      <c r="G68" s="117" t="e">
        <f t="shared" si="45"/>
        <v>#DIV/0!</v>
      </c>
      <c r="H68" s="117" t="e">
        <f t="shared" si="45"/>
        <v>#DIV/0!</v>
      </c>
      <c r="I68" s="117" t="e">
        <f t="shared" si="45"/>
        <v>#DIV/0!</v>
      </c>
      <c r="J68" s="117" t="e">
        <f t="shared" si="45"/>
        <v>#DIV/0!</v>
      </c>
      <c r="K68" s="117" t="e">
        <f t="shared" si="45"/>
        <v>#DIV/0!</v>
      </c>
      <c r="L68" s="117" t="e">
        <f t="shared" si="45"/>
        <v>#DIV/0!</v>
      </c>
      <c r="M68" s="117" t="e">
        <f t="shared" si="45"/>
        <v>#DIV/0!</v>
      </c>
      <c r="N68" s="117" t="e">
        <f t="shared" si="45"/>
        <v>#DIV/0!</v>
      </c>
      <c r="O68" s="112">
        <f t="shared" ref="O68" si="49">+O46/O24*100</f>
        <v>15.058502184660663</v>
      </c>
      <c r="R68" s="259" t="str">
        <f t="shared" si="48"/>
        <v>A.Público</v>
      </c>
      <c r="S68" s="116">
        <f t="shared" si="46"/>
        <v>13.775817292695395</v>
      </c>
      <c r="T68" s="116">
        <f t="shared" si="46"/>
        <v>12.807861181331385</v>
      </c>
      <c r="U68" s="116">
        <f t="shared" si="46"/>
        <v>12.927539841853822</v>
      </c>
      <c r="V68" s="116">
        <f t="shared" si="46"/>
        <v>13.023109439418709</v>
      </c>
      <c r="W68" s="116" t="e">
        <f t="shared" si="46"/>
        <v>#DIV/0!</v>
      </c>
      <c r="X68" s="116" t="e">
        <f t="shared" si="46"/>
        <v>#DIV/0!</v>
      </c>
      <c r="Y68" s="116" t="e">
        <f t="shared" si="46"/>
        <v>#DIV/0!</v>
      </c>
      <c r="Z68" s="116" t="e">
        <f t="shared" si="46"/>
        <v>#DIV/0!</v>
      </c>
      <c r="AA68" s="116" t="e">
        <f t="shared" si="46"/>
        <v>#DIV/0!</v>
      </c>
      <c r="AB68" s="116" t="e">
        <f t="shared" si="46"/>
        <v>#DIV/0!</v>
      </c>
      <c r="AC68" s="116" t="e">
        <f t="shared" si="46"/>
        <v>#DIV/0!</v>
      </c>
      <c r="AD68" s="116" t="e">
        <f t="shared" si="46"/>
        <v>#DIV/0!</v>
      </c>
      <c r="AE68" s="112">
        <f t="shared" si="46"/>
        <v>13.10089690065478</v>
      </c>
    </row>
    <row r="69" spans="2:31" x14ac:dyDescent="0.25">
      <c r="B69" s="322" t="s">
        <v>22</v>
      </c>
      <c r="C69" s="116">
        <f>+C47/C25*100</f>
        <v>8.7574888260390598</v>
      </c>
      <c r="D69" s="117">
        <f t="shared" si="45"/>
        <v>10.102078786139232</v>
      </c>
      <c r="E69" s="117">
        <f t="shared" si="45"/>
        <v>10.459137106821148</v>
      </c>
      <c r="F69" s="117">
        <f t="shared" si="45"/>
        <v>10.531198769422</v>
      </c>
      <c r="G69" s="117" t="e">
        <f t="shared" si="45"/>
        <v>#DIV/0!</v>
      </c>
      <c r="H69" s="117" t="e">
        <f t="shared" si="45"/>
        <v>#DIV/0!</v>
      </c>
      <c r="I69" s="117" t="e">
        <f t="shared" si="45"/>
        <v>#DIV/0!</v>
      </c>
      <c r="J69" s="117" t="e">
        <f t="shared" si="45"/>
        <v>#DIV/0!</v>
      </c>
      <c r="K69" s="117" t="e">
        <f t="shared" si="45"/>
        <v>#DIV/0!</v>
      </c>
      <c r="L69" s="117" t="e">
        <f t="shared" si="45"/>
        <v>#DIV/0!</v>
      </c>
      <c r="M69" s="117" t="e">
        <f t="shared" si="45"/>
        <v>#DIV/0!</v>
      </c>
      <c r="N69" s="117" t="e">
        <f t="shared" si="45"/>
        <v>#DIV/0!</v>
      </c>
      <c r="O69" s="112">
        <f t="shared" ref="O69" si="50">+O47/O25*100</f>
        <v>9.8174626890861614</v>
      </c>
      <c r="R69" s="259" t="str">
        <f t="shared" si="48"/>
        <v>Otros</v>
      </c>
      <c r="S69" s="116">
        <f t="shared" si="46"/>
        <v>7.6190152786539826</v>
      </c>
      <c r="T69" s="116">
        <f t="shared" si="46"/>
        <v>8.7888085439411316</v>
      </c>
      <c r="U69" s="116">
        <f t="shared" si="46"/>
        <v>9.0994492829343994</v>
      </c>
      <c r="V69" s="116">
        <f t="shared" si="46"/>
        <v>9.1621429293971399</v>
      </c>
      <c r="W69" s="116" t="e">
        <f t="shared" si="46"/>
        <v>#DIV/0!</v>
      </c>
      <c r="X69" s="116" t="e">
        <f t="shared" si="46"/>
        <v>#DIV/0!</v>
      </c>
      <c r="Y69" s="116" t="e">
        <f t="shared" si="46"/>
        <v>#DIV/0!</v>
      </c>
      <c r="Z69" s="116" t="e">
        <f t="shared" si="46"/>
        <v>#DIV/0!</v>
      </c>
      <c r="AA69" s="116" t="e">
        <f t="shared" si="46"/>
        <v>#DIV/0!</v>
      </c>
      <c r="AB69" s="116" t="e">
        <f t="shared" si="46"/>
        <v>#DIV/0!</v>
      </c>
      <c r="AC69" s="116" t="e">
        <f t="shared" si="46"/>
        <v>#DIV/0!</v>
      </c>
      <c r="AD69" s="116" t="e">
        <f t="shared" si="46"/>
        <v>#DIV/0!</v>
      </c>
      <c r="AE69" s="112">
        <f t="shared" si="46"/>
        <v>8.5411925395049586</v>
      </c>
    </row>
    <row r="70" spans="2:31" x14ac:dyDescent="0.25">
      <c r="B70" s="109" t="s">
        <v>14</v>
      </c>
      <c r="C70" s="113">
        <f t="shared" si="45"/>
        <v>14.31244098854347</v>
      </c>
      <c r="D70" s="114">
        <f t="shared" si="45"/>
        <v>14.653315542974187</v>
      </c>
      <c r="E70" s="114">
        <f t="shared" si="45"/>
        <v>14.535694790216555</v>
      </c>
      <c r="F70" s="114">
        <f t="shared" si="45"/>
        <v>14.489833568629942</v>
      </c>
      <c r="G70" s="114" t="e">
        <f t="shared" si="45"/>
        <v>#DIV/0!</v>
      </c>
      <c r="H70" s="114" t="e">
        <f t="shared" si="45"/>
        <v>#DIV/0!</v>
      </c>
      <c r="I70" s="114" t="e">
        <f t="shared" si="45"/>
        <v>#DIV/0!</v>
      </c>
      <c r="J70" s="114" t="e">
        <f t="shared" si="45"/>
        <v>#DIV/0!</v>
      </c>
      <c r="K70" s="114" t="e">
        <f t="shared" si="45"/>
        <v>#DIV/0!</v>
      </c>
      <c r="L70" s="114" t="e">
        <f t="shared" si="45"/>
        <v>#DIV/0!</v>
      </c>
      <c r="M70" s="114" t="e">
        <f t="shared" si="45"/>
        <v>#DIV/0!</v>
      </c>
      <c r="N70" s="114" t="e">
        <f t="shared" si="45"/>
        <v>#DIV/0!</v>
      </c>
      <c r="O70" s="104">
        <f>+O48/O26*100</f>
        <v>14.495068102836035</v>
      </c>
      <c r="R70" s="109" t="s">
        <v>14</v>
      </c>
      <c r="S70" s="113">
        <f t="shared" si="46"/>
        <v>12.451823660032819</v>
      </c>
      <c r="T70" s="114">
        <f t="shared" si="46"/>
        <v>12.748384522387543</v>
      </c>
      <c r="U70" s="114">
        <f t="shared" si="46"/>
        <v>12.646054467488405</v>
      </c>
      <c r="V70" s="114">
        <f t="shared" si="46"/>
        <v>12.606155204708047</v>
      </c>
      <c r="W70" s="114" t="e">
        <f t="shared" si="46"/>
        <v>#DIV/0!</v>
      </c>
      <c r="X70" s="114" t="e">
        <f t="shared" si="46"/>
        <v>#DIV/0!</v>
      </c>
      <c r="Y70" s="114" t="e">
        <f t="shared" si="46"/>
        <v>#DIV/0!</v>
      </c>
      <c r="Z70" s="114" t="e">
        <f t="shared" si="46"/>
        <v>#DIV/0!</v>
      </c>
      <c r="AA70" s="114" t="e">
        <f t="shared" si="46"/>
        <v>#DIV/0!</v>
      </c>
      <c r="AB70" s="114" t="e">
        <f t="shared" si="46"/>
        <v>#DIV/0!</v>
      </c>
      <c r="AC70" s="114" t="e">
        <f t="shared" si="46"/>
        <v>#DIV/0!</v>
      </c>
      <c r="AD70" s="114" t="e">
        <f t="shared" si="46"/>
        <v>#DIV/0!</v>
      </c>
      <c r="AE70" s="104">
        <f t="shared" si="46"/>
        <v>12.61070924946735</v>
      </c>
    </row>
    <row r="71" spans="2:31" x14ac:dyDescent="0.25">
      <c r="M71" s="108"/>
      <c r="AE71" s="223">
        <f>+AE70/0.87</f>
        <v>14.495068102836035</v>
      </c>
    </row>
    <row r="72" spans="2:31" x14ac:dyDescent="0.25">
      <c r="AE72" s="223"/>
    </row>
    <row r="73" spans="2:31" x14ac:dyDescent="0.25">
      <c r="B73" s="104" t="s">
        <v>62</v>
      </c>
      <c r="C73" s="118">
        <v>6.96</v>
      </c>
      <c r="D73" s="118">
        <v>6.96</v>
      </c>
      <c r="E73" s="118">
        <v>6.96</v>
      </c>
      <c r="F73" s="118">
        <v>6.96</v>
      </c>
      <c r="G73" s="118">
        <v>6.96</v>
      </c>
      <c r="H73" s="118">
        <v>6.96</v>
      </c>
      <c r="I73" s="118">
        <v>6.96</v>
      </c>
      <c r="J73" s="118">
        <v>6.96</v>
      </c>
      <c r="K73" s="118">
        <v>6.96</v>
      </c>
      <c r="L73" s="118">
        <v>6.96</v>
      </c>
      <c r="M73" s="118">
        <v>6.96</v>
      </c>
      <c r="N73" s="118">
        <v>6.96</v>
      </c>
      <c r="O73" s="118"/>
      <c r="R73" s="113" t="s">
        <v>62</v>
      </c>
      <c r="S73" s="171">
        <f>+C73</f>
        <v>6.96</v>
      </c>
      <c r="T73" s="171">
        <f t="shared" ref="T73:AD73" si="51">+D73</f>
        <v>6.96</v>
      </c>
      <c r="U73" s="171">
        <f t="shared" si="51"/>
        <v>6.96</v>
      </c>
      <c r="V73" s="171">
        <f t="shared" si="51"/>
        <v>6.96</v>
      </c>
      <c r="W73" s="171">
        <f t="shared" si="51"/>
        <v>6.96</v>
      </c>
      <c r="X73" s="171">
        <f t="shared" si="51"/>
        <v>6.96</v>
      </c>
      <c r="Y73" s="171">
        <f t="shared" si="51"/>
        <v>6.96</v>
      </c>
      <c r="Z73" s="171">
        <f t="shared" si="51"/>
        <v>6.96</v>
      </c>
      <c r="AA73" s="171">
        <f t="shared" si="51"/>
        <v>6.96</v>
      </c>
      <c r="AB73" s="171">
        <f t="shared" si="51"/>
        <v>6.96</v>
      </c>
      <c r="AC73" s="171">
        <f t="shared" si="51"/>
        <v>6.96</v>
      </c>
      <c r="AD73" s="118">
        <f t="shared" si="51"/>
        <v>6.96</v>
      </c>
      <c r="AE73" s="260"/>
    </row>
    <row r="74" spans="2:31" x14ac:dyDescent="0.25">
      <c r="B74" s="104" t="s">
        <v>43</v>
      </c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R74" s="210" t="s">
        <v>43</v>
      </c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18"/>
      <c r="AE74" s="261"/>
    </row>
    <row r="75" spans="2:31" x14ac:dyDescent="0.25">
      <c r="R75" s="117"/>
      <c r="S75" s="117"/>
      <c r="T75" s="117"/>
      <c r="U75" s="117"/>
      <c r="V75" s="117"/>
      <c r="W75" s="117"/>
      <c r="X75" s="117"/>
      <c r="Y75" s="117"/>
      <c r="Z75" s="117"/>
      <c r="AA75" s="117"/>
    </row>
    <row r="76" spans="2:31" x14ac:dyDescent="0.25">
      <c r="R76" s="117"/>
      <c r="S76" s="117"/>
      <c r="T76" s="117"/>
      <c r="U76" s="117"/>
      <c r="V76" s="117"/>
      <c r="W76" s="117"/>
      <c r="X76" s="117"/>
      <c r="Y76" s="117"/>
      <c r="Z76" s="117"/>
      <c r="AA76" s="117"/>
    </row>
  </sheetData>
  <mergeCells count="4">
    <mergeCell ref="B1:O1"/>
    <mergeCell ref="B2:O2"/>
    <mergeCell ref="R1:AE1"/>
    <mergeCell ref="R2:AE2"/>
  </mergeCells>
  <conditionalFormatting sqref="C60:G60 I60:N60 C61:N65428 C49:N59 C20:N26 C31:N47 C2:N15">
    <cfRule type="containsText" dxfId="127" priority="8" stopIfTrue="1" operator="containsText" text="*">
      <formula>NOT(ISERROR(SEARCH("*",C2)))</formula>
    </cfRule>
  </conditionalFormatting>
  <conditionalFormatting sqref="I77:L65428">
    <cfRule type="containsText" dxfId="126" priority="7" stopIfTrue="1" operator="containsText" text="*">
      <formula>NOT(ISERROR(SEARCH("*",I77)))</formula>
    </cfRule>
  </conditionalFormatting>
  <conditionalFormatting sqref="C48:N48 O28 C16:N18 C27:N29">
    <cfRule type="containsText" dxfId="125" priority="6" stopIfTrue="1" operator="containsText" text="*">
      <formula>NOT(ISERROR(SEARCH("*",C16)))</formula>
    </cfRule>
  </conditionalFormatting>
  <conditionalFormatting sqref="I1">
    <cfRule type="containsText" dxfId="124" priority="5" stopIfTrue="1" operator="containsText" text="*">
      <formula>NOT(ISERROR(SEARCH("*",I1)))</formula>
    </cfRule>
  </conditionalFormatting>
  <conditionalFormatting sqref="I1:N1">
    <cfRule type="containsText" dxfId="123" priority="4" stopIfTrue="1" operator="containsText" text="*">
      <formula>NOT(ISERROR(SEARCH("*",I1)))</formula>
    </cfRule>
  </conditionalFormatting>
  <conditionalFormatting sqref="C1:L1">
    <cfRule type="containsText" dxfId="122" priority="3" stopIfTrue="1" operator="containsText" text="*">
      <formula>NOT(ISERROR(SEARCH("*",C1)))</formula>
    </cfRule>
  </conditionalFormatting>
  <conditionalFormatting sqref="C19:N19">
    <cfRule type="containsText" dxfId="121" priority="2" stopIfTrue="1" operator="containsText" text="*">
      <formula>NOT(ISERROR(SEARCH("*",C19)))</formula>
    </cfRule>
  </conditionalFormatting>
  <conditionalFormatting sqref="C30:N30">
    <cfRule type="containsText" dxfId="120" priority="1" stopIfTrue="1" operator="containsText" text="*">
      <formula>NOT(ISERROR(SEARCH("*",C30)))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B1:AE97"/>
  <sheetViews>
    <sheetView showGridLines="0" topLeftCell="A5" zoomScale="70" zoomScaleNormal="70" workbookViewId="0">
      <selection activeCell="H23" sqref="H23"/>
    </sheetView>
  </sheetViews>
  <sheetFormatPr baseColWidth="10" defaultRowHeight="15.75" x14ac:dyDescent="0.25"/>
  <cols>
    <col min="1" max="1" width="3.85546875" style="95" customWidth="1"/>
    <col min="2" max="2" width="23.42578125" style="95" customWidth="1"/>
    <col min="3" max="9" width="13.28515625" style="95" bestFit="1" customWidth="1"/>
    <col min="10" max="14" width="12.7109375" style="95" customWidth="1"/>
    <col min="15" max="15" width="16.140625" style="95" bestFit="1" customWidth="1"/>
    <col min="16" max="16" width="4" style="95" customWidth="1"/>
    <col min="17" max="17" width="4.140625" style="95" customWidth="1"/>
    <col min="18" max="18" width="21" style="95" customWidth="1"/>
    <col min="19" max="19" width="13.28515625" style="95" bestFit="1" customWidth="1"/>
    <col min="20" max="20" width="14.42578125" style="95" bestFit="1" customWidth="1"/>
    <col min="21" max="25" width="13.28515625" style="95" bestFit="1" customWidth="1"/>
    <col min="26" max="30" width="11.5703125" style="95" bestFit="1" customWidth="1"/>
    <col min="31" max="31" width="16.140625" style="95" bestFit="1" customWidth="1"/>
    <col min="32" max="256" width="11.42578125" style="95"/>
    <col min="257" max="257" width="1.28515625" style="95" customWidth="1"/>
    <col min="258" max="258" width="23.42578125" style="95" customWidth="1"/>
    <col min="259" max="271" width="12.7109375" style="95" customWidth="1"/>
    <col min="272" max="272" width="4" style="95" customWidth="1"/>
    <col min="273" max="273" width="4.140625" style="95" customWidth="1"/>
    <col min="274" max="274" width="21" style="95" customWidth="1"/>
    <col min="275" max="275" width="13.28515625" style="95" customWidth="1"/>
    <col min="276" max="286" width="11.42578125" style="95"/>
    <col min="287" max="287" width="12.7109375" style="95" customWidth="1"/>
    <col min="288" max="512" width="11.42578125" style="95"/>
    <col min="513" max="513" width="1.28515625" style="95" customWidth="1"/>
    <col min="514" max="514" width="23.42578125" style="95" customWidth="1"/>
    <col min="515" max="527" width="12.7109375" style="95" customWidth="1"/>
    <col min="528" max="528" width="4" style="95" customWidth="1"/>
    <col min="529" max="529" width="4.140625" style="95" customWidth="1"/>
    <col min="530" max="530" width="21" style="95" customWidth="1"/>
    <col min="531" max="531" width="13.28515625" style="95" customWidth="1"/>
    <col min="532" max="542" width="11.42578125" style="95"/>
    <col min="543" max="543" width="12.7109375" style="95" customWidth="1"/>
    <col min="544" max="768" width="11.42578125" style="95"/>
    <col min="769" max="769" width="1.28515625" style="95" customWidth="1"/>
    <col min="770" max="770" width="23.42578125" style="95" customWidth="1"/>
    <col min="771" max="783" width="12.7109375" style="95" customWidth="1"/>
    <col min="784" max="784" width="4" style="95" customWidth="1"/>
    <col min="785" max="785" width="4.140625" style="95" customWidth="1"/>
    <col min="786" max="786" width="21" style="95" customWidth="1"/>
    <col min="787" max="787" width="13.28515625" style="95" customWidth="1"/>
    <col min="788" max="798" width="11.42578125" style="95"/>
    <col min="799" max="799" width="12.7109375" style="95" customWidth="1"/>
    <col min="800" max="1024" width="11.42578125" style="95"/>
    <col min="1025" max="1025" width="1.28515625" style="95" customWidth="1"/>
    <col min="1026" max="1026" width="23.42578125" style="95" customWidth="1"/>
    <col min="1027" max="1039" width="12.7109375" style="95" customWidth="1"/>
    <col min="1040" max="1040" width="4" style="95" customWidth="1"/>
    <col min="1041" max="1041" width="4.140625" style="95" customWidth="1"/>
    <col min="1042" max="1042" width="21" style="95" customWidth="1"/>
    <col min="1043" max="1043" width="13.28515625" style="95" customWidth="1"/>
    <col min="1044" max="1054" width="11.42578125" style="95"/>
    <col min="1055" max="1055" width="12.7109375" style="95" customWidth="1"/>
    <col min="1056" max="1280" width="11.42578125" style="95"/>
    <col min="1281" max="1281" width="1.28515625" style="95" customWidth="1"/>
    <col min="1282" max="1282" width="23.42578125" style="95" customWidth="1"/>
    <col min="1283" max="1295" width="12.7109375" style="95" customWidth="1"/>
    <col min="1296" max="1296" width="4" style="95" customWidth="1"/>
    <col min="1297" max="1297" width="4.140625" style="95" customWidth="1"/>
    <col min="1298" max="1298" width="21" style="95" customWidth="1"/>
    <col min="1299" max="1299" width="13.28515625" style="95" customWidth="1"/>
    <col min="1300" max="1310" width="11.42578125" style="95"/>
    <col min="1311" max="1311" width="12.7109375" style="95" customWidth="1"/>
    <col min="1312" max="1536" width="11.42578125" style="95"/>
    <col min="1537" max="1537" width="1.28515625" style="95" customWidth="1"/>
    <col min="1538" max="1538" width="23.42578125" style="95" customWidth="1"/>
    <col min="1539" max="1551" width="12.7109375" style="95" customWidth="1"/>
    <col min="1552" max="1552" width="4" style="95" customWidth="1"/>
    <col min="1553" max="1553" width="4.140625" style="95" customWidth="1"/>
    <col min="1554" max="1554" width="21" style="95" customWidth="1"/>
    <col min="1555" max="1555" width="13.28515625" style="95" customWidth="1"/>
    <col min="1556" max="1566" width="11.42578125" style="95"/>
    <col min="1567" max="1567" width="12.7109375" style="95" customWidth="1"/>
    <col min="1568" max="1792" width="11.42578125" style="95"/>
    <col min="1793" max="1793" width="1.28515625" style="95" customWidth="1"/>
    <col min="1794" max="1794" width="23.42578125" style="95" customWidth="1"/>
    <col min="1795" max="1807" width="12.7109375" style="95" customWidth="1"/>
    <col min="1808" max="1808" width="4" style="95" customWidth="1"/>
    <col min="1809" max="1809" width="4.140625" style="95" customWidth="1"/>
    <col min="1810" max="1810" width="21" style="95" customWidth="1"/>
    <col min="1811" max="1811" width="13.28515625" style="95" customWidth="1"/>
    <col min="1812" max="1822" width="11.42578125" style="95"/>
    <col min="1823" max="1823" width="12.7109375" style="95" customWidth="1"/>
    <col min="1824" max="2048" width="11.42578125" style="95"/>
    <col min="2049" max="2049" width="1.28515625" style="95" customWidth="1"/>
    <col min="2050" max="2050" width="23.42578125" style="95" customWidth="1"/>
    <col min="2051" max="2063" width="12.7109375" style="95" customWidth="1"/>
    <col min="2064" max="2064" width="4" style="95" customWidth="1"/>
    <col min="2065" max="2065" width="4.140625" style="95" customWidth="1"/>
    <col min="2066" max="2066" width="21" style="95" customWidth="1"/>
    <col min="2067" max="2067" width="13.28515625" style="95" customWidth="1"/>
    <col min="2068" max="2078" width="11.42578125" style="95"/>
    <col min="2079" max="2079" width="12.7109375" style="95" customWidth="1"/>
    <col min="2080" max="2304" width="11.42578125" style="95"/>
    <col min="2305" max="2305" width="1.28515625" style="95" customWidth="1"/>
    <col min="2306" max="2306" width="23.42578125" style="95" customWidth="1"/>
    <col min="2307" max="2319" width="12.7109375" style="95" customWidth="1"/>
    <col min="2320" max="2320" width="4" style="95" customWidth="1"/>
    <col min="2321" max="2321" width="4.140625" style="95" customWidth="1"/>
    <col min="2322" max="2322" width="21" style="95" customWidth="1"/>
    <col min="2323" max="2323" width="13.28515625" style="95" customWidth="1"/>
    <col min="2324" max="2334" width="11.42578125" style="95"/>
    <col min="2335" max="2335" width="12.7109375" style="95" customWidth="1"/>
    <col min="2336" max="2560" width="11.42578125" style="95"/>
    <col min="2561" max="2561" width="1.28515625" style="95" customWidth="1"/>
    <col min="2562" max="2562" width="23.42578125" style="95" customWidth="1"/>
    <col min="2563" max="2575" width="12.7109375" style="95" customWidth="1"/>
    <col min="2576" max="2576" width="4" style="95" customWidth="1"/>
    <col min="2577" max="2577" width="4.140625" style="95" customWidth="1"/>
    <col min="2578" max="2578" width="21" style="95" customWidth="1"/>
    <col min="2579" max="2579" width="13.28515625" style="95" customWidth="1"/>
    <col min="2580" max="2590" width="11.42578125" style="95"/>
    <col min="2591" max="2591" width="12.7109375" style="95" customWidth="1"/>
    <col min="2592" max="2816" width="11.42578125" style="95"/>
    <col min="2817" max="2817" width="1.28515625" style="95" customWidth="1"/>
    <col min="2818" max="2818" width="23.42578125" style="95" customWidth="1"/>
    <col min="2819" max="2831" width="12.7109375" style="95" customWidth="1"/>
    <col min="2832" max="2832" width="4" style="95" customWidth="1"/>
    <col min="2833" max="2833" width="4.140625" style="95" customWidth="1"/>
    <col min="2834" max="2834" width="21" style="95" customWidth="1"/>
    <col min="2835" max="2835" width="13.28515625" style="95" customWidth="1"/>
    <col min="2836" max="2846" width="11.42578125" style="95"/>
    <col min="2847" max="2847" width="12.7109375" style="95" customWidth="1"/>
    <col min="2848" max="3072" width="11.42578125" style="95"/>
    <col min="3073" max="3073" width="1.28515625" style="95" customWidth="1"/>
    <col min="3074" max="3074" width="23.42578125" style="95" customWidth="1"/>
    <col min="3075" max="3087" width="12.7109375" style="95" customWidth="1"/>
    <col min="3088" max="3088" width="4" style="95" customWidth="1"/>
    <col min="3089" max="3089" width="4.140625" style="95" customWidth="1"/>
    <col min="3090" max="3090" width="21" style="95" customWidth="1"/>
    <col min="3091" max="3091" width="13.28515625" style="95" customWidth="1"/>
    <col min="3092" max="3102" width="11.42578125" style="95"/>
    <col min="3103" max="3103" width="12.7109375" style="95" customWidth="1"/>
    <col min="3104" max="3328" width="11.42578125" style="95"/>
    <col min="3329" max="3329" width="1.28515625" style="95" customWidth="1"/>
    <col min="3330" max="3330" width="23.42578125" style="95" customWidth="1"/>
    <col min="3331" max="3343" width="12.7109375" style="95" customWidth="1"/>
    <col min="3344" max="3344" width="4" style="95" customWidth="1"/>
    <col min="3345" max="3345" width="4.140625" style="95" customWidth="1"/>
    <col min="3346" max="3346" width="21" style="95" customWidth="1"/>
    <col min="3347" max="3347" width="13.28515625" style="95" customWidth="1"/>
    <col min="3348" max="3358" width="11.42578125" style="95"/>
    <col min="3359" max="3359" width="12.7109375" style="95" customWidth="1"/>
    <col min="3360" max="3584" width="11.42578125" style="95"/>
    <col min="3585" max="3585" width="1.28515625" style="95" customWidth="1"/>
    <col min="3586" max="3586" width="23.42578125" style="95" customWidth="1"/>
    <col min="3587" max="3599" width="12.7109375" style="95" customWidth="1"/>
    <col min="3600" max="3600" width="4" style="95" customWidth="1"/>
    <col min="3601" max="3601" width="4.140625" style="95" customWidth="1"/>
    <col min="3602" max="3602" width="21" style="95" customWidth="1"/>
    <col min="3603" max="3603" width="13.28515625" style="95" customWidth="1"/>
    <col min="3604" max="3614" width="11.42578125" style="95"/>
    <col min="3615" max="3615" width="12.7109375" style="95" customWidth="1"/>
    <col min="3616" max="3840" width="11.42578125" style="95"/>
    <col min="3841" max="3841" width="1.28515625" style="95" customWidth="1"/>
    <col min="3842" max="3842" width="23.42578125" style="95" customWidth="1"/>
    <col min="3843" max="3855" width="12.7109375" style="95" customWidth="1"/>
    <col min="3856" max="3856" width="4" style="95" customWidth="1"/>
    <col min="3857" max="3857" width="4.140625" style="95" customWidth="1"/>
    <col min="3858" max="3858" width="21" style="95" customWidth="1"/>
    <col min="3859" max="3859" width="13.28515625" style="95" customWidth="1"/>
    <col min="3860" max="3870" width="11.42578125" style="95"/>
    <col min="3871" max="3871" width="12.7109375" style="95" customWidth="1"/>
    <col min="3872" max="4096" width="11.42578125" style="95"/>
    <col min="4097" max="4097" width="1.28515625" style="95" customWidth="1"/>
    <col min="4098" max="4098" width="23.42578125" style="95" customWidth="1"/>
    <col min="4099" max="4111" width="12.7109375" style="95" customWidth="1"/>
    <col min="4112" max="4112" width="4" style="95" customWidth="1"/>
    <col min="4113" max="4113" width="4.140625" style="95" customWidth="1"/>
    <col min="4114" max="4114" width="21" style="95" customWidth="1"/>
    <col min="4115" max="4115" width="13.28515625" style="95" customWidth="1"/>
    <col min="4116" max="4126" width="11.42578125" style="95"/>
    <col min="4127" max="4127" width="12.7109375" style="95" customWidth="1"/>
    <col min="4128" max="4352" width="11.42578125" style="95"/>
    <col min="4353" max="4353" width="1.28515625" style="95" customWidth="1"/>
    <col min="4354" max="4354" width="23.42578125" style="95" customWidth="1"/>
    <col min="4355" max="4367" width="12.7109375" style="95" customWidth="1"/>
    <col min="4368" max="4368" width="4" style="95" customWidth="1"/>
    <col min="4369" max="4369" width="4.140625" style="95" customWidth="1"/>
    <col min="4370" max="4370" width="21" style="95" customWidth="1"/>
    <col min="4371" max="4371" width="13.28515625" style="95" customWidth="1"/>
    <col min="4372" max="4382" width="11.42578125" style="95"/>
    <col min="4383" max="4383" width="12.7109375" style="95" customWidth="1"/>
    <col min="4384" max="4608" width="11.42578125" style="95"/>
    <col min="4609" max="4609" width="1.28515625" style="95" customWidth="1"/>
    <col min="4610" max="4610" width="23.42578125" style="95" customWidth="1"/>
    <col min="4611" max="4623" width="12.7109375" style="95" customWidth="1"/>
    <col min="4624" max="4624" width="4" style="95" customWidth="1"/>
    <col min="4625" max="4625" width="4.140625" style="95" customWidth="1"/>
    <col min="4626" max="4626" width="21" style="95" customWidth="1"/>
    <col min="4627" max="4627" width="13.28515625" style="95" customWidth="1"/>
    <col min="4628" max="4638" width="11.42578125" style="95"/>
    <col min="4639" max="4639" width="12.7109375" style="95" customWidth="1"/>
    <col min="4640" max="4864" width="11.42578125" style="95"/>
    <col min="4865" max="4865" width="1.28515625" style="95" customWidth="1"/>
    <col min="4866" max="4866" width="23.42578125" style="95" customWidth="1"/>
    <col min="4867" max="4879" width="12.7109375" style="95" customWidth="1"/>
    <col min="4880" max="4880" width="4" style="95" customWidth="1"/>
    <col min="4881" max="4881" width="4.140625" style="95" customWidth="1"/>
    <col min="4882" max="4882" width="21" style="95" customWidth="1"/>
    <col min="4883" max="4883" width="13.28515625" style="95" customWidth="1"/>
    <col min="4884" max="4894" width="11.42578125" style="95"/>
    <col min="4895" max="4895" width="12.7109375" style="95" customWidth="1"/>
    <col min="4896" max="5120" width="11.42578125" style="95"/>
    <col min="5121" max="5121" width="1.28515625" style="95" customWidth="1"/>
    <col min="5122" max="5122" width="23.42578125" style="95" customWidth="1"/>
    <col min="5123" max="5135" width="12.7109375" style="95" customWidth="1"/>
    <col min="5136" max="5136" width="4" style="95" customWidth="1"/>
    <col min="5137" max="5137" width="4.140625" style="95" customWidth="1"/>
    <col min="5138" max="5138" width="21" style="95" customWidth="1"/>
    <col min="5139" max="5139" width="13.28515625" style="95" customWidth="1"/>
    <col min="5140" max="5150" width="11.42578125" style="95"/>
    <col min="5151" max="5151" width="12.7109375" style="95" customWidth="1"/>
    <col min="5152" max="5376" width="11.42578125" style="95"/>
    <col min="5377" max="5377" width="1.28515625" style="95" customWidth="1"/>
    <col min="5378" max="5378" width="23.42578125" style="95" customWidth="1"/>
    <col min="5379" max="5391" width="12.7109375" style="95" customWidth="1"/>
    <col min="5392" max="5392" width="4" style="95" customWidth="1"/>
    <col min="5393" max="5393" width="4.140625" style="95" customWidth="1"/>
    <col min="5394" max="5394" width="21" style="95" customWidth="1"/>
    <col min="5395" max="5395" width="13.28515625" style="95" customWidth="1"/>
    <col min="5396" max="5406" width="11.42578125" style="95"/>
    <col min="5407" max="5407" width="12.7109375" style="95" customWidth="1"/>
    <col min="5408" max="5632" width="11.42578125" style="95"/>
    <col min="5633" max="5633" width="1.28515625" style="95" customWidth="1"/>
    <col min="5634" max="5634" width="23.42578125" style="95" customWidth="1"/>
    <col min="5635" max="5647" width="12.7109375" style="95" customWidth="1"/>
    <col min="5648" max="5648" width="4" style="95" customWidth="1"/>
    <col min="5649" max="5649" width="4.140625" style="95" customWidth="1"/>
    <col min="5650" max="5650" width="21" style="95" customWidth="1"/>
    <col min="5651" max="5651" width="13.28515625" style="95" customWidth="1"/>
    <col min="5652" max="5662" width="11.42578125" style="95"/>
    <col min="5663" max="5663" width="12.7109375" style="95" customWidth="1"/>
    <col min="5664" max="5888" width="11.42578125" style="95"/>
    <col min="5889" max="5889" width="1.28515625" style="95" customWidth="1"/>
    <col min="5890" max="5890" width="23.42578125" style="95" customWidth="1"/>
    <col min="5891" max="5903" width="12.7109375" style="95" customWidth="1"/>
    <col min="5904" max="5904" width="4" style="95" customWidth="1"/>
    <col min="5905" max="5905" width="4.140625" style="95" customWidth="1"/>
    <col min="5906" max="5906" width="21" style="95" customWidth="1"/>
    <col min="5907" max="5907" width="13.28515625" style="95" customWidth="1"/>
    <col min="5908" max="5918" width="11.42578125" style="95"/>
    <col min="5919" max="5919" width="12.7109375" style="95" customWidth="1"/>
    <col min="5920" max="6144" width="11.42578125" style="95"/>
    <col min="6145" max="6145" width="1.28515625" style="95" customWidth="1"/>
    <col min="6146" max="6146" width="23.42578125" style="95" customWidth="1"/>
    <col min="6147" max="6159" width="12.7109375" style="95" customWidth="1"/>
    <col min="6160" max="6160" width="4" style="95" customWidth="1"/>
    <col min="6161" max="6161" width="4.140625" style="95" customWidth="1"/>
    <col min="6162" max="6162" width="21" style="95" customWidth="1"/>
    <col min="6163" max="6163" width="13.28515625" style="95" customWidth="1"/>
    <col min="6164" max="6174" width="11.42578125" style="95"/>
    <col min="6175" max="6175" width="12.7109375" style="95" customWidth="1"/>
    <col min="6176" max="6400" width="11.42578125" style="95"/>
    <col min="6401" max="6401" width="1.28515625" style="95" customWidth="1"/>
    <col min="6402" max="6402" width="23.42578125" style="95" customWidth="1"/>
    <col min="6403" max="6415" width="12.7109375" style="95" customWidth="1"/>
    <col min="6416" max="6416" width="4" style="95" customWidth="1"/>
    <col min="6417" max="6417" width="4.140625" style="95" customWidth="1"/>
    <col min="6418" max="6418" width="21" style="95" customWidth="1"/>
    <col min="6419" max="6419" width="13.28515625" style="95" customWidth="1"/>
    <col min="6420" max="6430" width="11.42578125" style="95"/>
    <col min="6431" max="6431" width="12.7109375" style="95" customWidth="1"/>
    <col min="6432" max="6656" width="11.42578125" style="95"/>
    <col min="6657" max="6657" width="1.28515625" style="95" customWidth="1"/>
    <col min="6658" max="6658" width="23.42578125" style="95" customWidth="1"/>
    <col min="6659" max="6671" width="12.7109375" style="95" customWidth="1"/>
    <col min="6672" max="6672" width="4" style="95" customWidth="1"/>
    <col min="6673" max="6673" width="4.140625" style="95" customWidth="1"/>
    <col min="6674" max="6674" width="21" style="95" customWidth="1"/>
    <col min="6675" max="6675" width="13.28515625" style="95" customWidth="1"/>
    <col min="6676" max="6686" width="11.42578125" style="95"/>
    <col min="6687" max="6687" width="12.7109375" style="95" customWidth="1"/>
    <col min="6688" max="6912" width="11.42578125" style="95"/>
    <col min="6913" max="6913" width="1.28515625" style="95" customWidth="1"/>
    <col min="6914" max="6914" width="23.42578125" style="95" customWidth="1"/>
    <col min="6915" max="6927" width="12.7109375" style="95" customWidth="1"/>
    <col min="6928" max="6928" width="4" style="95" customWidth="1"/>
    <col min="6929" max="6929" width="4.140625" style="95" customWidth="1"/>
    <col min="6930" max="6930" width="21" style="95" customWidth="1"/>
    <col min="6931" max="6931" width="13.28515625" style="95" customWidth="1"/>
    <col min="6932" max="6942" width="11.42578125" style="95"/>
    <col min="6943" max="6943" width="12.7109375" style="95" customWidth="1"/>
    <col min="6944" max="7168" width="11.42578125" style="95"/>
    <col min="7169" max="7169" width="1.28515625" style="95" customWidth="1"/>
    <col min="7170" max="7170" width="23.42578125" style="95" customWidth="1"/>
    <col min="7171" max="7183" width="12.7109375" style="95" customWidth="1"/>
    <col min="7184" max="7184" width="4" style="95" customWidth="1"/>
    <col min="7185" max="7185" width="4.140625" style="95" customWidth="1"/>
    <col min="7186" max="7186" width="21" style="95" customWidth="1"/>
    <col min="7187" max="7187" width="13.28515625" style="95" customWidth="1"/>
    <col min="7188" max="7198" width="11.42578125" style="95"/>
    <col min="7199" max="7199" width="12.7109375" style="95" customWidth="1"/>
    <col min="7200" max="7424" width="11.42578125" style="95"/>
    <col min="7425" max="7425" width="1.28515625" style="95" customWidth="1"/>
    <col min="7426" max="7426" width="23.42578125" style="95" customWidth="1"/>
    <col min="7427" max="7439" width="12.7109375" style="95" customWidth="1"/>
    <col min="7440" max="7440" width="4" style="95" customWidth="1"/>
    <col min="7441" max="7441" width="4.140625" style="95" customWidth="1"/>
    <col min="7442" max="7442" width="21" style="95" customWidth="1"/>
    <col min="7443" max="7443" width="13.28515625" style="95" customWidth="1"/>
    <col min="7444" max="7454" width="11.42578125" style="95"/>
    <col min="7455" max="7455" width="12.7109375" style="95" customWidth="1"/>
    <col min="7456" max="7680" width="11.42578125" style="95"/>
    <col min="7681" max="7681" width="1.28515625" style="95" customWidth="1"/>
    <col min="7682" max="7682" width="23.42578125" style="95" customWidth="1"/>
    <col min="7683" max="7695" width="12.7109375" style="95" customWidth="1"/>
    <col min="7696" max="7696" width="4" style="95" customWidth="1"/>
    <col min="7697" max="7697" width="4.140625" style="95" customWidth="1"/>
    <col min="7698" max="7698" width="21" style="95" customWidth="1"/>
    <col min="7699" max="7699" width="13.28515625" style="95" customWidth="1"/>
    <col min="7700" max="7710" width="11.42578125" style="95"/>
    <col min="7711" max="7711" width="12.7109375" style="95" customWidth="1"/>
    <col min="7712" max="7936" width="11.42578125" style="95"/>
    <col min="7937" max="7937" width="1.28515625" style="95" customWidth="1"/>
    <col min="7938" max="7938" width="23.42578125" style="95" customWidth="1"/>
    <col min="7939" max="7951" width="12.7109375" style="95" customWidth="1"/>
    <col min="7952" max="7952" width="4" style="95" customWidth="1"/>
    <col min="7953" max="7953" width="4.140625" style="95" customWidth="1"/>
    <col min="7954" max="7954" width="21" style="95" customWidth="1"/>
    <col min="7955" max="7955" width="13.28515625" style="95" customWidth="1"/>
    <col min="7956" max="7966" width="11.42578125" style="95"/>
    <col min="7967" max="7967" width="12.7109375" style="95" customWidth="1"/>
    <col min="7968" max="8192" width="11.42578125" style="95"/>
    <col min="8193" max="8193" width="1.28515625" style="95" customWidth="1"/>
    <col min="8194" max="8194" width="23.42578125" style="95" customWidth="1"/>
    <col min="8195" max="8207" width="12.7109375" style="95" customWidth="1"/>
    <col min="8208" max="8208" width="4" style="95" customWidth="1"/>
    <col min="8209" max="8209" width="4.140625" style="95" customWidth="1"/>
    <col min="8210" max="8210" width="21" style="95" customWidth="1"/>
    <col min="8211" max="8211" width="13.28515625" style="95" customWidth="1"/>
    <col min="8212" max="8222" width="11.42578125" style="95"/>
    <col min="8223" max="8223" width="12.7109375" style="95" customWidth="1"/>
    <col min="8224" max="8448" width="11.42578125" style="95"/>
    <col min="8449" max="8449" width="1.28515625" style="95" customWidth="1"/>
    <col min="8450" max="8450" width="23.42578125" style="95" customWidth="1"/>
    <col min="8451" max="8463" width="12.7109375" style="95" customWidth="1"/>
    <col min="8464" max="8464" width="4" style="95" customWidth="1"/>
    <col min="8465" max="8465" width="4.140625" style="95" customWidth="1"/>
    <col min="8466" max="8466" width="21" style="95" customWidth="1"/>
    <col min="8467" max="8467" width="13.28515625" style="95" customWidth="1"/>
    <col min="8468" max="8478" width="11.42578125" style="95"/>
    <col min="8479" max="8479" width="12.7109375" style="95" customWidth="1"/>
    <col min="8480" max="8704" width="11.42578125" style="95"/>
    <col min="8705" max="8705" width="1.28515625" style="95" customWidth="1"/>
    <col min="8706" max="8706" width="23.42578125" style="95" customWidth="1"/>
    <col min="8707" max="8719" width="12.7109375" style="95" customWidth="1"/>
    <col min="8720" max="8720" width="4" style="95" customWidth="1"/>
    <col min="8721" max="8721" width="4.140625" style="95" customWidth="1"/>
    <col min="8722" max="8722" width="21" style="95" customWidth="1"/>
    <col min="8723" max="8723" width="13.28515625" style="95" customWidth="1"/>
    <col min="8724" max="8734" width="11.42578125" style="95"/>
    <col min="8735" max="8735" width="12.7109375" style="95" customWidth="1"/>
    <col min="8736" max="8960" width="11.42578125" style="95"/>
    <col min="8961" max="8961" width="1.28515625" style="95" customWidth="1"/>
    <col min="8962" max="8962" width="23.42578125" style="95" customWidth="1"/>
    <col min="8963" max="8975" width="12.7109375" style="95" customWidth="1"/>
    <col min="8976" max="8976" width="4" style="95" customWidth="1"/>
    <col min="8977" max="8977" width="4.140625" style="95" customWidth="1"/>
    <col min="8978" max="8978" width="21" style="95" customWidth="1"/>
    <col min="8979" max="8979" width="13.28515625" style="95" customWidth="1"/>
    <col min="8980" max="8990" width="11.42578125" style="95"/>
    <col min="8991" max="8991" width="12.7109375" style="95" customWidth="1"/>
    <col min="8992" max="9216" width="11.42578125" style="95"/>
    <col min="9217" max="9217" width="1.28515625" style="95" customWidth="1"/>
    <col min="9218" max="9218" width="23.42578125" style="95" customWidth="1"/>
    <col min="9219" max="9231" width="12.7109375" style="95" customWidth="1"/>
    <col min="9232" max="9232" width="4" style="95" customWidth="1"/>
    <col min="9233" max="9233" width="4.140625" style="95" customWidth="1"/>
    <col min="9234" max="9234" width="21" style="95" customWidth="1"/>
    <col min="9235" max="9235" width="13.28515625" style="95" customWidth="1"/>
    <col min="9236" max="9246" width="11.42578125" style="95"/>
    <col min="9247" max="9247" width="12.7109375" style="95" customWidth="1"/>
    <col min="9248" max="9472" width="11.42578125" style="95"/>
    <col min="9473" max="9473" width="1.28515625" style="95" customWidth="1"/>
    <col min="9474" max="9474" width="23.42578125" style="95" customWidth="1"/>
    <col min="9475" max="9487" width="12.7109375" style="95" customWidth="1"/>
    <col min="9488" max="9488" width="4" style="95" customWidth="1"/>
    <col min="9489" max="9489" width="4.140625" style="95" customWidth="1"/>
    <col min="9490" max="9490" width="21" style="95" customWidth="1"/>
    <col min="9491" max="9491" width="13.28515625" style="95" customWidth="1"/>
    <col min="9492" max="9502" width="11.42578125" style="95"/>
    <col min="9503" max="9503" width="12.7109375" style="95" customWidth="1"/>
    <col min="9504" max="9728" width="11.42578125" style="95"/>
    <col min="9729" max="9729" width="1.28515625" style="95" customWidth="1"/>
    <col min="9730" max="9730" width="23.42578125" style="95" customWidth="1"/>
    <col min="9731" max="9743" width="12.7109375" style="95" customWidth="1"/>
    <col min="9744" max="9744" width="4" style="95" customWidth="1"/>
    <col min="9745" max="9745" width="4.140625" style="95" customWidth="1"/>
    <col min="9746" max="9746" width="21" style="95" customWidth="1"/>
    <col min="9747" max="9747" width="13.28515625" style="95" customWidth="1"/>
    <col min="9748" max="9758" width="11.42578125" style="95"/>
    <col min="9759" max="9759" width="12.7109375" style="95" customWidth="1"/>
    <col min="9760" max="9984" width="11.42578125" style="95"/>
    <col min="9985" max="9985" width="1.28515625" style="95" customWidth="1"/>
    <col min="9986" max="9986" width="23.42578125" style="95" customWidth="1"/>
    <col min="9987" max="9999" width="12.7109375" style="95" customWidth="1"/>
    <col min="10000" max="10000" width="4" style="95" customWidth="1"/>
    <col min="10001" max="10001" width="4.140625" style="95" customWidth="1"/>
    <col min="10002" max="10002" width="21" style="95" customWidth="1"/>
    <col min="10003" max="10003" width="13.28515625" style="95" customWidth="1"/>
    <col min="10004" max="10014" width="11.42578125" style="95"/>
    <col min="10015" max="10015" width="12.7109375" style="95" customWidth="1"/>
    <col min="10016" max="10240" width="11.42578125" style="95"/>
    <col min="10241" max="10241" width="1.28515625" style="95" customWidth="1"/>
    <col min="10242" max="10242" width="23.42578125" style="95" customWidth="1"/>
    <col min="10243" max="10255" width="12.7109375" style="95" customWidth="1"/>
    <col min="10256" max="10256" width="4" style="95" customWidth="1"/>
    <col min="10257" max="10257" width="4.140625" style="95" customWidth="1"/>
    <col min="10258" max="10258" width="21" style="95" customWidth="1"/>
    <col min="10259" max="10259" width="13.28515625" style="95" customWidth="1"/>
    <col min="10260" max="10270" width="11.42578125" style="95"/>
    <col min="10271" max="10271" width="12.7109375" style="95" customWidth="1"/>
    <col min="10272" max="10496" width="11.42578125" style="95"/>
    <col min="10497" max="10497" width="1.28515625" style="95" customWidth="1"/>
    <col min="10498" max="10498" width="23.42578125" style="95" customWidth="1"/>
    <col min="10499" max="10511" width="12.7109375" style="95" customWidth="1"/>
    <col min="10512" max="10512" width="4" style="95" customWidth="1"/>
    <col min="10513" max="10513" width="4.140625" style="95" customWidth="1"/>
    <col min="10514" max="10514" width="21" style="95" customWidth="1"/>
    <col min="10515" max="10515" width="13.28515625" style="95" customWidth="1"/>
    <col min="10516" max="10526" width="11.42578125" style="95"/>
    <col min="10527" max="10527" width="12.7109375" style="95" customWidth="1"/>
    <col min="10528" max="10752" width="11.42578125" style="95"/>
    <col min="10753" max="10753" width="1.28515625" style="95" customWidth="1"/>
    <col min="10754" max="10754" width="23.42578125" style="95" customWidth="1"/>
    <col min="10755" max="10767" width="12.7109375" style="95" customWidth="1"/>
    <col min="10768" max="10768" width="4" style="95" customWidth="1"/>
    <col min="10769" max="10769" width="4.140625" style="95" customWidth="1"/>
    <col min="10770" max="10770" width="21" style="95" customWidth="1"/>
    <col min="10771" max="10771" width="13.28515625" style="95" customWidth="1"/>
    <col min="10772" max="10782" width="11.42578125" style="95"/>
    <col min="10783" max="10783" width="12.7109375" style="95" customWidth="1"/>
    <col min="10784" max="11008" width="11.42578125" style="95"/>
    <col min="11009" max="11009" width="1.28515625" style="95" customWidth="1"/>
    <col min="11010" max="11010" width="23.42578125" style="95" customWidth="1"/>
    <col min="11011" max="11023" width="12.7109375" style="95" customWidth="1"/>
    <col min="11024" max="11024" width="4" style="95" customWidth="1"/>
    <col min="11025" max="11025" width="4.140625" style="95" customWidth="1"/>
    <col min="11026" max="11026" width="21" style="95" customWidth="1"/>
    <col min="11027" max="11027" width="13.28515625" style="95" customWidth="1"/>
    <col min="11028" max="11038" width="11.42578125" style="95"/>
    <col min="11039" max="11039" width="12.7109375" style="95" customWidth="1"/>
    <col min="11040" max="11264" width="11.42578125" style="95"/>
    <col min="11265" max="11265" width="1.28515625" style="95" customWidth="1"/>
    <col min="11266" max="11266" width="23.42578125" style="95" customWidth="1"/>
    <col min="11267" max="11279" width="12.7109375" style="95" customWidth="1"/>
    <col min="11280" max="11280" width="4" style="95" customWidth="1"/>
    <col min="11281" max="11281" width="4.140625" style="95" customWidth="1"/>
    <col min="11282" max="11282" width="21" style="95" customWidth="1"/>
    <col min="11283" max="11283" width="13.28515625" style="95" customWidth="1"/>
    <col min="11284" max="11294" width="11.42578125" style="95"/>
    <col min="11295" max="11295" width="12.7109375" style="95" customWidth="1"/>
    <col min="11296" max="11520" width="11.42578125" style="95"/>
    <col min="11521" max="11521" width="1.28515625" style="95" customWidth="1"/>
    <col min="11522" max="11522" width="23.42578125" style="95" customWidth="1"/>
    <col min="11523" max="11535" width="12.7109375" style="95" customWidth="1"/>
    <col min="11536" max="11536" width="4" style="95" customWidth="1"/>
    <col min="11537" max="11537" width="4.140625" style="95" customWidth="1"/>
    <col min="11538" max="11538" width="21" style="95" customWidth="1"/>
    <col min="11539" max="11539" width="13.28515625" style="95" customWidth="1"/>
    <col min="11540" max="11550" width="11.42578125" style="95"/>
    <col min="11551" max="11551" width="12.7109375" style="95" customWidth="1"/>
    <col min="11552" max="11776" width="11.42578125" style="95"/>
    <col min="11777" max="11777" width="1.28515625" style="95" customWidth="1"/>
    <col min="11778" max="11778" width="23.42578125" style="95" customWidth="1"/>
    <col min="11779" max="11791" width="12.7109375" style="95" customWidth="1"/>
    <col min="11792" max="11792" width="4" style="95" customWidth="1"/>
    <col min="11793" max="11793" width="4.140625" style="95" customWidth="1"/>
    <col min="11794" max="11794" width="21" style="95" customWidth="1"/>
    <col min="11795" max="11795" width="13.28515625" style="95" customWidth="1"/>
    <col min="11796" max="11806" width="11.42578125" style="95"/>
    <col min="11807" max="11807" width="12.7109375" style="95" customWidth="1"/>
    <col min="11808" max="12032" width="11.42578125" style="95"/>
    <col min="12033" max="12033" width="1.28515625" style="95" customWidth="1"/>
    <col min="12034" max="12034" width="23.42578125" style="95" customWidth="1"/>
    <col min="12035" max="12047" width="12.7109375" style="95" customWidth="1"/>
    <col min="12048" max="12048" width="4" style="95" customWidth="1"/>
    <col min="12049" max="12049" width="4.140625" style="95" customWidth="1"/>
    <col min="12050" max="12050" width="21" style="95" customWidth="1"/>
    <col min="12051" max="12051" width="13.28515625" style="95" customWidth="1"/>
    <col min="12052" max="12062" width="11.42578125" style="95"/>
    <col min="12063" max="12063" width="12.7109375" style="95" customWidth="1"/>
    <col min="12064" max="12288" width="11.42578125" style="95"/>
    <col min="12289" max="12289" width="1.28515625" style="95" customWidth="1"/>
    <col min="12290" max="12290" width="23.42578125" style="95" customWidth="1"/>
    <col min="12291" max="12303" width="12.7109375" style="95" customWidth="1"/>
    <col min="12304" max="12304" width="4" style="95" customWidth="1"/>
    <col min="12305" max="12305" width="4.140625" style="95" customWidth="1"/>
    <col min="12306" max="12306" width="21" style="95" customWidth="1"/>
    <col min="12307" max="12307" width="13.28515625" style="95" customWidth="1"/>
    <col min="12308" max="12318" width="11.42578125" style="95"/>
    <col min="12319" max="12319" width="12.7109375" style="95" customWidth="1"/>
    <col min="12320" max="12544" width="11.42578125" style="95"/>
    <col min="12545" max="12545" width="1.28515625" style="95" customWidth="1"/>
    <col min="12546" max="12546" width="23.42578125" style="95" customWidth="1"/>
    <col min="12547" max="12559" width="12.7109375" style="95" customWidth="1"/>
    <col min="12560" max="12560" width="4" style="95" customWidth="1"/>
    <col min="12561" max="12561" width="4.140625" style="95" customWidth="1"/>
    <col min="12562" max="12562" width="21" style="95" customWidth="1"/>
    <col min="12563" max="12563" width="13.28515625" style="95" customWidth="1"/>
    <col min="12564" max="12574" width="11.42578125" style="95"/>
    <col min="12575" max="12575" width="12.7109375" style="95" customWidth="1"/>
    <col min="12576" max="12800" width="11.42578125" style="95"/>
    <col min="12801" max="12801" width="1.28515625" style="95" customWidth="1"/>
    <col min="12802" max="12802" width="23.42578125" style="95" customWidth="1"/>
    <col min="12803" max="12815" width="12.7109375" style="95" customWidth="1"/>
    <col min="12816" max="12816" width="4" style="95" customWidth="1"/>
    <col min="12817" max="12817" width="4.140625" style="95" customWidth="1"/>
    <col min="12818" max="12818" width="21" style="95" customWidth="1"/>
    <col min="12819" max="12819" width="13.28515625" style="95" customWidth="1"/>
    <col min="12820" max="12830" width="11.42578125" style="95"/>
    <col min="12831" max="12831" width="12.7109375" style="95" customWidth="1"/>
    <col min="12832" max="13056" width="11.42578125" style="95"/>
    <col min="13057" max="13057" width="1.28515625" style="95" customWidth="1"/>
    <col min="13058" max="13058" width="23.42578125" style="95" customWidth="1"/>
    <col min="13059" max="13071" width="12.7109375" style="95" customWidth="1"/>
    <col min="13072" max="13072" width="4" style="95" customWidth="1"/>
    <col min="13073" max="13073" width="4.140625" style="95" customWidth="1"/>
    <col min="13074" max="13074" width="21" style="95" customWidth="1"/>
    <col min="13075" max="13075" width="13.28515625" style="95" customWidth="1"/>
    <col min="13076" max="13086" width="11.42578125" style="95"/>
    <col min="13087" max="13087" width="12.7109375" style="95" customWidth="1"/>
    <col min="13088" max="13312" width="11.42578125" style="95"/>
    <col min="13313" max="13313" width="1.28515625" style="95" customWidth="1"/>
    <col min="13314" max="13314" width="23.42578125" style="95" customWidth="1"/>
    <col min="13315" max="13327" width="12.7109375" style="95" customWidth="1"/>
    <col min="13328" max="13328" width="4" style="95" customWidth="1"/>
    <col min="13329" max="13329" width="4.140625" style="95" customWidth="1"/>
    <col min="13330" max="13330" width="21" style="95" customWidth="1"/>
    <col min="13331" max="13331" width="13.28515625" style="95" customWidth="1"/>
    <col min="13332" max="13342" width="11.42578125" style="95"/>
    <col min="13343" max="13343" width="12.7109375" style="95" customWidth="1"/>
    <col min="13344" max="13568" width="11.42578125" style="95"/>
    <col min="13569" max="13569" width="1.28515625" style="95" customWidth="1"/>
    <col min="13570" max="13570" width="23.42578125" style="95" customWidth="1"/>
    <col min="13571" max="13583" width="12.7109375" style="95" customWidth="1"/>
    <col min="13584" max="13584" width="4" style="95" customWidth="1"/>
    <col min="13585" max="13585" width="4.140625" style="95" customWidth="1"/>
    <col min="13586" max="13586" width="21" style="95" customWidth="1"/>
    <col min="13587" max="13587" width="13.28515625" style="95" customWidth="1"/>
    <col min="13588" max="13598" width="11.42578125" style="95"/>
    <col min="13599" max="13599" width="12.7109375" style="95" customWidth="1"/>
    <col min="13600" max="13824" width="11.42578125" style="95"/>
    <col min="13825" max="13825" width="1.28515625" style="95" customWidth="1"/>
    <col min="13826" max="13826" width="23.42578125" style="95" customWidth="1"/>
    <col min="13827" max="13839" width="12.7109375" style="95" customWidth="1"/>
    <col min="13840" max="13840" width="4" style="95" customWidth="1"/>
    <col min="13841" max="13841" width="4.140625" style="95" customWidth="1"/>
    <col min="13842" max="13842" width="21" style="95" customWidth="1"/>
    <col min="13843" max="13843" width="13.28515625" style="95" customWidth="1"/>
    <col min="13844" max="13854" width="11.42578125" style="95"/>
    <col min="13855" max="13855" width="12.7109375" style="95" customWidth="1"/>
    <col min="13856" max="14080" width="11.42578125" style="95"/>
    <col min="14081" max="14081" width="1.28515625" style="95" customWidth="1"/>
    <col min="14082" max="14082" width="23.42578125" style="95" customWidth="1"/>
    <col min="14083" max="14095" width="12.7109375" style="95" customWidth="1"/>
    <col min="14096" max="14096" width="4" style="95" customWidth="1"/>
    <col min="14097" max="14097" width="4.140625" style="95" customWidth="1"/>
    <col min="14098" max="14098" width="21" style="95" customWidth="1"/>
    <col min="14099" max="14099" width="13.28515625" style="95" customWidth="1"/>
    <col min="14100" max="14110" width="11.42578125" style="95"/>
    <col min="14111" max="14111" width="12.7109375" style="95" customWidth="1"/>
    <col min="14112" max="14336" width="11.42578125" style="95"/>
    <col min="14337" max="14337" width="1.28515625" style="95" customWidth="1"/>
    <col min="14338" max="14338" width="23.42578125" style="95" customWidth="1"/>
    <col min="14339" max="14351" width="12.7109375" style="95" customWidth="1"/>
    <col min="14352" max="14352" width="4" style="95" customWidth="1"/>
    <col min="14353" max="14353" width="4.140625" style="95" customWidth="1"/>
    <col min="14354" max="14354" width="21" style="95" customWidth="1"/>
    <col min="14355" max="14355" width="13.28515625" style="95" customWidth="1"/>
    <col min="14356" max="14366" width="11.42578125" style="95"/>
    <col min="14367" max="14367" width="12.7109375" style="95" customWidth="1"/>
    <col min="14368" max="14592" width="11.42578125" style="95"/>
    <col min="14593" max="14593" width="1.28515625" style="95" customWidth="1"/>
    <col min="14594" max="14594" width="23.42578125" style="95" customWidth="1"/>
    <col min="14595" max="14607" width="12.7109375" style="95" customWidth="1"/>
    <col min="14608" max="14608" width="4" style="95" customWidth="1"/>
    <col min="14609" max="14609" width="4.140625" style="95" customWidth="1"/>
    <col min="14610" max="14610" width="21" style="95" customWidth="1"/>
    <col min="14611" max="14611" width="13.28515625" style="95" customWidth="1"/>
    <col min="14612" max="14622" width="11.42578125" style="95"/>
    <col min="14623" max="14623" width="12.7109375" style="95" customWidth="1"/>
    <col min="14624" max="14848" width="11.42578125" style="95"/>
    <col min="14849" max="14849" width="1.28515625" style="95" customWidth="1"/>
    <col min="14850" max="14850" width="23.42578125" style="95" customWidth="1"/>
    <col min="14851" max="14863" width="12.7109375" style="95" customWidth="1"/>
    <col min="14864" max="14864" width="4" style="95" customWidth="1"/>
    <col min="14865" max="14865" width="4.140625" style="95" customWidth="1"/>
    <col min="14866" max="14866" width="21" style="95" customWidth="1"/>
    <col min="14867" max="14867" width="13.28515625" style="95" customWidth="1"/>
    <col min="14868" max="14878" width="11.42578125" style="95"/>
    <col min="14879" max="14879" width="12.7109375" style="95" customWidth="1"/>
    <col min="14880" max="15104" width="11.42578125" style="95"/>
    <col min="15105" max="15105" width="1.28515625" style="95" customWidth="1"/>
    <col min="15106" max="15106" width="23.42578125" style="95" customWidth="1"/>
    <col min="15107" max="15119" width="12.7109375" style="95" customWidth="1"/>
    <col min="15120" max="15120" width="4" style="95" customWidth="1"/>
    <col min="15121" max="15121" width="4.140625" style="95" customWidth="1"/>
    <col min="15122" max="15122" width="21" style="95" customWidth="1"/>
    <col min="15123" max="15123" width="13.28515625" style="95" customWidth="1"/>
    <col min="15124" max="15134" width="11.42578125" style="95"/>
    <col min="15135" max="15135" width="12.7109375" style="95" customWidth="1"/>
    <col min="15136" max="15360" width="11.42578125" style="95"/>
    <col min="15361" max="15361" width="1.28515625" style="95" customWidth="1"/>
    <col min="15362" max="15362" width="23.42578125" style="95" customWidth="1"/>
    <col min="15363" max="15375" width="12.7109375" style="95" customWidth="1"/>
    <col min="15376" max="15376" width="4" style="95" customWidth="1"/>
    <col min="15377" max="15377" width="4.140625" style="95" customWidth="1"/>
    <col min="15378" max="15378" width="21" style="95" customWidth="1"/>
    <col min="15379" max="15379" width="13.28515625" style="95" customWidth="1"/>
    <col min="15380" max="15390" width="11.42578125" style="95"/>
    <col min="15391" max="15391" width="12.7109375" style="95" customWidth="1"/>
    <col min="15392" max="15616" width="11.42578125" style="95"/>
    <col min="15617" max="15617" width="1.28515625" style="95" customWidth="1"/>
    <col min="15618" max="15618" width="23.42578125" style="95" customWidth="1"/>
    <col min="15619" max="15631" width="12.7109375" style="95" customWidth="1"/>
    <col min="15632" max="15632" width="4" style="95" customWidth="1"/>
    <col min="15633" max="15633" width="4.140625" style="95" customWidth="1"/>
    <col min="15634" max="15634" width="21" style="95" customWidth="1"/>
    <col min="15635" max="15635" width="13.28515625" style="95" customWidth="1"/>
    <col min="15636" max="15646" width="11.42578125" style="95"/>
    <col min="15647" max="15647" width="12.7109375" style="95" customWidth="1"/>
    <col min="15648" max="15872" width="11.42578125" style="95"/>
    <col min="15873" max="15873" width="1.28515625" style="95" customWidth="1"/>
    <col min="15874" max="15874" width="23.42578125" style="95" customWidth="1"/>
    <col min="15875" max="15887" width="12.7109375" style="95" customWidth="1"/>
    <col min="15888" max="15888" width="4" style="95" customWidth="1"/>
    <col min="15889" max="15889" width="4.140625" style="95" customWidth="1"/>
    <col min="15890" max="15890" width="21" style="95" customWidth="1"/>
    <col min="15891" max="15891" width="13.28515625" style="95" customWidth="1"/>
    <col min="15892" max="15902" width="11.42578125" style="95"/>
    <col min="15903" max="15903" width="12.7109375" style="95" customWidth="1"/>
    <col min="15904" max="16128" width="11.42578125" style="95"/>
    <col min="16129" max="16129" width="1.28515625" style="95" customWidth="1"/>
    <col min="16130" max="16130" width="23.42578125" style="95" customWidth="1"/>
    <col min="16131" max="16143" width="12.7109375" style="95" customWidth="1"/>
    <col min="16144" max="16144" width="4" style="95" customWidth="1"/>
    <col min="16145" max="16145" width="4.140625" style="95" customWidth="1"/>
    <col min="16146" max="16146" width="21" style="95" customWidth="1"/>
    <col min="16147" max="16147" width="13.28515625" style="95" customWidth="1"/>
    <col min="16148" max="16158" width="11.42578125" style="95"/>
    <col min="16159" max="16159" width="12.7109375" style="95" customWidth="1"/>
    <col min="16160" max="16384" width="11.42578125" style="95"/>
  </cols>
  <sheetData>
    <row r="1" spans="2:31" x14ac:dyDescent="0.25">
      <c r="B1" s="145" t="s">
        <v>96</v>
      </c>
      <c r="R1" s="145" t="str">
        <f>+B1</f>
        <v>AUTORIDAD DE FISCALIZACION DE ELECTRICIDAD Y TECNOLOGÍA NUCLEAR (AETN)</v>
      </c>
    </row>
    <row r="2" spans="2:31" x14ac:dyDescent="0.25">
      <c r="B2" s="322" t="s">
        <v>89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R2" s="322" t="str">
        <f>+B2</f>
        <v>ENDE DEORURO</v>
      </c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</row>
    <row r="3" spans="2:31" x14ac:dyDescent="0.25">
      <c r="B3" s="154" t="str">
        <f>+ELFEC!B3</f>
        <v>CONSOLIDADO - con IVA</v>
      </c>
      <c r="C3" s="154"/>
      <c r="D3" s="154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R3" s="347" t="str">
        <f>+ELFEC!R3</f>
        <v>CONSOLIDADO - sin IVA</v>
      </c>
      <c r="S3" s="347"/>
      <c r="T3" s="347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</row>
    <row r="4" spans="2:31" x14ac:dyDescent="0.25">
      <c r="B4" s="154" t="str">
        <f>+ELFEC!B4</f>
        <v>ESTADÍSTICAS GESTIÓN 2025</v>
      </c>
      <c r="C4" s="154"/>
      <c r="D4" s="154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R4" s="347" t="str">
        <f>+B4</f>
        <v>ESTADÍSTICAS GESTIÓN 2025</v>
      </c>
      <c r="S4" s="347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</row>
    <row r="6" spans="2:31" x14ac:dyDescent="0.25">
      <c r="B6" s="145" t="s">
        <v>157</v>
      </c>
      <c r="R6" s="145" t="str">
        <f>+B6</f>
        <v>NÚMERO DE CONSUMIDORES</v>
      </c>
    </row>
    <row r="8" spans="2:31" x14ac:dyDescent="0.25">
      <c r="B8" s="147" t="s">
        <v>26</v>
      </c>
      <c r="C8" s="146" t="s">
        <v>2</v>
      </c>
      <c r="D8" s="146" t="s">
        <v>3</v>
      </c>
      <c r="E8" s="146" t="s">
        <v>4</v>
      </c>
      <c r="F8" s="146" t="s">
        <v>5</v>
      </c>
      <c r="G8" s="146" t="s">
        <v>6</v>
      </c>
      <c r="H8" s="146" t="s">
        <v>7</v>
      </c>
      <c r="I8" s="146" t="s">
        <v>8</v>
      </c>
      <c r="J8" s="146" t="s">
        <v>9</v>
      </c>
      <c r="K8" s="146" t="s">
        <v>10</v>
      </c>
      <c r="L8" s="146" t="s">
        <v>11</v>
      </c>
      <c r="M8" s="146" t="s">
        <v>12</v>
      </c>
      <c r="N8" s="146" t="s">
        <v>13</v>
      </c>
      <c r="O8" s="147" t="s">
        <v>14</v>
      </c>
      <c r="R8" s="147" t="s">
        <v>26</v>
      </c>
      <c r="S8" s="146" t="s">
        <v>2</v>
      </c>
      <c r="T8" s="146" t="s">
        <v>3</v>
      </c>
      <c r="U8" s="146" t="s">
        <v>4</v>
      </c>
      <c r="V8" s="146" t="s">
        <v>5</v>
      </c>
      <c r="W8" s="146" t="s">
        <v>6</v>
      </c>
      <c r="X8" s="146" t="s">
        <v>7</v>
      </c>
      <c r="Y8" s="146" t="s">
        <v>8</v>
      </c>
      <c r="Z8" s="146" t="s">
        <v>9</v>
      </c>
      <c r="AA8" s="146" t="s">
        <v>10</v>
      </c>
      <c r="AB8" s="146" t="s">
        <v>11</v>
      </c>
      <c r="AC8" s="146" t="s">
        <v>12</v>
      </c>
      <c r="AD8" s="146" t="s">
        <v>13</v>
      </c>
      <c r="AE8" s="147" t="s">
        <v>14</v>
      </c>
    </row>
    <row r="9" spans="2:31" s="175" customFormat="1" x14ac:dyDescent="0.25">
      <c r="B9" s="176" t="s">
        <v>102</v>
      </c>
      <c r="C9" s="144">
        <f>+'[117]CONSOLIDADO (2)'!B9</f>
        <v>144888</v>
      </c>
      <c r="D9" s="144">
        <f>+'[117]CONSOLIDADO (2)'!C9</f>
        <v>145303</v>
      </c>
      <c r="E9" s="144">
        <f>+'[117]CONSOLIDADO (2)'!D9</f>
        <v>145788</v>
      </c>
      <c r="F9" s="144">
        <f>+'[117]CONSOLIDADO (2)'!E9</f>
        <v>145983</v>
      </c>
      <c r="G9" s="144">
        <f>+'[117]CONSOLIDADO (2)'!F9</f>
        <v>0</v>
      </c>
      <c r="H9" s="144">
        <f>+'[117]CONSOLIDADO (2)'!G9</f>
        <v>0</v>
      </c>
      <c r="I9" s="144">
        <f>+'[117]CONSOLIDADO (2)'!H9</f>
        <v>0</v>
      </c>
      <c r="J9" s="144">
        <f>+'[117]CONSOLIDADO (2)'!I9</f>
        <v>0</v>
      </c>
      <c r="K9" s="144">
        <f>+'[117]CONSOLIDADO (2)'!J9</f>
        <v>0</v>
      </c>
      <c r="L9" s="144">
        <f>+'[117]CONSOLIDADO (2)'!K9</f>
        <v>0</v>
      </c>
      <c r="M9" s="144">
        <f>+'[117]CONSOLIDADO (2)'!L9</f>
        <v>0</v>
      </c>
      <c r="N9" s="144">
        <f>+'[117]CONSOLIDADO (2)'!M9</f>
        <v>0</v>
      </c>
      <c r="O9" s="96">
        <f t="shared" ref="O9:O14" si="0">+N9</f>
        <v>0</v>
      </c>
      <c r="R9" s="176" t="str">
        <f>+B9</f>
        <v>Domiciliario</v>
      </c>
      <c r="S9" s="144">
        <f t="shared" ref="S9:U14" si="1">+C9</f>
        <v>144888</v>
      </c>
      <c r="T9" s="144">
        <f t="shared" si="1"/>
        <v>145303</v>
      </c>
      <c r="U9" s="144">
        <f>+E9</f>
        <v>145788</v>
      </c>
      <c r="V9" s="144">
        <f t="shared" ref="V9:AD14" si="2">+F9</f>
        <v>145983</v>
      </c>
      <c r="W9" s="144">
        <f t="shared" si="2"/>
        <v>0</v>
      </c>
      <c r="X9" s="144">
        <f t="shared" si="2"/>
        <v>0</v>
      </c>
      <c r="Y9" s="144">
        <f t="shared" si="2"/>
        <v>0</v>
      </c>
      <c r="Z9" s="144">
        <f t="shared" si="2"/>
        <v>0</v>
      </c>
      <c r="AA9" s="144">
        <f t="shared" si="2"/>
        <v>0</v>
      </c>
      <c r="AB9" s="144">
        <f t="shared" si="2"/>
        <v>0</v>
      </c>
      <c r="AC9" s="144">
        <f t="shared" si="2"/>
        <v>0</v>
      </c>
      <c r="AD9" s="144">
        <f t="shared" si="2"/>
        <v>0</v>
      </c>
      <c r="AE9" s="96">
        <f t="shared" ref="AE9:AE14" si="3">+AD9</f>
        <v>0</v>
      </c>
    </row>
    <row r="10" spans="2:31" s="175" customFormat="1" x14ac:dyDescent="0.25">
      <c r="B10" s="176" t="s">
        <v>18</v>
      </c>
      <c r="C10" s="144">
        <f>+'[117]CONSOLIDADO (2)'!B10</f>
        <v>14111</v>
      </c>
      <c r="D10" s="144">
        <f>+'[117]CONSOLIDADO (2)'!C10</f>
        <v>14134</v>
      </c>
      <c r="E10" s="144">
        <f>+'[117]CONSOLIDADO (2)'!D10</f>
        <v>14156</v>
      </c>
      <c r="F10" s="144">
        <f>+'[117]CONSOLIDADO (2)'!E10</f>
        <v>14180</v>
      </c>
      <c r="G10" s="144">
        <f>+'[117]CONSOLIDADO (2)'!F10</f>
        <v>0</v>
      </c>
      <c r="H10" s="144">
        <f>+'[117]CONSOLIDADO (2)'!G10</f>
        <v>0</v>
      </c>
      <c r="I10" s="144">
        <f>+'[117]CONSOLIDADO (2)'!H10</f>
        <v>0</v>
      </c>
      <c r="J10" s="144">
        <f>+'[117]CONSOLIDADO (2)'!I10</f>
        <v>0</v>
      </c>
      <c r="K10" s="144">
        <f>+'[117]CONSOLIDADO (2)'!J10</f>
        <v>0</v>
      </c>
      <c r="L10" s="144">
        <f>+'[117]CONSOLIDADO (2)'!K10</f>
        <v>0</v>
      </c>
      <c r="M10" s="144">
        <f>+'[117]CONSOLIDADO (2)'!L10</f>
        <v>0</v>
      </c>
      <c r="N10" s="144">
        <f>+'[117]CONSOLIDADO (2)'!M10</f>
        <v>0</v>
      </c>
      <c r="O10" s="96">
        <f t="shared" si="0"/>
        <v>0</v>
      </c>
      <c r="R10" s="176" t="str">
        <f t="shared" ref="R10:R14" si="4">+B10</f>
        <v>General</v>
      </c>
      <c r="S10" s="144">
        <f t="shared" si="1"/>
        <v>14111</v>
      </c>
      <c r="T10" s="144">
        <f t="shared" si="1"/>
        <v>14134</v>
      </c>
      <c r="U10" s="144">
        <f t="shared" si="1"/>
        <v>14156</v>
      </c>
      <c r="V10" s="144">
        <f t="shared" si="2"/>
        <v>14180</v>
      </c>
      <c r="W10" s="144">
        <f t="shared" si="2"/>
        <v>0</v>
      </c>
      <c r="X10" s="144">
        <f t="shared" si="2"/>
        <v>0</v>
      </c>
      <c r="Y10" s="144">
        <f t="shared" si="2"/>
        <v>0</v>
      </c>
      <c r="Z10" s="144">
        <f t="shared" si="2"/>
        <v>0</v>
      </c>
      <c r="AA10" s="144">
        <f t="shared" si="2"/>
        <v>0</v>
      </c>
      <c r="AB10" s="144">
        <f t="shared" si="2"/>
        <v>0</v>
      </c>
      <c r="AC10" s="144">
        <f t="shared" si="2"/>
        <v>0</v>
      </c>
      <c r="AD10" s="144">
        <f t="shared" si="2"/>
        <v>0</v>
      </c>
      <c r="AE10" s="96">
        <f t="shared" si="3"/>
        <v>0</v>
      </c>
    </row>
    <row r="11" spans="2:31" s="175" customFormat="1" x14ac:dyDescent="0.25">
      <c r="B11" s="176" t="s">
        <v>19</v>
      </c>
      <c r="C11" s="144">
        <f>+'[117]CONSOLIDADO (2)'!B11</f>
        <v>745</v>
      </c>
      <c r="D11" s="144">
        <f>+'[117]CONSOLIDADO (2)'!C11</f>
        <v>752</v>
      </c>
      <c r="E11" s="144">
        <f>+'[117]CONSOLIDADO (2)'!D11</f>
        <v>757</v>
      </c>
      <c r="F11" s="144">
        <f>+'[117]CONSOLIDADO (2)'!E11</f>
        <v>752</v>
      </c>
      <c r="G11" s="144">
        <f>+'[117]CONSOLIDADO (2)'!F11</f>
        <v>0</v>
      </c>
      <c r="H11" s="144">
        <f>+'[117]CONSOLIDADO (2)'!G11</f>
        <v>0</v>
      </c>
      <c r="I11" s="144">
        <f>+'[117]CONSOLIDADO (2)'!H11</f>
        <v>0</v>
      </c>
      <c r="J11" s="144">
        <f>+'[117]CONSOLIDADO (2)'!I11</f>
        <v>0</v>
      </c>
      <c r="K11" s="144">
        <f>+'[117]CONSOLIDADO (2)'!J11</f>
        <v>0</v>
      </c>
      <c r="L11" s="144">
        <f>+'[117]CONSOLIDADO (2)'!K11</f>
        <v>0</v>
      </c>
      <c r="M11" s="144">
        <f>+'[117]CONSOLIDADO (2)'!L11</f>
        <v>0</v>
      </c>
      <c r="N11" s="144">
        <f>+'[117]CONSOLIDADO (2)'!M11</f>
        <v>0</v>
      </c>
      <c r="O11" s="96">
        <f t="shared" si="0"/>
        <v>0</v>
      </c>
      <c r="R11" s="176" t="str">
        <f t="shared" si="4"/>
        <v>Industrial</v>
      </c>
      <c r="S11" s="144">
        <f t="shared" si="1"/>
        <v>745</v>
      </c>
      <c r="T11" s="144">
        <f t="shared" si="1"/>
        <v>752</v>
      </c>
      <c r="U11" s="144">
        <f t="shared" si="1"/>
        <v>757</v>
      </c>
      <c r="V11" s="144">
        <f t="shared" si="2"/>
        <v>752</v>
      </c>
      <c r="W11" s="144">
        <f t="shared" si="2"/>
        <v>0</v>
      </c>
      <c r="X11" s="144">
        <f t="shared" si="2"/>
        <v>0</v>
      </c>
      <c r="Y11" s="144">
        <f t="shared" si="2"/>
        <v>0</v>
      </c>
      <c r="Z11" s="144">
        <f t="shared" si="2"/>
        <v>0</v>
      </c>
      <c r="AA11" s="144">
        <f t="shared" si="2"/>
        <v>0</v>
      </c>
      <c r="AB11" s="144">
        <f t="shared" si="2"/>
        <v>0</v>
      </c>
      <c r="AC11" s="144">
        <f t="shared" si="2"/>
        <v>0</v>
      </c>
      <c r="AD11" s="144">
        <f t="shared" si="2"/>
        <v>0</v>
      </c>
      <c r="AE11" s="96">
        <f t="shared" si="3"/>
        <v>0</v>
      </c>
    </row>
    <row r="12" spans="2:31" s="175" customFormat="1" x14ac:dyDescent="0.25">
      <c r="B12" s="176" t="s">
        <v>91</v>
      </c>
      <c r="C12" s="144">
        <f>+'[117]CONSOLIDADO (2)'!B12</f>
        <v>164</v>
      </c>
      <c r="D12" s="144">
        <f>+'[117]CONSOLIDADO (2)'!C12</f>
        <v>166</v>
      </c>
      <c r="E12" s="144">
        <f>+'[117]CONSOLIDADO (2)'!D12</f>
        <v>169</v>
      </c>
      <c r="F12" s="144">
        <f>+'[117]CONSOLIDADO (2)'!E12</f>
        <v>171</v>
      </c>
      <c r="G12" s="144">
        <f>+'[117]CONSOLIDADO (2)'!F12</f>
        <v>0</v>
      </c>
      <c r="H12" s="144">
        <f>+'[117]CONSOLIDADO (2)'!G12</f>
        <v>0</v>
      </c>
      <c r="I12" s="144">
        <f>+'[117]CONSOLIDADO (2)'!H12</f>
        <v>0</v>
      </c>
      <c r="J12" s="144">
        <f>+'[117]CONSOLIDADO (2)'!I12</f>
        <v>0</v>
      </c>
      <c r="K12" s="144">
        <f>+'[117]CONSOLIDADO (2)'!J12</f>
        <v>0</v>
      </c>
      <c r="L12" s="144">
        <f>+'[117]CONSOLIDADO (2)'!K12</f>
        <v>0</v>
      </c>
      <c r="M12" s="144">
        <f>+'[117]CONSOLIDADO (2)'!L12</f>
        <v>0</v>
      </c>
      <c r="N12" s="144">
        <f>+'[117]CONSOLIDADO (2)'!M12</f>
        <v>0</v>
      </c>
      <c r="O12" s="96">
        <f t="shared" si="0"/>
        <v>0</v>
      </c>
      <c r="R12" s="176" t="str">
        <f t="shared" si="4"/>
        <v>Minería</v>
      </c>
      <c r="S12" s="144">
        <f t="shared" si="1"/>
        <v>164</v>
      </c>
      <c r="T12" s="144">
        <f t="shared" si="1"/>
        <v>166</v>
      </c>
      <c r="U12" s="144">
        <f t="shared" si="1"/>
        <v>169</v>
      </c>
      <c r="V12" s="144">
        <f t="shared" si="2"/>
        <v>171</v>
      </c>
      <c r="W12" s="144">
        <f t="shared" si="2"/>
        <v>0</v>
      </c>
      <c r="X12" s="144">
        <f t="shared" si="2"/>
        <v>0</v>
      </c>
      <c r="Y12" s="144">
        <f t="shared" si="2"/>
        <v>0</v>
      </c>
      <c r="Z12" s="144">
        <f t="shared" si="2"/>
        <v>0</v>
      </c>
      <c r="AA12" s="144">
        <f t="shared" si="2"/>
        <v>0</v>
      </c>
      <c r="AB12" s="144">
        <f t="shared" si="2"/>
        <v>0</v>
      </c>
      <c r="AC12" s="144">
        <f t="shared" si="2"/>
        <v>0</v>
      </c>
      <c r="AD12" s="144">
        <f t="shared" si="2"/>
        <v>0</v>
      </c>
      <c r="AE12" s="96">
        <f t="shared" si="3"/>
        <v>0</v>
      </c>
    </row>
    <row r="13" spans="2:31" s="175" customFormat="1" x14ac:dyDescent="0.25">
      <c r="B13" s="176" t="s">
        <v>21</v>
      </c>
      <c r="C13" s="144">
        <f>+'[117]CONSOLIDADO (2)'!B13</f>
        <v>69</v>
      </c>
      <c r="D13" s="144">
        <f>+'[117]CONSOLIDADO (2)'!C13</f>
        <v>70</v>
      </c>
      <c r="E13" s="144">
        <f>+'[117]CONSOLIDADO (2)'!D13</f>
        <v>72</v>
      </c>
      <c r="F13" s="144">
        <f>+'[117]CONSOLIDADO (2)'!E13</f>
        <v>72</v>
      </c>
      <c r="G13" s="144">
        <f>+'[117]CONSOLIDADO (2)'!F13</f>
        <v>0</v>
      </c>
      <c r="H13" s="144">
        <f>+'[117]CONSOLIDADO (2)'!G13</f>
        <v>0</v>
      </c>
      <c r="I13" s="144">
        <f>+'[117]CONSOLIDADO (2)'!H13</f>
        <v>0</v>
      </c>
      <c r="J13" s="144">
        <f>+'[117]CONSOLIDADO (2)'!I13</f>
        <v>0</v>
      </c>
      <c r="K13" s="144">
        <f>+'[117]CONSOLIDADO (2)'!J13</f>
        <v>0</v>
      </c>
      <c r="L13" s="144">
        <f>+'[117]CONSOLIDADO (2)'!K13</f>
        <v>0</v>
      </c>
      <c r="M13" s="144">
        <f>+'[117]CONSOLIDADO (2)'!L13</f>
        <v>0</v>
      </c>
      <c r="N13" s="144">
        <f>+'[117]CONSOLIDADO (2)'!M13</f>
        <v>0</v>
      </c>
      <c r="O13" s="96">
        <f t="shared" si="0"/>
        <v>0</v>
      </c>
      <c r="R13" s="176" t="str">
        <f t="shared" si="4"/>
        <v>Alumbrado Público</v>
      </c>
      <c r="S13" s="144">
        <f t="shared" si="1"/>
        <v>69</v>
      </c>
      <c r="T13" s="144">
        <f t="shared" si="1"/>
        <v>70</v>
      </c>
      <c r="U13" s="144">
        <f t="shared" si="1"/>
        <v>72</v>
      </c>
      <c r="V13" s="144">
        <f t="shared" si="2"/>
        <v>72</v>
      </c>
      <c r="W13" s="144">
        <f t="shared" si="2"/>
        <v>0</v>
      </c>
      <c r="X13" s="144">
        <f t="shared" si="2"/>
        <v>0</v>
      </c>
      <c r="Y13" s="144">
        <f t="shared" si="2"/>
        <v>0</v>
      </c>
      <c r="Z13" s="144">
        <f t="shared" si="2"/>
        <v>0</v>
      </c>
      <c r="AA13" s="144">
        <f t="shared" si="2"/>
        <v>0</v>
      </c>
      <c r="AB13" s="144">
        <f t="shared" si="2"/>
        <v>0</v>
      </c>
      <c r="AC13" s="144">
        <f t="shared" si="2"/>
        <v>0</v>
      </c>
      <c r="AD13" s="144">
        <f t="shared" si="2"/>
        <v>0</v>
      </c>
      <c r="AE13" s="96">
        <f t="shared" si="3"/>
        <v>0</v>
      </c>
    </row>
    <row r="14" spans="2:31" s="175" customFormat="1" x14ac:dyDescent="0.25">
      <c r="B14" s="176" t="s">
        <v>22</v>
      </c>
      <c r="C14" s="144">
        <f>+'[117]CONSOLIDADO (2)'!B14</f>
        <v>803</v>
      </c>
      <c r="D14" s="144">
        <f>+'[117]CONSOLIDADO (2)'!C14</f>
        <v>814</v>
      </c>
      <c r="E14" s="144">
        <f>+'[117]CONSOLIDADO (2)'!D14</f>
        <v>824</v>
      </c>
      <c r="F14" s="144">
        <f>+'[117]CONSOLIDADO (2)'!E14</f>
        <v>819</v>
      </c>
      <c r="G14" s="144">
        <f>+'[117]CONSOLIDADO (2)'!F14</f>
        <v>0</v>
      </c>
      <c r="H14" s="144">
        <f>+'[117]CONSOLIDADO (2)'!G14</f>
        <v>0</v>
      </c>
      <c r="I14" s="144">
        <f>+'[117]CONSOLIDADO (2)'!H14</f>
        <v>0</v>
      </c>
      <c r="J14" s="144">
        <f>+'[117]CONSOLIDADO (2)'!I14</f>
        <v>0</v>
      </c>
      <c r="K14" s="144">
        <f>+'[117]CONSOLIDADO (2)'!J14</f>
        <v>0</v>
      </c>
      <c r="L14" s="144">
        <f>+'[117]CONSOLIDADO (2)'!K14</f>
        <v>0</v>
      </c>
      <c r="M14" s="144">
        <f>+'[117]CONSOLIDADO (2)'!L14</f>
        <v>0</v>
      </c>
      <c r="N14" s="144">
        <f>+'[117]CONSOLIDADO (2)'!M14</f>
        <v>0</v>
      </c>
      <c r="O14" s="96">
        <f t="shared" si="0"/>
        <v>0</v>
      </c>
      <c r="R14" s="176" t="str">
        <f t="shared" si="4"/>
        <v>Otros</v>
      </c>
      <c r="S14" s="144">
        <f t="shared" si="1"/>
        <v>803</v>
      </c>
      <c r="T14" s="144">
        <f t="shared" si="1"/>
        <v>814</v>
      </c>
      <c r="U14" s="144">
        <f t="shared" si="1"/>
        <v>824</v>
      </c>
      <c r="V14" s="144">
        <f t="shared" si="2"/>
        <v>819</v>
      </c>
      <c r="W14" s="144">
        <f t="shared" si="2"/>
        <v>0</v>
      </c>
      <c r="X14" s="144">
        <f t="shared" si="2"/>
        <v>0</v>
      </c>
      <c r="Y14" s="144">
        <f t="shared" si="2"/>
        <v>0</v>
      </c>
      <c r="Z14" s="144">
        <f t="shared" si="2"/>
        <v>0</v>
      </c>
      <c r="AA14" s="144">
        <f t="shared" si="2"/>
        <v>0</v>
      </c>
      <c r="AB14" s="144">
        <f t="shared" si="2"/>
        <v>0</v>
      </c>
      <c r="AC14" s="144">
        <f t="shared" si="2"/>
        <v>0</v>
      </c>
      <c r="AD14" s="144">
        <f t="shared" si="2"/>
        <v>0</v>
      </c>
      <c r="AE14" s="96">
        <f t="shared" si="3"/>
        <v>0</v>
      </c>
    </row>
    <row r="15" spans="2:31" s="175" customFormat="1" ht="17.25" customHeight="1" x14ac:dyDescent="0.25">
      <c r="B15" s="31" t="s">
        <v>14</v>
      </c>
      <c r="C15" s="30">
        <f t="shared" ref="C15:O15" si="5">SUM(C9:C14)</f>
        <v>160780</v>
      </c>
      <c r="D15" s="30">
        <f t="shared" ref="D15:N15" si="6">SUM(D9:D14)</f>
        <v>161239</v>
      </c>
      <c r="E15" s="30">
        <f t="shared" si="6"/>
        <v>161766</v>
      </c>
      <c r="F15" s="30">
        <f t="shared" ref="F15:N15" si="7">SUM(F9:F14)</f>
        <v>161977</v>
      </c>
      <c r="G15" s="30">
        <f t="shared" ref="G15:N15" si="8">SUM(G9:G14)</f>
        <v>0</v>
      </c>
      <c r="H15" s="30">
        <f t="shared" si="8"/>
        <v>0</v>
      </c>
      <c r="I15" s="30">
        <f t="shared" ref="I15:N15" si="9">SUM(I9:I14)</f>
        <v>0</v>
      </c>
      <c r="J15" s="30">
        <f t="shared" ref="J15:N15" si="10">SUM(J9:J14)</f>
        <v>0</v>
      </c>
      <c r="K15" s="30">
        <f t="shared" si="10"/>
        <v>0</v>
      </c>
      <c r="L15" s="30">
        <f t="shared" ref="L15:N15" si="11">SUM(L9:L14)</f>
        <v>0</v>
      </c>
      <c r="M15" s="30">
        <f t="shared" ref="M15:N15" si="12">SUM(M9:M14)</f>
        <v>0</v>
      </c>
      <c r="N15" s="30">
        <f t="shared" si="12"/>
        <v>0</v>
      </c>
      <c r="O15" s="31">
        <f t="shared" si="5"/>
        <v>0</v>
      </c>
      <c r="R15" s="31" t="s">
        <v>14</v>
      </c>
      <c r="S15" s="30">
        <f t="shared" ref="S15:AE15" si="13">SUM(S9:S14)</f>
        <v>160780</v>
      </c>
      <c r="T15" s="30">
        <f t="shared" si="13"/>
        <v>161239</v>
      </c>
      <c r="U15" s="30">
        <f t="shared" si="13"/>
        <v>161766</v>
      </c>
      <c r="V15" s="30">
        <f t="shared" si="13"/>
        <v>161977</v>
      </c>
      <c r="W15" s="30">
        <f t="shared" si="13"/>
        <v>0</v>
      </c>
      <c r="X15" s="30">
        <f t="shared" si="13"/>
        <v>0</v>
      </c>
      <c r="Y15" s="30">
        <f t="shared" si="13"/>
        <v>0</v>
      </c>
      <c r="Z15" s="30">
        <f t="shared" si="13"/>
        <v>0</v>
      </c>
      <c r="AA15" s="30">
        <f t="shared" si="13"/>
        <v>0</v>
      </c>
      <c r="AB15" s="30">
        <f t="shared" si="13"/>
        <v>0</v>
      </c>
      <c r="AC15" s="30">
        <f t="shared" si="13"/>
        <v>0</v>
      </c>
      <c r="AD15" s="30">
        <f t="shared" si="13"/>
        <v>0</v>
      </c>
      <c r="AE15" s="31">
        <f t="shared" si="13"/>
        <v>0</v>
      </c>
    </row>
    <row r="17" spans="2:31" x14ac:dyDescent="0.25">
      <c r="B17" s="145" t="s">
        <v>40</v>
      </c>
      <c r="R17" s="145" t="s">
        <v>40</v>
      </c>
    </row>
    <row r="19" spans="2:31" x14ac:dyDescent="0.25">
      <c r="B19" s="147" t="s">
        <v>26</v>
      </c>
      <c r="C19" s="146" t="s">
        <v>2</v>
      </c>
      <c r="D19" s="146" t="s">
        <v>3</v>
      </c>
      <c r="E19" s="146" t="s">
        <v>4</v>
      </c>
      <c r="F19" s="146" t="s">
        <v>5</v>
      </c>
      <c r="G19" s="146" t="s">
        <v>6</v>
      </c>
      <c r="H19" s="146" t="s">
        <v>7</v>
      </c>
      <c r="I19" s="146" t="s">
        <v>8</v>
      </c>
      <c r="J19" s="146" t="s">
        <v>9</v>
      </c>
      <c r="K19" s="146" t="s">
        <v>10</v>
      </c>
      <c r="L19" s="146" t="s">
        <v>11</v>
      </c>
      <c r="M19" s="146" t="s">
        <v>12</v>
      </c>
      <c r="N19" s="146" t="s">
        <v>13</v>
      </c>
      <c r="O19" s="147" t="s">
        <v>24</v>
      </c>
      <c r="R19" s="147" t="s">
        <v>26</v>
      </c>
      <c r="S19" s="146" t="s">
        <v>2</v>
      </c>
      <c r="T19" s="146" t="s">
        <v>3</v>
      </c>
      <c r="U19" s="146" t="s">
        <v>4</v>
      </c>
      <c r="V19" s="146" t="s">
        <v>5</v>
      </c>
      <c r="W19" s="146" t="s">
        <v>6</v>
      </c>
      <c r="X19" s="146" t="s">
        <v>7</v>
      </c>
      <c r="Y19" s="146" t="s">
        <v>8</v>
      </c>
      <c r="Z19" s="146" t="s">
        <v>9</v>
      </c>
      <c r="AA19" s="146" t="s">
        <v>10</v>
      </c>
      <c r="AB19" s="146" t="s">
        <v>11</v>
      </c>
      <c r="AC19" s="146" t="s">
        <v>12</v>
      </c>
      <c r="AD19" s="146" t="s">
        <v>13</v>
      </c>
      <c r="AE19" s="147" t="s">
        <v>24</v>
      </c>
    </row>
    <row r="20" spans="2:31" x14ac:dyDescent="0.25">
      <c r="B20" s="163" t="s">
        <v>102</v>
      </c>
      <c r="C20" s="98">
        <f>+'[117]CONSOLIDADO (2)'!B20</f>
        <v>9251.8000000000047</v>
      </c>
      <c r="D20" s="98">
        <f>+'[117]CONSOLIDADO (2)'!C20</f>
        <v>8895.2559999999976</v>
      </c>
      <c r="E20" s="98">
        <f>+'[117]CONSOLIDADO (2)'!D20</f>
        <v>9061.3110000000015</v>
      </c>
      <c r="F20" s="98">
        <f>+'[117]CONSOLIDADO (2)'!E20</f>
        <v>8665.9219999999968</v>
      </c>
      <c r="G20" s="98">
        <f>+'[117]CONSOLIDADO (2)'!F20</f>
        <v>0</v>
      </c>
      <c r="H20" s="98">
        <f>+'[117]CONSOLIDADO (2)'!G20</f>
        <v>0</v>
      </c>
      <c r="I20" s="98">
        <f>+'[117]CONSOLIDADO (2)'!H20</f>
        <v>0</v>
      </c>
      <c r="J20" s="98">
        <f>+'[117]CONSOLIDADO (2)'!I20</f>
        <v>0</v>
      </c>
      <c r="K20" s="98">
        <f>+'[117]CONSOLIDADO (2)'!J20</f>
        <v>0</v>
      </c>
      <c r="L20" s="98">
        <f>+'[117]CONSOLIDADO (2)'!K20</f>
        <v>0</v>
      </c>
      <c r="M20" s="98">
        <f>+'[117]CONSOLIDADO (2)'!L20</f>
        <v>0</v>
      </c>
      <c r="N20" s="98">
        <f>+'[117]CONSOLIDADO (2)'!M20</f>
        <v>0</v>
      </c>
      <c r="O20" s="161">
        <f t="shared" ref="O20:O25" si="14">SUM(C20:N20)</f>
        <v>35874.289000000004</v>
      </c>
      <c r="R20" s="163" t="str">
        <f>+B20</f>
        <v>Domiciliario</v>
      </c>
      <c r="S20" s="98">
        <f t="shared" ref="S20:U25" si="15">+C20</f>
        <v>9251.8000000000047</v>
      </c>
      <c r="T20" s="98">
        <f t="shared" si="15"/>
        <v>8895.2559999999976</v>
      </c>
      <c r="U20" s="98">
        <f>+E20</f>
        <v>9061.3110000000015</v>
      </c>
      <c r="V20" s="98">
        <f t="shared" ref="U20:AD25" si="16">+F20</f>
        <v>8665.9219999999968</v>
      </c>
      <c r="W20" s="98">
        <f t="shared" si="16"/>
        <v>0</v>
      </c>
      <c r="X20" s="98">
        <f t="shared" si="16"/>
        <v>0</v>
      </c>
      <c r="Y20" s="98">
        <f t="shared" si="16"/>
        <v>0</v>
      </c>
      <c r="Z20" s="98">
        <f t="shared" si="16"/>
        <v>0</v>
      </c>
      <c r="AA20" s="98">
        <f t="shared" si="16"/>
        <v>0</v>
      </c>
      <c r="AB20" s="98">
        <f t="shared" si="16"/>
        <v>0</v>
      </c>
      <c r="AC20" s="98">
        <f t="shared" si="16"/>
        <v>0</v>
      </c>
      <c r="AD20" s="98">
        <f t="shared" si="16"/>
        <v>0</v>
      </c>
      <c r="AE20" s="161">
        <f t="shared" ref="AE20:AE26" si="17">SUM(S20:AD20)</f>
        <v>35874.289000000004</v>
      </c>
    </row>
    <row r="21" spans="2:31" x14ac:dyDescent="0.25">
      <c r="B21" s="163" t="s">
        <v>18</v>
      </c>
      <c r="C21" s="98">
        <f>+'[117]CONSOLIDADO (2)'!B21</f>
        <v>4017.6469999999986</v>
      </c>
      <c r="D21" s="98">
        <f>+'[117]CONSOLIDADO (2)'!C21</f>
        <v>3971.8870000000002</v>
      </c>
      <c r="E21" s="98">
        <f>+'[117]CONSOLIDADO (2)'!D21</f>
        <v>4169.9760000000006</v>
      </c>
      <c r="F21" s="98">
        <f>+'[117]CONSOLIDADO (2)'!E21</f>
        <v>4154.5520000000042</v>
      </c>
      <c r="G21" s="98">
        <f>+'[117]CONSOLIDADO (2)'!F21</f>
        <v>0</v>
      </c>
      <c r="H21" s="98">
        <f>+'[117]CONSOLIDADO (2)'!G21</f>
        <v>0</v>
      </c>
      <c r="I21" s="98">
        <f>+'[117]CONSOLIDADO (2)'!H21</f>
        <v>0</v>
      </c>
      <c r="J21" s="98">
        <f>+'[117]CONSOLIDADO (2)'!I21</f>
        <v>0</v>
      </c>
      <c r="K21" s="98">
        <f>+'[117]CONSOLIDADO (2)'!J21</f>
        <v>0</v>
      </c>
      <c r="L21" s="98">
        <f>+'[117]CONSOLIDADO (2)'!K21</f>
        <v>0</v>
      </c>
      <c r="M21" s="98">
        <f>+'[117]CONSOLIDADO (2)'!L21</f>
        <v>0</v>
      </c>
      <c r="N21" s="98">
        <f>+'[117]CONSOLIDADO (2)'!M21</f>
        <v>0</v>
      </c>
      <c r="O21" s="161">
        <f t="shared" si="14"/>
        <v>16314.062000000002</v>
      </c>
      <c r="R21" s="163" t="str">
        <f t="shared" ref="R21:R25" si="18">+B21</f>
        <v>General</v>
      </c>
      <c r="S21" s="98">
        <f t="shared" si="15"/>
        <v>4017.6469999999986</v>
      </c>
      <c r="T21" s="98">
        <f t="shared" si="15"/>
        <v>3971.8870000000002</v>
      </c>
      <c r="U21" s="98">
        <f t="shared" si="15"/>
        <v>4169.9760000000006</v>
      </c>
      <c r="V21" s="98">
        <f t="shared" si="16"/>
        <v>4154.5520000000042</v>
      </c>
      <c r="W21" s="98">
        <f t="shared" si="16"/>
        <v>0</v>
      </c>
      <c r="X21" s="98">
        <f t="shared" si="16"/>
        <v>0</v>
      </c>
      <c r="Y21" s="98">
        <f t="shared" si="16"/>
        <v>0</v>
      </c>
      <c r="Z21" s="98">
        <f t="shared" si="16"/>
        <v>0</v>
      </c>
      <c r="AA21" s="98">
        <f t="shared" si="16"/>
        <v>0</v>
      </c>
      <c r="AB21" s="98">
        <f t="shared" si="16"/>
        <v>0</v>
      </c>
      <c r="AC21" s="98">
        <f t="shared" si="16"/>
        <v>0</v>
      </c>
      <c r="AD21" s="98">
        <f t="shared" si="16"/>
        <v>0</v>
      </c>
      <c r="AE21" s="161">
        <f t="shared" si="17"/>
        <v>16314.062000000002</v>
      </c>
    </row>
    <row r="22" spans="2:31" x14ac:dyDescent="0.25">
      <c r="B22" s="163" t="s">
        <v>19</v>
      </c>
      <c r="C22" s="98">
        <f>+'[117]CONSOLIDADO (2)'!B22</f>
        <v>5011.5250000000005</v>
      </c>
      <c r="D22" s="98">
        <f>+'[117]CONSOLIDADO (2)'!C22</f>
        <v>4504.8089999999993</v>
      </c>
      <c r="E22" s="98">
        <f>+'[117]CONSOLIDADO (2)'!D22</f>
        <v>4440.5449999999992</v>
      </c>
      <c r="F22" s="98">
        <f>+'[117]CONSOLIDADO (2)'!E22</f>
        <v>5143.1420000000007</v>
      </c>
      <c r="G22" s="98">
        <f>+'[117]CONSOLIDADO (2)'!F22</f>
        <v>0</v>
      </c>
      <c r="H22" s="98">
        <f>+'[117]CONSOLIDADO (2)'!G22</f>
        <v>0</v>
      </c>
      <c r="I22" s="98">
        <f>+'[117]CONSOLIDADO (2)'!H22</f>
        <v>0</v>
      </c>
      <c r="J22" s="98">
        <f>+'[117]CONSOLIDADO (2)'!I22</f>
        <v>0</v>
      </c>
      <c r="K22" s="98">
        <f>+'[117]CONSOLIDADO (2)'!J22</f>
        <v>0</v>
      </c>
      <c r="L22" s="98">
        <f>+'[117]CONSOLIDADO (2)'!K22</f>
        <v>0</v>
      </c>
      <c r="M22" s="98">
        <f>+'[117]CONSOLIDADO (2)'!L22</f>
        <v>0</v>
      </c>
      <c r="N22" s="98">
        <f>+'[117]CONSOLIDADO (2)'!M22</f>
        <v>0</v>
      </c>
      <c r="O22" s="161">
        <f t="shared" si="14"/>
        <v>19100.020999999997</v>
      </c>
      <c r="R22" s="163" t="str">
        <f t="shared" si="18"/>
        <v>Industrial</v>
      </c>
      <c r="S22" s="98">
        <f t="shared" si="15"/>
        <v>5011.5250000000005</v>
      </c>
      <c r="T22" s="98">
        <f t="shared" si="15"/>
        <v>4504.8089999999993</v>
      </c>
      <c r="U22" s="98">
        <f t="shared" si="15"/>
        <v>4440.5449999999992</v>
      </c>
      <c r="V22" s="98">
        <f t="shared" si="16"/>
        <v>5143.1420000000007</v>
      </c>
      <c r="W22" s="98">
        <f t="shared" si="16"/>
        <v>0</v>
      </c>
      <c r="X22" s="98">
        <f t="shared" si="16"/>
        <v>0</v>
      </c>
      <c r="Y22" s="98">
        <f t="shared" si="16"/>
        <v>0</v>
      </c>
      <c r="Z22" s="98">
        <f t="shared" si="16"/>
        <v>0</v>
      </c>
      <c r="AA22" s="98">
        <f t="shared" si="16"/>
        <v>0</v>
      </c>
      <c r="AB22" s="98">
        <f t="shared" si="16"/>
        <v>0</v>
      </c>
      <c r="AC22" s="98">
        <f t="shared" si="16"/>
        <v>0</v>
      </c>
      <c r="AD22" s="98">
        <f t="shared" si="16"/>
        <v>0</v>
      </c>
      <c r="AE22" s="161">
        <f t="shared" si="17"/>
        <v>19100.020999999997</v>
      </c>
    </row>
    <row r="23" spans="2:31" x14ac:dyDescent="0.25">
      <c r="B23" s="163" t="s">
        <v>91</v>
      </c>
      <c r="C23" s="98">
        <f>+'[117]CONSOLIDADO (2)'!B23</f>
        <v>16819.969999999998</v>
      </c>
      <c r="D23" s="98">
        <f>+'[117]CONSOLIDADO (2)'!C23</f>
        <v>19054.219999999998</v>
      </c>
      <c r="E23" s="98">
        <f>+'[117]CONSOLIDADO (2)'!D23</f>
        <v>17079.370000000006</v>
      </c>
      <c r="F23" s="98">
        <f>+'[117]CONSOLIDADO (2)'!E23</f>
        <v>20511.221999999994</v>
      </c>
      <c r="G23" s="98">
        <f>+'[117]CONSOLIDADO (2)'!F23</f>
        <v>0</v>
      </c>
      <c r="H23" s="98">
        <f>+'[117]CONSOLIDADO (2)'!G23</f>
        <v>0</v>
      </c>
      <c r="I23" s="98">
        <f>+'[117]CONSOLIDADO (2)'!H23</f>
        <v>0</v>
      </c>
      <c r="J23" s="98">
        <f>+'[117]CONSOLIDADO (2)'!I23</f>
        <v>0</v>
      </c>
      <c r="K23" s="98">
        <f>+'[117]CONSOLIDADO (2)'!J23</f>
        <v>0</v>
      </c>
      <c r="L23" s="98">
        <f>+'[117]CONSOLIDADO (2)'!K23</f>
        <v>0</v>
      </c>
      <c r="M23" s="98">
        <f>+'[117]CONSOLIDADO (2)'!L23</f>
        <v>0</v>
      </c>
      <c r="N23" s="98">
        <f>+'[117]CONSOLIDADO (2)'!M23</f>
        <v>0</v>
      </c>
      <c r="O23" s="161">
        <f t="shared" si="14"/>
        <v>73464.781999999992</v>
      </c>
      <c r="R23" s="163" t="str">
        <f t="shared" si="18"/>
        <v>Minería</v>
      </c>
      <c r="S23" s="98">
        <f t="shared" si="15"/>
        <v>16819.969999999998</v>
      </c>
      <c r="T23" s="98">
        <f t="shared" si="15"/>
        <v>19054.219999999998</v>
      </c>
      <c r="U23" s="98">
        <f t="shared" si="15"/>
        <v>17079.370000000006</v>
      </c>
      <c r="V23" s="98">
        <f t="shared" si="16"/>
        <v>20511.221999999994</v>
      </c>
      <c r="W23" s="98">
        <f t="shared" si="16"/>
        <v>0</v>
      </c>
      <c r="X23" s="98">
        <f t="shared" si="16"/>
        <v>0</v>
      </c>
      <c r="Y23" s="98">
        <f t="shared" si="16"/>
        <v>0</v>
      </c>
      <c r="Z23" s="98">
        <f t="shared" si="16"/>
        <v>0</v>
      </c>
      <c r="AA23" s="98">
        <f t="shared" si="16"/>
        <v>0</v>
      </c>
      <c r="AB23" s="98">
        <f t="shared" si="16"/>
        <v>0</v>
      </c>
      <c r="AC23" s="98">
        <f t="shared" si="16"/>
        <v>0</v>
      </c>
      <c r="AD23" s="98">
        <f t="shared" si="16"/>
        <v>0</v>
      </c>
      <c r="AE23" s="161">
        <f t="shared" si="17"/>
        <v>73464.781999999992</v>
      </c>
    </row>
    <row r="24" spans="2:31" x14ac:dyDescent="0.25">
      <c r="B24" s="163" t="s">
        <v>21</v>
      </c>
      <c r="C24" s="98">
        <f>+'[117]CONSOLIDADO (2)'!B24</f>
        <v>2505.6530000000002</v>
      </c>
      <c r="D24" s="98">
        <f>+'[117]CONSOLIDADO (2)'!C24</f>
        <v>2374.9539999999997</v>
      </c>
      <c r="E24" s="98">
        <f>+'[117]CONSOLIDADO (2)'!D24</f>
        <v>2686.6609999999987</v>
      </c>
      <c r="F24" s="98">
        <f>+'[117]CONSOLIDADO (2)'!E24</f>
        <v>2704.4380000000001</v>
      </c>
      <c r="G24" s="98">
        <f>+'[117]CONSOLIDADO (2)'!F24</f>
        <v>0</v>
      </c>
      <c r="H24" s="98">
        <f>+'[117]CONSOLIDADO (2)'!G24</f>
        <v>0</v>
      </c>
      <c r="I24" s="98">
        <f>+'[117]CONSOLIDADO (2)'!H24</f>
        <v>0</v>
      </c>
      <c r="J24" s="98">
        <f>+'[117]CONSOLIDADO (2)'!I24</f>
        <v>0</v>
      </c>
      <c r="K24" s="98">
        <f>+'[117]CONSOLIDADO (2)'!J24</f>
        <v>0</v>
      </c>
      <c r="L24" s="98">
        <f>+'[117]CONSOLIDADO (2)'!K24</f>
        <v>0</v>
      </c>
      <c r="M24" s="98">
        <f>+'[117]CONSOLIDADO (2)'!L24</f>
        <v>0</v>
      </c>
      <c r="N24" s="98">
        <f>+'[117]CONSOLIDADO (2)'!M24</f>
        <v>0</v>
      </c>
      <c r="O24" s="161">
        <f t="shared" si="14"/>
        <v>10271.705999999998</v>
      </c>
      <c r="R24" s="163" t="str">
        <f t="shared" si="18"/>
        <v>Alumbrado Público</v>
      </c>
      <c r="S24" s="98">
        <f t="shared" si="15"/>
        <v>2505.6530000000002</v>
      </c>
      <c r="T24" s="98">
        <f t="shared" si="15"/>
        <v>2374.9539999999997</v>
      </c>
      <c r="U24" s="98">
        <f t="shared" si="15"/>
        <v>2686.6609999999987</v>
      </c>
      <c r="V24" s="98">
        <f t="shared" si="16"/>
        <v>2704.4380000000001</v>
      </c>
      <c r="W24" s="98">
        <f t="shared" si="16"/>
        <v>0</v>
      </c>
      <c r="X24" s="98">
        <f t="shared" si="16"/>
        <v>0</v>
      </c>
      <c r="Y24" s="98">
        <f t="shared" si="16"/>
        <v>0</v>
      </c>
      <c r="Z24" s="98">
        <f t="shared" si="16"/>
        <v>0</v>
      </c>
      <c r="AA24" s="98">
        <f t="shared" si="16"/>
        <v>0</v>
      </c>
      <c r="AB24" s="98">
        <f t="shared" si="16"/>
        <v>0</v>
      </c>
      <c r="AC24" s="98">
        <f t="shared" si="16"/>
        <v>0</v>
      </c>
      <c r="AD24" s="98">
        <f t="shared" si="16"/>
        <v>0</v>
      </c>
      <c r="AE24" s="161">
        <f t="shared" si="17"/>
        <v>10271.705999999998</v>
      </c>
    </row>
    <row r="25" spans="2:31" x14ac:dyDescent="0.25">
      <c r="B25" s="163" t="s">
        <v>22</v>
      </c>
      <c r="C25" s="98">
        <f>+'[117]CONSOLIDADO (2)'!B25</f>
        <v>8269.715000000002</v>
      </c>
      <c r="D25" s="98">
        <f>+'[117]CONSOLIDADO (2)'!C25</f>
        <v>8381.8860000000004</v>
      </c>
      <c r="E25" s="98">
        <f>+'[117]CONSOLIDADO (2)'!D25</f>
        <v>8363.737000000001</v>
      </c>
      <c r="F25" s="98">
        <f>+'[117]CONSOLIDADO (2)'!E25</f>
        <v>8774.5540000000001</v>
      </c>
      <c r="G25" s="98">
        <f>+'[117]CONSOLIDADO (2)'!F25</f>
        <v>0</v>
      </c>
      <c r="H25" s="98">
        <f>+'[117]CONSOLIDADO (2)'!G25</f>
        <v>0</v>
      </c>
      <c r="I25" s="98">
        <f>+'[117]CONSOLIDADO (2)'!H25</f>
        <v>0</v>
      </c>
      <c r="J25" s="98">
        <f>+'[117]CONSOLIDADO (2)'!I25</f>
        <v>0</v>
      </c>
      <c r="K25" s="98">
        <f>+'[117]CONSOLIDADO (2)'!J25</f>
        <v>0</v>
      </c>
      <c r="L25" s="98">
        <f>+'[117]CONSOLIDADO (2)'!K25</f>
        <v>0</v>
      </c>
      <c r="M25" s="98">
        <f>+'[117]CONSOLIDADO (2)'!L25</f>
        <v>0</v>
      </c>
      <c r="N25" s="98">
        <f>+'[117]CONSOLIDADO (2)'!M25</f>
        <v>0</v>
      </c>
      <c r="O25" s="161">
        <f t="shared" si="14"/>
        <v>33789.892000000007</v>
      </c>
      <c r="R25" s="163" t="str">
        <f t="shared" si="18"/>
        <v>Otros</v>
      </c>
      <c r="S25" s="98">
        <f t="shared" si="15"/>
        <v>8269.715000000002</v>
      </c>
      <c r="T25" s="98">
        <f t="shared" si="15"/>
        <v>8381.8860000000004</v>
      </c>
      <c r="U25" s="98">
        <f t="shared" si="16"/>
        <v>8363.737000000001</v>
      </c>
      <c r="V25" s="98">
        <f t="shared" si="16"/>
        <v>8774.5540000000001</v>
      </c>
      <c r="W25" s="98">
        <f t="shared" si="16"/>
        <v>0</v>
      </c>
      <c r="X25" s="98">
        <f t="shared" si="16"/>
        <v>0</v>
      </c>
      <c r="Y25" s="98">
        <f t="shared" si="16"/>
        <v>0</v>
      </c>
      <c r="Z25" s="98">
        <f t="shared" si="16"/>
        <v>0</v>
      </c>
      <c r="AA25" s="98">
        <f t="shared" si="16"/>
        <v>0</v>
      </c>
      <c r="AB25" s="98">
        <f t="shared" si="16"/>
        <v>0</v>
      </c>
      <c r="AC25" s="98">
        <f t="shared" si="16"/>
        <v>0</v>
      </c>
      <c r="AD25" s="98">
        <f t="shared" si="16"/>
        <v>0</v>
      </c>
      <c r="AE25" s="161">
        <f t="shared" si="17"/>
        <v>33789.892000000007</v>
      </c>
    </row>
    <row r="26" spans="2:31" x14ac:dyDescent="0.25">
      <c r="B26" s="143" t="s">
        <v>14</v>
      </c>
      <c r="C26" s="142">
        <f t="shared" ref="C26:N26" si="19">SUM(C20:C25)</f>
        <v>45876.310000000005</v>
      </c>
      <c r="D26" s="142">
        <f t="shared" si="19"/>
        <v>47183.011999999988</v>
      </c>
      <c r="E26" s="142">
        <f t="shared" si="19"/>
        <v>45801.600000000006</v>
      </c>
      <c r="F26" s="142">
        <f t="shared" ref="F26:N26" si="20">SUM(F20:F25)</f>
        <v>49953.83</v>
      </c>
      <c r="G26" s="142">
        <f t="shared" si="20"/>
        <v>0</v>
      </c>
      <c r="H26" s="142">
        <f t="shared" si="20"/>
        <v>0</v>
      </c>
      <c r="I26" s="142">
        <f t="shared" si="20"/>
        <v>0</v>
      </c>
      <c r="J26" s="142">
        <f t="shared" si="20"/>
        <v>0</v>
      </c>
      <c r="K26" s="142">
        <f t="shared" si="20"/>
        <v>0</v>
      </c>
      <c r="L26" s="142">
        <f t="shared" si="20"/>
        <v>0</v>
      </c>
      <c r="M26" s="142">
        <f t="shared" si="20"/>
        <v>0</v>
      </c>
      <c r="N26" s="142">
        <f t="shared" si="20"/>
        <v>0</v>
      </c>
      <c r="O26" s="166">
        <f>SUM(C26:N26)</f>
        <v>188814.75199999998</v>
      </c>
      <c r="R26" s="143" t="s">
        <v>14</v>
      </c>
      <c r="S26" s="142">
        <f t="shared" ref="S26:AD26" si="21">SUM(S20:S25)</f>
        <v>45876.310000000005</v>
      </c>
      <c r="T26" s="142">
        <f t="shared" si="21"/>
        <v>47183.011999999988</v>
      </c>
      <c r="U26" s="142">
        <f t="shared" si="21"/>
        <v>45801.600000000006</v>
      </c>
      <c r="V26" s="142">
        <f t="shared" si="21"/>
        <v>49953.83</v>
      </c>
      <c r="W26" s="142">
        <f t="shared" si="21"/>
        <v>0</v>
      </c>
      <c r="X26" s="142">
        <f t="shared" si="21"/>
        <v>0</v>
      </c>
      <c r="Y26" s="142">
        <f t="shared" si="21"/>
        <v>0</v>
      </c>
      <c r="Z26" s="142">
        <f t="shared" si="21"/>
        <v>0</v>
      </c>
      <c r="AA26" s="142">
        <f t="shared" si="21"/>
        <v>0</v>
      </c>
      <c r="AB26" s="142">
        <f t="shared" si="21"/>
        <v>0</v>
      </c>
      <c r="AC26" s="142">
        <f t="shared" si="21"/>
        <v>0</v>
      </c>
      <c r="AD26" s="142">
        <f t="shared" si="21"/>
        <v>0</v>
      </c>
      <c r="AE26" s="166">
        <f t="shared" si="17"/>
        <v>188814.75199999998</v>
      </c>
    </row>
    <row r="27" spans="2:31" x14ac:dyDescent="0.25">
      <c r="C27" s="95">
        <f>C26/1000</f>
        <v>45.876310000000004</v>
      </c>
      <c r="D27" s="95">
        <f t="shared" ref="D27:N27" si="22">D26/1000</f>
        <v>47.183011999999991</v>
      </c>
      <c r="E27" s="95">
        <f t="shared" si="22"/>
        <v>45.801600000000008</v>
      </c>
      <c r="F27" s="95">
        <f t="shared" si="22"/>
        <v>49.953830000000004</v>
      </c>
      <c r="G27" s="95">
        <f t="shared" ref="G27:N27" si="23">G26/1000</f>
        <v>0</v>
      </c>
      <c r="H27" s="95">
        <f t="shared" si="23"/>
        <v>0</v>
      </c>
      <c r="I27" s="95">
        <f t="shared" si="23"/>
        <v>0</v>
      </c>
      <c r="J27" s="95">
        <f t="shared" si="23"/>
        <v>0</v>
      </c>
      <c r="K27" s="95">
        <f t="shared" si="23"/>
        <v>0</v>
      </c>
      <c r="L27" s="95">
        <f t="shared" si="23"/>
        <v>0</v>
      </c>
      <c r="M27" s="95">
        <f t="shared" si="23"/>
        <v>0</v>
      </c>
      <c r="N27" s="95">
        <f t="shared" si="23"/>
        <v>0</v>
      </c>
      <c r="O27" s="95">
        <f>O26/1000</f>
        <v>188.81475199999997</v>
      </c>
    </row>
    <row r="28" spans="2:31" x14ac:dyDescent="0.25">
      <c r="B28" s="145" t="s">
        <v>25</v>
      </c>
      <c r="R28" s="145" t="s">
        <v>68</v>
      </c>
      <c r="X28" s="160"/>
    </row>
    <row r="29" spans="2:31" x14ac:dyDescent="0.25">
      <c r="X29" s="160"/>
    </row>
    <row r="30" spans="2:31" x14ac:dyDescent="0.25">
      <c r="B30" s="147" t="s">
        <v>26</v>
      </c>
      <c r="C30" s="146" t="s">
        <v>2</v>
      </c>
      <c r="D30" s="146" t="s">
        <v>3</v>
      </c>
      <c r="E30" s="146" t="s">
        <v>4</v>
      </c>
      <c r="F30" s="146" t="s">
        <v>5</v>
      </c>
      <c r="G30" s="146" t="s">
        <v>6</v>
      </c>
      <c r="H30" s="146" t="s">
        <v>7</v>
      </c>
      <c r="I30" s="146" t="s">
        <v>8</v>
      </c>
      <c r="J30" s="146" t="s">
        <v>9</v>
      </c>
      <c r="K30" s="146" t="s">
        <v>10</v>
      </c>
      <c r="L30" s="146" t="s">
        <v>11</v>
      </c>
      <c r="M30" s="146" t="s">
        <v>12</v>
      </c>
      <c r="N30" s="146" t="s">
        <v>13</v>
      </c>
      <c r="O30" s="147" t="s">
        <v>14</v>
      </c>
      <c r="R30" s="147" t="s">
        <v>26</v>
      </c>
      <c r="S30" s="146" t="s">
        <v>2</v>
      </c>
      <c r="T30" s="146" t="s">
        <v>3</v>
      </c>
      <c r="U30" s="146" t="s">
        <v>4</v>
      </c>
      <c r="V30" s="146" t="s">
        <v>5</v>
      </c>
      <c r="W30" s="146" t="s">
        <v>6</v>
      </c>
      <c r="X30" s="146" t="s">
        <v>7</v>
      </c>
      <c r="Y30" s="146" t="s">
        <v>8</v>
      </c>
      <c r="Z30" s="146" t="s">
        <v>9</v>
      </c>
      <c r="AA30" s="146" t="s">
        <v>10</v>
      </c>
      <c r="AB30" s="146" t="s">
        <v>11</v>
      </c>
      <c r="AC30" s="146" t="s">
        <v>12</v>
      </c>
      <c r="AD30" s="146" t="s">
        <v>13</v>
      </c>
      <c r="AE30" s="147" t="s">
        <v>14</v>
      </c>
    </row>
    <row r="31" spans="2:31" x14ac:dyDescent="0.25">
      <c r="B31" s="163" t="s">
        <v>102</v>
      </c>
      <c r="C31" s="98">
        <f>+'[117]CONSOLIDADO (2)'!B31</f>
        <v>9724.2968965517266</v>
      </c>
      <c r="D31" s="98">
        <f>+'[117]CONSOLIDADO (2)'!C31</f>
        <v>9479.3002298850533</v>
      </c>
      <c r="E31" s="98">
        <f>+'[117]CONSOLIDADO (2)'!D31</f>
        <v>9709.2820689655127</v>
      </c>
      <c r="F31" s="98">
        <f>+'[117]CONSOLIDADO (2)'!E31</f>
        <v>9461.4232183908043</v>
      </c>
      <c r="G31" s="98">
        <f>+'[117]CONSOLIDADO (2)'!F31</f>
        <v>0</v>
      </c>
      <c r="H31" s="98">
        <f>+'[117]CONSOLIDADO (2)'!G31</f>
        <v>0</v>
      </c>
      <c r="I31" s="98">
        <f>+'[117]CONSOLIDADO (2)'!H31</f>
        <v>0</v>
      </c>
      <c r="J31" s="98">
        <f>+'[117]CONSOLIDADO (2)'!I31</f>
        <v>0</v>
      </c>
      <c r="K31" s="98">
        <f>+'[117]CONSOLIDADO (2)'!J31</f>
        <v>0</v>
      </c>
      <c r="L31" s="98">
        <f>+'[117]CONSOLIDADO (2)'!K31</f>
        <v>0</v>
      </c>
      <c r="M31" s="98">
        <f>+'[117]CONSOLIDADO (2)'!L31</f>
        <v>0</v>
      </c>
      <c r="N31" s="98">
        <f>+'[117]CONSOLIDADO (2)'!M31</f>
        <v>0</v>
      </c>
      <c r="O31" s="161">
        <f t="shared" ref="O31:O36" si="24">SUM(C31:N31)</f>
        <v>38374.302413793099</v>
      </c>
      <c r="R31" s="163" t="str">
        <f>+B31</f>
        <v>Domiciliario</v>
      </c>
      <c r="S31" s="98">
        <f t="shared" ref="S31:AD36" si="25">+C31*0.87</f>
        <v>8460.1383000000023</v>
      </c>
      <c r="T31" s="98">
        <f t="shared" si="25"/>
        <v>8246.9911999999968</v>
      </c>
      <c r="U31" s="98">
        <f t="shared" si="25"/>
        <v>8447.0753999999961</v>
      </c>
      <c r="V31" s="98">
        <f t="shared" si="25"/>
        <v>8231.4382000000005</v>
      </c>
      <c r="W31" s="98">
        <f t="shared" si="25"/>
        <v>0</v>
      </c>
      <c r="X31" s="98">
        <f t="shared" si="25"/>
        <v>0</v>
      </c>
      <c r="Y31" s="98">
        <f t="shared" si="25"/>
        <v>0</v>
      </c>
      <c r="Z31" s="98">
        <f t="shared" si="25"/>
        <v>0</v>
      </c>
      <c r="AA31" s="98">
        <f t="shared" si="25"/>
        <v>0</v>
      </c>
      <c r="AB31" s="98">
        <f t="shared" si="25"/>
        <v>0</v>
      </c>
      <c r="AC31" s="98">
        <f t="shared" si="25"/>
        <v>0</v>
      </c>
      <c r="AD31" s="98">
        <f t="shared" si="25"/>
        <v>0</v>
      </c>
      <c r="AE31" s="161">
        <f t="shared" ref="AE31:AE37" si="26">SUM(S31:AD31)</f>
        <v>33385.643100000001</v>
      </c>
    </row>
    <row r="32" spans="2:31" x14ac:dyDescent="0.25">
      <c r="B32" s="163" t="s">
        <v>18</v>
      </c>
      <c r="C32" s="98">
        <f>+'[117]CONSOLIDADO (2)'!B32</f>
        <v>4876.1459770114952</v>
      </c>
      <c r="D32" s="98">
        <f>+'[117]CONSOLIDADO (2)'!C32</f>
        <v>5718.69114942529</v>
      </c>
      <c r="E32" s="98">
        <f>+'[117]CONSOLIDADO (2)'!D32</f>
        <v>5115.9082758620752</v>
      </c>
      <c r="F32" s="98">
        <f>+'[117]CONSOLIDADO (2)'!E32</f>
        <v>5106.6120689655154</v>
      </c>
      <c r="G32" s="98">
        <f>+'[117]CONSOLIDADO (2)'!F32</f>
        <v>0</v>
      </c>
      <c r="H32" s="98">
        <f>+'[117]CONSOLIDADO (2)'!G32</f>
        <v>0</v>
      </c>
      <c r="I32" s="98">
        <f>+'[117]CONSOLIDADO (2)'!H32</f>
        <v>0</v>
      </c>
      <c r="J32" s="98">
        <f>+'[117]CONSOLIDADO (2)'!I32</f>
        <v>0</v>
      </c>
      <c r="K32" s="98">
        <f>+'[117]CONSOLIDADO (2)'!J32</f>
        <v>0</v>
      </c>
      <c r="L32" s="98">
        <f>+'[117]CONSOLIDADO (2)'!K32</f>
        <v>0</v>
      </c>
      <c r="M32" s="98">
        <f>+'[117]CONSOLIDADO (2)'!L32</f>
        <v>0</v>
      </c>
      <c r="N32" s="98">
        <f>+'[117]CONSOLIDADO (2)'!M32</f>
        <v>0</v>
      </c>
      <c r="O32" s="161">
        <f t="shared" si="24"/>
        <v>20817.357471264375</v>
      </c>
      <c r="R32" s="163" t="str">
        <f t="shared" ref="R32:R36" si="27">+B32</f>
        <v>General</v>
      </c>
      <c r="S32" s="98">
        <f t="shared" si="25"/>
        <v>4242.2470000000012</v>
      </c>
      <c r="T32" s="98">
        <f t="shared" si="25"/>
        <v>4975.2613000000019</v>
      </c>
      <c r="U32" s="98">
        <f t="shared" si="25"/>
        <v>4450.8402000000051</v>
      </c>
      <c r="V32" s="98">
        <f t="shared" si="25"/>
        <v>4442.7524999999987</v>
      </c>
      <c r="W32" s="98">
        <f t="shared" si="25"/>
        <v>0</v>
      </c>
      <c r="X32" s="98">
        <f t="shared" si="25"/>
        <v>0</v>
      </c>
      <c r="Y32" s="98">
        <f t="shared" si="25"/>
        <v>0</v>
      </c>
      <c r="Z32" s="98">
        <f t="shared" si="25"/>
        <v>0</v>
      </c>
      <c r="AA32" s="98">
        <f t="shared" si="25"/>
        <v>0</v>
      </c>
      <c r="AB32" s="98">
        <f t="shared" si="25"/>
        <v>0</v>
      </c>
      <c r="AC32" s="98">
        <f t="shared" si="25"/>
        <v>0</v>
      </c>
      <c r="AD32" s="98">
        <f t="shared" si="25"/>
        <v>0</v>
      </c>
      <c r="AE32" s="161">
        <f t="shared" si="26"/>
        <v>18111.101000000006</v>
      </c>
    </row>
    <row r="33" spans="2:31" x14ac:dyDescent="0.25">
      <c r="B33" s="163" t="s">
        <v>19</v>
      </c>
      <c r="C33" s="98">
        <f>+'[117]CONSOLIDADO (2)'!B33</f>
        <v>4872.3821839080456</v>
      </c>
      <c r="D33" s="98">
        <f>+'[117]CONSOLIDADO (2)'!C33</f>
        <v>4719.6132183908048</v>
      </c>
      <c r="E33" s="98">
        <f>+'[117]CONSOLIDADO (2)'!D33</f>
        <v>4750.4459770114945</v>
      </c>
      <c r="F33" s="98">
        <f>+'[117]CONSOLIDADO (2)'!E33</f>
        <v>5075.3127586206892</v>
      </c>
      <c r="G33" s="98">
        <f>+'[117]CONSOLIDADO (2)'!F33</f>
        <v>0</v>
      </c>
      <c r="H33" s="98">
        <f>+'[117]CONSOLIDADO (2)'!G33</f>
        <v>0</v>
      </c>
      <c r="I33" s="98">
        <f>+'[117]CONSOLIDADO (2)'!H33</f>
        <v>0</v>
      </c>
      <c r="J33" s="98">
        <f>+'[117]CONSOLIDADO (2)'!I33</f>
        <v>0</v>
      </c>
      <c r="K33" s="98">
        <f>+'[117]CONSOLIDADO (2)'!J33</f>
        <v>0</v>
      </c>
      <c r="L33" s="98">
        <f>+'[117]CONSOLIDADO (2)'!K33</f>
        <v>0</v>
      </c>
      <c r="M33" s="98">
        <f>+'[117]CONSOLIDADO (2)'!L33</f>
        <v>0</v>
      </c>
      <c r="N33" s="98">
        <f>+'[117]CONSOLIDADO (2)'!M33</f>
        <v>0</v>
      </c>
      <c r="O33" s="161">
        <f t="shared" si="24"/>
        <v>19417.754137931035</v>
      </c>
      <c r="R33" s="163" t="str">
        <f t="shared" si="27"/>
        <v>Industrial</v>
      </c>
      <c r="S33" s="98">
        <f t="shared" si="25"/>
        <v>4238.9724999999999</v>
      </c>
      <c r="T33" s="98">
        <f t="shared" si="25"/>
        <v>4106.0635000000002</v>
      </c>
      <c r="U33" s="98">
        <f t="shared" si="25"/>
        <v>4132.8879999999999</v>
      </c>
      <c r="V33" s="98">
        <f t="shared" si="25"/>
        <v>4415.5220999999992</v>
      </c>
      <c r="W33" s="98">
        <f t="shared" si="25"/>
        <v>0</v>
      </c>
      <c r="X33" s="98">
        <f t="shared" si="25"/>
        <v>0</v>
      </c>
      <c r="Y33" s="98">
        <f t="shared" si="25"/>
        <v>0</v>
      </c>
      <c r="Z33" s="98">
        <f t="shared" si="25"/>
        <v>0</v>
      </c>
      <c r="AA33" s="98">
        <f t="shared" si="25"/>
        <v>0</v>
      </c>
      <c r="AB33" s="98">
        <f t="shared" si="25"/>
        <v>0</v>
      </c>
      <c r="AC33" s="98">
        <f t="shared" si="25"/>
        <v>0</v>
      </c>
      <c r="AD33" s="98">
        <f t="shared" si="25"/>
        <v>0</v>
      </c>
      <c r="AE33" s="161">
        <f t="shared" si="26"/>
        <v>16893.446099999997</v>
      </c>
    </row>
    <row r="34" spans="2:31" x14ac:dyDescent="0.25">
      <c r="B34" s="163" t="s">
        <v>91</v>
      </c>
      <c r="C34" s="98">
        <f>+'[117]CONSOLIDADO (2)'!B34</f>
        <v>13120.75988505747</v>
      </c>
      <c r="D34" s="98">
        <f>+'[117]CONSOLIDADO (2)'!C34</f>
        <v>14287.710574712648</v>
      </c>
      <c r="E34" s="98">
        <f>+'[117]CONSOLIDADO (2)'!D34</f>
        <v>13993.107701149429</v>
      </c>
      <c r="F34" s="98">
        <f>+'[117]CONSOLIDADO (2)'!E34</f>
        <v>15292.775287356322</v>
      </c>
      <c r="G34" s="98">
        <f>+'[117]CONSOLIDADO (2)'!F34</f>
        <v>0</v>
      </c>
      <c r="H34" s="98">
        <f>+'[117]CONSOLIDADO (2)'!G34</f>
        <v>0</v>
      </c>
      <c r="I34" s="98">
        <f>+'[117]CONSOLIDADO (2)'!H34</f>
        <v>0</v>
      </c>
      <c r="J34" s="98">
        <f>+'[117]CONSOLIDADO (2)'!I34</f>
        <v>0</v>
      </c>
      <c r="K34" s="98">
        <f>+'[117]CONSOLIDADO (2)'!J34</f>
        <v>0</v>
      </c>
      <c r="L34" s="98">
        <f>+'[117]CONSOLIDADO (2)'!K34</f>
        <v>0</v>
      </c>
      <c r="M34" s="98">
        <f>+'[117]CONSOLIDADO (2)'!L34</f>
        <v>0</v>
      </c>
      <c r="N34" s="98">
        <f>+'[117]CONSOLIDADO (2)'!M34</f>
        <v>0</v>
      </c>
      <c r="O34" s="161">
        <f t="shared" si="24"/>
        <v>56694.35344827587</v>
      </c>
      <c r="R34" s="163" t="str">
        <f t="shared" si="27"/>
        <v>Minería</v>
      </c>
      <c r="S34" s="98">
        <f t="shared" si="25"/>
        <v>11415.061099999999</v>
      </c>
      <c r="T34" s="98">
        <f t="shared" si="25"/>
        <v>12430.308200000003</v>
      </c>
      <c r="U34" s="98">
        <f t="shared" si="25"/>
        <v>12174.003700000003</v>
      </c>
      <c r="V34" s="98">
        <f t="shared" si="25"/>
        <v>13304.7145</v>
      </c>
      <c r="W34" s="98">
        <f t="shared" si="25"/>
        <v>0</v>
      </c>
      <c r="X34" s="98">
        <f t="shared" si="25"/>
        <v>0</v>
      </c>
      <c r="Y34" s="98">
        <f t="shared" si="25"/>
        <v>0</v>
      </c>
      <c r="Z34" s="98">
        <f t="shared" si="25"/>
        <v>0</v>
      </c>
      <c r="AA34" s="98">
        <f t="shared" si="25"/>
        <v>0</v>
      </c>
      <c r="AB34" s="98">
        <f t="shared" si="25"/>
        <v>0</v>
      </c>
      <c r="AC34" s="98">
        <f t="shared" si="25"/>
        <v>0</v>
      </c>
      <c r="AD34" s="98">
        <f t="shared" si="25"/>
        <v>0</v>
      </c>
      <c r="AE34" s="161">
        <f t="shared" si="26"/>
        <v>49324.087500000009</v>
      </c>
    </row>
    <row r="35" spans="2:31" x14ac:dyDescent="0.25">
      <c r="B35" s="163" t="s">
        <v>21</v>
      </c>
      <c r="C35" s="98">
        <f>+'[117]CONSOLIDADO (2)'!B35</f>
        <v>3052.3302298850572</v>
      </c>
      <c r="D35" s="98">
        <f>+'[117]CONSOLIDADO (2)'!C35</f>
        <v>2907.8357471264362</v>
      </c>
      <c r="E35" s="98">
        <f>+'[117]CONSOLIDADO (2)'!D35</f>
        <v>3314.8029885057472</v>
      </c>
      <c r="F35" s="98">
        <f>+'[117]CONSOLIDADO (2)'!E35</f>
        <v>3355.4909195402302</v>
      </c>
      <c r="G35" s="98">
        <f>+'[117]CONSOLIDADO (2)'!F35</f>
        <v>0</v>
      </c>
      <c r="H35" s="98">
        <f>+'[117]CONSOLIDADO (2)'!G35</f>
        <v>0</v>
      </c>
      <c r="I35" s="98">
        <f>+'[117]CONSOLIDADO (2)'!H35</f>
        <v>0</v>
      </c>
      <c r="J35" s="98">
        <f>+'[117]CONSOLIDADO (2)'!I35</f>
        <v>0</v>
      </c>
      <c r="K35" s="98">
        <f>+'[117]CONSOLIDADO (2)'!J35</f>
        <v>0</v>
      </c>
      <c r="L35" s="98">
        <f>+'[117]CONSOLIDADO (2)'!K35</f>
        <v>0</v>
      </c>
      <c r="M35" s="98">
        <f>+'[117]CONSOLIDADO (2)'!L35</f>
        <v>0</v>
      </c>
      <c r="N35" s="98">
        <f>+'[117]CONSOLIDADO (2)'!M35</f>
        <v>0</v>
      </c>
      <c r="O35" s="161">
        <f t="shared" si="24"/>
        <v>12630.459885057471</v>
      </c>
      <c r="R35" s="163" t="str">
        <f t="shared" si="27"/>
        <v>Alumbrado Público</v>
      </c>
      <c r="S35" s="98">
        <f t="shared" si="25"/>
        <v>2655.5272999999997</v>
      </c>
      <c r="T35" s="98">
        <f t="shared" si="25"/>
        <v>2529.8170999999993</v>
      </c>
      <c r="U35" s="98">
        <f t="shared" si="25"/>
        <v>2883.8786</v>
      </c>
      <c r="V35" s="98">
        <f t="shared" si="25"/>
        <v>2919.2771000000002</v>
      </c>
      <c r="W35" s="98">
        <f t="shared" si="25"/>
        <v>0</v>
      </c>
      <c r="X35" s="98">
        <f t="shared" si="25"/>
        <v>0</v>
      </c>
      <c r="Y35" s="98">
        <f t="shared" si="25"/>
        <v>0</v>
      </c>
      <c r="Z35" s="98">
        <f t="shared" si="25"/>
        <v>0</v>
      </c>
      <c r="AA35" s="98">
        <f t="shared" si="25"/>
        <v>0</v>
      </c>
      <c r="AB35" s="98">
        <f t="shared" si="25"/>
        <v>0</v>
      </c>
      <c r="AC35" s="98">
        <f t="shared" si="25"/>
        <v>0</v>
      </c>
      <c r="AD35" s="98">
        <f t="shared" si="25"/>
        <v>0</v>
      </c>
      <c r="AE35" s="161">
        <f t="shared" si="26"/>
        <v>10988.500099999999</v>
      </c>
    </row>
    <row r="36" spans="2:31" x14ac:dyDescent="0.25">
      <c r="B36" s="163" t="s">
        <v>22</v>
      </c>
      <c r="C36" s="98">
        <f>+'[117]CONSOLIDADO (2)'!B36</f>
        <v>4162.8841379310343</v>
      </c>
      <c r="D36" s="98">
        <f>+'[117]CONSOLIDADO (2)'!C36</f>
        <v>4217.2412643678163</v>
      </c>
      <c r="E36" s="98">
        <f>+'[117]CONSOLIDADO (2)'!D36</f>
        <v>4373.4588505747133</v>
      </c>
      <c r="F36" s="98">
        <f>+'[117]CONSOLIDADO (2)'!E36</f>
        <v>4417.7944827586207</v>
      </c>
      <c r="G36" s="98">
        <f>+'[117]CONSOLIDADO (2)'!F36</f>
        <v>0</v>
      </c>
      <c r="H36" s="98">
        <f>+'[117]CONSOLIDADO (2)'!G36</f>
        <v>0</v>
      </c>
      <c r="I36" s="98">
        <f>+'[117]CONSOLIDADO (2)'!H36</f>
        <v>0</v>
      </c>
      <c r="J36" s="98">
        <f>+'[117]CONSOLIDADO (2)'!I36</f>
        <v>0</v>
      </c>
      <c r="K36" s="98">
        <f>+'[117]CONSOLIDADO (2)'!J36</f>
        <v>0</v>
      </c>
      <c r="L36" s="98">
        <f>+'[117]CONSOLIDADO (2)'!K36</f>
        <v>0</v>
      </c>
      <c r="M36" s="98">
        <f>+'[117]CONSOLIDADO (2)'!L36</f>
        <v>0</v>
      </c>
      <c r="N36" s="98">
        <f>+'[117]CONSOLIDADO (2)'!M36</f>
        <v>0</v>
      </c>
      <c r="O36" s="161">
        <f t="shared" si="24"/>
        <v>17171.378735632185</v>
      </c>
      <c r="R36" s="163" t="str">
        <f t="shared" si="27"/>
        <v>Otros</v>
      </c>
      <c r="S36" s="98">
        <f t="shared" si="25"/>
        <v>3621.7091999999998</v>
      </c>
      <c r="T36" s="98">
        <f t="shared" si="25"/>
        <v>3668.9999000000003</v>
      </c>
      <c r="U36" s="98">
        <f t="shared" si="25"/>
        <v>3804.9092000000005</v>
      </c>
      <c r="V36" s="98">
        <f t="shared" si="25"/>
        <v>3843.4812000000002</v>
      </c>
      <c r="W36" s="98">
        <f t="shared" si="25"/>
        <v>0</v>
      </c>
      <c r="X36" s="98">
        <f t="shared" si="25"/>
        <v>0</v>
      </c>
      <c r="Y36" s="98">
        <f t="shared" si="25"/>
        <v>0</v>
      </c>
      <c r="Z36" s="98">
        <f t="shared" si="25"/>
        <v>0</v>
      </c>
      <c r="AA36" s="98">
        <f t="shared" si="25"/>
        <v>0</v>
      </c>
      <c r="AB36" s="98">
        <f t="shared" si="25"/>
        <v>0</v>
      </c>
      <c r="AC36" s="98">
        <f t="shared" si="25"/>
        <v>0</v>
      </c>
      <c r="AD36" s="98">
        <f t="shared" si="25"/>
        <v>0</v>
      </c>
      <c r="AE36" s="161">
        <f t="shared" si="26"/>
        <v>14939.0995</v>
      </c>
    </row>
    <row r="37" spans="2:31" x14ac:dyDescent="0.25">
      <c r="B37" s="143" t="s">
        <v>14</v>
      </c>
      <c r="C37" s="142">
        <f t="shared" ref="C37:N37" si="28">SUM(C31:C36)</f>
        <v>39808.799310344824</v>
      </c>
      <c r="D37" s="142">
        <f t="shared" si="28"/>
        <v>41330.392183908058</v>
      </c>
      <c r="E37" s="142">
        <f t="shared" si="28"/>
        <v>41257.005862068974</v>
      </c>
      <c r="F37" s="142">
        <f t="shared" si="28"/>
        <v>42709.408735632183</v>
      </c>
      <c r="G37" s="142">
        <f t="shared" si="28"/>
        <v>0</v>
      </c>
      <c r="H37" s="142">
        <f t="shared" si="28"/>
        <v>0</v>
      </c>
      <c r="I37" s="142">
        <f t="shared" si="28"/>
        <v>0</v>
      </c>
      <c r="J37" s="142">
        <f t="shared" si="28"/>
        <v>0</v>
      </c>
      <c r="K37" s="142">
        <f t="shared" si="28"/>
        <v>0</v>
      </c>
      <c r="L37" s="142">
        <f t="shared" si="28"/>
        <v>0</v>
      </c>
      <c r="M37" s="142">
        <f t="shared" si="28"/>
        <v>0</v>
      </c>
      <c r="N37" s="142">
        <f t="shared" si="28"/>
        <v>0</v>
      </c>
      <c r="O37" s="166">
        <f>SUM(C37:N37)</f>
        <v>165105.60609195405</v>
      </c>
      <c r="R37" s="143" t="s">
        <v>14</v>
      </c>
      <c r="S37" s="142">
        <f t="shared" ref="S37:AD37" si="29">SUM(S31:S36)</f>
        <v>34633.655400000003</v>
      </c>
      <c r="T37" s="142">
        <f t="shared" si="29"/>
        <v>35957.441200000001</v>
      </c>
      <c r="U37" s="142">
        <f t="shared" si="29"/>
        <v>35893.595099999999</v>
      </c>
      <c r="V37" s="142">
        <f t="shared" si="29"/>
        <v>37157.185599999997</v>
      </c>
      <c r="W37" s="142">
        <f t="shared" si="29"/>
        <v>0</v>
      </c>
      <c r="X37" s="142">
        <f t="shared" si="29"/>
        <v>0</v>
      </c>
      <c r="Y37" s="142">
        <f t="shared" si="29"/>
        <v>0</v>
      </c>
      <c r="Z37" s="142">
        <f t="shared" si="29"/>
        <v>0</v>
      </c>
      <c r="AA37" s="142">
        <f t="shared" si="29"/>
        <v>0</v>
      </c>
      <c r="AB37" s="142">
        <f t="shared" si="29"/>
        <v>0</v>
      </c>
      <c r="AC37" s="142">
        <f t="shared" si="29"/>
        <v>0</v>
      </c>
      <c r="AD37" s="142">
        <f t="shared" si="29"/>
        <v>0</v>
      </c>
      <c r="AE37" s="166">
        <f t="shared" si="26"/>
        <v>143641.87729999999</v>
      </c>
    </row>
    <row r="38" spans="2:31" x14ac:dyDescent="0.25">
      <c r="AE38" s="95">
        <f>+AE37/0.87</f>
        <v>165105.60609195402</v>
      </c>
    </row>
    <row r="39" spans="2:31" x14ac:dyDescent="0.25">
      <c r="B39" s="145" t="s">
        <v>69</v>
      </c>
      <c r="D39" s="145"/>
      <c r="H39" s="160"/>
      <c r="R39" s="145" t="s">
        <v>69</v>
      </c>
      <c r="X39" s="160"/>
    </row>
    <row r="40" spans="2:31" x14ac:dyDescent="0.25">
      <c r="H40" s="160"/>
      <c r="X40" s="160"/>
    </row>
    <row r="41" spans="2:31" x14ac:dyDescent="0.25">
      <c r="B41" s="147" t="s">
        <v>26</v>
      </c>
      <c r="C41" s="146" t="s">
        <v>2</v>
      </c>
      <c r="D41" s="146" t="s">
        <v>3</v>
      </c>
      <c r="E41" s="146" t="s">
        <v>4</v>
      </c>
      <c r="F41" s="146" t="s">
        <v>5</v>
      </c>
      <c r="G41" s="146" t="s">
        <v>6</v>
      </c>
      <c r="H41" s="146" t="s">
        <v>7</v>
      </c>
      <c r="I41" s="146" t="s">
        <v>8</v>
      </c>
      <c r="J41" s="146" t="s">
        <v>9</v>
      </c>
      <c r="K41" s="146" t="s">
        <v>10</v>
      </c>
      <c r="L41" s="146" t="s">
        <v>11</v>
      </c>
      <c r="M41" s="146" t="s">
        <v>12</v>
      </c>
      <c r="N41" s="146" t="s">
        <v>13</v>
      </c>
      <c r="O41" s="147" t="s">
        <v>14</v>
      </c>
      <c r="R41" s="147" t="s">
        <v>26</v>
      </c>
      <c r="S41" s="146" t="s">
        <v>2</v>
      </c>
      <c r="T41" s="146" t="s">
        <v>3</v>
      </c>
      <c r="U41" s="146" t="s">
        <v>4</v>
      </c>
      <c r="V41" s="146" t="s">
        <v>5</v>
      </c>
      <c r="W41" s="146" t="s">
        <v>6</v>
      </c>
      <c r="X41" s="146" t="s">
        <v>7</v>
      </c>
      <c r="Y41" s="146" t="s">
        <v>8</v>
      </c>
      <c r="Z41" s="146" t="s">
        <v>9</v>
      </c>
      <c r="AA41" s="146" t="s">
        <v>10</v>
      </c>
      <c r="AB41" s="146" t="s">
        <v>11</v>
      </c>
      <c r="AC41" s="146" t="s">
        <v>12</v>
      </c>
      <c r="AD41" s="146" t="s">
        <v>13</v>
      </c>
      <c r="AE41" s="147" t="s">
        <v>14</v>
      </c>
    </row>
    <row r="42" spans="2:31" x14ac:dyDescent="0.25">
      <c r="B42" s="163" t="s">
        <v>102</v>
      </c>
      <c r="C42" s="98">
        <f t="shared" ref="C42:N47" si="30">+C31/C$51</f>
        <v>1397.1690943321446</v>
      </c>
      <c r="D42" s="98">
        <f t="shared" si="30"/>
        <v>1361.9684238340594</v>
      </c>
      <c r="E42" s="98">
        <f t="shared" si="30"/>
        <v>1395.0117915180335</v>
      </c>
      <c r="F42" s="98">
        <f t="shared" si="30"/>
        <v>1359.3998876998282</v>
      </c>
      <c r="G42" s="98">
        <f t="shared" si="30"/>
        <v>0</v>
      </c>
      <c r="H42" s="98">
        <f t="shared" si="30"/>
        <v>0</v>
      </c>
      <c r="I42" s="98">
        <f t="shared" si="30"/>
        <v>0</v>
      </c>
      <c r="J42" s="98">
        <f t="shared" si="30"/>
        <v>0</v>
      </c>
      <c r="K42" s="98">
        <f t="shared" si="30"/>
        <v>0</v>
      </c>
      <c r="L42" s="98">
        <f t="shared" si="30"/>
        <v>0</v>
      </c>
      <c r="M42" s="98">
        <f t="shared" si="30"/>
        <v>0</v>
      </c>
      <c r="N42" s="98">
        <f t="shared" si="30"/>
        <v>0</v>
      </c>
      <c r="O42" s="161">
        <f t="shared" ref="O42:O47" si="31">SUM(C42:N42)</f>
        <v>5513.5491973840662</v>
      </c>
      <c r="R42" s="163" t="str">
        <f>+B42</f>
        <v>Domiciliario</v>
      </c>
      <c r="S42" s="98">
        <f t="shared" ref="S42:AD46" si="32">+S31/S$51</f>
        <v>1215.5371120689658</v>
      </c>
      <c r="T42" s="98">
        <f t="shared" si="32"/>
        <v>1184.9125287356317</v>
      </c>
      <c r="U42" s="98">
        <f t="shared" si="32"/>
        <v>1213.6602586206891</v>
      </c>
      <c r="V42" s="98">
        <f t="shared" si="32"/>
        <v>1182.6779022988505</v>
      </c>
      <c r="W42" s="98">
        <f t="shared" si="32"/>
        <v>0</v>
      </c>
      <c r="X42" s="98">
        <f t="shared" si="32"/>
        <v>0</v>
      </c>
      <c r="Y42" s="98">
        <f t="shared" si="32"/>
        <v>0</v>
      </c>
      <c r="Z42" s="98">
        <f t="shared" si="32"/>
        <v>0</v>
      </c>
      <c r="AA42" s="98">
        <f t="shared" si="32"/>
        <v>0</v>
      </c>
      <c r="AB42" s="98">
        <f t="shared" si="32"/>
        <v>0</v>
      </c>
      <c r="AC42" s="98">
        <f t="shared" si="32"/>
        <v>0</v>
      </c>
      <c r="AD42" s="98">
        <f t="shared" si="32"/>
        <v>0</v>
      </c>
      <c r="AE42" s="161">
        <f t="shared" ref="AE42:AE48" si="33">SUM(S42:AD42)</f>
        <v>4796.7878017241374</v>
      </c>
    </row>
    <row r="43" spans="2:31" x14ac:dyDescent="0.25">
      <c r="B43" s="163" t="s">
        <v>18</v>
      </c>
      <c r="C43" s="98">
        <f t="shared" si="30"/>
        <v>700.59568635222638</v>
      </c>
      <c r="D43" s="98">
        <f t="shared" si="30"/>
        <v>821.65102721627727</v>
      </c>
      <c r="E43" s="98">
        <f t="shared" si="30"/>
        <v>735.04429250891883</v>
      </c>
      <c r="F43" s="98">
        <f t="shared" si="30"/>
        <v>733.70863059849364</v>
      </c>
      <c r="G43" s="98">
        <f t="shared" si="30"/>
        <v>0</v>
      </c>
      <c r="H43" s="98">
        <f t="shared" si="30"/>
        <v>0</v>
      </c>
      <c r="I43" s="98">
        <f t="shared" si="30"/>
        <v>0</v>
      </c>
      <c r="J43" s="98">
        <f t="shared" si="30"/>
        <v>0</v>
      </c>
      <c r="K43" s="98">
        <f t="shared" si="30"/>
        <v>0</v>
      </c>
      <c r="L43" s="98">
        <f t="shared" si="30"/>
        <v>0</v>
      </c>
      <c r="M43" s="98">
        <f t="shared" si="30"/>
        <v>0</v>
      </c>
      <c r="N43" s="98">
        <f t="shared" si="30"/>
        <v>0</v>
      </c>
      <c r="O43" s="161">
        <f t="shared" si="31"/>
        <v>2990.999636675916</v>
      </c>
      <c r="R43" s="163" t="str">
        <f t="shared" ref="R43:R47" si="34">+B43</f>
        <v>General</v>
      </c>
      <c r="S43" s="98">
        <f t="shared" si="32"/>
        <v>609.5182471264369</v>
      </c>
      <c r="T43" s="98">
        <f t="shared" si="32"/>
        <v>714.83639367816124</v>
      </c>
      <c r="U43" s="98">
        <f t="shared" si="32"/>
        <v>639.48853448275941</v>
      </c>
      <c r="V43" s="98">
        <f t="shared" si="32"/>
        <v>638.32650862068942</v>
      </c>
      <c r="W43" s="98">
        <f t="shared" si="32"/>
        <v>0</v>
      </c>
      <c r="X43" s="98">
        <f t="shared" si="32"/>
        <v>0</v>
      </c>
      <c r="Y43" s="98">
        <f t="shared" si="32"/>
        <v>0</v>
      </c>
      <c r="Z43" s="98">
        <f t="shared" si="32"/>
        <v>0</v>
      </c>
      <c r="AA43" s="98">
        <f t="shared" si="32"/>
        <v>0</v>
      </c>
      <c r="AB43" s="98">
        <f t="shared" si="32"/>
        <v>0</v>
      </c>
      <c r="AC43" s="98">
        <f t="shared" si="32"/>
        <v>0</v>
      </c>
      <c r="AD43" s="98">
        <f t="shared" si="32"/>
        <v>0</v>
      </c>
      <c r="AE43" s="161">
        <f t="shared" si="33"/>
        <v>2602.1696839080469</v>
      </c>
    </row>
    <row r="44" spans="2:31" x14ac:dyDescent="0.25">
      <c r="B44" s="163" t="s">
        <v>19</v>
      </c>
      <c r="C44" s="98">
        <f t="shared" si="30"/>
        <v>700.05491148104102</v>
      </c>
      <c r="D44" s="98">
        <f t="shared" si="30"/>
        <v>678.10534746994324</v>
      </c>
      <c r="E44" s="98">
        <f t="shared" si="30"/>
        <v>682.53534152463999</v>
      </c>
      <c r="F44" s="98">
        <f t="shared" si="30"/>
        <v>729.21160325009907</v>
      </c>
      <c r="G44" s="98">
        <f t="shared" si="30"/>
        <v>0</v>
      </c>
      <c r="H44" s="98">
        <f t="shared" si="30"/>
        <v>0</v>
      </c>
      <c r="I44" s="98">
        <f t="shared" si="30"/>
        <v>0</v>
      </c>
      <c r="J44" s="98">
        <f t="shared" si="30"/>
        <v>0</v>
      </c>
      <c r="K44" s="98">
        <f t="shared" si="30"/>
        <v>0</v>
      </c>
      <c r="L44" s="98">
        <f t="shared" si="30"/>
        <v>0</v>
      </c>
      <c r="M44" s="98">
        <f t="shared" si="30"/>
        <v>0</v>
      </c>
      <c r="N44" s="98">
        <f t="shared" si="30"/>
        <v>0</v>
      </c>
      <c r="O44" s="161">
        <f t="shared" si="31"/>
        <v>2789.9072037257233</v>
      </c>
      <c r="R44" s="163" t="str">
        <f t="shared" si="34"/>
        <v>Industrial</v>
      </c>
      <c r="S44" s="98">
        <f t="shared" si="32"/>
        <v>609.0477729885057</v>
      </c>
      <c r="T44" s="98">
        <f t="shared" si="32"/>
        <v>589.9516522988506</v>
      </c>
      <c r="U44" s="98">
        <f t="shared" si="32"/>
        <v>593.80574712643681</v>
      </c>
      <c r="V44" s="98">
        <f t="shared" si="32"/>
        <v>634.41409482758615</v>
      </c>
      <c r="W44" s="98">
        <f t="shared" si="32"/>
        <v>0</v>
      </c>
      <c r="X44" s="98">
        <f t="shared" si="32"/>
        <v>0</v>
      </c>
      <c r="Y44" s="98">
        <f t="shared" si="32"/>
        <v>0</v>
      </c>
      <c r="Z44" s="98">
        <f t="shared" si="32"/>
        <v>0</v>
      </c>
      <c r="AA44" s="98">
        <f t="shared" si="32"/>
        <v>0</v>
      </c>
      <c r="AB44" s="98">
        <f t="shared" si="32"/>
        <v>0</v>
      </c>
      <c r="AC44" s="98">
        <f t="shared" si="32"/>
        <v>0</v>
      </c>
      <c r="AD44" s="98">
        <f t="shared" si="32"/>
        <v>0</v>
      </c>
      <c r="AE44" s="161">
        <f t="shared" si="33"/>
        <v>2427.2192672413794</v>
      </c>
    </row>
    <row r="45" spans="2:31" x14ac:dyDescent="0.25">
      <c r="B45" s="163" t="s">
        <v>91</v>
      </c>
      <c r="C45" s="98">
        <f t="shared" si="30"/>
        <v>1885.1666501519355</v>
      </c>
      <c r="D45" s="98">
        <f t="shared" si="30"/>
        <v>2052.8319791253803</v>
      </c>
      <c r="E45" s="98">
        <f t="shared" si="30"/>
        <v>2010.5039800502054</v>
      </c>
      <c r="F45" s="98">
        <f t="shared" si="30"/>
        <v>2197.2378286431499</v>
      </c>
      <c r="G45" s="98">
        <f t="shared" si="30"/>
        <v>0</v>
      </c>
      <c r="H45" s="98">
        <f t="shared" si="30"/>
        <v>0</v>
      </c>
      <c r="I45" s="98">
        <f t="shared" si="30"/>
        <v>0</v>
      </c>
      <c r="J45" s="98">
        <f t="shared" si="30"/>
        <v>0</v>
      </c>
      <c r="K45" s="98">
        <f t="shared" si="30"/>
        <v>0</v>
      </c>
      <c r="L45" s="98">
        <f t="shared" si="30"/>
        <v>0</v>
      </c>
      <c r="M45" s="98">
        <f t="shared" si="30"/>
        <v>0</v>
      </c>
      <c r="N45" s="98">
        <f t="shared" si="30"/>
        <v>0</v>
      </c>
      <c r="O45" s="161">
        <f t="shared" si="31"/>
        <v>8145.7404379706713</v>
      </c>
      <c r="R45" s="163" t="str">
        <f t="shared" si="34"/>
        <v>Minería</v>
      </c>
      <c r="S45" s="98">
        <f t="shared" si="32"/>
        <v>1640.0949856321838</v>
      </c>
      <c r="T45" s="98">
        <f t="shared" si="32"/>
        <v>1785.963821839081</v>
      </c>
      <c r="U45" s="98">
        <f t="shared" si="32"/>
        <v>1749.1384626436786</v>
      </c>
      <c r="V45" s="98">
        <f t="shared" si="32"/>
        <v>1911.5969109195403</v>
      </c>
      <c r="W45" s="98">
        <f t="shared" si="32"/>
        <v>0</v>
      </c>
      <c r="X45" s="98">
        <f t="shared" si="32"/>
        <v>0</v>
      </c>
      <c r="Y45" s="98">
        <f t="shared" si="32"/>
        <v>0</v>
      </c>
      <c r="Z45" s="98">
        <f t="shared" si="32"/>
        <v>0</v>
      </c>
      <c r="AA45" s="98">
        <f t="shared" si="32"/>
        <v>0</v>
      </c>
      <c r="AB45" s="98">
        <f t="shared" si="32"/>
        <v>0</v>
      </c>
      <c r="AC45" s="98">
        <f t="shared" si="32"/>
        <v>0</v>
      </c>
      <c r="AD45" s="98">
        <f t="shared" si="32"/>
        <v>0</v>
      </c>
      <c r="AE45" s="161">
        <f t="shared" si="33"/>
        <v>7086.7941810344837</v>
      </c>
    </row>
    <row r="46" spans="2:31" x14ac:dyDescent="0.25">
      <c r="B46" s="163" t="s">
        <v>21</v>
      </c>
      <c r="C46" s="98">
        <f t="shared" si="30"/>
        <v>438.55319394900249</v>
      </c>
      <c r="D46" s="98">
        <f t="shared" si="30"/>
        <v>417.7924924032236</v>
      </c>
      <c r="E46" s="98">
        <f t="shared" si="30"/>
        <v>476.26479719910162</v>
      </c>
      <c r="F46" s="98">
        <f t="shared" si="30"/>
        <v>482.11076430175723</v>
      </c>
      <c r="G46" s="98">
        <f t="shared" si="30"/>
        <v>0</v>
      </c>
      <c r="H46" s="98">
        <f t="shared" si="30"/>
        <v>0</v>
      </c>
      <c r="I46" s="98">
        <f t="shared" si="30"/>
        <v>0</v>
      </c>
      <c r="J46" s="98">
        <f t="shared" si="30"/>
        <v>0</v>
      </c>
      <c r="K46" s="98">
        <f t="shared" si="30"/>
        <v>0</v>
      </c>
      <c r="L46" s="98">
        <f t="shared" si="30"/>
        <v>0</v>
      </c>
      <c r="M46" s="98">
        <f t="shared" si="30"/>
        <v>0</v>
      </c>
      <c r="N46" s="98">
        <f t="shared" si="30"/>
        <v>0</v>
      </c>
      <c r="O46" s="161">
        <f t="shared" si="31"/>
        <v>1814.7212478530848</v>
      </c>
      <c r="R46" s="163" t="str">
        <f t="shared" si="34"/>
        <v>Alumbrado Público</v>
      </c>
      <c r="S46" s="98">
        <f t="shared" si="32"/>
        <v>381.54127873563215</v>
      </c>
      <c r="T46" s="98">
        <f t="shared" si="32"/>
        <v>363.47946839080453</v>
      </c>
      <c r="U46" s="98">
        <f t="shared" si="32"/>
        <v>414.3503735632184</v>
      </c>
      <c r="V46" s="98">
        <f t="shared" si="32"/>
        <v>419.43636494252877</v>
      </c>
      <c r="W46" s="98">
        <f t="shared" si="32"/>
        <v>0</v>
      </c>
      <c r="X46" s="98">
        <f t="shared" si="32"/>
        <v>0</v>
      </c>
      <c r="Y46" s="98">
        <f t="shared" si="32"/>
        <v>0</v>
      </c>
      <c r="Z46" s="98">
        <f t="shared" si="32"/>
        <v>0</v>
      </c>
      <c r="AA46" s="98">
        <f t="shared" si="32"/>
        <v>0</v>
      </c>
      <c r="AB46" s="98">
        <f t="shared" si="32"/>
        <v>0</v>
      </c>
      <c r="AC46" s="98">
        <f t="shared" si="32"/>
        <v>0</v>
      </c>
      <c r="AD46" s="98">
        <f t="shared" si="32"/>
        <v>0</v>
      </c>
      <c r="AE46" s="161">
        <f t="shared" si="33"/>
        <v>1578.8074856321839</v>
      </c>
    </row>
    <row r="47" spans="2:31" x14ac:dyDescent="0.25">
      <c r="B47" s="163" t="s">
        <v>22</v>
      </c>
      <c r="C47" s="98">
        <f t="shared" si="30"/>
        <v>598.11553705905669</v>
      </c>
      <c r="D47" s="98">
        <f t="shared" si="30"/>
        <v>605.92546901836442</v>
      </c>
      <c r="E47" s="98">
        <f t="shared" si="30"/>
        <v>628.37052450786109</v>
      </c>
      <c r="F47" s="98">
        <f t="shared" si="30"/>
        <v>634.74058660325011</v>
      </c>
      <c r="G47" s="98">
        <f t="shared" si="30"/>
        <v>0</v>
      </c>
      <c r="H47" s="98">
        <f t="shared" si="30"/>
        <v>0</v>
      </c>
      <c r="I47" s="98">
        <f t="shared" si="30"/>
        <v>0</v>
      </c>
      <c r="J47" s="98">
        <f t="shared" si="30"/>
        <v>0</v>
      </c>
      <c r="K47" s="98">
        <f t="shared" si="30"/>
        <v>0</v>
      </c>
      <c r="L47" s="98">
        <f t="shared" si="30"/>
        <v>0</v>
      </c>
      <c r="M47" s="98">
        <f t="shared" si="30"/>
        <v>0</v>
      </c>
      <c r="N47" s="98">
        <f t="shared" si="30"/>
        <v>0</v>
      </c>
      <c r="O47" s="161">
        <f t="shared" si="31"/>
        <v>2467.1521171885324</v>
      </c>
      <c r="R47" s="163" t="str">
        <f t="shared" si="34"/>
        <v>Otros</v>
      </c>
      <c r="S47" s="98">
        <f>+S36/S$51</f>
        <v>520.36051724137928</v>
      </c>
      <c r="T47" s="98">
        <f>+T36/$T$51</f>
        <v>527.15515804597703</v>
      </c>
      <c r="U47" s="98">
        <f>+U36/U$51</f>
        <v>546.68235632183917</v>
      </c>
      <c r="V47" s="98">
        <f t="shared" ref="V47:AD47" si="35">+F47*0.87</f>
        <v>552.22431034482759</v>
      </c>
      <c r="W47" s="98">
        <f t="shared" si="35"/>
        <v>0</v>
      </c>
      <c r="X47" s="98">
        <f t="shared" si="35"/>
        <v>0</v>
      </c>
      <c r="Y47" s="98">
        <f t="shared" si="35"/>
        <v>0</v>
      </c>
      <c r="Z47" s="98">
        <f t="shared" si="35"/>
        <v>0</v>
      </c>
      <c r="AA47" s="98">
        <f t="shared" si="35"/>
        <v>0</v>
      </c>
      <c r="AB47" s="98">
        <f t="shared" si="35"/>
        <v>0</v>
      </c>
      <c r="AC47" s="98">
        <f t="shared" si="35"/>
        <v>0</v>
      </c>
      <c r="AD47" s="98">
        <f t="shared" si="35"/>
        <v>0</v>
      </c>
      <c r="AE47" s="161">
        <f t="shared" si="33"/>
        <v>2146.4223419540231</v>
      </c>
    </row>
    <row r="48" spans="2:31" x14ac:dyDescent="0.25">
      <c r="B48" s="143" t="s">
        <v>14</v>
      </c>
      <c r="C48" s="142">
        <f t="shared" ref="C48:N48" si="36">SUM(C42:C47)</f>
        <v>5719.6550733254071</v>
      </c>
      <c r="D48" s="142">
        <f t="shared" si="36"/>
        <v>5938.2747390672484</v>
      </c>
      <c r="E48" s="142">
        <f t="shared" si="36"/>
        <v>5927.7307273087608</v>
      </c>
      <c r="F48" s="142">
        <f t="shared" si="36"/>
        <v>6136.4093010965789</v>
      </c>
      <c r="G48" s="142">
        <f t="shared" si="36"/>
        <v>0</v>
      </c>
      <c r="H48" s="142">
        <f t="shared" si="36"/>
        <v>0</v>
      </c>
      <c r="I48" s="142">
        <f t="shared" si="36"/>
        <v>0</v>
      </c>
      <c r="J48" s="142">
        <f t="shared" si="36"/>
        <v>0</v>
      </c>
      <c r="K48" s="142">
        <f t="shared" si="36"/>
        <v>0</v>
      </c>
      <c r="L48" s="142">
        <f t="shared" si="36"/>
        <v>0</v>
      </c>
      <c r="M48" s="142">
        <f t="shared" si="36"/>
        <v>0</v>
      </c>
      <c r="N48" s="142">
        <f t="shared" si="36"/>
        <v>0</v>
      </c>
      <c r="O48" s="166">
        <f>SUM(C48:N48)</f>
        <v>23722.069840797994</v>
      </c>
      <c r="R48" s="143" t="s">
        <v>14</v>
      </c>
      <c r="S48" s="142">
        <f t="shared" ref="S48:AD48" si="37">SUM(S42:S47)</f>
        <v>4976.099913793103</v>
      </c>
      <c r="T48" s="142">
        <f t="shared" si="37"/>
        <v>5166.2990229885072</v>
      </c>
      <c r="U48" s="142">
        <f t="shared" si="37"/>
        <v>5157.1257327586218</v>
      </c>
      <c r="V48" s="142">
        <f t="shared" si="37"/>
        <v>5338.6760919540229</v>
      </c>
      <c r="W48" s="142">
        <f t="shared" si="37"/>
        <v>0</v>
      </c>
      <c r="X48" s="142">
        <f t="shared" si="37"/>
        <v>0</v>
      </c>
      <c r="Y48" s="142">
        <f t="shared" si="37"/>
        <v>0</v>
      </c>
      <c r="Z48" s="142">
        <f t="shared" si="37"/>
        <v>0</v>
      </c>
      <c r="AA48" s="142">
        <f t="shared" si="37"/>
        <v>0</v>
      </c>
      <c r="AB48" s="142">
        <f t="shared" si="37"/>
        <v>0</v>
      </c>
      <c r="AC48" s="142">
        <f t="shared" si="37"/>
        <v>0</v>
      </c>
      <c r="AD48" s="142">
        <f t="shared" si="37"/>
        <v>0</v>
      </c>
      <c r="AE48" s="166">
        <f t="shared" si="33"/>
        <v>20638.200761494256</v>
      </c>
    </row>
    <row r="51" spans="2:31" x14ac:dyDescent="0.25">
      <c r="B51" s="150" t="s">
        <v>37</v>
      </c>
      <c r="C51" s="151">
        <v>6.96</v>
      </c>
      <c r="D51" s="151">
        <v>6.96</v>
      </c>
      <c r="E51" s="151">
        <v>6.96</v>
      </c>
      <c r="F51" s="151">
        <v>6.96</v>
      </c>
      <c r="G51" s="151">
        <v>6.96</v>
      </c>
      <c r="H51" s="151">
        <v>6.96</v>
      </c>
      <c r="I51" s="151">
        <v>6.96</v>
      </c>
      <c r="J51" s="171">
        <v>6.96</v>
      </c>
      <c r="K51" s="171">
        <v>6.96</v>
      </c>
      <c r="L51" s="171">
        <v>6.96</v>
      </c>
      <c r="M51" s="171">
        <v>6.96</v>
      </c>
      <c r="N51" s="118">
        <v>6.96</v>
      </c>
      <c r="R51" s="150" t="s">
        <v>37</v>
      </c>
      <c r="S51" s="171">
        <f>+C51</f>
        <v>6.96</v>
      </c>
      <c r="T51" s="171">
        <f t="shared" ref="T51:AD51" si="38">+D51</f>
        <v>6.96</v>
      </c>
      <c r="U51" s="171">
        <f t="shared" si="38"/>
        <v>6.96</v>
      </c>
      <c r="V51" s="171">
        <f t="shared" si="38"/>
        <v>6.96</v>
      </c>
      <c r="W51" s="171">
        <f t="shared" si="38"/>
        <v>6.96</v>
      </c>
      <c r="X51" s="171">
        <f t="shared" si="38"/>
        <v>6.96</v>
      </c>
      <c r="Y51" s="171">
        <f t="shared" si="38"/>
        <v>6.96</v>
      </c>
      <c r="Z51" s="171">
        <f t="shared" si="38"/>
        <v>6.96</v>
      </c>
      <c r="AA51" s="171">
        <f t="shared" si="38"/>
        <v>6.96</v>
      </c>
      <c r="AB51" s="171">
        <f t="shared" si="38"/>
        <v>6.96</v>
      </c>
      <c r="AC51" s="171">
        <f t="shared" si="38"/>
        <v>6.96</v>
      </c>
      <c r="AD51" s="118">
        <f t="shared" si="38"/>
        <v>6.96</v>
      </c>
    </row>
    <row r="53" spans="2:31" x14ac:dyDescent="0.25">
      <c r="B53" s="322" t="s">
        <v>29</v>
      </c>
      <c r="R53" s="322" t="s">
        <v>134</v>
      </c>
    </row>
    <row r="54" spans="2:31" x14ac:dyDescent="0.25">
      <c r="B54" s="162"/>
      <c r="R54" s="162"/>
    </row>
    <row r="55" spans="2:31" x14ac:dyDescent="0.25">
      <c r="B55" s="170" t="s">
        <v>26</v>
      </c>
      <c r="C55" s="146" t="s">
        <v>2</v>
      </c>
      <c r="D55" s="146" t="s">
        <v>3</v>
      </c>
      <c r="E55" s="146" t="s">
        <v>4</v>
      </c>
      <c r="F55" s="146" t="s">
        <v>5</v>
      </c>
      <c r="G55" s="146" t="s">
        <v>6</v>
      </c>
      <c r="H55" s="146" t="s">
        <v>7</v>
      </c>
      <c r="I55" s="146" t="s">
        <v>8</v>
      </c>
      <c r="J55" s="146" t="s">
        <v>9</v>
      </c>
      <c r="K55" s="146" t="s">
        <v>10</v>
      </c>
      <c r="L55" s="146" t="s">
        <v>11</v>
      </c>
      <c r="M55" s="146" t="s">
        <v>12</v>
      </c>
      <c r="N55" s="168" t="s">
        <v>13</v>
      </c>
      <c r="O55" s="143" t="s">
        <v>15</v>
      </c>
      <c r="R55" s="170" t="s">
        <v>26</v>
      </c>
      <c r="S55" s="178" t="s">
        <v>2</v>
      </c>
      <c r="T55" s="146" t="s">
        <v>3</v>
      </c>
      <c r="U55" s="146" t="s">
        <v>4</v>
      </c>
      <c r="V55" s="146" t="s">
        <v>5</v>
      </c>
      <c r="W55" s="146" t="s">
        <v>6</v>
      </c>
      <c r="X55" s="146" t="s">
        <v>7</v>
      </c>
      <c r="Y55" s="146" t="s">
        <v>8</v>
      </c>
      <c r="Z55" s="146" t="s">
        <v>9</v>
      </c>
      <c r="AA55" s="146" t="s">
        <v>10</v>
      </c>
      <c r="AB55" s="146" t="s">
        <v>11</v>
      </c>
      <c r="AC55" s="146" t="s">
        <v>12</v>
      </c>
      <c r="AD55" s="146" t="s">
        <v>13</v>
      </c>
      <c r="AE55" s="143" t="s">
        <v>15</v>
      </c>
    </row>
    <row r="56" spans="2:31" x14ac:dyDescent="0.25">
      <c r="B56" s="163" t="s">
        <v>102</v>
      </c>
      <c r="C56" s="169">
        <f t="shared" ref="C56:O62" si="39">+C31/C20*100</f>
        <v>105.10708074700838</v>
      </c>
      <c r="D56" s="169">
        <f t="shared" si="39"/>
        <v>106.56579450760108</v>
      </c>
      <c r="E56" s="169">
        <f t="shared" si="39"/>
        <v>107.15096379503485</v>
      </c>
      <c r="F56" s="169">
        <f t="shared" si="39"/>
        <v>109.17964895588499</v>
      </c>
      <c r="G56" s="169" t="e">
        <f t="shared" si="39"/>
        <v>#DIV/0!</v>
      </c>
      <c r="H56" s="169" t="e">
        <f t="shared" si="39"/>
        <v>#DIV/0!</v>
      </c>
      <c r="I56" s="169" t="e">
        <f t="shared" si="39"/>
        <v>#DIV/0!</v>
      </c>
      <c r="J56" s="169" t="e">
        <f t="shared" si="39"/>
        <v>#DIV/0!</v>
      </c>
      <c r="K56" s="169" t="e">
        <f t="shared" si="39"/>
        <v>#DIV/0!</v>
      </c>
      <c r="L56" s="169" t="e">
        <f t="shared" si="39"/>
        <v>#DIV/0!</v>
      </c>
      <c r="M56" s="169" t="e">
        <f t="shared" si="39"/>
        <v>#DIV/0!</v>
      </c>
      <c r="N56" s="169" t="e">
        <f t="shared" si="39"/>
        <v>#DIV/0!</v>
      </c>
      <c r="O56" s="148">
        <f t="shared" si="39"/>
        <v>106.96881661903626</v>
      </c>
      <c r="R56" s="163" t="str">
        <f>+B56</f>
        <v>Domiciliario</v>
      </c>
      <c r="S56" s="169">
        <f t="shared" ref="S56:AE62" si="40">+S31/S20*100</f>
        <v>91.443160249897289</v>
      </c>
      <c r="T56" s="98">
        <f t="shared" si="40"/>
        <v>92.712241221612942</v>
      </c>
      <c r="U56" s="98">
        <f t="shared" si="40"/>
        <v>93.221338501680322</v>
      </c>
      <c r="V56" s="98">
        <f t="shared" si="40"/>
        <v>94.986294591619952</v>
      </c>
      <c r="W56" s="98" t="e">
        <f t="shared" si="40"/>
        <v>#DIV/0!</v>
      </c>
      <c r="X56" s="98" t="e">
        <f t="shared" si="40"/>
        <v>#DIV/0!</v>
      </c>
      <c r="Y56" s="98" t="e">
        <f t="shared" si="40"/>
        <v>#DIV/0!</v>
      </c>
      <c r="Z56" s="98" t="e">
        <f t="shared" si="40"/>
        <v>#DIV/0!</v>
      </c>
      <c r="AA56" s="98" t="e">
        <f t="shared" si="40"/>
        <v>#DIV/0!</v>
      </c>
      <c r="AB56" s="98" t="e">
        <f t="shared" si="40"/>
        <v>#DIV/0!</v>
      </c>
      <c r="AC56" s="98" t="e">
        <f t="shared" si="40"/>
        <v>#DIV/0!</v>
      </c>
      <c r="AD56" s="98" t="e">
        <f t="shared" si="40"/>
        <v>#DIV/0!</v>
      </c>
      <c r="AE56" s="148">
        <f t="shared" si="40"/>
        <v>93.062870458561548</v>
      </c>
    </row>
    <row r="57" spans="2:31" x14ac:dyDescent="0.25">
      <c r="B57" s="163" t="s">
        <v>18</v>
      </c>
      <c r="C57" s="169">
        <f t="shared" si="39"/>
        <v>121.36820325457904</v>
      </c>
      <c r="D57" s="169">
        <f t="shared" si="39"/>
        <v>143.97920055191119</v>
      </c>
      <c r="E57" s="169">
        <f t="shared" si="39"/>
        <v>122.68435779635361</v>
      </c>
      <c r="F57" s="169">
        <f t="shared" si="39"/>
        <v>122.91607058873039</v>
      </c>
      <c r="G57" s="169" t="e">
        <f t="shared" si="39"/>
        <v>#DIV/0!</v>
      </c>
      <c r="H57" s="169" t="e">
        <f t="shared" si="39"/>
        <v>#DIV/0!</v>
      </c>
      <c r="I57" s="169" t="e">
        <f t="shared" si="39"/>
        <v>#DIV/0!</v>
      </c>
      <c r="J57" s="169" t="e">
        <f t="shared" si="39"/>
        <v>#DIV/0!</v>
      </c>
      <c r="K57" s="169" t="e">
        <f t="shared" si="39"/>
        <v>#DIV/0!</v>
      </c>
      <c r="L57" s="169" t="e">
        <f t="shared" si="39"/>
        <v>#DIV/0!</v>
      </c>
      <c r="M57" s="169" t="e">
        <f t="shared" si="39"/>
        <v>#DIV/0!</v>
      </c>
      <c r="N57" s="169" t="e">
        <f t="shared" si="39"/>
        <v>#DIV/0!</v>
      </c>
      <c r="O57" s="148">
        <f t="shared" si="39"/>
        <v>127.60376582646538</v>
      </c>
      <c r="R57" s="163" t="str">
        <f t="shared" ref="R57:R61" si="41">+B57</f>
        <v>General</v>
      </c>
      <c r="S57" s="169">
        <f t="shared" si="40"/>
        <v>105.59033683148378</v>
      </c>
      <c r="T57" s="98">
        <f t="shared" si="40"/>
        <v>125.26190448016274</v>
      </c>
      <c r="U57" s="98">
        <f t="shared" si="40"/>
        <v>106.73539128282763</v>
      </c>
      <c r="V57" s="98">
        <f t="shared" si="40"/>
        <v>106.93698141219545</v>
      </c>
      <c r="W57" s="98" t="e">
        <f t="shared" si="40"/>
        <v>#DIV/0!</v>
      </c>
      <c r="X57" s="98" t="e">
        <f t="shared" si="40"/>
        <v>#DIV/0!</v>
      </c>
      <c r="Y57" s="98" t="e">
        <f t="shared" si="40"/>
        <v>#DIV/0!</v>
      </c>
      <c r="Z57" s="98" t="e">
        <f t="shared" si="40"/>
        <v>#DIV/0!</v>
      </c>
      <c r="AA57" s="98" t="e">
        <f t="shared" si="40"/>
        <v>#DIV/0!</v>
      </c>
      <c r="AB57" s="98" t="e">
        <f t="shared" si="40"/>
        <v>#DIV/0!</v>
      </c>
      <c r="AC57" s="98" t="e">
        <f t="shared" si="40"/>
        <v>#DIV/0!</v>
      </c>
      <c r="AD57" s="98" t="e">
        <f t="shared" si="40"/>
        <v>#DIV/0!</v>
      </c>
      <c r="AE57" s="148">
        <f t="shared" si="40"/>
        <v>111.01527626902488</v>
      </c>
    </row>
    <row r="58" spans="2:31" x14ac:dyDescent="0.25">
      <c r="B58" s="163" t="s">
        <v>19</v>
      </c>
      <c r="C58" s="169">
        <f t="shared" si="39"/>
        <v>97.223543410599461</v>
      </c>
      <c r="D58" s="169">
        <f t="shared" si="39"/>
        <v>104.76833131861541</v>
      </c>
      <c r="E58" s="169">
        <f t="shared" si="39"/>
        <v>106.97889509083898</v>
      </c>
      <c r="F58" s="169">
        <f t="shared" si="39"/>
        <v>98.681171132756759</v>
      </c>
      <c r="G58" s="169" t="e">
        <f t="shared" si="39"/>
        <v>#DIV/0!</v>
      </c>
      <c r="H58" s="169" t="e">
        <f t="shared" si="39"/>
        <v>#DIV/0!</v>
      </c>
      <c r="I58" s="169" t="e">
        <f t="shared" si="39"/>
        <v>#DIV/0!</v>
      </c>
      <c r="J58" s="169" t="e">
        <f t="shared" si="39"/>
        <v>#DIV/0!</v>
      </c>
      <c r="K58" s="169" t="e">
        <f t="shared" si="39"/>
        <v>#DIV/0!</v>
      </c>
      <c r="L58" s="169" t="e">
        <f t="shared" si="39"/>
        <v>#DIV/0!</v>
      </c>
      <c r="M58" s="169" t="e">
        <f t="shared" si="39"/>
        <v>#DIV/0!</v>
      </c>
      <c r="N58" s="169" t="e">
        <f t="shared" si="39"/>
        <v>#DIV/0!</v>
      </c>
      <c r="O58" s="148">
        <f t="shared" si="39"/>
        <v>101.6635224533577</v>
      </c>
      <c r="R58" s="163" t="str">
        <f t="shared" si="41"/>
        <v>Industrial</v>
      </c>
      <c r="S58" s="169">
        <f t="shared" si="40"/>
        <v>84.584482767221544</v>
      </c>
      <c r="T58" s="98">
        <f t="shared" si="40"/>
        <v>91.148448247195404</v>
      </c>
      <c r="U58" s="98">
        <f t="shared" si="40"/>
        <v>93.0716387290299</v>
      </c>
      <c r="V58" s="98">
        <f t="shared" si="40"/>
        <v>85.852618885498373</v>
      </c>
      <c r="W58" s="98" t="e">
        <f t="shared" si="40"/>
        <v>#DIV/0!</v>
      </c>
      <c r="X58" s="98" t="e">
        <f t="shared" si="40"/>
        <v>#DIV/0!</v>
      </c>
      <c r="Y58" s="98" t="e">
        <f t="shared" si="40"/>
        <v>#DIV/0!</v>
      </c>
      <c r="Z58" s="98" t="e">
        <f t="shared" si="40"/>
        <v>#DIV/0!</v>
      </c>
      <c r="AA58" s="98" t="e">
        <f t="shared" si="40"/>
        <v>#DIV/0!</v>
      </c>
      <c r="AB58" s="98" t="e">
        <f t="shared" si="40"/>
        <v>#DIV/0!</v>
      </c>
      <c r="AC58" s="98" t="e">
        <f t="shared" si="40"/>
        <v>#DIV/0!</v>
      </c>
      <c r="AD58" s="98" t="e">
        <f t="shared" si="40"/>
        <v>#DIV/0!</v>
      </c>
      <c r="AE58" s="148">
        <f t="shared" si="40"/>
        <v>88.447264534421194</v>
      </c>
    </row>
    <row r="59" spans="2:31" x14ac:dyDescent="0.25">
      <c r="B59" s="163" t="s">
        <v>91</v>
      </c>
      <c r="C59" s="169">
        <f t="shared" si="39"/>
        <v>78.007035000998641</v>
      </c>
      <c r="D59" s="169">
        <f t="shared" si="39"/>
        <v>74.984494640623694</v>
      </c>
      <c r="E59" s="169">
        <f t="shared" si="39"/>
        <v>81.929882080834503</v>
      </c>
      <c r="F59" s="169">
        <f t="shared" si="39"/>
        <v>74.558089651393402</v>
      </c>
      <c r="G59" s="169" t="e">
        <f t="shared" si="39"/>
        <v>#DIV/0!</v>
      </c>
      <c r="H59" s="169" t="e">
        <f t="shared" si="39"/>
        <v>#DIV/0!</v>
      </c>
      <c r="I59" s="169" t="e">
        <f t="shared" si="39"/>
        <v>#DIV/0!</v>
      </c>
      <c r="J59" s="169" t="e">
        <f t="shared" si="39"/>
        <v>#DIV/0!</v>
      </c>
      <c r="K59" s="169" t="e">
        <f t="shared" si="39"/>
        <v>#DIV/0!</v>
      </c>
      <c r="L59" s="169" t="e">
        <f t="shared" si="39"/>
        <v>#DIV/0!</v>
      </c>
      <c r="M59" s="169" t="e">
        <f t="shared" si="39"/>
        <v>#DIV/0!</v>
      </c>
      <c r="N59" s="169" t="e">
        <f t="shared" si="39"/>
        <v>#DIV/0!</v>
      </c>
      <c r="O59" s="148">
        <f t="shared" si="39"/>
        <v>77.172152295062787</v>
      </c>
      <c r="R59" s="163" t="str">
        <f t="shared" si="41"/>
        <v>Minería</v>
      </c>
      <c r="S59" s="169">
        <f t="shared" si="40"/>
        <v>67.866120450868834</v>
      </c>
      <c r="T59" s="98">
        <f t="shared" si="40"/>
        <v>65.236510337342622</v>
      </c>
      <c r="U59" s="98">
        <f t="shared" si="40"/>
        <v>71.278997410326014</v>
      </c>
      <c r="V59" s="98">
        <f t="shared" si="40"/>
        <v>64.865537996712249</v>
      </c>
      <c r="W59" s="98" t="e">
        <f t="shared" si="40"/>
        <v>#DIV/0!</v>
      </c>
      <c r="X59" s="98" t="e">
        <f t="shared" si="40"/>
        <v>#DIV/0!</v>
      </c>
      <c r="Y59" s="98" t="e">
        <f t="shared" si="40"/>
        <v>#DIV/0!</v>
      </c>
      <c r="Z59" s="98" t="e">
        <f t="shared" si="40"/>
        <v>#DIV/0!</v>
      </c>
      <c r="AA59" s="98" t="e">
        <f t="shared" si="40"/>
        <v>#DIV/0!</v>
      </c>
      <c r="AB59" s="98" t="e">
        <f t="shared" si="40"/>
        <v>#DIV/0!</v>
      </c>
      <c r="AC59" s="98" t="e">
        <f t="shared" si="40"/>
        <v>#DIV/0!</v>
      </c>
      <c r="AD59" s="98" t="e">
        <f t="shared" si="40"/>
        <v>#DIV/0!</v>
      </c>
      <c r="AE59" s="148">
        <f t="shared" si="40"/>
        <v>67.139772496704637</v>
      </c>
    </row>
    <row r="60" spans="2:31" x14ac:dyDescent="0.25">
      <c r="B60" s="163" t="s">
        <v>21</v>
      </c>
      <c r="C60" s="169">
        <f t="shared" si="39"/>
        <v>121.81775488804942</v>
      </c>
      <c r="D60" s="169">
        <f t="shared" si="39"/>
        <v>122.43756077492181</v>
      </c>
      <c r="E60" s="169">
        <f t="shared" si="39"/>
        <v>123.38002407098433</v>
      </c>
      <c r="F60" s="169">
        <f t="shared" si="39"/>
        <v>124.07350139068561</v>
      </c>
      <c r="G60" s="169" t="e">
        <f t="shared" si="39"/>
        <v>#DIV/0!</v>
      </c>
      <c r="H60" s="169" t="e">
        <f t="shared" si="39"/>
        <v>#DIV/0!</v>
      </c>
      <c r="I60" s="169" t="e">
        <f t="shared" si="39"/>
        <v>#DIV/0!</v>
      </c>
      <c r="J60" s="169" t="e">
        <f t="shared" si="39"/>
        <v>#DIV/0!</v>
      </c>
      <c r="K60" s="169" t="e">
        <f t="shared" si="39"/>
        <v>#DIV/0!</v>
      </c>
      <c r="L60" s="169" t="e">
        <f t="shared" si="39"/>
        <v>#DIV/0!</v>
      </c>
      <c r="M60" s="169" t="e">
        <f t="shared" si="39"/>
        <v>#DIV/0!</v>
      </c>
      <c r="N60" s="169" t="e">
        <f t="shared" si="39"/>
        <v>#DIV/0!</v>
      </c>
      <c r="O60" s="148">
        <f t="shared" si="39"/>
        <v>122.9636039530091</v>
      </c>
      <c r="R60" s="163" t="str">
        <f t="shared" si="41"/>
        <v>Alumbrado Público</v>
      </c>
      <c r="S60" s="169">
        <f t="shared" si="40"/>
        <v>105.98144675260299</v>
      </c>
      <c r="T60" s="98">
        <f t="shared" si="40"/>
        <v>106.52067787418196</v>
      </c>
      <c r="U60" s="98">
        <f t="shared" si="40"/>
        <v>107.34062094175638</v>
      </c>
      <c r="V60" s="98">
        <f t="shared" si="40"/>
        <v>107.94394620989647</v>
      </c>
      <c r="W60" s="98" t="e">
        <f t="shared" si="40"/>
        <v>#DIV/0!</v>
      </c>
      <c r="X60" s="98" t="e">
        <f t="shared" si="40"/>
        <v>#DIV/0!</v>
      </c>
      <c r="Y60" s="98" t="e">
        <f t="shared" si="40"/>
        <v>#DIV/0!</v>
      </c>
      <c r="Z60" s="98" t="e">
        <f t="shared" si="40"/>
        <v>#DIV/0!</v>
      </c>
      <c r="AA60" s="98" t="e">
        <f t="shared" si="40"/>
        <v>#DIV/0!</v>
      </c>
      <c r="AB60" s="98" t="e">
        <f t="shared" si="40"/>
        <v>#DIV/0!</v>
      </c>
      <c r="AC60" s="98" t="e">
        <f t="shared" si="40"/>
        <v>#DIV/0!</v>
      </c>
      <c r="AD60" s="98" t="e">
        <f t="shared" si="40"/>
        <v>#DIV/0!</v>
      </c>
      <c r="AE60" s="148">
        <f t="shared" si="40"/>
        <v>106.97833543911793</v>
      </c>
    </row>
    <row r="61" spans="2:31" x14ac:dyDescent="0.25">
      <c r="B61" s="163" t="s">
        <v>22</v>
      </c>
      <c r="C61" s="169">
        <f t="shared" si="39"/>
        <v>50.338906938522463</v>
      </c>
      <c r="D61" s="169">
        <f t="shared" si="39"/>
        <v>50.313751157768259</v>
      </c>
      <c r="E61" s="169">
        <f t="shared" si="39"/>
        <v>52.290726628237024</v>
      </c>
      <c r="F61" s="169">
        <f t="shared" si="39"/>
        <v>50.347795258409953</v>
      </c>
      <c r="G61" s="169" t="e">
        <f t="shared" si="39"/>
        <v>#DIV/0!</v>
      </c>
      <c r="H61" s="169" t="e">
        <f t="shared" si="39"/>
        <v>#DIV/0!</v>
      </c>
      <c r="I61" s="169" t="e">
        <f t="shared" si="39"/>
        <v>#DIV/0!</v>
      </c>
      <c r="J61" s="169" t="e">
        <f t="shared" si="39"/>
        <v>#DIV/0!</v>
      </c>
      <c r="K61" s="169" t="e">
        <f t="shared" si="39"/>
        <v>#DIV/0!</v>
      </c>
      <c r="L61" s="169" t="e">
        <f t="shared" si="39"/>
        <v>#DIV/0!</v>
      </c>
      <c r="M61" s="169" t="e">
        <f t="shared" si="39"/>
        <v>#DIV/0!</v>
      </c>
      <c r="N61" s="169" t="e">
        <f t="shared" si="39"/>
        <v>#DIV/0!</v>
      </c>
      <c r="O61" s="148">
        <f t="shared" si="39"/>
        <v>50.818092983641918</v>
      </c>
      <c r="R61" s="163" t="str">
        <f t="shared" si="41"/>
        <v>Otros</v>
      </c>
      <c r="S61" s="169">
        <f t="shared" si="40"/>
        <v>43.794849036514542</v>
      </c>
      <c r="T61" s="98">
        <f t="shared" si="40"/>
        <v>43.772963507258389</v>
      </c>
      <c r="U61" s="98">
        <f t="shared" si="40"/>
        <v>45.492932166566213</v>
      </c>
      <c r="V61" s="98">
        <f t="shared" si="40"/>
        <v>43.80258187481666</v>
      </c>
      <c r="W61" s="98" t="e">
        <f t="shared" si="40"/>
        <v>#DIV/0!</v>
      </c>
      <c r="X61" s="98" t="e">
        <f t="shared" si="40"/>
        <v>#DIV/0!</v>
      </c>
      <c r="Y61" s="98" t="e">
        <f t="shared" si="40"/>
        <v>#DIV/0!</v>
      </c>
      <c r="Z61" s="98" t="e">
        <f t="shared" si="40"/>
        <v>#DIV/0!</v>
      </c>
      <c r="AA61" s="98" t="e">
        <f t="shared" si="40"/>
        <v>#DIV/0!</v>
      </c>
      <c r="AB61" s="98" t="e">
        <f t="shared" si="40"/>
        <v>#DIV/0!</v>
      </c>
      <c r="AC61" s="98" t="e">
        <f t="shared" si="40"/>
        <v>#DIV/0!</v>
      </c>
      <c r="AD61" s="98" t="e">
        <f t="shared" si="40"/>
        <v>#DIV/0!</v>
      </c>
      <c r="AE61" s="148">
        <f t="shared" si="40"/>
        <v>44.211740895768465</v>
      </c>
    </row>
    <row r="62" spans="2:31" s="145" customFormat="1" x14ac:dyDescent="0.25">
      <c r="B62" s="149" t="s">
        <v>14</v>
      </c>
      <c r="C62" s="149">
        <f t="shared" si="39"/>
        <v>86.774196334327712</v>
      </c>
      <c r="D62" s="142">
        <f t="shared" si="39"/>
        <v>87.5959173269991</v>
      </c>
      <c r="E62" s="142">
        <f t="shared" si="39"/>
        <v>90.077652007940699</v>
      </c>
      <c r="F62" s="142">
        <f t="shared" si="39"/>
        <v>85.497766108488932</v>
      </c>
      <c r="G62" s="142" t="e">
        <f t="shared" si="39"/>
        <v>#DIV/0!</v>
      </c>
      <c r="H62" s="142" t="e">
        <f t="shared" si="39"/>
        <v>#DIV/0!</v>
      </c>
      <c r="I62" s="142" t="e">
        <f t="shared" si="39"/>
        <v>#DIV/0!</v>
      </c>
      <c r="J62" s="142" t="e">
        <f t="shared" si="39"/>
        <v>#DIV/0!</v>
      </c>
      <c r="K62" s="142" t="e">
        <f t="shared" si="39"/>
        <v>#DIV/0!</v>
      </c>
      <c r="L62" s="142" t="e">
        <f t="shared" si="39"/>
        <v>#DIV/0!</v>
      </c>
      <c r="M62" s="142" t="e">
        <f t="shared" si="39"/>
        <v>#DIV/0!</v>
      </c>
      <c r="N62" s="142" t="e">
        <f t="shared" si="39"/>
        <v>#DIV/0!</v>
      </c>
      <c r="O62" s="143">
        <f t="shared" si="39"/>
        <v>87.443170802646847</v>
      </c>
      <c r="R62" s="149" t="s">
        <v>14</v>
      </c>
      <c r="S62" s="149">
        <f t="shared" si="40"/>
        <v>75.493550810865131</v>
      </c>
      <c r="T62" s="142">
        <f t="shared" si="40"/>
        <v>76.208448074489212</v>
      </c>
      <c r="U62" s="142">
        <f t="shared" si="40"/>
        <v>78.36755724690839</v>
      </c>
      <c r="V62" s="142">
        <f t="shared" si="40"/>
        <v>74.383056514385373</v>
      </c>
      <c r="W62" s="142" t="e">
        <f t="shared" si="40"/>
        <v>#DIV/0!</v>
      </c>
      <c r="X62" s="142" t="e">
        <f t="shared" si="40"/>
        <v>#DIV/0!</v>
      </c>
      <c r="Y62" s="142" t="e">
        <f t="shared" si="40"/>
        <v>#DIV/0!</v>
      </c>
      <c r="Z62" s="142" t="e">
        <f t="shared" si="40"/>
        <v>#DIV/0!</v>
      </c>
      <c r="AA62" s="142" t="e">
        <f t="shared" si="40"/>
        <v>#DIV/0!</v>
      </c>
      <c r="AB62" s="142" t="e">
        <f t="shared" si="40"/>
        <v>#DIV/0!</v>
      </c>
      <c r="AC62" s="142" t="e">
        <f t="shared" si="40"/>
        <v>#DIV/0!</v>
      </c>
      <c r="AD62" s="142" t="e">
        <f t="shared" si="40"/>
        <v>#DIV/0!</v>
      </c>
      <c r="AE62" s="143">
        <f t="shared" si="40"/>
        <v>76.075558598302749</v>
      </c>
    </row>
    <row r="63" spans="2:31" x14ac:dyDescent="0.25">
      <c r="AD63" s="98"/>
      <c r="AE63" s="95">
        <f>+AE62/0.87</f>
        <v>87.443170802646833</v>
      </c>
    </row>
    <row r="64" spans="2:31" x14ac:dyDescent="0.25">
      <c r="B64" s="322" t="s">
        <v>42</v>
      </c>
      <c r="R64" s="322" t="s">
        <v>42</v>
      </c>
    </row>
    <row r="65" spans="2:31" x14ac:dyDescent="0.25">
      <c r="B65" s="162"/>
      <c r="R65" s="162"/>
    </row>
    <row r="66" spans="2:31" x14ac:dyDescent="0.25">
      <c r="B66" s="170" t="s">
        <v>26</v>
      </c>
      <c r="C66" s="146" t="s">
        <v>2</v>
      </c>
      <c r="D66" s="146" t="s">
        <v>3</v>
      </c>
      <c r="E66" s="146" t="s">
        <v>4</v>
      </c>
      <c r="F66" s="146" t="s">
        <v>5</v>
      </c>
      <c r="G66" s="146" t="s">
        <v>6</v>
      </c>
      <c r="H66" s="146" t="s">
        <v>7</v>
      </c>
      <c r="I66" s="146" t="s">
        <v>8</v>
      </c>
      <c r="J66" s="146" t="s">
        <v>9</v>
      </c>
      <c r="K66" s="146" t="s">
        <v>10</v>
      </c>
      <c r="L66" s="146" t="s">
        <v>11</v>
      </c>
      <c r="M66" s="146" t="s">
        <v>12</v>
      </c>
      <c r="N66" s="168" t="s">
        <v>13</v>
      </c>
      <c r="O66" s="143" t="s">
        <v>15</v>
      </c>
      <c r="R66" s="170" t="s">
        <v>26</v>
      </c>
      <c r="S66" s="178" t="s">
        <v>2</v>
      </c>
      <c r="T66" s="146" t="s">
        <v>3</v>
      </c>
      <c r="U66" s="146" t="s">
        <v>4</v>
      </c>
      <c r="V66" s="146" t="s">
        <v>5</v>
      </c>
      <c r="W66" s="146" t="s">
        <v>6</v>
      </c>
      <c r="X66" s="146" t="s">
        <v>7</v>
      </c>
      <c r="Y66" s="146" t="s">
        <v>8</v>
      </c>
      <c r="Z66" s="146" t="s">
        <v>9</v>
      </c>
      <c r="AA66" s="146" t="s">
        <v>10</v>
      </c>
      <c r="AB66" s="146" t="s">
        <v>11</v>
      </c>
      <c r="AC66" s="146" t="s">
        <v>12</v>
      </c>
      <c r="AD66" s="146" t="s">
        <v>13</v>
      </c>
      <c r="AE66" s="143" t="s">
        <v>15</v>
      </c>
    </row>
    <row r="67" spans="2:31" x14ac:dyDescent="0.25">
      <c r="B67" s="163" t="s">
        <v>102</v>
      </c>
      <c r="C67" s="169">
        <f t="shared" ref="C67:O73" si="42">+C42/C20*100</f>
        <v>15.101592061351779</v>
      </c>
      <c r="D67" s="169">
        <f t="shared" si="42"/>
        <v>15.311177371781765</v>
      </c>
      <c r="E67" s="169">
        <f t="shared" si="42"/>
        <v>15.395253418826849</v>
      </c>
      <c r="F67" s="169">
        <f t="shared" si="42"/>
        <v>15.686731171822558</v>
      </c>
      <c r="G67" s="169" t="e">
        <f t="shared" si="42"/>
        <v>#DIV/0!</v>
      </c>
      <c r="H67" s="169" t="e">
        <f t="shared" si="42"/>
        <v>#DIV/0!</v>
      </c>
      <c r="I67" s="169" t="e">
        <f t="shared" si="42"/>
        <v>#DIV/0!</v>
      </c>
      <c r="J67" s="169" t="e">
        <f t="shared" si="42"/>
        <v>#DIV/0!</v>
      </c>
      <c r="K67" s="169" t="e">
        <f t="shared" si="42"/>
        <v>#DIV/0!</v>
      </c>
      <c r="L67" s="169" t="e">
        <f t="shared" si="42"/>
        <v>#DIV/0!</v>
      </c>
      <c r="M67" s="169" t="e">
        <f t="shared" si="42"/>
        <v>#DIV/0!</v>
      </c>
      <c r="N67" s="169" t="e">
        <f t="shared" si="42"/>
        <v>#DIV/0!</v>
      </c>
      <c r="O67" s="148">
        <f t="shared" si="42"/>
        <v>15.369082847562682</v>
      </c>
      <c r="R67" s="163" t="str">
        <f>+B67</f>
        <v>Domiciliario</v>
      </c>
      <c r="S67" s="169">
        <f t="shared" ref="S67:AE73" si="43">+S42/S20*100</f>
        <v>13.138385093376048</v>
      </c>
      <c r="T67" s="98">
        <f t="shared" si="43"/>
        <v>13.320724313450135</v>
      </c>
      <c r="U67" s="98">
        <f t="shared" si="43"/>
        <v>13.393870474379357</v>
      </c>
      <c r="V67" s="98">
        <f t="shared" si="43"/>
        <v>13.647456119485623</v>
      </c>
      <c r="W67" s="98" t="e">
        <f t="shared" si="43"/>
        <v>#DIV/0!</v>
      </c>
      <c r="X67" s="98" t="e">
        <f t="shared" si="43"/>
        <v>#DIV/0!</v>
      </c>
      <c r="Y67" s="98" t="e">
        <f t="shared" si="43"/>
        <v>#DIV/0!</v>
      </c>
      <c r="Z67" s="98" t="e">
        <f t="shared" si="43"/>
        <v>#DIV/0!</v>
      </c>
      <c r="AA67" s="98" t="e">
        <f t="shared" si="43"/>
        <v>#DIV/0!</v>
      </c>
      <c r="AB67" s="98" t="e">
        <f t="shared" si="43"/>
        <v>#DIV/0!</v>
      </c>
      <c r="AC67" s="98" t="e">
        <f t="shared" si="43"/>
        <v>#DIV/0!</v>
      </c>
      <c r="AD67" s="98" t="e">
        <f t="shared" si="43"/>
        <v>#DIV/0!</v>
      </c>
      <c r="AE67" s="148">
        <f t="shared" si="43"/>
        <v>13.371102077379533</v>
      </c>
    </row>
    <row r="68" spans="2:31" x14ac:dyDescent="0.25">
      <c r="B68" s="163" t="s">
        <v>18</v>
      </c>
      <c r="C68" s="169">
        <f t="shared" si="42"/>
        <v>17.437960237726873</v>
      </c>
      <c r="D68" s="169">
        <f t="shared" si="42"/>
        <v>20.686666745964256</v>
      </c>
      <c r="E68" s="169">
        <f t="shared" si="42"/>
        <v>17.627062901774941</v>
      </c>
      <c r="F68" s="169">
        <f t="shared" si="42"/>
        <v>17.660354969645173</v>
      </c>
      <c r="G68" s="169" t="e">
        <f t="shared" si="42"/>
        <v>#DIV/0!</v>
      </c>
      <c r="H68" s="169" t="e">
        <f t="shared" si="42"/>
        <v>#DIV/0!</v>
      </c>
      <c r="I68" s="169" t="e">
        <f t="shared" si="42"/>
        <v>#DIV/0!</v>
      </c>
      <c r="J68" s="169" t="e">
        <f t="shared" si="42"/>
        <v>#DIV/0!</v>
      </c>
      <c r="K68" s="169" t="e">
        <f t="shared" si="42"/>
        <v>#DIV/0!</v>
      </c>
      <c r="L68" s="169" t="e">
        <f t="shared" si="42"/>
        <v>#DIV/0!</v>
      </c>
      <c r="M68" s="169" t="e">
        <f t="shared" si="42"/>
        <v>#DIV/0!</v>
      </c>
      <c r="N68" s="169" t="e">
        <f t="shared" si="42"/>
        <v>#DIV/0!</v>
      </c>
      <c r="O68" s="148">
        <f t="shared" si="42"/>
        <v>18.333874400354219</v>
      </c>
      <c r="R68" s="163" t="str">
        <f t="shared" ref="R68:R72" si="44">+B68</f>
        <v>General</v>
      </c>
      <c r="S68" s="169">
        <f t="shared" si="43"/>
        <v>15.17102540682238</v>
      </c>
      <c r="T68" s="98">
        <f t="shared" si="43"/>
        <v>17.997400068988899</v>
      </c>
      <c r="U68" s="98">
        <f t="shared" si="43"/>
        <v>15.335544724544201</v>
      </c>
      <c r="V68" s="98">
        <f t="shared" si="43"/>
        <v>15.364508823591299</v>
      </c>
      <c r="W68" s="98" t="e">
        <f t="shared" si="43"/>
        <v>#DIV/0!</v>
      </c>
      <c r="X68" s="98" t="e">
        <f t="shared" si="43"/>
        <v>#DIV/0!</v>
      </c>
      <c r="Y68" s="98" t="e">
        <f t="shared" si="43"/>
        <v>#DIV/0!</v>
      </c>
      <c r="Z68" s="98" t="e">
        <f t="shared" si="43"/>
        <v>#DIV/0!</v>
      </c>
      <c r="AA68" s="98" t="e">
        <f t="shared" si="43"/>
        <v>#DIV/0!</v>
      </c>
      <c r="AB68" s="98" t="e">
        <f t="shared" si="43"/>
        <v>#DIV/0!</v>
      </c>
      <c r="AC68" s="98" t="e">
        <f t="shared" si="43"/>
        <v>#DIV/0!</v>
      </c>
      <c r="AD68" s="98" t="e">
        <f t="shared" si="43"/>
        <v>#DIV/0!</v>
      </c>
      <c r="AE68" s="148">
        <f t="shared" si="43"/>
        <v>15.950470728308172</v>
      </c>
    </row>
    <row r="69" spans="2:31" x14ac:dyDescent="0.25">
      <c r="B69" s="163" t="s">
        <v>19</v>
      </c>
      <c r="C69" s="169">
        <f t="shared" si="42"/>
        <v>13.968899915316015</v>
      </c>
      <c r="D69" s="169">
        <f t="shared" si="42"/>
        <v>15.052921166467732</v>
      </c>
      <c r="E69" s="169">
        <f t="shared" si="42"/>
        <v>15.370530903856173</v>
      </c>
      <c r="F69" s="169">
        <f t="shared" si="42"/>
        <v>14.178329185740916</v>
      </c>
      <c r="G69" s="169" t="e">
        <f t="shared" si="42"/>
        <v>#DIV/0!</v>
      </c>
      <c r="H69" s="169" t="e">
        <f t="shared" si="42"/>
        <v>#DIV/0!</v>
      </c>
      <c r="I69" s="169" t="e">
        <f t="shared" si="42"/>
        <v>#DIV/0!</v>
      </c>
      <c r="J69" s="169" t="e">
        <f t="shared" si="42"/>
        <v>#DIV/0!</v>
      </c>
      <c r="K69" s="169" t="e">
        <f t="shared" si="42"/>
        <v>#DIV/0!</v>
      </c>
      <c r="L69" s="169" t="e">
        <f t="shared" si="42"/>
        <v>#DIV/0!</v>
      </c>
      <c r="M69" s="169" t="e">
        <f t="shared" si="42"/>
        <v>#DIV/0!</v>
      </c>
      <c r="N69" s="169" t="e">
        <f t="shared" si="42"/>
        <v>#DIV/0!</v>
      </c>
      <c r="O69" s="148">
        <f t="shared" si="42"/>
        <v>14.606827938700819</v>
      </c>
      <c r="R69" s="163" t="str">
        <f t="shared" si="44"/>
        <v>Industrial</v>
      </c>
      <c r="S69" s="169">
        <f t="shared" si="43"/>
        <v>12.152942926324933</v>
      </c>
      <c r="T69" s="98">
        <f t="shared" si="43"/>
        <v>13.096041414826926</v>
      </c>
      <c r="U69" s="98">
        <f t="shared" si="43"/>
        <v>13.372361886354872</v>
      </c>
      <c r="V69" s="98">
        <f t="shared" si="43"/>
        <v>12.335146391594595</v>
      </c>
      <c r="W69" s="98" t="e">
        <f t="shared" si="43"/>
        <v>#DIV/0!</v>
      </c>
      <c r="X69" s="98" t="e">
        <f t="shared" si="43"/>
        <v>#DIV/0!</v>
      </c>
      <c r="Y69" s="98" t="e">
        <f t="shared" si="43"/>
        <v>#DIV/0!</v>
      </c>
      <c r="Z69" s="98" t="e">
        <f t="shared" si="43"/>
        <v>#DIV/0!</v>
      </c>
      <c r="AA69" s="98" t="e">
        <f t="shared" si="43"/>
        <v>#DIV/0!</v>
      </c>
      <c r="AB69" s="98" t="e">
        <f t="shared" si="43"/>
        <v>#DIV/0!</v>
      </c>
      <c r="AC69" s="98" t="e">
        <f t="shared" si="43"/>
        <v>#DIV/0!</v>
      </c>
      <c r="AD69" s="98" t="e">
        <f t="shared" si="43"/>
        <v>#DIV/0!</v>
      </c>
      <c r="AE69" s="148">
        <f t="shared" si="43"/>
        <v>12.707940306669713</v>
      </c>
    </row>
    <row r="70" spans="2:31" x14ac:dyDescent="0.25">
      <c r="B70" s="163" t="s">
        <v>91</v>
      </c>
      <c r="C70" s="169">
        <f t="shared" si="42"/>
        <v>11.207907327729691</v>
      </c>
      <c r="D70" s="169">
        <f t="shared" si="42"/>
        <v>10.773634287445933</v>
      </c>
      <c r="E70" s="169">
        <f t="shared" si="42"/>
        <v>11.771534781729095</v>
      </c>
      <c r="F70" s="169">
        <f t="shared" si="42"/>
        <v>10.712369202786409</v>
      </c>
      <c r="G70" s="169" t="e">
        <f t="shared" si="42"/>
        <v>#DIV/0!</v>
      </c>
      <c r="H70" s="169" t="e">
        <f t="shared" si="42"/>
        <v>#DIV/0!</v>
      </c>
      <c r="I70" s="169" t="e">
        <f t="shared" si="42"/>
        <v>#DIV/0!</v>
      </c>
      <c r="J70" s="169" t="e">
        <f t="shared" si="42"/>
        <v>#DIV/0!</v>
      </c>
      <c r="K70" s="169" t="e">
        <f t="shared" si="42"/>
        <v>#DIV/0!</v>
      </c>
      <c r="L70" s="169" t="e">
        <f t="shared" si="42"/>
        <v>#DIV/0!</v>
      </c>
      <c r="M70" s="169" t="e">
        <f t="shared" si="42"/>
        <v>#DIV/0!</v>
      </c>
      <c r="N70" s="169" t="e">
        <f t="shared" si="42"/>
        <v>#DIV/0!</v>
      </c>
      <c r="O70" s="148">
        <f t="shared" si="42"/>
        <v>11.087952915957299</v>
      </c>
      <c r="R70" s="163" t="str">
        <f t="shared" si="44"/>
        <v>Minería</v>
      </c>
      <c r="S70" s="169">
        <f t="shared" si="43"/>
        <v>9.7508793751248302</v>
      </c>
      <c r="T70" s="98">
        <f t="shared" si="43"/>
        <v>9.3730618300779618</v>
      </c>
      <c r="U70" s="98">
        <f t="shared" si="43"/>
        <v>10.241235260104313</v>
      </c>
      <c r="V70" s="98">
        <f t="shared" si="43"/>
        <v>9.3197612064241753</v>
      </c>
      <c r="W70" s="98" t="e">
        <f t="shared" si="43"/>
        <v>#DIV/0!</v>
      </c>
      <c r="X70" s="98" t="e">
        <f t="shared" si="43"/>
        <v>#DIV/0!</v>
      </c>
      <c r="Y70" s="98" t="e">
        <f t="shared" si="43"/>
        <v>#DIV/0!</v>
      </c>
      <c r="Z70" s="98" t="e">
        <f t="shared" si="43"/>
        <v>#DIV/0!</v>
      </c>
      <c r="AA70" s="98" t="e">
        <f t="shared" si="43"/>
        <v>#DIV/0!</v>
      </c>
      <c r="AB70" s="98" t="e">
        <f t="shared" si="43"/>
        <v>#DIV/0!</v>
      </c>
      <c r="AC70" s="98" t="e">
        <f t="shared" si="43"/>
        <v>#DIV/0!</v>
      </c>
      <c r="AD70" s="98" t="e">
        <f t="shared" si="43"/>
        <v>#DIV/0!</v>
      </c>
      <c r="AE70" s="148">
        <f t="shared" si="43"/>
        <v>9.6465190368828484</v>
      </c>
    </row>
    <row r="71" spans="2:31" x14ac:dyDescent="0.25">
      <c r="B71" s="163" t="s">
        <v>21</v>
      </c>
      <c r="C71" s="169">
        <f t="shared" si="42"/>
        <v>17.502550989662275</v>
      </c>
      <c r="D71" s="169">
        <f t="shared" si="42"/>
        <v>17.591603559615205</v>
      </c>
      <c r="E71" s="169">
        <f t="shared" si="42"/>
        <v>17.727014952727636</v>
      </c>
      <c r="F71" s="169">
        <f t="shared" si="42"/>
        <v>17.826652498661726</v>
      </c>
      <c r="G71" s="169" t="e">
        <f t="shared" si="42"/>
        <v>#DIV/0!</v>
      </c>
      <c r="H71" s="169" t="e">
        <f t="shared" si="42"/>
        <v>#DIV/0!</v>
      </c>
      <c r="I71" s="169" t="e">
        <f t="shared" si="42"/>
        <v>#DIV/0!</v>
      </c>
      <c r="J71" s="169" t="e">
        <f t="shared" si="42"/>
        <v>#DIV/0!</v>
      </c>
      <c r="K71" s="169" t="e">
        <f t="shared" si="42"/>
        <v>#DIV/0!</v>
      </c>
      <c r="L71" s="169" t="e">
        <f t="shared" si="42"/>
        <v>#DIV/0!</v>
      </c>
      <c r="M71" s="169" t="e">
        <f t="shared" si="42"/>
        <v>#DIV/0!</v>
      </c>
      <c r="N71" s="169" t="e">
        <f t="shared" si="42"/>
        <v>#DIV/0!</v>
      </c>
      <c r="O71" s="148">
        <f t="shared" si="42"/>
        <v>17.667184476007051</v>
      </c>
      <c r="R71" s="163" t="str">
        <f t="shared" si="44"/>
        <v>Alumbrado Público</v>
      </c>
      <c r="S71" s="169">
        <f t="shared" si="43"/>
        <v>15.227219361006178</v>
      </c>
      <c r="T71" s="98">
        <f t="shared" si="43"/>
        <v>15.304695096865226</v>
      </c>
      <c r="U71" s="98">
        <f t="shared" si="43"/>
        <v>15.422503008873042</v>
      </c>
      <c r="V71" s="98">
        <f t="shared" si="43"/>
        <v>15.509187673835701</v>
      </c>
      <c r="W71" s="98" t="e">
        <f t="shared" si="43"/>
        <v>#DIV/0!</v>
      </c>
      <c r="X71" s="98" t="e">
        <f t="shared" si="43"/>
        <v>#DIV/0!</v>
      </c>
      <c r="Y71" s="98" t="e">
        <f t="shared" si="43"/>
        <v>#DIV/0!</v>
      </c>
      <c r="Z71" s="98" t="e">
        <f t="shared" si="43"/>
        <v>#DIV/0!</v>
      </c>
      <c r="AA71" s="98" t="e">
        <f t="shared" si="43"/>
        <v>#DIV/0!</v>
      </c>
      <c r="AB71" s="98" t="e">
        <f t="shared" si="43"/>
        <v>#DIV/0!</v>
      </c>
      <c r="AC71" s="98" t="e">
        <f t="shared" si="43"/>
        <v>#DIV/0!</v>
      </c>
      <c r="AD71" s="98" t="e">
        <f t="shared" si="43"/>
        <v>#DIV/0!</v>
      </c>
      <c r="AE71" s="148">
        <f t="shared" si="43"/>
        <v>15.370450494126137</v>
      </c>
    </row>
    <row r="72" spans="2:31" x14ac:dyDescent="0.25">
      <c r="B72" s="163" t="s">
        <v>22</v>
      </c>
      <c r="C72" s="169">
        <f t="shared" si="42"/>
        <v>7.2326015716267911</v>
      </c>
      <c r="D72" s="169">
        <f t="shared" si="42"/>
        <v>7.2289872353115321</v>
      </c>
      <c r="E72" s="169">
        <f t="shared" si="42"/>
        <v>7.5130354350915267</v>
      </c>
      <c r="F72" s="169">
        <f t="shared" si="42"/>
        <v>7.2338786290818895</v>
      </c>
      <c r="G72" s="169" t="e">
        <f t="shared" si="42"/>
        <v>#DIV/0!</v>
      </c>
      <c r="H72" s="169" t="e">
        <f t="shared" si="42"/>
        <v>#DIV/0!</v>
      </c>
      <c r="I72" s="169" t="e">
        <f t="shared" si="42"/>
        <v>#DIV/0!</v>
      </c>
      <c r="J72" s="169" t="e">
        <f t="shared" si="42"/>
        <v>#DIV/0!</v>
      </c>
      <c r="K72" s="169" t="e">
        <f t="shared" si="42"/>
        <v>#DIV/0!</v>
      </c>
      <c r="L72" s="169" t="e">
        <f t="shared" si="42"/>
        <v>#DIV/0!</v>
      </c>
      <c r="M72" s="169" t="e">
        <f t="shared" si="42"/>
        <v>#DIV/0!</v>
      </c>
      <c r="N72" s="169" t="e">
        <f t="shared" si="42"/>
        <v>#DIV/0!</v>
      </c>
      <c r="O72" s="148">
        <f t="shared" si="42"/>
        <v>7.3014501413278614</v>
      </c>
      <c r="R72" s="163" t="str">
        <f t="shared" si="44"/>
        <v>Otros</v>
      </c>
      <c r="S72" s="169">
        <f t="shared" si="43"/>
        <v>6.2923633673153079</v>
      </c>
      <c r="T72" s="98">
        <f t="shared" si="43"/>
        <v>6.2892188947210323</v>
      </c>
      <c r="U72" s="98">
        <f t="shared" si="43"/>
        <v>6.5363408285296281</v>
      </c>
      <c r="V72" s="98">
        <f t="shared" si="43"/>
        <v>6.2934744073012441</v>
      </c>
      <c r="W72" s="98" t="e">
        <f t="shared" si="43"/>
        <v>#DIV/0!</v>
      </c>
      <c r="X72" s="98" t="e">
        <f t="shared" si="43"/>
        <v>#DIV/0!</v>
      </c>
      <c r="Y72" s="98" t="e">
        <f t="shared" si="43"/>
        <v>#DIV/0!</v>
      </c>
      <c r="Z72" s="98" t="e">
        <f t="shared" si="43"/>
        <v>#DIV/0!</v>
      </c>
      <c r="AA72" s="98" t="e">
        <f t="shared" si="43"/>
        <v>#DIV/0!</v>
      </c>
      <c r="AB72" s="98" t="e">
        <f t="shared" si="43"/>
        <v>#DIV/0!</v>
      </c>
      <c r="AC72" s="98" t="e">
        <f t="shared" si="43"/>
        <v>#DIV/0!</v>
      </c>
      <c r="AD72" s="98" t="e">
        <f t="shared" si="43"/>
        <v>#DIV/0!</v>
      </c>
      <c r="AE72" s="148">
        <f t="shared" si="43"/>
        <v>6.3522616229552398</v>
      </c>
    </row>
    <row r="73" spans="2:31" s="145" customFormat="1" x14ac:dyDescent="0.25">
      <c r="B73" s="149" t="s">
        <v>14</v>
      </c>
      <c r="C73" s="149">
        <f t="shared" si="42"/>
        <v>12.467556944587319</v>
      </c>
      <c r="D73" s="142">
        <f t="shared" si="42"/>
        <v>12.585620305603317</v>
      </c>
      <c r="E73" s="142">
        <f t="shared" si="42"/>
        <v>12.942191380451252</v>
      </c>
      <c r="F73" s="142">
        <f t="shared" si="42"/>
        <v>12.284161797196688</v>
      </c>
      <c r="G73" s="142" t="e">
        <f t="shared" si="42"/>
        <v>#DIV/0!</v>
      </c>
      <c r="H73" s="142" t="e">
        <f t="shared" si="42"/>
        <v>#DIV/0!</v>
      </c>
      <c r="I73" s="142" t="e">
        <f t="shared" si="42"/>
        <v>#DIV/0!</v>
      </c>
      <c r="J73" s="142" t="e">
        <f t="shared" si="42"/>
        <v>#DIV/0!</v>
      </c>
      <c r="K73" s="142" t="e">
        <f t="shared" si="42"/>
        <v>#DIV/0!</v>
      </c>
      <c r="L73" s="142" t="e">
        <f t="shared" si="42"/>
        <v>#DIV/0!</v>
      </c>
      <c r="M73" s="142" t="e">
        <f t="shared" si="42"/>
        <v>#DIV/0!</v>
      </c>
      <c r="N73" s="142" t="e">
        <f t="shared" si="42"/>
        <v>#DIV/0!</v>
      </c>
      <c r="O73" s="143">
        <f t="shared" si="42"/>
        <v>12.563673965897538</v>
      </c>
      <c r="R73" s="149" t="s">
        <v>14</v>
      </c>
      <c r="S73" s="149">
        <f t="shared" si="43"/>
        <v>10.846774541790964</v>
      </c>
      <c r="T73" s="142">
        <f t="shared" si="43"/>
        <v>10.949489665874887</v>
      </c>
      <c r="U73" s="142">
        <f t="shared" si="43"/>
        <v>11.259706500992587</v>
      </c>
      <c r="V73" s="142">
        <f t="shared" si="43"/>
        <v>10.687220763561116</v>
      </c>
      <c r="W73" s="142" t="e">
        <f t="shared" si="43"/>
        <v>#DIV/0!</v>
      </c>
      <c r="X73" s="142" t="e">
        <f t="shared" si="43"/>
        <v>#DIV/0!</v>
      </c>
      <c r="Y73" s="142" t="e">
        <f t="shared" si="43"/>
        <v>#DIV/0!</v>
      </c>
      <c r="Z73" s="142" t="e">
        <f t="shared" si="43"/>
        <v>#DIV/0!</v>
      </c>
      <c r="AA73" s="142" t="e">
        <f t="shared" si="43"/>
        <v>#DIV/0!</v>
      </c>
      <c r="AB73" s="142" t="e">
        <f t="shared" si="43"/>
        <v>#DIV/0!</v>
      </c>
      <c r="AC73" s="142" t="e">
        <f t="shared" si="43"/>
        <v>#DIV/0!</v>
      </c>
      <c r="AD73" s="142" t="e">
        <f t="shared" si="43"/>
        <v>#DIV/0!</v>
      </c>
      <c r="AE73" s="143">
        <f t="shared" si="43"/>
        <v>10.930396350330856</v>
      </c>
    </row>
    <row r="74" spans="2:31" x14ac:dyDescent="0.25"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>
        <f>+AE73/0.87</f>
        <v>12.563673965897536</v>
      </c>
    </row>
    <row r="77" spans="2:31" x14ac:dyDescent="0.25">
      <c r="B77" s="322" t="s">
        <v>135</v>
      </c>
      <c r="R77" s="322" t="s">
        <v>135</v>
      </c>
    </row>
    <row r="78" spans="2:31" x14ac:dyDescent="0.25">
      <c r="B78" s="162"/>
      <c r="R78" s="162"/>
    </row>
    <row r="79" spans="2:31" s="32" customFormat="1" x14ac:dyDescent="0.25">
      <c r="B79" s="283" t="s">
        <v>26</v>
      </c>
      <c r="C79" s="277" t="s">
        <v>2</v>
      </c>
      <c r="D79" s="277" t="s">
        <v>3</v>
      </c>
      <c r="E79" s="277" t="s">
        <v>4</v>
      </c>
      <c r="F79" s="277" t="s">
        <v>5</v>
      </c>
      <c r="G79" s="277" t="s">
        <v>6</v>
      </c>
      <c r="H79" s="277" t="s">
        <v>7</v>
      </c>
      <c r="I79" s="277" t="s">
        <v>8</v>
      </c>
      <c r="J79" s="277" t="s">
        <v>9</v>
      </c>
      <c r="K79" s="277" t="s">
        <v>10</v>
      </c>
      <c r="L79" s="277" t="s">
        <v>11</v>
      </c>
      <c r="M79" s="277" t="s">
        <v>12</v>
      </c>
      <c r="N79" s="313" t="s">
        <v>13</v>
      </c>
      <c r="O79" s="278" t="s">
        <v>14</v>
      </c>
      <c r="R79" s="283" t="s">
        <v>26</v>
      </c>
      <c r="S79" s="277" t="s">
        <v>2</v>
      </c>
      <c r="T79" s="277" t="s">
        <v>3</v>
      </c>
      <c r="U79" s="277" t="s">
        <v>4</v>
      </c>
      <c r="V79" s="277" t="s">
        <v>5</v>
      </c>
      <c r="W79" s="277" t="s">
        <v>6</v>
      </c>
      <c r="X79" s="277" t="s">
        <v>7</v>
      </c>
      <c r="Y79" s="277" t="s">
        <v>8</v>
      </c>
      <c r="Z79" s="277" t="s">
        <v>9</v>
      </c>
      <c r="AA79" s="277" t="s">
        <v>10</v>
      </c>
      <c r="AB79" s="277" t="s">
        <v>11</v>
      </c>
      <c r="AC79" s="277" t="s">
        <v>12</v>
      </c>
      <c r="AD79" s="313" t="s">
        <v>13</v>
      </c>
      <c r="AE79" s="278" t="s">
        <v>14</v>
      </c>
    </row>
    <row r="80" spans="2:31" s="32" customFormat="1" x14ac:dyDescent="0.25">
      <c r="B80" s="314" t="s">
        <v>102</v>
      </c>
      <c r="D80" s="32">
        <f t="shared" ref="D80:N86" si="45">+D20/C20-1</f>
        <v>-3.8537798050109928E-2</v>
      </c>
      <c r="E80" s="32">
        <f t="shared" si="45"/>
        <v>1.8667815743583338E-2</v>
      </c>
      <c r="F80" s="32">
        <f t="shared" si="45"/>
        <v>-4.3634855927580984E-2</v>
      </c>
      <c r="G80" s="32">
        <f t="shared" si="45"/>
        <v>-1</v>
      </c>
      <c r="H80" s="32" t="e">
        <f t="shared" si="45"/>
        <v>#DIV/0!</v>
      </c>
      <c r="I80" s="32" t="e">
        <f t="shared" si="45"/>
        <v>#DIV/0!</v>
      </c>
      <c r="J80" s="32" t="e">
        <f t="shared" si="45"/>
        <v>#DIV/0!</v>
      </c>
      <c r="K80" s="32" t="e">
        <f t="shared" si="45"/>
        <v>#DIV/0!</v>
      </c>
      <c r="L80" s="32" t="e">
        <f t="shared" si="45"/>
        <v>#DIV/0!</v>
      </c>
      <c r="M80" s="32" t="e">
        <f t="shared" si="45"/>
        <v>#DIV/0!</v>
      </c>
      <c r="N80" s="32" t="e">
        <f t="shared" si="45"/>
        <v>#DIV/0!</v>
      </c>
      <c r="O80" s="12"/>
      <c r="R80" s="314" t="str">
        <f>+B80</f>
        <v>Domiciliario</v>
      </c>
      <c r="T80" s="32">
        <f t="shared" ref="T80:AD81" si="46">+T20/S20-1</f>
        <v>-3.8537798050109928E-2</v>
      </c>
      <c r="U80" s="32">
        <f t="shared" si="46"/>
        <v>1.8667815743583338E-2</v>
      </c>
      <c r="V80" s="32">
        <f t="shared" si="46"/>
        <v>-4.3634855927580984E-2</v>
      </c>
      <c r="W80" s="32">
        <f t="shared" si="46"/>
        <v>-1</v>
      </c>
      <c r="X80" s="32" t="e">
        <f t="shared" si="46"/>
        <v>#DIV/0!</v>
      </c>
      <c r="Y80" s="32" t="e">
        <f t="shared" si="46"/>
        <v>#DIV/0!</v>
      </c>
      <c r="Z80" s="32" t="e">
        <f t="shared" si="46"/>
        <v>#DIV/0!</v>
      </c>
      <c r="AA80" s="32" t="e">
        <f t="shared" si="46"/>
        <v>#DIV/0!</v>
      </c>
      <c r="AB80" s="32" t="e">
        <f t="shared" si="46"/>
        <v>#DIV/0!</v>
      </c>
      <c r="AC80" s="32" t="e">
        <f t="shared" si="46"/>
        <v>#DIV/0!</v>
      </c>
      <c r="AD80" s="32" t="e">
        <f t="shared" si="46"/>
        <v>#DIV/0!</v>
      </c>
      <c r="AE80" s="12"/>
    </row>
    <row r="81" spans="2:31" s="32" customFormat="1" x14ac:dyDescent="0.25">
      <c r="B81" s="314" t="s">
        <v>18</v>
      </c>
      <c r="D81" s="32">
        <f t="shared" si="45"/>
        <v>-1.1389751264856862E-2</v>
      </c>
      <c r="E81" s="32">
        <f t="shared" si="45"/>
        <v>4.9872768283689917E-2</v>
      </c>
      <c r="F81" s="32">
        <f t="shared" si="45"/>
        <v>-3.6988222474173549E-3</v>
      </c>
      <c r="G81" s="32">
        <f t="shared" si="45"/>
        <v>-1</v>
      </c>
      <c r="H81" s="32" t="e">
        <f t="shared" si="45"/>
        <v>#DIV/0!</v>
      </c>
      <c r="I81" s="32" t="e">
        <f t="shared" si="45"/>
        <v>#DIV/0!</v>
      </c>
      <c r="J81" s="32" t="e">
        <f t="shared" si="45"/>
        <v>#DIV/0!</v>
      </c>
      <c r="K81" s="32" t="e">
        <f t="shared" si="45"/>
        <v>#DIV/0!</v>
      </c>
      <c r="L81" s="32" t="e">
        <f t="shared" si="45"/>
        <v>#DIV/0!</v>
      </c>
      <c r="M81" s="32" t="e">
        <f t="shared" si="45"/>
        <v>#DIV/0!</v>
      </c>
      <c r="N81" s="32" t="e">
        <f t="shared" si="45"/>
        <v>#DIV/0!</v>
      </c>
      <c r="O81" s="12"/>
      <c r="R81" s="314" t="str">
        <f t="shared" ref="R81:R85" si="47">+B81</f>
        <v>General</v>
      </c>
      <c r="T81" s="32">
        <f t="shared" si="46"/>
        <v>-1.1389751264856862E-2</v>
      </c>
      <c r="U81" s="32">
        <f t="shared" si="46"/>
        <v>4.9872768283689917E-2</v>
      </c>
      <c r="V81" s="32">
        <f t="shared" si="46"/>
        <v>-3.6988222474173549E-3</v>
      </c>
      <c r="W81" s="32">
        <f t="shared" si="46"/>
        <v>-1</v>
      </c>
      <c r="X81" s="32" t="e">
        <f t="shared" si="46"/>
        <v>#DIV/0!</v>
      </c>
      <c r="Y81" s="32" t="e">
        <f t="shared" si="46"/>
        <v>#DIV/0!</v>
      </c>
      <c r="Z81" s="32" t="e">
        <f t="shared" si="46"/>
        <v>#DIV/0!</v>
      </c>
      <c r="AA81" s="32" t="e">
        <f t="shared" si="46"/>
        <v>#DIV/0!</v>
      </c>
      <c r="AB81" s="32" t="e">
        <f t="shared" si="46"/>
        <v>#DIV/0!</v>
      </c>
      <c r="AC81" s="32" t="e">
        <f t="shared" si="46"/>
        <v>#DIV/0!</v>
      </c>
      <c r="AD81" s="32" t="e">
        <f t="shared" si="46"/>
        <v>#DIV/0!</v>
      </c>
      <c r="AE81" s="12"/>
    </row>
    <row r="82" spans="2:31" s="32" customFormat="1" x14ac:dyDescent="0.25">
      <c r="B82" s="314" t="s">
        <v>19</v>
      </c>
      <c r="D82" s="32">
        <f t="shared" si="45"/>
        <v>-0.10111014112470784</v>
      </c>
      <c r="E82" s="32">
        <f t="shared" si="45"/>
        <v>-1.4265643671019124E-2</v>
      </c>
      <c r="F82" s="32">
        <f t="shared" si="45"/>
        <v>0.15822314603275078</v>
      </c>
      <c r="G82" s="32">
        <f t="shared" si="45"/>
        <v>-1</v>
      </c>
      <c r="H82" s="32" t="e">
        <f t="shared" si="45"/>
        <v>#DIV/0!</v>
      </c>
      <c r="I82" s="32" t="e">
        <f t="shared" si="45"/>
        <v>#DIV/0!</v>
      </c>
      <c r="J82" s="32" t="e">
        <f t="shared" si="45"/>
        <v>#DIV/0!</v>
      </c>
      <c r="K82" s="32" t="e">
        <f t="shared" si="45"/>
        <v>#DIV/0!</v>
      </c>
      <c r="L82" s="32" t="e">
        <f t="shared" si="45"/>
        <v>#DIV/0!</v>
      </c>
      <c r="M82" s="32" t="e">
        <f t="shared" si="45"/>
        <v>#DIV/0!</v>
      </c>
      <c r="N82" s="32" t="e">
        <f t="shared" si="45"/>
        <v>#DIV/0!</v>
      </c>
      <c r="O82" s="12"/>
      <c r="R82" s="314" t="str">
        <f t="shared" si="47"/>
        <v>Industrial</v>
      </c>
      <c r="T82" s="32">
        <f t="shared" ref="T82:AD83" si="48">+T24/S24-1</f>
        <v>-5.2161652072334252E-2</v>
      </c>
      <c r="U82" s="32">
        <f t="shared" si="48"/>
        <v>0.13124759469025471</v>
      </c>
      <c r="V82" s="32">
        <f t="shared" si="48"/>
        <v>6.6167633356055688E-3</v>
      </c>
      <c r="W82" s="32">
        <f t="shared" si="48"/>
        <v>-1</v>
      </c>
      <c r="X82" s="32" t="e">
        <f t="shared" si="48"/>
        <v>#DIV/0!</v>
      </c>
      <c r="Y82" s="32" t="e">
        <f t="shared" si="48"/>
        <v>#DIV/0!</v>
      </c>
      <c r="Z82" s="32" t="e">
        <f t="shared" si="48"/>
        <v>#DIV/0!</v>
      </c>
      <c r="AA82" s="32" t="e">
        <f t="shared" si="48"/>
        <v>#DIV/0!</v>
      </c>
      <c r="AB82" s="32" t="e">
        <f t="shared" si="48"/>
        <v>#DIV/0!</v>
      </c>
      <c r="AC82" s="32" t="e">
        <f t="shared" si="48"/>
        <v>#DIV/0!</v>
      </c>
      <c r="AD82" s="32" t="e">
        <f t="shared" si="48"/>
        <v>#DIV/0!</v>
      </c>
      <c r="AE82" s="12"/>
    </row>
    <row r="83" spans="2:31" s="32" customFormat="1" x14ac:dyDescent="0.25">
      <c r="B83" s="314" t="s">
        <v>91</v>
      </c>
      <c r="D83" s="32">
        <f t="shared" si="45"/>
        <v>0.13283317389983451</v>
      </c>
      <c r="E83" s="32">
        <f t="shared" si="45"/>
        <v>-0.10364370727324401</v>
      </c>
      <c r="F83" s="32">
        <f t="shared" si="45"/>
        <v>0.20093551460036219</v>
      </c>
      <c r="G83" s="32">
        <f t="shared" si="45"/>
        <v>-1</v>
      </c>
      <c r="H83" s="32" t="e">
        <f t="shared" si="45"/>
        <v>#DIV/0!</v>
      </c>
      <c r="I83" s="32" t="e">
        <f t="shared" si="45"/>
        <v>#DIV/0!</v>
      </c>
      <c r="J83" s="32" t="e">
        <f t="shared" si="45"/>
        <v>#DIV/0!</v>
      </c>
      <c r="K83" s="32" t="e">
        <f t="shared" si="45"/>
        <v>#DIV/0!</v>
      </c>
      <c r="L83" s="32" t="e">
        <f t="shared" si="45"/>
        <v>#DIV/0!</v>
      </c>
      <c r="M83" s="32" t="e">
        <f t="shared" si="45"/>
        <v>#DIV/0!</v>
      </c>
      <c r="N83" s="32" t="e">
        <f t="shared" si="45"/>
        <v>#DIV/0!</v>
      </c>
      <c r="O83" s="12"/>
      <c r="R83" s="314" t="str">
        <f t="shared" si="47"/>
        <v>Minería</v>
      </c>
      <c r="T83" s="32">
        <f t="shared" si="48"/>
        <v>1.3564070829526598E-2</v>
      </c>
      <c r="U83" s="32">
        <f t="shared" si="48"/>
        <v>-2.1652644762765183E-3</v>
      </c>
      <c r="V83" s="32">
        <f t="shared" si="48"/>
        <v>4.9118832885347574E-2</v>
      </c>
      <c r="W83" s="32">
        <f t="shared" si="48"/>
        <v>-1</v>
      </c>
      <c r="X83" s="32" t="e">
        <f t="shared" si="48"/>
        <v>#DIV/0!</v>
      </c>
      <c r="Y83" s="32" t="e">
        <f t="shared" si="48"/>
        <v>#DIV/0!</v>
      </c>
      <c r="Z83" s="32" t="e">
        <f t="shared" si="48"/>
        <v>#DIV/0!</v>
      </c>
      <c r="AA83" s="32" t="e">
        <f t="shared" si="48"/>
        <v>#DIV/0!</v>
      </c>
      <c r="AB83" s="32" t="e">
        <f t="shared" si="48"/>
        <v>#DIV/0!</v>
      </c>
      <c r="AC83" s="32" t="e">
        <f t="shared" si="48"/>
        <v>#DIV/0!</v>
      </c>
      <c r="AD83" s="32" t="e">
        <f t="shared" si="48"/>
        <v>#DIV/0!</v>
      </c>
      <c r="AE83" s="12"/>
    </row>
    <row r="84" spans="2:31" s="32" customFormat="1" x14ac:dyDescent="0.25">
      <c r="B84" s="314" t="s">
        <v>21</v>
      </c>
      <c r="D84" s="32">
        <f t="shared" si="45"/>
        <v>-5.2161652072334252E-2</v>
      </c>
      <c r="E84" s="32">
        <f t="shared" si="45"/>
        <v>0.13124759469025471</v>
      </c>
      <c r="F84" s="32">
        <f t="shared" si="45"/>
        <v>6.6167633356055688E-3</v>
      </c>
      <c r="G84" s="32">
        <f t="shared" si="45"/>
        <v>-1</v>
      </c>
      <c r="H84" s="32" t="e">
        <f t="shared" si="45"/>
        <v>#DIV/0!</v>
      </c>
      <c r="I84" s="32" t="e">
        <f t="shared" si="45"/>
        <v>#DIV/0!</v>
      </c>
      <c r="J84" s="32" t="e">
        <f t="shared" si="45"/>
        <v>#DIV/0!</v>
      </c>
      <c r="K84" s="32" t="e">
        <f t="shared" si="45"/>
        <v>#DIV/0!</v>
      </c>
      <c r="L84" s="32" t="e">
        <f t="shared" si="45"/>
        <v>#DIV/0!</v>
      </c>
      <c r="M84" s="32" t="e">
        <f t="shared" si="45"/>
        <v>#DIV/0!</v>
      </c>
      <c r="N84" s="32" t="e">
        <f t="shared" si="45"/>
        <v>#DIV/0!</v>
      </c>
      <c r="O84" s="12"/>
      <c r="R84" s="314" t="str">
        <f t="shared" si="47"/>
        <v>Alumbrado Público</v>
      </c>
      <c r="T84" s="32">
        <f t="shared" ref="T84" si="49">+T26/S26-1</f>
        <v>2.8483153941543771E-2</v>
      </c>
      <c r="U84" s="32">
        <f t="shared" ref="U84" si="50">+U26/T26-1</f>
        <v>-2.9277740895388038E-2</v>
      </c>
      <c r="V84" s="32">
        <f t="shared" ref="V84" si="51">+V26/U26-1</f>
        <v>9.0656876615663906E-2</v>
      </c>
      <c r="W84" s="32">
        <f t="shared" ref="W84" si="52">+W26/V26-1</f>
        <v>-1</v>
      </c>
      <c r="X84" s="32" t="e">
        <f t="shared" ref="X84" si="53">+X26/W26-1</f>
        <v>#DIV/0!</v>
      </c>
      <c r="Y84" s="32" t="e">
        <f>+#REF!/#REF!-1</f>
        <v>#REF!</v>
      </c>
      <c r="Z84" s="32" t="e">
        <f>+#REF!/#REF!-1</f>
        <v>#REF!</v>
      </c>
      <c r="AA84" s="32" t="e">
        <f>+#REF!/#REF!-1</f>
        <v>#REF!</v>
      </c>
      <c r="AB84" s="32" t="e">
        <f>+#REF!/#REF!-1</f>
        <v>#REF!</v>
      </c>
      <c r="AC84" s="32" t="e">
        <f>+#REF!/#REF!-1</f>
        <v>#REF!</v>
      </c>
      <c r="AD84" s="32" t="e">
        <f>+#REF!/#REF!-1</f>
        <v>#REF!</v>
      </c>
      <c r="AE84" s="12"/>
    </row>
    <row r="85" spans="2:31" s="32" customFormat="1" x14ac:dyDescent="0.25">
      <c r="B85" s="314" t="s">
        <v>22</v>
      </c>
      <c r="D85" s="32">
        <f t="shared" si="45"/>
        <v>1.3564070829526598E-2</v>
      </c>
      <c r="E85" s="32">
        <f t="shared" si="45"/>
        <v>-2.1652644762765183E-3</v>
      </c>
      <c r="F85" s="32">
        <f t="shared" si="45"/>
        <v>4.9118832885347574E-2</v>
      </c>
      <c r="G85" s="32">
        <f t="shared" si="45"/>
        <v>-1</v>
      </c>
      <c r="H85" s="32" t="e">
        <f t="shared" si="45"/>
        <v>#DIV/0!</v>
      </c>
      <c r="I85" s="32" t="e">
        <f t="shared" si="45"/>
        <v>#DIV/0!</v>
      </c>
      <c r="J85" s="32" t="e">
        <f t="shared" si="45"/>
        <v>#DIV/0!</v>
      </c>
      <c r="K85" s="32" t="e">
        <f t="shared" si="45"/>
        <v>#DIV/0!</v>
      </c>
      <c r="L85" s="32" t="e">
        <f t="shared" si="45"/>
        <v>#DIV/0!</v>
      </c>
      <c r="M85" s="32" t="e">
        <f t="shared" si="45"/>
        <v>#DIV/0!</v>
      </c>
      <c r="N85" s="32" t="e">
        <f t="shared" si="45"/>
        <v>#DIV/0!</v>
      </c>
      <c r="O85" s="12"/>
      <c r="R85" s="314" t="str">
        <f t="shared" si="47"/>
        <v>Otros</v>
      </c>
      <c r="T85" s="32">
        <f t="shared" ref="T85:AD86" si="54">+T25/S25-1</f>
        <v>1.3564070829526598E-2</v>
      </c>
      <c r="U85" s="32">
        <f t="shared" si="54"/>
        <v>-2.1652644762765183E-3</v>
      </c>
      <c r="V85" s="32">
        <f t="shared" si="54"/>
        <v>4.9118832885347574E-2</v>
      </c>
      <c r="W85" s="32">
        <f t="shared" si="54"/>
        <v>-1</v>
      </c>
      <c r="X85" s="32" t="e">
        <f t="shared" si="54"/>
        <v>#DIV/0!</v>
      </c>
      <c r="Y85" s="32" t="e">
        <f t="shared" si="54"/>
        <v>#DIV/0!</v>
      </c>
      <c r="Z85" s="32" t="e">
        <f t="shared" si="54"/>
        <v>#DIV/0!</v>
      </c>
      <c r="AA85" s="32" t="e">
        <f t="shared" si="54"/>
        <v>#DIV/0!</v>
      </c>
      <c r="AB85" s="32" t="e">
        <f t="shared" si="54"/>
        <v>#DIV/0!</v>
      </c>
      <c r="AC85" s="32" t="e">
        <f t="shared" si="54"/>
        <v>#DIV/0!</v>
      </c>
      <c r="AD85" s="32" t="e">
        <f t="shared" si="54"/>
        <v>#DIV/0!</v>
      </c>
      <c r="AE85" s="12"/>
    </row>
    <row r="86" spans="2:31" s="318" customFormat="1" x14ac:dyDescent="0.25">
      <c r="B86" s="284" t="s">
        <v>14</v>
      </c>
      <c r="C86" s="13"/>
      <c r="D86" s="13">
        <f t="shared" si="45"/>
        <v>2.8483153941543771E-2</v>
      </c>
      <c r="E86" s="13">
        <f t="shared" si="45"/>
        <v>-2.9277740895388038E-2</v>
      </c>
      <c r="F86" s="13">
        <f t="shared" si="45"/>
        <v>9.0656876615663906E-2</v>
      </c>
      <c r="G86" s="13">
        <f t="shared" si="45"/>
        <v>-1</v>
      </c>
      <c r="H86" s="13" t="e">
        <f t="shared" si="45"/>
        <v>#DIV/0!</v>
      </c>
      <c r="I86" s="13" t="e">
        <f t="shared" si="45"/>
        <v>#DIV/0!</v>
      </c>
      <c r="J86" s="13" t="e">
        <f t="shared" si="45"/>
        <v>#DIV/0!</v>
      </c>
      <c r="K86" s="13" t="e">
        <f t="shared" si="45"/>
        <v>#DIV/0!</v>
      </c>
      <c r="L86" s="13" t="e">
        <f t="shared" si="45"/>
        <v>#DIV/0!</v>
      </c>
      <c r="M86" s="13" t="e">
        <f t="shared" si="45"/>
        <v>#DIV/0!</v>
      </c>
      <c r="N86" s="13" t="e">
        <f t="shared" si="45"/>
        <v>#DIV/0!</v>
      </c>
      <c r="O86" s="284"/>
      <c r="R86" s="284" t="s">
        <v>14</v>
      </c>
      <c r="S86" s="13"/>
      <c r="T86" s="13">
        <f t="shared" si="54"/>
        <v>2.8483153941543771E-2</v>
      </c>
      <c r="U86" s="13">
        <f t="shared" si="54"/>
        <v>-2.9277740895388038E-2</v>
      </c>
      <c r="V86" s="13">
        <f t="shared" si="54"/>
        <v>9.0656876615663906E-2</v>
      </c>
      <c r="W86" s="13">
        <f t="shared" si="54"/>
        <v>-1</v>
      </c>
      <c r="X86" s="13" t="e">
        <f t="shared" si="54"/>
        <v>#DIV/0!</v>
      </c>
      <c r="Y86" s="13" t="e">
        <f t="shared" si="54"/>
        <v>#DIV/0!</v>
      </c>
      <c r="Z86" s="13" t="e">
        <f t="shared" si="54"/>
        <v>#DIV/0!</v>
      </c>
      <c r="AA86" s="13" t="e">
        <f t="shared" si="54"/>
        <v>#DIV/0!</v>
      </c>
      <c r="AB86" s="13" t="e">
        <f t="shared" si="54"/>
        <v>#DIV/0!</v>
      </c>
      <c r="AC86" s="13" t="e">
        <f t="shared" si="54"/>
        <v>#DIV/0!</v>
      </c>
      <c r="AD86" s="13" t="e">
        <f t="shared" si="54"/>
        <v>#DIV/0!</v>
      </c>
      <c r="AE86" s="284"/>
    </row>
    <row r="87" spans="2:31" s="32" customFormat="1" x14ac:dyDescent="0.25"/>
    <row r="88" spans="2:31" s="32" customFormat="1" x14ac:dyDescent="0.25">
      <c r="B88" s="281" t="s">
        <v>136</v>
      </c>
      <c r="R88" s="281" t="s">
        <v>136</v>
      </c>
    </row>
    <row r="89" spans="2:31" s="32" customFormat="1" x14ac:dyDescent="0.25">
      <c r="B89" s="282"/>
      <c r="R89" s="282"/>
    </row>
    <row r="90" spans="2:31" s="32" customFormat="1" x14ac:dyDescent="0.25">
      <c r="B90" s="283" t="s">
        <v>26</v>
      </c>
      <c r="C90" s="277" t="s">
        <v>2</v>
      </c>
      <c r="D90" s="277" t="s">
        <v>3</v>
      </c>
      <c r="E90" s="277" t="s">
        <v>4</v>
      </c>
      <c r="F90" s="277" t="s">
        <v>5</v>
      </c>
      <c r="G90" s="277" t="s">
        <v>6</v>
      </c>
      <c r="H90" s="277" t="s">
        <v>7</v>
      </c>
      <c r="I90" s="277" t="s">
        <v>8</v>
      </c>
      <c r="J90" s="277" t="s">
        <v>9</v>
      </c>
      <c r="K90" s="277" t="s">
        <v>10</v>
      </c>
      <c r="L90" s="277" t="s">
        <v>11</v>
      </c>
      <c r="M90" s="277" t="s">
        <v>12</v>
      </c>
      <c r="N90" s="313" t="s">
        <v>13</v>
      </c>
      <c r="O90" s="278" t="s">
        <v>14</v>
      </c>
      <c r="R90" s="283" t="s">
        <v>26</v>
      </c>
      <c r="S90" s="277" t="s">
        <v>2</v>
      </c>
      <c r="T90" s="277" t="s">
        <v>3</v>
      </c>
      <c r="U90" s="277" t="s">
        <v>4</v>
      </c>
      <c r="V90" s="277" t="s">
        <v>5</v>
      </c>
      <c r="W90" s="277" t="s">
        <v>6</v>
      </c>
      <c r="X90" s="277" t="s">
        <v>7</v>
      </c>
      <c r="Y90" s="277" t="s">
        <v>8</v>
      </c>
      <c r="Z90" s="277" t="s">
        <v>9</v>
      </c>
      <c r="AA90" s="277" t="s">
        <v>10</v>
      </c>
      <c r="AB90" s="277" t="s">
        <v>11</v>
      </c>
      <c r="AC90" s="277" t="s">
        <v>12</v>
      </c>
      <c r="AD90" s="313" t="s">
        <v>13</v>
      </c>
      <c r="AE90" s="278" t="s">
        <v>14</v>
      </c>
    </row>
    <row r="91" spans="2:31" s="32" customFormat="1" x14ac:dyDescent="0.25">
      <c r="B91" s="314" t="s">
        <v>102</v>
      </c>
      <c r="D91" s="32">
        <f t="shared" ref="D91:N97" si="55">+D31/C31-1</f>
        <v>-2.5194280807443237E-2</v>
      </c>
      <c r="E91" s="32">
        <f t="shared" si="55"/>
        <v>2.4261478537772607E-2</v>
      </c>
      <c r="F91" s="32">
        <f t="shared" si="55"/>
        <v>-2.5528030683850234E-2</v>
      </c>
      <c r="G91" s="32">
        <f t="shared" si="55"/>
        <v>-1</v>
      </c>
      <c r="H91" s="32" t="e">
        <f t="shared" si="55"/>
        <v>#DIV/0!</v>
      </c>
      <c r="I91" s="32" t="e">
        <f t="shared" si="55"/>
        <v>#DIV/0!</v>
      </c>
      <c r="J91" s="32" t="e">
        <f t="shared" si="55"/>
        <v>#DIV/0!</v>
      </c>
      <c r="K91" s="32" t="e">
        <f t="shared" si="55"/>
        <v>#DIV/0!</v>
      </c>
      <c r="L91" s="32" t="e">
        <f t="shared" si="55"/>
        <v>#DIV/0!</v>
      </c>
      <c r="M91" s="32" t="e">
        <f t="shared" si="55"/>
        <v>#DIV/0!</v>
      </c>
      <c r="N91" s="32" t="e">
        <f t="shared" si="55"/>
        <v>#DIV/0!</v>
      </c>
      <c r="O91" s="12"/>
      <c r="R91" s="314" t="str">
        <f>+B91</f>
        <v>Domiciliario</v>
      </c>
      <c r="T91" s="32">
        <f t="shared" ref="T91:AD97" si="56">+T31/S31-1</f>
        <v>-2.5194280807443237E-2</v>
      </c>
      <c r="U91" s="32">
        <f t="shared" si="56"/>
        <v>2.4261478537772607E-2</v>
      </c>
      <c r="V91" s="32">
        <f t="shared" si="56"/>
        <v>-2.5528030683850123E-2</v>
      </c>
      <c r="W91" s="32">
        <f t="shared" si="56"/>
        <v>-1</v>
      </c>
      <c r="X91" s="32" t="e">
        <f t="shared" si="56"/>
        <v>#DIV/0!</v>
      </c>
      <c r="Y91" s="32" t="e">
        <f t="shared" si="56"/>
        <v>#DIV/0!</v>
      </c>
      <c r="Z91" s="32" t="e">
        <f t="shared" si="56"/>
        <v>#DIV/0!</v>
      </c>
      <c r="AA91" s="32" t="e">
        <f t="shared" si="56"/>
        <v>#DIV/0!</v>
      </c>
      <c r="AB91" s="32" t="e">
        <f t="shared" si="56"/>
        <v>#DIV/0!</v>
      </c>
      <c r="AC91" s="32" t="e">
        <f t="shared" si="56"/>
        <v>#DIV/0!</v>
      </c>
      <c r="AD91" s="32" t="e">
        <f t="shared" si="56"/>
        <v>#DIV/0!</v>
      </c>
      <c r="AE91" s="12"/>
    </row>
    <row r="92" spans="2:31" s="32" customFormat="1" x14ac:dyDescent="0.25">
      <c r="B92" s="314" t="s">
        <v>18</v>
      </c>
      <c r="D92" s="32">
        <f t="shared" si="55"/>
        <v>0.17278916102716346</v>
      </c>
      <c r="E92" s="32">
        <f t="shared" si="55"/>
        <v>-0.10540574019700166</v>
      </c>
      <c r="F92" s="32">
        <f t="shared" si="55"/>
        <v>-1.8171175860249855E-3</v>
      </c>
      <c r="G92" s="32">
        <f t="shared" si="55"/>
        <v>-1</v>
      </c>
      <c r="H92" s="32" t="e">
        <f t="shared" si="55"/>
        <v>#DIV/0!</v>
      </c>
      <c r="I92" s="32" t="e">
        <f t="shared" si="55"/>
        <v>#DIV/0!</v>
      </c>
      <c r="J92" s="32" t="e">
        <f t="shared" si="55"/>
        <v>#DIV/0!</v>
      </c>
      <c r="K92" s="32" t="e">
        <f t="shared" si="55"/>
        <v>#DIV/0!</v>
      </c>
      <c r="L92" s="32" t="e">
        <f t="shared" si="55"/>
        <v>#DIV/0!</v>
      </c>
      <c r="M92" s="32" t="e">
        <f t="shared" si="55"/>
        <v>#DIV/0!</v>
      </c>
      <c r="N92" s="32" t="e">
        <f t="shared" si="55"/>
        <v>#DIV/0!</v>
      </c>
      <c r="O92" s="12"/>
      <c r="R92" s="314" t="str">
        <f t="shared" ref="R92:R96" si="57">+B92</f>
        <v>General</v>
      </c>
      <c r="T92" s="32">
        <f t="shared" si="56"/>
        <v>0.17278916102716324</v>
      </c>
      <c r="U92" s="32">
        <f t="shared" si="56"/>
        <v>-0.10540574019700166</v>
      </c>
      <c r="V92" s="32">
        <f t="shared" si="56"/>
        <v>-1.8171175860248745E-3</v>
      </c>
      <c r="W92" s="32">
        <f t="shared" si="56"/>
        <v>-1</v>
      </c>
      <c r="X92" s="32" t="e">
        <f t="shared" si="56"/>
        <v>#DIV/0!</v>
      </c>
      <c r="Y92" s="32" t="e">
        <f t="shared" si="56"/>
        <v>#DIV/0!</v>
      </c>
      <c r="Z92" s="32" t="e">
        <f t="shared" si="56"/>
        <v>#DIV/0!</v>
      </c>
      <c r="AA92" s="32" t="e">
        <f t="shared" si="56"/>
        <v>#DIV/0!</v>
      </c>
      <c r="AB92" s="32" t="e">
        <f t="shared" si="56"/>
        <v>#DIV/0!</v>
      </c>
      <c r="AC92" s="32" t="e">
        <f t="shared" si="56"/>
        <v>#DIV/0!</v>
      </c>
      <c r="AD92" s="32" t="e">
        <f t="shared" si="56"/>
        <v>#DIV/0!</v>
      </c>
      <c r="AE92" s="12"/>
    </row>
    <row r="93" spans="2:31" s="32" customFormat="1" x14ac:dyDescent="0.25">
      <c r="B93" s="314" t="s">
        <v>19</v>
      </c>
      <c r="D93" s="32">
        <f t="shared" si="55"/>
        <v>-3.1354060447431387E-2</v>
      </c>
      <c r="E93" s="32">
        <f t="shared" si="55"/>
        <v>6.5328994546722807E-3</v>
      </c>
      <c r="F93" s="32">
        <f t="shared" si="55"/>
        <v>6.8386585845055414E-2</v>
      </c>
      <c r="G93" s="32">
        <f t="shared" si="55"/>
        <v>-1</v>
      </c>
      <c r="H93" s="32" t="e">
        <f t="shared" si="55"/>
        <v>#DIV/0!</v>
      </c>
      <c r="I93" s="32" t="e">
        <f t="shared" si="55"/>
        <v>#DIV/0!</v>
      </c>
      <c r="J93" s="32" t="e">
        <f t="shared" si="55"/>
        <v>#DIV/0!</v>
      </c>
      <c r="K93" s="32" t="e">
        <f t="shared" si="55"/>
        <v>#DIV/0!</v>
      </c>
      <c r="L93" s="32" t="e">
        <f t="shared" si="55"/>
        <v>#DIV/0!</v>
      </c>
      <c r="M93" s="32" t="e">
        <f t="shared" si="55"/>
        <v>#DIV/0!</v>
      </c>
      <c r="N93" s="32" t="e">
        <f t="shared" si="55"/>
        <v>#DIV/0!</v>
      </c>
      <c r="O93" s="12"/>
      <c r="R93" s="314" t="str">
        <f t="shared" si="57"/>
        <v>Industrial</v>
      </c>
      <c r="T93" s="32">
        <f t="shared" si="56"/>
        <v>-3.1354060447431498E-2</v>
      </c>
      <c r="U93" s="32">
        <f t="shared" si="56"/>
        <v>6.5328994546722807E-3</v>
      </c>
      <c r="V93" s="32">
        <f t="shared" si="56"/>
        <v>6.8386585845055414E-2</v>
      </c>
      <c r="W93" s="32">
        <f t="shared" si="56"/>
        <v>-1</v>
      </c>
      <c r="X93" s="32" t="e">
        <f t="shared" si="56"/>
        <v>#DIV/0!</v>
      </c>
      <c r="Y93" s="32" t="e">
        <f t="shared" si="56"/>
        <v>#DIV/0!</v>
      </c>
      <c r="Z93" s="32" t="e">
        <f t="shared" si="56"/>
        <v>#DIV/0!</v>
      </c>
      <c r="AA93" s="32" t="e">
        <f t="shared" si="56"/>
        <v>#DIV/0!</v>
      </c>
      <c r="AB93" s="32" t="e">
        <f t="shared" si="56"/>
        <v>#DIV/0!</v>
      </c>
      <c r="AC93" s="32" t="e">
        <f t="shared" si="56"/>
        <v>#DIV/0!</v>
      </c>
      <c r="AD93" s="32" t="e">
        <f t="shared" si="56"/>
        <v>#DIV/0!</v>
      </c>
      <c r="AE93" s="12"/>
    </row>
    <row r="94" spans="2:31" s="32" customFormat="1" x14ac:dyDescent="0.25">
      <c r="B94" s="314" t="s">
        <v>91</v>
      </c>
      <c r="D94" s="32">
        <f t="shared" si="55"/>
        <v>8.8939261131068648E-2</v>
      </c>
      <c r="E94" s="32">
        <f t="shared" si="55"/>
        <v>-2.0619319800936231E-2</v>
      </c>
      <c r="F94" s="32">
        <f t="shared" si="55"/>
        <v>9.2879124063351304E-2</v>
      </c>
      <c r="G94" s="32">
        <f t="shared" si="55"/>
        <v>-1</v>
      </c>
      <c r="H94" s="32" t="e">
        <f t="shared" si="55"/>
        <v>#DIV/0!</v>
      </c>
      <c r="I94" s="32" t="e">
        <f t="shared" si="55"/>
        <v>#DIV/0!</v>
      </c>
      <c r="J94" s="32" t="e">
        <f t="shared" si="55"/>
        <v>#DIV/0!</v>
      </c>
      <c r="K94" s="32" t="e">
        <f t="shared" si="55"/>
        <v>#DIV/0!</v>
      </c>
      <c r="L94" s="32" t="e">
        <f t="shared" si="55"/>
        <v>#DIV/0!</v>
      </c>
      <c r="M94" s="32" t="e">
        <f t="shared" si="55"/>
        <v>#DIV/0!</v>
      </c>
      <c r="N94" s="32" t="e">
        <f t="shared" si="55"/>
        <v>#DIV/0!</v>
      </c>
      <c r="O94" s="12"/>
      <c r="R94" s="314" t="str">
        <f t="shared" si="57"/>
        <v>Minería</v>
      </c>
      <c r="T94" s="32">
        <f t="shared" si="56"/>
        <v>8.8939261131068648E-2</v>
      </c>
      <c r="U94" s="32">
        <f t="shared" si="56"/>
        <v>-2.0619319800936231E-2</v>
      </c>
      <c r="V94" s="32">
        <f t="shared" si="56"/>
        <v>9.2879124063351304E-2</v>
      </c>
      <c r="W94" s="32">
        <f t="shared" si="56"/>
        <v>-1</v>
      </c>
      <c r="X94" s="32" t="e">
        <f t="shared" si="56"/>
        <v>#DIV/0!</v>
      </c>
      <c r="Y94" s="32" t="e">
        <f t="shared" si="56"/>
        <v>#DIV/0!</v>
      </c>
      <c r="Z94" s="32" t="e">
        <f t="shared" si="56"/>
        <v>#DIV/0!</v>
      </c>
      <c r="AA94" s="32" t="e">
        <f t="shared" si="56"/>
        <v>#DIV/0!</v>
      </c>
      <c r="AB94" s="32" t="e">
        <f t="shared" si="56"/>
        <v>#DIV/0!</v>
      </c>
      <c r="AC94" s="32" t="e">
        <f t="shared" si="56"/>
        <v>#DIV/0!</v>
      </c>
      <c r="AD94" s="32" t="e">
        <f t="shared" si="56"/>
        <v>#DIV/0!</v>
      </c>
      <c r="AE94" s="12"/>
    </row>
    <row r="95" spans="2:31" s="32" customFormat="1" x14ac:dyDescent="0.25">
      <c r="B95" s="314" t="s">
        <v>21</v>
      </c>
      <c r="D95" s="32">
        <f t="shared" si="55"/>
        <v>-4.7339072733313725E-2</v>
      </c>
      <c r="E95" s="32">
        <f t="shared" si="55"/>
        <v>0.13995537463953456</v>
      </c>
      <c r="F95" s="32">
        <f t="shared" si="55"/>
        <v>1.2274615165839498E-2</v>
      </c>
      <c r="G95" s="32">
        <f t="shared" si="55"/>
        <v>-1</v>
      </c>
      <c r="H95" s="32" t="e">
        <f t="shared" si="55"/>
        <v>#DIV/0!</v>
      </c>
      <c r="I95" s="32" t="e">
        <f t="shared" si="55"/>
        <v>#DIV/0!</v>
      </c>
      <c r="J95" s="32" t="e">
        <f t="shared" si="55"/>
        <v>#DIV/0!</v>
      </c>
      <c r="K95" s="32" t="e">
        <f t="shared" si="55"/>
        <v>#DIV/0!</v>
      </c>
      <c r="L95" s="32" t="e">
        <f t="shared" si="55"/>
        <v>#DIV/0!</v>
      </c>
      <c r="M95" s="32" t="e">
        <f t="shared" si="55"/>
        <v>#DIV/0!</v>
      </c>
      <c r="N95" s="32" t="e">
        <f t="shared" si="55"/>
        <v>#DIV/0!</v>
      </c>
      <c r="O95" s="12"/>
      <c r="R95" s="314" t="str">
        <f t="shared" si="57"/>
        <v>Alumbrado Público</v>
      </c>
      <c r="T95" s="32">
        <f t="shared" si="56"/>
        <v>-4.7339072733313836E-2</v>
      </c>
      <c r="U95" s="32">
        <f t="shared" si="56"/>
        <v>0.13995537463953456</v>
      </c>
      <c r="V95" s="32">
        <f t="shared" si="56"/>
        <v>1.2274615165839498E-2</v>
      </c>
      <c r="W95" s="32">
        <f t="shared" si="56"/>
        <v>-1</v>
      </c>
      <c r="X95" s="32" t="e">
        <f t="shared" si="56"/>
        <v>#DIV/0!</v>
      </c>
      <c r="Y95" s="32" t="e">
        <f t="shared" si="56"/>
        <v>#DIV/0!</v>
      </c>
      <c r="Z95" s="32" t="e">
        <f t="shared" si="56"/>
        <v>#DIV/0!</v>
      </c>
      <c r="AA95" s="32" t="e">
        <f t="shared" si="56"/>
        <v>#DIV/0!</v>
      </c>
      <c r="AB95" s="32" t="e">
        <f t="shared" si="56"/>
        <v>#DIV/0!</v>
      </c>
      <c r="AC95" s="32" t="e">
        <f t="shared" si="56"/>
        <v>#DIV/0!</v>
      </c>
      <c r="AD95" s="32" t="e">
        <f t="shared" si="56"/>
        <v>#DIV/0!</v>
      </c>
      <c r="AE95" s="12"/>
    </row>
    <row r="96" spans="2:31" s="32" customFormat="1" x14ac:dyDescent="0.25">
      <c r="B96" s="314" t="s">
        <v>22</v>
      </c>
      <c r="D96" s="32">
        <f t="shared" si="55"/>
        <v>1.3057564091562224E-2</v>
      </c>
      <c r="E96" s="32">
        <f t="shared" si="55"/>
        <v>3.704260117314262E-2</v>
      </c>
      <c r="F96" s="32">
        <f t="shared" si="55"/>
        <v>1.0137429823555255E-2</v>
      </c>
      <c r="G96" s="32">
        <f t="shared" si="55"/>
        <v>-1</v>
      </c>
      <c r="H96" s="32" t="e">
        <f t="shared" si="55"/>
        <v>#DIV/0!</v>
      </c>
      <c r="I96" s="32" t="e">
        <f t="shared" si="55"/>
        <v>#DIV/0!</v>
      </c>
      <c r="J96" s="32" t="e">
        <f t="shared" si="55"/>
        <v>#DIV/0!</v>
      </c>
      <c r="K96" s="32" t="e">
        <f t="shared" si="55"/>
        <v>#DIV/0!</v>
      </c>
      <c r="L96" s="32" t="e">
        <f t="shared" si="55"/>
        <v>#DIV/0!</v>
      </c>
      <c r="M96" s="32" t="e">
        <f t="shared" si="55"/>
        <v>#DIV/0!</v>
      </c>
      <c r="N96" s="32" t="e">
        <f t="shared" si="55"/>
        <v>#DIV/0!</v>
      </c>
      <c r="O96" s="12"/>
      <c r="R96" s="314" t="str">
        <f t="shared" si="57"/>
        <v>Otros</v>
      </c>
      <c r="T96" s="32">
        <f t="shared" si="56"/>
        <v>1.3057564091562224E-2</v>
      </c>
      <c r="U96" s="32">
        <f t="shared" si="56"/>
        <v>3.704260117314262E-2</v>
      </c>
      <c r="V96" s="32">
        <f t="shared" si="56"/>
        <v>1.0137429823555255E-2</v>
      </c>
      <c r="W96" s="32">
        <f t="shared" si="56"/>
        <v>-1</v>
      </c>
      <c r="X96" s="32" t="e">
        <f t="shared" si="56"/>
        <v>#DIV/0!</v>
      </c>
      <c r="Y96" s="32" t="e">
        <f t="shared" si="56"/>
        <v>#DIV/0!</v>
      </c>
      <c r="Z96" s="32" t="e">
        <f t="shared" si="56"/>
        <v>#DIV/0!</v>
      </c>
      <c r="AA96" s="32" t="e">
        <f t="shared" si="56"/>
        <v>#DIV/0!</v>
      </c>
      <c r="AB96" s="32" t="e">
        <f t="shared" si="56"/>
        <v>#DIV/0!</v>
      </c>
      <c r="AC96" s="32" t="e">
        <f t="shared" si="56"/>
        <v>#DIV/0!</v>
      </c>
      <c r="AD96" s="32" t="e">
        <f t="shared" si="56"/>
        <v>#DIV/0!</v>
      </c>
      <c r="AE96" s="12"/>
    </row>
    <row r="97" spans="2:31" s="32" customFormat="1" x14ac:dyDescent="0.25">
      <c r="B97" s="284" t="s">
        <v>14</v>
      </c>
      <c r="C97" s="13"/>
      <c r="D97" s="57">
        <f t="shared" si="55"/>
        <v>3.8222526173197879E-2</v>
      </c>
      <c r="E97" s="57">
        <f t="shared" si="55"/>
        <v>-1.775601874585031E-3</v>
      </c>
      <c r="F97" s="57">
        <f t="shared" si="55"/>
        <v>3.5203787652911656E-2</v>
      </c>
      <c r="G97" s="57">
        <f t="shared" si="55"/>
        <v>-1</v>
      </c>
      <c r="H97" s="57" t="e">
        <f t="shared" si="55"/>
        <v>#DIV/0!</v>
      </c>
      <c r="I97" s="57" t="e">
        <f t="shared" si="55"/>
        <v>#DIV/0!</v>
      </c>
      <c r="J97" s="57" t="e">
        <f t="shared" si="55"/>
        <v>#DIV/0!</v>
      </c>
      <c r="K97" s="57" t="e">
        <f t="shared" si="55"/>
        <v>#DIV/0!</v>
      </c>
      <c r="L97" s="57" t="e">
        <f t="shared" si="55"/>
        <v>#DIV/0!</v>
      </c>
      <c r="M97" s="57" t="e">
        <f t="shared" si="55"/>
        <v>#DIV/0!</v>
      </c>
      <c r="N97" s="57" t="e">
        <f t="shared" si="55"/>
        <v>#DIV/0!</v>
      </c>
      <c r="O97" s="14"/>
      <c r="R97" s="284" t="s">
        <v>14</v>
      </c>
      <c r="S97" s="13"/>
      <c r="T97" s="57">
        <f t="shared" si="56"/>
        <v>3.8222526173197435E-2</v>
      </c>
      <c r="U97" s="57">
        <f t="shared" si="56"/>
        <v>-1.775601874585031E-3</v>
      </c>
      <c r="V97" s="57">
        <f t="shared" si="56"/>
        <v>3.5203787652911878E-2</v>
      </c>
      <c r="W97" s="57">
        <f t="shared" si="56"/>
        <v>-1</v>
      </c>
      <c r="X97" s="57" t="e">
        <f t="shared" si="56"/>
        <v>#DIV/0!</v>
      </c>
      <c r="Y97" s="57" t="e">
        <f t="shared" si="56"/>
        <v>#DIV/0!</v>
      </c>
      <c r="Z97" s="57" t="e">
        <f t="shared" si="56"/>
        <v>#DIV/0!</v>
      </c>
      <c r="AA97" s="57" t="e">
        <f t="shared" si="56"/>
        <v>#DIV/0!</v>
      </c>
      <c r="AB97" s="57" t="e">
        <f t="shared" si="56"/>
        <v>#DIV/0!</v>
      </c>
      <c r="AC97" s="57" t="e">
        <f t="shared" si="56"/>
        <v>#DIV/0!</v>
      </c>
      <c r="AD97" s="57" t="e">
        <f t="shared" si="56"/>
        <v>#DIV/0!</v>
      </c>
      <c r="AE97" s="14"/>
    </row>
  </sheetData>
  <mergeCells count="2">
    <mergeCell ref="R3:T3"/>
    <mergeCell ref="R4:S4"/>
  </mergeCells>
  <conditionalFormatting sqref="F38:N65508 F1:N8">
    <cfRule type="containsText" dxfId="119" priority="3" stopIfTrue="1" operator="containsText" text="*">
      <formula>NOT(ISERROR(SEARCH("*",F1)))</formula>
    </cfRule>
  </conditionalFormatting>
  <conditionalFormatting sqref="I51">
    <cfRule type="containsText" dxfId="118" priority="2" stopIfTrue="1" operator="containsText" text="*">
      <formula>NOT(ISERROR(SEARCH("*",I51)))</formula>
    </cfRule>
  </conditionalFormatting>
  <conditionalFormatting sqref="D38:N38 E49:N49 C39:N39 C41:N48 F40:N40 C50:N1048576 O28 C17:N37 C1:N15">
    <cfRule type="containsText" dxfId="117" priority="1" operator="containsText" text="*">
      <formula>NOT(ISERROR(SEARCH("*",C1)))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G77"/>
  <sheetViews>
    <sheetView showGridLines="0" topLeftCell="A6" zoomScale="70" zoomScaleNormal="70" workbookViewId="0">
      <selection activeCell="I27" sqref="I27"/>
    </sheetView>
  </sheetViews>
  <sheetFormatPr baseColWidth="10" defaultRowHeight="15.75" x14ac:dyDescent="0.25"/>
  <cols>
    <col min="1" max="1" width="2.42578125" style="95" customWidth="1"/>
    <col min="2" max="2" width="20.140625" style="95" customWidth="1"/>
    <col min="3" max="12" width="13.42578125" style="95" customWidth="1"/>
    <col min="13" max="13" width="14.28515625" style="95" bestFit="1" customWidth="1"/>
    <col min="14" max="14" width="13.7109375" style="95" customWidth="1"/>
    <col min="15" max="15" width="16.42578125" style="95" bestFit="1" customWidth="1"/>
    <col min="16" max="16" width="3.7109375" style="95" customWidth="1"/>
    <col min="17" max="17" width="4.140625" style="95" customWidth="1"/>
    <col min="18" max="18" width="33.5703125" style="95" customWidth="1"/>
    <col min="19" max="24" width="14.5703125" style="95" bestFit="1" customWidth="1"/>
    <col min="25" max="25" width="13.85546875" style="95" customWidth="1"/>
    <col min="26" max="29" width="12.42578125" style="95" customWidth="1"/>
    <col min="30" max="30" width="13.28515625" style="95" bestFit="1" customWidth="1"/>
    <col min="31" max="31" width="15.5703125" style="95" bestFit="1" customWidth="1"/>
    <col min="32" max="32" width="11.7109375" style="95" bestFit="1" customWidth="1"/>
    <col min="33" max="256" width="11.42578125" style="95"/>
    <col min="257" max="257" width="2.42578125" style="95" customWidth="1"/>
    <col min="258" max="258" width="40" style="95" customWidth="1"/>
    <col min="259" max="268" width="13.42578125" style="95" customWidth="1"/>
    <col min="269" max="269" width="13.140625" style="95" customWidth="1"/>
    <col min="270" max="270" width="13.7109375" style="95" customWidth="1"/>
    <col min="271" max="271" width="12.7109375" style="95" customWidth="1"/>
    <col min="272" max="272" width="3.7109375" style="95" customWidth="1"/>
    <col min="273" max="273" width="4.140625" style="95" customWidth="1"/>
    <col min="274" max="274" width="33.5703125" style="95" customWidth="1"/>
    <col min="275" max="275" width="12.5703125" style="95" bestFit="1" customWidth="1"/>
    <col min="276" max="276" width="13.5703125" style="95" bestFit="1" customWidth="1"/>
    <col min="277" max="278" width="12.5703125" style="95" bestFit="1" customWidth="1"/>
    <col min="279" max="280" width="12.42578125" style="95" bestFit="1" customWidth="1"/>
    <col min="281" max="281" width="13.85546875" style="95" customWidth="1"/>
    <col min="282" max="285" width="12.42578125" style="95" customWidth="1"/>
    <col min="286" max="286" width="11.5703125" style="95" bestFit="1" customWidth="1"/>
    <col min="287" max="287" width="15.140625" style="95" bestFit="1" customWidth="1"/>
    <col min="288" max="512" width="11.42578125" style="95"/>
    <col min="513" max="513" width="2.42578125" style="95" customWidth="1"/>
    <col min="514" max="514" width="40" style="95" customWidth="1"/>
    <col min="515" max="524" width="13.42578125" style="95" customWidth="1"/>
    <col min="525" max="525" width="13.140625" style="95" customWidth="1"/>
    <col min="526" max="526" width="13.7109375" style="95" customWidth="1"/>
    <col min="527" max="527" width="12.7109375" style="95" customWidth="1"/>
    <col min="528" max="528" width="3.7109375" style="95" customWidth="1"/>
    <col min="529" max="529" width="4.140625" style="95" customWidth="1"/>
    <col min="530" max="530" width="33.5703125" style="95" customWidth="1"/>
    <col min="531" max="531" width="12.5703125" style="95" bestFit="1" customWidth="1"/>
    <col min="532" max="532" width="13.5703125" style="95" bestFit="1" customWidth="1"/>
    <col min="533" max="534" width="12.5703125" style="95" bestFit="1" customWidth="1"/>
    <col min="535" max="536" width="12.42578125" style="95" bestFit="1" customWidth="1"/>
    <col min="537" max="537" width="13.85546875" style="95" customWidth="1"/>
    <col min="538" max="541" width="12.42578125" style="95" customWidth="1"/>
    <col min="542" max="542" width="11.5703125" style="95" bestFit="1" customWidth="1"/>
    <col min="543" max="543" width="15.140625" style="95" bestFit="1" customWidth="1"/>
    <col min="544" max="768" width="11.42578125" style="95"/>
    <col min="769" max="769" width="2.42578125" style="95" customWidth="1"/>
    <col min="770" max="770" width="40" style="95" customWidth="1"/>
    <col min="771" max="780" width="13.42578125" style="95" customWidth="1"/>
    <col min="781" max="781" width="13.140625" style="95" customWidth="1"/>
    <col min="782" max="782" width="13.7109375" style="95" customWidth="1"/>
    <col min="783" max="783" width="12.7109375" style="95" customWidth="1"/>
    <col min="784" max="784" width="3.7109375" style="95" customWidth="1"/>
    <col min="785" max="785" width="4.140625" style="95" customWidth="1"/>
    <col min="786" max="786" width="33.5703125" style="95" customWidth="1"/>
    <col min="787" max="787" width="12.5703125" style="95" bestFit="1" customWidth="1"/>
    <col min="788" max="788" width="13.5703125" style="95" bestFit="1" customWidth="1"/>
    <col min="789" max="790" width="12.5703125" style="95" bestFit="1" customWidth="1"/>
    <col min="791" max="792" width="12.42578125" style="95" bestFit="1" customWidth="1"/>
    <col min="793" max="793" width="13.85546875" style="95" customWidth="1"/>
    <col min="794" max="797" width="12.42578125" style="95" customWidth="1"/>
    <col min="798" max="798" width="11.5703125" style="95" bestFit="1" customWidth="1"/>
    <col min="799" max="799" width="15.140625" style="95" bestFit="1" customWidth="1"/>
    <col min="800" max="1024" width="11.42578125" style="95"/>
    <col min="1025" max="1025" width="2.42578125" style="95" customWidth="1"/>
    <col min="1026" max="1026" width="40" style="95" customWidth="1"/>
    <col min="1027" max="1036" width="13.42578125" style="95" customWidth="1"/>
    <col min="1037" max="1037" width="13.140625" style="95" customWidth="1"/>
    <col min="1038" max="1038" width="13.7109375" style="95" customWidth="1"/>
    <col min="1039" max="1039" width="12.7109375" style="95" customWidth="1"/>
    <col min="1040" max="1040" width="3.7109375" style="95" customWidth="1"/>
    <col min="1041" max="1041" width="4.140625" style="95" customWidth="1"/>
    <col min="1042" max="1042" width="33.5703125" style="95" customWidth="1"/>
    <col min="1043" max="1043" width="12.5703125" style="95" bestFit="1" customWidth="1"/>
    <col min="1044" max="1044" width="13.5703125" style="95" bestFit="1" customWidth="1"/>
    <col min="1045" max="1046" width="12.5703125" style="95" bestFit="1" customWidth="1"/>
    <col min="1047" max="1048" width="12.42578125" style="95" bestFit="1" customWidth="1"/>
    <col min="1049" max="1049" width="13.85546875" style="95" customWidth="1"/>
    <col min="1050" max="1053" width="12.42578125" style="95" customWidth="1"/>
    <col min="1054" max="1054" width="11.5703125" style="95" bestFit="1" customWidth="1"/>
    <col min="1055" max="1055" width="15.140625" style="95" bestFit="1" customWidth="1"/>
    <col min="1056" max="1280" width="11.42578125" style="95"/>
    <col min="1281" max="1281" width="2.42578125" style="95" customWidth="1"/>
    <col min="1282" max="1282" width="40" style="95" customWidth="1"/>
    <col min="1283" max="1292" width="13.42578125" style="95" customWidth="1"/>
    <col min="1293" max="1293" width="13.140625" style="95" customWidth="1"/>
    <col min="1294" max="1294" width="13.7109375" style="95" customWidth="1"/>
    <col min="1295" max="1295" width="12.7109375" style="95" customWidth="1"/>
    <col min="1296" max="1296" width="3.7109375" style="95" customWidth="1"/>
    <col min="1297" max="1297" width="4.140625" style="95" customWidth="1"/>
    <col min="1298" max="1298" width="33.5703125" style="95" customWidth="1"/>
    <col min="1299" max="1299" width="12.5703125" style="95" bestFit="1" customWidth="1"/>
    <col min="1300" max="1300" width="13.5703125" style="95" bestFit="1" customWidth="1"/>
    <col min="1301" max="1302" width="12.5703125" style="95" bestFit="1" customWidth="1"/>
    <col min="1303" max="1304" width="12.42578125" style="95" bestFit="1" customWidth="1"/>
    <col min="1305" max="1305" width="13.85546875" style="95" customWidth="1"/>
    <col min="1306" max="1309" width="12.42578125" style="95" customWidth="1"/>
    <col min="1310" max="1310" width="11.5703125" style="95" bestFit="1" customWidth="1"/>
    <col min="1311" max="1311" width="15.140625" style="95" bestFit="1" customWidth="1"/>
    <col min="1312" max="1536" width="11.42578125" style="95"/>
    <col min="1537" max="1537" width="2.42578125" style="95" customWidth="1"/>
    <col min="1538" max="1538" width="40" style="95" customWidth="1"/>
    <col min="1539" max="1548" width="13.42578125" style="95" customWidth="1"/>
    <col min="1549" max="1549" width="13.140625" style="95" customWidth="1"/>
    <col min="1550" max="1550" width="13.7109375" style="95" customWidth="1"/>
    <col min="1551" max="1551" width="12.7109375" style="95" customWidth="1"/>
    <col min="1552" max="1552" width="3.7109375" style="95" customWidth="1"/>
    <col min="1553" max="1553" width="4.140625" style="95" customWidth="1"/>
    <col min="1554" max="1554" width="33.5703125" style="95" customWidth="1"/>
    <col min="1555" max="1555" width="12.5703125" style="95" bestFit="1" customWidth="1"/>
    <col min="1556" max="1556" width="13.5703125" style="95" bestFit="1" customWidth="1"/>
    <col min="1557" max="1558" width="12.5703125" style="95" bestFit="1" customWidth="1"/>
    <col min="1559" max="1560" width="12.42578125" style="95" bestFit="1" customWidth="1"/>
    <col min="1561" max="1561" width="13.85546875" style="95" customWidth="1"/>
    <col min="1562" max="1565" width="12.42578125" style="95" customWidth="1"/>
    <col min="1566" max="1566" width="11.5703125" style="95" bestFit="1" customWidth="1"/>
    <col min="1567" max="1567" width="15.140625" style="95" bestFit="1" customWidth="1"/>
    <col min="1568" max="1792" width="11.42578125" style="95"/>
    <col min="1793" max="1793" width="2.42578125" style="95" customWidth="1"/>
    <col min="1794" max="1794" width="40" style="95" customWidth="1"/>
    <col min="1795" max="1804" width="13.42578125" style="95" customWidth="1"/>
    <col min="1805" max="1805" width="13.140625" style="95" customWidth="1"/>
    <col min="1806" max="1806" width="13.7109375" style="95" customWidth="1"/>
    <col min="1807" max="1807" width="12.7109375" style="95" customWidth="1"/>
    <col min="1808" max="1808" width="3.7109375" style="95" customWidth="1"/>
    <col min="1809" max="1809" width="4.140625" style="95" customWidth="1"/>
    <col min="1810" max="1810" width="33.5703125" style="95" customWidth="1"/>
    <col min="1811" max="1811" width="12.5703125" style="95" bestFit="1" customWidth="1"/>
    <col min="1812" max="1812" width="13.5703125" style="95" bestFit="1" customWidth="1"/>
    <col min="1813" max="1814" width="12.5703125" style="95" bestFit="1" customWidth="1"/>
    <col min="1815" max="1816" width="12.42578125" style="95" bestFit="1" customWidth="1"/>
    <col min="1817" max="1817" width="13.85546875" style="95" customWidth="1"/>
    <col min="1818" max="1821" width="12.42578125" style="95" customWidth="1"/>
    <col min="1822" max="1822" width="11.5703125" style="95" bestFit="1" customWidth="1"/>
    <col min="1823" max="1823" width="15.140625" style="95" bestFit="1" customWidth="1"/>
    <col min="1824" max="2048" width="11.42578125" style="95"/>
    <col min="2049" max="2049" width="2.42578125" style="95" customWidth="1"/>
    <col min="2050" max="2050" width="40" style="95" customWidth="1"/>
    <col min="2051" max="2060" width="13.42578125" style="95" customWidth="1"/>
    <col min="2061" max="2061" width="13.140625" style="95" customWidth="1"/>
    <col min="2062" max="2062" width="13.7109375" style="95" customWidth="1"/>
    <col min="2063" max="2063" width="12.7109375" style="95" customWidth="1"/>
    <col min="2064" max="2064" width="3.7109375" style="95" customWidth="1"/>
    <col min="2065" max="2065" width="4.140625" style="95" customWidth="1"/>
    <col min="2066" max="2066" width="33.5703125" style="95" customWidth="1"/>
    <col min="2067" max="2067" width="12.5703125" style="95" bestFit="1" customWidth="1"/>
    <col min="2068" max="2068" width="13.5703125" style="95" bestFit="1" customWidth="1"/>
    <col min="2069" max="2070" width="12.5703125" style="95" bestFit="1" customWidth="1"/>
    <col min="2071" max="2072" width="12.42578125" style="95" bestFit="1" customWidth="1"/>
    <col min="2073" max="2073" width="13.85546875" style="95" customWidth="1"/>
    <col min="2074" max="2077" width="12.42578125" style="95" customWidth="1"/>
    <col min="2078" max="2078" width="11.5703125" style="95" bestFit="1" customWidth="1"/>
    <col min="2079" max="2079" width="15.140625" style="95" bestFit="1" customWidth="1"/>
    <col min="2080" max="2304" width="11.42578125" style="95"/>
    <col min="2305" max="2305" width="2.42578125" style="95" customWidth="1"/>
    <col min="2306" max="2306" width="40" style="95" customWidth="1"/>
    <col min="2307" max="2316" width="13.42578125" style="95" customWidth="1"/>
    <col min="2317" max="2317" width="13.140625" style="95" customWidth="1"/>
    <col min="2318" max="2318" width="13.7109375" style="95" customWidth="1"/>
    <col min="2319" max="2319" width="12.7109375" style="95" customWidth="1"/>
    <col min="2320" max="2320" width="3.7109375" style="95" customWidth="1"/>
    <col min="2321" max="2321" width="4.140625" style="95" customWidth="1"/>
    <col min="2322" max="2322" width="33.5703125" style="95" customWidth="1"/>
    <col min="2323" max="2323" width="12.5703125" style="95" bestFit="1" customWidth="1"/>
    <col min="2324" max="2324" width="13.5703125" style="95" bestFit="1" customWidth="1"/>
    <col min="2325" max="2326" width="12.5703125" style="95" bestFit="1" customWidth="1"/>
    <col min="2327" max="2328" width="12.42578125" style="95" bestFit="1" customWidth="1"/>
    <col min="2329" max="2329" width="13.85546875" style="95" customWidth="1"/>
    <col min="2330" max="2333" width="12.42578125" style="95" customWidth="1"/>
    <col min="2334" max="2334" width="11.5703125" style="95" bestFit="1" customWidth="1"/>
    <col min="2335" max="2335" width="15.140625" style="95" bestFit="1" customWidth="1"/>
    <col min="2336" max="2560" width="11.42578125" style="95"/>
    <col min="2561" max="2561" width="2.42578125" style="95" customWidth="1"/>
    <col min="2562" max="2562" width="40" style="95" customWidth="1"/>
    <col min="2563" max="2572" width="13.42578125" style="95" customWidth="1"/>
    <col min="2573" max="2573" width="13.140625" style="95" customWidth="1"/>
    <col min="2574" max="2574" width="13.7109375" style="95" customWidth="1"/>
    <col min="2575" max="2575" width="12.7109375" style="95" customWidth="1"/>
    <col min="2576" max="2576" width="3.7109375" style="95" customWidth="1"/>
    <col min="2577" max="2577" width="4.140625" style="95" customWidth="1"/>
    <col min="2578" max="2578" width="33.5703125" style="95" customWidth="1"/>
    <col min="2579" max="2579" width="12.5703125" style="95" bestFit="1" customWidth="1"/>
    <col min="2580" max="2580" width="13.5703125" style="95" bestFit="1" customWidth="1"/>
    <col min="2581" max="2582" width="12.5703125" style="95" bestFit="1" customWidth="1"/>
    <col min="2583" max="2584" width="12.42578125" style="95" bestFit="1" customWidth="1"/>
    <col min="2585" max="2585" width="13.85546875" style="95" customWidth="1"/>
    <col min="2586" max="2589" width="12.42578125" style="95" customWidth="1"/>
    <col min="2590" max="2590" width="11.5703125" style="95" bestFit="1" customWidth="1"/>
    <col min="2591" max="2591" width="15.140625" style="95" bestFit="1" customWidth="1"/>
    <col min="2592" max="2816" width="11.42578125" style="95"/>
    <col min="2817" max="2817" width="2.42578125" style="95" customWidth="1"/>
    <col min="2818" max="2818" width="40" style="95" customWidth="1"/>
    <col min="2819" max="2828" width="13.42578125" style="95" customWidth="1"/>
    <col min="2829" max="2829" width="13.140625" style="95" customWidth="1"/>
    <col min="2830" max="2830" width="13.7109375" style="95" customWidth="1"/>
    <col min="2831" max="2831" width="12.7109375" style="95" customWidth="1"/>
    <col min="2832" max="2832" width="3.7109375" style="95" customWidth="1"/>
    <col min="2833" max="2833" width="4.140625" style="95" customWidth="1"/>
    <col min="2834" max="2834" width="33.5703125" style="95" customWidth="1"/>
    <col min="2835" max="2835" width="12.5703125" style="95" bestFit="1" customWidth="1"/>
    <col min="2836" max="2836" width="13.5703125" style="95" bestFit="1" customWidth="1"/>
    <col min="2837" max="2838" width="12.5703125" style="95" bestFit="1" customWidth="1"/>
    <col min="2839" max="2840" width="12.42578125" style="95" bestFit="1" customWidth="1"/>
    <col min="2841" max="2841" width="13.85546875" style="95" customWidth="1"/>
    <col min="2842" max="2845" width="12.42578125" style="95" customWidth="1"/>
    <col min="2846" max="2846" width="11.5703125" style="95" bestFit="1" customWidth="1"/>
    <col min="2847" max="2847" width="15.140625" style="95" bestFit="1" customWidth="1"/>
    <col min="2848" max="3072" width="11.42578125" style="95"/>
    <col min="3073" max="3073" width="2.42578125" style="95" customWidth="1"/>
    <col min="3074" max="3074" width="40" style="95" customWidth="1"/>
    <col min="3075" max="3084" width="13.42578125" style="95" customWidth="1"/>
    <col min="3085" max="3085" width="13.140625" style="95" customWidth="1"/>
    <col min="3086" max="3086" width="13.7109375" style="95" customWidth="1"/>
    <col min="3087" max="3087" width="12.7109375" style="95" customWidth="1"/>
    <col min="3088" max="3088" width="3.7109375" style="95" customWidth="1"/>
    <col min="3089" max="3089" width="4.140625" style="95" customWidth="1"/>
    <col min="3090" max="3090" width="33.5703125" style="95" customWidth="1"/>
    <col min="3091" max="3091" width="12.5703125" style="95" bestFit="1" customWidth="1"/>
    <col min="3092" max="3092" width="13.5703125" style="95" bestFit="1" customWidth="1"/>
    <col min="3093" max="3094" width="12.5703125" style="95" bestFit="1" customWidth="1"/>
    <col min="3095" max="3096" width="12.42578125" style="95" bestFit="1" customWidth="1"/>
    <col min="3097" max="3097" width="13.85546875" style="95" customWidth="1"/>
    <col min="3098" max="3101" width="12.42578125" style="95" customWidth="1"/>
    <col min="3102" max="3102" width="11.5703125" style="95" bestFit="1" customWidth="1"/>
    <col min="3103" max="3103" width="15.140625" style="95" bestFit="1" customWidth="1"/>
    <col min="3104" max="3328" width="11.42578125" style="95"/>
    <col min="3329" max="3329" width="2.42578125" style="95" customWidth="1"/>
    <col min="3330" max="3330" width="40" style="95" customWidth="1"/>
    <col min="3331" max="3340" width="13.42578125" style="95" customWidth="1"/>
    <col min="3341" max="3341" width="13.140625" style="95" customWidth="1"/>
    <col min="3342" max="3342" width="13.7109375" style="95" customWidth="1"/>
    <col min="3343" max="3343" width="12.7109375" style="95" customWidth="1"/>
    <col min="3344" max="3344" width="3.7109375" style="95" customWidth="1"/>
    <col min="3345" max="3345" width="4.140625" style="95" customWidth="1"/>
    <col min="3346" max="3346" width="33.5703125" style="95" customWidth="1"/>
    <col min="3347" max="3347" width="12.5703125" style="95" bestFit="1" customWidth="1"/>
    <col min="3348" max="3348" width="13.5703125" style="95" bestFit="1" customWidth="1"/>
    <col min="3349" max="3350" width="12.5703125" style="95" bestFit="1" customWidth="1"/>
    <col min="3351" max="3352" width="12.42578125" style="95" bestFit="1" customWidth="1"/>
    <col min="3353" max="3353" width="13.85546875" style="95" customWidth="1"/>
    <col min="3354" max="3357" width="12.42578125" style="95" customWidth="1"/>
    <col min="3358" max="3358" width="11.5703125" style="95" bestFit="1" customWidth="1"/>
    <col min="3359" max="3359" width="15.140625" style="95" bestFit="1" customWidth="1"/>
    <col min="3360" max="3584" width="11.42578125" style="95"/>
    <col min="3585" max="3585" width="2.42578125" style="95" customWidth="1"/>
    <col min="3586" max="3586" width="40" style="95" customWidth="1"/>
    <col min="3587" max="3596" width="13.42578125" style="95" customWidth="1"/>
    <col min="3597" max="3597" width="13.140625" style="95" customWidth="1"/>
    <col min="3598" max="3598" width="13.7109375" style="95" customWidth="1"/>
    <col min="3599" max="3599" width="12.7109375" style="95" customWidth="1"/>
    <col min="3600" max="3600" width="3.7109375" style="95" customWidth="1"/>
    <col min="3601" max="3601" width="4.140625" style="95" customWidth="1"/>
    <col min="3602" max="3602" width="33.5703125" style="95" customWidth="1"/>
    <col min="3603" max="3603" width="12.5703125" style="95" bestFit="1" customWidth="1"/>
    <col min="3604" max="3604" width="13.5703125" style="95" bestFit="1" customWidth="1"/>
    <col min="3605" max="3606" width="12.5703125" style="95" bestFit="1" customWidth="1"/>
    <col min="3607" max="3608" width="12.42578125" style="95" bestFit="1" customWidth="1"/>
    <col min="3609" max="3609" width="13.85546875" style="95" customWidth="1"/>
    <col min="3610" max="3613" width="12.42578125" style="95" customWidth="1"/>
    <col min="3614" max="3614" width="11.5703125" style="95" bestFit="1" customWidth="1"/>
    <col min="3615" max="3615" width="15.140625" style="95" bestFit="1" customWidth="1"/>
    <col min="3616" max="3840" width="11.42578125" style="95"/>
    <col min="3841" max="3841" width="2.42578125" style="95" customWidth="1"/>
    <col min="3842" max="3842" width="40" style="95" customWidth="1"/>
    <col min="3843" max="3852" width="13.42578125" style="95" customWidth="1"/>
    <col min="3853" max="3853" width="13.140625" style="95" customWidth="1"/>
    <col min="3854" max="3854" width="13.7109375" style="95" customWidth="1"/>
    <col min="3855" max="3855" width="12.7109375" style="95" customWidth="1"/>
    <col min="3856" max="3856" width="3.7109375" style="95" customWidth="1"/>
    <col min="3857" max="3857" width="4.140625" style="95" customWidth="1"/>
    <col min="3858" max="3858" width="33.5703125" style="95" customWidth="1"/>
    <col min="3859" max="3859" width="12.5703125" style="95" bestFit="1" customWidth="1"/>
    <col min="3860" max="3860" width="13.5703125" style="95" bestFit="1" customWidth="1"/>
    <col min="3861" max="3862" width="12.5703125" style="95" bestFit="1" customWidth="1"/>
    <col min="3863" max="3864" width="12.42578125" style="95" bestFit="1" customWidth="1"/>
    <col min="3865" max="3865" width="13.85546875" style="95" customWidth="1"/>
    <col min="3866" max="3869" width="12.42578125" style="95" customWidth="1"/>
    <col min="3870" max="3870" width="11.5703125" style="95" bestFit="1" customWidth="1"/>
    <col min="3871" max="3871" width="15.140625" style="95" bestFit="1" customWidth="1"/>
    <col min="3872" max="4096" width="11.42578125" style="95"/>
    <col min="4097" max="4097" width="2.42578125" style="95" customWidth="1"/>
    <col min="4098" max="4098" width="40" style="95" customWidth="1"/>
    <col min="4099" max="4108" width="13.42578125" style="95" customWidth="1"/>
    <col min="4109" max="4109" width="13.140625" style="95" customWidth="1"/>
    <col min="4110" max="4110" width="13.7109375" style="95" customWidth="1"/>
    <col min="4111" max="4111" width="12.7109375" style="95" customWidth="1"/>
    <col min="4112" max="4112" width="3.7109375" style="95" customWidth="1"/>
    <col min="4113" max="4113" width="4.140625" style="95" customWidth="1"/>
    <col min="4114" max="4114" width="33.5703125" style="95" customWidth="1"/>
    <col min="4115" max="4115" width="12.5703125" style="95" bestFit="1" customWidth="1"/>
    <col min="4116" max="4116" width="13.5703125" style="95" bestFit="1" customWidth="1"/>
    <col min="4117" max="4118" width="12.5703125" style="95" bestFit="1" customWidth="1"/>
    <col min="4119" max="4120" width="12.42578125" style="95" bestFit="1" customWidth="1"/>
    <col min="4121" max="4121" width="13.85546875" style="95" customWidth="1"/>
    <col min="4122" max="4125" width="12.42578125" style="95" customWidth="1"/>
    <col min="4126" max="4126" width="11.5703125" style="95" bestFit="1" customWidth="1"/>
    <col min="4127" max="4127" width="15.140625" style="95" bestFit="1" customWidth="1"/>
    <col min="4128" max="4352" width="11.42578125" style="95"/>
    <col min="4353" max="4353" width="2.42578125" style="95" customWidth="1"/>
    <col min="4354" max="4354" width="40" style="95" customWidth="1"/>
    <col min="4355" max="4364" width="13.42578125" style="95" customWidth="1"/>
    <col min="4365" max="4365" width="13.140625" style="95" customWidth="1"/>
    <col min="4366" max="4366" width="13.7109375" style="95" customWidth="1"/>
    <col min="4367" max="4367" width="12.7109375" style="95" customWidth="1"/>
    <col min="4368" max="4368" width="3.7109375" style="95" customWidth="1"/>
    <col min="4369" max="4369" width="4.140625" style="95" customWidth="1"/>
    <col min="4370" max="4370" width="33.5703125" style="95" customWidth="1"/>
    <col min="4371" max="4371" width="12.5703125" style="95" bestFit="1" customWidth="1"/>
    <col min="4372" max="4372" width="13.5703125" style="95" bestFit="1" customWidth="1"/>
    <col min="4373" max="4374" width="12.5703125" style="95" bestFit="1" customWidth="1"/>
    <col min="4375" max="4376" width="12.42578125" style="95" bestFit="1" customWidth="1"/>
    <col min="4377" max="4377" width="13.85546875" style="95" customWidth="1"/>
    <col min="4378" max="4381" width="12.42578125" style="95" customWidth="1"/>
    <col min="4382" max="4382" width="11.5703125" style="95" bestFit="1" customWidth="1"/>
    <col min="4383" max="4383" width="15.140625" style="95" bestFit="1" customWidth="1"/>
    <col min="4384" max="4608" width="11.42578125" style="95"/>
    <col min="4609" max="4609" width="2.42578125" style="95" customWidth="1"/>
    <col min="4610" max="4610" width="40" style="95" customWidth="1"/>
    <col min="4611" max="4620" width="13.42578125" style="95" customWidth="1"/>
    <col min="4621" max="4621" width="13.140625" style="95" customWidth="1"/>
    <col min="4622" max="4622" width="13.7109375" style="95" customWidth="1"/>
    <col min="4623" max="4623" width="12.7109375" style="95" customWidth="1"/>
    <col min="4624" max="4624" width="3.7109375" style="95" customWidth="1"/>
    <col min="4625" max="4625" width="4.140625" style="95" customWidth="1"/>
    <col min="4626" max="4626" width="33.5703125" style="95" customWidth="1"/>
    <col min="4627" max="4627" width="12.5703125" style="95" bestFit="1" customWidth="1"/>
    <col min="4628" max="4628" width="13.5703125" style="95" bestFit="1" customWidth="1"/>
    <col min="4629" max="4630" width="12.5703125" style="95" bestFit="1" customWidth="1"/>
    <col min="4631" max="4632" width="12.42578125" style="95" bestFit="1" customWidth="1"/>
    <col min="4633" max="4633" width="13.85546875" style="95" customWidth="1"/>
    <col min="4634" max="4637" width="12.42578125" style="95" customWidth="1"/>
    <col min="4638" max="4638" width="11.5703125" style="95" bestFit="1" customWidth="1"/>
    <col min="4639" max="4639" width="15.140625" style="95" bestFit="1" customWidth="1"/>
    <col min="4640" max="4864" width="11.42578125" style="95"/>
    <col min="4865" max="4865" width="2.42578125" style="95" customWidth="1"/>
    <col min="4866" max="4866" width="40" style="95" customWidth="1"/>
    <col min="4867" max="4876" width="13.42578125" style="95" customWidth="1"/>
    <col min="4877" max="4877" width="13.140625" style="95" customWidth="1"/>
    <col min="4878" max="4878" width="13.7109375" style="95" customWidth="1"/>
    <col min="4879" max="4879" width="12.7109375" style="95" customWidth="1"/>
    <col min="4880" max="4880" width="3.7109375" style="95" customWidth="1"/>
    <col min="4881" max="4881" width="4.140625" style="95" customWidth="1"/>
    <col min="4882" max="4882" width="33.5703125" style="95" customWidth="1"/>
    <col min="4883" max="4883" width="12.5703125" style="95" bestFit="1" customWidth="1"/>
    <col min="4884" max="4884" width="13.5703125" style="95" bestFit="1" customWidth="1"/>
    <col min="4885" max="4886" width="12.5703125" style="95" bestFit="1" customWidth="1"/>
    <col min="4887" max="4888" width="12.42578125" style="95" bestFit="1" customWidth="1"/>
    <col min="4889" max="4889" width="13.85546875" style="95" customWidth="1"/>
    <col min="4890" max="4893" width="12.42578125" style="95" customWidth="1"/>
    <col min="4894" max="4894" width="11.5703125" style="95" bestFit="1" customWidth="1"/>
    <col min="4895" max="4895" width="15.140625" style="95" bestFit="1" customWidth="1"/>
    <col min="4896" max="5120" width="11.42578125" style="95"/>
    <col min="5121" max="5121" width="2.42578125" style="95" customWidth="1"/>
    <col min="5122" max="5122" width="40" style="95" customWidth="1"/>
    <col min="5123" max="5132" width="13.42578125" style="95" customWidth="1"/>
    <col min="5133" max="5133" width="13.140625" style="95" customWidth="1"/>
    <col min="5134" max="5134" width="13.7109375" style="95" customWidth="1"/>
    <col min="5135" max="5135" width="12.7109375" style="95" customWidth="1"/>
    <col min="5136" max="5136" width="3.7109375" style="95" customWidth="1"/>
    <col min="5137" max="5137" width="4.140625" style="95" customWidth="1"/>
    <col min="5138" max="5138" width="33.5703125" style="95" customWidth="1"/>
    <col min="5139" max="5139" width="12.5703125" style="95" bestFit="1" customWidth="1"/>
    <col min="5140" max="5140" width="13.5703125" style="95" bestFit="1" customWidth="1"/>
    <col min="5141" max="5142" width="12.5703125" style="95" bestFit="1" customWidth="1"/>
    <col min="5143" max="5144" width="12.42578125" style="95" bestFit="1" customWidth="1"/>
    <col min="5145" max="5145" width="13.85546875" style="95" customWidth="1"/>
    <col min="5146" max="5149" width="12.42578125" style="95" customWidth="1"/>
    <col min="5150" max="5150" width="11.5703125" style="95" bestFit="1" customWidth="1"/>
    <col min="5151" max="5151" width="15.140625" style="95" bestFit="1" customWidth="1"/>
    <col min="5152" max="5376" width="11.42578125" style="95"/>
    <col min="5377" max="5377" width="2.42578125" style="95" customWidth="1"/>
    <col min="5378" max="5378" width="40" style="95" customWidth="1"/>
    <col min="5379" max="5388" width="13.42578125" style="95" customWidth="1"/>
    <col min="5389" max="5389" width="13.140625" style="95" customWidth="1"/>
    <col min="5390" max="5390" width="13.7109375" style="95" customWidth="1"/>
    <col min="5391" max="5391" width="12.7109375" style="95" customWidth="1"/>
    <col min="5392" max="5392" width="3.7109375" style="95" customWidth="1"/>
    <col min="5393" max="5393" width="4.140625" style="95" customWidth="1"/>
    <col min="5394" max="5394" width="33.5703125" style="95" customWidth="1"/>
    <col min="5395" max="5395" width="12.5703125" style="95" bestFit="1" customWidth="1"/>
    <col min="5396" max="5396" width="13.5703125" style="95" bestFit="1" customWidth="1"/>
    <col min="5397" max="5398" width="12.5703125" style="95" bestFit="1" customWidth="1"/>
    <col min="5399" max="5400" width="12.42578125" style="95" bestFit="1" customWidth="1"/>
    <col min="5401" max="5401" width="13.85546875" style="95" customWidth="1"/>
    <col min="5402" max="5405" width="12.42578125" style="95" customWidth="1"/>
    <col min="5406" max="5406" width="11.5703125" style="95" bestFit="1" customWidth="1"/>
    <col min="5407" max="5407" width="15.140625" style="95" bestFit="1" customWidth="1"/>
    <col min="5408" max="5632" width="11.42578125" style="95"/>
    <col min="5633" max="5633" width="2.42578125" style="95" customWidth="1"/>
    <col min="5634" max="5634" width="40" style="95" customWidth="1"/>
    <col min="5635" max="5644" width="13.42578125" style="95" customWidth="1"/>
    <col min="5645" max="5645" width="13.140625" style="95" customWidth="1"/>
    <col min="5646" max="5646" width="13.7109375" style="95" customWidth="1"/>
    <col min="5647" max="5647" width="12.7109375" style="95" customWidth="1"/>
    <col min="5648" max="5648" width="3.7109375" style="95" customWidth="1"/>
    <col min="5649" max="5649" width="4.140625" style="95" customWidth="1"/>
    <col min="5650" max="5650" width="33.5703125" style="95" customWidth="1"/>
    <col min="5651" max="5651" width="12.5703125" style="95" bestFit="1" customWidth="1"/>
    <col min="5652" max="5652" width="13.5703125" style="95" bestFit="1" customWidth="1"/>
    <col min="5653" max="5654" width="12.5703125" style="95" bestFit="1" customWidth="1"/>
    <col min="5655" max="5656" width="12.42578125" style="95" bestFit="1" customWidth="1"/>
    <col min="5657" max="5657" width="13.85546875" style="95" customWidth="1"/>
    <col min="5658" max="5661" width="12.42578125" style="95" customWidth="1"/>
    <col min="5662" max="5662" width="11.5703125" style="95" bestFit="1" customWidth="1"/>
    <col min="5663" max="5663" width="15.140625" style="95" bestFit="1" customWidth="1"/>
    <col min="5664" max="5888" width="11.42578125" style="95"/>
    <col min="5889" max="5889" width="2.42578125" style="95" customWidth="1"/>
    <col min="5890" max="5890" width="40" style="95" customWidth="1"/>
    <col min="5891" max="5900" width="13.42578125" style="95" customWidth="1"/>
    <col min="5901" max="5901" width="13.140625" style="95" customWidth="1"/>
    <col min="5902" max="5902" width="13.7109375" style="95" customWidth="1"/>
    <col min="5903" max="5903" width="12.7109375" style="95" customWidth="1"/>
    <col min="5904" max="5904" width="3.7109375" style="95" customWidth="1"/>
    <col min="5905" max="5905" width="4.140625" style="95" customWidth="1"/>
    <col min="5906" max="5906" width="33.5703125" style="95" customWidth="1"/>
    <col min="5907" max="5907" width="12.5703125" style="95" bestFit="1" customWidth="1"/>
    <col min="5908" max="5908" width="13.5703125" style="95" bestFit="1" customWidth="1"/>
    <col min="5909" max="5910" width="12.5703125" style="95" bestFit="1" customWidth="1"/>
    <col min="5911" max="5912" width="12.42578125" style="95" bestFit="1" customWidth="1"/>
    <col min="5913" max="5913" width="13.85546875" style="95" customWidth="1"/>
    <col min="5914" max="5917" width="12.42578125" style="95" customWidth="1"/>
    <col min="5918" max="5918" width="11.5703125" style="95" bestFit="1" customWidth="1"/>
    <col min="5919" max="5919" width="15.140625" style="95" bestFit="1" customWidth="1"/>
    <col min="5920" max="6144" width="11.42578125" style="95"/>
    <col min="6145" max="6145" width="2.42578125" style="95" customWidth="1"/>
    <col min="6146" max="6146" width="40" style="95" customWidth="1"/>
    <col min="6147" max="6156" width="13.42578125" style="95" customWidth="1"/>
    <col min="6157" max="6157" width="13.140625" style="95" customWidth="1"/>
    <col min="6158" max="6158" width="13.7109375" style="95" customWidth="1"/>
    <col min="6159" max="6159" width="12.7109375" style="95" customWidth="1"/>
    <col min="6160" max="6160" width="3.7109375" style="95" customWidth="1"/>
    <col min="6161" max="6161" width="4.140625" style="95" customWidth="1"/>
    <col min="6162" max="6162" width="33.5703125" style="95" customWidth="1"/>
    <col min="6163" max="6163" width="12.5703125" style="95" bestFit="1" customWidth="1"/>
    <col min="6164" max="6164" width="13.5703125" style="95" bestFit="1" customWidth="1"/>
    <col min="6165" max="6166" width="12.5703125" style="95" bestFit="1" customWidth="1"/>
    <col min="6167" max="6168" width="12.42578125" style="95" bestFit="1" customWidth="1"/>
    <col min="6169" max="6169" width="13.85546875" style="95" customWidth="1"/>
    <col min="6170" max="6173" width="12.42578125" style="95" customWidth="1"/>
    <col min="6174" max="6174" width="11.5703125" style="95" bestFit="1" customWidth="1"/>
    <col min="6175" max="6175" width="15.140625" style="95" bestFit="1" customWidth="1"/>
    <col min="6176" max="6400" width="11.42578125" style="95"/>
    <col min="6401" max="6401" width="2.42578125" style="95" customWidth="1"/>
    <col min="6402" max="6402" width="40" style="95" customWidth="1"/>
    <col min="6403" max="6412" width="13.42578125" style="95" customWidth="1"/>
    <col min="6413" max="6413" width="13.140625" style="95" customWidth="1"/>
    <col min="6414" max="6414" width="13.7109375" style="95" customWidth="1"/>
    <col min="6415" max="6415" width="12.7109375" style="95" customWidth="1"/>
    <col min="6416" max="6416" width="3.7109375" style="95" customWidth="1"/>
    <col min="6417" max="6417" width="4.140625" style="95" customWidth="1"/>
    <col min="6418" max="6418" width="33.5703125" style="95" customWidth="1"/>
    <col min="6419" max="6419" width="12.5703125" style="95" bestFit="1" customWidth="1"/>
    <col min="6420" max="6420" width="13.5703125" style="95" bestFit="1" customWidth="1"/>
    <col min="6421" max="6422" width="12.5703125" style="95" bestFit="1" customWidth="1"/>
    <col min="6423" max="6424" width="12.42578125" style="95" bestFit="1" customWidth="1"/>
    <col min="6425" max="6425" width="13.85546875" style="95" customWidth="1"/>
    <col min="6426" max="6429" width="12.42578125" style="95" customWidth="1"/>
    <col min="6430" max="6430" width="11.5703125" style="95" bestFit="1" customWidth="1"/>
    <col min="6431" max="6431" width="15.140625" style="95" bestFit="1" customWidth="1"/>
    <col min="6432" max="6656" width="11.42578125" style="95"/>
    <col min="6657" max="6657" width="2.42578125" style="95" customWidth="1"/>
    <col min="6658" max="6658" width="40" style="95" customWidth="1"/>
    <col min="6659" max="6668" width="13.42578125" style="95" customWidth="1"/>
    <col min="6669" max="6669" width="13.140625" style="95" customWidth="1"/>
    <col min="6670" max="6670" width="13.7109375" style="95" customWidth="1"/>
    <col min="6671" max="6671" width="12.7109375" style="95" customWidth="1"/>
    <col min="6672" max="6672" width="3.7109375" style="95" customWidth="1"/>
    <col min="6673" max="6673" width="4.140625" style="95" customWidth="1"/>
    <col min="6674" max="6674" width="33.5703125" style="95" customWidth="1"/>
    <col min="6675" max="6675" width="12.5703125" style="95" bestFit="1" customWidth="1"/>
    <col min="6676" max="6676" width="13.5703125" style="95" bestFit="1" customWidth="1"/>
    <col min="6677" max="6678" width="12.5703125" style="95" bestFit="1" customWidth="1"/>
    <col min="6679" max="6680" width="12.42578125" style="95" bestFit="1" customWidth="1"/>
    <col min="6681" max="6681" width="13.85546875" style="95" customWidth="1"/>
    <col min="6682" max="6685" width="12.42578125" style="95" customWidth="1"/>
    <col min="6686" max="6686" width="11.5703125" style="95" bestFit="1" customWidth="1"/>
    <col min="6687" max="6687" width="15.140625" style="95" bestFit="1" customWidth="1"/>
    <col min="6688" max="6912" width="11.42578125" style="95"/>
    <col min="6913" max="6913" width="2.42578125" style="95" customWidth="1"/>
    <col min="6914" max="6914" width="40" style="95" customWidth="1"/>
    <col min="6915" max="6924" width="13.42578125" style="95" customWidth="1"/>
    <col min="6925" max="6925" width="13.140625" style="95" customWidth="1"/>
    <col min="6926" max="6926" width="13.7109375" style="95" customWidth="1"/>
    <col min="6927" max="6927" width="12.7109375" style="95" customWidth="1"/>
    <col min="6928" max="6928" width="3.7109375" style="95" customWidth="1"/>
    <col min="6929" max="6929" width="4.140625" style="95" customWidth="1"/>
    <col min="6930" max="6930" width="33.5703125" style="95" customWidth="1"/>
    <col min="6931" max="6931" width="12.5703125" style="95" bestFit="1" customWidth="1"/>
    <col min="6932" max="6932" width="13.5703125" style="95" bestFit="1" customWidth="1"/>
    <col min="6933" max="6934" width="12.5703125" style="95" bestFit="1" customWidth="1"/>
    <col min="6935" max="6936" width="12.42578125" style="95" bestFit="1" customWidth="1"/>
    <col min="6937" max="6937" width="13.85546875" style="95" customWidth="1"/>
    <col min="6938" max="6941" width="12.42578125" style="95" customWidth="1"/>
    <col min="6942" max="6942" width="11.5703125" style="95" bestFit="1" customWidth="1"/>
    <col min="6943" max="6943" width="15.140625" style="95" bestFit="1" customWidth="1"/>
    <col min="6944" max="7168" width="11.42578125" style="95"/>
    <col min="7169" max="7169" width="2.42578125" style="95" customWidth="1"/>
    <col min="7170" max="7170" width="40" style="95" customWidth="1"/>
    <col min="7171" max="7180" width="13.42578125" style="95" customWidth="1"/>
    <col min="7181" max="7181" width="13.140625" style="95" customWidth="1"/>
    <col min="7182" max="7182" width="13.7109375" style="95" customWidth="1"/>
    <col min="7183" max="7183" width="12.7109375" style="95" customWidth="1"/>
    <col min="7184" max="7184" width="3.7109375" style="95" customWidth="1"/>
    <col min="7185" max="7185" width="4.140625" style="95" customWidth="1"/>
    <col min="7186" max="7186" width="33.5703125" style="95" customWidth="1"/>
    <col min="7187" max="7187" width="12.5703125" style="95" bestFit="1" customWidth="1"/>
    <col min="7188" max="7188" width="13.5703125" style="95" bestFit="1" customWidth="1"/>
    <col min="7189" max="7190" width="12.5703125" style="95" bestFit="1" customWidth="1"/>
    <col min="7191" max="7192" width="12.42578125" style="95" bestFit="1" customWidth="1"/>
    <col min="7193" max="7193" width="13.85546875" style="95" customWidth="1"/>
    <col min="7194" max="7197" width="12.42578125" style="95" customWidth="1"/>
    <col min="7198" max="7198" width="11.5703125" style="95" bestFit="1" customWidth="1"/>
    <col min="7199" max="7199" width="15.140625" style="95" bestFit="1" customWidth="1"/>
    <col min="7200" max="7424" width="11.42578125" style="95"/>
    <col min="7425" max="7425" width="2.42578125" style="95" customWidth="1"/>
    <col min="7426" max="7426" width="40" style="95" customWidth="1"/>
    <col min="7427" max="7436" width="13.42578125" style="95" customWidth="1"/>
    <col min="7437" max="7437" width="13.140625" style="95" customWidth="1"/>
    <col min="7438" max="7438" width="13.7109375" style="95" customWidth="1"/>
    <col min="7439" max="7439" width="12.7109375" style="95" customWidth="1"/>
    <col min="7440" max="7440" width="3.7109375" style="95" customWidth="1"/>
    <col min="7441" max="7441" width="4.140625" style="95" customWidth="1"/>
    <col min="7442" max="7442" width="33.5703125" style="95" customWidth="1"/>
    <col min="7443" max="7443" width="12.5703125" style="95" bestFit="1" customWidth="1"/>
    <col min="7444" max="7444" width="13.5703125" style="95" bestFit="1" customWidth="1"/>
    <col min="7445" max="7446" width="12.5703125" style="95" bestFit="1" customWidth="1"/>
    <col min="7447" max="7448" width="12.42578125" style="95" bestFit="1" customWidth="1"/>
    <col min="7449" max="7449" width="13.85546875" style="95" customWidth="1"/>
    <col min="7450" max="7453" width="12.42578125" style="95" customWidth="1"/>
    <col min="7454" max="7454" width="11.5703125" style="95" bestFit="1" customWidth="1"/>
    <col min="7455" max="7455" width="15.140625" style="95" bestFit="1" customWidth="1"/>
    <col min="7456" max="7680" width="11.42578125" style="95"/>
    <col min="7681" max="7681" width="2.42578125" style="95" customWidth="1"/>
    <col min="7682" max="7682" width="40" style="95" customWidth="1"/>
    <col min="7683" max="7692" width="13.42578125" style="95" customWidth="1"/>
    <col min="7693" max="7693" width="13.140625" style="95" customWidth="1"/>
    <col min="7694" max="7694" width="13.7109375" style="95" customWidth="1"/>
    <col min="7695" max="7695" width="12.7109375" style="95" customWidth="1"/>
    <col min="7696" max="7696" width="3.7109375" style="95" customWidth="1"/>
    <col min="7697" max="7697" width="4.140625" style="95" customWidth="1"/>
    <col min="7698" max="7698" width="33.5703125" style="95" customWidth="1"/>
    <col min="7699" max="7699" width="12.5703125" style="95" bestFit="1" customWidth="1"/>
    <col min="7700" max="7700" width="13.5703125" style="95" bestFit="1" customWidth="1"/>
    <col min="7701" max="7702" width="12.5703125" style="95" bestFit="1" customWidth="1"/>
    <col min="7703" max="7704" width="12.42578125" style="95" bestFit="1" customWidth="1"/>
    <col min="7705" max="7705" width="13.85546875" style="95" customWidth="1"/>
    <col min="7706" max="7709" width="12.42578125" style="95" customWidth="1"/>
    <col min="7710" max="7710" width="11.5703125" style="95" bestFit="1" customWidth="1"/>
    <col min="7711" max="7711" width="15.140625" style="95" bestFit="1" customWidth="1"/>
    <col min="7712" max="7936" width="11.42578125" style="95"/>
    <col min="7937" max="7937" width="2.42578125" style="95" customWidth="1"/>
    <col min="7938" max="7938" width="40" style="95" customWidth="1"/>
    <col min="7939" max="7948" width="13.42578125" style="95" customWidth="1"/>
    <col min="7949" max="7949" width="13.140625" style="95" customWidth="1"/>
    <col min="7950" max="7950" width="13.7109375" style="95" customWidth="1"/>
    <col min="7951" max="7951" width="12.7109375" style="95" customWidth="1"/>
    <col min="7952" max="7952" width="3.7109375" style="95" customWidth="1"/>
    <col min="7953" max="7953" width="4.140625" style="95" customWidth="1"/>
    <col min="7954" max="7954" width="33.5703125" style="95" customWidth="1"/>
    <col min="7955" max="7955" width="12.5703125" style="95" bestFit="1" customWidth="1"/>
    <col min="7956" max="7956" width="13.5703125" style="95" bestFit="1" customWidth="1"/>
    <col min="7957" max="7958" width="12.5703125" style="95" bestFit="1" customWidth="1"/>
    <col min="7959" max="7960" width="12.42578125" style="95" bestFit="1" customWidth="1"/>
    <col min="7961" max="7961" width="13.85546875" style="95" customWidth="1"/>
    <col min="7962" max="7965" width="12.42578125" style="95" customWidth="1"/>
    <col min="7966" max="7966" width="11.5703125" style="95" bestFit="1" customWidth="1"/>
    <col min="7967" max="7967" width="15.140625" style="95" bestFit="1" customWidth="1"/>
    <col min="7968" max="8192" width="11.42578125" style="95"/>
    <col min="8193" max="8193" width="2.42578125" style="95" customWidth="1"/>
    <col min="8194" max="8194" width="40" style="95" customWidth="1"/>
    <col min="8195" max="8204" width="13.42578125" style="95" customWidth="1"/>
    <col min="8205" max="8205" width="13.140625" style="95" customWidth="1"/>
    <col min="8206" max="8206" width="13.7109375" style="95" customWidth="1"/>
    <col min="8207" max="8207" width="12.7109375" style="95" customWidth="1"/>
    <col min="8208" max="8208" width="3.7109375" style="95" customWidth="1"/>
    <col min="8209" max="8209" width="4.140625" style="95" customWidth="1"/>
    <col min="8210" max="8210" width="33.5703125" style="95" customWidth="1"/>
    <col min="8211" max="8211" width="12.5703125" style="95" bestFit="1" customWidth="1"/>
    <col min="8212" max="8212" width="13.5703125" style="95" bestFit="1" customWidth="1"/>
    <col min="8213" max="8214" width="12.5703125" style="95" bestFit="1" customWidth="1"/>
    <col min="8215" max="8216" width="12.42578125" style="95" bestFit="1" customWidth="1"/>
    <col min="8217" max="8217" width="13.85546875" style="95" customWidth="1"/>
    <col min="8218" max="8221" width="12.42578125" style="95" customWidth="1"/>
    <col min="8222" max="8222" width="11.5703125" style="95" bestFit="1" customWidth="1"/>
    <col min="8223" max="8223" width="15.140625" style="95" bestFit="1" customWidth="1"/>
    <col min="8224" max="8448" width="11.42578125" style="95"/>
    <col min="8449" max="8449" width="2.42578125" style="95" customWidth="1"/>
    <col min="8450" max="8450" width="40" style="95" customWidth="1"/>
    <col min="8451" max="8460" width="13.42578125" style="95" customWidth="1"/>
    <col min="8461" max="8461" width="13.140625" style="95" customWidth="1"/>
    <col min="8462" max="8462" width="13.7109375" style="95" customWidth="1"/>
    <col min="8463" max="8463" width="12.7109375" style="95" customWidth="1"/>
    <col min="8464" max="8464" width="3.7109375" style="95" customWidth="1"/>
    <col min="8465" max="8465" width="4.140625" style="95" customWidth="1"/>
    <col min="8466" max="8466" width="33.5703125" style="95" customWidth="1"/>
    <col min="8467" max="8467" width="12.5703125" style="95" bestFit="1" customWidth="1"/>
    <col min="8468" max="8468" width="13.5703125" style="95" bestFit="1" customWidth="1"/>
    <col min="8469" max="8470" width="12.5703125" style="95" bestFit="1" customWidth="1"/>
    <col min="8471" max="8472" width="12.42578125" style="95" bestFit="1" customWidth="1"/>
    <col min="8473" max="8473" width="13.85546875" style="95" customWidth="1"/>
    <col min="8474" max="8477" width="12.42578125" style="95" customWidth="1"/>
    <col min="8478" max="8478" width="11.5703125" style="95" bestFit="1" customWidth="1"/>
    <col min="8479" max="8479" width="15.140625" style="95" bestFit="1" customWidth="1"/>
    <col min="8480" max="8704" width="11.42578125" style="95"/>
    <col min="8705" max="8705" width="2.42578125" style="95" customWidth="1"/>
    <col min="8706" max="8706" width="40" style="95" customWidth="1"/>
    <col min="8707" max="8716" width="13.42578125" style="95" customWidth="1"/>
    <col min="8717" max="8717" width="13.140625" style="95" customWidth="1"/>
    <col min="8718" max="8718" width="13.7109375" style="95" customWidth="1"/>
    <col min="8719" max="8719" width="12.7109375" style="95" customWidth="1"/>
    <col min="8720" max="8720" width="3.7109375" style="95" customWidth="1"/>
    <col min="8721" max="8721" width="4.140625" style="95" customWidth="1"/>
    <col min="8722" max="8722" width="33.5703125" style="95" customWidth="1"/>
    <col min="8723" max="8723" width="12.5703125" style="95" bestFit="1" customWidth="1"/>
    <col min="8724" max="8724" width="13.5703125" style="95" bestFit="1" customWidth="1"/>
    <col min="8725" max="8726" width="12.5703125" style="95" bestFit="1" customWidth="1"/>
    <col min="8727" max="8728" width="12.42578125" style="95" bestFit="1" customWidth="1"/>
    <col min="8729" max="8729" width="13.85546875" style="95" customWidth="1"/>
    <col min="8730" max="8733" width="12.42578125" style="95" customWidth="1"/>
    <col min="8734" max="8734" width="11.5703125" style="95" bestFit="1" customWidth="1"/>
    <col min="8735" max="8735" width="15.140625" style="95" bestFit="1" customWidth="1"/>
    <col min="8736" max="8960" width="11.42578125" style="95"/>
    <col min="8961" max="8961" width="2.42578125" style="95" customWidth="1"/>
    <col min="8962" max="8962" width="40" style="95" customWidth="1"/>
    <col min="8963" max="8972" width="13.42578125" style="95" customWidth="1"/>
    <col min="8973" max="8973" width="13.140625" style="95" customWidth="1"/>
    <col min="8974" max="8974" width="13.7109375" style="95" customWidth="1"/>
    <col min="8975" max="8975" width="12.7109375" style="95" customWidth="1"/>
    <col min="8976" max="8976" width="3.7109375" style="95" customWidth="1"/>
    <col min="8977" max="8977" width="4.140625" style="95" customWidth="1"/>
    <col min="8978" max="8978" width="33.5703125" style="95" customWidth="1"/>
    <col min="8979" max="8979" width="12.5703125" style="95" bestFit="1" customWidth="1"/>
    <col min="8980" max="8980" width="13.5703125" style="95" bestFit="1" customWidth="1"/>
    <col min="8981" max="8982" width="12.5703125" style="95" bestFit="1" customWidth="1"/>
    <col min="8983" max="8984" width="12.42578125" style="95" bestFit="1" customWidth="1"/>
    <col min="8985" max="8985" width="13.85546875" style="95" customWidth="1"/>
    <col min="8986" max="8989" width="12.42578125" style="95" customWidth="1"/>
    <col min="8990" max="8990" width="11.5703125" style="95" bestFit="1" customWidth="1"/>
    <col min="8991" max="8991" width="15.140625" style="95" bestFit="1" customWidth="1"/>
    <col min="8992" max="9216" width="11.42578125" style="95"/>
    <col min="9217" max="9217" width="2.42578125" style="95" customWidth="1"/>
    <col min="9218" max="9218" width="40" style="95" customWidth="1"/>
    <col min="9219" max="9228" width="13.42578125" style="95" customWidth="1"/>
    <col min="9229" max="9229" width="13.140625" style="95" customWidth="1"/>
    <col min="9230" max="9230" width="13.7109375" style="95" customWidth="1"/>
    <col min="9231" max="9231" width="12.7109375" style="95" customWidth="1"/>
    <col min="9232" max="9232" width="3.7109375" style="95" customWidth="1"/>
    <col min="9233" max="9233" width="4.140625" style="95" customWidth="1"/>
    <col min="9234" max="9234" width="33.5703125" style="95" customWidth="1"/>
    <col min="9235" max="9235" width="12.5703125" style="95" bestFit="1" customWidth="1"/>
    <col min="9236" max="9236" width="13.5703125" style="95" bestFit="1" customWidth="1"/>
    <col min="9237" max="9238" width="12.5703125" style="95" bestFit="1" customWidth="1"/>
    <col min="9239" max="9240" width="12.42578125" style="95" bestFit="1" customWidth="1"/>
    <col min="9241" max="9241" width="13.85546875" style="95" customWidth="1"/>
    <col min="9242" max="9245" width="12.42578125" style="95" customWidth="1"/>
    <col min="9246" max="9246" width="11.5703125" style="95" bestFit="1" customWidth="1"/>
    <col min="9247" max="9247" width="15.140625" style="95" bestFit="1" customWidth="1"/>
    <col min="9248" max="9472" width="11.42578125" style="95"/>
    <col min="9473" max="9473" width="2.42578125" style="95" customWidth="1"/>
    <col min="9474" max="9474" width="40" style="95" customWidth="1"/>
    <col min="9475" max="9484" width="13.42578125" style="95" customWidth="1"/>
    <col min="9485" max="9485" width="13.140625" style="95" customWidth="1"/>
    <col min="9486" max="9486" width="13.7109375" style="95" customWidth="1"/>
    <col min="9487" max="9487" width="12.7109375" style="95" customWidth="1"/>
    <col min="9488" max="9488" width="3.7109375" style="95" customWidth="1"/>
    <col min="9489" max="9489" width="4.140625" style="95" customWidth="1"/>
    <col min="9490" max="9490" width="33.5703125" style="95" customWidth="1"/>
    <col min="9491" max="9491" width="12.5703125" style="95" bestFit="1" customWidth="1"/>
    <col min="9492" max="9492" width="13.5703125" style="95" bestFit="1" customWidth="1"/>
    <col min="9493" max="9494" width="12.5703125" style="95" bestFit="1" customWidth="1"/>
    <col min="9495" max="9496" width="12.42578125" style="95" bestFit="1" customWidth="1"/>
    <col min="9497" max="9497" width="13.85546875" style="95" customWidth="1"/>
    <col min="9498" max="9501" width="12.42578125" style="95" customWidth="1"/>
    <col min="9502" max="9502" width="11.5703125" style="95" bestFit="1" customWidth="1"/>
    <col min="9503" max="9503" width="15.140625" style="95" bestFit="1" customWidth="1"/>
    <col min="9504" max="9728" width="11.42578125" style="95"/>
    <col min="9729" max="9729" width="2.42578125" style="95" customWidth="1"/>
    <col min="9730" max="9730" width="40" style="95" customWidth="1"/>
    <col min="9731" max="9740" width="13.42578125" style="95" customWidth="1"/>
    <col min="9741" max="9741" width="13.140625" style="95" customWidth="1"/>
    <col min="9742" max="9742" width="13.7109375" style="95" customWidth="1"/>
    <col min="9743" max="9743" width="12.7109375" style="95" customWidth="1"/>
    <col min="9744" max="9744" width="3.7109375" style="95" customWidth="1"/>
    <col min="9745" max="9745" width="4.140625" style="95" customWidth="1"/>
    <col min="9746" max="9746" width="33.5703125" style="95" customWidth="1"/>
    <col min="9747" max="9747" width="12.5703125" style="95" bestFit="1" customWidth="1"/>
    <col min="9748" max="9748" width="13.5703125" style="95" bestFit="1" customWidth="1"/>
    <col min="9749" max="9750" width="12.5703125" style="95" bestFit="1" customWidth="1"/>
    <col min="9751" max="9752" width="12.42578125" style="95" bestFit="1" customWidth="1"/>
    <col min="9753" max="9753" width="13.85546875" style="95" customWidth="1"/>
    <col min="9754" max="9757" width="12.42578125" style="95" customWidth="1"/>
    <col min="9758" max="9758" width="11.5703125" style="95" bestFit="1" customWidth="1"/>
    <col min="9759" max="9759" width="15.140625" style="95" bestFit="1" customWidth="1"/>
    <col min="9760" max="9984" width="11.42578125" style="95"/>
    <col min="9985" max="9985" width="2.42578125" style="95" customWidth="1"/>
    <col min="9986" max="9986" width="40" style="95" customWidth="1"/>
    <col min="9987" max="9996" width="13.42578125" style="95" customWidth="1"/>
    <col min="9997" max="9997" width="13.140625" style="95" customWidth="1"/>
    <col min="9998" max="9998" width="13.7109375" style="95" customWidth="1"/>
    <col min="9999" max="9999" width="12.7109375" style="95" customWidth="1"/>
    <col min="10000" max="10000" width="3.7109375" style="95" customWidth="1"/>
    <col min="10001" max="10001" width="4.140625" style="95" customWidth="1"/>
    <col min="10002" max="10002" width="33.5703125" style="95" customWidth="1"/>
    <col min="10003" max="10003" width="12.5703125" style="95" bestFit="1" customWidth="1"/>
    <col min="10004" max="10004" width="13.5703125" style="95" bestFit="1" customWidth="1"/>
    <col min="10005" max="10006" width="12.5703125" style="95" bestFit="1" customWidth="1"/>
    <col min="10007" max="10008" width="12.42578125" style="95" bestFit="1" customWidth="1"/>
    <col min="10009" max="10009" width="13.85546875" style="95" customWidth="1"/>
    <col min="10010" max="10013" width="12.42578125" style="95" customWidth="1"/>
    <col min="10014" max="10014" width="11.5703125" style="95" bestFit="1" customWidth="1"/>
    <col min="10015" max="10015" width="15.140625" style="95" bestFit="1" customWidth="1"/>
    <col min="10016" max="10240" width="11.42578125" style="95"/>
    <col min="10241" max="10241" width="2.42578125" style="95" customWidth="1"/>
    <col min="10242" max="10242" width="40" style="95" customWidth="1"/>
    <col min="10243" max="10252" width="13.42578125" style="95" customWidth="1"/>
    <col min="10253" max="10253" width="13.140625" style="95" customWidth="1"/>
    <col min="10254" max="10254" width="13.7109375" style="95" customWidth="1"/>
    <col min="10255" max="10255" width="12.7109375" style="95" customWidth="1"/>
    <col min="10256" max="10256" width="3.7109375" style="95" customWidth="1"/>
    <col min="10257" max="10257" width="4.140625" style="95" customWidth="1"/>
    <col min="10258" max="10258" width="33.5703125" style="95" customWidth="1"/>
    <col min="10259" max="10259" width="12.5703125" style="95" bestFit="1" customWidth="1"/>
    <col min="10260" max="10260" width="13.5703125" style="95" bestFit="1" customWidth="1"/>
    <col min="10261" max="10262" width="12.5703125" style="95" bestFit="1" customWidth="1"/>
    <col min="10263" max="10264" width="12.42578125" style="95" bestFit="1" customWidth="1"/>
    <col min="10265" max="10265" width="13.85546875" style="95" customWidth="1"/>
    <col min="10266" max="10269" width="12.42578125" style="95" customWidth="1"/>
    <col min="10270" max="10270" width="11.5703125" style="95" bestFit="1" customWidth="1"/>
    <col min="10271" max="10271" width="15.140625" style="95" bestFit="1" customWidth="1"/>
    <col min="10272" max="10496" width="11.42578125" style="95"/>
    <col min="10497" max="10497" width="2.42578125" style="95" customWidth="1"/>
    <col min="10498" max="10498" width="40" style="95" customWidth="1"/>
    <col min="10499" max="10508" width="13.42578125" style="95" customWidth="1"/>
    <col min="10509" max="10509" width="13.140625" style="95" customWidth="1"/>
    <col min="10510" max="10510" width="13.7109375" style="95" customWidth="1"/>
    <col min="10511" max="10511" width="12.7109375" style="95" customWidth="1"/>
    <col min="10512" max="10512" width="3.7109375" style="95" customWidth="1"/>
    <col min="10513" max="10513" width="4.140625" style="95" customWidth="1"/>
    <col min="10514" max="10514" width="33.5703125" style="95" customWidth="1"/>
    <col min="10515" max="10515" width="12.5703125" style="95" bestFit="1" customWidth="1"/>
    <col min="10516" max="10516" width="13.5703125" style="95" bestFit="1" customWidth="1"/>
    <col min="10517" max="10518" width="12.5703125" style="95" bestFit="1" customWidth="1"/>
    <col min="10519" max="10520" width="12.42578125" style="95" bestFit="1" customWidth="1"/>
    <col min="10521" max="10521" width="13.85546875" style="95" customWidth="1"/>
    <col min="10522" max="10525" width="12.42578125" style="95" customWidth="1"/>
    <col min="10526" max="10526" width="11.5703125" style="95" bestFit="1" customWidth="1"/>
    <col min="10527" max="10527" width="15.140625" style="95" bestFit="1" customWidth="1"/>
    <col min="10528" max="10752" width="11.42578125" style="95"/>
    <col min="10753" max="10753" width="2.42578125" style="95" customWidth="1"/>
    <col min="10754" max="10754" width="40" style="95" customWidth="1"/>
    <col min="10755" max="10764" width="13.42578125" style="95" customWidth="1"/>
    <col min="10765" max="10765" width="13.140625" style="95" customWidth="1"/>
    <col min="10766" max="10766" width="13.7109375" style="95" customWidth="1"/>
    <col min="10767" max="10767" width="12.7109375" style="95" customWidth="1"/>
    <col min="10768" max="10768" width="3.7109375" style="95" customWidth="1"/>
    <col min="10769" max="10769" width="4.140625" style="95" customWidth="1"/>
    <col min="10770" max="10770" width="33.5703125" style="95" customWidth="1"/>
    <col min="10771" max="10771" width="12.5703125" style="95" bestFit="1" customWidth="1"/>
    <col min="10772" max="10772" width="13.5703125" style="95" bestFit="1" customWidth="1"/>
    <col min="10773" max="10774" width="12.5703125" style="95" bestFit="1" customWidth="1"/>
    <col min="10775" max="10776" width="12.42578125" style="95" bestFit="1" customWidth="1"/>
    <col min="10777" max="10777" width="13.85546875" style="95" customWidth="1"/>
    <col min="10778" max="10781" width="12.42578125" style="95" customWidth="1"/>
    <col min="10782" max="10782" width="11.5703125" style="95" bestFit="1" customWidth="1"/>
    <col min="10783" max="10783" width="15.140625" style="95" bestFit="1" customWidth="1"/>
    <col min="10784" max="11008" width="11.42578125" style="95"/>
    <col min="11009" max="11009" width="2.42578125" style="95" customWidth="1"/>
    <col min="11010" max="11010" width="40" style="95" customWidth="1"/>
    <col min="11011" max="11020" width="13.42578125" style="95" customWidth="1"/>
    <col min="11021" max="11021" width="13.140625" style="95" customWidth="1"/>
    <col min="11022" max="11022" width="13.7109375" style="95" customWidth="1"/>
    <col min="11023" max="11023" width="12.7109375" style="95" customWidth="1"/>
    <col min="11024" max="11024" width="3.7109375" style="95" customWidth="1"/>
    <col min="11025" max="11025" width="4.140625" style="95" customWidth="1"/>
    <col min="11026" max="11026" width="33.5703125" style="95" customWidth="1"/>
    <col min="11027" max="11027" width="12.5703125" style="95" bestFit="1" customWidth="1"/>
    <col min="11028" max="11028" width="13.5703125" style="95" bestFit="1" customWidth="1"/>
    <col min="11029" max="11030" width="12.5703125" style="95" bestFit="1" customWidth="1"/>
    <col min="11031" max="11032" width="12.42578125" style="95" bestFit="1" customWidth="1"/>
    <col min="11033" max="11033" width="13.85546875" style="95" customWidth="1"/>
    <col min="11034" max="11037" width="12.42578125" style="95" customWidth="1"/>
    <col min="11038" max="11038" width="11.5703125" style="95" bestFit="1" customWidth="1"/>
    <col min="11039" max="11039" width="15.140625" style="95" bestFit="1" customWidth="1"/>
    <col min="11040" max="11264" width="11.42578125" style="95"/>
    <col min="11265" max="11265" width="2.42578125" style="95" customWidth="1"/>
    <col min="11266" max="11266" width="40" style="95" customWidth="1"/>
    <col min="11267" max="11276" width="13.42578125" style="95" customWidth="1"/>
    <col min="11277" max="11277" width="13.140625" style="95" customWidth="1"/>
    <col min="11278" max="11278" width="13.7109375" style="95" customWidth="1"/>
    <col min="11279" max="11279" width="12.7109375" style="95" customWidth="1"/>
    <col min="11280" max="11280" width="3.7109375" style="95" customWidth="1"/>
    <col min="11281" max="11281" width="4.140625" style="95" customWidth="1"/>
    <col min="11282" max="11282" width="33.5703125" style="95" customWidth="1"/>
    <col min="11283" max="11283" width="12.5703125" style="95" bestFit="1" customWidth="1"/>
    <col min="11284" max="11284" width="13.5703125" style="95" bestFit="1" customWidth="1"/>
    <col min="11285" max="11286" width="12.5703125" style="95" bestFit="1" customWidth="1"/>
    <col min="11287" max="11288" width="12.42578125" style="95" bestFit="1" customWidth="1"/>
    <col min="11289" max="11289" width="13.85546875" style="95" customWidth="1"/>
    <col min="11290" max="11293" width="12.42578125" style="95" customWidth="1"/>
    <col min="11294" max="11294" width="11.5703125" style="95" bestFit="1" customWidth="1"/>
    <col min="11295" max="11295" width="15.140625" style="95" bestFit="1" customWidth="1"/>
    <col min="11296" max="11520" width="11.42578125" style="95"/>
    <col min="11521" max="11521" width="2.42578125" style="95" customWidth="1"/>
    <col min="11522" max="11522" width="40" style="95" customWidth="1"/>
    <col min="11523" max="11532" width="13.42578125" style="95" customWidth="1"/>
    <col min="11533" max="11533" width="13.140625" style="95" customWidth="1"/>
    <col min="11534" max="11534" width="13.7109375" style="95" customWidth="1"/>
    <col min="11535" max="11535" width="12.7109375" style="95" customWidth="1"/>
    <col min="11536" max="11536" width="3.7109375" style="95" customWidth="1"/>
    <col min="11537" max="11537" width="4.140625" style="95" customWidth="1"/>
    <col min="11538" max="11538" width="33.5703125" style="95" customWidth="1"/>
    <col min="11539" max="11539" width="12.5703125" style="95" bestFit="1" customWidth="1"/>
    <col min="11540" max="11540" width="13.5703125" style="95" bestFit="1" customWidth="1"/>
    <col min="11541" max="11542" width="12.5703125" style="95" bestFit="1" customWidth="1"/>
    <col min="11543" max="11544" width="12.42578125" style="95" bestFit="1" customWidth="1"/>
    <col min="11545" max="11545" width="13.85546875" style="95" customWidth="1"/>
    <col min="11546" max="11549" width="12.42578125" style="95" customWidth="1"/>
    <col min="11550" max="11550" width="11.5703125" style="95" bestFit="1" customWidth="1"/>
    <col min="11551" max="11551" width="15.140625" style="95" bestFit="1" customWidth="1"/>
    <col min="11552" max="11776" width="11.42578125" style="95"/>
    <col min="11777" max="11777" width="2.42578125" style="95" customWidth="1"/>
    <col min="11778" max="11778" width="40" style="95" customWidth="1"/>
    <col min="11779" max="11788" width="13.42578125" style="95" customWidth="1"/>
    <col min="11789" max="11789" width="13.140625" style="95" customWidth="1"/>
    <col min="11790" max="11790" width="13.7109375" style="95" customWidth="1"/>
    <col min="11791" max="11791" width="12.7109375" style="95" customWidth="1"/>
    <col min="11792" max="11792" width="3.7109375" style="95" customWidth="1"/>
    <col min="11793" max="11793" width="4.140625" style="95" customWidth="1"/>
    <col min="11794" max="11794" width="33.5703125" style="95" customWidth="1"/>
    <col min="11795" max="11795" width="12.5703125" style="95" bestFit="1" customWidth="1"/>
    <col min="11796" max="11796" width="13.5703125" style="95" bestFit="1" customWidth="1"/>
    <col min="11797" max="11798" width="12.5703125" style="95" bestFit="1" customWidth="1"/>
    <col min="11799" max="11800" width="12.42578125" style="95" bestFit="1" customWidth="1"/>
    <col min="11801" max="11801" width="13.85546875" style="95" customWidth="1"/>
    <col min="11802" max="11805" width="12.42578125" style="95" customWidth="1"/>
    <col min="11806" max="11806" width="11.5703125" style="95" bestFit="1" customWidth="1"/>
    <col min="11807" max="11807" width="15.140625" style="95" bestFit="1" customWidth="1"/>
    <col min="11808" max="12032" width="11.42578125" style="95"/>
    <col min="12033" max="12033" width="2.42578125" style="95" customWidth="1"/>
    <col min="12034" max="12034" width="40" style="95" customWidth="1"/>
    <col min="12035" max="12044" width="13.42578125" style="95" customWidth="1"/>
    <col min="12045" max="12045" width="13.140625" style="95" customWidth="1"/>
    <col min="12046" max="12046" width="13.7109375" style="95" customWidth="1"/>
    <col min="12047" max="12047" width="12.7109375" style="95" customWidth="1"/>
    <col min="12048" max="12048" width="3.7109375" style="95" customWidth="1"/>
    <col min="12049" max="12049" width="4.140625" style="95" customWidth="1"/>
    <col min="12050" max="12050" width="33.5703125" style="95" customWidth="1"/>
    <col min="12051" max="12051" width="12.5703125" style="95" bestFit="1" customWidth="1"/>
    <col min="12052" max="12052" width="13.5703125" style="95" bestFit="1" customWidth="1"/>
    <col min="12053" max="12054" width="12.5703125" style="95" bestFit="1" customWidth="1"/>
    <col min="12055" max="12056" width="12.42578125" style="95" bestFit="1" customWidth="1"/>
    <col min="12057" max="12057" width="13.85546875" style="95" customWidth="1"/>
    <col min="12058" max="12061" width="12.42578125" style="95" customWidth="1"/>
    <col min="12062" max="12062" width="11.5703125" style="95" bestFit="1" customWidth="1"/>
    <col min="12063" max="12063" width="15.140625" style="95" bestFit="1" customWidth="1"/>
    <col min="12064" max="12288" width="11.42578125" style="95"/>
    <col min="12289" max="12289" width="2.42578125" style="95" customWidth="1"/>
    <col min="12290" max="12290" width="40" style="95" customWidth="1"/>
    <col min="12291" max="12300" width="13.42578125" style="95" customWidth="1"/>
    <col min="12301" max="12301" width="13.140625" style="95" customWidth="1"/>
    <col min="12302" max="12302" width="13.7109375" style="95" customWidth="1"/>
    <col min="12303" max="12303" width="12.7109375" style="95" customWidth="1"/>
    <col min="12304" max="12304" width="3.7109375" style="95" customWidth="1"/>
    <col min="12305" max="12305" width="4.140625" style="95" customWidth="1"/>
    <col min="12306" max="12306" width="33.5703125" style="95" customWidth="1"/>
    <col min="12307" max="12307" width="12.5703125" style="95" bestFit="1" customWidth="1"/>
    <col min="12308" max="12308" width="13.5703125" style="95" bestFit="1" customWidth="1"/>
    <col min="12309" max="12310" width="12.5703125" style="95" bestFit="1" customWidth="1"/>
    <col min="12311" max="12312" width="12.42578125" style="95" bestFit="1" customWidth="1"/>
    <col min="12313" max="12313" width="13.85546875" style="95" customWidth="1"/>
    <col min="12314" max="12317" width="12.42578125" style="95" customWidth="1"/>
    <col min="12318" max="12318" width="11.5703125" style="95" bestFit="1" customWidth="1"/>
    <col min="12319" max="12319" width="15.140625" style="95" bestFit="1" customWidth="1"/>
    <col min="12320" max="12544" width="11.42578125" style="95"/>
    <col min="12545" max="12545" width="2.42578125" style="95" customWidth="1"/>
    <col min="12546" max="12546" width="40" style="95" customWidth="1"/>
    <col min="12547" max="12556" width="13.42578125" style="95" customWidth="1"/>
    <col min="12557" max="12557" width="13.140625" style="95" customWidth="1"/>
    <col min="12558" max="12558" width="13.7109375" style="95" customWidth="1"/>
    <col min="12559" max="12559" width="12.7109375" style="95" customWidth="1"/>
    <col min="12560" max="12560" width="3.7109375" style="95" customWidth="1"/>
    <col min="12561" max="12561" width="4.140625" style="95" customWidth="1"/>
    <col min="12562" max="12562" width="33.5703125" style="95" customWidth="1"/>
    <col min="12563" max="12563" width="12.5703125" style="95" bestFit="1" customWidth="1"/>
    <col min="12564" max="12564" width="13.5703125" style="95" bestFit="1" customWidth="1"/>
    <col min="12565" max="12566" width="12.5703125" style="95" bestFit="1" customWidth="1"/>
    <col min="12567" max="12568" width="12.42578125" style="95" bestFit="1" customWidth="1"/>
    <col min="12569" max="12569" width="13.85546875" style="95" customWidth="1"/>
    <col min="12570" max="12573" width="12.42578125" style="95" customWidth="1"/>
    <col min="12574" max="12574" width="11.5703125" style="95" bestFit="1" customWidth="1"/>
    <col min="12575" max="12575" width="15.140625" style="95" bestFit="1" customWidth="1"/>
    <col min="12576" max="12800" width="11.42578125" style="95"/>
    <col min="12801" max="12801" width="2.42578125" style="95" customWidth="1"/>
    <col min="12802" max="12802" width="40" style="95" customWidth="1"/>
    <col min="12803" max="12812" width="13.42578125" style="95" customWidth="1"/>
    <col min="12813" max="12813" width="13.140625" style="95" customWidth="1"/>
    <col min="12814" max="12814" width="13.7109375" style="95" customWidth="1"/>
    <col min="12815" max="12815" width="12.7109375" style="95" customWidth="1"/>
    <col min="12816" max="12816" width="3.7109375" style="95" customWidth="1"/>
    <col min="12817" max="12817" width="4.140625" style="95" customWidth="1"/>
    <col min="12818" max="12818" width="33.5703125" style="95" customWidth="1"/>
    <col min="12819" max="12819" width="12.5703125" style="95" bestFit="1" customWidth="1"/>
    <col min="12820" max="12820" width="13.5703125" style="95" bestFit="1" customWidth="1"/>
    <col min="12821" max="12822" width="12.5703125" style="95" bestFit="1" customWidth="1"/>
    <col min="12823" max="12824" width="12.42578125" style="95" bestFit="1" customWidth="1"/>
    <col min="12825" max="12825" width="13.85546875" style="95" customWidth="1"/>
    <col min="12826" max="12829" width="12.42578125" style="95" customWidth="1"/>
    <col min="12830" max="12830" width="11.5703125" style="95" bestFit="1" customWidth="1"/>
    <col min="12831" max="12831" width="15.140625" style="95" bestFit="1" customWidth="1"/>
    <col min="12832" max="13056" width="11.42578125" style="95"/>
    <col min="13057" max="13057" width="2.42578125" style="95" customWidth="1"/>
    <col min="13058" max="13058" width="40" style="95" customWidth="1"/>
    <col min="13059" max="13068" width="13.42578125" style="95" customWidth="1"/>
    <col min="13069" max="13069" width="13.140625" style="95" customWidth="1"/>
    <col min="13070" max="13070" width="13.7109375" style="95" customWidth="1"/>
    <col min="13071" max="13071" width="12.7109375" style="95" customWidth="1"/>
    <col min="13072" max="13072" width="3.7109375" style="95" customWidth="1"/>
    <col min="13073" max="13073" width="4.140625" style="95" customWidth="1"/>
    <col min="13074" max="13074" width="33.5703125" style="95" customWidth="1"/>
    <col min="13075" max="13075" width="12.5703125" style="95" bestFit="1" customWidth="1"/>
    <col min="13076" max="13076" width="13.5703125" style="95" bestFit="1" customWidth="1"/>
    <col min="13077" max="13078" width="12.5703125" style="95" bestFit="1" customWidth="1"/>
    <col min="13079" max="13080" width="12.42578125" style="95" bestFit="1" customWidth="1"/>
    <col min="13081" max="13081" width="13.85546875" style="95" customWidth="1"/>
    <col min="13082" max="13085" width="12.42578125" style="95" customWidth="1"/>
    <col min="13086" max="13086" width="11.5703125" style="95" bestFit="1" customWidth="1"/>
    <col min="13087" max="13087" width="15.140625" style="95" bestFit="1" customWidth="1"/>
    <col min="13088" max="13312" width="11.42578125" style="95"/>
    <col min="13313" max="13313" width="2.42578125" style="95" customWidth="1"/>
    <col min="13314" max="13314" width="40" style="95" customWidth="1"/>
    <col min="13315" max="13324" width="13.42578125" style="95" customWidth="1"/>
    <col min="13325" max="13325" width="13.140625" style="95" customWidth="1"/>
    <col min="13326" max="13326" width="13.7109375" style="95" customWidth="1"/>
    <col min="13327" max="13327" width="12.7109375" style="95" customWidth="1"/>
    <col min="13328" max="13328" width="3.7109375" style="95" customWidth="1"/>
    <col min="13329" max="13329" width="4.140625" style="95" customWidth="1"/>
    <col min="13330" max="13330" width="33.5703125" style="95" customWidth="1"/>
    <col min="13331" max="13331" width="12.5703125" style="95" bestFit="1" customWidth="1"/>
    <col min="13332" max="13332" width="13.5703125" style="95" bestFit="1" customWidth="1"/>
    <col min="13333" max="13334" width="12.5703125" style="95" bestFit="1" customWidth="1"/>
    <col min="13335" max="13336" width="12.42578125" style="95" bestFit="1" customWidth="1"/>
    <col min="13337" max="13337" width="13.85546875" style="95" customWidth="1"/>
    <col min="13338" max="13341" width="12.42578125" style="95" customWidth="1"/>
    <col min="13342" max="13342" width="11.5703125" style="95" bestFit="1" customWidth="1"/>
    <col min="13343" max="13343" width="15.140625" style="95" bestFit="1" customWidth="1"/>
    <col min="13344" max="13568" width="11.42578125" style="95"/>
    <col min="13569" max="13569" width="2.42578125" style="95" customWidth="1"/>
    <col min="13570" max="13570" width="40" style="95" customWidth="1"/>
    <col min="13571" max="13580" width="13.42578125" style="95" customWidth="1"/>
    <col min="13581" max="13581" width="13.140625" style="95" customWidth="1"/>
    <col min="13582" max="13582" width="13.7109375" style="95" customWidth="1"/>
    <col min="13583" max="13583" width="12.7109375" style="95" customWidth="1"/>
    <col min="13584" max="13584" width="3.7109375" style="95" customWidth="1"/>
    <col min="13585" max="13585" width="4.140625" style="95" customWidth="1"/>
    <col min="13586" max="13586" width="33.5703125" style="95" customWidth="1"/>
    <col min="13587" max="13587" width="12.5703125" style="95" bestFit="1" customWidth="1"/>
    <col min="13588" max="13588" width="13.5703125" style="95" bestFit="1" customWidth="1"/>
    <col min="13589" max="13590" width="12.5703125" style="95" bestFit="1" customWidth="1"/>
    <col min="13591" max="13592" width="12.42578125" style="95" bestFit="1" customWidth="1"/>
    <col min="13593" max="13593" width="13.85546875" style="95" customWidth="1"/>
    <col min="13594" max="13597" width="12.42578125" style="95" customWidth="1"/>
    <col min="13598" max="13598" width="11.5703125" style="95" bestFit="1" customWidth="1"/>
    <col min="13599" max="13599" width="15.140625" style="95" bestFit="1" customWidth="1"/>
    <col min="13600" max="13824" width="11.42578125" style="95"/>
    <col min="13825" max="13825" width="2.42578125" style="95" customWidth="1"/>
    <col min="13826" max="13826" width="40" style="95" customWidth="1"/>
    <col min="13827" max="13836" width="13.42578125" style="95" customWidth="1"/>
    <col min="13837" max="13837" width="13.140625" style="95" customWidth="1"/>
    <col min="13838" max="13838" width="13.7109375" style="95" customWidth="1"/>
    <col min="13839" max="13839" width="12.7109375" style="95" customWidth="1"/>
    <col min="13840" max="13840" width="3.7109375" style="95" customWidth="1"/>
    <col min="13841" max="13841" width="4.140625" style="95" customWidth="1"/>
    <col min="13842" max="13842" width="33.5703125" style="95" customWidth="1"/>
    <col min="13843" max="13843" width="12.5703125" style="95" bestFit="1" customWidth="1"/>
    <col min="13844" max="13844" width="13.5703125" style="95" bestFit="1" customWidth="1"/>
    <col min="13845" max="13846" width="12.5703125" style="95" bestFit="1" customWidth="1"/>
    <col min="13847" max="13848" width="12.42578125" style="95" bestFit="1" customWidth="1"/>
    <col min="13849" max="13849" width="13.85546875" style="95" customWidth="1"/>
    <col min="13850" max="13853" width="12.42578125" style="95" customWidth="1"/>
    <col min="13854" max="13854" width="11.5703125" style="95" bestFit="1" customWidth="1"/>
    <col min="13855" max="13855" width="15.140625" style="95" bestFit="1" customWidth="1"/>
    <col min="13856" max="14080" width="11.42578125" style="95"/>
    <col min="14081" max="14081" width="2.42578125" style="95" customWidth="1"/>
    <col min="14082" max="14082" width="40" style="95" customWidth="1"/>
    <col min="14083" max="14092" width="13.42578125" style="95" customWidth="1"/>
    <col min="14093" max="14093" width="13.140625" style="95" customWidth="1"/>
    <col min="14094" max="14094" width="13.7109375" style="95" customWidth="1"/>
    <col min="14095" max="14095" width="12.7109375" style="95" customWidth="1"/>
    <col min="14096" max="14096" width="3.7109375" style="95" customWidth="1"/>
    <col min="14097" max="14097" width="4.140625" style="95" customWidth="1"/>
    <col min="14098" max="14098" width="33.5703125" style="95" customWidth="1"/>
    <col min="14099" max="14099" width="12.5703125" style="95" bestFit="1" customWidth="1"/>
    <col min="14100" max="14100" width="13.5703125" style="95" bestFit="1" customWidth="1"/>
    <col min="14101" max="14102" width="12.5703125" style="95" bestFit="1" customWidth="1"/>
    <col min="14103" max="14104" width="12.42578125" style="95" bestFit="1" customWidth="1"/>
    <col min="14105" max="14105" width="13.85546875" style="95" customWidth="1"/>
    <col min="14106" max="14109" width="12.42578125" style="95" customWidth="1"/>
    <col min="14110" max="14110" width="11.5703125" style="95" bestFit="1" customWidth="1"/>
    <col min="14111" max="14111" width="15.140625" style="95" bestFit="1" customWidth="1"/>
    <col min="14112" max="14336" width="11.42578125" style="95"/>
    <col min="14337" max="14337" width="2.42578125" style="95" customWidth="1"/>
    <col min="14338" max="14338" width="40" style="95" customWidth="1"/>
    <col min="14339" max="14348" width="13.42578125" style="95" customWidth="1"/>
    <col min="14349" max="14349" width="13.140625" style="95" customWidth="1"/>
    <col min="14350" max="14350" width="13.7109375" style="95" customWidth="1"/>
    <col min="14351" max="14351" width="12.7109375" style="95" customWidth="1"/>
    <col min="14352" max="14352" width="3.7109375" style="95" customWidth="1"/>
    <col min="14353" max="14353" width="4.140625" style="95" customWidth="1"/>
    <col min="14354" max="14354" width="33.5703125" style="95" customWidth="1"/>
    <col min="14355" max="14355" width="12.5703125" style="95" bestFit="1" customWidth="1"/>
    <col min="14356" max="14356" width="13.5703125" style="95" bestFit="1" customWidth="1"/>
    <col min="14357" max="14358" width="12.5703125" style="95" bestFit="1" customWidth="1"/>
    <col min="14359" max="14360" width="12.42578125" style="95" bestFit="1" customWidth="1"/>
    <col min="14361" max="14361" width="13.85546875" style="95" customWidth="1"/>
    <col min="14362" max="14365" width="12.42578125" style="95" customWidth="1"/>
    <col min="14366" max="14366" width="11.5703125" style="95" bestFit="1" customWidth="1"/>
    <col min="14367" max="14367" width="15.140625" style="95" bestFit="1" customWidth="1"/>
    <col min="14368" max="14592" width="11.42578125" style="95"/>
    <col min="14593" max="14593" width="2.42578125" style="95" customWidth="1"/>
    <col min="14594" max="14594" width="40" style="95" customWidth="1"/>
    <col min="14595" max="14604" width="13.42578125" style="95" customWidth="1"/>
    <col min="14605" max="14605" width="13.140625" style="95" customWidth="1"/>
    <col min="14606" max="14606" width="13.7109375" style="95" customWidth="1"/>
    <col min="14607" max="14607" width="12.7109375" style="95" customWidth="1"/>
    <col min="14608" max="14608" width="3.7109375" style="95" customWidth="1"/>
    <col min="14609" max="14609" width="4.140625" style="95" customWidth="1"/>
    <col min="14610" max="14610" width="33.5703125" style="95" customWidth="1"/>
    <col min="14611" max="14611" width="12.5703125" style="95" bestFit="1" customWidth="1"/>
    <col min="14612" max="14612" width="13.5703125" style="95" bestFit="1" customWidth="1"/>
    <col min="14613" max="14614" width="12.5703125" style="95" bestFit="1" customWidth="1"/>
    <col min="14615" max="14616" width="12.42578125" style="95" bestFit="1" customWidth="1"/>
    <col min="14617" max="14617" width="13.85546875" style="95" customWidth="1"/>
    <col min="14618" max="14621" width="12.42578125" style="95" customWidth="1"/>
    <col min="14622" max="14622" width="11.5703125" style="95" bestFit="1" customWidth="1"/>
    <col min="14623" max="14623" width="15.140625" style="95" bestFit="1" customWidth="1"/>
    <col min="14624" max="14848" width="11.42578125" style="95"/>
    <col min="14849" max="14849" width="2.42578125" style="95" customWidth="1"/>
    <col min="14850" max="14850" width="40" style="95" customWidth="1"/>
    <col min="14851" max="14860" width="13.42578125" style="95" customWidth="1"/>
    <col min="14861" max="14861" width="13.140625" style="95" customWidth="1"/>
    <col min="14862" max="14862" width="13.7109375" style="95" customWidth="1"/>
    <col min="14863" max="14863" width="12.7109375" style="95" customWidth="1"/>
    <col min="14864" max="14864" width="3.7109375" style="95" customWidth="1"/>
    <col min="14865" max="14865" width="4.140625" style="95" customWidth="1"/>
    <col min="14866" max="14866" width="33.5703125" style="95" customWidth="1"/>
    <col min="14867" max="14867" width="12.5703125" style="95" bestFit="1" customWidth="1"/>
    <col min="14868" max="14868" width="13.5703125" style="95" bestFit="1" customWidth="1"/>
    <col min="14869" max="14870" width="12.5703125" style="95" bestFit="1" customWidth="1"/>
    <col min="14871" max="14872" width="12.42578125" style="95" bestFit="1" customWidth="1"/>
    <col min="14873" max="14873" width="13.85546875" style="95" customWidth="1"/>
    <col min="14874" max="14877" width="12.42578125" style="95" customWidth="1"/>
    <col min="14878" max="14878" width="11.5703125" style="95" bestFit="1" customWidth="1"/>
    <col min="14879" max="14879" width="15.140625" style="95" bestFit="1" customWidth="1"/>
    <col min="14880" max="15104" width="11.42578125" style="95"/>
    <col min="15105" max="15105" width="2.42578125" style="95" customWidth="1"/>
    <col min="15106" max="15106" width="40" style="95" customWidth="1"/>
    <col min="15107" max="15116" width="13.42578125" style="95" customWidth="1"/>
    <col min="15117" max="15117" width="13.140625" style="95" customWidth="1"/>
    <col min="15118" max="15118" width="13.7109375" style="95" customWidth="1"/>
    <col min="15119" max="15119" width="12.7109375" style="95" customWidth="1"/>
    <col min="15120" max="15120" width="3.7109375" style="95" customWidth="1"/>
    <col min="15121" max="15121" width="4.140625" style="95" customWidth="1"/>
    <col min="15122" max="15122" width="33.5703125" style="95" customWidth="1"/>
    <col min="15123" max="15123" width="12.5703125" style="95" bestFit="1" customWidth="1"/>
    <col min="15124" max="15124" width="13.5703125" style="95" bestFit="1" customWidth="1"/>
    <col min="15125" max="15126" width="12.5703125" style="95" bestFit="1" customWidth="1"/>
    <col min="15127" max="15128" width="12.42578125" style="95" bestFit="1" customWidth="1"/>
    <col min="15129" max="15129" width="13.85546875" style="95" customWidth="1"/>
    <col min="15130" max="15133" width="12.42578125" style="95" customWidth="1"/>
    <col min="15134" max="15134" width="11.5703125" style="95" bestFit="1" customWidth="1"/>
    <col min="15135" max="15135" width="15.140625" style="95" bestFit="1" customWidth="1"/>
    <col min="15136" max="15360" width="11.42578125" style="95"/>
    <col min="15361" max="15361" width="2.42578125" style="95" customWidth="1"/>
    <col min="15362" max="15362" width="40" style="95" customWidth="1"/>
    <col min="15363" max="15372" width="13.42578125" style="95" customWidth="1"/>
    <col min="15373" max="15373" width="13.140625" style="95" customWidth="1"/>
    <col min="15374" max="15374" width="13.7109375" style="95" customWidth="1"/>
    <col min="15375" max="15375" width="12.7109375" style="95" customWidth="1"/>
    <col min="15376" max="15376" width="3.7109375" style="95" customWidth="1"/>
    <col min="15377" max="15377" width="4.140625" style="95" customWidth="1"/>
    <col min="15378" max="15378" width="33.5703125" style="95" customWidth="1"/>
    <col min="15379" max="15379" width="12.5703125" style="95" bestFit="1" customWidth="1"/>
    <col min="15380" max="15380" width="13.5703125" style="95" bestFit="1" customWidth="1"/>
    <col min="15381" max="15382" width="12.5703125" style="95" bestFit="1" customWidth="1"/>
    <col min="15383" max="15384" width="12.42578125" style="95" bestFit="1" customWidth="1"/>
    <col min="15385" max="15385" width="13.85546875" style="95" customWidth="1"/>
    <col min="15386" max="15389" width="12.42578125" style="95" customWidth="1"/>
    <col min="15390" max="15390" width="11.5703125" style="95" bestFit="1" customWidth="1"/>
    <col min="15391" max="15391" width="15.140625" style="95" bestFit="1" customWidth="1"/>
    <col min="15392" max="15616" width="11.42578125" style="95"/>
    <col min="15617" max="15617" width="2.42578125" style="95" customWidth="1"/>
    <col min="15618" max="15618" width="40" style="95" customWidth="1"/>
    <col min="15619" max="15628" width="13.42578125" style="95" customWidth="1"/>
    <col min="15629" max="15629" width="13.140625" style="95" customWidth="1"/>
    <col min="15630" max="15630" width="13.7109375" style="95" customWidth="1"/>
    <col min="15631" max="15631" width="12.7109375" style="95" customWidth="1"/>
    <col min="15632" max="15632" width="3.7109375" style="95" customWidth="1"/>
    <col min="15633" max="15633" width="4.140625" style="95" customWidth="1"/>
    <col min="15634" max="15634" width="33.5703125" style="95" customWidth="1"/>
    <col min="15635" max="15635" width="12.5703125" style="95" bestFit="1" customWidth="1"/>
    <col min="15636" max="15636" width="13.5703125" style="95" bestFit="1" customWidth="1"/>
    <col min="15637" max="15638" width="12.5703125" style="95" bestFit="1" customWidth="1"/>
    <col min="15639" max="15640" width="12.42578125" style="95" bestFit="1" customWidth="1"/>
    <col min="15641" max="15641" width="13.85546875" style="95" customWidth="1"/>
    <col min="15642" max="15645" width="12.42578125" style="95" customWidth="1"/>
    <col min="15646" max="15646" width="11.5703125" style="95" bestFit="1" customWidth="1"/>
    <col min="15647" max="15647" width="15.140625" style="95" bestFit="1" customWidth="1"/>
    <col min="15648" max="15872" width="11.42578125" style="95"/>
    <col min="15873" max="15873" width="2.42578125" style="95" customWidth="1"/>
    <col min="15874" max="15874" width="40" style="95" customWidth="1"/>
    <col min="15875" max="15884" width="13.42578125" style="95" customWidth="1"/>
    <col min="15885" max="15885" width="13.140625" style="95" customWidth="1"/>
    <col min="15886" max="15886" width="13.7109375" style="95" customWidth="1"/>
    <col min="15887" max="15887" width="12.7109375" style="95" customWidth="1"/>
    <col min="15888" max="15888" width="3.7109375" style="95" customWidth="1"/>
    <col min="15889" max="15889" width="4.140625" style="95" customWidth="1"/>
    <col min="15890" max="15890" width="33.5703125" style="95" customWidth="1"/>
    <col min="15891" max="15891" width="12.5703125" style="95" bestFit="1" customWidth="1"/>
    <col min="15892" max="15892" width="13.5703125" style="95" bestFit="1" customWidth="1"/>
    <col min="15893" max="15894" width="12.5703125" style="95" bestFit="1" customWidth="1"/>
    <col min="15895" max="15896" width="12.42578125" style="95" bestFit="1" customWidth="1"/>
    <col min="15897" max="15897" width="13.85546875" style="95" customWidth="1"/>
    <col min="15898" max="15901" width="12.42578125" style="95" customWidth="1"/>
    <col min="15902" max="15902" width="11.5703125" style="95" bestFit="1" customWidth="1"/>
    <col min="15903" max="15903" width="15.140625" style="95" bestFit="1" customWidth="1"/>
    <col min="15904" max="16128" width="11.42578125" style="95"/>
    <col min="16129" max="16129" width="2.42578125" style="95" customWidth="1"/>
    <col min="16130" max="16130" width="40" style="95" customWidth="1"/>
    <col min="16131" max="16140" width="13.42578125" style="95" customWidth="1"/>
    <col min="16141" max="16141" width="13.140625" style="95" customWidth="1"/>
    <col min="16142" max="16142" width="13.7109375" style="95" customWidth="1"/>
    <col min="16143" max="16143" width="12.7109375" style="95" customWidth="1"/>
    <col min="16144" max="16144" width="3.7109375" style="95" customWidth="1"/>
    <col min="16145" max="16145" width="4.140625" style="95" customWidth="1"/>
    <col min="16146" max="16146" width="33.5703125" style="95" customWidth="1"/>
    <col min="16147" max="16147" width="12.5703125" style="95" bestFit="1" customWidth="1"/>
    <col min="16148" max="16148" width="13.5703125" style="95" bestFit="1" customWidth="1"/>
    <col min="16149" max="16150" width="12.5703125" style="95" bestFit="1" customWidth="1"/>
    <col min="16151" max="16152" width="12.42578125" style="95" bestFit="1" customWidth="1"/>
    <col min="16153" max="16153" width="13.85546875" style="95" customWidth="1"/>
    <col min="16154" max="16157" width="12.42578125" style="95" customWidth="1"/>
    <col min="16158" max="16158" width="11.5703125" style="95" bestFit="1" customWidth="1"/>
    <col min="16159" max="16159" width="15.140625" style="95" bestFit="1" customWidth="1"/>
    <col min="16160" max="16384" width="11.42578125" style="95"/>
  </cols>
  <sheetData>
    <row r="1" spans="1:31" x14ac:dyDescent="0.25">
      <c r="B1" s="145" t="s">
        <v>96</v>
      </c>
      <c r="R1" s="145" t="str">
        <f>+B1</f>
        <v>AUTORIDAD DE FISCALIZACION DE ELECTRICIDAD Y TECNOLOGÍA NUCLEAR (AETN)</v>
      </c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</row>
    <row r="2" spans="1:31" x14ac:dyDescent="0.25">
      <c r="B2" s="347" t="s">
        <v>168</v>
      </c>
      <c r="C2" s="349"/>
      <c r="D2" s="349"/>
      <c r="E2" s="349"/>
      <c r="F2" s="349"/>
      <c r="G2" s="153"/>
      <c r="H2" s="153"/>
      <c r="I2" s="153"/>
      <c r="J2" s="153"/>
      <c r="K2" s="153"/>
      <c r="L2" s="153"/>
      <c r="M2" s="153"/>
      <c r="N2" s="153"/>
      <c r="O2" s="153"/>
      <c r="R2" s="347" t="str">
        <f>+B2</f>
        <v>CRE - (Sistema A.Integrada)</v>
      </c>
      <c r="S2" s="349"/>
      <c r="T2" s="349"/>
      <c r="U2" s="349"/>
      <c r="V2" s="349"/>
      <c r="W2" s="155"/>
      <c r="X2" s="155"/>
      <c r="Y2" s="155"/>
      <c r="Z2" s="155"/>
      <c r="AA2" s="155"/>
      <c r="AB2" s="155"/>
      <c r="AC2" s="155"/>
      <c r="AD2" s="155"/>
      <c r="AE2" s="153"/>
    </row>
    <row r="3" spans="1:31" x14ac:dyDescent="0.25">
      <c r="B3" s="154" t="str">
        <f>+'ENDE DEORURO'!B3</f>
        <v>CONSOLIDADO - con IVA</v>
      </c>
      <c r="C3" s="342"/>
      <c r="D3" s="342"/>
      <c r="E3" s="342"/>
      <c r="F3" s="342"/>
      <c r="G3" s="342"/>
      <c r="H3" s="153"/>
      <c r="I3" s="153"/>
      <c r="J3" s="153"/>
      <c r="K3" s="153"/>
      <c r="L3" s="153"/>
      <c r="M3" s="153"/>
      <c r="N3" s="153"/>
      <c r="O3" s="153"/>
      <c r="R3" s="347" t="str">
        <f>+'ENDE DEORURO'!R3:T3</f>
        <v>CONSOLIDADO - sin IVA</v>
      </c>
      <c r="S3" s="349"/>
      <c r="T3" s="349"/>
      <c r="U3" s="349"/>
      <c r="V3" s="349"/>
      <c r="W3" s="155"/>
      <c r="X3" s="155"/>
      <c r="Y3" s="155"/>
      <c r="Z3" s="155"/>
      <c r="AA3" s="155"/>
      <c r="AB3" s="155"/>
      <c r="AC3" s="155"/>
      <c r="AD3" s="155"/>
      <c r="AE3" s="153"/>
    </row>
    <row r="4" spans="1:31" x14ac:dyDescent="0.25">
      <c r="B4" s="154" t="str">
        <f>+'ENDE DEORURO'!B4:D4</f>
        <v>ESTADÍSTICAS GESTIÓN 2025</v>
      </c>
      <c r="C4" s="342"/>
      <c r="D4" s="342"/>
      <c r="E4" s="342"/>
      <c r="F4" s="342"/>
      <c r="G4" s="153"/>
      <c r="H4" s="153"/>
      <c r="I4" s="153"/>
      <c r="J4" s="153"/>
      <c r="K4" s="153"/>
      <c r="L4" s="153"/>
      <c r="M4" s="153"/>
      <c r="N4" s="153"/>
      <c r="O4" s="153"/>
      <c r="R4" s="347" t="str">
        <f>+B4</f>
        <v>ESTADÍSTICAS GESTIÓN 2025</v>
      </c>
      <c r="S4" s="349"/>
      <c r="T4" s="349"/>
      <c r="U4" s="349"/>
      <c r="V4" s="349"/>
      <c r="W4" s="155"/>
      <c r="X4" s="155"/>
      <c r="Y4" s="155"/>
      <c r="Z4" s="155"/>
      <c r="AA4" s="155"/>
      <c r="AB4" s="155"/>
      <c r="AC4" s="155"/>
      <c r="AD4" s="155"/>
      <c r="AE4" s="153"/>
    </row>
    <row r="5" spans="1:31" x14ac:dyDescent="0.25"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</row>
    <row r="6" spans="1:31" x14ac:dyDescent="0.25">
      <c r="B6" s="145" t="s">
        <v>157</v>
      </c>
      <c r="R6" s="152" t="str">
        <f>+B6</f>
        <v>NÚMERO DE CONSUMIDORES</v>
      </c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</row>
    <row r="7" spans="1:31" x14ac:dyDescent="0.25"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</row>
    <row r="8" spans="1:31" x14ac:dyDescent="0.25">
      <c r="B8" s="170" t="s">
        <v>26</v>
      </c>
      <c r="C8" s="178" t="s">
        <v>2</v>
      </c>
      <c r="D8" s="146" t="s">
        <v>3</v>
      </c>
      <c r="E8" s="146" t="s">
        <v>4</v>
      </c>
      <c r="F8" s="146" t="s">
        <v>5</v>
      </c>
      <c r="G8" s="146" t="s">
        <v>6</v>
      </c>
      <c r="H8" s="146" t="s">
        <v>7</v>
      </c>
      <c r="I8" s="146" t="s">
        <v>8</v>
      </c>
      <c r="J8" s="146" t="s">
        <v>9</v>
      </c>
      <c r="K8" s="146" t="s">
        <v>10</v>
      </c>
      <c r="L8" s="146" t="s">
        <v>11</v>
      </c>
      <c r="M8" s="146" t="s">
        <v>12</v>
      </c>
      <c r="N8" s="146" t="s">
        <v>13</v>
      </c>
      <c r="O8" s="147" t="s">
        <v>14</v>
      </c>
      <c r="R8" s="170" t="s">
        <v>26</v>
      </c>
      <c r="S8" s="178" t="s">
        <v>2</v>
      </c>
      <c r="T8" s="146" t="s">
        <v>3</v>
      </c>
      <c r="U8" s="146" t="s">
        <v>4</v>
      </c>
      <c r="V8" s="146" t="s">
        <v>5</v>
      </c>
      <c r="W8" s="146" t="s">
        <v>6</v>
      </c>
      <c r="X8" s="146" t="s">
        <v>7</v>
      </c>
      <c r="Y8" s="146" t="s">
        <v>8</v>
      </c>
      <c r="Z8" s="146" t="s">
        <v>9</v>
      </c>
      <c r="AA8" s="146" t="s">
        <v>10</v>
      </c>
      <c r="AB8" s="146" t="s">
        <v>11</v>
      </c>
      <c r="AC8" s="146" t="s">
        <v>12</v>
      </c>
      <c r="AD8" s="146" t="s">
        <v>13</v>
      </c>
      <c r="AE8" s="147" t="s">
        <v>14</v>
      </c>
    </row>
    <row r="9" spans="1:31" s="175" customFormat="1" x14ac:dyDescent="0.25">
      <c r="A9" s="270"/>
      <c r="B9" s="271" t="s">
        <v>17</v>
      </c>
      <c r="C9" s="272">
        <f>+'[118]CONSOLIDADO (2)'!C9</f>
        <v>649464</v>
      </c>
      <c r="D9" s="272">
        <f>+'[118]CONSOLIDADO (2)'!D9</f>
        <v>651405</v>
      </c>
      <c r="E9" s="272">
        <f>+'[118]CONSOLIDADO (2)'!E9</f>
        <v>653152</v>
      </c>
      <c r="F9" s="272">
        <f>+'[118]CONSOLIDADO (2)'!F9</f>
        <v>654681</v>
      </c>
      <c r="G9" s="272">
        <f>+'[118]CONSOLIDADO (2)'!G9</f>
        <v>0</v>
      </c>
      <c r="H9" s="272">
        <f>+'[118]CONSOLIDADO (2)'!H9</f>
        <v>0</v>
      </c>
      <c r="I9" s="272">
        <f>+'[118]CONSOLIDADO (2)'!I9</f>
        <v>0</v>
      </c>
      <c r="J9" s="272">
        <f>+'[118]CONSOLIDADO (2)'!J9</f>
        <v>0</v>
      </c>
      <c r="K9" s="272">
        <f>+'[118]CONSOLIDADO (2)'!K9</f>
        <v>0</v>
      </c>
      <c r="L9" s="272">
        <f>+'[118]CONSOLIDADO (2)'!L9</f>
        <v>0</v>
      </c>
      <c r="M9" s="272">
        <f>+'[118]CONSOLIDADO (2)'!M9</f>
        <v>0</v>
      </c>
      <c r="N9" s="272">
        <f>+'[118]CONSOLIDADO (2)'!N9</f>
        <v>0</v>
      </c>
      <c r="O9" s="96">
        <f>+N9</f>
        <v>0</v>
      </c>
      <c r="R9" s="220" t="str">
        <f>+B9</f>
        <v>Residencial</v>
      </c>
      <c r="S9" s="144">
        <f>+C9</f>
        <v>649464</v>
      </c>
      <c r="T9" s="144">
        <f t="shared" ref="T9:AD14" si="0">+D9</f>
        <v>651405</v>
      </c>
      <c r="U9" s="144">
        <f t="shared" si="0"/>
        <v>653152</v>
      </c>
      <c r="V9" s="144">
        <f t="shared" si="0"/>
        <v>654681</v>
      </c>
      <c r="W9" s="144">
        <f t="shared" si="0"/>
        <v>0</v>
      </c>
      <c r="X9" s="144">
        <f t="shared" si="0"/>
        <v>0</v>
      </c>
      <c r="Y9" s="144">
        <f t="shared" si="0"/>
        <v>0</v>
      </c>
      <c r="Z9" s="144">
        <f t="shared" si="0"/>
        <v>0</v>
      </c>
      <c r="AA9" s="144">
        <f t="shared" si="0"/>
        <v>0</v>
      </c>
      <c r="AB9" s="144">
        <f t="shared" si="0"/>
        <v>0</v>
      </c>
      <c r="AC9" s="144">
        <f t="shared" si="0"/>
        <v>0</v>
      </c>
      <c r="AD9" s="144">
        <f t="shared" si="0"/>
        <v>0</v>
      </c>
      <c r="AE9" s="96">
        <f>+AD9</f>
        <v>0</v>
      </c>
    </row>
    <row r="10" spans="1:31" s="175" customFormat="1" x14ac:dyDescent="0.25">
      <c r="A10" s="270"/>
      <c r="B10" s="271" t="s">
        <v>18</v>
      </c>
      <c r="C10" s="272">
        <f>+'[118]CONSOLIDADO (2)'!C10</f>
        <v>70270</v>
      </c>
      <c r="D10" s="272">
        <f>+'[118]CONSOLIDADO (2)'!D10</f>
        <v>70511</v>
      </c>
      <c r="E10" s="272">
        <f>+'[118]CONSOLIDADO (2)'!E10</f>
        <v>70646</v>
      </c>
      <c r="F10" s="272">
        <f>+'[118]CONSOLIDADO (2)'!F10</f>
        <v>70785</v>
      </c>
      <c r="G10" s="272">
        <f>+'[118]CONSOLIDADO (2)'!G10</f>
        <v>0</v>
      </c>
      <c r="H10" s="272">
        <f>+'[118]CONSOLIDADO (2)'!H10</f>
        <v>0</v>
      </c>
      <c r="I10" s="272">
        <f>+'[118]CONSOLIDADO (2)'!I10</f>
        <v>0</v>
      </c>
      <c r="J10" s="272">
        <f>+'[118]CONSOLIDADO (2)'!J10</f>
        <v>0</v>
      </c>
      <c r="K10" s="272">
        <f>+'[118]CONSOLIDADO (2)'!K10</f>
        <v>0</v>
      </c>
      <c r="L10" s="272">
        <f>+'[118]CONSOLIDADO (2)'!L10</f>
        <v>0</v>
      </c>
      <c r="M10" s="272">
        <f>+'[118]CONSOLIDADO (2)'!M10</f>
        <v>0</v>
      </c>
      <c r="N10" s="272">
        <f>+'[118]CONSOLIDADO (2)'!N10</f>
        <v>0</v>
      </c>
      <c r="O10" s="96">
        <f t="shared" ref="O10:O14" si="1">+N10</f>
        <v>0</v>
      </c>
      <c r="R10" s="220" t="str">
        <f t="shared" ref="R10:S14" si="2">+B10</f>
        <v>General</v>
      </c>
      <c r="S10" s="144">
        <f t="shared" si="2"/>
        <v>70270</v>
      </c>
      <c r="T10" s="144">
        <f t="shared" si="0"/>
        <v>70511</v>
      </c>
      <c r="U10" s="144">
        <f t="shared" si="0"/>
        <v>70646</v>
      </c>
      <c r="V10" s="144">
        <f t="shared" si="0"/>
        <v>70785</v>
      </c>
      <c r="W10" s="144">
        <f t="shared" si="0"/>
        <v>0</v>
      </c>
      <c r="X10" s="144">
        <f t="shared" si="0"/>
        <v>0</v>
      </c>
      <c r="Y10" s="144">
        <f t="shared" si="0"/>
        <v>0</v>
      </c>
      <c r="Z10" s="144">
        <f t="shared" si="0"/>
        <v>0</v>
      </c>
      <c r="AA10" s="144">
        <f t="shared" si="0"/>
        <v>0</v>
      </c>
      <c r="AB10" s="144">
        <f t="shared" si="0"/>
        <v>0</v>
      </c>
      <c r="AC10" s="144">
        <f t="shared" si="0"/>
        <v>0</v>
      </c>
      <c r="AD10" s="144">
        <f t="shared" si="0"/>
        <v>0</v>
      </c>
      <c r="AE10" s="96">
        <f t="shared" ref="AE10:AE14" si="3">+AD10</f>
        <v>0</v>
      </c>
    </row>
    <row r="11" spans="1:31" s="175" customFormat="1" x14ac:dyDescent="0.25">
      <c r="A11" s="270"/>
      <c r="B11" s="271" t="s">
        <v>19</v>
      </c>
      <c r="C11" s="272">
        <f>+'[118]CONSOLIDADO (2)'!C11</f>
        <v>4442</v>
      </c>
      <c r="D11" s="272">
        <f>+'[118]CONSOLIDADO (2)'!D11</f>
        <v>4465</v>
      </c>
      <c r="E11" s="272">
        <f>+'[118]CONSOLIDADO (2)'!E11</f>
        <v>4531</v>
      </c>
      <c r="F11" s="272">
        <f>+'[118]CONSOLIDADO (2)'!F11</f>
        <v>4558</v>
      </c>
      <c r="G11" s="272">
        <f>+'[118]CONSOLIDADO (2)'!G11</f>
        <v>0</v>
      </c>
      <c r="H11" s="272">
        <f>+'[118]CONSOLIDADO (2)'!H11</f>
        <v>0</v>
      </c>
      <c r="I11" s="272">
        <f>+'[118]CONSOLIDADO (2)'!I11</f>
        <v>0</v>
      </c>
      <c r="J11" s="272">
        <f>+'[118]CONSOLIDADO (2)'!J11</f>
        <v>0</v>
      </c>
      <c r="K11" s="272">
        <f>+'[118]CONSOLIDADO (2)'!K11</f>
        <v>0</v>
      </c>
      <c r="L11" s="272">
        <f>+'[118]CONSOLIDADO (2)'!L11</f>
        <v>0</v>
      </c>
      <c r="M11" s="272">
        <f>+'[118]CONSOLIDADO (2)'!M11</f>
        <v>0</v>
      </c>
      <c r="N11" s="272">
        <f>+'[118]CONSOLIDADO (2)'!N11</f>
        <v>0</v>
      </c>
      <c r="O11" s="96">
        <f t="shared" si="1"/>
        <v>0</v>
      </c>
      <c r="R11" s="220" t="str">
        <f t="shared" si="2"/>
        <v>Industrial</v>
      </c>
      <c r="S11" s="144">
        <f t="shared" si="2"/>
        <v>4442</v>
      </c>
      <c r="T11" s="144">
        <f t="shared" si="0"/>
        <v>4465</v>
      </c>
      <c r="U11" s="144">
        <f t="shared" si="0"/>
        <v>4531</v>
      </c>
      <c r="V11" s="144">
        <f t="shared" si="0"/>
        <v>4558</v>
      </c>
      <c r="W11" s="144">
        <f t="shared" si="0"/>
        <v>0</v>
      </c>
      <c r="X11" s="144">
        <f t="shared" si="0"/>
        <v>0</v>
      </c>
      <c r="Y11" s="144">
        <f t="shared" si="0"/>
        <v>0</v>
      </c>
      <c r="Z11" s="144">
        <f t="shared" si="0"/>
        <v>0</v>
      </c>
      <c r="AA11" s="144">
        <f t="shared" si="0"/>
        <v>0</v>
      </c>
      <c r="AB11" s="144">
        <f t="shared" si="0"/>
        <v>0</v>
      </c>
      <c r="AC11" s="144">
        <f t="shared" si="0"/>
        <v>0</v>
      </c>
      <c r="AD11" s="144">
        <f t="shared" si="0"/>
        <v>0</v>
      </c>
      <c r="AE11" s="96">
        <f t="shared" si="3"/>
        <v>0</v>
      </c>
    </row>
    <row r="12" spans="1:31" s="175" customFormat="1" x14ac:dyDescent="0.25">
      <c r="A12" s="270"/>
      <c r="B12" s="271" t="s">
        <v>20</v>
      </c>
      <c r="C12" s="272"/>
      <c r="D12" s="272"/>
      <c r="E12" s="272"/>
      <c r="F12" s="272"/>
      <c r="G12" s="272"/>
      <c r="H12" s="272"/>
      <c r="I12" s="272"/>
      <c r="J12" s="272"/>
      <c r="K12" s="272"/>
      <c r="L12" s="272"/>
      <c r="M12" s="272"/>
      <c r="N12" s="272"/>
      <c r="O12" s="96"/>
      <c r="R12" s="220" t="str">
        <f t="shared" si="2"/>
        <v>Mineria</v>
      </c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96"/>
    </row>
    <row r="13" spans="1:31" s="175" customFormat="1" x14ac:dyDescent="0.25">
      <c r="A13" s="270"/>
      <c r="B13" s="271" t="s">
        <v>121</v>
      </c>
      <c r="C13" s="272">
        <f>+'[118]CONSOLIDADO (2)'!C13</f>
        <v>2231</v>
      </c>
      <c r="D13" s="272">
        <f>+'[118]CONSOLIDADO (2)'!D13</f>
        <v>2294</v>
      </c>
      <c r="E13" s="272">
        <f>+'[118]CONSOLIDADO (2)'!E13</f>
        <v>2308</v>
      </c>
      <c r="F13" s="272">
        <f>+'[118]CONSOLIDADO (2)'!F13</f>
        <v>2310</v>
      </c>
      <c r="G13" s="272">
        <f>+'[118]CONSOLIDADO (2)'!G13</f>
        <v>0</v>
      </c>
      <c r="H13" s="272">
        <f>+'[118]CONSOLIDADO (2)'!H13</f>
        <v>0</v>
      </c>
      <c r="I13" s="272">
        <f>+'[118]CONSOLIDADO (2)'!I13</f>
        <v>0</v>
      </c>
      <c r="J13" s="272">
        <f>+'[118]CONSOLIDADO (2)'!J13</f>
        <v>0</v>
      </c>
      <c r="K13" s="272">
        <f>+'[118]CONSOLIDADO (2)'!K13</f>
        <v>0</v>
      </c>
      <c r="L13" s="272">
        <f>+'[118]CONSOLIDADO (2)'!L13</f>
        <v>0</v>
      </c>
      <c r="M13" s="272">
        <f>+'[118]CONSOLIDADO (2)'!M13</f>
        <v>0</v>
      </c>
      <c r="N13" s="272">
        <f>+'[118]CONSOLIDADO (2)'!N13</f>
        <v>0</v>
      </c>
      <c r="O13" s="96">
        <f t="shared" si="1"/>
        <v>0</v>
      </c>
      <c r="R13" s="220" t="str">
        <f t="shared" si="2"/>
        <v>A.Público</v>
      </c>
      <c r="S13" s="144">
        <f t="shared" si="2"/>
        <v>2231</v>
      </c>
      <c r="T13" s="144">
        <f t="shared" si="0"/>
        <v>2294</v>
      </c>
      <c r="U13" s="144">
        <f t="shared" si="0"/>
        <v>2308</v>
      </c>
      <c r="V13" s="144">
        <f t="shared" si="0"/>
        <v>2310</v>
      </c>
      <c r="W13" s="144">
        <f t="shared" si="0"/>
        <v>0</v>
      </c>
      <c r="X13" s="144">
        <f t="shared" si="0"/>
        <v>0</v>
      </c>
      <c r="Y13" s="144">
        <f t="shared" si="0"/>
        <v>0</v>
      </c>
      <c r="Z13" s="144">
        <f t="shared" si="0"/>
        <v>0</v>
      </c>
      <c r="AA13" s="144">
        <f t="shared" si="0"/>
        <v>0</v>
      </c>
      <c r="AB13" s="144">
        <f t="shared" si="0"/>
        <v>0</v>
      </c>
      <c r="AC13" s="144">
        <f t="shared" si="0"/>
        <v>0</v>
      </c>
      <c r="AD13" s="144">
        <f t="shared" si="0"/>
        <v>0</v>
      </c>
      <c r="AE13" s="96">
        <f t="shared" si="3"/>
        <v>0</v>
      </c>
    </row>
    <row r="14" spans="1:31" s="175" customFormat="1" x14ac:dyDescent="0.25">
      <c r="A14" s="270"/>
      <c r="B14" s="271" t="s">
        <v>22</v>
      </c>
      <c r="C14" s="272">
        <f>+'[118]CONSOLIDADO (2)'!C14</f>
        <v>124</v>
      </c>
      <c r="D14" s="272">
        <f>+'[118]CONSOLIDADO (2)'!D14</f>
        <v>125</v>
      </c>
      <c r="E14" s="272">
        <f>+'[118]CONSOLIDADO (2)'!E14</f>
        <v>125</v>
      </c>
      <c r="F14" s="272">
        <f>+'[118]CONSOLIDADO (2)'!F14</f>
        <v>126</v>
      </c>
      <c r="G14" s="272">
        <f>+'[118]CONSOLIDADO (2)'!G14</f>
        <v>0</v>
      </c>
      <c r="H14" s="272">
        <f>+'[118]CONSOLIDADO (2)'!H14</f>
        <v>0</v>
      </c>
      <c r="I14" s="272">
        <f>+'[118]CONSOLIDADO (2)'!I14</f>
        <v>0</v>
      </c>
      <c r="J14" s="272">
        <f>+'[118]CONSOLIDADO (2)'!J14</f>
        <v>0</v>
      </c>
      <c r="K14" s="272">
        <f>+'[118]CONSOLIDADO (2)'!K14</f>
        <v>0</v>
      </c>
      <c r="L14" s="272">
        <f>+'[118]CONSOLIDADO (2)'!L14</f>
        <v>0</v>
      </c>
      <c r="M14" s="272">
        <f>+'[118]CONSOLIDADO (2)'!M14</f>
        <v>0</v>
      </c>
      <c r="N14" s="272">
        <f>+'[118]CONSOLIDADO (2)'!N14</f>
        <v>0</v>
      </c>
      <c r="O14" s="96">
        <f t="shared" si="1"/>
        <v>0</v>
      </c>
      <c r="R14" s="220" t="str">
        <f t="shared" si="2"/>
        <v>Otros</v>
      </c>
      <c r="S14" s="144">
        <f t="shared" si="2"/>
        <v>124</v>
      </c>
      <c r="T14" s="144">
        <f t="shared" si="0"/>
        <v>125</v>
      </c>
      <c r="U14" s="144">
        <f t="shared" si="0"/>
        <v>125</v>
      </c>
      <c r="V14" s="144">
        <f t="shared" si="0"/>
        <v>126</v>
      </c>
      <c r="W14" s="144">
        <f t="shared" si="0"/>
        <v>0</v>
      </c>
      <c r="X14" s="144">
        <f t="shared" si="0"/>
        <v>0</v>
      </c>
      <c r="Y14" s="144">
        <f t="shared" si="0"/>
        <v>0</v>
      </c>
      <c r="Z14" s="144">
        <f t="shared" si="0"/>
        <v>0</v>
      </c>
      <c r="AA14" s="144">
        <f t="shared" si="0"/>
        <v>0</v>
      </c>
      <c r="AB14" s="144">
        <f t="shared" si="0"/>
        <v>0</v>
      </c>
      <c r="AC14" s="144">
        <f t="shared" si="0"/>
        <v>0</v>
      </c>
      <c r="AD14" s="144">
        <f t="shared" si="0"/>
        <v>0</v>
      </c>
      <c r="AE14" s="96">
        <f t="shared" si="3"/>
        <v>0</v>
      </c>
    </row>
    <row r="15" spans="1:31" s="175" customFormat="1" x14ac:dyDescent="0.25">
      <c r="B15" s="31" t="s">
        <v>14</v>
      </c>
      <c r="C15" s="179">
        <f t="shared" ref="C15:O15" si="4">SUM(C9:C14)</f>
        <v>726531</v>
      </c>
      <c r="D15" s="179">
        <f t="shared" ref="D15:N15" si="5">SUM(D9:D14)</f>
        <v>728800</v>
      </c>
      <c r="E15" s="179">
        <f t="shared" si="5"/>
        <v>730762</v>
      </c>
      <c r="F15" s="179">
        <f t="shared" ref="F15:N15" si="6">SUM(F9:F14)</f>
        <v>732460</v>
      </c>
      <c r="G15" s="179">
        <f t="shared" ref="G15:N15" si="7">SUM(G9:G14)</f>
        <v>0</v>
      </c>
      <c r="H15" s="179">
        <f t="shared" si="7"/>
        <v>0</v>
      </c>
      <c r="I15" s="179">
        <f t="shared" ref="I15:N15" si="8">SUM(I9:I14)</f>
        <v>0</v>
      </c>
      <c r="J15" s="179">
        <f t="shared" ref="J15:N15" si="9">SUM(J9:J14)</f>
        <v>0</v>
      </c>
      <c r="K15" s="179">
        <f t="shared" si="9"/>
        <v>0</v>
      </c>
      <c r="L15" s="179">
        <f t="shared" ref="L15:N15" si="10">SUM(L9:L14)</f>
        <v>0</v>
      </c>
      <c r="M15" s="179">
        <f t="shared" ref="M15:N15" si="11">SUM(M9:M14)</f>
        <v>0</v>
      </c>
      <c r="N15" s="179">
        <f t="shared" si="11"/>
        <v>0</v>
      </c>
      <c r="O15" s="31">
        <f t="shared" si="4"/>
        <v>0</v>
      </c>
      <c r="R15" s="31" t="s">
        <v>14</v>
      </c>
      <c r="S15" s="179">
        <f t="shared" ref="S15:AE15" si="12">SUM(S9:S14)</f>
        <v>726531</v>
      </c>
      <c r="T15" s="30">
        <f t="shared" si="12"/>
        <v>728800</v>
      </c>
      <c r="U15" s="30">
        <f t="shared" si="12"/>
        <v>730762</v>
      </c>
      <c r="V15" s="30">
        <f t="shared" si="12"/>
        <v>732460</v>
      </c>
      <c r="W15" s="30">
        <f t="shared" si="12"/>
        <v>0</v>
      </c>
      <c r="X15" s="30">
        <f t="shared" si="12"/>
        <v>0</v>
      </c>
      <c r="Y15" s="30">
        <f t="shared" si="12"/>
        <v>0</v>
      </c>
      <c r="Z15" s="30">
        <f t="shared" si="12"/>
        <v>0</v>
      </c>
      <c r="AA15" s="30">
        <f t="shared" si="12"/>
        <v>0</v>
      </c>
      <c r="AB15" s="30">
        <f t="shared" si="12"/>
        <v>0</v>
      </c>
      <c r="AC15" s="30">
        <f t="shared" si="12"/>
        <v>0</v>
      </c>
      <c r="AD15" s="30">
        <f t="shared" si="12"/>
        <v>0</v>
      </c>
      <c r="AE15" s="31">
        <f t="shared" si="12"/>
        <v>0</v>
      </c>
    </row>
    <row r="17" spans="2:31" x14ac:dyDescent="0.25">
      <c r="B17" s="145" t="s">
        <v>40</v>
      </c>
      <c r="R17" s="145" t="s">
        <v>40</v>
      </c>
      <c r="AD17" s="343"/>
    </row>
    <row r="19" spans="2:31" x14ac:dyDescent="0.25">
      <c r="B19" s="170" t="s">
        <v>26</v>
      </c>
      <c r="C19" s="178" t="s">
        <v>2</v>
      </c>
      <c r="D19" s="178" t="s">
        <v>3</v>
      </c>
      <c r="E19" s="178" t="s">
        <v>4</v>
      </c>
      <c r="F19" s="178" t="s">
        <v>5</v>
      </c>
      <c r="G19" s="178" t="s">
        <v>6</v>
      </c>
      <c r="H19" s="178" t="s">
        <v>7</v>
      </c>
      <c r="I19" s="178" t="s">
        <v>8</v>
      </c>
      <c r="J19" s="178" t="s">
        <v>9</v>
      </c>
      <c r="K19" s="178" t="s">
        <v>10</v>
      </c>
      <c r="L19" s="178" t="s">
        <v>11</v>
      </c>
      <c r="M19" s="178" t="s">
        <v>12</v>
      </c>
      <c r="N19" s="178" t="s">
        <v>13</v>
      </c>
      <c r="O19" s="147" t="s">
        <v>24</v>
      </c>
      <c r="R19" s="170" t="s">
        <v>26</v>
      </c>
      <c r="S19" s="178" t="s">
        <v>2</v>
      </c>
      <c r="T19" s="146" t="s">
        <v>3</v>
      </c>
      <c r="U19" s="146" t="s">
        <v>4</v>
      </c>
      <c r="V19" s="146" t="s">
        <v>5</v>
      </c>
      <c r="W19" s="146" t="s">
        <v>6</v>
      </c>
      <c r="X19" s="146" t="s">
        <v>7</v>
      </c>
      <c r="Y19" s="146" t="s">
        <v>8</v>
      </c>
      <c r="Z19" s="146" t="s">
        <v>9</v>
      </c>
      <c r="AA19" s="146" t="s">
        <v>10</v>
      </c>
      <c r="AB19" s="146" t="s">
        <v>11</v>
      </c>
      <c r="AC19" s="146" t="s">
        <v>12</v>
      </c>
      <c r="AD19" s="146" t="s">
        <v>13</v>
      </c>
      <c r="AE19" s="147" t="s">
        <v>14</v>
      </c>
    </row>
    <row r="20" spans="2:31" x14ac:dyDescent="0.25">
      <c r="B20" s="341" t="s">
        <v>17</v>
      </c>
      <c r="C20" s="169">
        <f>+'[118]CONSOLIDADO (2)'!C20</f>
        <v>146971.70400000006</v>
      </c>
      <c r="D20" s="169">
        <f>+'[118]CONSOLIDADO (2)'!D20</f>
        <v>156912.96799999979</v>
      </c>
      <c r="E20" s="169">
        <f>+'[118]CONSOLIDADO (2)'!E20</f>
        <v>144509.701</v>
      </c>
      <c r="F20" s="169">
        <f>+'[118]CONSOLIDADO (2)'!F20</f>
        <v>116528.03899999998</v>
      </c>
      <c r="G20" s="169">
        <f>+'[118]CONSOLIDADO (2)'!G20</f>
        <v>0</v>
      </c>
      <c r="H20" s="169">
        <f>+'[118]CONSOLIDADO (2)'!H20</f>
        <v>0</v>
      </c>
      <c r="I20" s="169">
        <f>+'[118]CONSOLIDADO (2)'!I20</f>
        <v>0</v>
      </c>
      <c r="J20" s="169">
        <f>+'[118]CONSOLIDADO (2)'!J20</f>
        <v>0</v>
      </c>
      <c r="K20" s="169">
        <f>+'[118]CONSOLIDADO (2)'!K20</f>
        <v>0</v>
      </c>
      <c r="L20" s="169">
        <f>+'[118]CONSOLIDADO (2)'!L20</f>
        <v>0</v>
      </c>
      <c r="M20" s="169">
        <f>+'[118]CONSOLIDADO (2)'!M20</f>
        <v>0</v>
      </c>
      <c r="N20" s="169">
        <f>+'[118]CONSOLIDADO (2)'!N20</f>
        <v>0</v>
      </c>
      <c r="O20" s="148">
        <f>SUM(C20:N20)</f>
        <v>564922.41199999978</v>
      </c>
      <c r="R20" s="115" t="str">
        <f>+B20</f>
        <v>Residencial</v>
      </c>
      <c r="S20" s="98">
        <f>+C20</f>
        <v>146971.70400000006</v>
      </c>
      <c r="T20" s="98">
        <f>+D20</f>
        <v>156912.96799999979</v>
      </c>
      <c r="U20" s="98">
        <f>+E20</f>
        <v>144509.701</v>
      </c>
      <c r="V20" s="98">
        <f t="shared" ref="V20:AD25" si="13">+F20</f>
        <v>116528.03899999998</v>
      </c>
      <c r="W20" s="98">
        <f t="shared" si="13"/>
        <v>0</v>
      </c>
      <c r="X20" s="98">
        <f t="shared" si="13"/>
        <v>0</v>
      </c>
      <c r="Y20" s="98">
        <f t="shared" si="13"/>
        <v>0</v>
      </c>
      <c r="Z20" s="98">
        <f t="shared" si="13"/>
        <v>0</v>
      </c>
      <c r="AA20" s="98">
        <f t="shared" si="13"/>
        <v>0</v>
      </c>
      <c r="AB20" s="98">
        <f t="shared" si="13"/>
        <v>0</v>
      </c>
      <c r="AC20" s="98">
        <f t="shared" si="13"/>
        <v>0</v>
      </c>
      <c r="AD20" s="98">
        <f t="shared" si="13"/>
        <v>0</v>
      </c>
      <c r="AE20" s="148">
        <f>SUM(S20:AD20)</f>
        <v>564922.41199999978</v>
      </c>
    </row>
    <row r="21" spans="2:31" x14ac:dyDescent="0.25">
      <c r="B21" s="341" t="s">
        <v>18</v>
      </c>
      <c r="C21" s="169">
        <f>+'[118]CONSOLIDADO (2)'!C21</f>
        <v>86994.201000000001</v>
      </c>
      <c r="D21" s="169">
        <f>+'[118]CONSOLIDADO (2)'!D21</f>
        <v>92548.002000000037</v>
      </c>
      <c r="E21" s="169">
        <f>+'[118]CONSOLIDADO (2)'!E21</f>
        <v>89329.710999999996</v>
      </c>
      <c r="F21" s="169">
        <f>+'[118]CONSOLIDADO (2)'!F21</f>
        <v>78727.897999999986</v>
      </c>
      <c r="G21" s="169">
        <f>+'[118]CONSOLIDADO (2)'!G21</f>
        <v>0</v>
      </c>
      <c r="H21" s="169">
        <f>+'[118]CONSOLIDADO (2)'!H21</f>
        <v>0</v>
      </c>
      <c r="I21" s="169">
        <f>+'[118]CONSOLIDADO (2)'!I21</f>
        <v>0</v>
      </c>
      <c r="J21" s="169">
        <f>+'[118]CONSOLIDADO (2)'!J21</f>
        <v>0</v>
      </c>
      <c r="K21" s="169">
        <f>+'[118]CONSOLIDADO (2)'!K21</f>
        <v>0</v>
      </c>
      <c r="L21" s="169">
        <f>+'[118]CONSOLIDADO (2)'!L21</f>
        <v>0</v>
      </c>
      <c r="M21" s="169">
        <f>+'[118]CONSOLIDADO (2)'!M21</f>
        <v>0</v>
      </c>
      <c r="N21" s="169">
        <f>+'[118]CONSOLIDADO (2)'!N21</f>
        <v>0</v>
      </c>
      <c r="O21" s="148">
        <f t="shared" ref="O21:O25" si="14">SUM(C21:N21)</f>
        <v>347599.81200000003</v>
      </c>
      <c r="R21" s="115" t="str">
        <f t="shared" ref="R21:U25" si="15">+B21</f>
        <v>General</v>
      </c>
      <c r="S21" s="98">
        <f t="shared" si="15"/>
        <v>86994.201000000001</v>
      </c>
      <c r="T21" s="98">
        <f t="shared" si="15"/>
        <v>92548.002000000037</v>
      </c>
      <c r="U21" s="98">
        <f>+E21</f>
        <v>89329.710999999996</v>
      </c>
      <c r="V21" s="98">
        <f t="shared" si="13"/>
        <v>78727.897999999986</v>
      </c>
      <c r="W21" s="98">
        <f t="shared" si="13"/>
        <v>0</v>
      </c>
      <c r="X21" s="98">
        <f t="shared" si="13"/>
        <v>0</v>
      </c>
      <c r="Y21" s="98">
        <f t="shared" si="13"/>
        <v>0</v>
      </c>
      <c r="Z21" s="98">
        <f t="shared" si="13"/>
        <v>0</v>
      </c>
      <c r="AA21" s="98">
        <f t="shared" si="13"/>
        <v>0</v>
      </c>
      <c r="AB21" s="98">
        <f t="shared" si="13"/>
        <v>0</v>
      </c>
      <c r="AC21" s="98">
        <f t="shared" si="13"/>
        <v>0</v>
      </c>
      <c r="AD21" s="98">
        <f t="shared" si="13"/>
        <v>0</v>
      </c>
      <c r="AE21" s="148">
        <f t="shared" ref="AE21:AE25" si="16">SUM(S21:AD21)</f>
        <v>347599.81200000003</v>
      </c>
    </row>
    <row r="22" spans="2:31" x14ac:dyDescent="0.25">
      <c r="B22" s="341" t="s">
        <v>19</v>
      </c>
      <c r="C22" s="169">
        <f>+'[118]CONSOLIDADO (2)'!C22</f>
        <v>74054.224999999977</v>
      </c>
      <c r="D22" s="169">
        <f>+'[118]CONSOLIDADO (2)'!D22</f>
        <v>78555.827000000005</v>
      </c>
      <c r="E22" s="169">
        <f>+'[118]CONSOLIDADO (2)'!E22</f>
        <v>75626.805999999997</v>
      </c>
      <c r="F22" s="169">
        <f>+'[118]CONSOLIDADO (2)'!F22</f>
        <v>88631.543000000005</v>
      </c>
      <c r="G22" s="169">
        <f>+'[118]CONSOLIDADO (2)'!G22</f>
        <v>0</v>
      </c>
      <c r="H22" s="169">
        <f>+'[118]CONSOLIDADO (2)'!H22</f>
        <v>0</v>
      </c>
      <c r="I22" s="169">
        <f>+'[118]CONSOLIDADO (2)'!I22</f>
        <v>0</v>
      </c>
      <c r="J22" s="169">
        <f>+'[118]CONSOLIDADO (2)'!J22</f>
        <v>0</v>
      </c>
      <c r="K22" s="169">
        <f>+'[118]CONSOLIDADO (2)'!K22</f>
        <v>0</v>
      </c>
      <c r="L22" s="169">
        <f>+'[118]CONSOLIDADO (2)'!L22</f>
        <v>0</v>
      </c>
      <c r="M22" s="169">
        <f>+'[118]CONSOLIDADO (2)'!M22</f>
        <v>0</v>
      </c>
      <c r="N22" s="169">
        <f>+'[118]CONSOLIDADO (2)'!N22</f>
        <v>0</v>
      </c>
      <c r="O22" s="148">
        <f t="shared" si="14"/>
        <v>316868.40099999995</v>
      </c>
      <c r="R22" s="115" t="str">
        <f t="shared" si="15"/>
        <v>Industrial</v>
      </c>
      <c r="S22" s="98">
        <f t="shared" si="15"/>
        <v>74054.224999999977</v>
      </c>
      <c r="T22" s="98">
        <f t="shared" si="15"/>
        <v>78555.827000000005</v>
      </c>
      <c r="U22" s="98">
        <f t="shared" si="15"/>
        <v>75626.805999999997</v>
      </c>
      <c r="V22" s="98">
        <f t="shared" si="13"/>
        <v>88631.543000000005</v>
      </c>
      <c r="W22" s="98">
        <f t="shared" si="13"/>
        <v>0</v>
      </c>
      <c r="X22" s="98">
        <f t="shared" si="13"/>
        <v>0</v>
      </c>
      <c r="Y22" s="98">
        <f t="shared" si="13"/>
        <v>0</v>
      </c>
      <c r="Z22" s="98">
        <f t="shared" si="13"/>
        <v>0</v>
      </c>
      <c r="AA22" s="98">
        <f t="shared" si="13"/>
        <v>0</v>
      </c>
      <c r="AB22" s="98">
        <f t="shared" si="13"/>
        <v>0</v>
      </c>
      <c r="AC22" s="98">
        <f t="shared" si="13"/>
        <v>0</v>
      </c>
      <c r="AD22" s="98">
        <f t="shared" si="13"/>
        <v>0</v>
      </c>
      <c r="AE22" s="148">
        <f t="shared" si="16"/>
        <v>316868.40099999995</v>
      </c>
    </row>
    <row r="23" spans="2:31" x14ac:dyDescent="0.25">
      <c r="B23" s="341" t="s">
        <v>20</v>
      </c>
      <c r="C23" s="169"/>
      <c r="D23" s="169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48"/>
      <c r="R23" s="115" t="str">
        <f t="shared" si="15"/>
        <v>Mineria</v>
      </c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148"/>
    </row>
    <row r="24" spans="2:31" x14ac:dyDescent="0.25">
      <c r="B24" s="341" t="s">
        <v>121</v>
      </c>
      <c r="C24" s="169">
        <f>+'[118]CONSOLIDADO (2)'!C24</f>
        <v>9285.9140000000007</v>
      </c>
      <c r="D24" s="169">
        <f>+'[118]CONSOLIDADO (2)'!D24</f>
        <v>8999.886999999997</v>
      </c>
      <c r="E24" s="169">
        <f>+'[118]CONSOLIDADO (2)'!E24</f>
        <v>9939.4139999999989</v>
      </c>
      <c r="F24" s="169">
        <f>+'[118]CONSOLIDADO (2)'!F24</f>
        <v>9162.8000000000029</v>
      </c>
      <c r="G24" s="169">
        <f>+'[118]CONSOLIDADO (2)'!G24</f>
        <v>0</v>
      </c>
      <c r="H24" s="169">
        <f>+'[118]CONSOLIDADO (2)'!H24</f>
        <v>0</v>
      </c>
      <c r="I24" s="169">
        <f>+'[118]CONSOLIDADO (2)'!I24</f>
        <v>0</v>
      </c>
      <c r="J24" s="169">
        <f>+'[118]CONSOLIDADO (2)'!J24</f>
        <v>0</v>
      </c>
      <c r="K24" s="169">
        <f>+'[118]CONSOLIDADO (2)'!K24</f>
        <v>0</v>
      </c>
      <c r="L24" s="169">
        <f>+'[118]CONSOLIDADO (2)'!L24</f>
        <v>0</v>
      </c>
      <c r="M24" s="169">
        <f>+'[118]CONSOLIDADO (2)'!M24</f>
        <v>0</v>
      </c>
      <c r="N24" s="169">
        <f>+'[118]CONSOLIDADO (2)'!N24</f>
        <v>0</v>
      </c>
      <c r="O24" s="148">
        <f t="shared" si="14"/>
        <v>37388.014999999999</v>
      </c>
      <c r="R24" s="115" t="str">
        <f t="shared" si="15"/>
        <v>A.Público</v>
      </c>
      <c r="S24" s="98">
        <f t="shared" si="15"/>
        <v>9285.9140000000007</v>
      </c>
      <c r="T24" s="98">
        <f t="shared" si="15"/>
        <v>8999.886999999997</v>
      </c>
      <c r="U24" s="98">
        <f t="shared" si="15"/>
        <v>9939.4139999999989</v>
      </c>
      <c r="V24" s="98">
        <f t="shared" si="13"/>
        <v>9162.8000000000029</v>
      </c>
      <c r="W24" s="98">
        <f t="shared" si="13"/>
        <v>0</v>
      </c>
      <c r="X24" s="98">
        <f t="shared" si="13"/>
        <v>0</v>
      </c>
      <c r="Y24" s="98">
        <f t="shared" si="13"/>
        <v>0</v>
      </c>
      <c r="Z24" s="98">
        <f t="shared" si="13"/>
        <v>0</v>
      </c>
      <c r="AA24" s="98">
        <f t="shared" si="13"/>
        <v>0</v>
      </c>
      <c r="AB24" s="98">
        <f t="shared" si="13"/>
        <v>0</v>
      </c>
      <c r="AC24" s="98">
        <f t="shared" si="13"/>
        <v>0</v>
      </c>
      <c r="AD24" s="98">
        <f t="shared" si="13"/>
        <v>0</v>
      </c>
      <c r="AE24" s="148">
        <f t="shared" si="16"/>
        <v>37388.014999999999</v>
      </c>
    </row>
    <row r="25" spans="2:31" x14ac:dyDescent="0.25">
      <c r="B25" s="341" t="s">
        <v>22</v>
      </c>
      <c r="C25" s="169">
        <f>+'[118]CONSOLIDADO (2)'!C25</f>
        <v>637.56699999999989</v>
      </c>
      <c r="D25" s="169">
        <f>+'[118]CONSOLIDADO (2)'!D25</f>
        <v>614.827</v>
      </c>
      <c r="E25" s="169">
        <f>+'[118]CONSOLIDADO (2)'!E25</f>
        <v>588.15300000000002</v>
      </c>
      <c r="F25" s="169">
        <f>+'[118]CONSOLIDADO (2)'!F25</f>
        <v>-0.41799999999999926</v>
      </c>
      <c r="G25" s="169">
        <f>+'[118]CONSOLIDADO (2)'!G25</f>
        <v>0</v>
      </c>
      <c r="H25" s="169">
        <f>+'[118]CONSOLIDADO (2)'!H25</f>
        <v>0</v>
      </c>
      <c r="I25" s="169">
        <f>+'[118]CONSOLIDADO (2)'!I25</f>
        <v>0</v>
      </c>
      <c r="J25" s="169">
        <f>+'[118]CONSOLIDADO (2)'!J25</f>
        <v>0</v>
      </c>
      <c r="K25" s="169">
        <f>+'[118]CONSOLIDADO (2)'!K25</f>
        <v>0</v>
      </c>
      <c r="L25" s="169">
        <f>+'[118]CONSOLIDADO (2)'!L25</f>
        <v>0</v>
      </c>
      <c r="M25" s="169">
        <f>+'[118]CONSOLIDADO (2)'!M25</f>
        <v>0</v>
      </c>
      <c r="N25" s="169">
        <f>+'[118]CONSOLIDADO (2)'!N25</f>
        <v>0</v>
      </c>
      <c r="O25" s="148">
        <f t="shared" si="14"/>
        <v>1840.1289999999999</v>
      </c>
      <c r="R25" s="115" t="str">
        <f t="shared" si="15"/>
        <v>Otros</v>
      </c>
      <c r="S25" s="98">
        <f t="shared" si="15"/>
        <v>637.56699999999989</v>
      </c>
      <c r="T25" s="98">
        <f t="shared" si="15"/>
        <v>614.827</v>
      </c>
      <c r="U25" s="98">
        <f t="shared" si="15"/>
        <v>588.15300000000002</v>
      </c>
      <c r="V25" s="98">
        <f t="shared" si="13"/>
        <v>-0.41799999999999926</v>
      </c>
      <c r="W25" s="98">
        <f t="shared" si="13"/>
        <v>0</v>
      </c>
      <c r="X25" s="98">
        <f t="shared" si="13"/>
        <v>0</v>
      </c>
      <c r="Y25" s="98">
        <f t="shared" si="13"/>
        <v>0</v>
      </c>
      <c r="Z25" s="98">
        <f t="shared" si="13"/>
        <v>0</v>
      </c>
      <c r="AA25" s="98">
        <f t="shared" si="13"/>
        <v>0</v>
      </c>
      <c r="AB25" s="98">
        <f t="shared" si="13"/>
        <v>0</v>
      </c>
      <c r="AC25" s="98">
        <f t="shared" si="13"/>
        <v>0</v>
      </c>
      <c r="AD25" s="98">
        <f t="shared" si="13"/>
        <v>0</v>
      </c>
      <c r="AE25" s="148">
        <f t="shared" si="16"/>
        <v>1840.1289999999999</v>
      </c>
    </row>
    <row r="26" spans="2:31" x14ac:dyDescent="0.25">
      <c r="B26" s="143" t="s">
        <v>14</v>
      </c>
      <c r="C26" s="149">
        <f t="shared" ref="C26:N26" si="17">SUM(C20:C25)</f>
        <v>317943.61099999998</v>
      </c>
      <c r="D26" s="149">
        <f t="shared" si="17"/>
        <v>337631.51099999982</v>
      </c>
      <c r="E26" s="149">
        <f t="shared" si="17"/>
        <v>319993.78499999997</v>
      </c>
      <c r="F26" s="149">
        <f t="shared" ref="F26:N26" si="18">SUM(F20:F25)</f>
        <v>293049.86199999996</v>
      </c>
      <c r="G26" s="149">
        <f t="shared" si="18"/>
        <v>0</v>
      </c>
      <c r="H26" s="149">
        <f t="shared" si="18"/>
        <v>0</v>
      </c>
      <c r="I26" s="149">
        <f t="shared" si="18"/>
        <v>0</v>
      </c>
      <c r="J26" s="149">
        <f t="shared" si="18"/>
        <v>0</v>
      </c>
      <c r="K26" s="149">
        <f t="shared" si="18"/>
        <v>0</v>
      </c>
      <c r="L26" s="149">
        <f t="shared" si="18"/>
        <v>0</v>
      </c>
      <c r="M26" s="149">
        <f t="shared" si="18"/>
        <v>0</v>
      </c>
      <c r="N26" s="149">
        <f t="shared" si="18"/>
        <v>0</v>
      </c>
      <c r="O26" s="143">
        <f>SUM(C26:N26)</f>
        <v>1268618.7689999996</v>
      </c>
      <c r="R26" s="143" t="s">
        <v>14</v>
      </c>
      <c r="S26" s="149">
        <f t="shared" ref="S26:AD26" si="19">SUM(S20:S25)</f>
        <v>317943.61099999998</v>
      </c>
      <c r="T26" s="142">
        <f t="shared" si="19"/>
        <v>337631.51099999982</v>
      </c>
      <c r="U26" s="142">
        <f t="shared" si="19"/>
        <v>319993.78499999997</v>
      </c>
      <c r="V26" s="142">
        <f t="shared" si="19"/>
        <v>293049.86199999996</v>
      </c>
      <c r="W26" s="142">
        <f t="shared" si="19"/>
        <v>0</v>
      </c>
      <c r="X26" s="142">
        <f t="shared" si="19"/>
        <v>0</v>
      </c>
      <c r="Y26" s="142">
        <f t="shared" si="19"/>
        <v>0</v>
      </c>
      <c r="Z26" s="142">
        <f t="shared" si="19"/>
        <v>0</v>
      </c>
      <c r="AA26" s="142">
        <f t="shared" si="19"/>
        <v>0</v>
      </c>
      <c r="AB26" s="142">
        <f t="shared" si="19"/>
        <v>0</v>
      </c>
      <c r="AC26" s="142">
        <f t="shared" si="19"/>
        <v>0</v>
      </c>
      <c r="AD26" s="142">
        <f t="shared" si="19"/>
        <v>0</v>
      </c>
      <c r="AE26" s="143">
        <f>SUM(S26:AD26)</f>
        <v>1268618.7689999996</v>
      </c>
    </row>
    <row r="28" spans="2:31" x14ac:dyDescent="0.25">
      <c r="B28" s="145" t="s">
        <v>25</v>
      </c>
      <c r="R28" s="145" t="s">
        <v>25</v>
      </c>
      <c r="X28" s="160"/>
    </row>
    <row r="29" spans="2:31" x14ac:dyDescent="0.25">
      <c r="X29" s="160"/>
    </row>
    <row r="30" spans="2:31" x14ac:dyDescent="0.25">
      <c r="B30" s="170" t="s">
        <v>26</v>
      </c>
      <c r="C30" s="178" t="s">
        <v>2</v>
      </c>
      <c r="D30" s="178" t="s">
        <v>3</v>
      </c>
      <c r="E30" s="178" t="s">
        <v>4</v>
      </c>
      <c r="F30" s="178" t="s">
        <v>5</v>
      </c>
      <c r="G30" s="178" t="s">
        <v>6</v>
      </c>
      <c r="H30" s="178" t="s">
        <v>7</v>
      </c>
      <c r="I30" s="178" t="s">
        <v>8</v>
      </c>
      <c r="J30" s="178" t="s">
        <v>9</v>
      </c>
      <c r="K30" s="178" t="s">
        <v>10</v>
      </c>
      <c r="L30" s="178" t="s">
        <v>11</v>
      </c>
      <c r="M30" s="178" t="s">
        <v>12</v>
      </c>
      <c r="N30" s="178" t="s">
        <v>13</v>
      </c>
      <c r="O30" s="147" t="s">
        <v>14</v>
      </c>
      <c r="R30" s="170" t="s">
        <v>26</v>
      </c>
      <c r="S30" s="178" t="s">
        <v>2</v>
      </c>
      <c r="T30" s="146" t="s">
        <v>3</v>
      </c>
      <c r="U30" s="146" t="s">
        <v>4</v>
      </c>
      <c r="V30" s="146" t="s">
        <v>5</v>
      </c>
      <c r="W30" s="146" t="s">
        <v>6</v>
      </c>
      <c r="X30" s="146" t="s">
        <v>7</v>
      </c>
      <c r="Y30" s="146" t="s">
        <v>8</v>
      </c>
      <c r="Z30" s="146" t="s">
        <v>9</v>
      </c>
      <c r="AA30" s="146" t="s">
        <v>10</v>
      </c>
      <c r="AB30" s="146" t="s">
        <v>11</v>
      </c>
      <c r="AC30" s="146" t="s">
        <v>12</v>
      </c>
      <c r="AD30" s="146" t="s">
        <v>13</v>
      </c>
      <c r="AE30" s="147" t="s">
        <v>14</v>
      </c>
    </row>
    <row r="31" spans="2:31" x14ac:dyDescent="0.25">
      <c r="B31" s="341" t="s">
        <v>17</v>
      </c>
      <c r="C31" s="169">
        <f>+'[118]CONSOLIDADO (2)'!C31</f>
        <v>136467.23839080444</v>
      </c>
      <c r="D31" s="169">
        <f>+'[118]CONSOLIDADO (2)'!D31</f>
        <v>147384.42275862073</v>
      </c>
      <c r="E31" s="169">
        <f>+'[118]CONSOLIDADO (2)'!E31</f>
        <v>135792.8610344828</v>
      </c>
      <c r="F31" s="169">
        <f>+'[118]CONSOLIDADO (2)'!F31</f>
        <v>107487.02666666661</v>
      </c>
      <c r="G31" s="169">
        <f>+'[118]CONSOLIDADO (2)'!G31</f>
        <v>0</v>
      </c>
      <c r="H31" s="169">
        <f>+'[118]CONSOLIDADO (2)'!H31</f>
        <v>0</v>
      </c>
      <c r="I31" s="169">
        <f>+'[118]CONSOLIDADO (2)'!I31</f>
        <v>0</v>
      </c>
      <c r="J31" s="169">
        <f>+'[118]CONSOLIDADO (2)'!J31</f>
        <v>0</v>
      </c>
      <c r="K31" s="169">
        <f>+'[118]CONSOLIDADO (2)'!K31</f>
        <v>0</v>
      </c>
      <c r="L31" s="169">
        <f>+'[118]CONSOLIDADO (2)'!L31</f>
        <v>0</v>
      </c>
      <c r="M31" s="169">
        <f>+'[118]CONSOLIDADO (2)'!M31</f>
        <v>0</v>
      </c>
      <c r="N31" s="169">
        <f>+'[118]CONSOLIDADO (2)'!N31</f>
        <v>0</v>
      </c>
      <c r="O31" s="148">
        <f>SUM(C31:N31)</f>
        <v>527131.54885057465</v>
      </c>
      <c r="R31" s="115" t="str">
        <f>+B31</f>
        <v>Residencial</v>
      </c>
      <c r="S31" s="98">
        <f>+C31*0.87</f>
        <v>118726.49739999986</v>
      </c>
      <c r="T31" s="98">
        <f>+D31*0.87</f>
        <v>128224.44780000004</v>
      </c>
      <c r="U31" s="98">
        <f>+E31*0.87</f>
        <v>118139.78910000004</v>
      </c>
      <c r="V31" s="98">
        <f t="shared" ref="V31:AD36" si="20">+F31*0.87</f>
        <v>93513.713199999955</v>
      </c>
      <c r="W31" s="98">
        <f t="shared" si="20"/>
        <v>0</v>
      </c>
      <c r="X31" s="98">
        <f t="shared" si="20"/>
        <v>0</v>
      </c>
      <c r="Y31" s="98">
        <f t="shared" si="20"/>
        <v>0</v>
      </c>
      <c r="Z31" s="98">
        <f t="shared" si="20"/>
        <v>0</v>
      </c>
      <c r="AA31" s="98">
        <f t="shared" si="20"/>
        <v>0</v>
      </c>
      <c r="AB31" s="98">
        <f t="shared" si="20"/>
        <v>0</v>
      </c>
      <c r="AC31" s="98">
        <f t="shared" si="20"/>
        <v>0</v>
      </c>
      <c r="AD31" s="98">
        <f t="shared" si="20"/>
        <v>0</v>
      </c>
      <c r="AE31" s="148">
        <f t="shared" ref="AE31:AE36" si="21">SUM(S31:AD31)</f>
        <v>458604.44749999989</v>
      </c>
    </row>
    <row r="32" spans="2:31" x14ac:dyDescent="0.25">
      <c r="B32" s="341" t="s">
        <v>18</v>
      </c>
      <c r="C32" s="169">
        <f>+'[118]CONSOLIDADO (2)'!C32</f>
        <v>97104.44793103449</v>
      </c>
      <c r="D32" s="169">
        <f>+'[118]CONSOLIDADO (2)'!D32</f>
        <v>103253.15080459768</v>
      </c>
      <c r="E32" s="169">
        <f>+'[118]CONSOLIDADO (2)'!E32</f>
        <v>101124.33022988513</v>
      </c>
      <c r="F32" s="169">
        <f>+'[118]CONSOLIDADO (2)'!F32</f>
        <v>91216.114367816132</v>
      </c>
      <c r="G32" s="169">
        <f>+'[118]CONSOLIDADO (2)'!G32</f>
        <v>0</v>
      </c>
      <c r="H32" s="169">
        <f>+'[118]CONSOLIDADO (2)'!H32</f>
        <v>0</v>
      </c>
      <c r="I32" s="169">
        <f>+'[118]CONSOLIDADO (2)'!I32</f>
        <v>0</v>
      </c>
      <c r="J32" s="169">
        <f>+'[118]CONSOLIDADO (2)'!J32</f>
        <v>0</v>
      </c>
      <c r="K32" s="169">
        <f>+'[118]CONSOLIDADO (2)'!K32</f>
        <v>0</v>
      </c>
      <c r="L32" s="169">
        <f>+'[118]CONSOLIDADO (2)'!L32</f>
        <v>0</v>
      </c>
      <c r="M32" s="169">
        <f>+'[118]CONSOLIDADO (2)'!M32</f>
        <v>0</v>
      </c>
      <c r="N32" s="169">
        <f>+'[118]CONSOLIDADO (2)'!N32</f>
        <v>0</v>
      </c>
      <c r="O32" s="148">
        <f t="shared" ref="O32:O36" si="22">SUM(C32:N32)</f>
        <v>392698.04333333345</v>
      </c>
      <c r="R32" s="115" t="str">
        <f t="shared" ref="R32:R36" si="23">+B32</f>
        <v>General</v>
      </c>
      <c r="S32" s="98">
        <f t="shared" ref="S32:T36" si="24">+C32*0.87</f>
        <v>84480.86970000001</v>
      </c>
      <c r="T32" s="98">
        <f>+D32*0.87</f>
        <v>89830.241199999975</v>
      </c>
      <c r="U32" s="98">
        <f t="shared" ref="U32:U36" si="25">+E32*0.87</f>
        <v>87978.167300000059</v>
      </c>
      <c r="V32" s="98">
        <f t="shared" si="20"/>
        <v>79358.019500000039</v>
      </c>
      <c r="W32" s="98">
        <f t="shared" si="20"/>
        <v>0</v>
      </c>
      <c r="X32" s="98">
        <f t="shared" si="20"/>
        <v>0</v>
      </c>
      <c r="Y32" s="98">
        <f t="shared" si="20"/>
        <v>0</v>
      </c>
      <c r="Z32" s="98">
        <f t="shared" si="20"/>
        <v>0</v>
      </c>
      <c r="AA32" s="98">
        <f t="shared" si="20"/>
        <v>0</v>
      </c>
      <c r="AB32" s="98">
        <f t="shared" si="20"/>
        <v>0</v>
      </c>
      <c r="AC32" s="98">
        <f t="shared" si="20"/>
        <v>0</v>
      </c>
      <c r="AD32" s="98">
        <f t="shared" si="20"/>
        <v>0</v>
      </c>
      <c r="AE32" s="148">
        <f t="shared" si="21"/>
        <v>341647.29770000011</v>
      </c>
    </row>
    <row r="33" spans="2:33" x14ac:dyDescent="0.25">
      <c r="B33" s="341" t="s">
        <v>19</v>
      </c>
      <c r="C33" s="169">
        <f>+'[118]CONSOLIDADO (2)'!C33</f>
        <v>47582.368850574705</v>
      </c>
      <c r="D33" s="169">
        <f>+'[118]CONSOLIDADO (2)'!D33</f>
        <v>49881.586206896573</v>
      </c>
      <c r="E33" s="169">
        <f>+'[118]CONSOLIDADO (2)'!E33</f>
        <v>50958.972758620686</v>
      </c>
      <c r="F33" s="169">
        <f>+'[118]CONSOLIDADO (2)'!F33</f>
        <v>56259.397356321831</v>
      </c>
      <c r="G33" s="169">
        <f>+'[118]CONSOLIDADO (2)'!G33</f>
        <v>0</v>
      </c>
      <c r="H33" s="169">
        <f>+'[118]CONSOLIDADO (2)'!H33</f>
        <v>0</v>
      </c>
      <c r="I33" s="169">
        <f>+'[118]CONSOLIDADO (2)'!I33</f>
        <v>0</v>
      </c>
      <c r="J33" s="169">
        <f>+'[118]CONSOLIDADO (2)'!J33</f>
        <v>0</v>
      </c>
      <c r="K33" s="169">
        <f>+'[118]CONSOLIDADO (2)'!K33</f>
        <v>0</v>
      </c>
      <c r="L33" s="169">
        <f>+'[118]CONSOLIDADO (2)'!L33</f>
        <v>0</v>
      </c>
      <c r="M33" s="169">
        <f>+'[118]CONSOLIDADO (2)'!M33</f>
        <v>0</v>
      </c>
      <c r="N33" s="169">
        <f>+'[118]CONSOLIDADO (2)'!N33</f>
        <v>0</v>
      </c>
      <c r="O33" s="148">
        <f t="shared" si="22"/>
        <v>204682.32517241381</v>
      </c>
      <c r="R33" s="115" t="str">
        <f t="shared" si="23"/>
        <v>Industrial</v>
      </c>
      <c r="S33" s="98">
        <f t="shared" si="24"/>
        <v>41396.660899999995</v>
      </c>
      <c r="T33" s="98">
        <f t="shared" si="24"/>
        <v>43396.980000000018</v>
      </c>
      <c r="U33" s="98">
        <f t="shared" si="25"/>
        <v>44334.306299999997</v>
      </c>
      <c r="V33" s="98">
        <f t="shared" si="20"/>
        <v>48945.675699999993</v>
      </c>
      <c r="W33" s="98">
        <f t="shared" si="20"/>
        <v>0</v>
      </c>
      <c r="X33" s="98">
        <f t="shared" si="20"/>
        <v>0</v>
      </c>
      <c r="Y33" s="98">
        <f t="shared" si="20"/>
        <v>0</v>
      </c>
      <c r="Z33" s="98">
        <f t="shared" si="20"/>
        <v>0</v>
      </c>
      <c r="AA33" s="98">
        <f t="shared" si="20"/>
        <v>0</v>
      </c>
      <c r="AB33" s="98">
        <f t="shared" si="20"/>
        <v>0</v>
      </c>
      <c r="AC33" s="98">
        <f t="shared" si="20"/>
        <v>0</v>
      </c>
      <c r="AD33" s="98">
        <f t="shared" si="20"/>
        <v>0</v>
      </c>
      <c r="AE33" s="148">
        <f t="shared" si="21"/>
        <v>178073.62290000002</v>
      </c>
    </row>
    <row r="34" spans="2:33" x14ac:dyDescent="0.25">
      <c r="B34" s="341" t="s">
        <v>20</v>
      </c>
      <c r="C34" s="169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48"/>
      <c r="R34" s="115" t="str">
        <f t="shared" si="23"/>
        <v>Mineria</v>
      </c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148"/>
    </row>
    <row r="35" spans="2:33" x14ac:dyDescent="0.25">
      <c r="B35" s="341" t="s">
        <v>121</v>
      </c>
      <c r="C35" s="169">
        <f>+'[118]CONSOLIDADO (2)'!C35</f>
        <v>11018.007931034486</v>
      </c>
      <c r="D35" s="169">
        <f>+'[118]CONSOLIDADO (2)'!D35</f>
        <v>10735.756781609196</v>
      </c>
      <c r="E35" s="169">
        <f>+'[118]CONSOLIDADO (2)'!E35</f>
        <v>11942.753448275866</v>
      </c>
      <c r="F35" s="169">
        <f>+'[118]CONSOLIDADO (2)'!F35</f>
        <v>11105.087471264364</v>
      </c>
      <c r="G35" s="169">
        <f>+'[118]CONSOLIDADO (2)'!G35</f>
        <v>0</v>
      </c>
      <c r="H35" s="169">
        <f>+'[118]CONSOLIDADO (2)'!H35</f>
        <v>0</v>
      </c>
      <c r="I35" s="169">
        <f>+'[118]CONSOLIDADO (2)'!I35</f>
        <v>0</v>
      </c>
      <c r="J35" s="169">
        <f>+'[118]CONSOLIDADO (2)'!J35</f>
        <v>0</v>
      </c>
      <c r="K35" s="169">
        <f>+'[118]CONSOLIDADO (2)'!K35</f>
        <v>0</v>
      </c>
      <c r="L35" s="169">
        <f>+'[118]CONSOLIDADO (2)'!L35</f>
        <v>0</v>
      </c>
      <c r="M35" s="169">
        <f>+'[118]CONSOLIDADO (2)'!M35</f>
        <v>0</v>
      </c>
      <c r="N35" s="169">
        <f>+'[118]CONSOLIDADO (2)'!N35</f>
        <v>0</v>
      </c>
      <c r="O35" s="148">
        <f t="shared" si="22"/>
        <v>44801.605632183913</v>
      </c>
      <c r="R35" s="115" t="str">
        <f t="shared" si="23"/>
        <v>A.Público</v>
      </c>
      <c r="S35" s="98">
        <f t="shared" si="24"/>
        <v>9585.6669000000038</v>
      </c>
      <c r="T35" s="98">
        <f t="shared" si="24"/>
        <v>9340.108400000001</v>
      </c>
      <c r="U35" s="98">
        <f t="shared" si="25"/>
        <v>10390.195500000003</v>
      </c>
      <c r="V35" s="98">
        <f t="shared" si="20"/>
        <v>9661.4260999999969</v>
      </c>
      <c r="W35" s="98">
        <f t="shared" si="20"/>
        <v>0</v>
      </c>
      <c r="X35" s="98">
        <f t="shared" si="20"/>
        <v>0</v>
      </c>
      <c r="Y35" s="98">
        <f t="shared" si="20"/>
        <v>0</v>
      </c>
      <c r="Z35" s="98">
        <f t="shared" si="20"/>
        <v>0</v>
      </c>
      <c r="AA35" s="98">
        <f t="shared" si="20"/>
        <v>0</v>
      </c>
      <c r="AB35" s="98">
        <f t="shared" si="20"/>
        <v>0</v>
      </c>
      <c r="AC35" s="98">
        <f t="shared" si="20"/>
        <v>0</v>
      </c>
      <c r="AD35" s="98">
        <f t="shared" si="20"/>
        <v>0</v>
      </c>
      <c r="AE35" s="148">
        <f t="shared" si="21"/>
        <v>38977.396900000007</v>
      </c>
    </row>
    <row r="36" spans="2:33" x14ac:dyDescent="0.25">
      <c r="B36" s="341" t="s">
        <v>22</v>
      </c>
      <c r="C36" s="169">
        <f>+'[118]CONSOLIDADO (2)'!C36</f>
        <v>420.57689655172413</v>
      </c>
      <c r="D36" s="169">
        <f>+'[118]CONSOLIDADO (2)'!D36</f>
        <v>426.78436781609196</v>
      </c>
      <c r="E36" s="169">
        <f>+'[118]CONSOLIDADO (2)'!E36</f>
        <v>425.59528735632182</v>
      </c>
      <c r="F36" s="169">
        <f>+'[118]CONSOLIDADO (2)'!F36</f>
        <v>352.18724137931042</v>
      </c>
      <c r="G36" s="169">
        <f>+'[118]CONSOLIDADO (2)'!G36</f>
        <v>0</v>
      </c>
      <c r="H36" s="169">
        <f>+'[118]CONSOLIDADO (2)'!H36</f>
        <v>0</v>
      </c>
      <c r="I36" s="169">
        <f>+'[118]CONSOLIDADO (2)'!I36</f>
        <v>0</v>
      </c>
      <c r="J36" s="169">
        <f>+'[118]CONSOLIDADO (2)'!J36</f>
        <v>0</v>
      </c>
      <c r="K36" s="169">
        <f>+'[118]CONSOLIDADO (2)'!K36</f>
        <v>0</v>
      </c>
      <c r="L36" s="169">
        <f>+'[118]CONSOLIDADO (2)'!L36</f>
        <v>0</v>
      </c>
      <c r="M36" s="169">
        <f>+'[118]CONSOLIDADO (2)'!M36</f>
        <v>0</v>
      </c>
      <c r="N36" s="169">
        <f>+'[118]CONSOLIDADO (2)'!N36</f>
        <v>0</v>
      </c>
      <c r="O36" s="148">
        <f t="shared" si="22"/>
        <v>1625.1437931034484</v>
      </c>
      <c r="R36" s="115" t="str">
        <f t="shared" si="23"/>
        <v>Otros</v>
      </c>
      <c r="S36" s="98">
        <f t="shared" si="24"/>
        <v>365.90190000000001</v>
      </c>
      <c r="T36" s="98">
        <f t="shared" si="24"/>
        <v>371.30239999999998</v>
      </c>
      <c r="U36" s="98">
        <f t="shared" si="25"/>
        <v>370.2679</v>
      </c>
      <c r="V36" s="98">
        <f t="shared" si="20"/>
        <v>306.40290000000005</v>
      </c>
      <c r="W36" s="98">
        <f t="shared" si="20"/>
        <v>0</v>
      </c>
      <c r="X36" s="98">
        <f t="shared" si="20"/>
        <v>0</v>
      </c>
      <c r="Y36" s="98">
        <f t="shared" si="20"/>
        <v>0</v>
      </c>
      <c r="Z36" s="98">
        <f t="shared" si="20"/>
        <v>0</v>
      </c>
      <c r="AA36" s="98">
        <f t="shared" si="20"/>
        <v>0</v>
      </c>
      <c r="AB36" s="98">
        <f t="shared" si="20"/>
        <v>0</v>
      </c>
      <c r="AC36" s="98">
        <f t="shared" si="20"/>
        <v>0</v>
      </c>
      <c r="AD36" s="98">
        <f t="shared" si="20"/>
        <v>0</v>
      </c>
      <c r="AE36" s="148">
        <f t="shared" si="21"/>
        <v>1413.8751</v>
      </c>
    </row>
    <row r="37" spans="2:33" x14ac:dyDescent="0.25">
      <c r="B37" s="143" t="s">
        <v>14</v>
      </c>
      <c r="C37" s="149">
        <f t="shared" ref="C37:N37" si="26">SUM(C31:C36)</f>
        <v>292592.63999999984</v>
      </c>
      <c r="D37" s="149">
        <f t="shared" si="26"/>
        <v>311681.70091954031</v>
      </c>
      <c r="E37" s="149">
        <f t="shared" si="26"/>
        <v>300244.51275862078</v>
      </c>
      <c r="F37" s="149">
        <f t="shared" si="26"/>
        <v>266419.81310344825</v>
      </c>
      <c r="G37" s="149">
        <f t="shared" si="26"/>
        <v>0</v>
      </c>
      <c r="H37" s="149">
        <f t="shared" si="26"/>
        <v>0</v>
      </c>
      <c r="I37" s="149">
        <f t="shared" si="26"/>
        <v>0</v>
      </c>
      <c r="J37" s="149">
        <f t="shared" si="26"/>
        <v>0</v>
      </c>
      <c r="K37" s="149">
        <f t="shared" si="26"/>
        <v>0</v>
      </c>
      <c r="L37" s="149">
        <f t="shared" si="26"/>
        <v>0</v>
      </c>
      <c r="M37" s="149">
        <f t="shared" si="26"/>
        <v>0</v>
      </c>
      <c r="N37" s="149">
        <f t="shared" si="26"/>
        <v>0</v>
      </c>
      <c r="O37" s="143">
        <f>SUM(C37:N37)</f>
        <v>1170938.6667816092</v>
      </c>
      <c r="R37" s="143" t="s">
        <v>14</v>
      </c>
      <c r="S37" s="149">
        <f t="shared" ref="S37:AD37" si="27">SUM(S31:S36)</f>
        <v>254555.59679999985</v>
      </c>
      <c r="T37" s="142">
        <f t="shared" si="27"/>
        <v>271163.07980000001</v>
      </c>
      <c r="U37" s="142">
        <f t="shared" si="27"/>
        <v>261212.72610000009</v>
      </c>
      <c r="V37" s="142">
        <f t="shared" si="27"/>
        <v>231785.23739999998</v>
      </c>
      <c r="W37" s="142">
        <f t="shared" si="27"/>
        <v>0</v>
      </c>
      <c r="X37" s="142">
        <f t="shared" si="27"/>
        <v>0</v>
      </c>
      <c r="Y37" s="142">
        <f t="shared" si="27"/>
        <v>0</v>
      </c>
      <c r="Z37" s="142">
        <f t="shared" si="27"/>
        <v>0</v>
      </c>
      <c r="AA37" s="142">
        <f t="shared" si="27"/>
        <v>0</v>
      </c>
      <c r="AB37" s="142">
        <f t="shared" si="27"/>
        <v>0</v>
      </c>
      <c r="AC37" s="142">
        <f t="shared" si="27"/>
        <v>0</v>
      </c>
      <c r="AD37" s="142">
        <f t="shared" si="27"/>
        <v>0</v>
      </c>
      <c r="AE37" s="143">
        <f>SUM(S37:AD37)</f>
        <v>1018716.6401</v>
      </c>
    </row>
    <row r="38" spans="2:33" x14ac:dyDescent="0.25">
      <c r="AE38" s="145">
        <f>+AE37/0.87</f>
        <v>1170938.6667816092</v>
      </c>
      <c r="AF38" s="145">
        <f>+AE38-O37</f>
        <v>0</v>
      </c>
      <c r="AG38" s="145" t="s">
        <v>137</v>
      </c>
    </row>
    <row r="39" spans="2:33" x14ac:dyDescent="0.25">
      <c r="B39" s="341" t="s">
        <v>41</v>
      </c>
      <c r="R39" s="341" t="s">
        <v>41</v>
      </c>
    </row>
    <row r="40" spans="2:33" x14ac:dyDescent="0.25">
      <c r="B40" s="162"/>
      <c r="R40" s="162"/>
    </row>
    <row r="41" spans="2:33" x14ac:dyDescent="0.25">
      <c r="B41" s="170" t="s">
        <v>26</v>
      </c>
      <c r="C41" s="178" t="s">
        <v>2</v>
      </c>
      <c r="D41" s="146" t="s">
        <v>3</v>
      </c>
      <c r="E41" s="146" t="s">
        <v>4</v>
      </c>
      <c r="F41" s="146" t="s">
        <v>5</v>
      </c>
      <c r="G41" s="146" t="s">
        <v>6</v>
      </c>
      <c r="H41" s="146" t="s">
        <v>7</v>
      </c>
      <c r="I41" s="146" t="s">
        <v>8</v>
      </c>
      <c r="J41" s="146" t="s">
        <v>9</v>
      </c>
      <c r="K41" s="146" t="s">
        <v>10</v>
      </c>
      <c r="L41" s="146" t="s">
        <v>11</v>
      </c>
      <c r="M41" s="146" t="s">
        <v>12</v>
      </c>
      <c r="N41" s="146" t="s">
        <v>13</v>
      </c>
      <c r="O41" s="147" t="s">
        <v>14</v>
      </c>
      <c r="R41" s="170" t="s">
        <v>26</v>
      </c>
      <c r="S41" s="178" t="s">
        <v>2</v>
      </c>
      <c r="T41" s="146" t="s">
        <v>3</v>
      </c>
      <c r="U41" s="146" t="s">
        <v>4</v>
      </c>
      <c r="V41" s="146" t="s">
        <v>5</v>
      </c>
      <c r="W41" s="146" t="s">
        <v>6</v>
      </c>
      <c r="X41" s="146" t="s">
        <v>7</v>
      </c>
      <c r="Y41" s="146" t="s">
        <v>8</v>
      </c>
      <c r="Z41" s="146" t="s">
        <v>9</v>
      </c>
      <c r="AA41" s="146" t="s">
        <v>10</v>
      </c>
      <c r="AB41" s="146" t="s">
        <v>11</v>
      </c>
      <c r="AC41" s="146" t="s">
        <v>12</v>
      </c>
      <c r="AD41" s="146" t="s">
        <v>13</v>
      </c>
      <c r="AE41" s="147" t="s">
        <v>14</v>
      </c>
    </row>
    <row r="42" spans="2:33" x14ac:dyDescent="0.25">
      <c r="B42" s="341" t="s">
        <v>17</v>
      </c>
      <c r="C42" s="169">
        <f t="shared" ref="C42:N44" si="28">C31/C$76</f>
        <v>19607.361837759257</v>
      </c>
      <c r="D42" s="98">
        <f t="shared" si="28"/>
        <v>21175.922810146658</v>
      </c>
      <c r="E42" s="98">
        <f t="shared" si="28"/>
        <v>19510.468539437185</v>
      </c>
      <c r="F42" s="98">
        <f t="shared" si="28"/>
        <v>15443.538314176238</v>
      </c>
      <c r="G42" s="98">
        <f t="shared" si="28"/>
        <v>0</v>
      </c>
      <c r="H42" s="98">
        <f t="shared" si="28"/>
        <v>0</v>
      </c>
      <c r="I42" s="98">
        <f t="shared" si="28"/>
        <v>0</v>
      </c>
      <c r="J42" s="98">
        <f t="shared" si="28"/>
        <v>0</v>
      </c>
      <c r="K42" s="98">
        <f t="shared" si="28"/>
        <v>0</v>
      </c>
      <c r="L42" s="98">
        <f t="shared" si="28"/>
        <v>0</v>
      </c>
      <c r="M42" s="98">
        <f t="shared" si="28"/>
        <v>0</v>
      </c>
      <c r="N42" s="98">
        <f t="shared" si="28"/>
        <v>0</v>
      </c>
      <c r="O42" s="148">
        <f>SUM(C42:N42)</f>
        <v>75737.291501519343</v>
      </c>
      <c r="R42" s="115" t="str">
        <f>+B42</f>
        <v>Residencial</v>
      </c>
      <c r="S42" s="98">
        <f t="shared" ref="S42:AD44" si="29">+S31/S$76</f>
        <v>17058.404798850555</v>
      </c>
      <c r="T42" s="98">
        <f t="shared" si="29"/>
        <v>18423.052844827591</v>
      </c>
      <c r="U42" s="98">
        <f t="shared" si="29"/>
        <v>16974.107629310351</v>
      </c>
      <c r="V42" s="98">
        <f t="shared" si="29"/>
        <v>13435.878333333327</v>
      </c>
      <c r="W42" s="98">
        <f t="shared" si="29"/>
        <v>0</v>
      </c>
      <c r="X42" s="98">
        <f t="shared" si="29"/>
        <v>0</v>
      </c>
      <c r="Y42" s="98">
        <f t="shared" si="29"/>
        <v>0</v>
      </c>
      <c r="Z42" s="98">
        <f t="shared" si="29"/>
        <v>0</v>
      </c>
      <c r="AA42" s="98">
        <f t="shared" si="29"/>
        <v>0</v>
      </c>
      <c r="AB42" s="98">
        <f t="shared" si="29"/>
        <v>0</v>
      </c>
      <c r="AC42" s="98">
        <f t="shared" si="29"/>
        <v>0</v>
      </c>
      <c r="AD42" s="98">
        <f t="shared" si="29"/>
        <v>0</v>
      </c>
      <c r="AE42" s="148">
        <f t="shared" ref="AE42:AE47" si="30">SUM(S42:AD42)</f>
        <v>65891.443606321831</v>
      </c>
    </row>
    <row r="43" spans="2:33" x14ac:dyDescent="0.25">
      <c r="B43" s="341" t="s">
        <v>18</v>
      </c>
      <c r="C43" s="169">
        <f t="shared" si="28"/>
        <v>13951.788495838289</v>
      </c>
      <c r="D43" s="98">
        <f t="shared" si="28"/>
        <v>14835.222816752541</v>
      </c>
      <c r="E43" s="98">
        <f t="shared" si="28"/>
        <v>14529.357791650164</v>
      </c>
      <c r="F43" s="98">
        <f t="shared" si="28"/>
        <v>13105.763558594272</v>
      </c>
      <c r="G43" s="98">
        <f t="shared" si="28"/>
        <v>0</v>
      </c>
      <c r="H43" s="98">
        <f t="shared" si="28"/>
        <v>0</v>
      </c>
      <c r="I43" s="98">
        <f t="shared" si="28"/>
        <v>0</v>
      </c>
      <c r="J43" s="98">
        <f t="shared" si="28"/>
        <v>0</v>
      </c>
      <c r="K43" s="98">
        <f t="shared" si="28"/>
        <v>0</v>
      </c>
      <c r="L43" s="98">
        <f t="shared" si="28"/>
        <v>0</v>
      </c>
      <c r="M43" s="98">
        <f t="shared" si="28"/>
        <v>0</v>
      </c>
      <c r="N43" s="98">
        <f t="shared" si="28"/>
        <v>0</v>
      </c>
      <c r="O43" s="148">
        <f>SUM(C43:N43)</f>
        <v>56422.132662835262</v>
      </c>
      <c r="R43" s="115" t="str">
        <f t="shared" ref="R43:R47" si="31">+B43</f>
        <v>General</v>
      </c>
      <c r="S43" s="98">
        <f t="shared" si="29"/>
        <v>12138.055991379311</v>
      </c>
      <c r="T43" s="98">
        <f t="shared" si="29"/>
        <v>12906.643850574708</v>
      </c>
      <c r="U43" s="98">
        <f t="shared" si="29"/>
        <v>12640.54127873564</v>
      </c>
      <c r="V43" s="98">
        <f t="shared" si="29"/>
        <v>11402.014295977016</v>
      </c>
      <c r="W43" s="98">
        <f t="shared" si="29"/>
        <v>0</v>
      </c>
      <c r="X43" s="98">
        <f t="shared" si="29"/>
        <v>0</v>
      </c>
      <c r="Y43" s="98">
        <f t="shared" si="29"/>
        <v>0</v>
      </c>
      <c r="Z43" s="98">
        <f t="shared" si="29"/>
        <v>0</v>
      </c>
      <c r="AA43" s="98">
        <f t="shared" si="29"/>
        <v>0</v>
      </c>
      <c r="AB43" s="98">
        <f t="shared" si="29"/>
        <v>0</v>
      </c>
      <c r="AC43" s="98">
        <f t="shared" si="29"/>
        <v>0</v>
      </c>
      <c r="AD43" s="98">
        <f t="shared" si="29"/>
        <v>0</v>
      </c>
      <c r="AE43" s="148">
        <f t="shared" si="30"/>
        <v>49087.255416666674</v>
      </c>
    </row>
    <row r="44" spans="2:33" x14ac:dyDescent="0.25">
      <c r="B44" s="341" t="s">
        <v>19</v>
      </c>
      <c r="C44" s="169">
        <f t="shared" si="28"/>
        <v>6836.5472486457911</v>
      </c>
      <c r="D44" s="98">
        <f t="shared" si="28"/>
        <v>7166.8945699564038</v>
      </c>
      <c r="E44" s="98">
        <f t="shared" si="28"/>
        <v>7321.6914883075697</v>
      </c>
      <c r="F44" s="98">
        <f t="shared" si="28"/>
        <v>8083.2467465979644</v>
      </c>
      <c r="G44" s="98">
        <f t="shared" si="28"/>
        <v>0</v>
      </c>
      <c r="H44" s="98">
        <f t="shared" si="28"/>
        <v>0</v>
      </c>
      <c r="I44" s="98">
        <f t="shared" si="28"/>
        <v>0</v>
      </c>
      <c r="J44" s="98">
        <f t="shared" si="28"/>
        <v>0</v>
      </c>
      <c r="K44" s="98">
        <f t="shared" si="28"/>
        <v>0</v>
      </c>
      <c r="L44" s="98">
        <f t="shared" si="28"/>
        <v>0</v>
      </c>
      <c r="M44" s="98">
        <f t="shared" si="28"/>
        <v>0</v>
      </c>
      <c r="N44" s="98">
        <f t="shared" si="28"/>
        <v>0</v>
      </c>
      <c r="O44" s="148">
        <f t="shared" ref="O44:O47" si="32">SUM(C44:N44)</f>
        <v>29408.380053507728</v>
      </c>
      <c r="R44" s="115" t="str">
        <f t="shared" si="31"/>
        <v>Industrial</v>
      </c>
      <c r="S44" s="98">
        <f t="shared" si="29"/>
        <v>5947.7961063218381</v>
      </c>
      <c r="T44" s="98">
        <f t="shared" si="29"/>
        <v>6235.1982758620716</v>
      </c>
      <c r="U44" s="98">
        <f t="shared" si="29"/>
        <v>6369.8715948275858</v>
      </c>
      <c r="V44" s="98">
        <f t="shared" si="29"/>
        <v>7032.4246695402289</v>
      </c>
      <c r="W44" s="98">
        <f t="shared" si="29"/>
        <v>0</v>
      </c>
      <c r="X44" s="98">
        <f t="shared" si="29"/>
        <v>0</v>
      </c>
      <c r="Y44" s="98">
        <f t="shared" si="29"/>
        <v>0</v>
      </c>
      <c r="Z44" s="98">
        <f t="shared" si="29"/>
        <v>0</v>
      </c>
      <c r="AA44" s="98">
        <f t="shared" si="29"/>
        <v>0</v>
      </c>
      <c r="AB44" s="98">
        <f t="shared" si="29"/>
        <v>0</v>
      </c>
      <c r="AC44" s="98">
        <f t="shared" si="29"/>
        <v>0</v>
      </c>
      <c r="AD44" s="98">
        <f t="shared" si="29"/>
        <v>0</v>
      </c>
      <c r="AE44" s="148">
        <f t="shared" si="30"/>
        <v>25585.290646551726</v>
      </c>
    </row>
    <row r="45" spans="2:33" x14ac:dyDescent="0.25">
      <c r="B45" s="341" t="s">
        <v>20</v>
      </c>
      <c r="C45" s="169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148"/>
      <c r="R45" s="115" t="str">
        <f t="shared" si="31"/>
        <v>Mineria</v>
      </c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148"/>
    </row>
    <row r="46" spans="2:33" x14ac:dyDescent="0.25">
      <c r="B46" s="341" t="s">
        <v>121</v>
      </c>
      <c r="C46" s="169">
        <f t="shared" ref="C46:N47" si="33">C35/C$76</f>
        <v>1583.0471165279434</v>
      </c>
      <c r="D46" s="98">
        <f t="shared" si="33"/>
        <v>1542.4937904610913</v>
      </c>
      <c r="E46" s="98">
        <f t="shared" si="33"/>
        <v>1715.9128517637737</v>
      </c>
      <c r="F46" s="98">
        <f t="shared" si="33"/>
        <v>1595.5585447218914</v>
      </c>
      <c r="G46" s="98">
        <f t="shared" si="33"/>
        <v>0</v>
      </c>
      <c r="H46" s="98">
        <f t="shared" si="33"/>
        <v>0</v>
      </c>
      <c r="I46" s="98">
        <f t="shared" si="33"/>
        <v>0</v>
      </c>
      <c r="J46" s="98">
        <f t="shared" si="33"/>
        <v>0</v>
      </c>
      <c r="K46" s="98">
        <f t="shared" si="33"/>
        <v>0</v>
      </c>
      <c r="L46" s="98">
        <f t="shared" si="33"/>
        <v>0</v>
      </c>
      <c r="M46" s="98">
        <f t="shared" si="33"/>
        <v>0</v>
      </c>
      <c r="N46" s="98">
        <f t="shared" si="33"/>
        <v>0</v>
      </c>
      <c r="O46" s="148">
        <f t="shared" si="32"/>
        <v>6437.0123034746994</v>
      </c>
      <c r="R46" s="115" t="str">
        <f t="shared" si="31"/>
        <v>A.Público</v>
      </c>
      <c r="S46" s="98">
        <f t="shared" ref="S46:AD47" si="34">+S35/S$76</f>
        <v>1377.2509913793108</v>
      </c>
      <c r="T46" s="98">
        <f t="shared" si="34"/>
        <v>1341.9695977011495</v>
      </c>
      <c r="U46" s="98">
        <f t="shared" si="34"/>
        <v>1492.8441810344832</v>
      </c>
      <c r="V46" s="98">
        <f t="shared" si="34"/>
        <v>1388.1359339080454</v>
      </c>
      <c r="W46" s="98">
        <f t="shared" si="34"/>
        <v>0</v>
      </c>
      <c r="X46" s="98">
        <f t="shared" si="34"/>
        <v>0</v>
      </c>
      <c r="Y46" s="98">
        <f t="shared" si="34"/>
        <v>0</v>
      </c>
      <c r="Z46" s="98">
        <f t="shared" si="34"/>
        <v>0</v>
      </c>
      <c r="AA46" s="98">
        <f t="shared" si="34"/>
        <v>0</v>
      </c>
      <c r="AB46" s="98">
        <f t="shared" si="34"/>
        <v>0</v>
      </c>
      <c r="AC46" s="98">
        <f t="shared" si="34"/>
        <v>0</v>
      </c>
      <c r="AD46" s="98">
        <f t="shared" si="34"/>
        <v>0</v>
      </c>
      <c r="AE46" s="148">
        <f t="shared" si="30"/>
        <v>5600.2007040229892</v>
      </c>
    </row>
    <row r="47" spans="2:33" x14ac:dyDescent="0.25">
      <c r="B47" s="341" t="s">
        <v>22</v>
      </c>
      <c r="C47" s="169">
        <f t="shared" si="33"/>
        <v>60.427715021799443</v>
      </c>
      <c r="D47" s="98">
        <f t="shared" si="33"/>
        <v>61.319593077024706</v>
      </c>
      <c r="E47" s="98">
        <f t="shared" si="33"/>
        <v>61.148748183379574</v>
      </c>
      <c r="F47" s="98">
        <f t="shared" si="33"/>
        <v>50.601615140705519</v>
      </c>
      <c r="G47" s="98">
        <f t="shared" si="33"/>
        <v>0</v>
      </c>
      <c r="H47" s="98">
        <f t="shared" si="33"/>
        <v>0</v>
      </c>
      <c r="I47" s="98">
        <f t="shared" si="33"/>
        <v>0</v>
      </c>
      <c r="J47" s="98">
        <f t="shared" si="33"/>
        <v>0</v>
      </c>
      <c r="K47" s="98">
        <f t="shared" si="33"/>
        <v>0</v>
      </c>
      <c r="L47" s="98">
        <f t="shared" si="33"/>
        <v>0</v>
      </c>
      <c r="M47" s="98">
        <f t="shared" si="33"/>
        <v>0</v>
      </c>
      <c r="N47" s="98">
        <f t="shared" si="33"/>
        <v>0</v>
      </c>
      <c r="O47" s="148">
        <f t="shared" si="32"/>
        <v>233.49767142290924</v>
      </c>
      <c r="R47" s="115" t="str">
        <f t="shared" si="31"/>
        <v>Otros</v>
      </c>
      <c r="S47" s="98">
        <f t="shared" si="34"/>
        <v>52.572112068965517</v>
      </c>
      <c r="T47" s="98">
        <f t="shared" si="34"/>
        <v>53.348045977011495</v>
      </c>
      <c r="U47" s="98">
        <f t="shared" si="34"/>
        <v>53.199410919540227</v>
      </c>
      <c r="V47" s="98">
        <f t="shared" si="34"/>
        <v>44.023405172413803</v>
      </c>
      <c r="W47" s="98">
        <f t="shared" si="34"/>
        <v>0</v>
      </c>
      <c r="X47" s="98">
        <f t="shared" si="34"/>
        <v>0</v>
      </c>
      <c r="Y47" s="98">
        <f t="shared" si="34"/>
        <v>0</v>
      </c>
      <c r="Z47" s="98">
        <f t="shared" si="34"/>
        <v>0</v>
      </c>
      <c r="AA47" s="98">
        <f t="shared" si="34"/>
        <v>0</v>
      </c>
      <c r="AB47" s="98">
        <f t="shared" si="34"/>
        <v>0</v>
      </c>
      <c r="AC47" s="98">
        <f t="shared" si="34"/>
        <v>0</v>
      </c>
      <c r="AD47" s="98">
        <f t="shared" si="34"/>
        <v>0</v>
      </c>
      <c r="AE47" s="148">
        <f t="shared" si="30"/>
        <v>203.14297413793105</v>
      </c>
    </row>
    <row r="48" spans="2:33" x14ac:dyDescent="0.25">
      <c r="B48" s="143" t="s">
        <v>14</v>
      </c>
      <c r="C48" s="149">
        <f t="shared" ref="C48:N48" si="35">+SUM(C42:C47)</f>
        <v>42039.172413793072</v>
      </c>
      <c r="D48" s="142">
        <f t="shared" si="35"/>
        <v>44781.853580393719</v>
      </c>
      <c r="E48" s="142">
        <f t="shared" si="35"/>
        <v>43138.579419342066</v>
      </c>
      <c r="F48" s="142">
        <f t="shared" si="35"/>
        <v>38278.70877923107</v>
      </c>
      <c r="G48" s="142">
        <f t="shared" si="35"/>
        <v>0</v>
      </c>
      <c r="H48" s="142">
        <f t="shared" si="35"/>
        <v>0</v>
      </c>
      <c r="I48" s="142">
        <f t="shared" si="35"/>
        <v>0</v>
      </c>
      <c r="J48" s="142">
        <f t="shared" si="35"/>
        <v>0</v>
      </c>
      <c r="K48" s="142">
        <f t="shared" si="35"/>
        <v>0</v>
      </c>
      <c r="L48" s="142">
        <f t="shared" si="35"/>
        <v>0</v>
      </c>
      <c r="M48" s="142">
        <f t="shared" si="35"/>
        <v>0</v>
      </c>
      <c r="N48" s="142">
        <f t="shared" si="35"/>
        <v>0</v>
      </c>
      <c r="O48" s="143">
        <f>SUM(C48:N48)</f>
        <v>168238.31419275992</v>
      </c>
      <c r="R48" s="143" t="s">
        <v>14</v>
      </c>
      <c r="S48" s="149">
        <f t="shared" ref="S48:AD48" si="36">+SUM(S42:S47)</f>
        <v>36574.07999999998</v>
      </c>
      <c r="T48" s="142">
        <f t="shared" si="36"/>
        <v>38960.212614942538</v>
      </c>
      <c r="U48" s="142">
        <f t="shared" si="36"/>
        <v>37530.564094827598</v>
      </c>
      <c r="V48" s="142">
        <f t="shared" si="36"/>
        <v>33302.476637931031</v>
      </c>
      <c r="W48" s="142">
        <f t="shared" si="36"/>
        <v>0</v>
      </c>
      <c r="X48" s="142">
        <f t="shared" si="36"/>
        <v>0</v>
      </c>
      <c r="Y48" s="142">
        <f t="shared" si="36"/>
        <v>0</v>
      </c>
      <c r="Z48" s="142">
        <f t="shared" si="36"/>
        <v>0</v>
      </c>
      <c r="AA48" s="142">
        <f t="shared" si="36"/>
        <v>0</v>
      </c>
      <c r="AB48" s="142">
        <f t="shared" si="36"/>
        <v>0</v>
      </c>
      <c r="AC48" s="142">
        <f t="shared" si="36"/>
        <v>0</v>
      </c>
      <c r="AD48" s="142">
        <f t="shared" si="36"/>
        <v>0</v>
      </c>
      <c r="AE48" s="143">
        <f>SUM(S48:AD48)</f>
        <v>146367.33334770115</v>
      </c>
    </row>
    <row r="51" spans="2:31" x14ac:dyDescent="0.25">
      <c r="B51" s="341" t="s">
        <v>29</v>
      </c>
      <c r="R51" s="341" t="s">
        <v>29</v>
      </c>
    </row>
    <row r="52" spans="2:31" x14ac:dyDescent="0.25">
      <c r="B52" s="162"/>
      <c r="R52" s="162"/>
    </row>
    <row r="53" spans="2:31" x14ac:dyDescent="0.25">
      <c r="B53" s="170" t="s">
        <v>26</v>
      </c>
      <c r="C53" s="178" t="s">
        <v>2</v>
      </c>
      <c r="D53" s="146" t="s">
        <v>3</v>
      </c>
      <c r="E53" s="146" t="s">
        <v>4</v>
      </c>
      <c r="F53" s="146" t="s">
        <v>5</v>
      </c>
      <c r="G53" s="146" t="s">
        <v>6</v>
      </c>
      <c r="H53" s="146" t="s">
        <v>7</v>
      </c>
      <c r="I53" s="146" t="s">
        <v>8</v>
      </c>
      <c r="J53" s="146" t="s">
        <v>9</v>
      </c>
      <c r="K53" s="146" t="s">
        <v>10</v>
      </c>
      <c r="L53" s="146" t="s">
        <v>11</v>
      </c>
      <c r="M53" s="146" t="s">
        <v>12</v>
      </c>
      <c r="N53" s="146" t="s">
        <v>13</v>
      </c>
      <c r="O53" s="147" t="s">
        <v>14</v>
      </c>
      <c r="R53" s="170" t="s">
        <v>26</v>
      </c>
      <c r="S53" s="178" t="s">
        <v>2</v>
      </c>
      <c r="T53" s="146" t="s">
        <v>3</v>
      </c>
      <c r="U53" s="146" t="s">
        <v>4</v>
      </c>
      <c r="V53" s="146" t="s">
        <v>5</v>
      </c>
      <c r="W53" s="146" t="s">
        <v>6</v>
      </c>
      <c r="X53" s="146" t="s">
        <v>7</v>
      </c>
      <c r="Y53" s="146" t="s">
        <v>8</v>
      </c>
      <c r="Z53" s="146" t="s">
        <v>9</v>
      </c>
      <c r="AA53" s="146" t="s">
        <v>10</v>
      </c>
      <c r="AB53" s="146" t="s">
        <v>11</v>
      </c>
      <c r="AC53" s="146" t="s">
        <v>12</v>
      </c>
      <c r="AD53" s="146" t="s">
        <v>13</v>
      </c>
      <c r="AE53" s="147" t="s">
        <v>14</v>
      </c>
    </row>
    <row r="54" spans="2:31" x14ac:dyDescent="0.25">
      <c r="B54" s="341" t="s">
        <v>17</v>
      </c>
      <c r="C54" s="169">
        <f>C31/C20*100</f>
        <v>92.852729251070258</v>
      </c>
      <c r="D54" s="169">
        <f t="shared" ref="D54:N54" si="37">D31/D20*100</f>
        <v>93.92749664809152</v>
      </c>
      <c r="E54" s="169">
        <f t="shared" si="37"/>
        <v>93.967989757644574</v>
      </c>
      <c r="F54" s="169">
        <f t="shared" si="37"/>
        <v>92.241341731209118</v>
      </c>
      <c r="G54" s="169" t="e">
        <f t="shared" si="37"/>
        <v>#DIV/0!</v>
      </c>
      <c r="H54" s="169" t="e">
        <f t="shared" si="37"/>
        <v>#DIV/0!</v>
      </c>
      <c r="I54" s="169" t="e">
        <f t="shared" si="37"/>
        <v>#DIV/0!</v>
      </c>
      <c r="J54" s="169" t="e">
        <f t="shared" si="37"/>
        <v>#DIV/0!</v>
      </c>
      <c r="K54" s="169" t="e">
        <f t="shared" si="37"/>
        <v>#DIV/0!</v>
      </c>
      <c r="L54" s="169" t="e">
        <f t="shared" si="37"/>
        <v>#DIV/0!</v>
      </c>
      <c r="M54" s="169" t="e">
        <f t="shared" si="37"/>
        <v>#DIV/0!</v>
      </c>
      <c r="N54" s="169" t="e">
        <f t="shared" si="37"/>
        <v>#DIV/0!</v>
      </c>
      <c r="O54" s="148">
        <f t="shared" ref="O54" si="38">O31/O20*100</f>
        <v>93.310433017583108</v>
      </c>
      <c r="R54" s="115" t="str">
        <f>+B54</f>
        <v>Residencial</v>
      </c>
      <c r="S54" s="98">
        <f t="shared" ref="S54:AD56" si="39">+S31/S20*100</f>
        <v>80.781874448431125</v>
      </c>
      <c r="T54" s="98">
        <f t="shared" si="39"/>
        <v>81.71692208383962</v>
      </c>
      <c r="U54" s="98">
        <f t="shared" si="39"/>
        <v>81.752151089150786</v>
      </c>
      <c r="V54" s="98">
        <f t="shared" si="39"/>
        <v>80.24996730615193</v>
      </c>
      <c r="W54" s="98" t="e">
        <f t="shared" si="39"/>
        <v>#DIV/0!</v>
      </c>
      <c r="X54" s="98" t="e">
        <f t="shared" si="39"/>
        <v>#DIV/0!</v>
      </c>
      <c r="Y54" s="98" t="e">
        <f t="shared" si="39"/>
        <v>#DIV/0!</v>
      </c>
      <c r="Z54" s="98" t="e">
        <f t="shared" si="39"/>
        <v>#DIV/0!</v>
      </c>
      <c r="AA54" s="98" t="e">
        <f t="shared" si="39"/>
        <v>#DIV/0!</v>
      </c>
      <c r="AB54" s="98" t="e">
        <f t="shared" si="39"/>
        <v>#DIV/0!</v>
      </c>
      <c r="AC54" s="98" t="e">
        <f t="shared" si="39"/>
        <v>#DIV/0!</v>
      </c>
      <c r="AD54" s="98" t="e">
        <f t="shared" si="39"/>
        <v>#DIV/0!</v>
      </c>
      <c r="AE54" s="148">
        <f>AE31/AE20*100</f>
        <v>81.180076725297283</v>
      </c>
    </row>
    <row r="55" spans="2:31" x14ac:dyDescent="0.25">
      <c r="B55" s="341" t="s">
        <v>18</v>
      </c>
      <c r="C55" s="169">
        <f t="shared" ref="C55:O56" si="40">C32/C21*100</f>
        <v>111.62174813357328</v>
      </c>
      <c r="D55" s="169">
        <f t="shared" ref="D55:N55" si="41">D32/D21*100</f>
        <v>111.56713118949628</v>
      </c>
      <c r="E55" s="169">
        <f t="shared" si="41"/>
        <v>113.20346735464659</v>
      </c>
      <c r="F55" s="169">
        <f t="shared" si="41"/>
        <v>115.8625045061106</v>
      </c>
      <c r="G55" s="169" t="e">
        <f t="shared" si="41"/>
        <v>#DIV/0!</v>
      </c>
      <c r="H55" s="169" t="e">
        <f t="shared" si="41"/>
        <v>#DIV/0!</v>
      </c>
      <c r="I55" s="169" t="e">
        <f t="shared" si="41"/>
        <v>#DIV/0!</v>
      </c>
      <c r="J55" s="169" t="e">
        <f t="shared" si="41"/>
        <v>#DIV/0!</v>
      </c>
      <c r="K55" s="169" t="e">
        <f t="shared" si="41"/>
        <v>#DIV/0!</v>
      </c>
      <c r="L55" s="169" t="e">
        <f t="shared" si="41"/>
        <v>#DIV/0!</v>
      </c>
      <c r="M55" s="169" t="e">
        <f t="shared" si="41"/>
        <v>#DIV/0!</v>
      </c>
      <c r="N55" s="169" t="e">
        <f t="shared" si="41"/>
        <v>#DIV/0!</v>
      </c>
      <c r="O55" s="148">
        <f t="shared" si="40"/>
        <v>112.97418173900896</v>
      </c>
      <c r="R55" s="115" t="str">
        <f t="shared" ref="R55:R59" si="42">+B55</f>
        <v>General</v>
      </c>
      <c r="S55" s="98">
        <f t="shared" si="39"/>
        <v>97.110920876208766</v>
      </c>
      <c r="T55" s="98">
        <f t="shared" si="39"/>
        <v>97.063404134861756</v>
      </c>
      <c r="U55" s="98">
        <f t="shared" si="39"/>
        <v>98.487016598542525</v>
      </c>
      <c r="V55" s="98">
        <f t="shared" si="39"/>
        <v>100.80037892031622</v>
      </c>
      <c r="W55" s="98" t="e">
        <f t="shared" si="39"/>
        <v>#DIV/0!</v>
      </c>
      <c r="X55" s="98" t="e">
        <f t="shared" si="39"/>
        <v>#DIV/0!</v>
      </c>
      <c r="Y55" s="98" t="e">
        <f t="shared" si="39"/>
        <v>#DIV/0!</v>
      </c>
      <c r="Z55" s="98" t="e">
        <f t="shared" si="39"/>
        <v>#DIV/0!</v>
      </c>
      <c r="AA55" s="98" t="e">
        <f t="shared" si="39"/>
        <v>#DIV/0!</v>
      </c>
      <c r="AB55" s="98" t="e">
        <f t="shared" si="39"/>
        <v>#DIV/0!</v>
      </c>
      <c r="AC55" s="98" t="e">
        <f t="shared" si="39"/>
        <v>#DIV/0!</v>
      </c>
      <c r="AD55" s="98" t="e">
        <f t="shared" si="39"/>
        <v>#DIV/0!</v>
      </c>
      <c r="AE55" s="148">
        <f>AE32/AE21*100</f>
        <v>98.287538112937781</v>
      </c>
    </row>
    <row r="56" spans="2:31" x14ac:dyDescent="0.25">
      <c r="B56" s="341" t="s">
        <v>19</v>
      </c>
      <c r="C56" s="169">
        <f t="shared" si="40"/>
        <v>64.253415454114489</v>
      </c>
      <c r="D56" s="169">
        <f t="shared" ref="D56:N56" si="43">D33/D22*100</f>
        <v>63.498263734015005</v>
      </c>
      <c r="E56" s="169">
        <f t="shared" si="43"/>
        <v>67.382156478511973</v>
      </c>
      <c r="F56" s="169">
        <f t="shared" si="43"/>
        <v>63.475592833041198</v>
      </c>
      <c r="G56" s="169" t="e">
        <f t="shared" si="43"/>
        <v>#DIV/0!</v>
      </c>
      <c r="H56" s="169" t="e">
        <f t="shared" si="43"/>
        <v>#DIV/0!</v>
      </c>
      <c r="I56" s="169" t="e">
        <f t="shared" si="43"/>
        <v>#DIV/0!</v>
      </c>
      <c r="J56" s="169" t="e">
        <f t="shared" si="43"/>
        <v>#DIV/0!</v>
      </c>
      <c r="K56" s="169" t="e">
        <f t="shared" si="43"/>
        <v>#DIV/0!</v>
      </c>
      <c r="L56" s="169" t="e">
        <f t="shared" si="43"/>
        <v>#DIV/0!</v>
      </c>
      <c r="M56" s="169" t="e">
        <f t="shared" si="43"/>
        <v>#DIV/0!</v>
      </c>
      <c r="N56" s="169" t="e">
        <f t="shared" si="43"/>
        <v>#DIV/0!</v>
      </c>
      <c r="O56" s="148">
        <f t="shared" si="40"/>
        <v>64.595372882389071</v>
      </c>
      <c r="R56" s="115" t="str">
        <f t="shared" si="42"/>
        <v>Industrial</v>
      </c>
      <c r="S56" s="98">
        <f t="shared" si="39"/>
        <v>55.900471445079617</v>
      </c>
      <c r="T56" s="98">
        <f t="shared" si="39"/>
        <v>55.243489448593053</v>
      </c>
      <c r="U56" s="98">
        <f t="shared" si="39"/>
        <v>58.622476136305423</v>
      </c>
      <c r="V56" s="98">
        <f t="shared" si="39"/>
        <v>55.223765764745849</v>
      </c>
      <c r="W56" s="98" t="e">
        <f t="shared" si="39"/>
        <v>#DIV/0!</v>
      </c>
      <c r="X56" s="98" t="e">
        <f t="shared" si="39"/>
        <v>#DIV/0!</v>
      </c>
      <c r="Y56" s="98" t="e">
        <f t="shared" si="39"/>
        <v>#DIV/0!</v>
      </c>
      <c r="Z56" s="98" t="e">
        <f t="shared" si="39"/>
        <v>#DIV/0!</v>
      </c>
      <c r="AA56" s="98" t="e">
        <f t="shared" si="39"/>
        <v>#DIV/0!</v>
      </c>
      <c r="AB56" s="98" t="e">
        <f t="shared" si="39"/>
        <v>#DIV/0!</v>
      </c>
      <c r="AC56" s="98" t="e">
        <f t="shared" si="39"/>
        <v>#DIV/0!</v>
      </c>
      <c r="AD56" s="98" t="e">
        <f t="shared" si="39"/>
        <v>#DIV/0!</v>
      </c>
      <c r="AE56" s="148">
        <f>AE33/AE22*100</f>
        <v>56.197974407678487</v>
      </c>
    </row>
    <row r="57" spans="2:31" x14ac:dyDescent="0.25">
      <c r="B57" s="341" t="s">
        <v>20</v>
      </c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48"/>
      <c r="R57" s="115" t="str">
        <f t="shared" si="42"/>
        <v>Mineria</v>
      </c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148"/>
    </row>
    <row r="58" spans="2:31" x14ac:dyDescent="0.25">
      <c r="B58" s="341" t="s">
        <v>121</v>
      </c>
      <c r="C58" s="169">
        <f t="shared" ref="C58:O60" si="44">C35/C24*100</f>
        <v>118.65291807607183</v>
      </c>
      <c r="D58" s="169">
        <f t="shared" ref="D58:N58" si="45">D35/D24*100</f>
        <v>119.28768418547034</v>
      </c>
      <c r="E58" s="169">
        <f t="shared" si="45"/>
        <v>120.15550864745011</v>
      </c>
      <c r="F58" s="169">
        <f t="shared" si="45"/>
        <v>121.19753210006068</v>
      </c>
      <c r="G58" s="169" t="e">
        <f t="shared" si="45"/>
        <v>#DIV/0!</v>
      </c>
      <c r="H58" s="169" t="e">
        <f t="shared" si="45"/>
        <v>#DIV/0!</v>
      </c>
      <c r="I58" s="169" t="e">
        <f t="shared" si="45"/>
        <v>#DIV/0!</v>
      </c>
      <c r="J58" s="169" t="e">
        <f t="shared" si="45"/>
        <v>#DIV/0!</v>
      </c>
      <c r="K58" s="169" t="e">
        <f t="shared" si="45"/>
        <v>#DIV/0!</v>
      </c>
      <c r="L58" s="169" t="e">
        <f t="shared" si="45"/>
        <v>#DIV/0!</v>
      </c>
      <c r="M58" s="169" t="e">
        <f t="shared" si="45"/>
        <v>#DIV/0!</v>
      </c>
      <c r="N58" s="169" t="e">
        <f t="shared" si="45"/>
        <v>#DIV/0!</v>
      </c>
      <c r="O58" s="148">
        <f t="shared" si="44"/>
        <v>119.82878907100019</v>
      </c>
      <c r="R58" s="115" t="str">
        <f t="shared" si="42"/>
        <v>A.Público</v>
      </c>
      <c r="S58" s="98">
        <f t="shared" ref="S58:AD60" si="46">+S35/S24*100</f>
        <v>103.22803872618252</v>
      </c>
      <c r="T58" s="98">
        <f t="shared" si="46"/>
        <v>103.78028524135918</v>
      </c>
      <c r="U58" s="98">
        <f t="shared" si="46"/>
        <v>104.5352925232816</v>
      </c>
      <c r="V58" s="98">
        <f t="shared" si="46"/>
        <v>105.44185292705279</v>
      </c>
      <c r="W58" s="98" t="e">
        <f t="shared" si="46"/>
        <v>#DIV/0!</v>
      </c>
      <c r="X58" s="98" t="e">
        <f t="shared" si="46"/>
        <v>#DIV/0!</v>
      </c>
      <c r="Y58" s="98" t="e">
        <f t="shared" si="46"/>
        <v>#DIV/0!</v>
      </c>
      <c r="Z58" s="98" t="e">
        <f t="shared" si="46"/>
        <v>#DIV/0!</v>
      </c>
      <c r="AA58" s="98" t="e">
        <f t="shared" si="46"/>
        <v>#DIV/0!</v>
      </c>
      <c r="AB58" s="98" t="e">
        <f t="shared" si="46"/>
        <v>#DIV/0!</v>
      </c>
      <c r="AC58" s="98" t="e">
        <f t="shared" si="46"/>
        <v>#DIV/0!</v>
      </c>
      <c r="AD58" s="98" t="e">
        <f t="shared" si="46"/>
        <v>#DIV/0!</v>
      </c>
      <c r="AE58" s="148">
        <f>AE35/AE24*100</f>
        <v>104.25104649177017</v>
      </c>
    </row>
    <row r="59" spans="2:31" x14ac:dyDescent="0.25">
      <c r="B59" s="341" t="s">
        <v>22</v>
      </c>
      <c r="C59" s="169">
        <f t="shared" si="44"/>
        <v>65.965913629739973</v>
      </c>
      <c r="D59" s="169">
        <f t="shared" ref="D59:N59" si="47">D36/D25*100</f>
        <v>69.415358762073225</v>
      </c>
      <c r="E59" s="169">
        <f t="shared" si="47"/>
        <v>72.361322199550429</v>
      </c>
      <c r="F59" s="169">
        <f t="shared" si="47"/>
        <v>-84255.320904141394</v>
      </c>
      <c r="G59" s="169" t="e">
        <f t="shared" si="47"/>
        <v>#DIV/0!</v>
      </c>
      <c r="H59" s="169" t="e">
        <f t="shared" si="47"/>
        <v>#DIV/0!</v>
      </c>
      <c r="I59" s="169" t="e">
        <f t="shared" si="47"/>
        <v>#DIV/0!</v>
      </c>
      <c r="J59" s="169" t="e">
        <f t="shared" si="47"/>
        <v>#DIV/0!</v>
      </c>
      <c r="K59" s="169" t="e">
        <f t="shared" si="47"/>
        <v>#DIV/0!</v>
      </c>
      <c r="L59" s="169" t="e">
        <f t="shared" si="47"/>
        <v>#DIV/0!</v>
      </c>
      <c r="M59" s="169" t="e">
        <f t="shared" si="47"/>
        <v>#DIV/0!</v>
      </c>
      <c r="N59" s="169" t="e">
        <f t="shared" si="47"/>
        <v>#DIV/0!</v>
      </c>
      <c r="O59" s="148">
        <f t="shared" si="44"/>
        <v>88.316840455394612</v>
      </c>
      <c r="R59" s="115" t="str">
        <f t="shared" si="42"/>
        <v>Otros</v>
      </c>
      <c r="S59" s="98">
        <f t="shared" si="46"/>
        <v>57.390344857873778</v>
      </c>
      <c r="T59" s="98">
        <f t="shared" si="46"/>
        <v>60.391362123003702</v>
      </c>
      <c r="U59" s="98">
        <f t="shared" si="46"/>
        <v>62.954350313608877</v>
      </c>
      <c r="V59" s="98">
        <f t="shared" si="46"/>
        <v>-73302.129186603008</v>
      </c>
      <c r="W59" s="98" t="e">
        <f t="shared" si="46"/>
        <v>#DIV/0!</v>
      </c>
      <c r="X59" s="98" t="e">
        <f t="shared" si="46"/>
        <v>#DIV/0!</v>
      </c>
      <c r="Y59" s="98" t="e">
        <f t="shared" si="46"/>
        <v>#DIV/0!</v>
      </c>
      <c r="Z59" s="98" t="e">
        <f t="shared" si="46"/>
        <v>#DIV/0!</v>
      </c>
      <c r="AA59" s="98" t="e">
        <f t="shared" si="46"/>
        <v>#DIV/0!</v>
      </c>
      <c r="AB59" s="98" t="e">
        <f t="shared" si="46"/>
        <v>#DIV/0!</v>
      </c>
      <c r="AC59" s="98" t="e">
        <f t="shared" si="46"/>
        <v>#DIV/0!</v>
      </c>
      <c r="AD59" s="98" t="e">
        <f t="shared" si="46"/>
        <v>#DIV/0!</v>
      </c>
      <c r="AE59" s="148">
        <f>AE36/AE25*100</f>
        <v>76.835651196193311</v>
      </c>
    </row>
    <row r="60" spans="2:31" x14ac:dyDescent="0.25">
      <c r="B60" s="143" t="s">
        <v>14</v>
      </c>
      <c r="C60" s="149">
        <f t="shared" si="44"/>
        <v>92.026582663427021</v>
      </c>
      <c r="D60" s="142">
        <f t="shared" si="44"/>
        <v>92.314162264179316</v>
      </c>
      <c r="E60" s="142">
        <f t="shared" si="44"/>
        <v>93.828232557273211</v>
      </c>
      <c r="F60" s="142">
        <f t="shared" si="44"/>
        <v>90.912792548405392</v>
      </c>
      <c r="G60" s="142" t="e">
        <f t="shared" si="44"/>
        <v>#DIV/0!</v>
      </c>
      <c r="H60" s="142" t="e">
        <f t="shared" si="44"/>
        <v>#DIV/0!</v>
      </c>
      <c r="I60" s="142" t="e">
        <f t="shared" si="44"/>
        <v>#DIV/0!</v>
      </c>
      <c r="J60" s="142" t="e">
        <f t="shared" si="44"/>
        <v>#DIV/0!</v>
      </c>
      <c r="K60" s="142" t="e">
        <f t="shared" si="44"/>
        <v>#DIV/0!</v>
      </c>
      <c r="L60" s="142" t="e">
        <f t="shared" si="44"/>
        <v>#DIV/0!</v>
      </c>
      <c r="M60" s="142" t="e">
        <f t="shared" si="44"/>
        <v>#DIV/0!</v>
      </c>
      <c r="N60" s="142" t="e">
        <f t="shared" si="44"/>
        <v>#DIV/0!</v>
      </c>
      <c r="O60" s="143">
        <f t="shared" si="44"/>
        <v>92.300279279693484</v>
      </c>
      <c r="R60" s="143" t="s">
        <v>14</v>
      </c>
      <c r="S60" s="171">
        <f t="shared" si="46"/>
        <v>80.063126917181521</v>
      </c>
      <c r="T60" s="142">
        <f>+T37/T26*100</f>
        <v>80.313321169835987</v>
      </c>
      <c r="U60" s="142">
        <f>+U37/U26*100</f>
        <v>81.630562324827679</v>
      </c>
      <c r="V60" s="142">
        <f>+V37/V26*100</f>
        <v>79.094129517112691</v>
      </c>
      <c r="W60" s="142" t="e">
        <f t="shared" ref="W60:AB60" si="48">W37/W26*100</f>
        <v>#DIV/0!</v>
      </c>
      <c r="X60" s="142" t="e">
        <f t="shared" si="48"/>
        <v>#DIV/0!</v>
      </c>
      <c r="Y60" s="142" t="e">
        <f t="shared" si="48"/>
        <v>#DIV/0!</v>
      </c>
      <c r="Z60" s="142" t="e">
        <f t="shared" si="48"/>
        <v>#DIV/0!</v>
      </c>
      <c r="AA60" s="142" t="e">
        <f t="shared" si="48"/>
        <v>#DIV/0!</v>
      </c>
      <c r="AB60" s="142" t="e">
        <f t="shared" si="48"/>
        <v>#DIV/0!</v>
      </c>
      <c r="AC60" s="142" t="e">
        <f>+AC37/AC26*100</f>
        <v>#DIV/0!</v>
      </c>
      <c r="AD60" s="142" t="e">
        <f>AD37/AD26*100</f>
        <v>#DIV/0!</v>
      </c>
      <c r="AE60" s="143">
        <f>AE37/AE26*100</f>
        <v>80.301242973333331</v>
      </c>
    </row>
    <row r="63" spans="2:31" x14ac:dyDescent="0.25">
      <c r="B63" s="341" t="s">
        <v>42</v>
      </c>
      <c r="R63" s="341" t="s">
        <v>42</v>
      </c>
    </row>
    <row r="64" spans="2:31" x14ac:dyDescent="0.25">
      <c r="B64" s="162"/>
      <c r="R64" s="162"/>
    </row>
    <row r="65" spans="2:31" x14ac:dyDescent="0.25">
      <c r="B65" s="170" t="s">
        <v>26</v>
      </c>
      <c r="C65" s="178" t="s">
        <v>2</v>
      </c>
      <c r="D65" s="146" t="s">
        <v>3</v>
      </c>
      <c r="E65" s="146" t="s">
        <v>4</v>
      </c>
      <c r="F65" s="146" t="s">
        <v>5</v>
      </c>
      <c r="G65" s="146" t="s">
        <v>6</v>
      </c>
      <c r="H65" s="146" t="s">
        <v>7</v>
      </c>
      <c r="I65" s="146" t="s">
        <v>8</v>
      </c>
      <c r="J65" s="146" t="s">
        <v>9</v>
      </c>
      <c r="K65" s="146" t="s">
        <v>10</v>
      </c>
      <c r="L65" s="146" t="s">
        <v>11</v>
      </c>
      <c r="M65" s="146" t="s">
        <v>12</v>
      </c>
      <c r="N65" s="146" t="s">
        <v>13</v>
      </c>
      <c r="O65" s="147" t="s">
        <v>14</v>
      </c>
      <c r="R65" s="170" t="s">
        <v>26</v>
      </c>
      <c r="S65" s="178" t="s">
        <v>2</v>
      </c>
      <c r="T65" s="146" t="s">
        <v>3</v>
      </c>
      <c r="U65" s="146" t="s">
        <v>4</v>
      </c>
      <c r="V65" s="146" t="s">
        <v>5</v>
      </c>
      <c r="W65" s="146" t="s">
        <v>6</v>
      </c>
      <c r="X65" s="146" t="s">
        <v>7</v>
      </c>
      <c r="Y65" s="146" t="s">
        <v>8</v>
      </c>
      <c r="Z65" s="146" t="s">
        <v>9</v>
      </c>
      <c r="AA65" s="146" t="s">
        <v>10</v>
      </c>
      <c r="AB65" s="146" t="s">
        <v>11</v>
      </c>
      <c r="AC65" s="146" t="s">
        <v>12</v>
      </c>
      <c r="AD65" s="146" t="s">
        <v>13</v>
      </c>
      <c r="AE65" s="147" t="s">
        <v>14</v>
      </c>
    </row>
    <row r="66" spans="2:31" x14ac:dyDescent="0.25">
      <c r="B66" s="341" t="s">
        <v>17</v>
      </c>
      <c r="C66" s="169">
        <f t="shared" ref="C66:O68" si="49">+C42/C20*100</f>
        <v>13.340909375153769</v>
      </c>
      <c r="D66" s="98">
        <f t="shared" si="49"/>
        <v>13.49532997817407</v>
      </c>
      <c r="E66" s="98">
        <f t="shared" si="49"/>
        <v>13.501147953684567</v>
      </c>
      <c r="F66" s="98">
        <f t="shared" si="49"/>
        <v>13.253066340690967</v>
      </c>
      <c r="G66" s="98" t="e">
        <f t="shared" si="49"/>
        <v>#DIV/0!</v>
      </c>
      <c r="H66" s="98" t="e">
        <f t="shared" si="49"/>
        <v>#DIV/0!</v>
      </c>
      <c r="I66" s="98" t="e">
        <f t="shared" si="49"/>
        <v>#DIV/0!</v>
      </c>
      <c r="J66" s="98" t="e">
        <f t="shared" si="49"/>
        <v>#DIV/0!</v>
      </c>
      <c r="K66" s="98" t="e">
        <f t="shared" si="49"/>
        <v>#DIV/0!</v>
      </c>
      <c r="L66" s="98" t="e">
        <f t="shared" si="49"/>
        <v>#DIV/0!</v>
      </c>
      <c r="M66" s="98" t="e">
        <f t="shared" si="49"/>
        <v>#DIV/0!</v>
      </c>
      <c r="N66" s="98" t="e">
        <f t="shared" si="49"/>
        <v>#DIV/0!</v>
      </c>
      <c r="O66" s="148">
        <f t="shared" si="49"/>
        <v>13.406671410572285</v>
      </c>
      <c r="R66" s="115" t="str">
        <f>+B66</f>
        <v>Residencial</v>
      </c>
      <c r="S66" s="98">
        <f t="shared" ref="S66:AE68" si="50">+S42/S20*100</f>
        <v>11.606591156383782</v>
      </c>
      <c r="T66" s="98">
        <f t="shared" si="50"/>
        <v>11.74093708101144</v>
      </c>
      <c r="U66" s="98">
        <f t="shared" si="50"/>
        <v>11.745998719705572</v>
      </c>
      <c r="V66" s="98">
        <f t="shared" si="50"/>
        <v>11.53016771640114</v>
      </c>
      <c r="W66" s="98" t="e">
        <f t="shared" si="50"/>
        <v>#DIV/0!</v>
      </c>
      <c r="X66" s="98" t="e">
        <f t="shared" si="50"/>
        <v>#DIV/0!</v>
      </c>
      <c r="Y66" s="98" t="e">
        <f t="shared" si="50"/>
        <v>#DIV/0!</v>
      </c>
      <c r="Z66" s="98" t="e">
        <f t="shared" si="50"/>
        <v>#DIV/0!</v>
      </c>
      <c r="AA66" s="98" t="e">
        <f t="shared" si="50"/>
        <v>#DIV/0!</v>
      </c>
      <c r="AB66" s="98" t="e">
        <f t="shared" si="50"/>
        <v>#DIV/0!</v>
      </c>
      <c r="AC66" s="98" t="e">
        <f t="shared" si="50"/>
        <v>#DIV/0!</v>
      </c>
      <c r="AD66" s="98" t="e">
        <f t="shared" si="50"/>
        <v>#DIV/0!</v>
      </c>
      <c r="AE66" s="98">
        <f t="shared" si="50"/>
        <v>11.663804127197889</v>
      </c>
    </row>
    <row r="67" spans="2:31" x14ac:dyDescent="0.25">
      <c r="B67" s="341" t="s">
        <v>18</v>
      </c>
      <c r="C67" s="169">
        <f t="shared" si="49"/>
        <v>16.037607490455933</v>
      </c>
      <c r="D67" s="98">
        <f t="shared" si="49"/>
        <v>16.029760228375903</v>
      </c>
      <c r="E67" s="98">
        <f t="shared" si="49"/>
        <v>16.264865999230832</v>
      </c>
      <c r="F67" s="98">
        <f t="shared" si="49"/>
        <v>16.646911566969912</v>
      </c>
      <c r="G67" s="98" t="e">
        <f t="shared" si="49"/>
        <v>#DIV/0!</v>
      </c>
      <c r="H67" s="98" t="e">
        <f t="shared" si="49"/>
        <v>#DIV/0!</v>
      </c>
      <c r="I67" s="98" t="e">
        <f t="shared" si="49"/>
        <v>#DIV/0!</v>
      </c>
      <c r="J67" s="98" t="e">
        <f t="shared" si="49"/>
        <v>#DIV/0!</v>
      </c>
      <c r="K67" s="98" t="e">
        <f t="shared" si="49"/>
        <v>#DIV/0!</v>
      </c>
      <c r="L67" s="98" t="e">
        <f t="shared" si="49"/>
        <v>#DIV/0!</v>
      </c>
      <c r="M67" s="98" t="e">
        <f t="shared" si="49"/>
        <v>#DIV/0!</v>
      </c>
      <c r="N67" s="98" t="e">
        <f t="shared" si="49"/>
        <v>#DIV/0!</v>
      </c>
      <c r="O67" s="148">
        <f t="shared" si="49"/>
        <v>16.231922663650707</v>
      </c>
      <c r="R67" s="115" t="str">
        <f t="shared" ref="R67:R71" si="51">+B67</f>
        <v>General</v>
      </c>
      <c r="S67" s="98">
        <f t="shared" si="50"/>
        <v>13.95271851669666</v>
      </c>
      <c r="T67" s="98">
        <f t="shared" si="50"/>
        <v>13.945891398687033</v>
      </c>
      <c r="U67" s="98">
        <f t="shared" si="50"/>
        <v>14.15043341933082</v>
      </c>
      <c r="V67" s="98">
        <f t="shared" si="50"/>
        <v>14.482813063263825</v>
      </c>
      <c r="W67" s="98" t="e">
        <f t="shared" si="50"/>
        <v>#DIV/0!</v>
      </c>
      <c r="X67" s="98" t="e">
        <f t="shared" si="50"/>
        <v>#DIV/0!</v>
      </c>
      <c r="Y67" s="98" t="e">
        <f t="shared" si="50"/>
        <v>#DIV/0!</v>
      </c>
      <c r="Z67" s="98" t="e">
        <f t="shared" si="50"/>
        <v>#DIV/0!</v>
      </c>
      <c r="AA67" s="98" t="e">
        <f t="shared" si="50"/>
        <v>#DIV/0!</v>
      </c>
      <c r="AB67" s="98" t="e">
        <f t="shared" si="50"/>
        <v>#DIV/0!</v>
      </c>
      <c r="AC67" s="98" t="e">
        <f t="shared" si="50"/>
        <v>#DIV/0!</v>
      </c>
      <c r="AD67" s="98" t="e">
        <f t="shared" si="50"/>
        <v>#DIV/0!</v>
      </c>
      <c r="AE67" s="98">
        <f t="shared" ref="AE67" si="52">+AE43/AE21*100</f>
        <v>14.121772717376116</v>
      </c>
    </row>
    <row r="68" spans="2:31" x14ac:dyDescent="0.25">
      <c r="B68" s="341" t="s">
        <v>19</v>
      </c>
      <c r="C68" s="169">
        <f t="shared" si="49"/>
        <v>9.2318125652463365</v>
      </c>
      <c r="D68" s="98">
        <f t="shared" si="49"/>
        <v>9.1233137548872136</v>
      </c>
      <c r="E68" s="98">
        <f t="shared" si="49"/>
        <v>9.6813443216252857</v>
      </c>
      <c r="F68" s="98">
        <f t="shared" si="49"/>
        <v>9.1200564415289076</v>
      </c>
      <c r="G68" s="98" t="e">
        <f t="shared" si="49"/>
        <v>#DIV/0!</v>
      </c>
      <c r="H68" s="98" t="e">
        <f t="shared" si="49"/>
        <v>#DIV/0!</v>
      </c>
      <c r="I68" s="98" t="e">
        <f t="shared" si="49"/>
        <v>#DIV/0!</v>
      </c>
      <c r="J68" s="98" t="e">
        <f t="shared" si="49"/>
        <v>#DIV/0!</v>
      </c>
      <c r="K68" s="98" t="e">
        <f t="shared" si="49"/>
        <v>#DIV/0!</v>
      </c>
      <c r="L68" s="98" t="e">
        <f t="shared" si="49"/>
        <v>#DIV/0!</v>
      </c>
      <c r="M68" s="98" t="e">
        <f t="shared" si="49"/>
        <v>#DIV/0!</v>
      </c>
      <c r="N68" s="98" t="e">
        <f t="shared" si="49"/>
        <v>#DIV/0!</v>
      </c>
      <c r="O68" s="148">
        <f t="shared" si="49"/>
        <v>9.2809443796535991</v>
      </c>
      <c r="R68" s="115" t="str">
        <f t="shared" si="51"/>
        <v>Industrial</v>
      </c>
      <c r="S68" s="98">
        <f t="shared" si="50"/>
        <v>8.0316769317643111</v>
      </c>
      <c r="T68" s="98">
        <f t="shared" si="50"/>
        <v>7.9372829667518756</v>
      </c>
      <c r="U68" s="98">
        <f t="shared" si="50"/>
        <v>8.4227695598139967</v>
      </c>
      <c r="V68" s="98">
        <f t="shared" si="50"/>
        <v>7.9344491041301497</v>
      </c>
      <c r="W68" s="98" t="e">
        <f t="shared" si="50"/>
        <v>#DIV/0!</v>
      </c>
      <c r="X68" s="98" t="e">
        <f t="shared" si="50"/>
        <v>#DIV/0!</v>
      </c>
      <c r="Y68" s="98" t="e">
        <f t="shared" si="50"/>
        <v>#DIV/0!</v>
      </c>
      <c r="Z68" s="98" t="e">
        <f t="shared" si="50"/>
        <v>#DIV/0!</v>
      </c>
      <c r="AA68" s="98" t="e">
        <f t="shared" si="50"/>
        <v>#DIV/0!</v>
      </c>
      <c r="AB68" s="98" t="e">
        <f t="shared" si="50"/>
        <v>#DIV/0!</v>
      </c>
      <c r="AC68" s="98" t="e">
        <f t="shared" si="50"/>
        <v>#DIV/0!</v>
      </c>
      <c r="AD68" s="98" t="e">
        <f t="shared" si="50"/>
        <v>#DIV/0!</v>
      </c>
      <c r="AE68" s="98">
        <f t="shared" ref="AE68" si="53">+AE44/AE22*100</f>
        <v>8.0744216102986339</v>
      </c>
    </row>
    <row r="69" spans="2:31" x14ac:dyDescent="0.25">
      <c r="B69" s="341" t="s">
        <v>20</v>
      </c>
      <c r="C69" s="169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148"/>
      <c r="R69" s="115" t="str">
        <f t="shared" si="51"/>
        <v>Mineria</v>
      </c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</row>
    <row r="70" spans="2:31" x14ac:dyDescent="0.25">
      <c r="B70" s="341" t="s">
        <v>121</v>
      </c>
      <c r="C70" s="169">
        <f t="shared" ref="C70:O72" si="54">+C46/C24*100</f>
        <v>17.047833056906875</v>
      </c>
      <c r="D70" s="98">
        <f t="shared" si="54"/>
        <v>17.139035084119296</v>
      </c>
      <c r="E70" s="98">
        <f t="shared" si="54"/>
        <v>17.263722506817544</v>
      </c>
      <c r="F70" s="98">
        <f t="shared" si="54"/>
        <v>17.413438520123663</v>
      </c>
      <c r="G70" s="98" t="e">
        <f t="shared" si="54"/>
        <v>#DIV/0!</v>
      </c>
      <c r="H70" s="98" t="e">
        <f t="shared" si="54"/>
        <v>#DIV/0!</v>
      </c>
      <c r="I70" s="98" t="e">
        <f t="shared" si="54"/>
        <v>#DIV/0!</v>
      </c>
      <c r="J70" s="98" t="e">
        <f t="shared" si="54"/>
        <v>#DIV/0!</v>
      </c>
      <c r="K70" s="98" t="e">
        <f t="shared" si="54"/>
        <v>#DIV/0!</v>
      </c>
      <c r="L70" s="98" t="e">
        <f t="shared" si="54"/>
        <v>#DIV/0!</v>
      </c>
      <c r="M70" s="98" t="e">
        <f t="shared" si="54"/>
        <v>#DIV/0!</v>
      </c>
      <c r="N70" s="98" t="e">
        <f t="shared" si="54"/>
        <v>#DIV/0!</v>
      </c>
      <c r="O70" s="148">
        <f t="shared" si="54"/>
        <v>17.216780038936808</v>
      </c>
      <c r="R70" s="115" t="str">
        <f t="shared" si="51"/>
        <v>A.Público</v>
      </c>
      <c r="S70" s="98">
        <f t="shared" ref="S70:AE72" si="55">+S46/S24*100</f>
        <v>14.831614759508978</v>
      </c>
      <c r="T70" s="98">
        <f t="shared" si="55"/>
        <v>14.910960523183793</v>
      </c>
      <c r="U70" s="98">
        <f t="shared" si="55"/>
        <v>15.019438580931263</v>
      </c>
      <c r="V70" s="98">
        <f t="shared" si="55"/>
        <v>15.149691512507586</v>
      </c>
      <c r="W70" s="98" t="e">
        <f t="shared" si="55"/>
        <v>#DIV/0!</v>
      </c>
      <c r="X70" s="98" t="e">
        <f t="shared" si="55"/>
        <v>#DIV/0!</v>
      </c>
      <c r="Y70" s="98" t="e">
        <f t="shared" si="55"/>
        <v>#DIV/0!</v>
      </c>
      <c r="Z70" s="98" t="e">
        <f t="shared" si="55"/>
        <v>#DIV/0!</v>
      </c>
      <c r="AA70" s="98" t="e">
        <f t="shared" si="55"/>
        <v>#DIV/0!</v>
      </c>
      <c r="AB70" s="98" t="e">
        <f t="shared" si="55"/>
        <v>#DIV/0!</v>
      </c>
      <c r="AC70" s="98" t="e">
        <f t="shared" si="55"/>
        <v>#DIV/0!</v>
      </c>
      <c r="AD70" s="98" t="e">
        <f t="shared" si="55"/>
        <v>#DIV/0!</v>
      </c>
      <c r="AE70" s="98">
        <f t="shared" si="55"/>
        <v>14.978598633875023</v>
      </c>
    </row>
    <row r="71" spans="2:31" x14ac:dyDescent="0.25">
      <c r="B71" s="341" t="s">
        <v>22</v>
      </c>
      <c r="C71" s="169">
        <f t="shared" si="54"/>
        <v>9.4778611536982709</v>
      </c>
      <c r="D71" s="98">
        <f t="shared" si="54"/>
        <v>9.9734710865047731</v>
      </c>
      <c r="E71" s="98">
        <f t="shared" si="54"/>
        <v>10.396741695337704</v>
      </c>
      <c r="F71" s="98">
        <f t="shared" si="54"/>
        <v>-12105.649555192729</v>
      </c>
      <c r="G71" s="98" t="e">
        <f t="shared" si="54"/>
        <v>#DIV/0!</v>
      </c>
      <c r="H71" s="98" t="e">
        <f t="shared" si="54"/>
        <v>#DIV/0!</v>
      </c>
      <c r="I71" s="98" t="e">
        <f t="shared" si="54"/>
        <v>#DIV/0!</v>
      </c>
      <c r="J71" s="98" t="e">
        <f t="shared" si="54"/>
        <v>#DIV/0!</v>
      </c>
      <c r="K71" s="98" t="e">
        <f t="shared" si="54"/>
        <v>#DIV/0!</v>
      </c>
      <c r="L71" s="98" t="e">
        <f t="shared" si="54"/>
        <v>#DIV/0!</v>
      </c>
      <c r="M71" s="98" t="e">
        <f t="shared" si="54"/>
        <v>#DIV/0!</v>
      </c>
      <c r="N71" s="98" t="e">
        <f t="shared" si="54"/>
        <v>#DIV/0!</v>
      </c>
      <c r="O71" s="148">
        <f t="shared" si="54"/>
        <v>12.689201214855547</v>
      </c>
      <c r="R71" s="115" t="str">
        <f t="shared" si="51"/>
        <v>Otros</v>
      </c>
      <c r="S71" s="98">
        <f t="shared" si="55"/>
        <v>8.2457392037174966</v>
      </c>
      <c r="T71" s="98">
        <f t="shared" si="55"/>
        <v>8.6769198452591532</v>
      </c>
      <c r="U71" s="98">
        <f t="shared" si="55"/>
        <v>9.0451652749438036</v>
      </c>
      <c r="V71" s="98">
        <f t="shared" si="55"/>
        <v>-10531.915113017674</v>
      </c>
      <c r="W71" s="98" t="e">
        <f t="shared" si="55"/>
        <v>#DIV/0!</v>
      </c>
      <c r="X71" s="98" t="e">
        <f t="shared" si="55"/>
        <v>#DIV/0!</v>
      </c>
      <c r="Y71" s="98" t="e">
        <f t="shared" si="55"/>
        <v>#DIV/0!</v>
      </c>
      <c r="Z71" s="98" t="e">
        <f t="shared" si="55"/>
        <v>#DIV/0!</v>
      </c>
      <c r="AA71" s="98" t="e">
        <f t="shared" si="55"/>
        <v>#DIV/0!</v>
      </c>
      <c r="AB71" s="98" t="e">
        <f t="shared" si="55"/>
        <v>#DIV/0!</v>
      </c>
      <c r="AC71" s="98" t="e">
        <f t="shared" si="55"/>
        <v>#DIV/0!</v>
      </c>
      <c r="AD71" s="98" t="e">
        <f t="shared" si="55"/>
        <v>#DIV/0!</v>
      </c>
      <c r="AE71" s="98">
        <f t="shared" si="55"/>
        <v>11.039605056924326</v>
      </c>
    </row>
    <row r="72" spans="2:31" x14ac:dyDescent="0.25">
      <c r="B72" s="143"/>
      <c r="C72" s="149">
        <f>+C48/C26*100</f>
        <v>13.222210152791236</v>
      </c>
      <c r="D72" s="142">
        <f t="shared" si="54"/>
        <v>13.263529060945304</v>
      </c>
      <c r="E72" s="142">
        <f t="shared" si="54"/>
        <v>13.481067896159942</v>
      </c>
      <c r="F72" s="142">
        <f t="shared" si="54"/>
        <v>13.062182837414568</v>
      </c>
      <c r="G72" s="142" t="e">
        <f t="shared" si="54"/>
        <v>#DIV/0!</v>
      </c>
      <c r="H72" s="142" t="e">
        <f t="shared" si="54"/>
        <v>#DIV/0!</v>
      </c>
      <c r="I72" s="142" t="e">
        <f t="shared" si="54"/>
        <v>#DIV/0!</v>
      </c>
      <c r="J72" s="142" t="e">
        <f t="shared" si="54"/>
        <v>#DIV/0!</v>
      </c>
      <c r="K72" s="142" t="e">
        <f t="shared" si="54"/>
        <v>#DIV/0!</v>
      </c>
      <c r="L72" s="142" t="e">
        <f t="shared" si="54"/>
        <v>#DIV/0!</v>
      </c>
      <c r="M72" s="142" t="e">
        <f t="shared" si="54"/>
        <v>#DIV/0!</v>
      </c>
      <c r="N72" s="142" t="e">
        <f t="shared" si="54"/>
        <v>#DIV/0!</v>
      </c>
      <c r="O72" s="143">
        <f t="shared" si="54"/>
        <v>13.261534379266305</v>
      </c>
      <c r="R72" s="143"/>
      <c r="S72" s="171">
        <f t="shared" si="55"/>
        <v>11.503322832928378</v>
      </c>
      <c r="T72" s="151">
        <f t="shared" si="55"/>
        <v>11.539270283022415</v>
      </c>
      <c r="U72" s="151">
        <f t="shared" si="55"/>
        <v>11.728529069659151</v>
      </c>
      <c r="V72" s="151">
        <f>+V48/V26*100</f>
        <v>11.364099068550674</v>
      </c>
      <c r="W72" s="151" t="e">
        <f t="shared" si="55"/>
        <v>#DIV/0!</v>
      </c>
      <c r="X72" s="151" t="e">
        <f t="shared" si="55"/>
        <v>#DIV/0!</v>
      </c>
      <c r="Y72" s="151" t="e">
        <f t="shared" si="55"/>
        <v>#DIV/0!</v>
      </c>
      <c r="Z72" s="151" t="e">
        <f t="shared" si="55"/>
        <v>#DIV/0!</v>
      </c>
      <c r="AA72" s="151" t="e">
        <f t="shared" si="55"/>
        <v>#DIV/0!</v>
      </c>
      <c r="AB72" s="151" t="e">
        <f t="shared" si="55"/>
        <v>#DIV/0!</v>
      </c>
      <c r="AC72" s="151" t="e">
        <f t="shared" si="55"/>
        <v>#DIV/0!</v>
      </c>
      <c r="AD72" s="151" t="e">
        <f t="shared" si="55"/>
        <v>#DIV/0!</v>
      </c>
      <c r="AE72" s="118">
        <f t="shared" si="55"/>
        <v>11.537534909961686</v>
      </c>
    </row>
    <row r="75" spans="2:31" x14ac:dyDescent="0.25">
      <c r="B75" s="150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R75" s="150" t="s">
        <v>43</v>
      </c>
      <c r="S75" s="118">
        <f t="shared" ref="S75:AD76" si="56">+C75</f>
        <v>0</v>
      </c>
      <c r="T75" s="118">
        <f t="shared" si="56"/>
        <v>0</v>
      </c>
      <c r="U75" s="118">
        <f t="shared" si="56"/>
        <v>0</v>
      </c>
      <c r="V75" s="118">
        <f t="shared" si="56"/>
        <v>0</v>
      </c>
      <c r="W75" s="118">
        <f t="shared" si="56"/>
        <v>0</v>
      </c>
      <c r="X75" s="118">
        <f t="shared" si="56"/>
        <v>0</v>
      </c>
      <c r="Y75" s="118">
        <f t="shared" si="56"/>
        <v>0</v>
      </c>
      <c r="Z75" s="118">
        <f t="shared" si="56"/>
        <v>0</v>
      </c>
      <c r="AA75" s="118">
        <f t="shared" si="56"/>
        <v>0</v>
      </c>
      <c r="AB75" s="118">
        <f t="shared" si="56"/>
        <v>0</v>
      </c>
      <c r="AC75" s="118">
        <f t="shared" si="56"/>
        <v>0</v>
      </c>
      <c r="AD75" s="118">
        <f t="shared" si="56"/>
        <v>0</v>
      </c>
    </row>
    <row r="76" spans="2:31" x14ac:dyDescent="0.25">
      <c r="B76" s="150" t="s">
        <v>37</v>
      </c>
      <c r="C76" s="118">
        <v>6.96</v>
      </c>
      <c r="D76" s="118">
        <v>6.96</v>
      </c>
      <c r="E76" s="118">
        <v>6.96</v>
      </c>
      <c r="F76" s="118">
        <v>6.96</v>
      </c>
      <c r="G76" s="118">
        <v>6.96</v>
      </c>
      <c r="H76" s="118">
        <v>6.96</v>
      </c>
      <c r="I76" s="118">
        <v>6.96</v>
      </c>
      <c r="J76" s="118">
        <v>6.96</v>
      </c>
      <c r="K76" s="118">
        <v>6.96</v>
      </c>
      <c r="L76" s="118">
        <v>6.96</v>
      </c>
      <c r="M76" s="118">
        <v>6.96</v>
      </c>
      <c r="N76" s="118">
        <v>6.96</v>
      </c>
      <c r="R76" s="150" t="s">
        <v>37</v>
      </c>
      <c r="S76" s="118">
        <f t="shared" si="56"/>
        <v>6.96</v>
      </c>
      <c r="T76" s="118">
        <f t="shared" si="56"/>
        <v>6.96</v>
      </c>
      <c r="U76" s="118">
        <f t="shared" si="56"/>
        <v>6.96</v>
      </c>
      <c r="V76" s="118">
        <f t="shared" si="56"/>
        <v>6.96</v>
      </c>
      <c r="W76" s="118">
        <f t="shared" si="56"/>
        <v>6.96</v>
      </c>
      <c r="X76" s="118">
        <f t="shared" si="56"/>
        <v>6.96</v>
      </c>
      <c r="Y76" s="118">
        <f t="shared" si="56"/>
        <v>6.96</v>
      </c>
      <c r="Z76" s="118">
        <f t="shared" si="56"/>
        <v>6.96</v>
      </c>
      <c r="AA76" s="118">
        <f t="shared" si="56"/>
        <v>6.96</v>
      </c>
      <c r="AB76" s="118">
        <f t="shared" si="56"/>
        <v>6.96</v>
      </c>
      <c r="AC76" s="118">
        <f t="shared" si="56"/>
        <v>6.96</v>
      </c>
      <c r="AD76" s="118">
        <f t="shared" si="56"/>
        <v>6.96</v>
      </c>
    </row>
    <row r="77" spans="2:31" x14ac:dyDescent="0.25">
      <c r="B77" s="95" t="s">
        <v>38</v>
      </c>
    </row>
  </sheetData>
  <mergeCells count="4">
    <mergeCell ref="B2:F2"/>
    <mergeCell ref="R2:V2"/>
    <mergeCell ref="R3:V3"/>
    <mergeCell ref="R4:V4"/>
  </mergeCells>
  <conditionalFormatting sqref="I1:N8 I38:N47 I49:N53 I60:N65361">
    <cfRule type="containsText" dxfId="116" priority="21" stopIfTrue="1" operator="containsText" text="*">
      <formula>NOT(ISERROR(SEARCH("*",I1)))</formula>
    </cfRule>
  </conditionalFormatting>
  <conditionalFormatting sqref="C1:H8 C38:H47 C49:H53 C60:H65361 C54:N59 O17 O28 C27:N30 C16:N19">
    <cfRule type="containsText" dxfId="115" priority="19" stopIfTrue="1" operator="containsText" text="*">
      <formula>NOT(ISERROR(SEARCH("*",C1)))</formula>
    </cfRule>
    <cfRule type="containsText" priority="20" stopIfTrue="1" operator="containsText" text="*">
      <formula>NOT(ISERROR(SEARCH("*",C1)))</formula>
    </cfRule>
  </conditionalFormatting>
  <conditionalFormatting sqref="C31:N36">
    <cfRule type="containsText" dxfId="114" priority="17" stopIfTrue="1" operator="containsText" text="*">
      <formula>NOT(ISERROR(SEARCH("*",C31)))</formula>
    </cfRule>
    <cfRule type="containsText" priority="18" stopIfTrue="1" operator="containsText" text="*">
      <formula>NOT(ISERROR(SEARCH("*",C31)))</formula>
    </cfRule>
  </conditionalFormatting>
  <conditionalFormatting sqref="C20:N25">
    <cfRule type="containsText" dxfId="113" priority="15" stopIfTrue="1" operator="containsText" text="*">
      <formula>NOT(ISERROR(SEARCH("*",C20)))</formula>
    </cfRule>
    <cfRule type="containsText" priority="16" stopIfTrue="1" operator="containsText" text="*">
      <formula>NOT(ISERROR(SEARCH("*",C20)))</formula>
    </cfRule>
  </conditionalFormatting>
  <conditionalFormatting sqref="C9:N14">
    <cfRule type="containsText" dxfId="112" priority="13" stopIfTrue="1" operator="containsText" text="*">
      <formula>NOT(ISERROR(SEARCH("*",C9)))</formula>
    </cfRule>
    <cfRule type="containsText" priority="14" stopIfTrue="1" operator="containsText" text="*">
      <formula>NOT(ISERROR(SEARCH("*",C9)))</formula>
    </cfRule>
  </conditionalFormatting>
  <conditionalFormatting sqref="I48:N48">
    <cfRule type="containsText" dxfId="111" priority="12" stopIfTrue="1" operator="containsText" text="*">
      <formula>NOT(ISERROR(SEARCH("*",I48)))</formula>
    </cfRule>
  </conditionalFormatting>
  <conditionalFormatting sqref="C48:H48">
    <cfRule type="containsText" dxfId="110" priority="10" stopIfTrue="1" operator="containsText" text="*">
      <formula>NOT(ISERROR(SEARCH("*",C48)))</formula>
    </cfRule>
    <cfRule type="containsText" priority="11" stopIfTrue="1" operator="containsText" text="*">
      <formula>NOT(ISERROR(SEARCH("*",C48)))</formula>
    </cfRule>
  </conditionalFormatting>
  <conditionalFormatting sqref="C37:N37">
    <cfRule type="containsText" dxfId="109" priority="7" stopIfTrue="1" operator="containsText" text="*">
      <formula>NOT(ISERROR(SEARCH("*",C37)))</formula>
    </cfRule>
    <cfRule type="containsText" priority="8" stopIfTrue="1" operator="containsText" text="*">
      <formula>NOT(ISERROR(SEARCH("*",C37)))</formula>
    </cfRule>
  </conditionalFormatting>
  <conditionalFormatting sqref="C26:N26">
    <cfRule type="containsText" dxfId="108" priority="4" stopIfTrue="1" operator="containsText" text="*">
      <formula>NOT(ISERROR(SEARCH("*",C26)))</formula>
    </cfRule>
    <cfRule type="containsText" priority="5" stopIfTrue="1" operator="containsText" text="*">
      <formula>NOT(ISERROR(SEARCH("*",C26)))</formula>
    </cfRule>
  </conditionalFormatting>
  <conditionalFormatting sqref="C15:N15">
    <cfRule type="containsText" dxfId="107" priority="1" stopIfTrue="1" operator="containsText" text="*">
      <formula>NOT(ISERROR(SEARCH("*",C15)))</formula>
    </cfRule>
    <cfRule type="containsText" priority="2" stopIfTrue="1" operator="containsText" text="*">
      <formula>NOT(ISERROR(SEARCH("*",C15)))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G77"/>
  <sheetViews>
    <sheetView showGridLines="0" topLeftCell="B6" zoomScale="70" zoomScaleNormal="70" workbookViewId="0">
      <selection activeCell="I23" sqref="I23"/>
    </sheetView>
  </sheetViews>
  <sheetFormatPr baseColWidth="10" defaultRowHeight="15.75" x14ac:dyDescent="0.25"/>
  <cols>
    <col min="1" max="1" width="2.42578125" style="95" customWidth="1"/>
    <col min="2" max="2" width="20.140625" style="95" customWidth="1"/>
    <col min="3" max="12" width="13.42578125" style="95" customWidth="1"/>
    <col min="13" max="13" width="13.140625" style="95" customWidth="1"/>
    <col min="14" max="14" width="13.7109375" style="95" customWidth="1"/>
    <col min="15" max="15" width="16.42578125" style="95" bestFit="1" customWidth="1"/>
    <col min="16" max="16" width="3.7109375" style="95" customWidth="1"/>
    <col min="17" max="17" width="4.140625" style="95" customWidth="1"/>
    <col min="18" max="18" width="33.5703125" style="95" customWidth="1"/>
    <col min="19" max="24" width="14.5703125" style="95" bestFit="1" customWidth="1"/>
    <col min="25" max="25" width="13.85546875" style="95" customWidth="1"/>
    <col min="26" max="26" width="14.7109375" style="95" customWidth="1"/>
    <col min="27" max="29" width="12.42578125" style="95" customWidth="1"/>
    <col min="30" max="30" width="13.28515625" style="95" bestFit="1" customWidth="1"/>
    <col min="31" max="31" width="15.5703125" style="95" bestFit="1" customWidth="1"/>
    <col min="32" max="32" width="11.7109375" style="95" bestFit="1" customWidth="1"/>
    <col min="33" max="256" width="11.42578125" style="95"/>
    <col min="257" max="257" width="2.42578125" style="95" customWidth="1"/>
    <col min="258" max="258" width="40" style="95" customWidth="1"/>
    <col min="259" max="268" width="13.42578125" style="95" customWidth="1"/>
    <col min="269" max="269" width="13.140625" style="95" customWidth="1"/>
    <col min="270" max="270" width="13.7109375" style="95" customWidth="1"/>
    <col min="271" max="271" width="12.7109375" style="95" customWidth="1"/>
    <col min="272" max="272" width="3.7109375" style="95" customWidth="1"/>
    <col min="273" max="273" width="4.140625" style="95" customWidth="1"/>
    <col min="274" max="274" width="33.5703125" style="95" customWidth="1"/>
    <col min="275" max="275" width="12.5703125" style="95" bestFit="1" customWidth="1"/>
    <col min="276" max="276" width="13.5703125" style="95" bestFit="1" customWidth="1"/>
    <col min="277" max="278" width="12.5703125" style="95" bestFit="1" customWidth="1"/>
    <col min="279" max="280" width="12.42578125" style="95" bestFit="1" customWidth="1"/>
    <col min="281" max="281" width="13.85546875" style="95" customWidth="1"/>
    <col min="282" max="285" width="12.42578125" style="95" customWidth="1"/>
    <col min="286" max="286" width="11.5703125" style="95" bestFit="1" customWidth="1"/>
    <col min="287" max="287" width="15.140625" style="95" bestFit="1" customWidth="1"/>
    <col min="288" max="512" width="11.42578125" style="95"/>
    <col min="513" max="513" width="2.42578125" style="95" customWidth="1"/>
    <col min="514" max="514" width="40" style="95" customWidth="1"/>
    <col min="515" max="524" width="13.42578125" style="95" customWidth="1"/>
    <col min="525" max="525" width="13.140625" style="95" customWidth="1"/>
    <col min="526" max="526" width="13.7109375" style="95" customWidth="1"/>
    <col min="527" max="527" width="12.7109375" style="95" customWidth="1"/>
    <col min="528" max="528" width="3.7109375" style="95" customWidth="1"/>
    <col min="529" max="529" width="4.140625" style="95" customWidth="1"/>
    <col min="530" max="530" width="33.5703125" style="95" customWidth="1"/>
    <col min="531" max="531" width="12.5703125" style="95" bestFit="1" customWidth="1"/>
    <col min="532" max="532" width="13.5703125" style="95" bestFit="1" customWidth="1"/>
    <col min="533" max="534" width="12.5703125" style="95" bestFit="1" customWidth="1"/>
    <col min="535" max="536" width="12.42578125" style="95" bestFit="1" customWidth="1"/>
    <col min="537" max="537" width="13.85546875" style="95" customWidth="1"/>
    <col min="538" max="541" width="12.42578125" style="95" customWidth="1"/>
    <col min="542" max="542" width="11.5703125" style="95" bestFit="1" customWidth="1"/>
    <col min="543" max="543" width="15.140625" style="95" bestFit="1" customWidth="1"/>
    <col min="544" max="768" width="11.42578125" style="95"/>
    <col min="769" max="769" width="2.42578125" style="95" customWidth="1"/>
    <col min="770" max="770" width="40" style="95" customWidth="1"/>
    <col min="771" max="780" width="13.42578125" style="95" customWidth="1"/>
    <col min="781" max="781" width="13.140625" style="95" customWidth="1"/>
    <col min="782" max="782" width="13.7109375" style="95" customWidth="1"/>
    <col min="783" max="783" width="12.7109375" style="95" customWidth="1"/>
    <col min="784" max="784" width="3.7109375" style="95" customWidth="1"/>
    <col min="785" max="785" width="4.140625" style="95" customWidth="1"/>
    <col min="786" max="786" width="33.5703125" style="95" customWidth="1"/>
    <col min="787" max="787" width="12.5703125" style="95" bestFit="1" customWidth="1"/>
    <col min="788" max="788" width="13.5703125" style="95" bestFit="1" customWidth="1"/>
    <col min="789" max="790" width="12.5703125" style="95" bestFit="1" customWidth="1"/>
    <col min="791" max="792" width="12.42578125" style="95" bestFit="1" customWidth="1"/>
    <col min="793" max="793" width="13.85546875" style="95" customWidth="1"/>
    <col min="794" max="797" width="12.42578125" style="95" customWidth="1"/>
    <col min="798" max="798" width="11.5703125" style="95" bestFit="1" customWidth="1"/>
    <col min="799" max="799" width="15.140625" style="95" bestFit="1" customWidth="1"/>
    <col min="800" max="1024" width="11.42578125" style="95"/>
    <col min="1025" max="1025" width="2.42578125" style="95" customWidth="1"/>
    <col min="1026" max="1026" width="40" style="95" customWidth="1"/>
    <col min="1027" max="1036" width="13.42578125" style="95" customWidth="1"/>
    <col min="1037" max="1037" width="13.140625" style="95" customWidth="1"/>
    <col min="1038" max="1038" width="13.7109375" style="95" customWidth="1"/>
    <col min="1039" max="1039" width="12.7109375" style="95" customWidth="1"/>
    <col min="1040" max="1040" width="3.7109375" style="95" customWidth="1"/>
    <col min="1041" max="1041" width="4.140625" style="95" customWidth="1"/>
    <col min="1042" max="1042" width="33.5703125" style="95" customWidth="1"/>
    <col min="1043" max="1043" width="12.5703125" style="95" bestFit="1" customWidth="1"/>
    <col min="1044" max="1044" width="13.5703125" style="95" bestFit="1" customWidth="1"/>
    <col min="1045" max="1046" width="12.5703125" style="95" bestFit="1" customWidth="1"/>
    <col min="1047" max="1048" width="12.42578125" style="95" bestFit="1" customWidth="1"/>
    <col min="1049" max="1049" width="13.85546875" style="95" customWidth="1"/>
    <col min="1050" max="1053" width="12.42578125" style="95" customWidth="1"/>
    <col min="1054" max="1054" width="11.5703125" style="95" bestFit="1" customWidth="1"/>
    <col min="1055" max="1055" width="15.140625" style="95" bestFit="1" customWidth="1"/>
    <col min="1056" max="1280" width="11.42578125" style="95"/>
    <col min="1281" max="1281" width="2.42578125" style="95" customWidth="1"/>
    <col min="1282" max="1282" width="40" style="95" customWidth="1"/>
    <col min="1283" max="1292" width="13.42578125" style="95" customWidth="1"/>
    <col min="1293" max="1293" width="13.140625" style="95" customWidth="1"/>
    <col min="1294" max="1294" width="13.7109375" style="95" customWidth="1"/>
    <col min="1295" max="1295" width="12.7109375" style="95" customWidth="1"/>
    <col min="1296" max="1296" width="3.7109375" style="95" customWidth="1"/>
    <col min="1297" max="1297" width="4.140625" style="95" customWidth="1"/>
    <col min="1298" max="1298" width="33.5703125" style="95" customWidth="1"/>
    <col min="1299" max="1299" width="12.5703125" style="95" bestFit="1" customWidth="1"/>
    <col min="1300" max="1300" width="13.5703125" style="95" bestFit="1" customWidth="1"/>
    <col min="1301" max="1302" width="12.5703125" style="95" bestFit="1" customWidth="1"/>
    <col min="1303" max="1304" width="12.42578125" style="95" bestFit="1" customWidth="1"/>
    <col min="1305" max="1305" width="13.85546875" style="95" customWidth="1"/>
    <col min="1306" max="1309" width="12.42578125" style="95" customWidth="1"/>
    <col min="1310" max="1310" width="11.5703125" style="95" bestFit="1" customWidth="1"/>
    <col min="1311" max="1311" width="15.140625" style="95" bestFit="1" customWidth="1"/>
    <col min="1312" max="1536" width="11.42578125" style="95"/>
    <col min="1537" max="1537" width="2.42578125" style="95" customWidth="1"/>
    <col min="1538" max="1538" width="40" style="95" customWidth="1"/>
    <col min="1539" max="1548" width="13.42578125" style="95" customWidth="1"/>
    <col min="1549" max="1549" width="13.140625" style="95" customWidth="1"/>
    <col min="1550" max="1550" width="13.7109375" style="95" customWidth="1"/>
    <col min="1551" max="1551" width="12.7109375" style="95" customWidth="1"/>
    <col min="1552" max="1552" width="3.7109375" style="95" customWidth="1"/>
    <col min="1553" max="1553" width="4.140625" style="95" customWidth="1"/>
    <col min="1554" max="1554" width="33.5703125" style="95" customWidth="1"/>
    <col min="1555" max="1555" width="12.5703125" style="95" bestFit="1" customWidth="1"/>
    <col min="1556" max="1556" width="13.5703125" style="95" bestFit="1" customWidth="1"/>
    <col min="1557" max="1558" width="12.5703125" style="95" bestFit="1" customWidth="1"/>
    <col min="1559" max="1560" width="12.42578125" style="95" bestFit="1" customWidth="1"/>
    <col min="1561" max="1561" width="13.85546875" style="95" customWidth="1"/>
    <col min="1562" max="1565" width="12.42578125" style="95" customWidth="1"/>
    <col min="1566" max="1566" width="11.5703125" style="95" bestFit="1" customWidth="1"/>
    <col min="1567" max="1567" width="15.140625" style="95" bestFit="1" customWidth="1"/>
    <col min="1568" max="1792" width="11.42578125" style="95"/>
    <col min="1793" max="1793" width="2.42578125" style="95" customWidth="1"/>
    <col min="1794" max="1794" width="40" style="95" customWidth="1"/>
    <col min="1795" max="1804" width="13.42578125" style="95" customWidth="1"/>
    <col min="1805" max="1805" width="13.140625" style="95" customWidth="1"/>
    <col min="1806" max="1806" width="13.7109375" style="95" customWidth="1"/>
    <col min="1807" max="1807" width="12.7109375" style="95" customWidth="1"/>
    <col min="1808" max="1808" width="3.7109375" style="95" customWidth="1"/>
    <col min="1809" max="1809" width="4.140625" style="95" customWidth="1"/>
    <col min="1810" max="1810" width="33.5703125" style="95" customWidth="1"/>
    <col min="1811" max="1811" width="12.5703125" style="95" bestFit="1" customWidth="1"/>
    <col min="1812" max="1812" width="13.5703125" style="95" bestFit="1" customWidth="1"/>
    <col min="1813" max="1814" width="12.5703125" style="95" bestFit="1" customWidth="1"/>
    <col min="1815" max="1816" width="12.42578125" style="95" bestFit="1" customWidth="1"/>
    <col min="1817" max="1817" width="13.85546875" style="95" customWidth="1"/>
    <col min="1818" max="1821" width="12.42578125" style="95" customWidth="1"/>
    <col min="1822" max="1822" width="11.5703125" style="95" bestFit="1" customWidth="1"/>
    <col min="1823" max="1823" width="15.140625" style="95" bestFit="1" customWidth="1"/>
    <col min="1824" max="2048" width="11.42578125" style="95"/>
    <col min="2049" max="2049" width="2.42578125" style="95" customWidth="1"/>
    <col min="2050" max="2050" width="40" style="95" customWidth="1"/>
    <col min="2051" max="2060" width="13.42578125" style="95" customWidth="1"/>
    <col min="2061" max="2061" width="13.140625" style="95" customWidth="1"/>
    <col min="2062" max="2062" width="13.7109375" style="95" customWidth="1"/>
    <col min="2063" max="2063" width="12.7109375" style="95" customWidth="1"/>
    <col min="2064" max="2064" width="3.7109375" style="95" customWidth="1"/>
    <col min="2065" max="2065" width="4.140625" style="95" customWidth="1"/>
    <col min="2066" max="2066" width="33.5703125" style="95" customWidth="1"/>
    <col min="2067" max="2067" width="12.5703125" style="95" bestFit="1" customWidth="1"/>
    <col min="2068" max="2068" width="13.5703125" style="95" bestFit="1" customWidth="1"/>
    <col min="2069" max="2070" width="12.5703125" style="95" bestFit="1" customWidth="1"/>
    <col min="2071" max="2072" width="12.42578125" style="95" bestFit="1" customWidth="1"/>
    <col min="2073" max="2073" width="13.85546875" style="95" customWidth="1"/>
    <col min="2074" max="2077" width="12.42578125" style="95" customWidth="1"/>
    <col min="2078" max="2078" width="11.5703125" style="95" bestFit="1" customWidth="1"/>
    <col min="2079" max="2079" width="15.140625" style="95" bestFit="1" customWidth="1"/>
    <col min="2080" max="2304" width="11.42578125" style="95"/>
    <col min="2305" max="2305" width="2.42578125" style="95" customWidth="1"/>
    <col min="2306" max="2306" width="40" style="95" customWidth="1"/>
    <col min="2307" max="2316" width="13.42578125" style="95" customWidth="1"/>
    <col min="2317" max="2317" width="13.140625" style="95" customWidth="1"/>
    <col min="2318" max="2318" width="13.7109375" style="95" customWidth="1"/>
    <col min="2319" max="2319" width="12.7109375" style="95" customWidth="1"/>
    <col min="2320" max="2320" width="3.7109375" style="95" customWidth="1"/>
    <col min="2321" max="2321" width="4.140625" style="95" customWidth="1"/>
    <col min="2322" max="2322" width="33.5703125" style="95" customWidth="1"/>
    <col min="2323" max="2323" width="12.5703125" style="95" bestFit="1" customWidth="1"/>
    <col min="2324" max="2324" width="13.5703125" style="95" bestFit="1" customWidth="1"/>
    <col min="2325" max="2326" width="12.5703125" style="95" bestFit="1" customWidth="1"/>
    <col min="2327" max="2328" width="12.42578125" style="95" bestFit="1" customWidth="1"/>
    <col min="2329" max="2329" width="13.85546875" style="95" customWidth="1"/>
    <col min="2330" max="2333" width="12.42578125" style="95" customWidth="1"/>
    <col min="2334" max="2334" width="11.5703125" style="95" bestFit="1" customWidth="1"/>
    <col min="2335" max="2335" width="15.140625" style="95" bestFit="1" customWidth="1"/>
    <col min="2336" max="2560" width="11.42578125" style="95"/>
    <col min="2561" max="2561" width="2.42578125" style="95" customWidth="1"/>
    <col min="2562" max="2562" width="40" style="95" customWidth="1"/>
    <col min="2563" max="2572" width="13.42578125" style="95" customWidth="1"/>
    <col min="2573" max="2573" width="13.140625" style="95" customWidth="1"/>
    <col min="2574" max="2574" width="13.7109375" style="95" customWidth="1"/>
    <col min="2575" max="2575" width="12.7109375" style="95" customWidth="1"/>
    <col min="2576" max="2576" width="3.7109375" style="95" customWidth="1"/>
    <col min="2577" max="2577" width="4.140625" style="95" customWidth="1"/>
    <col min="2578" max="2578" width="33.5703125" style="95" customWidth="1"/>
    <col min="2579" max="2579" width="12.5703125" style="95" bestFit="1" customWidth="1"/>
    <col min="2580" max="2580" width="13.5703125" style="95" bestFit="1" customWidth="1"/>
    <col min="2581" max="2582" width="12.5703125" style="95" bestFit="1" customWidth="1"/>
    <col min="2583" max="2584" width="12.42578125" style="95" bestFit="1" customWidth="1"/>
    <col min="2585" max="2585" width="13.85546875" style="95" customWidth="1"/>
    <col min="2586" max="2589" width="12.42578125" style="95" customWidth="1"/>
    <col min="2590" max="2590" width="11.5703125" style="95" bestFit="1" customWidth="1"/>
    <col min="2591" max="2591" width="15.140625" style="95" bestFit="1" customWidth="1"/>
    <col min="2592" max="2816" width="11.42578125" style="95"/>
    <col min="2817" max="2817" width="2.42578125" style="95" customWidth="1"/>
    <col min="2818" max="2818" width="40" style="95" customWidth="1"/>
    <col min="2819" max="2828" width="13.42578125" style="95" customWidth="1"/>
    <col min="2829" max="2829" width="13.140625" style="95" customWidth="1"/>
    <col min="2830" max="2830" width="13.7109375" style="95" customWidth="1"/>
    <col min="2831" max="2831" width="12.7109375" style="95" customWidth="1"/>
    <col min="2832" max="2832" width="3.7109375" style="95" customWidth="1"/>
    <col min="2833" max="2833" width="4.140625" style="95" customWidth="1"/>
    <col min="2834" max="2834" width="33.5703125" style="95" customWidth="1"/>
    <col min="2835" max="2835" width="12.5703125" style="95" bestFit="1" customWidth="1"/>
    <col min="2836" max="2836" width="13.5703125" style="95" bestFit="1" customWidth="1"/>
    <col min="2837" max="2838" width="12.5703125" style="95" bestFit="1" customWidth="1"/>
    <col min="2839" max="2840" width="12.42578125" style="95" bestFit="1" customWidth="1"/>
    <col min="2841" max="2841" width="13.85546875" style="95" customWidth="1"/>
    <col min="2842" max="2845" width="12.42578125" style="95" customWidth="1"/>
    <col min="2846" max="2846" width="11.5703125" style="95" bestFit="1" customWidth="1"/>
    <col min="2847" max="2847" width="15.140625" style="95" bestFit="1" customWidth="1"/>
    <col min="2848" max="3072" width="11.42578125" style="95"/>
    <col min="3073" max="3073" width="2.42578125" style="95" customWidth="1"/>
    <col min="3074" max="3074" width="40" style="95" customWidth="1"/>
    <col min="3075" max="3084" width="13.42578125" style="95" customWidth="1"/>
    <col min="3085" max="3085" width="13.140625" style="95" customWidth="1"/>
    <col min="3086" max="3086" width="13.7109375" style="95" customWidth="1"/>
    <col min="3087" max="3087" width="12.7109375" style="95" customWidth="1"/>
    <col min="3088" max="3088" width="3.7109375" style="95" customWidth="1"/>
    <col min="3089" max="3089" width="4.140625" style="95" customWidth="1"/>
    <col min="3090" max="3090" width="33.5703125" style="95" customWidth="1"/>
    <col min="3091" max="3091" width="12.5703125" style="95" bestFit="1" customWidth="1"/>
    <col min="3092" max="3092" width="13.5703125" style="95" bestFit="1" customWidth="1"/>
    <col min="3093" max="3094" width="12.5703125" style="95" bestFit="1" customWidth="1"/>
    <col min="3095" max="3096" width="12.42578125" style="95" bestFit="1" customWidth="1"/>
    <col min="3097" max="3097" width="13.85546875" style="95" customWidth="1"/>
    <col min="3098" max="3101" width="12.42578125" style="95" customWidth="1"/>
    <col min="3102" max="3102" width="11.5703125" style="95" bestFit="1" customWidth="1"/>
    <col min="3103" max="3103" width="15.140625" style="95" bestFit="1" customWidth="1"/>
    <col min="3104" max="3328" width="11.42578125" style="95"/>
    <col min="3329" max="3329" width="2.42578125" style="95" customWidth="1"/>
    <col min="3330" max="3330" width="40" style="95" customWidth="1"/>
    <col min="3331" max="3340" width="13.42578125" style="95" customWidth="1"/>
    <col min="3341" max="3341" width="13.140625" style="95" customWidth="1"/>
    <col min="3342" max="3342" width="13.7109375" style="95" customWidth="1"/>
    <col min="3343" max="3343" width="12.7109375" style="95" customWidth="1"/>
    <col min="3344" max="3344" width="3.7109375" style="95" customWidth="1"/>
    <col min="3345" max="3345" width="4.140625" style="95" customWidth="1"/>
    <col min="3346" max="3346" width="33.5703125" style="95" customWidth="1"/>
    <col min="3347" max="3347" width="12.5703125" style="95" bestFit="1" customWidth="1"/>
    <col min="3348" max="3348" width="13.5703125" style="95" bestFit="1" customWidth="1"/>
    <col min="3349" max="3350" width="12.5703125" style="95" bestFit="1" customWidth="1"/>
    <col min="3351" max="3352" width="12.42578125" style="95" bestFit="1" customWidth="1"/>
    <col min="3353" max="3353" width="13.85546875" style="95" customWidth="1"/>
    <col min="3354" max="3357" width="12.42578125" style="95" customWidth="1"/>
    <col min="3358" max="3358" width="11.5703125" style="95" bestFit="1" customWidth="1"/>
    <col min="3359" max="3359" width="15.140625" style="95" bestFit="1" customWidth="1"/>
    <col min="3360" max="3584" width="11.42578125" style="95"/>
    <col min="3585" max="3585" width="2.42578125" style="95" customWidth="1"/>
    <col min="3586" max="3586" width="40" style="95" customWidth="1"/>
    <col min="3587" max="3596" width="13.42578125" style="95" customWidth="1"/>
    <col min="3597" max="3597" width="13.140625" style="95" customWidth="1"/>
    <col min="3598" max="3598" width="13.7109375" style="95" customWidth="1"/>
    <col min="3599" max="3599" width="12.7109375" style="95" customWidth="1"/>
    <col min="3600" max="3600" width="3.7109375" style="95" customWidth="1"/>
    <col min="3601" max="3601" width="4.140625" style="95" customWidth="1"/>
    <col min="3602" max="3602" width="33.5703125" style="95" customWidth="1"/>
    <col min="3603" max="3603" width="12.5703125" style="95" bestFit="1" customWidth="1"/>
    <col min="3604" max="3604" width="13.5703125" style="95" bestFit="1" customWidth="1"/>
    <col min="3605" max="3606" width="12.5703125" style="95" bestFit="1" customWidth="1"/>
    <col min="3607" max="3608" width="12.42578125" style="95" bestFit="1" customWidth="1"/>
    <col min="3609" max="3609" width="13.85546875" style="95" customWidth="1"/>
    <col min="3610" max="3613" width="12.42578125" style="95" customWidth="1"/>
    <col min="3614" max="3614" width="11.5703125" style="95" bestFit="1" customWidth="1"/>
    <col min="3615" max="3615" width="15.140625" style="95" bestFit="1" customWidth="1"/>
    <col min="3616" max="3840" width="11.42578125" style="95"/>
    <col min="3841" max="3841" width="2.42578125" style="95" customWidth="1"/>
    <col min="3842" max="3842" width="40" style="95" customWidth="1"/>
    <col min="3843" max="3852" width="13.42578125" style="95" customWidth="1"/>
    <col min="3853" max="3853" width="13.140625" style="95" customWidth="1"/>
    <col min="3854" max="3854" width="13.7109375" style="95" customWidth="1"/>
    <col min="3855" max="3855" width="12.7109375" style="95" customWidth="1"/>
    <col min="3856" max="3856" width="3.7109375" style="95" customWidth="1"/>
    <col min="3857" max="3857" width="4.140625" style="95" customWidth="1"/>
    <col min="3858" max="3858" width="33.5703125" style="95" customWidth="1"/>
    <col min="3859" max="3859" width="12.5703125" style="95" bestFit="1" customWidth="1"/>
    <col min="3860" max="3860" width="13.5703125" style="95" bestFit="1" customWidth="1"/>
    <col min="3861" max="3862" width="12.5703125" style="95" bestFit="1" customWidth="1"/>
    <col min="3863" max="3864" width="12.42578125" style="95" bestFit="1" customWidth="1"/>
    <col min="3865" max="3865" width="13.85546875" style="95" customWidth="1"/>
    <col min="3866" max="3869" width="12.42578125" style="95" customWidth="1"/>
    <col min="3870" max="3870" width="11.5703125" style="95" bestFit="1" customWidth="1"/>
    <col min="3871" max="3871" width="15.140625" style="95" bestFit="1" customWidth="1"/>
    <col min="3872" max="4096" width="11.42578125" style="95"/>
    <col min="4097" max="4097" width="2.42578125" style="95" customWidth="1"/>
    <col min="4098" max="4098" width="40" style="95" customWidth="1"/>
    <col min="4099" max="4108" width="13.42578125" style="95" customWidth="1"/>
    <col min="4109" max="4109" width="13.140625" style="95" customWidth="1"/>
    <col min="4110" max="4110" width="13.7109375" style="95" customWidth="1"/>
    <col min="4111" max="4111" width="12.7109375" style="95" customWidth="1"/>
    <col min="4112" max="4112" width="3.7109375" style="95" customWidth="1"/>
    <col min="4113" max="4113" width="4.140625" style="95" customWidth="1"/>
    <col min="4114" max="4114" width="33.5703125" style="95" customWidth="1"/>
    <col min="4115" max="4115" width="12.5703125" style="95" bestFit="1" customWidth="1"/>
    <col min="4116" max="4116" width="13.5703125" style="95" bestFit="1" customWidth="1"/>
    <col min="4117" max="4118" width="12.5703125" style="95" bestFit="1" customWidth="1"/>
    <col min="4119" max="4120" width="12.42578125" style="95" bestFit="1" customWidth="1"/>
    <col min="4121" max="4121" width="13.85546875" style="95" customWidth="1"/>
    <col min="4122" max="4125" width="12.42578125" style="95" customWidth="1"/>
    <col min="4126" max="4126" width="11.5703125" style="95" bestFit="1" customWidth="1"/>
    <col min="4127" max="4127" width="15.140625" style="95" bestFit="1" customWidth="1"/>
    <col min="4128" max="4352" width="11.42578125" style="95"/>
    <col min="4353" max="4353" width="2.42578125" style="95" customWidth="1"/>
    <col min="4354" max="4354" width="40" style="95" customWidth="1"/>
    <col min="4355" max="4364" width="13.42578125" style="95" customWidth="1"/>
    <col min="4365" max="4365" width="13.140625" style="95" customWidth="1"/>
    <col min="4366" max="4366" width="13.7109375" style="95" customWidth="1"/>
    <col min="4367" max="4367" width="12.7109375" style="95" customWidth="1"/>
    <col min="4368" max="4368" width="3.7109375" style="95" customWidth="1"/>
    <col min="4369" max="4369" width="4.140625" style="95" customWidth="1"/>
    <col min="4370" max="4370" width="33.5703125" style="95" customWidth="1"/>
    <col min="4371" max="4371" width="12.5703125" style="95" bestFit="1" customWidth="1"/>
    <col min="4372" max="4372" width="13.5703125" style="95" bestFit="1" customWidth="1"/>
    <col min="4373" max="4374" width="12.5703125" style="95" bestFit="1" customWidth="1"/>
    <col min="4375" max="4376" width="12.42578125" style="95" bestFit="1" customWidth="1"/>
    <col min="4377" max="4377" width="13.85546875" style="95" customWidth="1"/>
    <col min="4378" max="4381" width="12.42578125" style="95" customWidth="1"/>
    <col min="4382" max="4382" width="11.5703125" style="95" bestFit="1" customWidth="1"/>
    <col min="4383" max="4383" width="15.140625" style="95" bestFit="1" customWidth="1"/>
    <col min="4384" max="4608" width="11.42578125" style="95"/>
    <col min="4609" max="4609" width="2.42578125" style="95" customWidth="1"/>
    <col min="4610" max="4610" width="40" style="95" customWidth="1"/>
    <col min="4611" max="4620" width="13.42578125" style="95" customWidth="1"/>
    <col min="4621" max="4621" width="13.140625" style="95" customWidth="1"/>
    <col min="4622" max="4622" width="13.7109375" style="95" customWidth="1"/>
    <col min="4623" max="4623" width="12.7109375" style="95" customWidth="1"/>
    <col min="4624" max="4624" width="3.7109375" style="95" customWidth="1"/>
    <col min="4625" max="4625" width="4.140625" style="95" customWidth="1"/>
    <col min="4626" max="4626" width="33.5703125" style="95" customWidth="1"/>
    <col min="4627" max="4627" width="12.5703125" style="95" bestFit="1" customWidth="1"/>
    <col min="4628" max="4628" width="13.5703125" style="95" bestFit="1" customWidth="1"/>
    <col min="4629" max="4630" width="12.5703125" style="95" bestFit="1" customWidth="1"/>
    <col min="4631" max="4632" width="12.42578125" style="95" bestFit="1" customWidth="1"/>
    <col min="4633" max="4633" width="13.85546875" style="95" customWidth="1"/>
    <col min="4634" max="4637" width="12.42578125" style="95" customWidth="1"/>
    <col min="4638" max="4638" width="11.5703125" style="95" bestFit="1" customWidth="1"/>
    <col min="4639" max="4639" width="15.140625" style="95" bestFit="1" customWidth="1"/>
    <col min="4640" max="4864" width="11.42578125" style="95"/>
    <col min="4865" max="4865" width="2.42578125" style="95" customWidth="1"/>
    <col min="4866" max="4866" width="40" style="95" customWidth="1"/>
    <col min="4867" max="4876" width="13.42578125" style="95" customWidth="1"/>
    <col min="4877" max="4877" width="13.140625" style="95" customWidth="1"/>
    <col min="4878" max="4878" width="13.7109375" style="95" customWidth="1"/>
    <col min="4879" max="4879" width="12.7109375" style="95" customWidth="1"/>
    <col min="4880" max="4880" width="3.7109375" style="95" customWidth="1"/>
    <col min="4881" max="4881" width="4.140625" style="95" customWidth="1"/>
    <col min="4882" max="4882" width="33.5703125" style="95" customWidth="1"/>
    <col min="4883" max="4883" width="12.5703125" style="95" bestFit="1" customWidth="1"/>
    <col min="4884" max="4884" width="13.5703125" style="95" bestFit="1" customWidth="1"/>
    <col min="4885" max="4886" width="12.5703125" style="95" bestFit="1" customWidth="1"/>
    <col min="4887" max="4888" width="12.42578125" style="95" bestFit="1" customWidth="1"/>
    <col min="4889" max="4889" width="13.85546875" style="95" customWidth="1"/>
    <col min="4890" max="4893" width="12.42578125" style="95" customWidth="1"/>
    <col min="4894" max="4894" width="11.5703125" style="95" bestFit="1" customWidth="1"/>
    <col min="4895" max="4895" width="15.140625" style="95" bestFit="1" customWidth="1"/>
    <col min="4896" max="5120" width="11.42578125" style="95"/>
    <col min="5121" max="5121" width="2.42578125" style="95" customWidth="1"/>
    <col min="5122" max="5122" width="40" style="95" customWidth="1"/>
    <col min="5123" max="5132" width="13.42578125" style="95" customWidth="1"/>
    <col min="5133" max="5133" width="13.140625" style="95" customWidth="1"/>
    <col min="5134" max="5134" width="13.7109375" style="95" customWidth="1"/>
    <col min="5135" max="5135" width="12.7109375" style="95" customWidth="1"/>
    <col min="5136" max="5136" width="3.7109375" style="95" customWidth="1"/>
    <col min="5137" max="5137" width="4.140625" style="95" customWidth="1"/>
    <col min="5138" max="5138" width="33.5703125" style="95" customWidth="1"/>
    <col min="5139" max="5139" width="12.5703125" style="95" bestFit="1" customWidth="1"/>
    <col min="5140" max="5140" width="13.5703125" style="95" bestFit="1" customWidth="1"/>
    <col min="5141" max="5142" width="12.5703125" style="95" bestFit="1" customWidth="1"/>
    <col min="5143" max="5144" width="12.42578125" style="95" bestFit="1" customWidth="1"/>
    <col min="5145" max="5145" width="13.85546875" style="95" customWidth="1"/>
    <col min="5146" max="5149" width="12.42578125" style="95" customWidth="1"/>
    <col min="5150" max="5150" width="11.5703125" style="95" bestFit="1" customWidth="1"/>
    <col min="5151" max="5151" width="15.140625" style="95" bestFit="1" customWidth="1"/>
    <col min="5152" max="5376" width="11.42578125" style="95"/>
    <col min="5377" max="5377" width="2.42578125" style="95" customWidth="1"/>
    <col min="5378" max="5378" width="40" style="95" customWidth="1"/>
    <col min="5379" max="5388" width="13.42578125" style="95" customWidth="1"/>
    <col min="5389" max="5389" width="13.140625" style="95" customWidth="1"/>
    <col min="5390" max="5390" width="13.7109375" style="95" customWidth="1"/>
    <col min="5391" max="5391" width="12.7109375" style="95" customWidth="1"/>
    <col min="5392" max="5392" width="3.7109375" style="95" customWidth="1"/>
    <col min="5393" max="5393" width="4.140625" style="95" customWidth="1"/>
    <col min="5394" max="5394" width="33.5703125" style="95" customWidth="1"/>
    <col min="5395" max="5395" width="12.5703125" style="95" bestFit="1" customWidth="1"/>
    <col min="5396" max="5396" width="13.5703125" style="95" bestFit="1" customWidth="1"/>
    <col min="5397" max="5398" width="12.5703125" style="95" bestFit="1" customWidth="1"/>
    <col min="5399" max="5400" width="12.42578125" style="95" bestFit="1" customWidth="1"/>
    <col min="5401" max="5401" width="13.85546875" style="95" customWidth="1"/>
    <col min="5402" max="5405" width="12.42578125" style="95" customWidth="1"/>
    <col min="5406" max="5406" width="11.5703125" style="95" bestFit="1" customWidth="1"/>
    <col min="5407" max="5407" width="15.140625" style="95" bestFit="1" customWidth="1"/>
    <col min="5408" max="5632" width="11.42578125" style="95"/>
    <col min="5633" max="5633" width="2.42578125" style="95" customWidth="1"/>
    <col min="5634" max="5634" width="40" style="95" customWidth="1"/>
    <col min="5635" max="5644" width="13.42578125" style="95" customWidth="1"/>
    <col min="5645" max="5645" width="13.140625" style="95" customWidth="1"/>
    <col min="5646" max="5646" width="13.7109375" style="95" customWidth="1"/>
    <col min="5647" max="5647" width="12.7109375" style="95" customWidth="1"/>
    <col min="5648" max="5648" width="3.7109375" style="95" customWidth="1"/>
    <col min="5649" max="5649" width="4.140625" style="95" customWidth="1"/>
    <col min="5650" max="5650" width="33.5703125" style="95" customWidth="1"/>
    <col min="5651" max="5651" width="12.5703125" style="95" bestFit="1" customWidth="1"/>
    <col min="5652" max="5652" width="13.5703125" style="95" bestFit="1" customWidth="1"/>
    <col min="5653" max="5654" width="12.5703125" style="95" bestFit="1" customWidth="1"/>
    <col min="5655" max="5656" width="12.42578125" style="95" bestFit="1" customWidth="1"/>
    <col min="5657" max="5657" width="13.85546875" style="95" customWidth="1"/>
    <col min="5658" max="5661" width="12.42578125" style="95" customWidth="1"/>
    <col min="5662" max="5662" width="11.5703125" style="95" bestFit="1" customWidth="1"/>
    <col min="5663" max="5663" width="15.140625" style="95" bestFit="1" customWidth="1"/>
    <col min="5664" max="5888" width="11.42578125" style="95"/>
    <col min="5889" max="5889" width="2.42578125" style="95" customWidth="1"/>
    <col min="5890" max="5890" width="40" style="95" customWidth="1"/>
    <col min="5891" max="5900" width="13.42578125" style="95" customWidth="1"/>
    <col min="5901" max="5901" width="13.140625" style="95" customWidth="1"/>
    <col min="5902" max="5902" width="13.7109375" style="95" customWidth="1"/>
    <col min="5903" max="5903" width="12.7109375" style="95" customWidth="1"/>
    <col min="5904" max="5904" width="3.7109375" style="95" customWidth="1"/>
    <col min="5905" max="5905" width="4.140625" style="95" customWidth="1"/>
    <col min="5906" max="5906" width="33.5703125" style="95" customWidth="1"/>
    <col min="5907" max="5907" width="12.5703125" style="95" bestFit="1" customWidth="1"/>
    <col min="5908" max="5908" width="13.5703125" style="95" bestFit="1" customWidth="1"/>
    <col min="5909" max="5910" width="12.5703125" style="95" bestFit="1" customWidth="1"/>
    <col min="5911" max="5912" width="12.42578125" style="95" bestFit="1" customWidth="1"/>
    <col min="5913" max="5913" width="13.85546875" style="95" customWidth="1"/>
    <col min="5914" max="5917" width="12.42578125" style="95" customWidth="1"/>
    <col min="5918" max="5918" width="11.5703125" style="95" bestFit="1" customWidth="1"/>
    <col min="5919" max="5919" width="15.140625" style="95" bestFit="1" customWidth="1"/>
    <col min="5920" max="6144" width="11.42578125" style="95"/>
    <col min="6145" max="6145" width="2.42578125" style="95" customWidth="1"/>
    <col min="6146" max="6146" width="40" style="95" customWidth="1"/>
    <col min="6147" max="6156" width="13.42578125" style="95" customWidth="1"/>
    <col min="6157" max="6157" width="13.140625" style="95" customWidth="1"/>
    <col min="6158" max="6158" width="13.7109375" style="95" customWidth="1"/>
    <col min="6159" max="6159" width="12.7109375" style="95" customWidth="1"/>
    <col min="6160" max="6160" width="3.7109375" style="95" customWidth="1"/>
    <col min="6161" max="6161" width="4.140625" style="95" customWidth="1"/>
    <col min="6162" max="6162" width="33.5703125" style="95" customWidth="1"/>
    <col min="6163" max="6163" width="12.5703125" style="95" bestFit="1" customWidth="1"/>
    <col min="6164" max="6164" width="13.5703125" style="95" bestFit="1" customWidth="1"/>
    <col min="6165" max="6166" width="12.5703125" style="95" bestFit="1" customWidth="1"/>
    <col min="6167" max="6168" width="12.42578125" style="95" bestFit="1" customWidth="1"/>
    <col min="6169" max="6169" width="13.85546875" style="95" customWidth="1"/>
    <col min="6170" max="6173" width="12.42578125" style="95" customWidth="1"/>
    <col min="6174" max="6174" width="11.5703125" style="95" bestFit="1" customWidth="1"/>
    <col min="6175" max="6175" width="15.140625" style="95" bestFit="1" customWidth="1"/>
    <col min="6176" max="6400" width="11.42578125" style="95"/>
    <col min="6401" max="6401" width="2.42578125" style="95" customWidth="1"/>
    <col min="6402" max="6402" width="40" style="95" customWidth="1"/>
    <col min="6403" max="6412" width="13.42578125" style="95" customWidth="1"/>
    <col min="6413" max="6413" width="13.140625" style="95" customWidth="1"/>
    <col min="6414" max="6414" width="13.7109375" style="95" customWidth="1"/>
    <col min="6415" max="6415" width="12.7109375" style="95" customWidth="1"/>
    <col min="6416" max="6416" width="3.7109375" style="95" customWidth="1"/>
    <col min="6417" max="6417" width="4.140625" style="95" customWidth="1"/>
    <col min="6418" max="6418" width="33.5703125" style="95" customWidth="1"/>
    <col min="6419" max="6419" width="12.5703125" style="95" bestFit="1" customWidth="1"/>
    <col min="6420" max="6420" width="13.5703125" style="95" bestFit="1" customWidth="1"/>
    <col min="6421" max="6422" width="12.5703125" style="95" bestFit="1" customWidth="1"/>
    <col min="6423" max="6424" width="12.42578125" style="95" bestFit="1" customWidth="1"/>
    <col min="6425" max="6425" width="13.85546875" style="95" customWidth="1"/>
    <col min="6426" max="6429" width="12.42578125" style="95" customWidth="1"/>
    <col min="6430" max="6430" width="11.5703125" style="95" bestFit="1" customWidth="1"/>
    <col min="6431" max="6431" width="15.140625" style="95" bestFit="1" customWidth="1"/>
    <col min="6432" max="6656" width="11.42578125" style="95"/>
    <col min="6657" max="6657" width="2.42578125" style="95" customWidth="1"/>
    <col min="6658" max="6658" width="40" style="95" customWidth="1"/>
    <col min="6659" max="6668" width="13.42578125" style="95" customWidth="1"/>
    <col min="6669" max="6669" width="13.140625" style="95" customWidth="1"/>
    <col min="6670" max="6670" width="13.7109375" style="95" customWidth="1"/>
    <col min="6671" max="6671" width="12.7109375" style="95" customWidth="1"/>
    <col min="6672" max="6672" width="3.7109375" style="95" customWidth="1"/>
    <col min="6673" max="6673" width="4.140625" style="95" customWidth="1"/>
    <col min="6674" max="6674" width="33.5703125" style="95" customWidth="1"/>
    <col min="6675" max="6675" width="12.5703125" style="95" bestFit="1" customWidth="1"/>
    <col min="6676" max="6676" width="13.5703125" style="95" bestFit="1" customWidth="1"/>
    <col min="6677" max="6678" width="12.5703125" style="95" bestFit="1" customWidth="1"/>
    <col min="6679" max="6680" width="12.42578125" style="95" bestFit="1" customWidth="1"/>
    <col min="6681" max="6681" width="13.85546875" style="95" customWidth="1"/>
    <col min="6682" max="6685" width="12.42578125" style="95" customWidth="1"/>
    <col min="6686" max="6686" width="11.5703125" style="95" bestFit="1" customWidth="1"/>
    <col min="6687" max="6687" width="15.140625" style="95" bestFit="1" customWidth="1"/>
    <col min="6688" max="6912" width="11.42578125" style="95"/>
    <col min="6913" max="6913" width="2.42578125" style="95" customWidth="1"/>
    <col min="6914" max="6914" width="40" style="95" customWidth="1"/>
    <col min="6915" max="6924" width="13.42578125" style="95" customWidth="1"/>
    <col min="6925" max="6925" width="13.140625" style="95" customWidth="1"/>
    <col min="6926" max="6926" width="13.7109375" style="95" customWidth="1"/>
    <col min="6927" max="6927" width="12.7109375" style="95" customWidth="1"/>
    <col min="6928" max="6928" width="3.7109375" style="95" customWidth="1"/>
    <col min="6929" max="6929" width="4.140625" style="95" customWidth="1"/>
    <col min="6930" max="6930" width="33.5703125" style="95" customWidth="1"/>
    <col min="6931" max="6931" width="12.5703125" style="95" bestFit="1" customWidth="1"/>
    <col min="6932" max="6932" width="13.5703125" style="95" bestFit="1" customWidth="1"/>
    <col min="6933" max="6934" width="12.5703125" style="95" bestFit="1" customWidth="1"/>
    <col min="6935" max="6936" width="12.42578125" style="95" bestFit="1" customWidth="1"/>
    <col min="6937" max="6937" width="13.85546875" style="95" customWidth="1"/>
    <col min="6938" max="6941" width="12.42578125" style="95" customWidth="1"/>
    <col min="6942" max="6942" width="11.5703125" style="95" bestFit="1" customWidth="1"/>
    <col min="6943" max="6943" width="15.140625" style="95" bestFit="1" customWidth="1"/>
    <col min="6944" max="7168" width="11.42578125" style="95"/>
    <col min="7169" max="7169" width="2.42578125" style="95" customWidth="1"/>
    <col min="7170" max="7170" width="40" style="95" customWidth="1"/>
    <col min="7171" max="7180" width="13.42578125" style="95" customWidth="1"/>
    <col min="7181" max="7181" width="13.140625" style="95" customWidth="1"/>
    <col min="7182" max="7182" width="13.7109375" style="95" customWidth="1"/>
    <col min="7183" max="7183" width="12.7109375" style="95" customWidth="1"/>
    <col min="7184" max="7184" width="3.7109375" style="95" customWidth="1"/>
    <col min="7185" max="7185" width="4.140625" style="95" customWidth="1"/>
    <col min="7186" max="7186" width="33.5703125" style="95" customWidth="1"/>
    <col min="7187" max="7187" width="12.5703125" style="95" bestFit="1" customWidth="1"/>
    <col min="7188" max="7188" width="13.5703125" style="95" bestFit="1" customWidth="1"/>
    <col min="7189" max="7190" width="12.5703125" style="95" bestFit="1" customWidth="1"/>
    <col min="7191" max="7192" width="12.42578125" style="95" bestFit="1" customWidth="1"/>
    <col min="7193" max="7193" width="13.85546875" style="95" customWidth="1"/>
    <col min="7194" max="7197" width="12.42578125" style="95" customWidth="1"/>
    <col min="7198" max="7198" width="11.5703125" style="95" bestFit="1" customWidth="1"/>
    <col min="7199" max="7199" width="15.140625" style="95" bestFit="1" customWidth="1"/>
    <col min="7200" max="7424" width="11.42578125" style="95"/>
    <col min="7425" max="7425" width="2.42578125" style="95" customWidth="1"/>
    <col min="7426" max="7426" width="40" style="95" customWidth="1"/>
    <col min="7427" max="7436" width="13.42578125" style="95" customWidth="1"/>
    <col min="7437" max="7437" width="13.140625" style="95" customWidth="1"/>
    <col min="7438" max="7438" width="13.7109375" style="95" customWidth="1"/>
    <col min="7439" max="7439" width="12.7109375" style="95" customWidth="1"/>
    <col min="7440" max="7440" width="3.7109375" style="95" customWidth="1"/>
    <col min="7441" max="7441" width="4.140625" style="95" customWidth="1"/>
    <col min="7442" max="7442" width="33.5703125" style="95" customWidth="1"/>
    <col min="7443" max="7443" width="12.5703125" style="95" bestFit="1" customWidth="1"/>
    <col min="7444" max="7444" width="13.5703125" style="95" bestFit="1" customWidth="1"/>
    <col min="7445" max="7446" width="12.5703125" style="95" bestFit="1" customWidth="1"/>
    <col min="7447" max="7448" width="12.42578125" style="95" bestFit="1" customWidth="1"/>
    <col min="7449" max="7449" width="13.85546875" style="95" customWidth="1"/>
    <col min="7450" max="7453" width="12.42578125" style="95" customWidth="1"/>
    <col min="7454" max="7454" width="11.5703125" style="95" bestFit="1" customWidth="1"/>
    <col min="7455" max="7455" width="15.140625" style="95" bestFit="1" customWidth="1"/>
    <col min="7456" max="7680" width="11.42578125" style="95"/>
    <col min="7681" max="7681" width="2.42578125" style="95" customWidth="1"/>
    <col min="7682" max="7682" width="40" style="95" customWidth="1"/>
    <col min="7683" max="7692" width="13.42578125" style="95" customWidth="1"/>
    <col min="7693" max="7693" width="13.140625" style="95" customWidth="1"/>
    <col min="7694" max="7694" width="13.7109375" style="95" customWidth="1"/>
    <col min="7695" max="7695" width="12.7109375" style="95" customWidth="1"/>
    <col min="7696" max="7696" width="3.7109375" style="95" customWidth="1"/>
    <col min="7697" max="7697" width="4.140625" style="95" customWidth="1"/>
    <col min="7698" max="7698" width="33.5703125" style="95" customWidth="1"/>
    <col min="7699" max="7699" width="12.5703125" style="95" bestFit="1" customWidth="1"/>
    <col min="7700" max="7700" width="13.5703125" style="95" bestFit="1" customWidth="1"/>
    <col min="7701" max="7702" width="12.5703125" style="95" bestFit="1" customWidth="1"/>
    <col min="7703" max="7704" width="12.42578125" style="95" bestFit="1" customWidth="1"/>
    <col min="7705" max="7705" width="13.85546875" style="95" customWidth="1"/>
    <col min="7706" max="7709" width="12.42578125" style="95" customWidth="1"/>
    <col min="7710" max="7710" width="11.5703125" style="95" bestFit="1" customWidth="1"/>
    <col min="7711" max="7711" width="15.140625" style="95" bestFit="1" customWidth="1"/>
    <col min="7712" max="7936" width="11.42578125" style="95"/>
    <col min="7937" max="7937" width="2.42578125" style="95" customWidth="1"/>
    <col min="7938" max="7938" width="40" style="95" customWidth="1"/>
    <col min="7939" max="7948" width="13.42578125" style="95" customWidth="1"/>
    <col min="7949" max="7949" width="13.140625" style="95" customWidth="1"/>
    <col min="7950" max="7950" width="13.7109375" style="95" customWidth="1"/>
    <col min="7951" max="7951" width="12.7109375" style="95" customWidth="1"/>
    <col min="7952" max="7952" width="3.7109375" style="95" customWidth="1"/>
    <col min="7953" max="7953" width="4.140625" style="95" customWidth="1"/>
    <col min="7954" max="7954" width="33.5703125" style="95" customWidth="1"/>
    <col min="7955" max="7955" width="12.5703125" style="95" bestFit="1" customWidth="1"/>
    <col min="7956" max="7956" width="13.5703125" style="95" bestFit="1" customWidth="1"/>
    <col min="7957" max="7958" width="12.5703125" style="95" bestFit="1" customWidth="1"/>
    <col min="7959" max="7960" width="12.42578125" style="95" bestFit="1" customWidth="1"/>
    <col min="7961" max="7961" width="13.85546875" style="95" customWidth="1"/>
    <col min="7962" max="7965" width="12.42578125" style="95" customWidth="1"/>
    <col min="7966" max="7966" width="11.5703125" style="95" bestFit="1" customWidth="1"/>
    <col min="7967" max="7967" width="15.140625" style="95" bestFit="1" customWidth="1"/>
    <col min="7968" max="8192" width="11.42578125" style="95"/>
    <col min="8193" max="8193" width="2.42578125" style="95" customWidth="1"/>
    <col min="8194" max="8194" width="40" style="95" customWidth="1"/>
    <col min="8195" max="8204" width="13.42578125" style="95" customWidth="1"/>
    <col min="8205" max="8205" width="13.140625" style="95" customWidth="1"/>
    <col min="8206" max="8206" width="13.7109375" style="95" customWidth="1"/>
    <col min="8207" max="8207" width="12.7109375" style="95" customWidth="1"/>
    <col min="8208" max="8208" width="3.7109375" style="95" customWidth="1"/>
    <col min="8209" max="8209" width="4.140625" style="95" customWidth="1"/>
    <col min="8210" max="8210" width="33.5703125" style="95" customWidth="1"/>
    <col min="8211" max="8211" width="12.5703125" style="95" bestFit="1" customWidth="1"/>
    <col min="8212" max="8212" width="13.5703125" style="95" bestFit="1" customWidth="1"/>
    <col min="8213" max="8214" width="12.5703125" style="95" bestFit="1" customWidth="1"/>
    <col min="8215" max="8216" width="12.42578125" style="95" bestFit="1" customWidth="1"/>
    <col min="8217" max="8217" width="13.85546875" style="95" customWidth="1"/>
    <col min="8218" max="8221" width="12.42578125" style="95" customWidth="1"/>
    <col min="8222" max="8222" width="11.5703125" style="95" bestFit="1" customWidth="1"/>
    <col min="8223" max="8223" width="15.140625" style="95" bestFit="1" customWidth="1"/>
    <col min="8224" max="8448" width="11.42578125" style="95"/>
    <col min="8449" max="8449" width="2.42578125" style="95" customWidth="1"/>
    <col min="8450" max="8450" width="40" style="95" customWidth="1"/>
    <col min="8451" max="8460" width="13.42578125" style="95" customWidth="1"/>
    <col min="8461" max="8461" width="13.140625" style="95" customWidth="1"/>
    <col min="8462" max="8462" width="13.7109375" style="95" customWidth="1"/>
    <col min="8463" max="8463" width="12.7109375" style="95" customWidth="1"/>
    <col min="8464" max="8464" width="3.7109375" style="95" customWidth="1"/>
    <col min="8465" max="8465" width="4.140625" style="95" customWidth="1"/>
    <col min="8466" max="8466" width="33.5703125" style="95" customWidth="1"/>
    <col min="8467" max="8467" width="12.5703125" style="95" bestFit="1" customWidth="1"/>
    <col min="8468" max="8468" width="13.5703125" style="95" bestFit="1" customWidth="1"/>
    <col min="8469" max="8470" width="12.5703125" style="95" bestFit="1" customWidth="1"/>
    <col min="8471" max="8472" width="12.42578125" style="95" bestFit="1" customWidth="1"/>
    <col min="8473" max="8473" width="13.85546875" style="95" customWidth="1"/>
    <col min="8474" max="8477" width="12.42578125" style="95" customWidth="1"/>
    <col min="8478" max="8478" width="11.5703125" style="95" bestFit="1" customWidth="1"/>
    <col min="8479" max="8479" width="15.140625" style="95" bestFit="1" customWidth="1"/>
    <col min="8480" max="8704" width="11.42578125" style="95"/>
    <col min="8705" max="8705" width="2.42578125" style="95" customWidth="1"/>
    <col min="8706" max="8706" width="40" style="95" customWidth="1"/>
    <col min="8707" max="8716" width="13.42578125" style="95" customWidth="1"/>
    <col min="8717" max="8717" width="13.140625" style="95" customWidth="1"/>
    <col min="8718" max="8718" width="13.7109375" style="95" customWidth="1"/>
    <col min="8719" max="8719" width="12.7109375" style="95" customWidth="1"/>
    <col min="8720" max="8720" width="3.7109375" style="95" customWidth="1"/>
    <col min="8721" max="8721" width="4.140625" style="95" customWidth="1"/>
    <col min="8722" max="8722" width="33.5703125" style="95" customWidth="1"/>
    <col min="8723" max="8723" width="12.5703125" style="95" bestFit="1" customWidth="1"/>
    <col min="8724" max="8724" width="13.5703125" style="95" bestFit="1" customWidth="1"/>
    <col min="8725" max="8726" width="12.5703125" style="95" bestFit="1" customWidth="1"/>
    <col min="8727" max="8728" width="12.42578125" style="95" bestFit="1" customWidth="1"/>
    <col min="8729" max="8729" width="13.85546875" style="95" customWidth="1"/>
    <col min="8730" max="8733" width="12.42578125" style="95" customWidth="1"/>
    <col min="8734" max="8734" width="11.5703125" style="95" bestFit="1" customWidth="1"/>
    <col min="8735" max="8735" width="15.140625" style="95" bestFit="1" customWidth="1"/>
    <col min="8736" max="8960" width="11.42578125" style="95"/>
    <col min="8961" max="8961" width="2.42578125" style="95" customWidth="1"/>
    <col min="8962" max="8962" width="40" style="95" customWidth="1"/>
    <col min="8963" max="8972" width="13.42578125" style="95" customWidth="1"/>
    <col min="8973" max="8973" width="13.140625" style="95" customWidth="1"/>
    <col min="8974" max="8974" width="13.7109375" style="95" customWidth="1"/>
    <col min="8975" max="8975" width="12.7109375" style="95" customWidth="1"/>
    <col min="8976" max="8976" width="3.7109375" style="95" customWidth="1"/>
    <col min="8977" max="8977" width="4.140625" style="95" customWidth="1"/>
    <col min="8978" max="8978" width="33.5703125" style="95" customWidth="1"/>
    <col min="8979" max="8979" width="12.5703125" style="95" bestFit="1" customWidth="1"/>
    <col min="8980" max="8980" width="13.5703125" style="95" bestFit="1" customWidth="1"/>
    <col min="8981" max="8982" width="12.5703125" style="95" bestFit="1" customWidth="1"/>
    <col min="8983" max="8984" width="12.42578125" style="95" bestFit="1" customWidth="1"/>
    <col min="8985" max="8985" width="13.85546875" style="95" customWidth="1"/>
    <col min="8986" max="8989" width="12.42578125" style="95" customWidth="1"/>
    <col min="8990" max="8990" width="11.5703125" style="95" bestFit="1" customWidth="1"/>
    <col min="8991" max="8991" width="15.140625" style="95" bestFit="1" customWidth="1"/>
    <col min="8992" max="9216" width="11.42578125" style="95"/>
    <col min="9217" max="9217" width="2.42578125" style="95" customWidth="1"/>
    <col min="9218" max="9218" width="40" style="95" customWidth="1"/>
    <col min="9219" max="9228" width="13.42578125" style="95" customWidth="1"/>
    <col min="9229" max="9229" width="13.140625" style="95" customWidth="1"/>
    <col min="9230" max="9230" width="13.7109375" style="95" customWidth="1"/>
    <col min="9231" max="9231" width="12.7109375" style="95" customWidth="1"/>
    <col min="9232" max="9232" width="3.7109375" style="95" customWidth="1"/>
    <col min="9233" max="9233" width="4.140625" style="95" customWidth="1"/>
    <col min="9234" max="9234" width="33.5703125" style="95" customWidth="1"/>
    <col min="9235" max="9235" width="12.5703125" style="95" bestFit="1" customWidth="1"/>
    <col min="9236" max="9236" width="13.5703125" style="95" bestFit="1" customWidth="1"/>
    <col min="9237" max="9238" width="12.5703125" style="95" bestFit="1" customWidth="1"/>
    <col min="9239" max="9240" width="12.42578125" style="95" bestFit="1" customWidth="1"/>
    <col min="9241" max="9241" width="13.85546875" style="95" customWidth="1"/>
    <col min="9242" max="9245" width="12.42578125" style="95" customWidth="1"/>
    <col min="9246" max="9246" width="11.5703125" style="95" bestFit="1" customWidth="1"/>
    <col min="9247" max="9247" width="15.140625" style="95" bestFit="1" customWidth="1"/>
    <col min="9248" max="9472" width="11.42578125" style="95"/>
    <col min="9473" max="9473" width="2.42578125" style="95" customWidth="1"/>
    <col min="9474" max="9474" width="40" style="95" customWidth="1"/>
    <col min="9475" max="9484" width="13.42578125" style="95" customWidth="1"/>
    <col min="9485" max="9485" width="13.140625" style="95" customWidth="1"/>
    <col min="9486" max="9486" width="13.7109375" style="95" customWidth="1"/>
    <col min="9487" max="9487" width="12.7109375" style="95" customWidth="1"/>
    <col min="9488" max="9488" width="3.7109375" style="95" customWidth="1"/>
    <col min="9489" max="9489" width="4.140625" style="95" customWidth="1"/>
    <col min="9490" max="9490" width="33.5703125" style="95" customWidth="1"/>
    <col min="9491" max="9491" width="12.5703125" style="95" bestFit="1" customWidth="1"/>
    <col min="9492" max="9492" width="13.5703125" style="95" bestFit="1" customWidth="1"/>
    <col min="9493" max="9494" width="12.5703125" style="95" bestFit="1" customWidth="1"/>
    <col min="9495" max="9496" width="12.42578125" style="95" bestFit="1" customWidth="1"/>
    <col min="9497" max="9497" width="13.85546875" style="95" customWidth="1"/>
    <col min="9498" max="9501" width="12.42578125" style="95" customWidth="1"/>
    <col min="9502" max="9502" width="11.5703125" style="95" bestFit="1" customWidth="1"/>
    <col min="9503" max="9503" width="15.140625" style="95" bestFit="1" customWidth="1"/>
    <col min="9504" max="9728" width="11.42578125" style="95"/>
    <col min="9729" max="9729" width="2.42578125" style="95" customWidth="1"/>
    <col min="9730" max="9730" width="40" style="95" customWidth="1"/>
    <col min="9731" max="9740" width="13.42578125" style="95" customWidth="1"/>
    <col min="9741" max="9741" width="13.140625" style="95" customWidth="1"/>
    <col min="9742" max="9742" width="13.7109375" style="95" customWidth="1"/>
    <col min="9743" max="9743" width="12.7109375" style="95" customWidth="1"/>
    <col min="9744" max="9744" width="3.7109375" style="95" customWidth="1"/>
    <col min="9745" max="9745" width="4.140625" style="95" customWidth="1"/>
    <col min="9746" max="9746" width="33.5703125" style="95" customWidth="1"/>
    <col min="9747" max="9747" width="12.5703125" style="95" bestFit="1" customWidth="1"/>
    <col min="9748" max="9748" width="13.5703125" style="95" bestFit="1" customWidth="1"/>
    <col min="9749" max="9750" width="12.5703125" style="95" bestFit="1" customWidth="1"/>
    <col min="9751" max="9752" width="12.42578125" style="95" bestFit="1" customWidth="1"/>
    <col min="9753" max="9753" width="13.85546875" style="95" customWidth="1"/>
    <col min="9754" max="9757" width="12.42578125" style="95" customWidth="1"/>
    <col min="9758" max="9758" width="11.5703125" style="95" bestFit="1" customWidth="1"/>
    <col min="9759" max="9759" width="15.140625" style="95" bestFit="1" customWidth="1"/>
    <col min="9760" max="9984" width="11.42578125" style="95"/>
    <col min="9985" max="9985" width="2.42578125" style="95" customWidth="1"/>
    <col min="9986" max="9986" width="40" style="95" customWidth="1"/>
    <col min="9987" max="9996" width="13.42578125" style="95" customWidth="1"/>
    <col min="9997" max="9997" width="13.140625" style="95" customWidth="1"/>
    <col min="9998" max="9998" width="13.7109375" style="95" customWidth="1"/>
    <col min="9999" max="9999" width="12.7109375" style="95" customWidth="1"/>
    <col min="10000" max="10000" width="3.7109375" style="95" customWidth="1"/>
    <col min="10001" max="10001" width="4.140625" style="95" customWidth="1"/>
    <col min="10002" max="10002" width="33.5703125" style="95" customWidth="1"/>
    <col min="10003" max="10003" width="12.5703125" style="95" bestFit="1" customWidth="1"/>
    <col min="10004" max="10004" width="13.5703125" style="95" bestFit="1" customWidth="1"/>
    <col min="10005" max="10006" width="12.5703125" style="95" bestFit="1" customWidth="1"/>
    <col min="10007" max="10008" width="12.42578125" style="95" bestFit="1" customWidth="1"/>
    <col min="10009" max="10009" width="13.85546875" style="95" customWidth="1"/>
    <col min="10010" max="10013" width="12.42578125" style="95" customWidth="1"/>
    <col min="10014" max="10014" width="11.5703125" style="95" bestFit="1" customWidth="1"/>
    <col min="10015" max="10015" width="15.140625" style="95" bestFit="1" customWidth="1"/>
    <col min="10016" max="10240" width="11.42578125" style="95"/>
    <col min="10241" max="10241" width="2.42578125" style="95" customWidth="1"/>
    <col min="10242" max="10242" width="40" style="95" customWidth="1"/>
    <col min="10243" max="10252" width="13.42578125" style="95" customWidth="1"/>
    <col min="10253" max="10253" width="13.140625" style="95" customWidth="1"/>
    <col min="10254" max="10254" width="13.7109375" style="95" customWidth="1"/>
    <col min="10255" max="10255" width="12.7109375" style="95" customWidth="1"/>
    <col min="10256" max="10256" width="3.7109375" style="95" customWidth="1"/>
    <col min="10257" max="10257" width="4.140625" style="95" customWidth="1"/>
    <col min="10258" max="10258" width="33.5703125" style="95" customWidth="1"/>
    <col min="10259" max="10259" width="12.5703125" style="95" bestFit="1" customWidth="1"/>
    <col min="10260" max="10260" width="13.5703125" style="95" bestFit="1" customWidth="1"/>
    <col min="10261" max="10262" width="12.5703125" style="95" bestFit="1" customWidth="1"/>
    <col min="10263" max="10264" width="12.42578125" style="95" bestFit="1" customWidth="1"/>
    <col min="10265" max="10265" width="13.85546875" style="95" customWidth="1"/>
    <col min="10266" max="10269" width="12.42578125" style="95" customWidth="1"/>
    <col min="10270" max="10270" width="11.5703125" style="95" bestFit="1" customWidth="1"/>
    <col min="10271" max="10271" width="15.140625" style="95" bestFit="1" customWidth="1"/>
    <col min="10272" max="10496" width="11.42578125" style="95"/>
    <col min="10497" max="10497" width="2.42578125" style="95" customWidth="1"/>
    <col min="10498" max="10498" width="40" style="95" customWidth="1"/>
    <col min="10499" max="10508" width="13.42578125" style="95" customWidth="1"/>
    <col min="10509" max="10509" width="13.140625" style="95" customWidth="1"/>
    <col min="10510" max="10510" width="13.7109375" style="95" customWidth="1"/>
    <col min="10511" max="10511" width="12.7109375" style="95" customWidth="1"/>
    <col min="10512" max="10512" width="3.7109375" style="95" customWidth="1"/>
    <col min="10513" max="10513" width="4.140625" style="95" customWidth="1"/>
    <col min="10514" max="10514" width="33.5703125" style="95" customWidth="1"/>
    <col min="10515" max="10515" width="12.5703125" style="95" bestFit="1" customWidth="1"/>
    <col min="10516" max="10516" width="13.5703125" style="95" bestFit="1" customWidth="1"/>
    <col min="10517" max="10518" width="12.5703125" style="95" bestFit="1" customWidth="1"/>
    <col min="10519" max="10520" width="12.42578125" style="95" bestFit="1" customWidth="1"/>
    <col min="10521" max="10521" width="13.85546875" style="95" customWidth="1"/>
    <col min="10522" max="10525" width="12.42578125" style="95" customWidth="1"/>
    <col min="10526" max="10526" width="11.5703125" style="95" bestFit="1" customWidth="1"/>
    <col min="10527" max="10527" width="15.140625" style="95" bestFit="1" customWidth="1"/>
    <col min="10528" max="10752" width="11.42578125" style="95"/>
    <col min="10753" max="10753" width="2.42578125" style="95" customWidth="1"/>
    <col min="10754" max="10754" width="40" style="95" customWidth="1"/>
    <col min="10755" max="10764" width="13.42578125" style="95" customWidth="1"/>
    <col min="10765" max="10765" width="13.140625" style="95" customWidth="1"/>
    <col min="10766" max="10766" width="13.7109375" style="95" customWidth="1"/>
    <col min="10767" max="10767" width="12.7109375" style="95" customWidth="1"/>
    <col min="10768" max="10768" width="3.7109375" style="95" customWidth="1"/>
    <col min="10769" max="10769" width="4.140625" style="95" customWidth="1"/>
    <col min="10770" max="10770" width="33.5703125" style="95" customWidth="1"/>
    <col min="10771" max="10771" width="12.5703125" style="95" bestFit="1" customWidth="1"/>
    <col min="10772" max="10772" width="13.5703125" style="95" bestFit="1" customWidth="1"/>
    <col min="10773" max="10774" width="12.5703125" style="95" bestFit="1" customWidth="1"/>
    <col min="10775" max="10776" width="12.42578125" style="95" bestFit="1" customWidth="1"/>
    <col min="10777" max="10777" width="13.85546875" style="95" customWidth="1"/>
    <col min="10778" max="10781" width="12.42578125" style="95" customWidth="1"/>
    <col min="10782" max="10782" width="11.5703125" style="95" bestFit="1" customWidth="1"/>
    <col min="10783" max="10783" width="15.140625" style="95" bestFit="1" customWidth="1"/>
    <col min="10784" max="11008" width="11.42578125" style="95"/>
    <col min="11009" max="11009" width="2.42578125" style="95" customWidth="1"/>
    <col min="11010" max="11010" width="40" style="95" customWidth="1"/>
    <col min="11011" max="11020" width="13.42578125" style="95" customWidth="1"/>
    <col min="11021" max="11021" width="13.140625" style="95" customWidth="1"/>
    <col min="11022" max="11022" width="13.7109375" style="95" customWidth="1"/>
    <col min="11023" max="11023" width="12.7109375" style="95" customWidth="1"/>
    <col min="11024" max="11024" width="3.7109375" style="95" customWidth="1"/>
    <col min="11025" max="11025" width="4.140625" style="95" customWidth="1"/>
    <col min="11026" max="11026" width="33.5703125" style="95" customWidth="1"/>
    <col min="11027" max="11027" width="12.5703125" style="95" bestFit="1" customWidth="1"/>
    <col min="11028" max="11028" width="13.5703125" style="95" bestFit="1" customWidth="1"/>
    <col min="11029" max="11030" width="12.5703125" style="95" bestFit="1" customWidth="1"/>
    <col min="11031" max="11032" width="12.42578125" style="95" bestFit="1" customWidth="1"/>
    <col min="11033" max="11033" width="13.85546875" style="95" customWidth="1"/>
    <col min="11034" max="11037" width="12.42578125" style="95" customWidth="1"/>
    <col min="11038" max="11038" width="11.5703125" style="95" bestFit="1" customWidth="1"/>
    <col min="11039" max="11039" width="15.140625" style="95" bestFit="1" customWidth="1"/>
    <col min="11040" max="11264" width="11.42578125" style="95"/>
    <col min="11265" max="11265" width="2.42578125" style="95" customWidth="1"/>
    <col min="11266" max="11266" width="40" style="95" customWidth="1"/>
    <col min="11267" max="11276" width="13.42578125" style="95" customWidth="1"/>
    <col min="11277" max="11277" width="13.140625" style="95" customWidth="1"/>
    <col min="11278" max="11278" width="13.7109375" style="95" customWidth="1"/>
    <col min="11279" max="11279" width="12.7109375" style="95" customWidth="1"/>
    <col min="11280" max="11280" width="3.7109375" style="95" customWidth="1"/>
    <col min="11281" max="11281" width="4.140625" style="95" customWidth="1"/>
    <col min="11282" max="11282" width="33.5703125" style="95" customWidth="1"/>
    <col min="11283" max="11283" width="12.5703125" style="95" bestFit="1" customWidth="1"/>
    <col min="11284" max="11284" width="13.5703125" style="95" bestFit="1" customWidth="1"/>
    <col min="11285" max="11286" width="12.5703125" style="95" bestFit="1" customWidth="1"/>
    <col min="11287" max="11288" width="12.42578125" style="95" bestFit="1" customWidth="1"/>
    <col min="11289" max="11289" width="13.85546875" style="95" customWidth="1"/>
    <col min="11290" max="11293" width="12.42578125" style="95" customWidth="1"/>
    <col min="11294" max="11294" width="11.5703125" style="95" bestFit="1" customWidth="1"/>
    <col min="11295" max="11295" width="15.140625" style="95" bestFit="1" customWidth="1"/>
    <col min="11296" max="11520" width="11.42578125" style="95"/>
    <col min="11521" max="11521" width="2.42578125" style="95" customWidth="1"/>
    <col min="11522" max="11522" width="40" style="95" customWidth="1"/>
    <col min="11523" max="11532" width="13.42578125" style="95" customWidth="1"/>
    <col min="11533" max="11533" width="13.140625" style="95" customWidth="1"/>
    <col min="11534" max="11534" width="13.7109375" style="95" customWidth="1"/>
    <col min="11535" max="11535" width="12.7109375" style="95" customWidth="1"/>
    <col min="11536" max="11536" width="3.7109375" style="95" customWidth="1"/>
    <col min="11537" max="11537" width="4.140625" style="95" customWidth="1"/>
    <col min="11538" max="11538" width="33.5703125" style="95" customWidth="1"/>
    <col min="11539" max="11539" width="12.5703125" style="95" bestFit="1" customWidth="1"/>
    <col min="11540" max="11540" width="13.5703125" style="95" bestFit="1" customWidth="1"/>
    <col min="11541" max="11542" width="12.5703125" style="95" bestFit="1" customWidth="1"/>
    <col min="11543" max="11544" width="12.42578125" style="95" bestFit="1" customWidth="1"/>
    <col min="11545" max="11545" width="13.85546875" style="95" customWidth="1"/>
    <col min="11546" max="11549" width="12.42578125" style="95" customWidth="1"/>
    <col min="11550" max="11550" width="11.5703125" style="95" bestFit="1" customWidth="1"/>
    <col min="11551" max="11551" width="15.140625" style="95" bestFit="1" customWidth="1"/>
    <col min="11552" max="11776" width="11.42578125" style="95"/>
    <col min="11777" max="11777" width="2.42578125" style="95" customWidth="1"/>
    <col min="11778" max="11778" width="40" style="95" customWidth="1"/>
    <col min="11779" max="11788" width="13.42578125" style="95" customWidth="1"/>
    <col min="11789" max="11789" width="13.140625" style="95" customWidth="1"/>
    <col min="11790" max="11790" width="13.7109375" style="95" customWidth="1"/>
    <col min="11791" max="11791" width="12.7109375" style="95" customWidth="1"/>
    <col min="11792" max="11792" width="3.7109375" style="95" customWidth="1"/>
    <col min="11793" max="11793" width="4.140625" style="95" customWidth="1"/>
    <col min="11794" max="11794" width="33.5703125" style="95" customWidth="1"/>
    <col min="11795" max="11795" width="12.5703125" style="95" bestFit="1" customWidth="1"/>
    <col min="11796" max="11796" width="13.5703125" style="95" bestFit="1" customWidth="1"/>
    <col min="11797" max="11798" width="12.5703125" style="95" bestFit="1" customWidth="1"/>
    <col min="11799" max="11800" width="12.42578125" style="95" bestFit="1" customWidth="1"/>
    <col min="11801" max="11801" width="13.85546875" style="95" customWidth="1"/>
    <col min="11802" max="11805" width="12.42578125" style="95" customWidth="1"/>
    <col min="11806" max="11806" width="11.5703125" style="95" bestFit="1" customWidth="1"/>
    <col min="11807" max="11807" width="15.140625" style="95" bestFit="1" customWidth="1"/>
    <col min="11808" max="12032" width="11.42578125" style="95"/>
    <col min="12033" max="12033" width="2.42578125" style="95" customWidth="1"/>
    <col min="12034" max="12034" width="40" style="95" customWidth="1"/>
    <col min="12035" max="12044" width="13.42578125" style="95" customWidth="1"/>
    <col min="12045" max="12045" width="13.140625" style="95" customWidth="1"/>
    <col min="12046" max="12046" width="13.7109375" style="95" customWidth="1"/>
    <col min="12047" max="12047" width="12.7109375" style="95" customWidth="1"/>
    <col min="12048" max="12048" width="3.7109375" style="95" customWidth="1"/>
    <col min="12049" max="12049" width="4.140625" style="95" customWidth="1"/>
    <col min="12050" max="12050" width="33.5703125" style="95" customWidth="1"/>
    <col min="12051" max="12051" width="12.5703125" style="95" bestFit="1" customWidth="1"/>
    <col min="12052" max="12052" width="13.5703125" style="95" bestFit="1" customWidth="1"/>
    <col min="12053" max="12054" width="12.5703125" style="95" bestFit="1" customWidth="1"/>
    <col min="12055" max="12056" width="12.42578125" style="95" bestFit="1" customWidth="1"/>
    <col min="12057" max="12057" width="13.85546875" style="95" customWidth="1"/>
    <col min="12058" max="12061" width="12.42578125" style="95" customWidth="1"/>
    <col min="12062" max="12062" width="11.5703125" style="95" bestFit="1" customWidth="1"/>
    <col min="12063" max="12063" width="15.140625" style="95" bestFit="1" customWidth="1"/>
    <col min="12064" max="12288" width="11.42578125" style="95"/>
    <col min="12289" max="12289" width="2.42578125" style="95" customWidth="1"/>
    <col min="12290" max="12290" width="40" style="95" customWidth="1"/>
    <col min="12291" max="12300" width="13.42578125" style="95" customWidth="1"/>
    <col min="12301" max="12301" width="13.140625" style="95" customWidth="1"/>
    <col min="12302" max="12302" width="13.7109375" style="95" customWidth="1"/>
    <col min="12303" max="12303" width="12.7109375" style="95" customWidth="1"/>
    <col min="12304" max="12304" width="3.7109375" style="95" customWidth="1"/>
    <col min="12305" max="12305" width="4.140625" style="95" customWidth="1"/>
    <col min="12306" max="12306" width="33.5703125" style="95" customWidth="1"/>
    <col min="12307" max="12307" width="12.5703125" style="95" bestFit="1" customWidth="1"/>
    <col min="12308" max="12308" width="13.5703125" style="95" bestFit="1" customWidth="1"/>
    <col min="12309" max="12310" width="12.5703125" style="95" bestFit="1" customWidth="1"/>
    <col min="12311" max="12312" width="12.42578125" style="95" bestFit="1" customWidth="1"/>
    <col min="12313" max="12313" width="13.85546875" style="95" customWidth="1"/>
    <col min="12314" max="12317" width="12.42578125" style="95" customWidth="1"/>
    <col min="12318" max="12318" width="11.5703125" style="95" bestFit="1" customWidth="1"/>
    <col min="12319" max="12319" width="15.140625" style="95" bestFit="1" customWidth="1"/>
    <col min="12320" max="12544" width="11.42578125" style="95"/>
    <col min="12545" max="12545" width="2.42578125" style="95" customWidth="1"/>
    <col min="12546" max="12546" width="40" style="95" customWidth="1"/>
    <col min="12547" max="12556" width="13.42578125" style="95" customWidth="1"/>
    <col min="12557" max="12557" width="13.140625" style="95" customWidth="1"/>
    <col min="12558" max="12558" width="13.7109375" style="95" customWidth="1"/>
    <col min="12559" max="12559" width="12.7109375" style="95" customWidth="1"/>
    <col min="12560" max="12560" width="3.7109375" style="95" customWidth="1"/>
    <col min="12561" max="12561" width="4.140625" style="95" customWidth="1"/>
    <col min="12562" max="12562" width="33.5703125" style="95" customWidth="1"/>
    <col min="12563" max="12563" width="12.5703125" style="95" bestFit="1" customWidth="1"/>
    <col min="12564" max="12564" width="13.5703125" style="95" bestFit="1" customWidth="1"/>
    <col min="12565" max="12566" width="12.5703125" style="95" bestFit="1" customWidth="1"/>
    <col min="12567" max="12568" width="12.42578125" style="95" bestFit="1" customWidth="1"/>
    <col min="12569" max="12569" width="13.85546875" style="95" customWidth="1"/>
    <col min="12570" max="12573" width="12.42578125" style="95" customWidth="1"/>
    <col min="12574" max="12574" width="11.5703125" style="95" bestFit="1" customWidth="1"/>
    <col min="12575" max="12575" width="15.140625" style="95" bestFit="1" customWidth="1"/>
    <col min="12576" max="12800" width="11.42578125" style="95"/>
    <col min="12801" max="12801" width="2.42578125" style="95" customWidth="1"/>
    <col min="12802" max="12802" width="40" style="95" customWidth="1"/>
    <col min="12803" max="12812" width="13.42578125" style="95" customWidth="1"/>
    <col min="12813" max="12813" width="13.140625" style="95" customWidth="1"/>
    <col min="12814" max="12814" width="13.7109375" style="95" customWidth="1"/>
    <col min="12815" max="12815" width="12.7109375" style="95" customWidth="1"/>
    <col min="12816" max="12816" width="3.7109375" style="95" customWidth="1"/>
    <col min="12817" max="12817" width="4.140625" style="95" customWidth="1"/>
    <col min="12818" max="12818" width="33.5703125" style="95" customWidth="1"/>
    <col min="12819" max="12819" width="12.5703125" style="95" bestFit="1" customWidth="1"/>
    <col min="12820" max="12820" width="13.5703125" style="95" bestFit="1" customWidth="1"/>
    <col min="12821" max="12822" width="12.5703125" style="95" bestFit="1" customWidth="1"/>
    <col min="12823" max="12824" width="12.42578125" style="95" bestFit="1" customWidth="1"/>
    <col min="12825" max="12825" width="13.85546875" style="95" customWidth="1"/>
    <col min="12826" max="12829" width="12.42578125" style="95" customWidth="1"/>
    <col min="12830" max="12830" width="11.5703125" style="95" bestFit="1" customWidth="1"/>
    <col min="12831" max="12831" width="15.140625" style="95" bestFit="1" customWidth="1"/>
    <col min="12832" max="13056" width="11.42578125" style="95"/>
    <col min="13057" max="13057" width="2.42578125" style="95" customWidth="1"/>
    <col min="13058" max="13058" width="40" style="95" customWidth="1"/>
    <col min="13059" max="13068" width="13.42578125" style="95" customWidth="1"/>
    <col min="13069" max="13069" width="13.140625" style="95" customWidth="1"/>
    <col min="13070" max="13070" width="13.7109375" style="95" customWidth="1"/>
    <col min="13071" max="13071" width="12.7109375" style="95" customWidth="1"/>
    <col min="13072" max="13072" width="3.7109375" style="95" customWidth="1"/>
    <col min="13073" max="13073" width="4.140625" style="95" customWidth="1"/>
    <col min="13074" max="13074" width="33.5703125" style="95" customWidth="1"/>
    <col min="13075" max="13075" width="12.5703125" style="95" bestFit="1" customWidth="1"/>
    <col min="13076" max="13076" width="13.5703125" style="95" bestFit="1" customWidth="1"/>
    <col min="13077" max="13078" width="12.5703125" style="95" bestFit="1" customWidth="1"/>
    <col min="13079" max="13080" width="12.42578125" style="95" bestFit="1" customWidth="1"/>
    <col min="13081" max="13081" width="13.85546875" style="95" customWidth="1"/>
    <col min="13082" max="13085" width="12.42578125" style="95" customWidth="1"/>
    <col min="13086" max="13086" width="11.5703125" style="95" bestFit="1" customWidth="1"/>
    <col min="13087" max="13087" width="15.140625" style="95" bestFit="1" customWidth="1"/>
    <col min="13088" max="13312" width="11.42578125" style="95"/>
    <col min="13313" max="13313" width="2.42578125" style="95" customWidth="1"/>
    <col min="13314" max="13314" width="40" style="95" customWidth="1"/>
    <col min="13315" max="13324" width="13.42578125" style="95" customWidth="1"/>
    <col min="13325" max="13325" width="13.140625" style="95" customWidth="1"/>
    <col min="13326" max="13326" width="13.7109375" style="95" customWidth="1"/>
    <col min="13327" max="13327" width="12.7109375" style="95" customWidth="1"/>
    <col min="13328" max="13328" width="3.7109375" style="95" customWidth="1"/>
    <col min="13329" max="13329" width="4.140625" style="95" customWidth="1"/>
    <col min="13330" max="13330" width="33.5703125" style="95" customWidth="1"/>
    <col min="13331" max="13331" width="12.5703125" style="95" bestFit="1" customWidth="1"/>
    <col min="13332" max="13332" width="13.5703125" style="95" bestFit="1" customWidth="1"/>
    <col min="13333" max="13334" width="12.5703125" style="95" bestFit="1" customWidth="1"/>
    <col min="13335" max="13336" width="12.42578125" style="95" bestFit="1" customWidth="1"/>
    <col min="13337" max="13337" width="13.85546875" style="95" customWidth="1"/>
    <col min="13338" max="13341" width="12.42578125" style="95" customWidth="1"/>
    <col min="13342" max="13342" width="11.5703125" style="95" bestFit="1" customWidth="1"/>
    <col min="13343" max="13343" width="15.140625" style="95" bestFit="1" customWidth="1"/>
    <col min="13344" max="13568" width="11.42578125" style="95"/>
    <col min="13569" max="13569" width="2.42578125" style="95" customWidth="1"/>
    <col min="13570" max="13570" width="40" style="95" customWidth="1"/>
    <col min="13571" max="13580" width="13.42578125" style="95" customWidth="1"/>
    <col min="13581" max="13581" width="13.140625" style="95" customWidth="1"/>
    <col min="13582" max="13582" width="13.7109375" style="95" customWidth="1"/>
    <col min="13583" max="13583" width="12.7109375" style="95" customWidth="1"/>
    <col min="13584" max="13584" width="3.7109375" style="95" customWidth="1"/>
    <col min="13585" max="13585" width="4.140625" style="95" customWidth="1"/>
    <col min="13586" max="13586" width="33.5703125" style="95" customWidth="1"/>
    <col min="13587" max="13587" width="12.5703125" style="95" bestFit="1" customWidth="1"/>
    <col min="13588" max="13588" width="13.5703125" style="95" bestFit="1" customWidth="1"/>
    <col min="13589" max="13590" width="12.5703125" style="95" bestFit="1" customWidth="1"/>
    <col min="13591" max="13592" width="12.42578125" style="95" bestFit="1" customWidth="1"/>
    <col min="13593" max="13593" width="13.85546875" style="95" customWidth="1"/>
    <col min="13594" max="13597" width="12.42578125" style="95" customWidth="1"/>
    <col min="13598" max="13598" width="11.5703125" style="95" bestFit="1" customWidth="1"/>
    <col min="13599" max="13599" width="15.140625" style="95" bestFit="1" customWidth="1"/>
    <col min="13600" max="13824" width="11.42578125" style="95"/>
    <col min="13825" max="13825" width="2.42578125" style="95" customWidth="1"/>
    <col min="13826" max="13826" width="40" style="95" customWidth="1"/>
    <col min="13827" max="13836" width="13.42578125" style="95" customWidth="1"/>
    <col min="13837" max="13837" width="13.140625" style="95" customWidth="1"/>
    <col min="13838" max="13838" width="13.7109375" style="95" customWidth="1"/>
    <col min="13839" max="13839" width="12.7109375" style="95" customWidth="1"/>
    <col min="13840" max="13840" width="3.7109375" style="95" customWidth="1"/>
    <col min="13841" max="13841" width="4.140625" style="95" customWidth="1"/>
    <col min="13842" max="13842" width="33.5703125" style="95" customWidth="1"/>
    <col min="13843" max="13843" width="12.5703125" style="95" bestFit="1" customWidth="1"/>
    <col min="13844" max="13844" width="13.5703125" style="95" bestFit="1" customWidth="1"/>
    <col min="13845" max="13846" width="12.5703125" style="95" bestFit="1" customWidth="1"/>
    <col min="13847" max="13848" width="12.42578125" style="95" bestFit="1" customWidth="1"/>
    <col min="13849" max="13849" width="13.85546875" style="95" customWidth="1"/>
    <col min="13850" max="13853" width="12.42578125" style="95" customWidth="1"/>
    <col min="13854" max="13854" width="11.5703125" style="95" bestFit="1" customWidth="1"/>
    <col min="13855" max="13855" width="15.140625" style="95" bestFit="1" customWidth="1"/>
    <col min="13856" max="14080" width="11.42578125" style="95"/>
    <col min="14081" max="14081" width="2.42578125" style="95" customWidth="1"/>
    <col min="14082" max="14082" width="40" style="95" customWidth="1"/>
    <col min="14083" max="14092" width="13.42578125" style="95" customWidth="1"/>
    <col min="14093" max="14093" width="13.140625" style="95" customWidth="1"/>
    <col min="14094" max="14094" width="13.7109375" style="95" customWidth="1"/>
    <col min="14095" max="14095" width="12.7109375" style="95" customWidth="1"/>
    <col min="14096" max="14096" width="3.7109375" style="95" customWidth="1"/>
    <col min="14097" max="14097" width="4.140625" style="95" customWidth="1"/>
    <col min="14098" max="14098" width="33.5703125" style="95" customWidth="1"/>
    <col min="14099" max="14099" width="12.5703125" style="95" bestFit="1" customWidth="1"/>
    <col min="14100" max="14100" width="13.5703125" style="95" bestFit="1" customWidth="1"/>
    <col min="14101" max="14102" width="12.5703125" style="95" bestFit="1" customWidth="1"/>
    <col min="14103" max="14104" width="12.42578125" style="95" bestFit="1" customWidth="1"/>
    <col min="14105" max="14105" width="13.85546875" style="95" customWidth="1"/>
    <col min="14106" max="14109" width="12.42578125" style="95" customWidth="1"/>
    <col min="14110" max="14110" width="11.5703125" style="95" bestFit="1" customWidth="1"/>
    <col min="14111" max="14111" width="15.140625" style="95" bestFit="1" customWidth="1"/>
    <col min="14112" max="14336" width="11.42578125" style="95"/>
    <col min="14337" max="14337" width="2.42578125" style="95" customWidth="1"/>
    <col min="14338" max="14338" width="40" style="95" customWidth="1"/>
    <col min="14339" max="14348" width="13.42578125" style="95" customWidth="1"/>
    <col min="14349" max="14349" width="13.140625" style="95" customWidth="1"/>
    <col min="14350" max="14350" width="13.7109375" style="95" customWidth="1"/>
    <col min="14351" max="14351" width="12.7109375" style="95" customWidth="1"/>
    <col min="14352" max="14352" width="3.7109375" style="95" customWidth="1"/>
    <col min="14353" max="14353" width="4.140625" style="95" customWidth="1"/>
    <col min="14354" max="14354" width="33.5703125" style="95" customWidth="1"/>
    <col min="14355" max="14355" width="12.5703125" style="95" bestFit="1" customWidth="1"/>
    <col min="14356" max="14356" width="13.5703125" style="95" bestFit="1" customWidth="1"/>
    <col min="14357" max="14358" width="12.5703125" style="95" bestFit="1" customWidth="1"/>
    <col min="14359" max="14360" width="12.42578125" style="95" bestFit="1" customWidth="1"/>
    <col min="14361" max="14361" width="13.85546875" style="95" customWidth="1"/>
    <col min="14362" max="14365" width="12.42578125" style="95" customWidth="1"/>
    <col min="14366" max="14366" width="11.5703125" style="95" bestFit="1" customWidth="1"/>
    <col min="14367" max="14367" width="15.140625" style="95" bestFit="1" customWidth="1"/>
    <col min="14368" max="14592" width="11.42578125" style="95"/>
    <col min="14593" max="14593" width="2.42578125" style="95" customWidth="1"/>
    <col min="14594" max="14594" width="40" style="95" customWidth="1"/>
    <col min="14595" max="14604" width="13.42578125" style="95" customWidth="1"/>
    <col min="14605" max="14605" width="13.140625" style="95" customWidth="1"/>
    <col min="14606" max="14606" width="13.7109375" style="95" customWidth="1"/>
    <col min="14607" max="14607" width="12.7109375" style="95" customWidth="1"/>
    <col min="14608" max="14608" width="3.7109375" style="95" customWidth="1"/>
    <col min="14609" max="14609" width="4.140625" style="95" customWidth="1"/>
    <col min="14610" max="14610" width="33.5703125" style="95" customWidth="1"/>
    <col min="14611" max="14611" width="12.5703125" style="95" bestFit="1" customWidth="1"/>
    <col min="14612" max="14612" width="13.5703125" style="95" bestFit="1" customWidth="1"/>
    <col min="14613" max="14614" width="12.5703125" style="95" bestFit="1" customWidth="1"/>
    <col min="14615" max="14616" width="12.42578125" style="95" bestFit="1" customWidth="1"/>
    <col min="14617" max="14617" width="13.85546875" style="95" customWidth="1"/>
    <col min="14618" max="14621" width="12.42578125" style="95" customWidth="1"/>
    <col min="14622" max="14622" width="11.5703125" style="95" bestFit="1" customWidth="1"/>
    <col min="14623" max="14623" width="15.140625" style="95" bestFit="1" customWidth="1"/>
    <col min="14624" max="14848" width="11.42578125" style="95"/>
    <col min="14849" max="14849" width="2.42578125" style="95" customWidth="1"/>
    <col min="14850" max="14850" width="40" style="95" customWidth="1"/>
    <col min="14851" max="14860" width="13.42578125" style="95" customWidth="1"/>
    <col min="14861" max="14861" width="13.140625" style="95" customWidth="1"/>
    <col min="14862" max="14862" width="13.7109375" style="95" customWidth="1"/>
    <col min="14863" max="14863" width="12.7109375" style="95" customWidth="1"/>
    <col min="14864" max="14864" width="3.7109375" style="95" customWidth="1"/>
    <col min="14865" max="14865" width="4.140625" style="95" customWidth="1"/>
    <col min="14866" max="14866" width="33.5703125" style="95" customWidth="1"/>
    <col min="14867" max="14867" width="12.5703125" style="95" bestFit="1" customWidth="1"/>
    <col min="14868" max="14868" width="13.5703125" style="95" bestFit="1" customWidth="1"/>
    <col min="14869" max="14870" width="12.5703125" style="95" bestFit="1" customWidth="1"/>
    <col min="14871" max="14872" width="12.42578125" style="95" bestFit="1" customWidth="1"/>
    <col min="14873" max="14873" width="13.85546875" style="95" customWidth="1"/>
    <col min="14874" max="14877" width="12.42578125" style="95" customWidth="1"/>
    <col min="14878" max="14878" width="11.5703125" style="95" bestFit="1" customWidth="1"/>
    <col min="14879" max="14879" width="15.140625" style="95" bestFit="1" customWidth="1"/>
    <col min="14880" max="15104" width="11.42578125" style="95"/>
    <col min="15105" max="15105" width="2.42578125" style="95" customWidth="1"/>
    <col min="15106" max="15106" width="40" style="95" customWidth="1"/>
    <col min="15107" max="15116" width="13.42578125" style="95" customWidth="1"/>
    <col min="15117" max="15117" width="13.140625" style="95" customWidth="1"/>
    <col min="15118" max="15118" width="13.7109375" style="95" customWidth="1"/>
    <col min="15119" max="15119" width="12.7109375" style="95" customWidth="1"/>
    <col min="15120" max="15120" width="3.7109375" style="95" customWidth="1"/>
    <col min="15121" max="15121" width="4.140625" style="95" customWidth="1"/>
    <col min="15122" max="15122" width="33.5703125" style="95" customWidth="1"/>
    <col min="15123" max="15123" width="12.5703125" style="95" bestFit="1" customWidth="1"/>
    <col min="15124" max="15124" width="13.5703125" style="95" bestFit="1" customWidth="1"/>
    <col min="15125" max="15126" width="12.5703125" style="95" bestFit="1" customWidth="1"/>
    <col min="15127" max="15128" width="12.42578125" style="95" bestFit="1" customWidth="1"/>
    <col min="15129" max="15129" width="13.85546875" style="95" customWidth="1"/>
    <col min="15130" max="15133" width="12.42578125" style="95" customWidth="1"/>
    <col min="15134" max="15134" width="11.5703125" style="95" bestFit="1" customWidth="1"/>
    <col min="15135" max="15135" width="15.140625" style="95" bestFit="1" customWidth="1"/>
    <col min="15136" max="15360" width="11.42578125" style="95"/>
    <col min="15361" max="15361" width="2.42578125" style="95" customWidth="1"/>
    <col min="15362" max="15362" width="40" style="95" customWidth="1"/>
    <col min="15363" max="15372" width="13.42578125" style="95" customWidth="1"/>
    <col min="15373" max="15373" width="13.140625" style="95" customWidth="1"/>
    <col min="15374" max="15374" width="13.7109375" style="95" customWidth="1"/>
    <col min="15375" max="15375" width="12.7109375" style="95" customWidth="1"/>
    <col min="15376" max="15376" width="3.7109375" style="95" customWidth="1"/>
    <col min="15377" max="15377" width="4.140625" style="95" customWidth="1"/>
    <col min="15378" max="15378" width="33.5703125" style="95" customWidth="1"/>
    <col min="15379" max="15379" width="12.5703125" style="95" bestFit="1" customWidth="1"/>
    <col min="15380" max="15380" width="13.5703125" style="95" bestFit="1" customWidth="1"/>
    <col min="15381" max="15382" width="12.5703125" style="95" bestFit="1" customWidth="1"/>
    <col min="15383" max="15384" width="12.42578125" style="95" bestFit="1" customWidth="1"/>
    <col min="15385" max="15385" width="13.85546875" style="95" customWidth="1"/>
    <col min="15386" max="15389" width="12.42578125" style="95" customWidth="1"/>
    <col min="15390" max="15390" width="11.5703125" style="95" bestFit="1" customWidth="1"/>
    <col min="15391" max="15391" width="15.140625" style="95" bestFit="1" customWidth="1"/>
    <col min="15392" max="15616" width="11.42578125" style="95"/>
    <col min="15617" max="15617" width="2.42578125" style="95" customWidth="1"/>
    <col min="15618" max="15618" width="40" style="95" customWidth="1"/>
    <col min="15619" max="15628" width="13.42578125" style="95" customWidth="1"/>
    <col min="15629" max="15629" width="13.140625" style="95" customWidth="1"/>
    <col min="15630" max="15630" width="13.7109375" style="95" customWidth="1"/>
    <col min="15631" max="15631" width="12.7109375" style="95" customWidth="1"/>
    <col min="15632" max="15632" width="3.7109375" style="95" customWidth="1"/>
    <col min="15633" max="15633" width="4.140625" style="95" customWidth="1"/>
    <col min="15634" max="15634" width="33.5703125" style="95" customWidth="1"/>
    <col min="15635" max="15635" width="12.5703125" style="95" bestFit="1" customWidth="1"/>
    <col min="15636" max="15636" width="13.5703125" style="95" bestFit="1" customWidth="1"/>
    <col min="15637" max="15638" width="12.5703125" style="95" bestFit="1" customWidth="1"/>
    <col min="15639" max="15640" width="12.42578125" style="95" bestFit="1" customWidth="1"/>
    <col min="15641" max="15641" width="13.85546875" style="95" customWidth="1"/>
    <col min="15642" max="15645" width="12.42578125" style="95" customWidth="1"/>
    <col min="15646" max="15646" width="11.5703125" style="95" bestFit="1" customWidth="1"/>
    <col min="15647" max="15647" width="15.140625" style="95" bestFit="1" customWidth="1"/>
    <col min="15648" max="15872" width="11.42578125" style="95"/>
    <col min="15873" max="15873" width="2.42578125" style="95" customWidth="1"/>
    <col min="15874" max="15874" width="40" style="95" customWidth="1"/>
    <col min="15875" max="15884" width="13.42578125" style="95" customWidth="1"/>
    <col min="15885" max="15885" width="13.140625" style="95" customWidth="1"/>
    <col min="15886" max="15886" width="13.7109375" style="95" customWidth="1"/>
    <col min="15887" max="15887" width="12.7109375" style="95" customWidth="1"/>
    <col min="15888" max="15888" width="3.7109375" style="95" customWidth="1"/>
    <col min="15889" max="15889" width="4.140625" style="95" customWidth="1"/>
    <col min="15890" max="15890" width="33.5703125" style="95" customWidth="1"/>
    <col min="15891" max="15891" width="12.5703125" style="95" bestFit="1" customWidth="1"/>
    <col min="15892" max="15892" width="13.5703125" style="95" bestFit="1" customWidth="1"/>
    <col min="15893" max="15894" width="12.5703125" style="95" bestFit="1" customWidth="1"/>
    <col min="15895" max="15896" width="12.42578125" style="95" bestFit="1" customWidth="1"/>
    <col min="15897" max="15897" width="13.85546875" style="95" customWidth="1"/>
    <col min="15898" max="15901" width="12.42578125" style="95" customWidth="1"/>
    <col min="15902" max="15902" width="11.5703125" style="95" bestFit="1" customWidth="1"/>
    <col min="15903" max="15903" width="15.140625" style="95" bestFit="1" customWidth="1"/>
    <col min="15904" max="16128" width="11.42578125" style="95"/>
    <col min="16129" max="16129" width="2.42578125" style="95" customWidth="1"/>
    <col min="16130" max="16130" width="40" style="95" customWidth="1"/>
    <col min="16131" max="16140" width="13.42578125" style="95" customWidth="1"/>
    <col min="16141" max="16141" width="13.140625" style="95" customWidth="1"/>
    <col min="16142" max="16142" width="13.7109375" style="95" customWidth="1"/>
    <col min="16143" max="16143" width="12.7109375" style="95" customWidth="1"/>
    <col min="16144" max="16144" width="3.7109375" style="95" customWidth="1"/>
    <col min="16145" max="16145" width="4.140625" style="95" customWidth="1"/>
    <col min="16146" max="16146" width="33.5703125" style="95" customWidth="1"/>
    <col min="16147" max="16147" width="12.5703125" style="95" bestFit="1" customWidth="1"/>
    <col min="16148" max="16148" width="13.5703125" style="95" bestFit="1" customWidth="1"/>
    <col min="16149" max="16150" width="12.5703125" style="95" bestFit="1" customWidth="1"/>
    <col min="16151" max="16152" width="12.42578125" style="95" bestFit="1" customWidth="1"/>
    <col min="16153" max="16153" width="13.85546875" style="95" customWidth="1"/>
    <col min="16154" max="16157" width="12.42578125" style="95" customWidth="1"/>
    <col min="16158" max="16158" width="11.5703125" style="95" bestFit="1" customWidth="1"/>
    <col min="16159" max="16159" width="15.140625" style="95" bestFit="1" customWidth="1"/>
    <col min="16160" max="16384" width="11.42578125" style="95"/>
  </cols>
  <sheetData>
    <row r="1" spans="1:31" x14ac:dyDescent="0.25">
      <c r="B1" s="145" t="s">
        <v>96</v>
      </c>
      <c r="R1" s="145" t="str">
        <f>+B1</f>
        <v>AUTORIDAD DE FISCALIZACION DE ELECTRICIDAD Y TECNOLOGÍA NUCLEAR (AETN)</v>
      </c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</row>
    <row r="2" spans="1:31" x14ac:dyDescent="0.25">
      <c r="B2" s="347" t="s">
        <v>176</v>
      </c>
      <c r="C2" s="349"/>
      <c r="D2" s="349"/>
      <c r="E2" s="349"/>
      <c r="F2" s="349"/>
      <c r="G2" s="153"/>
      <c r="H2" s="153"/>
      <c r="I2" s="153"/>
      <c r="J2" s="153"/>
      <c r="K2" s="153"/>
      <c r="L2" s="153"/>
      <c r="M2" s="153"/>
      <c r="N2" s="153"/>
      <c r="O2" s="153"/>
      <c r="R2" s="347" t="str">
        <f>+B2</f>
        <v>CRE - (Sistema Cordillera)</v>
      </c>
      <c r="S2" s="349"/>
      <c r="T2" s="349"/>
      <c r="U2" s="349"/>
      <c r="V2" s="349"/>
      <c r="W2" s="155"/>
      <c r="X2" s="155"/>
      <c r="Y2" s="155"/>
      <c r="Z2" s="155"/>
      <c r="AA2" s="155"/>
      <c r="AB2" s="155"/>
      <c r="AC2" s="155"/>
      <c r="AD2" s="155"/>
      <c r="AE2" s="153"/>
    </row>
    <row r="3" spans="1:31" x14ac:dyDescent="0.25">
      <c r="B3" s="154" t="str">
        <f>+'ENDE DEORURO'!B3</f>
        <v>CONSOLIDADO - con IVA</v>
      </c>
      <c r="C3" s="342"/>
      <c r="D3" s="342"/>
      <c r="E3" s="342"/>
      <c r="F3" s="342"/>
      <c r="G3" s="342"/>
      <c r="H3" s="153"/>
      <c r="I3" s="153"/>
      <c r="J3" s="153"/>
      <c r="K3" s="153"/>
      <c r="L3" s="153"/>
      <c r="M3" s="153"/>
      <c r="N3" s="153"/>
      <c r="O3" s="153"/>
      <c r="R3" s="347" t="str">
        <f>+'ENDE DEORURO'!R3:T3</f>
        <v>CONSOLIDADO - sin IVA</v>
      </c>
      <c r="S3" s="349"/>
      <c r="T3" s="349"/>
      <c r="U3" s="349"/>
      <c r="V3" s="349"/>
      <c r="W3" s="155"/>
      <c r="X3" s="155"/>
      <c r="Y3" s="155"/>
      <c r="Z3" s="155"/>
      <c r="AA3" s="155"/>
      <c r="AB3" s="155"/>
      <c r="AC3" s="155"/>
      <c r="AD3" s="155"/>
      <c r="AE3" s="153"/>
    </row>
    <row r="4" spans="1:31" x14ac:dyDescent="0.25">
      <c r="B4" s="154" t="str">
        <f>+'ENDE DEORURO'!B4:D4</f>
        <v>ESTADÍSTICAS GESTIÓN 2025</v>
      </c>
      <c r="C4" s="342"/>
      <c r="D4" s="342"/>
      <c r="E4" s="342"/>
      <c r="F4" s="342"/>
      <c r="G4" s="153"/>
      <c r="H4" s="153"/>
      <c r="I4" s="153"/>
      <c r="J4" s="153"/>
      <c r="K4" s="153"/>
      <c r="L4" s="153"/>
      <c r="M4" s="153"/>
      <c r="N4" s="153"/>
      <c r="O4" s="153"/>
      <c r="R4" s="347" t="str">
        <f>+B4</f>
        <v>ESTADÍSTICAS GESTIÓN 2025</v>
      </c>
      <c r="S4" s="349"/>
      <c r="T4" s="349"/>
      <c r="U4" s="349"/>
      <c r="V4" s="349"/>
      <c r="W4" s="155"/>
      <c r="X4" s="155"/>
      <c r="Y4" s="155"/>
      <c r="Z4" s="155"/>
      <c r="AA4" s="155"/>
      <c r="AB4" s="155"/>
      <c r="AC4" s="155"/>
      <c r="AD4" s="155"/>
      <c r="AE4" s="153"/>
    </row>
    <row r="5" spans="1:31" x14ac:dyDescent="0.25"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</row>
    <row r="6" spans="1:31" x14ac:dyDescent="0.25">
      <c r="B6" s="145" t="s">
        <v>157</v>
      </c>
      <c r="R6" s="152" t="str">
        <f>+B6</f>
        <v>NÚMERO DE CONSUMIDORES</v>
      </c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</row>
    <row r="7" spans="1:31" x14ac:dyDescent="0.25"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</row>
    <row r="8" spans="1:31" x14ac:dyDescent="0.25">
      <c r="B8" s="170" t="s">
        <v>26</v>
      </c>
      <c r="C8" s="178" t="s">
        <v>2</v>
      </c>
      <c r="D8" s="146" t="s">
        <v>3</v>
      </c>
      <c r="E8" s="146" t="s">
        <v>4</v>
      </c>
      <c r="F8" s="146" t="s">
        <v>5</v>
      </c>
      <c r="G8" s="146" t="s">
        <v>6</v>
      </c>
      <c r="H8" s="146" t="s">
        <v>7</v>
      </c>
      <c r="I8" s="146" t="s">
        <v>8</v>
      </c>
      <c r="J8" s="146" t="s">
        <v>9</v>
      </c>
      <c r="K8" s="146" t="s">
        <v>10</v>
      </c>
      <c r="L8" s="146" t="s">
        <v>11</v>
      </c>
      <c r="M8" s="146" t="s">
        <v>12</v>
      </c>
      <c r="N8" s="146" t="s">
        <v>13</v>
      </c>
      <c r="O8" s="147" t="s">
        <v>14</v>
      </c>
      <c r="R8" s="170" t="s">
        <v>26</v>
      </c>
      <c r="S8" s="178" t="s">
        <v>2</v>
      </c>
      <c r="T8" s="146" t="s">
        <v>3</v>
      </c>
      <c r="U8" s="146" t="s">
        <v>4</v>
      </c>
      <c r="V8" s="146" t="s">
        <v>5</v>
      </c>
      <c r="W8" s="146" t="s">
        <v>6</v>
      </c>
      <c r="X8" s="146" t="s">
        <v>7</v>
      </c>
      <c r="Y8" s="146" t="s">
        <v>8</v>
      </c>
      <c r="Z8" s="146" t="s">
        <v>9</v>
      </c>
      <c r="AA8" s="146" t="s">
        <v>10</v>
      </c>
      <c r="AB8" s="146" t="s">
        <v>11</v>
      </c>
      <c r="AC8" s="146" t="s">
        <v>12</v>
      </c>
      <c r="AD8" s="146" t="s">
        <v>13</v>
      </c>
      <c r="AE8" s="147" t="s">
        <v>14</v>
      </c>
    </row>
    <row r="9" spans="1:31" s="175" customFormat="1" x14ac:dyDescent="0.25">
      <c r="A9" s="270"/>
      <c r="B9" s="271" t="s">
        <v>17</v>
      </c>
      <c r="C9" s="272">
        <f>+'[119]CONSOLIDADO (2)'!C10</f>
        <v>15310</v>
      </c>
      <c r="D9" s="272">
        <f>+'[119]CONSOLIDADO (2)'!D10</f>
        <v>15328</v>
      </c>
      <c r="E9" s="272">
        <f>+'[119]CONSOLIDADO (2)'!E10</f>
        <v>15351</v>
      </c>
      <c r="F9" s="272">
        <f>+'[119]CONSOLIDADO (2)'!F10</f>
        <v>15365</v>
      </c>
      <c r="G9" s="272">
        <f>+'[119]CONSOLIDADO (2)'!G10</f>
        <v>0</v>
      </c>
      <c r="H9" s="272">
        <f>+'[119]CONSOLIDADO (2)'!H10</f>
        <v>0</v>
      </c>
      <c r="I9" s="272">
        <f>+'[119]CONSOLIDADO (2)'!I10</f>
        <v>0</v>
      </c>
      <c r="J9" s="272">
        <f>+'[119]CONSOLIDADO (2)'!J10</f>
        <v>0</v>
      </c>
      <c r="K9" s="272">
        <f>+'[119]CONSOLIDADO (2)'!K10</f>
        <v>0</v>
      </c>
      <c r="L9" s="272">
        <f>+'[119]CONSOLIDADO (2)'!L10</f>
        <v>0</v>
      </c>
      <c r="M9" s="272">
        <f>+'[119]CONSOLIDADO (2)'!M10</f>
        <v>0</v>
      </c>
      <c r="N9" s="272">
        <f>+'[119]CONSOLIDADO (2)'!N10</f>
        <v>0</v>
      </c>
      <c r="O9" s="96">
        <f>+N9</f>
        <v>0</v>
      </c>
      <c r="R9" s="220" t="str">
        <f>+B9</f>
        <v>Residencial</v>
      </c>
      <c r="S9" s="144">
        <f>+C9</f>
        <v>15310</v>
      </c>
      <c r="T9" s="144">
        <f t="shared" ref="T9:U9" si="0">+D9</f>
        <v>15328</v>
      </c>
      <c r="U9" s="144">
        <f t="shared" si="0"/>
        <v>15351</v>
      </c>
      <c r="V9" s="144">
        <f t="shared" ref="V9:V14" si="1">+F9</f>
        <v>15365</v>
      </c>
      <c r="W9" s="144">
        <f t="shared" ref="W9:W14" si="2">+G9</f>
        <v>0</v>
      </c>
      <c r="X9" s="144">
        <f t="shared" ref="X9:X14" si="3">+H9</f>
        <v>0</v>
      </c>
      <c r="Y9" s="144">
        <f t="shared" ref="Y9:Y14" si="4">+I9</f>
        <v>0</v>
      </c>
      <c r="Z9" s="144">
        <f t="shared" ref="Z9:Z14" si="5">+J9</f>
        <v>0</v>
      </c>
      <c r="AA9" s="144">
        <f t="shared" ref="AA9:AA14" si="6">+K9</f>
        <v>0</v>
      </c>
      <c r="AB9" s="144">
        <f t="shared" ref="AB9:AB14" si="7">+L9</f>
        <v>0</v>
      </c>
      <c r="AC9" s="144">
        <f t="shared" ref="AC9:AC14" si="8">+M9</f>
        <v>0</v>
      </c>
      <c r="AD9" s="144">
        <f t="shared" ref="AD9:AD14" si="9">+N9</f>
        <v>0</v>
      </c>
      <c r="AE9" s="96">
        <f>+AD9</f>
        <v>0</v>
      </c>
    </row>
    <row r="10" spans="1:31" s="175" customFormat="1" x14ac:dyDescent="0.25">
      <c r="A10" s="270"/>
      <c r="B10" s="271" t="s">
        <v>18</v>
      </c>
      <c r="C10" s="272">
        <f>+'[119]CONSOLIDADO (2)'!C11</f>
        <v>1778</v>
      </c>
      <c r="D10" s="272">
        <f>+'[119]CONSOLIDADO (2)'!D11</f>
        <v>1778</v>
      </c>
      <c r="E10" s="272">
        <f>+'[119]CONSOLIDADO (2)'!E11</f>
        <v>1781</v>
      </c>
      <c r="F10" s="272">
        <f>+'[119]CONSOLIDADO (2)'!F11</f>
        <v>1778</v>
      </c>
      <c r="G10" s="272">
        <f>+'[119]CONSOLIDADO (2)'!G11</f>
        <v>0</v>
      </c>
      <c r="H10" s="272">
        <f>+'[119]CONSOLIDADO (2)'!H11</f>
        <v>0</v>
      </c>
      <c r="I10" s="272">
        <f>+'[119]CONSOLIDADO (2)'!I11</f>
        <v>0</v>
      </c>
      <c r="J10" s="272">
        <f>+'[119]CONSOLIDADO (2)'!J11</f>
        <v>0</v>
      </c>
      <c r="K10" s="272">
        <f>+'[119]CONSOLIDADO (2)'!K11</f>
        <v>0</v>
      </c>
      <c r="L10" s="272">
        <f>+'[119]CONSOLIDADO (2)'!L11</f>
        <v>0</v>
      </c>
      <c r="M10" s="272">
        <f>+'[119]CONSOLIDADO (2)'!M11</f>
        <v>0</v>
      </c>
      <c r="N10" s="272">
        <f>+'[119]CONSOLIDADO (2)'!N11</f>
        <v>0</v>
      </c>
      <c r="O10" s="96">
        <f t="shared" ref="O10:O14" si="10">+N10</f>
        <v>0</v>
      </c>
      <c r="R10" s="220" t="str">
        <f t="shared" ref="R10:R14" si="11">+B10</f>
        <v>General</v>
      </c>
      <c r="S10" s="144">
        <f t="shared" ref="S10:S14" si="12">+C10</f>
        <v>1778</v>
      </c>
      <c r="T10" s="144">
        <f t="shared" ref="T10:T14" si="13">+D10</f>
        <v>1778</v>
      </c>
      <c r="U10" s="144">
        <f t="shared" ref="U10:U14" si="14">+E10</f>
        <v>1781</v>
      </c>
      <c r="V10" s="144">
        <f t="shared" si="1"/>
        <v>1778</v>
      </c>
      <c r="W10" s="144">
        <f t="shared" si="2"/>
        <v>0</v>
      </c>
      <c r="X10" s="144">
        <f t="shared" si="3"/>
        <v>0</v>
      </c>
      <c r="Y10" s="144">
        <f t="shared" si="4"/>
        <v>0</v>
      </c>
      <c r="Z10" s="144">
        <f t="shared" si="5"/>
        <v>0</v>
      </c>
      <c r="AA10" s="144">
        <f t="shared" si="6"/>
        <v>0</v>
      </c>
      <c r="AB10" s="144">
        <f t="shared" si="7"/>
        <v>0</v>
      </c>
      <c r="AC10" s="144">
        <f t="shared" si="8"/>
        <v>0</v>
      </c>
      <c r="AD10" s="144">
        <f t="shared" si="9"/>
        <v>0</v>
      </c>
      <c r="AE10" s="96">
        <f t="shared" ref="AE10:AE14" si="15">+AD10</f>
        <v>0</v>
      </c>
    </row>
    <row r="11" spans="1:31" s="175" customFormat="1" x14ac:dyDescent="0.25">
      <c r="A11" s="270"/>
      <c r="B11" s="271" t="s">
        <v>19</v>
      </c>
      <c r="C11" s="272">
        <f>+'[119]CONSOLIDADO (2)'!C12</f>
        <v>189</v>
      </c>
      <c r="D11" s="272">
        <f>+'[119]CONSOLIDADO (2)'!D12</f>
        <v>191</v>
      </c>
      <c r="E11" s="272">
        <f>+'[119]CONSOLIDADO (2)'!E12</f>
        <v>191</v>
      </c>
      <c r="F11" s="272">
        <f>+'[119]CONSOLIDADO (2)'!F12</f>
        <v>191</v>
      </c>
      <c r="G11" s="272">
        <f>+'[119]CONSOLIDADO (2)'!G12</f>
        <v>0</v>
      </c>
      <c r="H11" s="272">
        <f>+'[119]CONSOLIDADO (2)'!H12</f>
        <v>0</v>
      </c>
      <c r="I11" s="272">
        <f>+'[119]CONSOLIDADO (2)'!I12</f>
        <v>0</v>
      </c>
      <c r="J11" s="272">
        <f>+'[119]CONSOLIDADO (2)'!J12</f>
        <v>0</v>
      </c>
      <c r="K11" s="272">
        <f>+'[119]CONSOLIDADO (2)'!K12</f>
        <v>0</v>
      </c>
      <c r="L11" s="272">
        <f>+'[119]CONSOLIDADO (2)'!L12</f>
        <v>0</v>
      </c>
      <c r="M11" s="272">
        <f>+'[119]CONSOLIDADO (2)'!M12</f>
        <v>0</v>
      </c>
      <c r="N11" s="272">
        <f>+'[119]CONSOLIDADO (2)'!N12</f>
        <v>0</v>
      </c>
      <c r="O11" s="96">
        <f t="shared" si="10"/>
        <v>0</v>
      </c>
      <c r="R11" s="220" t="str">
        <f t="shared" si="11"/>
        <v>Industrial</v>
      </c>
      <c r="S11" s="144">
        <f t="shared" si="12"/>
        <v>189</v>
      </c>
      <c r="T11" s="144">
        <f t="shared" si="13"/>
        <v>191</v>
      </c>
      <c r="U11" s="144">
        <f t="shared" si="14"/>
        <v>191</v>
      </c>
      <c r="V11" s="144">
        <f t="shared" si="1"/>
        <v>191</v>
      </c>
      <c r="W11" s="144">
        <f t="shared" si="2"/>
        <v>0</v>
      </c>
      <c r="X11" s="144">
        <f t="shared" si="3"/>
        <v>0</v>
      </c>
      <c r="Y11" s="144">
        <f t="shared" si="4"/>
        <v>0</v>
      </c>
      <c r="Z11" s="144">
        <f t="shared" si="5"/>
        <v>0</v>
      </c>
      <c r="AA11" s="144">
        <f t="shared" si="6"/>
        <v>0</v>
      </c>
      <c r="AB11" s="144">
        <f t="shared" si="7"/>
        <v>0</v>
      </c>
      <c r="AC11" s="144">
        <f t="shared" si="8"/>
        <v>0</v>
      </c>
      <c r="AD11" s="144">
        <f t="shared" si="9"/>
        <v>0</v>
      </c>
      <c r="AE11" s="96">
        <f t="shared" si="15"/>
        <v>0</v>
      </c>
    </row>
    <row r="12" spans="1:31" s="175" customFormat="1" x14ac:dyDescent="0.25">
      <c r="A12" s="270"/>
      <c r="B12" s="271" t="s">
        <v>20</v>
      </c>
      <c r="O12" s="96"/>
      <c r="R12" s="220" t="str">
        <f t="shared" si="11"/>
        <v>Mineria</v>
      </c>
      <c r="S12" s="144">
        <f t="shared" si="12"/>
        <v>0</v>
      </c>
      <c r="T12" s="144">
        <f t="shared" si="13"/>
        <v>0</v>
      </c>
      <c r="U12" s="144">
        <f t="shared" si="14"/>
        <v>0</v>
      </c>
      <c r="V12" s="144">
        <f t="shared" si="1"/>
        <v>0</v>
      </c>
      <c r="W12" s="144">
        <f t="shared" si="2"/>
        <v>0</v>
      </c>
      <c r="X12" s="144">
        <f t="shared" si="3"/>
        <v>0</v>
      </c>
      <c r="Y12" s="144">
        <f t="shared" si="4"/>
        <v>0</v>
      </c>
      <c r="Z12" s="144">
        <f t="shared" si="5"/>
        <v>0</v>
      </c>
      <c r="AA12" s="144">
        <f t="shared" si="6"/>
        <v>0</v>
      </c>
      <c r="AB12" s="144">
        <f t="shared" si="7"/>
        <v>0</v>
      </c>
      <c r="AC12" s="144">
        <f t="shared" si="8"/>
        <v>0</v>
      </c>
      <c r="AD12" s="144">
        <f t="shared" si="9"/>
        <v>0</v>
      </c>
      <c r="AE12" s="96"/>
    </row>
    <row r="13" spans="1:31" s="175" customFormat="1" x14ac:dyDescent="0.25">
      <c r="A13" s="270"/>
      <c r="B13" s="271" t="s">
        <v>121</v>
      </c>
      <c r="C13" s="272">
        <f>+'[119]CONSOLIDADO (2)'!C13</f>
        <v>6</v>
      </c>
      <c r="D13" s="272">
        <f>+'[119]CONSOLIDADO (2)'!D13</f>
        <v>6</v>
      </c>
      <c r="E13" s="272">
        <f>+'[119]CONSOLIDADO (2)'!E13</f>
        <v>6</v>
      </c>
      <c r="F13" s="272">
        <f>+'[119]CONSOLIDADO (2)'!F13</f>
        <v>6</v>
      </c>
      <c r="G13" s="272">
        <f>+'[119]CONSOLIDADO (2)'!G13</f>
        <v>0</v>
      </c>
      <c r="H13" s="272">
        <f>+'[119]CONSOLIDADO (2)'!H13</f>
        <v>0</v>
      </c>
      <c r="I13" s="272">
        <f>+'[119]CONSOLIDADO (2)'!I13</f>
        <v>0</v>
      </c>
      <c r="J13" s="272">
        <f>+'[119]CONSOLIDADO (2)'!J13</f>
        <v>0</v>
      </c>
      <c r="K13" s="272">
        <f>+'[119]CONSOLIDADO (2)'!K13</f>
        <v>0</v>
      </c>
      <c r="L13" s="272">
        <f>+'[119]CONSOLIDADO (2)'!L13</f>
        <v>0</v>
      </c>
      <c r="M13" s="272">
        <f>+'[119]CONSOLIDADO (2)'!M13</f>
        <v>0</v>
      </c>
      <c r="N13" s="272">
        <f>+'[119]CONSOLIDADO (2)'!N13</f>
        <v>0</v>
      </c>
      <c r="O13" s="96">
        <f t="shared" si="10"/>
        <v>0</v>
      </c>
      <c r="R13" s="220" t="str">
        <f t="shared" si="11"/>
        <v>A.Público</v>
      </c>
      <c r="S13" s="144">
        <f t="shared" si="12"/>
        <v>6</v>
      </c>
      <c r="T13" s="144">
        <f t="shared" si="13"/>
        <v>6</v>
      </c>
      <c r="U13" s="144">
        <f t="shared" si="14"/>
        <v>6</v>
      </c>
      <c r="V13" s="144">
        <f t="shared" si="1"/>
        <v>6</v>
      </c>
      <c r="W13" s="144">
        <f t="shared" si="2"/>
        <v>0</v>
      </c>
      <c r="X13" s="144">
        <f t="shared" si="3"/>
        <v>0</v>
      </c>
      <c r="Y13" s="144">
        <f t="shared" si="4"/>
        <v>0</v>
      </c>
      <c r="Z13" s="144">
        <f t="shared" si="5"/>
        <v>0</v>
      </c>
      <c r="AA13" s="144">
        <f t="shared" si="6"/>
        <v>0</v>
      </c>
      <c r="AB13" s="144">
        <f t="shared" si="7"/>
        <v>0</v>
      </c>
      <c r="AC13" s="144">
        <f t="shared" si="8"/>
        <v>0</v>
      </c>
      <c r="AD13" s="144">
        <f t="shared" si="9"/>
        <v>0</v>
      </c>
      <c r="AE13" s="96">
        <f t="shared" si="15"/>
        <v>0</v>
      </c>
    </row>
    <row r="14" spans="1:31" s="175" customFormat="1" x14ac:dyDescent="0.25">
      <c r="A14" s="270"/>
      <c r="B14" s="271" t="s">
        <v>22</v>
      </c>
      <c r="C14" s="272">
        <f>+'[119]CONSOLIDADO (2)'!C14</f>
        <v>525</v>
      </c>
      <c r="D14" s="272">
        <f>+'[119]CONSOLIDADO (2)'!D14</f>
        <v>525</v>
      </c>
      <c r="E14" s="272">
        <f>+'[119]CONSOLIDADO (2)'!E14</f>
        <v>525</v>
      </c>
      <c r="F14" s="272">
        <f>+'[119]CONSOLIDADO (2)'!F14</f>
        <v>526</v>
      </c>
      <c r="G14" s="272">
        <f>+'[119]CONSOLIDADO (2)'!G14</f>
        <v>0</v>
      </c>
      <c r="H14" s="272">
        <f>+'[119]CONSOLIDADO (2)'!H14</f>
        <v>0</v>
      </c>
      <c r="I14" s="272">
        <f>+'[119]CONSOLIDADO (2)'!I14</f>
        <v>0</v>
      </c>
      <c r="J14" s="272">
        <f>+'[119]CONSOLIDADO (2)'!J14</f>
        <v>0</v>
      </c>
      <c r="K14" s="272">
        <f>+'[119]CONSOLIDADO (2)'!K14</f>
        <v>0</v>
      </c>
      <c r="L14" s="272">
        <f>+'[119]CONSOLIDADO (2)'!L14</f>
        <v>0</v>
      </c>
      <c r="M14" s="272">
        <f>+'[119]CONSOLIDADO (2)'!M14</f>
        <v>0</v>
      </c>
      <c r="N14" s="272">
        <f>+'[119]CONSOLIDADO (2)'!N14</f>
        <v>0</v>
      </c>
      <c r="O14" s="96">
        <f t="shared" si="10"/>
        <v>0</v>
      </c>
      <c r="R14" s="220" t="str">
        <f t="shared" si="11"/>
        <v>Otros</v>
      </c>
      <c r="S14" s="144">
        <f t="shared" si="12"/>
        <v>525</v>
      </c>
      <c r="T14" s="144">
        <f t="shared" si="13"/>
        <v>525</v>
      </c>
      <c r="U14" s="144">
        <f t="shared" si="14"/>
        <v>525</v>
      </c>
      <c r="V14" s="144">
        <f t="shared" si="1"/>
        <v>526</v>
      </c>
      <c r="W14" s="144">
        <f t="shared" si="2"/>
        <v>0</v>
      </c>
      <c r="X14" s="144">
        <f t="shared" si="3"/>
        <v>0</v>
      </c>
      <c r="Y14" s="144">
        <f t="shared" si="4"/>
        <v>0</v>
      </c>
      <c r="Z14" s="144">
        <f t="shared" si="5"/>
        <v>0</v>
      </c>
      <c r="AA14" s="144">
        <f t="shared" si="6"/>
        <v>0</v>
      </c>
      <c r="AB14" s="144">
        <f t="shared" si="7"/>
        <v>0</v>
      </c>
      <c r="AC14" s="144">
        <f t="shared" si="8"/>
        <v>0</v>
      </c>
      <c r="AD14" s="144">
        <f t="shared" si="9"/>
        <v>0</v>
      </c>
      <c r="AE14" s="96">
        <f t="shared" si="15"/>
        <v>0</v>
      </c>
    </row>
    <row r="15" spans="1:31" s="175" customFormat="1" x14ac:dyDescent="0.25">
      <c r="B15" s="31" t="s">
        <v>14</v>
      </c>
      <c r="C15" s="179">
        <f>SUM(C9:C14)</f>
        <v>17808</v>
      </c>
      <c r="D15" s="179">
        <f t="shared" ref="D15:N15" si="16">SUM(D9:D14)</f>
        <v>17828</v>
      </c>
      <c r="E15" s="179">
        <f t="shared" si="16"/>
        <v>17854</v>
      </c>
      <c r="F15" s="179">
        <f t="shared" si="16"/>
        <v>17866</v>
      </c>
      <c r="G15" s="179">
        <f t="shared" ref="G15:M15" si="17">SUM(G9:G14)</f>
        <v>0</v>
      </c>
      <c r="H15" s="179">
        <f t="shared" si="17"/>
        <v>0</v>
      </c>
      <c r="I15" s="179">
        <f t="shared" si="17"/>
        <v>0</v>
      </c>
      <c r="J15" s="179">
        <f t="shared" si="17"/>
        <v>0</v>
      </c>
      <c r="K15" s="179">
        <f t="shared" si="17"/>
        <v>0</v>
      </c>
      <c r="L15" s="179">
        <f t="shared" si="17"/>
        <v>0</v>
      </c>
      <c r="M15" s="179">
        <f t="shared" si="17"/>
        <v>0</v>
      </c>
      <c r="N15" s="179">
        <f t="shared" si="16"/>
        <v>0</v>
      </c>
      <c r="O15" s="31">
        <f t="shared" ref="O15" si="18">SUM(O9:O14)</f>
        <v>0</v>
      </c>
      <c r="R15" s="31" t="s">
        <v>14</v>
      </c>
      <c r="S15" s="179">
        <f t="shared" ref="S15:AE15" si="19">SUM(S9:S14)</f>
        <v>17808</v>
      </c>
      <c r="T15" s="30">
        <f t="shared" si="19"/>
        <v>17828</v>
      </c>
      <c r="U15" s="30">
        <f t="shared" si="19"/>
        <v>17854</v>
      </c>
      <c r="V15" s="30">
        <f t="shared" si="19"/>
        <v>17866</v>
      </c>
      <c r="W15" s="30">
        <f t="shared" si="19"/>
        <v>0</v>
      </c>
      <c r="X15" s="30">
        <f t="shared" si="19"/>
        <v>0</v>
      </c>
      <c r="Y15" s="30">
        <f t="shared" si="19"/>
        <v>0</v>
      </c>
      <c r="Z15" s="30">
        <f t="shared" si="19"/>
        <v>0</v>
      </c>
      <c r="AA15" s="30">
        <f t="shared" si="19"/>
        <v>0</v>
      </c>
      <c r="AB15" s="30">
        <f t="shared" si="19"/>
        <v>0</v>
      </c>
      <c r="AC15" s="30">
        <f t="shared" si="19"/>
        <v>0</v>
      </c>
      <c r="AD15" s="30">
        <f t="shared" si="19"/>
        <v>0</v>
      </c>
      <c r="AE15" s="31">
        <f t="shared" si="19"/>
        <v>0</v>
      </c>
    </row>
    <row r="17" spans="2:32" x14ac:dyDescent="0.25">
      <c r="B17" s="145" t="s">
        <v>40</v>
      </c>
      <c r="R17" s="145" t="s">
        <v>40</v>
      </c>
      <c r="AD17" s="343"/>
    </row>
    <row r="19" spans="2:32" x14ac:dyDescent="0.25">
      <c r="B19" s="170" t="s">
        <v>26</v>
      </c>
      <c r="C19" s="178" t="s">
        <v>2</v>
      </c>
      <c r="D19" s="178" t="s">
        <v>3</v>
      </c>
      <c r="E19" s="178" t="s">
        <v>4</v>
      </c>
      <c r="F19" s="178" t="s">
        <v>5</v>
      </c>
      <c r="G19" s="178" t="s">
        <v>6</v>
      </c>
      <c r="H19" s="178" t="s">
        <v>7</v>
      </c>
      <c r="I19" s="178" t="s">
        <v>8</v>
      </c>
      <c r="J19" s="178" t="s">
        <v>9</v>
      </c>
      <c r="K19" s="178" t="s">
        <v>10</v>
      </c>
      <c r="L19" s="178" t="s">
        <v>11</v>
      </c>
      <c r="M19" s="178" t="s">
        <v>12</v>
      </c>
      <c r="N19" s="146" t="s">
        <v>13</v>
      </c>
      <c r="O19" s="147" t="s">
        <v>24</v>
      </c>
      <c r="R19" s="170" t="s">
        <v>26</v>
      </c>
      <c r="S19" s="178" t="s">
        <v>2</v>
      </c>
      <c r="T19" s="146" t="s">
        <v>3</v>
      </c>
      <c r="U19" s="146" t="s">
        <v>4</v>
      </c>
      <c r="V19" s="146" t="s">
        <v>5</v>
      </c>
      <c r="W19" s="146" t="s">
        <v>6</v>
      </c>
      <c r="X19" s="146" t="s">
        <v>7</v>
      </c>
      <c r="Y19" s="146" t="s">
        <v>8</v>
      </c>
      <c r="Z19" s="146" t="s">
        <v>9</v>
      </c>
      <c r="AA19" s="146" t="s">
        <v>10</v>
      </c>
      <c r="AB19" s="146" t="s">
        <v>11</v>
      </c>
      <c r="AC19" s="146" t="s">
        <v>12</v>
      </c>
      <c r="AD19" s="146" t="s">
        <v>13</v>
      </c>
      <c r="AE19" s="147" t="s">
        <v>14</v>
      </c>
      <c r="AF19" s="343"/>
    </row>
    <row r="20" spans="2:32" x14ac:dyDescent="0.25">
      <c r="B20" s="341" t="s">
        <v>17</v>
      </c>
      <c r="C20" s="169">
        <f>+'[119]CONSOLIDADO (2)'!C21</f>
        <v>1571.5040000000001</v>
      </c>
      <c r="D20" s="169">
        <f>+'[119]CONSOLIDADO (2)'!D21</f>
        <v>1565.7889999999998</v>
      </c>
      <c r="E20" s="169">
        <f>+'[119]CONSOLIDADO (2)'!E21</f>
        <v>1516.713</v>
      </c>
      <c r="F20" s="169">
        <f>+'[119]CONSOLIDADO (2)'!F21</f>
        <v>1215.894</v>
      </c>
      <c r="G20" s="169">
        <f>+'[119]CONSOLIDADO (2)'!G21</f>
        <v>0</v>
      </c>
      <c r="H20" s="169">
        <f>+'[119]CONSOLIDADO (2)'!H21</f>
        <v>0</v>
      </c>
      <c r="I20" s="169">
        <f>+'[119]CONSOLIDADO (2)'!I21</f>
        <v>0</v>
      </c>
      <c r="J20" s="169">
        <f>+'[119]CONSOLIDADO (2)'!J21</f>
        <v>0</v>
      </c>
      <c r="K20" s="169">
        <f>+'[119]CONSOLIDADO (2)'!K21</f>
        <v>0</v>
      </c>
      <c r="L20" s="169">
        <f>+'[119]CONSOLIDADO (2)'!L21</f>
        <v>0</v>
      </c>
      <c r="M20" s="169">
        <f>+'[119]CONSOLIDADO (2)'!M21</f>
        <v>0</v>
      </c>
      <c r="N20" s="169">
        <f>+'[119]CONSOLIDADO (2)'!N21</f>
        <v>0</v>
      </c>
      <c r="O20" s="148">
        <f>SUM(C20:N20)</f>
        <v>5869.9</v>
      </c>
      <c r="R20" s="115" t="str">
        <f>+B20</f>
        <v>Residencial</v>
      </c>
      <c r="S20" s="98">
        <f>+C20</f>
        <v>1571.5040000000001</v>
      </c>
      <c r="T20" s="98">
        <f>+D20</f>
        <v>1565.7889999999998</v>
      </c>
      <c r="U20" s="98">
        <f>+E20</f>
        <v>1516.713</v>
      </c>
      <c r="V20" s="98">
        <f t="shared" ref="V20:AD25" si="20">+F20</f>
        <v>1215.894</v>
      </c>
      <c r="W20" s="98">
        <f t="shared" si="20"/>
        <v>0</v>
      </c>
      <c r="X20" s="98">
        <f t="shared" si="20"/>
        <v>0</v>
      </c>
      <c r="Y20" s="98">
        <f t="shared" si="20"/>
        <v>0</v>
      </c>
      <c r="Z20" s="98">
        <f t="shared" si="20"/>
        <v>0</v>
      </c>
      <c r="AA20" s="98">
        <f t="shared" si="20"/>
        <v>0</v>
      </c>
      <c r="AB20" s="98">
        <f t="shared" si="20"/>
        <v>0</v>
      </c>
      <c r="AC20" s="98">
        <f t="shared" si="20"/>
        <v>0</v>
      </c>
      <c r="AD20" s="98">
        <f t="shared" si="20"/>
        <v>0</v>
      </c>
      <c r="AE20" s="148">
        <f>SUM(S20:AD20)</f>
        <v>5869.9</v>
      </c>
    </row>
    <row r="21" spans="2:32" x14ac:dyDescent="0.25">
      <c r="B21" s="341" t="s">
        <v>18</v>
      </c>
      <c r="C21" s="169">
        <f>+'[119]CONSOLIDADO (2)'!C22</f>
        <v>577.71199999999976</v>
      </c>
      <c r="D21" s="169">
        <f>+'[119]CONSOLIDADO (2)'!D22</f>
        <v>595.29899999999998</v>
      </c>
      <c r="E21" s="169">
        <f>+'[119]CONSOLIDADO (2)'!E22</f>
        <v>587.32500000000005</v>
      </c>
      <c r="F21" s="169">
        <f>+'[119]CONSOLIDADO (2)'!F22</f>
        <v>492.38699999999989</v>
      </c>
      <c r="G21" s="169">
        <f>+'[119]CONSOLIDADO (2)'!G22</f>
        <v>0</v>
      </c>
      <c r="H21" s="169">
        <f>+'[119]CONSOLIDADO (2)'!H22</f>
        <v>0</v>
      </c>
      <c r="I21" s="169">
        <f>+'[119]CONSOLIDADO (2)'!I22</f>
        <v>0</v>
      </c>
      <c r="J21" s="169">
        <f>+'[119]CONSOLIDADO (2)'!J22</f>
        <v>0</v>
      </c>
      <c r="K21" s="169">
        <f>+'[119]CONSOLIDADO (2)'!K22</f>
        <v>0</v>
      </c>
      <c r="L21" s="169">
        <f>+'[119]CONSOLIDADO (2)'!L22</f>
        <v>0</v>
      </c>
      <c r="M21" s="169">
        <f>+'[119]CONSOLIDADO (2)'!M22</f>
        <v>0</v>
      </c>
      <c r="N21" s="169">
        <f>+'[119]CONSOLIDADO (2)'!N22</f>
        <v>0</v>
      </c>
      <c r="O21" s="148">
        <f t="shared" ref="O21:O24" si="21">SUM(C21:N21)</f>
        <v>2252.7229999999995</v>
      </c>
      <c r="R21" s="115" t="str">
        <f t="shared" ref="R21:R25" si="22">+B21</f>
        <v>General</v>
      </c>
      <c r="S21" s="98">
        <f t="shared" ref="S21:S25" si="23">+C21</f>
        <v>577.71199999999976</v>
      </c>
      <c r="T21" s="98">
        <f t="shared" ref="T21:T25" si="24">+D21</f>
        <v>595.29899999999998</v>
      </c>
      <c r="U21" s="98">
        <f t="shared" ref="U21:U25" si="25">+E21</f>
        <v>587.32500000000005</v>
      </c>
      <c r="V21" s="98">
        <f t="shared" si="20"/>
        <v>492.38699999999989</v>
      </c>
      <c r="W21" s="98">
        <f t="shared" si="20"/>
        <v>0</v>
      </c>
      <c r="X21" s="98">
        <f t="shared" si="20"/>
        <v>0</v>
      </c>
      <c r="Y21" s="98">
        <f t="shared" si="20"/>
        <v>0</v>
      </c>
      <c r="Z21" s="98">
        <f t="shared" si="20"/>
        <v>0</v>
      </c>
      <c r="AA21" s="98">
        <f t="shared" si="20"/>
        <v>0</v>
      </c>
      <c r="AB21" s="98">
        <f t="shared" si="20"/>
        <v>0</v>
      </c>
      <c r="AC21" s="98">
        <f t="shared" si="20"/>
        <v>0</v>
      </c>
      <c r="AD21" s="98">
        <f t="shared" si="20"/>
        <v>0</v>
      </c>
      <c r="AE21" s="148">
        <f t="shared" ref="AE21:AE25" si="26">SUM(S21:AD21)</f>
        <v>2252.7229999999995</v>
      </c>
    </row>
    <row r="22" spans="2:32" x14ac:dyDescent="0.25">
      <c r="B22" s="341" t="s">
        <v>19</v>
      </c>
      <c r="C22" s="169">
        <f>+'[119]CONSOLIDADO (2)'!C23</f>
        <v>126.57599999999999</v>
      </c>
      <c r="D22" s="169">
        <f>+'[119]CONSOLIDADO (2)'!D23</f>
        <v>120.19699999999997</v>
      </c>
      <c r="E22" s="169">
        <f>+'[119]CONSOLIDADO (2)'!E23</f>
        <v>128.87800000000004</v>
      </c>
      <c r="F22" s="169">
        <f>+'[119]CONSOLIDADO (2)'!F23</f>
        <v>107.504</v>
      </c>
      <c r="G22" s="169">
        <f>+'[119]CONSOLIDADO (2)'!G23</f>
        <v>0</v>
      </c>
      <c r="H22" s="169">
        <f>+'[119]CONSOLIDADO (2)'!H23</f>
        <v>0</v>
      </c>
      <c r="I22" s="169">
        <f>+'[119]CONSOLIDADO (2)'!I23</f>
        <v>0</v>
      </c>
      <c r="J22" s="169">
        <f>+'[119]CONSOLIDADO (2)'!J23</f>
        <v>0</v>
      </c>
      <c r="K22" s="169">
        <f>+'[119]CONSOLIDADO (2)'!K23</f>
        <v>0</v>
      </c>
      <c r="L22" s="169">
        <f>+'[119]CONSOLIDADO (2)'!L23</f>
        <v>0</v>
      </c>
      <c r="M22" s="169">
        <f>+'[119]CONSOLIDADO (2)'!M23</f>
        <v>0</v>
      </c>
      <c r="N22" s="169">
        <f>+'[119]CONSOLIDADO (2)'!N23</f>
        <v>0</v>
      </c>
      <c r="O22" s="148">
        <f t="shared" si="21"/>
        <v>483.15500000000003</v>
      </c>
      <c r="R22" s="115" t="str">
        <f t="shared" si="22"/>
        <v>Industrial</v>
      </c>
      <c r="S22" s="98">
        <f t="shared" si="23"/>
        <v>126.57599999999999</v>
      </c>
      <c r="T22" s="98">
        <f t="shared" si="24"/>
        <v>120.19699999999997</v>
      </c>
      <c r="U22" s="98">
        <f t="shared" si="25"/>
        <v>128.87800000000004</v>
      </c>
      <c r="V22" s="98">
        <f t="shared" si="20"/>
        <v>107.504</v>
      </c>
      <c r="W22" s="98">
        <f t="shared" si="20"/>
        <v>0</v>
      </c>
      <c r="X22" s="98">
        <f t="shared" si="20"/>
        <v>0</v>
      </c>
      <c r="Y22" s="98">
        <f t="shared" si="20"/>
        <v>0</v>
      </c>
      <c r="Z22" s="98">
        <f t="shared" si="20"/>
        <v>0</v>
      </c>
      <c r="AA22" s="98">
        <f t="shared" si="20"/>
        <v>0</v>
      </c>
      <c r="AB22" s="98">
        <f t="shared" si="20"/>
        <v>0</v>
      </c>
      <c r="AC22" s="98">
        <f t="shared" si="20"/>
        <v>0</v>
      </c>
      <c r="AD22" s="98">
        <f t="shared" si="20"/>
        <v>0</v>
      </c>
      <c r="AE22" s="148">
        <f t="shared" si="26"/>
        <v>483.15500000000003</v>
      </c>
    </row>
    <row r="23" spans="2:32" x14ac:dyDescent="0.25">
      <c r="B23" s="271" t="s">
        <v>20</v>
      </c>
      <c r="O23" s="148"/>
      <c r="R23" s="115" t="str">
        <f t="shared" si="22"/>
        <v>Mineria</v>
      </c>
      <c r="S23" s="98">
        <f t="shared" si="23"/>
        <v>0</v>
      </c>
      <c r="T23" s="98">
        <f t="shared" si="24"/>
        <v>0</v>
      </c>
      <c r="U23" s="98">
        <f t="shared" si="25"/>
        <v>0</v>
      </c>
      <c r="V23" s="98">
        <f t="shared" si="20"/>
        <v>0</v>
      </c>
      <c r="W23" s="98">
        <f t="shared" si="20"/>
        <v>0</v>
      </c>
      <c r="X23" s="98">
        <f t="shared" si="20"/>
        <v>0</v>
      </c>
      <c r="Y23" s="98">
        <f t="shared" si="20"/>
        <v>0</v>
      </c>
      <c r="Z23" s="98">
        <f t="shared" si="20"/>
        <v>0</v>
      </c>
      <c r="AA23" s="98">
        <f t="shared" si="20"/>
        <v>0</v>
      </c>
      <c r="AB23" s="98">
        <f t="shared" si="20"/>
        <v>0</v>
      </c>
      <c r="AC23" s="98">
        <f t="shared" si="20"/>
        <v>0</v>
      </c>
      <c r="AD23" s="98">
        <f t="shared" si="20"/>
        <v>0</v>
      </c>
      <c r="AE23" s="148"/>
    </row>
    <row r="24" spans="2:32" x14ac:dyDescent="0.25">
      <c r="B24" s="341" t="s">
        <v>121</v>
      </c>
      <c r="C24" s="169">
        <f>+'[119]CONSOLIDADO (2)'!C24</f>
        <v>167.03200000000001</v>
      </c>
      <c r="D24" s="169">
        <f>+'[119]CONSOLIDADO (2)'!D24</f>
        <v>150.86500000000001</v>
      </c>
      <c r="E24" s="169">
        <f>+'[119]CONSOLIDADO (2)'!E24</f>
        <v>167.03199999999998</v>
      </c>
      <c r="F24" s="169">
        <f>+'[119]CONSOLIDADO (2)'!F24</f>
        <v>161.64499999999998</v>
      </c>
      <c r="G24" s="169">
        <f>+'[119]CONSOLIDADO (2)'!G24</f>
        <v>0</v>
      </c>
      <c r="H24" s="169">
        <f>+'[119]CONSOLIDADO (2)'!H24</f>
        <v>0</v>
      </c>
      <c r="I24" s="169">
        <f>+'[119]CONSOLIDADO (2)'!I24</f>
        <v>0</v>
      </c>
      <c r="J24" s="169">
        <f>+'[119]CONSOLIDADO (2)'!J24</f>
        <v>0</v>
      </c>
      <c r="K24" s="169">
        <f>+'[119]CONSOLIDADO (2)'!K24</f>
        <v>0</v>
      </c>
      <c r="L24" s="169">
        <f>+'[119]CONSOLIDADO (2)'!L24</f>
        <v>0</v>
      </c>
      <c r="M24" s="169">
        <f>+'[119]CONSOLIDADO (2)'!M24</f>
        <v>0</v>
      </c>
      <c r="N24" s="169">
        <f>+'[119]CONSOLIDADO (2)'!N24</f>
        <v>0</v>
      </c>
      <c r="O24" s="148">
        <f t="shared" si="21"/>
        <v>646.57400000000007</v>
      </c>
      <c r="R24" s="115" t="str">
        <f t="shared" si="22"/>
        <v>A.Público</v>
      </c>
      <c r="S24" s="98">
        <f t="shared" si="23"/>
        <v>167.03200000000001</v>
      </c>
      <c r="T24" s="98">
        <f t="shared" si="24"/>
        <v>150.86500000000001</v>
      </c>
      <c r="U24" s="98">
        <f t="shared" si="25"/>
        <v>167.03199999999998</v>
      </c>
      <c r="V24" s="98">
        <f t="shared" si="20"/>
        <v>161.64499999999998</v>
      </c>
      <c r="W24" s="98">
        <f t="shared" si="20"/>
        <v>0</v>
      </c>
      <c r="X24" s="98">
        <f t="shared" si="20"/>
        <v>0</v>
      </c>
      <c r="Y24" s="98">
        <f t="shared" si="20"/>
        <v>0</v>
      </c>
      <c r="Z24" s="98">
        <f t="shared" si="20"/>
        <v>0</v>
      </c>
      <c r="AA24" s="98">
        <f t="shared" si="20"/>
        <v>0</v>
      </c>
      <c r="AB24" s="98">
        <f t="shared" si="20"/>
        <v>0</v>
      </c>
      <c r="AC24" s="98">
        <f t="shared" si="20"/>
        <v>0</v>
      </c>
      <c r="AD24" s="98">
        <f t="shared" si="20"/>
        <v>0</v>
      </c>
      <c r="AE24" s="148">
        <f t="shared" si="26"/>
        <v>646.57400000000007</v>
      </c>
    </row>
    <row r="25" spans="2:32" x14ac:dyDescent="0.25">
      <c r="B25" s="341" t="s">
        <v>22</v>
      </c>
      <c r="C25" s="169">
        <f>+'[119]CONSOLIDADO (2)'!C25</f>
        <v>194.94800000000001</v>
      </c>
      <c r="D25" s="169">
        <f>+'[119]CONSOLIDADO (2)'!D25</f>
        <v>182.02200000000002</v>
      </c>
      <c r="E25" s="169">
        <f>+'[119]CONSOLIDADO (2)'!E25</f>
        <v>162.89499999999998</v>
      </c>
      <c r="F25" s="169">
        <f>+'[119]CONSOLIDADO (2)'!F25</f>
        <v>109.56599999999999</v>
      </c>
      <c r="G25" s="169">
        <f>+'[119]CONSOLIDADO (2)'!G25</f>
        <v>0</v>
      </c>
      <c r="H25" s="169">
        <f>+'[119]CONSOLIDADO (2)'!H25</f>
        <v>0</v>
      </c>
      <c r="I25" s="169">
        <f>+'[119]CONSOLIDADO (2)'!I25</f>
        <v>0</v>
      </c>
      <c r="J25" s="169">
        <f>+'[119]CONSOLIDADO (2)'!J25</f>
        <v>0</v>
      </c>
      <c r="K25" s="169">
        <f>+'[119]CONSOLIDADO (2)'!K25</f>
        <v>0</v>
      </c>
      <c r="L25" s="169">
        <f>+'[119]CONSOLIDADO (2)'!L25</f>
        <v>0</v>
      </c>
      <c r="M25" s="169">
        <f>+'[119]CONSOLIDADO (2)'!M25</f>
        <v>0</v>
      </c>
      <c r="N25" s="169">
        <f>+'[119]CONSOLIDADO (2)'!N25</f>
        <v>0</v>
      </c>
      <c r="O25" s="148">
        <f>SUM(C25:N25)</f>
        <v>649.43100000000004</v>
      </c>
      <c r="R25" s="115" t="str">
        <f t="shared" si="22"/>
        <v>Otros</v>
      </c>
      <c r="S25" s="98">
        <f t="shared" si="23"/>
        <v>194.94800000000001</v>
      </c>
      <c r="T25" s="98">
        <f t="shared" si="24"/>
        <v>182.02200000000002</v>
      </c>
      <c r="U25" s="98">
        <f t="shared" si="25"/>
        <v>162.89499999999998</v>
      </c>
      <c r="V25" s="98">
        <f t="shared" si="20"/>
        <v>109.56599999999999</v>
      </c>
      <c r="W25" s="98">
        <f t="shared" si="20"/>
        <v>0</v>
      </c>
      <c r="X25" s="98">
        <f t="shared" si="20"/>
        <v>0</v>
      </c>
      <c r="Y25" s="98">
        <f t="shared" si="20"/>
        <v>0</v>
      </c>
      <c r="Z25" s="98">
        <f t="shared" si="20"/>
        <v>0</v>
      </c>
      <c r="AA25" s="98">
        <f t="shared" si="20"/>
        <v>0</v>
      </c>
      <c r="AB25" s="98">
        <f t="shared" si="20"/>
        <v>0</v>
      </c>
      <c r="AC25" s="98">
        <f t="shared" si="20"/>
        <v>0</v>
      </c>
      <c r="AD25" s="98">
        <f t="shared" si="20"/>
        <v>0</v>
      </c>
      <c r="AE25" s="148">
        <f t="shared" si="26"/>
        <v>649.43100000000004</v>
      </c>
    </row>
    <row r="26" spans="2:32" x14ac:dyDescent="0.25">
      <c r="B26" s="143" t="s">
        <v>14</v>
      </c>
      <c r="C26" s="149">
        <f>SUM(C20:C25)</f>
        <v>2637.7719999999999</v>
      </c>
      <c r="D26" s="149">
        <f t="shared" ref="D26:N26" si="27">SUM(D20:D25)</f>
        <v>2614.1719999999996</v>
      </c>
      <c r="E26" s="149">
        <f t="shared" si="27"/>
        <v>2562.8430000000003</v>
      </c>
      <c r="F26" s="149">
        <f t="shared" si="27"/>
        <v>2086.9959999999996</v>
      </c>
      <c r="G26" s="149">
        <f t="shared" ref="G26:M26" si="28">SUM(G20:G25)</f>
        <v>0</v>
      </c>
      <c r="H26" s="149">
        <f t="shared" si="28"/>
        <v>0</v>
      </c>
      <c r="I26" s="149">
        <f t="shared" si="28"/>
        <v>0</v>
      </c>
      <c r="J26" s="149">
        <f t="shared" si="28"/>
        <v>0</v>
      </c>
      <c r="K26" s="149">
        <f t="shared" si="28"/>
        <v>0</v>
      </c>
      <c r="L26" s="149">
        <f t="shared" si="28"/>
        <v>0</v>
      </c>
      <c r="M26" s="149">
        <f t="shared" si="28"/>
        <v>0</v>
      </c>
      <c r="N26" s="149">
        <f t="shared" si="27"/>
        <v>0</v>
      </c>
      <c r="O26" s="143">
        <f>SUM(C26:N26)</f>
        <v>9901.7829999999994</v>
      </c>
      <c r="R26" s="143" t="s">
        <v>14</v>
      </c>
      <c r="S26" s="149">
        <f t="shared" ref="S26:AD26" si="29">SUM(S20:S25)</f>
        <v>2637.7719999999999</v>
      </c>
      <c r="T26" s="142">
        <f t="shared" si="29"/>
        <v>2614.1719999999996</v>
      </c>
      <c r="U26" s="142">
        <f t="shared" si="29"/>
        <v>2562.8430000000003</v>
      </c>
      <c r="V26" s="142">
        <f t="shared" si="29"/>
        <v>2086.9959999999996</v>
      </c>
      <c r="W26" s="142">
        <f t="shared" si="29"/>
        <v>0</v>
      </c>
      <c r="X26" s="142">
        <f t="shared" si="29"/>
        <v>0</v>
      </c>
      <c r="Y26" s="142">
        <f t="shared" si="29"/>
        <v>0</v>
      </c>
      <c r="Z26" s="142">
        <f t="shared" si="29"/>
        <v>0</v>
      </c>
      <c r="AA26" s="142">
        <f t="shared" si="29"/>
        <v>0</v>
      </c>
      <c r="AB26" s="142">
        <f t="shared" si="29"/>
        <v>0</v>
      </c>
      <c r="AC26" s="142">
        <f t="shared" si="29"/>
        <v>0</v>
      </c>
      <c r="AD26" s="142">
        <f t="shared" si="29"/>
        <v>0</v>
      </c>
      <c r="AE26" s="143">
        <f>SUM(S26:AD26)</f>
        <v>9901.7829999999994</v>
      </c>
    </row>
    <row r="28" spans="2:32" x14ac:dyDescent="0.25">
      <c r="B28" s="145" t="s">
        <v>25</v>
      </c>
      <c r="R28" s="145" t="s">
        <v>25</v>
      </c>
      <c r="X28" s="160"/>
    </row>
    <row r="29" spans="2:32" x14ac:dyDescent="0.25">
      <c r="X29" s="160"/>
    </row>
    <row r="30" spans="2:32" x14ac:dyDescent="0.25">
      <c r="B30" s="170" t="s">
        <v>26</v>
      </c>
      <c r="C30" s="178" t="s">
        <v>2</v>
      </c>
      <c r="D30" s="178" t="s">
        <v>3</v>
      </c>
      <c r="E30" s="178" t="s">
        <v>4</v>
      </c>
      <c r="F30" s="178" t="s">
        <v>5</v>
      </c>
      <c r="G30" s="178" t="s">
        <v>6</v>
      </c>
      <c r="H30" s="178" t="s">
        <v>7</v>
      </c>
      <c r="I30" s="178" t="s">
        <v>8</v>
      </c>
      <c r="J30" s="178" t="s">
        <v>9</v>
      </c>
      <c r="K30" s="178" t="s">
        <v>10</v>
      </c>
      <c r="L30" s="178" t="s">
        <v>11</v>
      </c>
      <c r="M30" s="178" t="s">
        <v>12</v>
      </c>
      <c r="N30" s="146" t="s">
        <v>13</v>
      </c>
      <c r="O30" s="147" t="s">
        <v>14</v>
      </c>
      <c r="R30" s="170" t="s">
        <v>26</v>
      </c>
      <c r="S30" s="178" t="s">
        <v>2</v>
      </c>
      <c r="T30" s="146" t="s">
        <v>3</v>
      </c>
      <c r="U30" s="146" t="s">
        <v>4</v>
      </c>
      <c r="V30" s="146" t="s">
        <v>5</v>
      </c>
      <c r="W30" s="146" t="s">
        <v>6</v>
      </c>
      <c r="X30" s="146" t="s">
        <v>7</v>
      </c>
      <c r="Y30" s="146" t="s">
        <v>8</v>
      </c>
      <c r="Z30" s="146" t="s">
        <v>9</v>
      </c>
      <c r="AA30" s="146" t="s">
        <v>10</v>
      </c>
      <c r="AB30" s="146" t="s">
        <v>11</v>
      </c>
      <c r="AC30" s="146" t="s">
        <v>12</v>
      </c>
      <c r="AD30" s="146" t="s">
        <v>13</v>
      </c>
      <c r="AE30" s="147" t="s">
        <v>14</v>
      </c>
    </row>
    <row r="31" spans="2:32" x14ac:dyDescent="0.25">
      <c r="B31" s="341" t="s">
        <v>17</v>
      </c>
      <c r="C31" s="169">
        <f>+'[119]CONSOLIDADO (2)'!C32</f>
        <v>1394.8147126436784</v>
      </c>
      <c r="D31" s="169">
        <f>+'[119]CONSOLIDADO (2)'!D32</f>
        <v>1397.4885057471263</v>
      </c>
      <c r="E31" s="169">
        <f>+'[119]CONSOLIDADO (2)'!E32</f>
        <v>1364.3598850574713</v>
      </c>
      <c r="F31" s="169">
        <f>+'[119]CONSOLIDADO (2)'!F32</f>
        <v>1082.8019540229884</v>
      </c>
      <c r="G31" s="169">
        <f>+'[119]CONSOLIDADO (2)'!G32</f>
        <v>0</v>
      </c>
      <c r="H31" s="169">
        <f>+'[119]CONSOLIDADO (2)'!H32</f>
        <v>0</v>
      </c>
      <c r="I31" s="169">
        <f>+'[119]CONSOLIDADO (2)'!I32</f>
        <v>0</v>
      </c>
      <c r="J31" s="169">
        <f>+'[119]CONSOLIDADO (2)'!J32</f>
        <v>0</v>
      </c>
      <c r="K31" s="169">
        <f>+'[119]CONSOLIDADO (2)'!K32</f>
        <v>0</v>
      </c>
      <c r="L31" s="169">
        <f>+'[119]CONSOLIDADO (2)'!L32</f>
        <v>0</v>
      </c>
      <c r="M31" s="169">
        <f>+'[119]CONSOLIDADO (2)'!M32</f>
        <v>0</v>
      </c>
      <c r="N31" s="169">
        <f>+'[119]CONSOLIDADO (2)'!N32</f>
        <v>0</v>
      </c>
      <c r="O31" s="148">
        <f>SUM(C31:N31)</f>
        <v>5239.465057471265</v>
      </c>
      <c r="R31" s="115" t="str">
        <f>+B31</f>
        <v>Residencial</v>
      </c>
      <c r="S31" s="98">
        <f>+C31*0.87</f>
        <v>1213.4888000000001</v>
      </c>
      <c r="T31" s="98">
        <f>+D31*0.87</f>
        <v>1215.8149999999998</v>
      </c>
      <c r="U31" s="98">
        <f>+E31*0.87</f>
        <v>1186.9930999999999</v>
      </c>
      <c r="V31" s="98">
        <f t="shared" ref="V31:AD36" si="30">+F31*0.87</f>
        <v>942.03769999999986</v>
      </c>
      <c r="W31" s="98">
        <f t="shared" si="30"/>
        <v>0</v>
      </c>
      <c r="X31" s="98">
        <f t="shared" si="30"/>
        <v>0</v>
      </c>
      <c r="Y31" s="98">
        <f t="shared" si="30"/>
        <v>0</v>
      </c>
      <c r="Z31" s="98">
        <f t="shared" si="30"/>
        <v>0</v>
      </c>
      <c r="AA31" s="98">
        <f t="shared" si="30"/>
        <v>0</v>
      </c>
      <c r="AB31" s="98">
        <f t="shared" si="30"/>
        <v>0</v>
      </c>
      <c r="AC31" s="98">
        <f t="shared" si="30"/>
        <v>0</v>
      </c>
      <c r="AD31" s="98">
        <f t="shared" si="30"/>
        <v>0</v>
      </c>
      <c r="AE31" s="148">
        <f t="shared" ref="AE31:AE36" si="31">SUM(S31:AD31)</f>
        <v>4558.3345999999992</v>
      </c>
    </row>
    <row r="32" spans="2:32" x14ac:dyDescent="0.25">
      <c r="B32" s="341" t="s">
        <v>18</v>
      </c>
      <c r="C32" s="169">
        <f>+'[119]CONSOLIDADO (2)'!C33</f>
        <v>795.00310344827608</v>
      </c>
      <c r="D32" s="169">
        <f>+'[119]CONSOLIDADO (2)'!D33</f>
        <v>822.15379310344815</v>
      </c>
      <c r="E32" s="169">
        <f>+'[119]CONSOLIDADO (2)'!E33</f>
        <v>818.08287356321819</v>
      </c>
      <c r="F32" s="169">
        <f>+'[119]CONSOLIDADO (2)'!F33</f>
        <v>705.23160919540248</v>
      </c>
      <c r="G32" s="169">
        <f>+'[119]CONSOLIDADO (2)'!G33</f>
        <v>0</v>
      </c>
      <c r="H32" s="169">
        <f>+'[119]CONSOLIDADO (2)'!H33</f>
        <v>0</v>
      </c>
      <c r="I32" s="169">
        <f>+'[119]CONSOLIDADO (2)'!I33</f>
        <v>0</v>
      </c>
      <c r="J32" s="169">
        <f>+'[119]CONSOLIDADO (2)'!J33</f>
        <v>0</v>
      </c>
      <c r="K32" s="169">
        <f>+'[119]CONSOLIDADO (2)'!K33</f>
        <v>0</v>
      </c>
      <c r="L32" s="169">
        <f>+'[119]CONSOLIDADO (2)'!L33</f>
        <v>0</v>
      </c>
      <c r="M32" s="169">
        <f>+'[119]CONSOLIDADO (2)'!M33</f>
        <v>0</v>
      </c>
      <c r="N32" s="169">
        <f>+'[119]CONSOLIDADO (2)'!N33</f>
        <v>0</v>
      </c>
      <c r="O32" s="148">
        <f t="shared" ref="O32:O35" si="32">SUM(C32:N32)</f>
        <v>3140.4713793103451</v>
      </c>
      <c r="R32" s="115" t="str">
        <f t="shared" ref="R32:R36" si="33">+B32</f>
        <v>General</v>
      </c>
      <c r="S32" s="98">
        <f t="shared" ref="S32:S36" si="34">+C32*0.87</f>
        <v>691.65270000000021</v>
      </c>
      <c r="T32" s="98">
        <f t="shared" ref="T32:T36" si="35">+D32*0.87</f>
        <v>715.27379999999994</v>
      </c>
      <c r="U32" s="98">
        <f t="shared" ref="U32:U36" si="36">+E32*0.87</f>
        <v>711.73209999999983</v>
      </c>
      <c r="V32" s="98">
        <f t="shared" si="30"/>
        <v>613.55150000000015</v>
      </c>
      <c r="W32" s="98">
        <f t="shared" si="30"/>
        <v>0</v>
      </c>
      <c r="X32" s="98">
        <f t="shared" si="30"/>
        <v>0</v>
      </c>
      <c r="Y32" s="98">
        <f t="shared" si="30"/>
        <v>0</v>
      </c>
      <c r="Z32" s="98">
        <f t="shared" si="30"/>
        <v>0</v>
      </c>
      <c r="AA32" s="98">
        <f t="shared" si="30"/>
        <v>0</v>
      </c>
      <c r="AB32" s="98">
        <f t="shared" si="30"/>
        <v>0</v>
      </c>
      <c r="AC32" s="98">
        <f t="shared" si="30"/>
        <v>0</v>
      </c>
      <c r="AD32" s="98">
        <f t="shared" si="30"/>
        <v>0</v>
      </c>
      <c r="AE32" s="148">
        <f t="shared" si="31"/>
        <v>2732.2100999999998</v>
      </c>
    </row>
    <row r="33" spans="2:33" x14ac:dyDescent="0.25">
      <c r="B33" s="341" t="s">
        <v>19</v>
      </c>
      <c r="C33" s="169">
        <f>+'[119]CONSOLIDADO (2)'!C34</f>
        <v>91.810574712643685</v>
      </c>
      <c r="D33" s="169">
        <f>+'[119]CONSOLIDADO (2)'!D34</f>
        <v>91.056551724137947</v>
      </c>
      <c r="E33" s="169">
        <f>+'[119]CONSOLIDADO (2)'!E34</f>
        <v>102.51241379310343</v>
      </c>
      <c r="F33" s="169">
        <f>+'[119]CONSOLIDADO (2)'!F34</f>
        <v>108.37678160919539</v>
      </c>
      <c r="G33" s="169">
        <f>+'[119]CONSOLIDADO (2)'!G34</f>
        <v>0</v>
      </c>
      <c r="H33" s="169">
        <f>+'[119]CONSOLIDADO (2)'!H34</f>
        <v>0</v>
      </c>
      <c r="I33" s="169">
        <f>+'[119]CONSOLIDADO (2)'!I34</f>
        <v>0</v>
      </c>
      <c r="J33" s="169">
        <f>+'[119]CONSOLIDADO (2)'!J34</f>
        <v>0</v>
      </c>
      <c r="K33" s="169">
        <f>+'[119]CONSOLIDADO (2)'!K34</f>
        <v>0</v>
      </c>
      <c r="L33" s="169">
        <f>+'[119]CONSOLIDADO (2)'!L34</f>
        <v>0</v>
      </c>
      <c r="M33" s="169">
        <f>+'[119]CONSOLIDADO (2)'!M34</f>
        <v>0</v>
      </c>
      <c r="N33" s="169">
        <f>+'[119]CONSOLIDADO (2)'!N34</f>
        <v>0</v>
      </c>
      <c r="O33" s="148">
        <f t="shared" si="32"/>
        <v>393.75632183908044</v>
      </c>
      <c r="R33" s="115" t="str">
        <f t="shared" si="33"/>
        <v>Industrial</v>
      </c>
      <c r="S33" s="98">
        <f t="shared" si="34"/>
        <v>79.875200000000007</v>
      </c>
      <c r="T33" s="98">
        <f t="shared" si="35"/>
        <v>79.219200000000015</v>
      </c>
      <c r="U33" s="98">
        <f t="shared" si="36"/>
        <v>89.185799999999986</v>
      </c>
      <c r="V33" s="98">
        <f t="shared" si="30"/>
        <v>94.28779999999999</v>
      </c>
      <c r="W33" s="98">
        <f t="shared" si="30"/>
        <v>0</v>
      </c>
      <c r="X33" s="98">
        <f t="shared" si="30"/>
        <v>0</v>
      </c>
      <c r="Y33" s="98">
        <f t="shared" si="30"/>
        <v>0</v>
      </c>
      <c r="Z33" s="98">
        <f t="shared" si="30"/>
        <v>0</v>
      </c>
      <c r="AA33" s="98">
        <f t="shared" si="30"/>
        <v>0</v>
      </c>
      <c r="AB33" s="98">
        <f t="shared" si="30"/>
        <v>0</v>
      </c>
      <c r="AC33" s="98">
        <f t="shared" si="30"/>
        <v>0</v>
      </c>
      <c r="AD33" s="98">
        <f t="shared" si="30"/>
        <v>0</v>
      </c>
      <c r="AE33" s="148">
        <f t="shared" si="31"/>
        <v>342.56799999999998</v>
      </c>
    </row>
    <row r="34" spans="2:33" x14ac:dyDescent="0.25">
      <c r="B34" s="271" t="s">
        <v>20</v>
      </c>
      <c r="O34" s="148"/>
      <c r="R34" s="115" t="str">
        <f t="shared" si="33"/>
        <v>Mineria</v>
      </c>
      <c r="S34" s="98">
        <f t="shared" si="34"/>
        <v>0</v>
      </c>
      <c r="T34" s="98">
        <f t="shared" si="35"/>
        <v>0</v>
      </c>
      <c r="U34" s="98">
        <f t="shared" si="36"/>
        <v>0</v>
      </c>
      <c r="V34" s="98">
        <f t="shared" si="30"/>
        <v>0</v>
      </c>
      <c r="W34" s="98">
        <f t="shared" si="30"/>
        <v>0</v>
      </c>
      <c r="X34" s="98">
        <f t="shared" si="30"/>
        <v>0</v>
      </c>
      <c r="Y34" s="98">
        <f t="shared" si="30"/>
        <v>0</v>
      </c>
      <c r="Z34" s="98">
        <f t="shared" si="30"/>
        <v>0</v>
      </c>
      <c r="AA34" s="98">
        <f t="shared" si="30"/>
        <v>0</v>
      </c>
      <c r="AB34" s="98">
        <f t="shared" si="30"/>
        <v>0</v>
      </c>
      <c r="AC34" s="98">
        <f t="shared" si="30"/>
        <v>0</v>
      </c>
      <c r="AD34" s="98">
        <f t="shared" si="30"/>
        <v>0</v>
      </c>
      <c r="AE34" s="148"/>
    </row>
    <row r="35" spans="2:33" x14ac:dyDescent="0.25">
      <c r="B35" s="341" t="s">
        <v>121</v>
      </c>
      <c r="C35" s="169">
        <f>+'[119]CONSOLIDADO (2)'!C35</f>
        <v>198.26712643678161</v>
      </c>
      <c r="D35" s="169">
        <f>+'[119]CONSOLIDADO (2)'!D35</f>
        <v>179.98195402298853</v>
      </c>
      <c r="E35" s="169">
        <f>+'[119]CONSOLIDADO (2)'!E35</f>
        <v>201.10655172413794</v>
      </c>
      <c r="F35" s="169">
        <f>+'[119]CONSOLIDADO (2)'!F35</f>
        <v>195.91379310344826</v>
      </c>
      <c r="G35" s="169">
        <f>+'[119]CONSOLIDADO (2)'!G35</f>
        <v>0</v>
      </c>
      <c r="H35" s="169">
        <f>+'[119]CONSOLIDADO (2)'!H35</f>
        <v>0</v>
      </c>
      <c r="I35" s="169">
        <f>+'[119]CONSOLIDADO (2)'!I35</f>
        <v>0</v>
      </c>
      <c r="J35" s="169">
        <f>+'[119]CONSOLIDADO (2)'!J35</f>
        <v>0</v>
      </c>
      <c r="K35" s="169">
        <f>+'[119]CONSOLIDADO (2)'!K35</f>
        <v>0</v>
      </c>
      <c r="L35" s="169">
        <f>+'[119]CONSOLIDADO (2)'!L35</f>
        <v>0</v>
      </c>
      <c r="M35" s="169">
        <f>+'[119]CONSOLIDADO (2)'!M35</f>
        <v>0</v>
      </c>
      <c r="N35" s="169">
        <f>+'[119]CONSOLIDADO (2)'!N35</f>
        <v>0</v>
      </c>
      <c r="O35" s="148">
        <f t="shared" si="32"/>
        <v>775.26942528735628</v>
      </c>
      <c r="R35" s="115" t="str">
        <f t="shared" si="33"/>
        <v>A.Público</v>
      </c>
      <c r="S35" s="98">
        <f t="shared" si="34"/>
        <v>172.4924</v>
      </c>
      <c r="T35" s="98">
        <f t="shared" si="35"/>
        <v>156.58430000000001</v>
      </c>
      <c r="U35" s="98">
        <f t="shared" si="36"/>
        <v>174.96270000000001</v>
      </c>
      <c r="V35" s="98">
        <f t="shared" si="30"/>
        <v>170.44499999999999</v>
      </c>
      <c r="W35" s="98">
        <f t="shared" si="30"/>
        <v>0</v>
      </c>
      <c r="X35" s="98">
        <f t="shared" si="30"/>
        <v>0</v>
      </c>
      <c r="Y35" s="98">
        <f t="shared" si="30"/>
        <v>0</v>
      </c>
      <c r="Z35" s="98">
        <f t="shared" si="30"/>
        <v>0</v>
      </c>
      <c r="AA35" s="98">
        <f t="shared" si="30"/>
        <v>0</v>
      </c>
      <c r="AB35" s="98">
        <f t="shared" si="30"/>
        <v>0</v>
      </c>
      <c r="AC35" s="98">
        <f t="shared" si="30"/>
        <v>0</v>
      </c>
      <c r="AD35" s="98">
        <f t="shared" si="30"/>
        <v>0</v>
      </c>
      <c r="AE35" s="148">
        <f t="shared" si="31"/>
        <v>674.48440000000005</v>
      </c>
    </row>
    <row r="36" spans="2:33" x14ac:dyDescent="0.25">
      <c r="B36" s="341" t="s">
        <v>22</v>
      </c>
      <c r="C36" s="169">
        <f>+'[119]CONSOLIDADO (2)'!C36</f>
        <v>129.82620689655172</v>
      </c>
      <c r="D36" s="169">
        <f>+'[119]CONSOLIDADO (2)'!D36</f>
        <v>130.79344827586209</v>
      </c>
      <c r="E36" s="169">
        <f>+'[119]CONSOLIDADO (2)'!E36</f>
        <v>121.25839080459771</v>
      </c>
      <c r="F36" s="169">
        <f>+'[119]CONSOLIDADO (2)'!F36</f>
        <v>105.60689655172413</v>
      </c>
      <c r="G36" s="169">
        <f>+'[119]CONSOLIDADO (2)'!G36</f>
        <v>0</v>
      </c>
      <c r="H36" s="169">
        <f>+'[119]CONSOLIDADO (2)'!H36</f>
        <v>0</v>
      </c>
      <c r="I36" s="169">
        <f>+'[119]CONSOLIDADO (2)'!I36</f>
        <v>0</v>
      </c>
      <c r="J36" s="169">
        <f>+'[119]CONSOLIDADO (2)'!J36</f>
        <v>0</v>
      </c>
      <c r="K36" s="169">
        <f>+'[119]CONSOLIDADO (2)'!K36</f>
        <v>0</v>
      </c>
      <c r="L36" s="169">
        <f>+'[119]CONSOLIDADO (2)'!L36</f>
        <v>0</v>
      </c>
      <c r="M36" s="169">
        <f>+'[119]CONSOLIDADO (2)'!M36</f>
        <v>0</v>
      </c>
      <c r="N36" s="169">
        <f>+'[119]CONSOLIDADO (2)'!N36</f>
        <v>0</v>
      </c>
      <c r="O36" s="148">
        <f>SUM(C36:N36)</f>
        <v>487.48494252873559</v>
      </c>
      <c r="R36" s="115" t="str">
        <f t="shared" si="33"/>
        <v>Otros</v>
      </c>
      <c r="S36" s="98">
        <f t="shared" si="34"/>
        <v>112.94880000000001</v>
      </c>
      <c r="T36" s="98">
        <f t="shared" si="35"/>
        <v>113.79030000000002</v>
      </c>
      <c r="U36" s="98">
        <f t="shared" si="36"/>
        <v>105.49480000000001</v>
      </c>
      <c r="V36" s="98">
        <f t="shared" si="30"/>
        <v>91.878</v>
      </c>
      <c r="W36" s="98">
        <f t="shared" si="30"/>
        <v>0</v>
      </c>
      <c r="X36" s="98">
        <f t="shared" si="30"/>
        <v>0</v>
      </c>
      <c r="Y36" s="98">
        <f t="shared" si="30"/>
        <v>0</v>
      </c>
      <c r="Z36" s="98">
        <f t="shared" si="30"/>
        <v>0</v>
      </c>
      <c r="AA36" s="98">
        <f t="shared" si="30"/>
        <v>0</v>
      </c>
      <c r="AB36" s="98">
        <f t="shared" si="30"/>
        <v>0</v>
      </c>
      <c r="AC36" s="98">
        <f t="shared" si="30"/>
        <v>0</v>
      </c>
      <c r="AD36" s="98">
        <f t="shared" si="30"/>
        <v>0</v>
      </c>
      <c r="AE36" s="148">
        <f t="shared" si="31"/>
        <v>424.11189999999999</v>
      </c>
    </row>
    <row r="37" spans="2:33" x14ac:dyDescent="0.25">
      <c r="B37" s="143" t="s">
        <v>14</v>
      </c>
      <c r="C37" s="149">
        <f>SUM(C31:C36)</f>
        <v>2609.7217241379317</v>
      </c>
      <c r="D37" s="149">
        <f t="shared" ref="D37:N37" si="37">SUM(D31:D36)</f>
        <v>2621.4742528735633</v>
      </c>
      <c r="E37" s="149">
        <f t="shared" si="37"/>
        <v>2607.3201149425281</v>
      </c>
      <c r="F37" s="149">
        <f t="shared" si="37"/>
        <v>2197.9310344827591</v>
      </c>
      <c r="G37" s="149">
        <f t="shared" si="37"/>
        <v>0</v>
      </c>
      <c r="H37" s="149">
        <f t="shared" si="37"/>
        <v>0</v>
      </c>
      <c r="I37" s="149">
        <f t="shared" si="37"/>
        <v>0</v>
      </c>
      <c r="J37" s="149">
        <f t="shared" si="37"/>
        <v>0</v>
      </c>
      <c r="K37" s="149">
        <f t="shared" si="37"/>
        <v>0</v>
      </c>
      <c r="L37" s="149">
        <f t="shared" si="37"/>
        <v>0</v>
      </c>
      <c r="M37" s="149">
        <f t="shared" si="37"/>
        <v>0</v>
      </c>
      <c r="N37" s="149">
        <f t="shared" si="37"/>
        <v>0</v>
      </c>
      <c r="O37" s="143">
        <f>SUM(C37:N37)</f>
        <v>10036.447126436782</v>
      </c>
      <c r="R37" s="143" t="s">
        <v>14</v>
      </c>
      <c r="S37" s="149">
        <f t="shared" ref="S37:AD37" si="38">SUM(S31:S36)</f>
        <v>2270.4579000000003</v>
      </c>
      <c r="T37" s="142">
        <f t="shared" si="38"/>
        <v>2280.6826000000001</v>
      </c>
      <c r="U37" s="142">
        <f t="shared" si="38"/>
        <v>2268.3684999999996</v>
      </c>
      <c r="V37" s="142">
        <f t="shared" si="38"/>
        <v>1912.1999999999998</v>
      </c>
      <c r="W37" s="142">
        <f t="shared" si="38"/>
        <v>0</v>
      </c>
      <c r="X37" s="142">
        <f t="shared" si="38"/>
        <v>0</v>
      </c>
      <c r="Y37" s="142">
        <f t="shared" si="38"/>
        <v>0</v>
      </c>
      <c r="Z37" s="142">
        <f t="shared" si="38"/>
        <v>0</v>
      </c>
      <c r="AA37" s="142">
        <f t="shared" si="38"/>
        <v>0</v>
      </c>
      <c r="AB37" s="142">
        <f t="shared" si="38"/>
        <v>0</v>
      </c>
      <c r="AC37" s="142">
        <f t="shared" si="38"/>
        <v>0</v>
      </c>
      <c r="AD37" s="142">
        <f t="shared" si="38"/>
        <v>0</v>
      </c>
      <c r="AE37" s="143">
        <f>SUM(S37:AD37)</f>
        <v>8731.7089999999989</v>
      </c>
    </row>
    <row r="38" spans="2:33" x14ac:dyDescent="0.25">
      <c r="AE38" s="145">
        <f>+AE37/0.87</f>
        <v>10036.44712643678</v>
      </c>
      <c r="AF38" s="145">
        <f>+AE38-O37</f>
        <v>0</v>
      </c>
      <c r="AG38" s="145" t="s">
        <v>137</v>
      </c>
    </row>
    <row r="39" spans="2:33" x14ac:dyDescent="0.25">
      <c r="B39" s="341" t="s">
        <v>41</v>
      </c>
      <c r="R39" s="341" t="s">
        <v>41</v>
      </c>
    </row>
    <row r="40" spans="2:33" x14ac:dyDescent="0.25">
      <c r="B40" s="162"/>
      <c r="R40" s="162"/>
    </row>
    <row r="41" spans="2:33" x14ac:dyDescent="0.25">
      <c r="B41" s="170" t="s">
        <v>26</v>
      </c>
      <c r="C41" s="178" t="s">
        <v>2</v>
      </c>
      <c r="D41" s="146" t="s">
        <v>3</v>
      </c>
      <c r="E41" s="146" t="s">
        <v>4</v>
      </c>
      <c r="F41" s="146" t="s">
        <v>5</v>
      </c>
      <c r="G41" s="146" t="s">
        <v>6</v>
      </c>
      <c r="H41" s="146" t="s">
        <v>7</v>
      </c>
      <c r="I41" s="146" t="s">
        <v>8</v>
      </c>
      <c r="J41" s="146" t="s">
        <v>9</v>
      </c>
      <c r="K41" s="146" t="s">
        <v>10</v>
      </c>
      <c r="L41" s="146" t="s">
        <v>11</v>
      </c>
      <c r="M41" s="146" t="s">
        <v>12</v>
      </c>
      <c r="N41" s="146" t="s">
        <v>13</v>
      </c>
      <c r="O41" s="147" t="s">
        <v>14</v>
      </c>
      <c r="R41" s="170" t="s">
        <v>26</v>
      </c>
      <c r="S41" s="178" t="s">
        <v>2</v>
      </c>
      <c r="T41" s="146" t="s">
        <v>3</v>
      </c>
      <c r="U41" s="146" t="s">
        <v>4</v>
      </c>
      <c r="V41" s="146" t="s">
        <v>5</v>
      </c>
      <c r="W41" s="146" t="s">
        <v>6</v>
      </c>
      <c r="X41" s="146" t="s">
        <v>7</v>
      </c>
      <c r="Y41" s="146" t="s">
        <v>8</v>
      </c>
      <c r="Z41" s="146" t="s">
        <v>9</v>
      </c>
      <c r="AA41" s="146" t="s">
        <v>10</v>
      </c>
      <c r="AB41" s="146" t="s">
        <v>11</v>
      </c>
      <c r="AC41" s="146" t="s">
        <v>12</v>
      </c>
      <c r="AD41" s="146" t="s">
        <v>13</v>
      </c>
      <c r="AE41" s="147" t="s">
        <v>14</v>
      </c>
    </row>
    <row r="42" spans="2:33" x14ac:dyDescent="0.25">
      <c r="B42" s="341" t="s">
        <v>17</v>
      </c>
      <c r="C42" s="169">
        <f t="shared" ref="C42:N44" si="39">C31/C$76</f>
        <v>200.40441273616068</v>
      </c>
      <c r="D42" s="98">
        <f t="shared" si="39"/>
        <v>200.78857841194343</v>
      </c>
      <c r="E42" s="98">
        <f t="shared" si="39"/>
        <v>196.02871911745277</v>
      </c>
      <c r="F42" s="98">
        <f t="shared" si="39"/>
        <v>155.57499339410754</v>
      </c>
      <c r="G42" s="98">
        <f t="shared" si="39"/>
        <v>0</v>
      </c>
      <c r="H42" s="98">
        <f t="shared" si="39"/>
        <v>0</v>
      </c>
      <c r="I42" s="98">
        <f t="shared" si="39"/>
        <v>0</v>
      </c>
      <c r="J42" s="98">
        <f t="shared" si="39"/>
        <v>0</v>
      </c>
      <c r="K42" s="98">
        <f t="shared" si="39"/>
        <v>0</v>
      </c>
      <c r="L42" s="98">
        <f t="shared" si="39"/>
        <v>0</v>
      </c>
      <c r="M42" s="98">
        <f t="shared" si="39"/>
        <v>0</v>
      </c>
      <c r="N42" s="98">
        <f t="shared" si="39"/>
        <v>0</v>
      </c>
      <c r="O42" s="148">
        <f>SUM(C42:N42)</f>
        <v>752.79670365966444</v>
      </c>
      <c r="R42" s="115" t="str">
        <f>+B42</f>
        <v>Residencial</v>
      </c>
      <c r="S42" s="98">
        <f t="shared" ref="S42:AD44" si="40">+S31/S$76</f>
        <v>174.3518390804598</v>
      </c>
      <c r="T42" s="98">
        <f t="shared" si="40"/>
        <v>174.68606321839079</v>
      </c>
      <c r="U42" s="98">
        <f t="shared" si="40"/>
        <v>170.54498563218391</v>
      </c>
      <c r="V42" s="98">
        <f t="shared" si="40"/>
        <v>135.35024425287355</v>
      </c>
      <c r="W42" s="98">
        <f t="shared" si="40"/>
        <v>0</v>
      </c>
      <c r="X42" s="98">
        <f t="shared" si="40"/>
        <v>0</v>
      </c>
      <c r="Y42" s="98">
        <f t="shared" si="40"/>
        <v>0</v>
      </c>
      <c r="Z42" s="98">
        <f t="shared" si="40"/>
        <v>0</v>
      </c>
      <c r="AA42" s="98">
        <f t="shared" si="40"/>
        <v>0</v>
      </c>
      <c r="AB42" s="98">
        <f t="shared" si="40"/>
        <v>0</v>
      </c>
      <c r="AC42" s="98">
        <f t="shared" si="40"/>
        <v>0</v>
      </c>
      <c r="AD42" s="98">
        <f t="shared" si="40"/>
        <v>0</v>
      </c>
      <c r="AE42" s="148">
        <f t="shared" ref="AE42:AE47" si="41">SUM(S42:AD42)</f>
        <v>654.93313218390813</v>
      </c>
    </row>
    <row r="43" spans="2:33" x14ac:dyDescent="0.25">
      <c r="B43" s="341" t="s">
        <v>18</v>
      </c>
      <c r="C43" s="169">
        <f t="shared" si="39"/>
        <v>114.22458382877529</v>
      </c>
      <c r="D43" s="98">
        <f t="shared" si="39"/>
        <v>118.12554498612761</v>
      </c>
      <c r="E43" s="98">
        <f t="shared" si="39"/>
        <v>117.54064275333594</v>
      </c>
      <c r="F43" s="98">
        <f t="shared" si="39"/>
        <v>101.32638063152335</v>
      </c>
      <c r="G43" s="98">
        <f t="shared" si="39"/>
        <v>0</v>
      </c>
      <c r="H43" s="98">
        <f t="shared" si="39"/>
        <v>0</v>
      </c>
      <c r="I43" s="98">
        <f t="shared" si="39"/>
        <v>0</v>
      </c>
      <c r="J43" s="98">
        <f t="shared" si="39"/>
        <v>0</v>
      </c>
      <c r="K43" s="98">
        <f t="shared" si="39"/>
        <v>0</v>
      </c>
      <c r="L43" s="98">
        <f t="shared" si="39"/>
        <v>0</v>
      </c>
      <c r="M43" s="98">
        <f t="shared" si="39"/>
        <v>0</v>
      </c>
      <c r="N43" s="98">
        <f t="shared" si="39"/>
        <v>0</v>
      </c>
      <c r="O43" s="148">
        <f>SUM(C43:N43)</f>
        <v>451.21715219976221</v>
      </c>
      <c r="R43" s="115" t="str">
        <f t="shared" ref="R43:R47" si="42">+B43</f>
        <v>General</v>
      </c>
      <c r="S43" s="98">
        <f t="shared" si="40"/>
        <v>99.37538793103451</v>
      </c>
      <c r="T43" s="98">
        <f t="shared" si="40"/>
        <v>102.76922413793102</v>
      </c>
      <c r="U43" s="98">
        <f t="shared" si="40"/>
        <v>102.26035919540227</v>
      </c>
      <c r="V43" s="98">
        <f t="shared" si="40"/>
        <v>88.153951149425311</v>
      </c>
      <c r="W43" s="98">
        <f t="shared" si="40"/>
        <v>0</v>
      </c>
      <c r="X43" s="98">
        <f t="shared" si="40"/>
        <v>0</v>
      </c>
      <c r="Y43" s="98">
        <f t="shared" si="40"/>
        <v>0</v>
      </c>
      <c r="Z43" s="98">
        <f t="shared" si="40"/>
        <v>0</v>
      </c>
      <c r="AA43" s="98">
        <f t="shared" si="40"/>
        <v>0</v>
      </c>
      <c r="AB43" s="98">
        <f t="shared" si="40"/>
        <v>0</v>
      </c>
      <c r="AC43" s="98">
        <f t="shared" si="40"/>
        <v>0</v>
      </c>
      <c r="AD43" s="98">
        <f t="shared" si="40"/>
        <v>0</v>
      </c>
      <c r="AE43" s="148">
        <f t="shared" si="41"/>
        <v>392.55892241379314</v>
      </c>
    </row>
    <row r="44" spans="2:33" x14ac:dyDescent="0.25">
      <c r="B44" s="341" t="s">
        <v>19</v>
      </c>
      <c r="C44" s="169">
        <f t="shared" si="39"/>
        <v>13.19117452767869</v>
      </c>
      <c r="D44" s="98">
        <f t="shared" si="39"/>
        <v>13.08283789139913</v>
      </c>
      <c r="E44" s="98">
        <f t="shared" si="39"/>
        <v>14.72879508521601</v>
      </c>
      <c r="F44" s="98">
        <f t="shared" si="39"/>
        <v>15.571376667987844</v>
      </c>
      <c r="G44" s="98">
        <f t="shared" si="39"/>
        <v>0</v>
      </c>
      <c r="H44" s="98">
        <f t="shared" si="39"/>
        <v>0</v>
      </c>
      <c r="I44" s="98">
        <f t="shared" si="39"/>
        <v>0</v>
      </c>
      <c r="J44" s="98">
        <f t="shared" si="39"/>
        <v>0</v>
      </c>
      <c r="K44" s="98">
        <f t="shared" si="39"/>
        <v>0</v>
      </c>
      <c r="L44" s="98">
        <f t="shared" si="39"/>
        <v>0</v>
      </c>
      <c r="M44" s="98">
        <f t="shared" si="39"/>
        <v>0</v>
      </c>
      <c r="N44" s="98">
        <f t="shared" si="39"/>
        <v>0</v>
      </c>
      <c r="O44" s="148">
        <f t="shared" ref="O44:O46" si="43">SUM(C44:N44)</f>
        <v>56.574184172281669</v>
      </c>
      <c r="R44" s="115" t="str">
        <f t="shared" si="42"/>
        <v>Industrial</v>
      </c>
      <c r="S44" s="98">
        <f t="shared" si="40"/>
        <v>11.476321839080461</v>
      </c>
      <c r="T44" s="98">
        <f t="shared" si="40"/>
        <v>11.382068965517243</v>
      </c>
      <c r="U44" s="98">
        <f t="shared" si="40"/>
        <v>12.814051724137929</v>
      </c>
      <c r="V44" s="98">
        <f t="shared" si="40"/>
        <v>13.547097701149424</v>
      </c>
      <c r="W44" s="98">
        <f t="shared" si="40"/>
        <v>0</v>
      </c>
      <c r="X44" s="98">
        <f t="shared" si="40"/>
        <v>0</v>
      </c>
      <c r="Y44" s="98">
        <f t="shared" si="40"/>
        <v>0</v>
      </c>
      <c r="Z44" s="98">
        <f t="shared" si="40"/>
        <v>0</v>
      </c>
      <c r="AA44" s="98">
        <f t="shared" si="40"/>
        <v>0</v>
      </c>
      <c r="AB44" s="98">
        <f t="shared" si="40"/>
        <v>0</v>
      </c>
      <c r="AC44" s="98">
        <f t="shared" si="40"/>
        <v>0</v>
      </c>
      <c r="AD44" s="98">
        <f t="shared" si="40"/>
        <v>0</v>
      </c>
      <c r="AE44" s="148">
        <f t="shared" si="41"/>
        <v>49.219540229885055</v>
      </c>
    </row>
    <row r="45" spans="2:33" x14ac:dyDescent="0.25">
      <c r="B45" s="341" t="s">
        <v>20</v>
      </c>
      <c r="C45" s="169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148"/>
      <c r="R45" s="115" t="str">
        <f t="shared" si="42"/>
        <v>Mineria</v>
      </c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148"/>
    </row>
    <row r="46" spans="2:33" x14ac:dyDescent="0.25">
      <c r="B46" s="341" t="s">
        <v>121</v>
      </c>
      <c r="C46" s="169">
        <f>C35/C$76</f>
        <v>28.486656097238736</v>
      </c>
      <c r="D46" s="169">
        <f t="shared" ref="D46:N46" si="44">D35/D$76</f>
        <v>25.859476152728238</v>
      </c>
      <c r="E46" s="169">
        <f t="shared" si="44"/>
        <v>28.894619500594533</v>
      </c>
      <c r="F46" s="169">
        <f t="shared" si="44"/>
        <v>28.148533491874751</v>
      </c>
      <c r="G46" s="169">
        <f t="shared" si="44"/>
        <v>0</v>
      </c>
      <c r="H46" s="169">
        <f t="shared" si="44"/>
        <v>0</v>
      </c>
      <c r="I46" s="169">
        <f t="shared" si="44"/>
        <v>0</v>
      </c>
      <c r="J46" s="169">
        <f t="shared" si="44"/>
        <v>0</v>
      </c>
      <c r="K46" s="169">
        <f t="shared" si="44"/>
        <v>0</v>
      </c>
      <c r="L46" s="169">
        <f t="shared" si="44"/>
        <v>0</v>
      </c>
      <c r="M46" s="169">
        <f t="shared" si="44"/>
        <v>0</v>
      </c>
      <c r="N46" s="169">
        <f t="shared" si="44"/>
        <v>0</v>
      </c>
      <c r="O46" s="148">
        <f t="shared" si="43"/>
        <v>111.38928524243624</v>
      </c>
      <c r="R46" s="115" t="str">
        <f t="shared" si="42"/>
        <v>A.Público</v>
      </c>
      <c r="S46" s="98">
        <f t="shared" ref="S46:AD47" si="45">+S35/S$76</f>
        <v>24.783390804597701</v>
      </c>
      <c r="T46" s="98">
        <f t="shared" si="45"/>
        <v>22.497744252873566</v>
      </c>
      <c r="U46" s="98">
        <f t="shared" si="45"/>
        <v>25.138318965517243</v>
      </c>
      <c r="V46" s="98">
        <f t="shared" si="45"/>
        <v>24.489224137931032</v>
      </c>
      <c r="W46" s="98">
        <f t="shared" si="45"/>
        <v>0</v>
      </c>
      <c r="X46" s="98">
        <f t="shared" si="45"/>
        <v>0</v>
      </c>
      <c r="Y46" s="98">
        <f t="shared" si="45"/>
        <v>0</v>
      </c>
      <c r="Z46" s="98">
        <f t="shared" si="45"/>
        <v>0</v>
      </c>
      <c r="AA46" s="98">
        <f t="shared" si="45"/>
        <v>0</v>
      </c>
      <c r="AB46" s="98">
        <f t="shared" si="45"/>
        <v>0</v>
      </c>
      <c r="AC46" s="98">
        <f t="shared" si="45"/>
        <v>0</v>
      </c>
      <c r="AD46" s="98">
        <f t="shared" si="45"/>
        <v>0</v>
      </c>
      <c r="AE46" s="148">
        <f t="shared" si="41"/>
        <v>96.908678160919536</v>
      </c>
    </row>
    <row r="47" spans="2:33" x14ac:dyDescent="0.25">
      <c r="B47" s="341" t="s">
        <v>22</v>
      </c>
      <c r="C47" s="169">
        <f>C36/C$76</f>
        <v>18.653190646056281</v>
      </c>
      <c r="D47" s="169">
        <f t="shared" ref="D47:N47" si="46">D36/D$76</f>
        <v>18.792162108600873</v>
      </c>
      <c r="E47" s="169">
        <f t="shared" si="46"/>
        <v>17.422182586867486</v>
      </c>
      <c r="F47" s="169">
        <f t="shared" si="46"/>
        <v>15.173404676971858</v>
      </c>
      <c r="G47" s="169">
        <f t="shared" si="46"/>
        <v>0</v>
      </c>
      <c r="H47" s="169">
        <f t="shared" si="46"/>
        <v>0</v>
      </c>
      <c r="I47" s="169">
        <f t="shared" si="46"/>
        <v>0</v>
      </c>
      <c r="J47" s="169">
        <f t="shared" si="46"/>
        <v>0</v>
      </c>
      <c r="K47" s="169">
        <f t="shared" si="46"/>
        <v>0</v>
      </c>
      <c r="L47" s="169">
        <f t="shared" si="46"/>
        <v>0</v>
      </c>
      <c r="M47" s="169">
        <f t="shared" si="46"/>
        <v>0</v>
      </c>
      <c r="N47" s="169">
        <f t="shared" si="46"/>
        <v>0</v>
      </c>
      <c r="O47" s="148">
        <f>SUM(C47:N47)</f>
        <v>70.040940018496499</v>
      </c>
      <c r="R47" s="115" t="str">
        <f t="shared" si="42"/>
        <v>Otros</v>
      </c>
      <c r="S47" s="98">
        <f t="shared" si="45"/>
        <v>16.228275862068966</v>
      </c>
      <c r="T47" s="98">
        <f t="shared" si="45"/>
        <v>16.349181034482761</v>
      </c>
      <c r="U47" s="98">
        <f t="shared" si="45"/>
        <v>15.157298850574714</v>
      </c>
      <c r="V47" s="98">
        <f t="shared" si="45"/>
        <v>13.200862068965517</v>
      </c>
      <c r="W47" s="98">
        <f t="shared" si="45"/>
        <v>0</v>
      </c>
      <c r="X47" s="98">
        <f t="shared" si="45"/>
        <v>0</v>
      </c>
      <c r="Y47" s="98">
        <f t="shared" si="45"/>
        <v>0</v>
      </c>
      <c r="Z47" s="98">
        <f t="shared" si="45"/>
        <v>0</v>
      </c>
      <c r="AA47" s="98">
        <f t="shared" si="45"/>
        <v>0</v>
      </c>
      <c r="AB47" s="98">
        <f t="shared" si="45"/>
        <v>0</v>
      </c>
      <c r="AC47" s="98">
        <f t="shared" si="45"/>
        <v>0</v>
      </c>
      <c r="AD47" s="98">
        <f t="shared" si="45"/>
        <v>0</v>
      </c>
      <c r="AE47" s="148">
        <f t="shared" si="41"/>
        <v>60.935617816091948</v>
      </c>
    </row>
    <row r="48" spans="2:33" x14ac:dyDescent="0.25">
      <c r="B48" s="143" t="s">
        <v>14</v>
      </c>
      <c r="C48" s="149">
        <f>+SUM(C42:C47)</f>
        <v>374.96001783590964</v>
      </c>
      <c r="D48" s="142">
        <f t="shared" ref="D48:N48" si="47">+SUM(D42:D47)</f>
        <v>376.6485995507993</v>
      </c>
      <c r="E48" s="142">
        <f t="shared" si="47"/>
        <v>374.6149590434668</v>
      </c>
      <c r="F48" s="142">
        <f t="shared" si="47"/>
        <v>315.79468886246536</v>
      </c>
      <c r="G48" s="142">
        <f t="shared" si="47"/>
        <v>0</v>
      </c>
      <c r="H48" s="142">
        <f t="shared" si="47"/>
        <v>0</v>
      </c>
      <c r="I48" s="142">
        <f t="shared" si="47"/>
        <v>0</v>
      </c>
      <c r="J48" s="142">
        <f t="shared" si="47"/>
        <v>0</v>
      </c>
      <c r="K48" s="142">
        <f t="shared" si="47"/>
        <v>0</v>
      </c>
      <c r="L48" s="142">
        <f t="shared" si="47"/>
        <v>0</v>
      </c>
      <c r="M48" s="142">
        <f t="shared" si="47"/>
        <v>0</v>
      </c>
      <c r="N48" s="142">
        <f t="shared" si="47"/>
        <v>0</v>
      </c>
      <c r="O48" s="143">
        <f>SUM(C48:N48)</f>
        <v>1442.0182652926412</v>
      </c>
      <c r="R48" s="143" t="s">
        <v>14</v>
      </c>
      <c r="S48" s="149">
        <f t="shared" ref="S48:AD48" si="48">+SUM(S42:S47)</f>
        <v>326.21521551724146</v>
      </c>
      <c r="T48" s="142">
        <f t="shared" si="48"/>
        <v>327.68428160919541</v>
      </c>
      <c r="U48" s="142">
        <f t="shared" si="48"/>
        <v>325.91501436781601</v>
      </c>
      <c r="V48" s="142">
        <f t="shared" si="48"/>
        <v>274.74137931034488</v>
      </c>
      <c r="W48" s="142">
        <f t="shared" si="48"/>
        <v>0</v>
      </c>
      <c r="X48" s="142">
        <f t="shared" si="48"/>
        <v>0</v>
      </c>
      <c r="Y48" s="142">
        <f t="shared" si="48"/>
        <v>0</v>
      </c>
      <c r="Z48" s="142">
        <f t="shared" si="48"/>
        <v>0</v>
      </c>
      <c r="AA48" s="142">
        <f t="shared" si="48"/>
        <v>0</v>
      </c>
      <c r="AB48" s="142">
        <f t="shared" si="48"/>
        <v>0</v>
      </c>
      <c r="AC48" s="142">
        <f t="shared" si="48"/>
        <v>0</v>
      </c>
      <c r="AD48" s="142">
        <f t="shared" si="48"/>
        <v>0</v>
      </c>
      <c r="AE48" s="143">
        <f>SUM(S48:AD48)</f>
        <v>1254.5558908045978</v>
      </c>
    </row>
    <row r="51" spans="2:31" x14ac:dyDescent="0.25">
      <c r="B51" s="341" t="s">
        <v>29</v>
      </c>
      <c r="R51" s="341" t="s">
        <v>29</v>
      </c>
    </row>
    <row r="52" spans="2:31" x14ac:dyDescent="0.25">
      <c r="B52" s="162"/>
      <c r="R52" s="162"/>
    </row>
    <row r="53" spans="2:31" x14ac:dyDescent="0.25">
      <c r="B53" s="170" t="s">
        <v>26</v>
      </c>
      <c r="C53" s="178" t="s">
        <v>2</v>
      </c>
      <c r="D53" s="146" t="s">
        <v>3</v>
      </c>
      <c r="E53" s="146" t="s">
        <v>4</v>
      </c>
      <c r="F53" s="146" t="s">
        <v>5</v>
      </c>
      <c r="G53" s="146" t="s">
        <v>6</v>
      </c>
      <c r="H53" s="146" t="s">
        <v>7</v>
      </c>
      <c r="I53" s="146" t="s">
        <v>8</v>
      </c>
      <c r="J53" s="146" t="s">
        <v>9</v>
      </c>
      <c r="K53" s="146" t="s">
        <v>10</v>
      </c>
      <c r="L53" s="146" t="s">
        <v>11</v>
      </c>
      <c r="M53" s="146" t="s">
        <v>12</v>
      </c>
      <c r="N53" s="146" t="s">
        <v>13</v>
      </c>
      <c r="O53" s="147" t="s">
        <v>14</v>
      </c>
      <c r="R53" s="170" t="s">
        <v>26</v>
      </c>
      <c r="S53" s="178" t="s">
        <v>2</v>
      </c>
      <c r="T53" s="146" t="s">
        <v>3</v>
      </c>
      <c r="U53" s="146" t="s">
        <v>4</v>
      </c>
      <c r="V53" s="146" t="s">
        <v>5</v>
      </c>
      <c r="W53" s="146" t="s">
        <v>6</v>
      </c>
      <c r="X53" s="146" t="s">
        <v>7</v>
      </c>
      <c r="Y53" s="146" t="s">
        <v>8</v>
      </c>
      <c r="Z53" s="146" t="s">
        <v>9</v>
      </c>
      <c r="AA53" s="146" t="s">
        <v>10</v>
      </c>
      <c r="AB53" s="146" t="s">
        <v>11</v>
      </c>
      <c r="AC53" s="146" t="s">
        <v>12</v>
      </c>
      <c r="AD53" s="146" t="s">
        <v>13</v>
      </c>
      <c r="AE53" s="147" t="s">
        <v>14</v>
      </c>
    </row>
    <row r="54" spans="2:31" x14ac:dyDescent="0.25">
      <c r="B54" s="341" t="s">
        <v>17</v>
      </c>
      <c r="C54" s="169">
        <f>C31/C20*100</f>
        <v>88.756675938698109</v>
      </c>
      <c r="D54" s="98">
        <f t="shared" ref="D54:O54" si="49">D31/D20*100</f>
        <v>89.251393754019631</v>
      </c>
      <c r="E54" s="98">
        <f t="shared" si="49"/>
        <v>89.955046541927928</v>
      </c>
      <c r="F54" s="98">
        <f t="shared" si="49"/>
        <v>89.053976253109923</v>
      </c>
      <c r="G54" s="98" t="e">
        <f t="shared" si="49"/>
        <v>#DIV/0!</v>
      </c>
      <c r="H54" s="98" t="e">
        <f t="shared" si="49"/>
        <v>#DIV/0!</v>
      </c>
      <c r="I54" s="98" t="e">
        <f t="shared" si="49"/>
        <v>#DIV/0!</v>
      </c>
      <c r="J54" s="98" t="e">
        <f t="shared" si="49"/>
        <v>#DIV/0!</v>
      </c>
      <c r="K54" s="98" t="e">
        <f t="shared" si="49"/>
        <v>#DIV/0!</v>
      </c>
      <c r="L54" s="98" t="e">
        <f t="shared" si="49"/>
        <v>#DIV/0!</v>
      </c>
      <c r="M54" s="98" t="e">
        <f t="shared" si="49"/>
        <v>#DIV/0!</v>
      </c>
      <c r="N54" s="98" t="e">
        <f t="shared" si="49"/>
        <v>#DIV/0!</v>
      </c>
      <c r="O54" s="148">
        <f t="shared" si="49"/>
        <v>89.259869119938415</v>
      </c>
      <c r="R54" s="115" t="str">
        <f>+B54</f>
        <v>Residencial</v>
      </c>
      <c r="S54" s="98">
        <f t="shared" ref="S54:AD56" si="50">+S31/S20*100</f>
        <v>77.218308066667333</v>
      </c>
      <c r="T54" s="98">
        <f t="shared" si="50"/>
        <v>77.648712565997073</v>
      </c>
      <c r="U54" s="98">
        <f t="shared" si="50"/>
        <v>78.260890491477284</v>
      </c>
      <c r="V54" s="98">
        <f t="shared" si="50"/>
        <v>77.476959340205624</v>
      </c>
      <c r="W54" s="98" t="e">
        <f t="shared" si="50"/>
        <v>#DIV/0!</v>
      </c>
      <c r="X54" s="98" t="e">
        <f t="shared" si="50"/>
        <v>#DIV/0!</v>
      </c>
      <c r="Y54" s="98" t="e">
        <f t="shared" si="50"/>
        <v>#DIV/0!</v>
      </c>
      <c r="Z54" s="98" t="e">
        <f t="shared" si="50"/>
        <v>#DIV/0!</v>
      </c>
      <c r="AA54" s="98" t="e">
        <f t="shared" si="50"/>
        <v>#DIV/0!</v>
      </c>
      <c r="AB54" s="98" t="e">
        <f t="shared" si="50"/>
        <v>#DIV/0!</v>
      </c>
      <c r="AC54" s="98" t="e">
        <f t="shared" si="50"/>
        <v>#DIV/0!</v>
      </c>
      <c r="AD54" s="98" t="e">
        <f t="shared" si="50"/>
        <v>#DIV/0!</v>
      </c>
      <c r="AE54" s="148">
        <f>AE31/AE20*100</f>
        <v>77.656086134346396</v>
      </c>
    </row>
    <row r="55" spans="2:31" x14ac:dyDescent="0.25">
      <c r="B55" s="341" t="s">
        <v>18</v>
      </c>
      <c r="C55" s="169">
        <f t="shared" ref="C55:O56" si="51">C32/C21*100</f>
        <v>137.61235761906909</v>
      </c>
      <c r="D55" s="98">
        <f t="shared" si="51"/>
        <v>138.10770606089514</v>
      </c>
      <c r="E55" s="98">
        <f t="shared" si="51"/>
        <v>139.28963922244381</v>
      </c>
      <c r="F55" s="98">
        <f t="shared" si="51"/>
        <v>143.22709762755773</v>
      </c>
      <c r="G55" s="98" t="e">
        <f t="shared" si="51"/>
        <v>#DIV/0!</v>
      </c>
      <c r="H55" s="98" t="e">
        <f t="shared" si="51"/>
        <v>#DIV/0!</v>
      </c>
      <c r="I55" s="98" t="e">
        <f t="shared" si="51"/>
        <v>#DIV/0!</v>
      </c>
      <c r="J55" s="98" t="e">
        <f t="shared" si="51"/>
        <v>#DIV/0!</v>
      </c>
      <c r="K55" s="98" t="e">
        <f t="shared" si="51"/>
        <v>#DIV/0!</v>
      </c>
      <c r="L55" s="98" t="e">
        <f t="shared" si="51"/>
        <v>#DIV/0!</v>
      </c>
      <c r="M55" s="98" t="e">
        <f t="shared" si="51"/>
        <v>#DIV/0!</v>
      </c>
      <c r="N55" s="98" t="e">
        <f t="shared" si="51"/>
        <v>#DIV/0!</v>
      </c>
      <c r="O55" s="148">
        <f t="shared" si="51"/>
        <v>139.40779134009577</v>
      </c>
      <c r="R55" s="115" t="str">
        <f t="shared" ref="R55:R59" si="52">+B55</f>
        <v>General</v>
      </c>
      <c r="S55" s="98">
        <f t="shared" si="50"/>
        <v>119.7227511285901</v>
      </c>
      <c r="T55" s="98">
        <f t="shared" si="50"/>
        <v>120.15370427297879</v>
      </c>
      <c r="U55" s="98">
        <f t="shared" si="50"/>
        <v>121.18198612352612</v>
      </c>
      <c r="V55" s="98">
        <f t="shared" si="50"/>
        <v>124.60757493597521</v>
      </c>
      <c r="W55" s="98" t="e">
        <f t="shared" si="50"/>
        <v>#DIV/0!</v>
      </c>
      <c r="X55" s="98" t="e">
        <f t="shared" si="50"/>
        <v>#DIV/0!</v>
      </c>
      <c r="Y55" s="98" t="e">
        <f t="shared" si="50"/>
        <v>#DIV/0!</v>
      </c>
      <c r="Z55" s="98" t="e">
        <f t="shared" si="50"/>
        <v>#DIV/0!</v>
      </c>
      <c r="AA55" s="98" t="e">
        <f t="shared" si="50"/>
        <v>#DIV/0!</v>
      </c>
      <c r="AB55" s="98" t="e">
        <f t="shared" si="50"/>
        <v>#DIV/0!</v>
      </c>
      <c r="AC55" s="98" t="e">
        <f t="shared" si="50"/>
        <v>#DIV/0!</v>
      </c>
      <c r="AD55" s="98" t="e">
        <f t="shared" si="50"/>
        <v>#DIV/0!</v>
      </c>
      <c r="AE55" s="148">
        <f>AE32/AE21*100</f>
        <v>121.28477846588331</v>
      </c>
    </row>
    <row r="56" spans="2:31" x14ac:dyDescent="0.25">
      <c r="B56" s="341" t="s">
        <v>19</v>
      </c>
      <c r="C56" s="169">
        <f t="shared" si="51"/>
        <v>72.533951706993179</v>
      </c>
      <c r="D56" s="98">
        <f t="shared" si="51"/>
        <v>75.756093516591903</v>
      </c>
      <c r="E56" s="98">
        <f t="shared" si="51"/>
        <v>79.542213405781752</v>
      </c>
      <c r="F56" s="98">
        <f t="shared" si="51"/>
        <v>100.81185966028742</v>
      </c>
      <c r="G56" s="98" t="e">
        <f t="shared" si="51"/>
        <v>#DIV/0!</v>
      </c>
      <c r="H56" s="98" t="e">
        <f t="shared" si="51"/>
        <v>#DIV/0!</v>
      </c>
      <c r="I56" s="98" t="e">
        <f t="shared" si="51"/>
        <v>#DIV/0!</v>
      </c>
      <c r="J56" s="98" t="e">
        <f t="shared" si="51"/>
        <v>#DIV/0!</v>
      </c>
      <c r="K56" s="98" t="e">
        <f t="shared" si="51"/>
        <v>#DIV/0!</v>
      </c>
      <c r="L56" s="98" t="e">
        <f t="shared" si="51"/>
        <v>#DIV/0!</v>
      </c>
      <c r="M56" s="98" t="e">
        <f t="shared" si="51"/>
        <v>#DIV/0!</v>
      </c>
      <c r="N56" s="98" t="e">
        <f t="shared" si="51"/>
        <v>#DIV/0!</v>
      </c>
      <c r="O56" s="148">
        <f t="shared" si="51"/>
        <v>81.496894752011357</v>
      </c>
      <c r="R56" s="115" t="str">
        <f t="shared" si="52"/>
        <v>Industrial</v>
      </c>
      <c r="S56" s="98">
        <f t="shared" si="50"/>
        <v>63.104537985084065</v>
      </c>
      <c r="T56" s="98">
        <f t="shared" si="50"/>
        <v>65.907801359434956</v>
      </c>
      <c r="U56" s="98">
        <f t="shared" si="50"/>
        <v>69.201725663030118</v>
      </c>
      <c r="V56" s="98">
        <f t="shared" si="50"/>
        <v>87.706317904450046</v>
      </c>
      <c r="W56" s="98" t="e">
        <f t="shared" si="50"/>
        <v>#DIV/0!</v>
      </c>
      <c r="X56" s="98" t="e">
        <f t="shared" si="50"/>
        <v>#DIV/0!</v>
      </c>
      <c r="Y56" s="98" t="e">
        <f t="shared" si="50"/>
        <v>#DIV/0!</v>
      </c>
      <c r="Z56" s="98" t="e">
        <f t="shared" si="50"/>
        <v>#DIV/0!</v>
      </c>
      <c r="AA56" s="98" t="e">
        <f t="shared" si="50"/>
        <v>#DIV/0!</v>
      </c>
      <c r="AB56" s="98" t="e">
        <f t="shared" si="50"/>
        <v>#DIV/0!</v>
      </c>
      <c r="AC56" s="98" t="e">
        <f t="shared" si="50"/>
        <v>#DIV/0!</v>
      </c>
      <c r="AD56" s="98" t="e">
        <f t="shared" si="50"/>
        <v>#DIV/0!</v>
      </c>
      <c r="AE56" s="148">
        <f>AE33/AE22*100</f>
        <v>70.902298434249872</v>
      </c>
    </row>
    <row r="57" spans="2:31" x14ac:dyDescent="0.25">
      <c r="B57" s="341" t="s">
        <v>20</v>
      </c>
      <c r="C57" s="169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148"/>
      <c r="R57" s="115" t="str">
        <f t="shared" si="52"/>
        <v>Mineria</v>
      </c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148"/>
    </row>
    <row r="58" spans="2:31" x14ac:dyDescent="0.25">
      <c r="B58" s="341" t="s">
        <v>121</v>
      </c>
      <c r="C58" s="169">
        <f>C36/C25*100</f>
        <v>66.595300745097006</v>
      </c>
      <c r="D58" s="98">
        <f t="shared" ref="C58:O60" si="53">D35/D24*100</f>
        <v>119.30000598083619</v>
      </c>
      <c r="E58" s="98">
        <f t="shared" si="53"/>
        <v>120.40001420334904</v>
      </c>
      <c r="F58" s="98">
        <f t="shared" si="53"/>
        <v>121.20003285189662</v>
      </c>
      <c r="G58" s="98" t="e">
        <f t="shared" si="53"/>
        <v>#DIV/0!</v>
      </c>
      <c r="H58" s="98" t="e">
        <f t="shared" si="53"/>
        <v>#DIV/0!</v>
      </c>
      <c r="I58" s="98" t="e">
        <f t="shared" si="53"/>
        <v>#DIV/0!</v>
      </c>
      <c r="J58" s="98" t="e">
        <f t="shared" si="53"/>
        <v>#DIV/0!</v>
      </c>
      <c r="K58" s="98" t="e">
        <f t="shared" si="53"/>
        <v>#DIV/0!</v>
      </c>
      <c r="L58" s="98" t="e">
        <f t="shared" si="53"/>
        <v>#DIV/0!</v>
      </c>
      <c r="M58" s="98" t="e">
        <f t="shared" si="53"/>
        <v>#DIV/0!</v>
      </c>
      <c r="N58" s="98" t="e">
        <f t="shared" si="53"/>
        <v>#DIV/0!</v>
      </c>
      <c r="O58" s="148">
        <f t="shared" si="53"/>
        <v>119.904206678177</v>
      </c>
      <c r="R58" s="115" t="str">
        <f t="shared" si="52"/>
        <v>A.Público</v>
      </c>
      <c r="S58" s="98">
        <f t="shared" ref="S58:AD60" si="54">+S35/S24*100</f>
        <v>103.26907418937688</v>
      </c>
      <c r="T58" s="98">
        <f t="shared" si="54"/>
        <v>103.79100520332749</v>
      </c>
      <c r="U58" s="98">
        <f t="shared" si="54"/>
        <v>104.74801235691366</v>
      </c>
      <c r="V58" s="98">
        <f t="shared" si="54"/>
        <v>105.44402858115005</v>
      </c>
      <c r="W58" s="98" t="e">
        <f t="shared" si="54"/>
        <v>#DIV/0!</v>
      </c>
      <c r="X58" s="98" t="e">
        <f t="shared" si="54"/>
        <v>#DIV/0!</v>
      </c>
      <c r="Y58" s="98" t="e">
        <f t="shared" si="54"/>
        <v>#DIV/0!</v>
      </c>
      <c r="Z58" s="98" t="e">
        <f t="shared" si="54"/>
        <v>#DIV/0!</v>
      </c>
      <c r="AA58" s="98" t="e">
        <f t="shared" si="54"/>
        <v>#DIV/0!</v>
      </c>
      <c r="AB58" s="98" t="e">
        <f t="shared" si="54"/>
        <v>#DIV/0!</v>
      </c>
      <c r="AC58" s="98" t="e">
        <f t="shared" si="54"/>
        <v>#DIV/0!</v>
      </c>
      <c r="AD58" s="98" t="e">
        <f t="shared" si="54"/>
        <v>#DIV/0!</v>
      </c>
      <c r="AE58" s="148">
        <f>AE35/AE24*100</f>
        <v>104.31665981001402</v>
      </c>
    </row>
    <row r="59" spans="2:31" x14ac:dyDescent="0.25">
      <c r="B59" s="341" t="s">
        <v>22</v>
      </c>
      <c r="C59" s="98">
        <f t="shared" si="53"/>
        <v>66.595300745097006</v>
      </c>
      <c r="D59" s="98">
        <f t="shared" si="53"/>
        <v>71.855846148192015</v>
      </c>
      <c r="E59" s="98">
        <f t="shared" si="53"/>
        <v>74.439602691671141</v>
      </c>
      <c r="F59" s="98">
        <f t="shared" si="53"/>
        <v>96.386558377347114</v>
      </c>
      <c r="G59" s="98" t="e">
        <f t="shared" si="53"/>
        <v>#DIV/0!</v>
      </c>
      <c r="H59" s="98" t="e">
        <f t="shared" si="53"/>
        <v>#DIV/0!</v>
      </c>
      <c r="I59" s="98" t="e">
        <f t="shared" si="53"/>
        <v>#DIV/0!</v>
      </c>
      <c r="J59" s="98" t="e">
        <f t="shared" si="53"/>
        <v>#DIV/0!</v>
      </c>
      <c r="K59" s="98" t="e">
        <f t="shared" si="53"/>
        <v>#DIV/0!</v>
      </c>
      <c r="L59" s="98" t="e">
        <f t="shared" si="53"/>
        <v>#DIV/0!</v>
      </c>
      <c r="M59" s="98" t="e">
        <f t="shared" si="53"/>
        <v>#DIV/0!</v>
      </c>
      <c r="N59" s="98" t="e">
        <f t="shared" si="53"/>
        <v>#DIV/0!</v>
      </c>
      <c r="O59" s="148">
        <f t="shared" si="53"/>
        <v>75.063392805199555</v>
      </c>
      <c r="R59" s="115" t="str">
        <f t="shared" si="52"/>
        <v>Otros</v>
      </c>
      <c r="S59" s="98">
        <f t="shared" si="54"/>
        <v>57.937911648234397</v>
      </c>
      <c r="T59" s="98">
        <f t="shared" si="54"/>
        <v>62.514586148927052</v>
      </c>
      <c r="U59" s="98">
        <f t="shared" si="54"/>
        <v>64.762454341753909</v>
      </c>
      <c r="V59" s="98">
        <f t="shared" si="54"/>
        <v>83.856305788291991</v>
      </c>
      <c r="W59" s="98" t="e">
        <f t="shared" si="54"/>
        <v>#DIV/0!</v>
      </c>
      <c r="X59" s="98" t="e">
        <f t="shared" si="54"/>
        <v>#DIV/0!</v>
      </c>
      <c r="Y59" s="98" t="e">
        <f t="shared" si="54"/>
        <v>#DIV/0!</v>
      </c>
      <c r="Z59" s="98" t="e">
        <f t="shared" si="54"/>
        <v>#DIV/0!</v>
      </c>
      <c r="AA59" s="98" t="e">
        <f t="shared" si="54"/>
        <v>#DIV/0!</v>
      </c>
      <c r="AB59" s="98" t="e">
        <f t="shared" si="54"/>
        <v>#DIV/0!</v>
      </c>
      <c r="AC59" s="98" t="e">
        <f t="shared" si="54"/>
        <v>#DIV/0!</v>
      </c>
      <c r="AD59" s="98" t="e">
        <f t="shared" si="54"/>
        <v>#DIV/0!</v>
      </c>
      <c r="AE59" s="148">
        <f>AE36/AE25*100</f>
        <v>65.305151740523627</v>
      </c>
    </row>
    <row r="60" spans="2:31" x14ac:dyDescent="0.25">
      <c r="B60" s="143" t="s">
        <v>14</v>
      </c>
      <c r="C60" s="149">
        <f t="shared" si="53"/>
        <v>98.936592098859634</v>
      </c>
      <c r="D60" s="142">
        <f t="shared" si="53"/>
        <v>100.27933329840437</v>
      </c>
      <c r="E60" s="142">
        <f t="shared" si="53"/>
        <v>101.73545999277083</v>
      </c>
      <c r="F60" s="142">
        <f t="shared" si="53"/>
        <v>105.3155365167331</v>
      </c>
      <c r="G60" s="142" t="e">
        <f t="shared" si="53"/>
        <v>#DIV/0!</v>
      </c>
      <c r="H60" s="142" t="e">
        <f t="shared" si="53"/>
        <v>#DIV/0!</v>
      </c>
      <c r="I60" s="142" t="e">
        <f t="shared" si="53"/>
        <v>#DIV/0!</v>
      </c>
      <c r="J60" s="142" t="e">
        <f t="shared" si="53"/>
        <v>#DIV/0!</v>
      </c>
      <c r="K60" s="142" t="e">
        <f t="shared" si="53"/>
        <v>#DIV/0!</v>
      </c>
      <c r="L60" s="142" t="e">
        <f t="shared" si="53"/>
        <v>#DIV/0!</v>
      </c>
      <c r="M60" s="142" t="e">
        <f t="shared" si="53"/>
        <v>#DIV/0!</v>
      </c>
      <c r="N60" s="142" t="e">
        <f t="shared" si="53"/>
        <v>#DIV/0!</v>
      </c>
      <c r="O60" s="143">
        <f t="shared" si="53"/>
        <v>101.35999876423047</v>
      </c>
      <c r="R60" s="143" t="s">
        <v>14</v>
      </c>
      <c r="S60" s="171">
        <f t="shared" si="54"/>
        <v>86.074835126007869</v>
      </c>
      <c r="T60" s="142">
        <f>+T37/T26*100</f>
        <v>87.243019969611808</v>
      </c>
      <c r="U60" s="142">
        <f>+U37/U26*100</f>
        <v>88.509850193710633</v>
      </c>
      <c r="V60" s="142">
        <f>+V37/V26*100</f>
        <v>91.624516769557786</v>
      </c>
      <c r="W60" s="142" t="e">
        <f t="shared" ref="W60:AB60" si="55">W37/W26*100</f>
        <v>#DIV/0!</v>
      </c>
      <c r="X60" s="142" t="e">
        <f t="shared" si="55"/>
        <v>#DIV/0!</v>
      </c>
      <c r="Y60" s="142" t="e">
        <f t="shared" si="55"/>
        <v>#DIV/0!</v>
      </c>
      <c r="Z60" s="142" t="e">
        <f t="shared" si="55"/>
        <v>#DIV/0!</v>
      </c>
      <c r="AA60" s="142" t="e">
        <f t="shared" si="55"/>
        <v>#DIV/0!</v>
      </c>
      <c r="AB60" s="142" t="e">
        <f t="shared" si="55"/>
        <v>#DIV/0!</v>
      </c>
      <c r="AC60" s="142" t="e">
        <f>+AC37/AC26*100</f>
        <v>#DIV/0!</v>
      </c>
      <c r="AD60" s="142" t="e">
        <f>AD37/AD26*100</f>
        <v>#DIV/0!</v>
      </c>
      <c r="AE60" s="143">
        <f>AE37/AE26*100</f>
        <v>88.183198924880486</v>
      </c>
    </row>
    <row r="63" spans="2:31" x14ac:dyDescent="0.25">
      <c r="B63" s="341" t="s">
        <v>42</v>
      </c>
      <c r="R63" s="341" t="s">
        <v>42</v>
      </c>
    </row>
    <row r="64" spans="2:31" x14ac:dyDescent="0.25">
      <c r="B64" s="162"/>
      <c r="R64" s="162"/>
    </row>
    <row r="65" spans="2:31" x14ac:dyDescent="0.25">
      <c r="B65" s="170" t="s">
        <v>26</v>
      </c>
      <c r="C65" s="178" t="s">
        <v>2</v>
      </c>
      <c r="D65" s="146" t="s">
        <v>3</v>
      </c>
      <c r="E65" s="146" t="s">
        <v>4</v>
      </c>
      <c r="F65" s="146" t="s">
        <v>5</v>
      </c>
      <c r="G65" s="146" t="s">
        <v>6</v>
      </c>
      <c r="H65" s="146" t="s">
        <v>7</v>
      </c>
      <c r="I65" s="146" t="s">
        <v>8</v>
      </c>
      <c r="J65" s="146" t="s">
        <v>9</v>
      </c>
      <c r="K65" s="146" t="s">
        <v>10</v>
      </c>
      <c r="L65" s="146" t="s">
        <v>11</v>
      </c>
      <c r="M65" s="146" t="s">
        <v>12</v>
      </c>
      <c r="N65" s="146" t="s">
        <v>13</v>
      </c>
      <c r="O65" s="147" t="s">
        <v>14</v>
      </c>
      <c r="R65" s="170" t="s">
        <v>26</v>
      </c>
      <c r="S65" s="178" t="s">
        <v>2</v>
      </c>
      <c r="T65" s="146" t="s">
        <v>3</v>
      </c>
      <c r="U65" s="146" t="s">
        <v>4</v>
      </c>
      <c r="V65" s="146" t="s">
        <v>5</v>
      </c>
      <c r="W65" s="146" t="s">
        <v>6</v>
      </c>
      <c r="X65" s="146" t="s">
        <v>7</v>
      </c>
      <c r="Y65" s="146" t="s">
        <v>8</v>
      </c>
      <c r="Z65" s="146" t="s">
        <v>9</v>
      </c>
      <c r="AA65" s="146" t="s">
        <v>10</v>
      </c>
      <c r="AB65" s="146" t="s">
        <v>11</v>
      </c>
      <c r="AC65" s="146" t="s">
        <v>12</v>
      </c>
      <c r="AD65" s="146" t="s">
        <v>13</v>
      </c>
      <c r="AE65" s="147" t="s">
        <v>14</v>
      </c>
    </row>
    <row r="66" spans="2:31" x14ac:dyDescent="0.25">
      <c r="B66" s="341" t="s">
        <v>17</v>
      </c>
      <c r="C66" s="169">
        <f t="shared" ref="C66:O68" si="56">+C42/C20*100</f>
        <v>12.75239596820375</v>
      </c>
      <c r="D66" s="98">
        <f t="shared" si="56"/>
        <v>12.823476114083283</v>
      </c>
      <c r="E66" s="98">
        <f t="shared" si="56"/>
        <v>12.92457565257585</v>
      </c>
      <c r="F66" s="98">
        <f t="shared" si="56"/>
        <v>12.795111530619243</v>
      </c>
      <c r="G66" s="98" t="e">
        <f t="shared" si="56"/>
        <v>#DIV/0!</v>
      </c>
      <c r="H66" s="98" t="e">
        <f t="shared" si="56"/>
        <v>#DIV/0!</v>
      </c>
      <c r="I66" s="98" t="e">
        <f t="shared" si="56"/>
        <v>#DIV/0!</v>
      </c>
      <c r="J66" s="98" t="e">
        <f t="shared" si="56"/>
        <v>#DIV/0!</v>
      </c>
      <c r="K66" s="98" t="e">
        <f t="shared" si="56"/>
        <v>#DIV/0!</v>
      </c>
      <c r="L66" s="98" t="e">
        <f t="shared" si="56"/>
        <v>#DIV/0!</v>
      </c>
      <c r="M66" s="98" t="e">
        <f t="shared" si="56"/>
        <v>#DIV/0!</v>
      </c>
      <c r="N66" s="98" t="e">
        <f t="shared" si="56"/>
        <v>#DIV/0!</v>
      </c>
      <c r="O66" s="148">
        <f t="shared" si="56"/>
        <v>12.82469383907161</v>
      </c>
      <c r="R66" s="115" t="str">
        <f>+B66</f>
        <v>Residencial</v>
      </c>
      <c r="S66" s="98">
        <f t="shared" ref="S66:AE68" si="57">+S42/S20*100</f>
        <v>11.094584492337264</v>
      </c>
      <c r="T66" s="98">
        <f t="shared" si="57"/>
        <v>11.156424219252454</v>
      </c>
      <c r="U66" s="98">
        <f t="shared" si="57"/>
        <v>11.244380817740991</v>
      </c>
      <c r="V66" s="98">
        <f t="shared" si="57"/>
        <v>11.13174703163874</v>
      </c>
      <c r="W66" s="98" t="e">
        <f t="shared" si="57"/>
        <v>#DIV/0!</v>
      </c>
      <c r="X66" s="98" t="e">
        <f t="shared" si="57"/>
        <v>#DIV/0!</v>
      </c>
      <c r="Y66" s="98" t="e">
        <f t="shared" si="57"/>
        <v>#DIV/0!</v>
      </c>
      <c r="Z66" s="98" t="e">
        <f t="shared" si="57"/>
        <v>#DIV/0!</v>
      </c>
      <c r="AA66" s="98" t="e">
        <f t="shared" si="57"/>
        <v>#DIV/0!</v>
      </c>
      <c r="AB66" s="98" t="e">
        <f t="shared" si="57"/>
        <v>#DIV/0!</v>
      </c>
      <c r="AC66" s="98" t="e">
        <f t="shared" si="57"/>
        <v>#DIV/0!</v>
      </c>
      <c r="AD66" s="98" t="e">
        <f t="shared" si="57"/>
        <v>#DIV/0!</v>
      </c>
      <c r="AE66" s="148">
        <f>+AE42/AE20*100</f>
        <v>11.157483639992302</v>
      </c>
    </row>
    <row r="67" spans="2:31" x14ac:dyDescent="0.25">
      <c r="B67" s="341" t="s">
        <v>18</v>
      </c>
      <c r="C67" s="169">
        <f t="shared" si="56"/>
        <v>19.771890462509926</v>
      </c>
      <c r="D67" s="98">
        <f t="shared" si="56"/>
        <v>19.843061215645854</v>
      </c>
      <c r="E67" s="98">
        <f t="shared" si="56"/>
        <v>20.012879198626983</v>
      </c>
      <c r="F67" s="98">
        <f t="shared" si="56"/>
        <v>20.578605980970938</v>
      </c>
      <c r="G67" s="98" t="e">
        <f t="shared" si="56"/>
        <v>#DIV/0!</v>
      </c>
      <c r="H67" s="98" t="e">
        <f t="shared" si="56"/>
        <v>#DIV/0!</v>
      </c>
      <c r="I67" s="98" t="e">
        <f t="shared" si="56"/>
        <v>#DIV/0!</v>
      </c>
      <c r="J67" s="98" t="e">
        <f t="shared" si="56"/>
        <v>#DIV/0!</v>
      </c>
      <c r="K67" s="98" t="e">
        <f t="shared" si="56"/>
        <v>#DIV/0!</v>
      </c>
      <c r="L67" s="98" t="e">
        <f t="shared" si="56"/>
        <v>#DIV/0!</v>
      </c>
      <c r="M67" s="98" t="e">
        <f t="shared" si="56"/>
        <v>#DIV/0!</v>
      </c>
      <c r="N67" s="98" t="e">
        <f t="shared" si="56"/>
        <v>#DIV/0!</v>
      </c>
      <c r="O67" s="148">
        <f t="shared" si="56"/>
        <v>20.029855077599969</v>
      </c>
      <c r="R67" s="115" t="str">
        <f t="shared" ref="R67:R71" si="58">+B67</f>
        <v>General</v>
      </c>
      <c r="S67" s="98">
        <f t="shared" si="57"/>
        <v>17.201544702383636</v>
      </c>
      <c r="T67" s="98">
        <f t="shared" si="57"/>
        <v>17.263463257611892</v>
      </c>
      <c r="U67" s="98">
        <f t="shared" si="57"/>
        <v>17.411204902805476</v>
      </c>
      <c r="V67" s="98">
        <f t="shared" si="57"/>
        <v>17.903387203444716</v>
      </c>
      <c r="W67" s="98" t="e">
        <f t="shared" si="57"/>
        <v>#DIV/0!</v>
      </c>
      <c r="X67" s="98" t="e">
        <f t="shared" si="57"/>
        <v>#DIV/0!</v>
      </c>
      <c r="Y67" s="98" t="e">
        <f t="shared" si="57"/>
        <v>#DIV/0!</v>
      </c>
      <c r="Z67" s="98" t="e">
        <f t="shared" si="57"/>
        <v>#DIV/0!</v>
      </c>
      <c r="AA67" s="98" t="e">
        <f t="shared" si="57"/>
        <v>#DIV/0!</v>
      </c>
      <c r="AB67" s="98" t="e">
        <f t="shared" si="57"/>
        <v>#DIV/0!</v>
      </c>
      <c r="AC67" s="98" t="e">
        <f t="shared" si="57"/>
        <v>#DIV/0!</v>
      </c>
      <c r="AD67" s="98" t="e">
        <f t="shared" si="57"/>
        <v>#DIV/0!</v>
      </c>
      <c r="AE67" s="148">
        <f>+AE43/AE21*100</f>
        <v>17.425973917511971</v>
      </c>
    </row>
    <row r="68" spans="2:31" x14ac:dyDescent="0.25">
      <c r="B68" s="341" t="s">
        <v>19</v>
      </c>
      <c r="C68" s="169">
        <f t="shared" si="56"/>
        <v>10.421544785487526</v>
      </c>
      <c r="D68" s="98">
        <f t="shared" si="56"/>
        <v>10.884496194912629</v>
      </c>
      <c r="E68" s="98">
        <f t="shared" si="56"/>
        <v>11.42847893761232</v>
      </c>
      <c r="F68" s="98">
        <f t="shared" si="56"/>
        <v>14.484462594868882</v>
      </c>
      <c r="G68" s="98" t="e">
        <f t="shared" si="56"/>
        <v>#DIV/0!</v>
      </c>
      <c r="H68" s="98" t="e">
        <f t="shared" si="56"/>
        <v>#DIV/0!</v>
      </c>
      <c r="I68" s="98" t="e">
        <f t="shared" si="56"/>
        <v>#DIV/0!</v>
      </c>
      <c r="J68" s="98" t="e">
        <f t="shared" si="56"/>
        <v>#DIV/0!</v>
      </c>
      <c r="K68" s="98" t="e">
        <f t="shared" si="56"/>
        <v>#DIV/0!</v>
      </c>
      <c r="L68" s="98" t="e">
        <f t="shared" si="56"/>
        <v>#DIV/0!</v>
      </c>
      <c r="M68" s="98" t="e">
        <f t="shared" si="56"/>
        <v>#DIV/0!</v>
      </c>
      <c r="N68" s="98" t="e">
        <f t="shared" si="56"/>
        <v>#DIV/0!</v>
      </c>
      <c r="O68" s="148">
        <f t="shared" si="56"/>
        <v>11.709323958622321</v>
      </c>
      <c r="R68" s="115" t="str">
        <f t="shared" si="58"/>
        <v>Industrial</v>
      </c>
      <c r="S68" s="98">
        <f t="shared" si="57"/>
        <v>9.0667439633741473</v>
      </c>
      <c r="T68" s="98">
        <f t="shared" si="57"/>
        <v>9.4695116895739879</v>
      </c>
      <c r="U68" s="98">
        <f t="shared" si="57"/>
        <v>9.9427766757227189</v>
      </c>
      <c r="V68" s="98">
        <f t="shared" si="57"/>
        <v>12.601482457535928</v>
      </c>
      <c r="W68" s="98" t="e">
        <f t="shared" si="57"/>
        <v>#DIV/0!</v>
      </c>
      <c r="X68" s="98" t="e">
        <f t="shared" si="57"/>
        <v>#DIV/0!</v>
      </c>
      <c r="Y68" s="98" t="e">
        <f t="shared" si="57"/>
        <v>#DIV/0!</v>
      </c>
      <c r="Z68" s="98" t="e">
        <f t="shared" si="57"/>
        <v>#DIV/0!</v>
      </c>
      <c r="AA68" s="98" t="e">
        <f t="shared" si="57"/>
        <v>#DIV/0!</v>
      </c>
      <c r="AB68" s="98" t="e">
        <f t="shared" si="57"/>
        <v>#DIV/0!</v>
      </c>
      <c r="AC68" s="98" t="e">
        <f t="shared" si="57"/>
        <v>#DIV/0!</v>
      </c>
      <c r="AD68" s="98" t="e">
        <f t="shared" si="57"/>
        <v>#DIV/0!</v>
      </c>
      <c r="AE68" s="148">
        <f t="shared" si="57"/>
        <v>10.18711184400142</v>
      </c>
    </row>
    <row r="69" spans="2:31" x14ac:dyDescent="0.25">
      <c r="B69" s="341" t="s">
        <v>20</v>
      </c>
      <c r="C69" s="169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148"/>
      <c r="R69" s="115" t="str">
        <f t="shared" si="58"/>
        <v>Mineria</v>
      </c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148"/>
    </row>
    <row r="70" spans="2:31" x14ac:dyDescent="0.25">
      <c r="B70" s="341" t="s">
        <v>121</v>
      </c>
      <c r="C70" s="169">
        <f>+C47/C25*100</f>
        <v>9.568290336939226</v>
      </c>
      <c r="D70" s="98">
        <f t="shared" ref="C70:O72" si="59">+D46/D24*100</f>
        <v>17.140805457016693</v>
      </c>
      <c r="E70" s="98">
        <f t="shared" si="59"/>
        <v>17.298852615423712</v>
      </c>
      <c r="F70" s="98">
        <f t="shared" si="59"/>
        <v>17.413797823548364</v>
      </c>
      <c r="G70" s="98" t="e">
        <f t="shared" si="59"/>
        <v>#DIV/0!</v>
      </c>
      <c r="H70" s="98" t="e">
        <f t="shared" si="59"/>
        <v>#DIV/0!</v>
      </c>
      <c r="I70" s="98" t="e">
        <f t="shared" si="59"/>
        <v>#DIV/0!</v>
      </c>
      <c r="J70" s="98" t="e">
        <f t="shared" si="59"/>
        <v>#DIV/0!</v>
      </c>
      <c r="K70" s="98" t="e">
        <f t="shared" si="59"/>
        <v>#DIV/0!</v>
      </c>
      <c r="L70" s="98" t="e">
        <f t="shared" si="59"/>
        <v>#DIV/0!</v>
      </c>
      <c r="M70" s="98" t="e">
        <f t="shared" si="59"/>
        <v>#DIV/0!</v>
      </c>
      <c r="N70" s="98" t="e">
        <f t="shared" si="59"/>
        <v>#DIV/0!</v>
      </c>
      <c r="O70" s="148">
        <f t="shared" si="59"/>
        <v>17.227615902036924</v>
      </c>
      <c r="R70" s="115" t="str">
        <f t="shared" si="58"/>
        <v>A.Público</v>
      </c>
      <c r="S70" s="98">
        <f t="shared" ref="S70:AE72" si="60">+S46/S24*100</f>
        <v>14.83751065939323</v>
      </c>
      <c r="T70" s="98">
        <f t="shared" si="60"/>
        <v>14.912500747604524</v>
      </c>
      <c r="U70" s="98">
        <f t="shared" si="60"/>
        <v>15.050001775418631</v>
      </c>
      <c r="V70" s="98">
        <f t="shared" si="60"/>
        <v>15.150004106487078</v>
      </c>
      <c r="W70" s="98" t="e">
        <f t="shared" si="60"/>
        <v>#DIV/0!</v>
      </c>
      <c r="X70" s="98" t="e">
        <f t="shared" si="60"/>
        <v>#DIV/0!</v>
      </c>
      <c r="Y70" s="98" t="e">
        <f t="shared" si="60"/>
        <v>#DIV/0!</v>
      </c>
      <c r="Z70" s="98" t="e">
        <f t="shared" si="60"/>
        <v>#DIV/0!</v>
      </c>
      <c r="AA70" s="98" t="e">
        <f t="shared" si="60"/>
        <v>#DIV/0!</v>
      </c>
      <c r="AB70" s="98" t="e">
        <f t="shared" si="60"/>
        <v>#DIV/0!</v>
      </c>
      <c r="AC70" s="98" t="e">
        <f t="shared" si="60"/>
        <v>#DIV/0!</v>
      </c>
      <c r="AD70" s="98" t="e">
        <f t="shared" si="60"/>
        <v>#DIV/0!</v>
      </c>
      <c r="AE70" s="148">
        <f t="shared" si="60"/>
        <v>14.988025834772126</v>
      </c>
    </row>
    <row r="71" spans="2:31" x14ac:dyDescent="0.25">
      <c r="B71" s="341" t="s">
        <v>22</v>
      </c>
      <c r="C71" s="98">
        <f t="shared" si="59"/>
        <v>9.568290336939226</v>
      </c>
      <c r="D71" s="98">
        <f t="shared" si="59"/>
        <v>10.324115825889656</v>
      </c>
      <c r="E71" s="98">
        <f t="shared" si="59"/>
        <v>10.695345214320568</v>
      </c>
      <c r="F71" s="98">
        <f t="shared" si="59"/>
        <v>13.848643445021139</v>
      </c>
      <c r="G71" s="98" t="e">
        <f t="shared" si="59"/>
        <v>#DIV/0!</v>
      </c>
      <c r="H71" s="98" t="e">
        <f t="shared" si="59"/>
        <v>#DIV/0!</v>
      </c>
      <c r="I71" s="98" t="e">
        <f t="shared" si="59"/>
        <v>#DIV/0!</v>
      </c>
      <c r="J71" s="98" t="e">
        <f t="shared" si="59"/>
        <v>#DIV/0!</v>
      </c>
      <c r="K71" s="98" t="e">
        <f t="shared" si="59"/>
        <v>#DIV/0!</v>
      </c>
      <c r="L71" s="98" t="e">
        <f t="shared" si="59"/>
        <v>#DIV/0!</v>
      </c>
      <c r="M71" s="98" t="e">
        <f t="shared" si="59"/>
        <v>#DIV/0!</v>
      </c>
      <c r="N71" s="98" t="e">
        <f t="shared" si="59"/>
        <v>#DIV/0!</v>
      </c>
      <c r="O71" s="148">
        <f t="shared" si="59"/>
        <v>10.784970230632123</v>
      </c>
      <c r="R71" s="115" t="str">
        <f t="shared" si="58"/>
        <v>Otros</v>
      </c>
      <c r="S71" s="98">
        <f t="shared" si="60"/>
        <v>8.3244125931371258</v>
      </c>
      <c r="T71" s="98">
        <f t="shared" si="60"/>
        <v>8.9819807685240018</v>
      </c>
      <c r="U71" s="98">
        <f t="shared" si="60"/>
        <v>9.3049503364588926</v>
      </c>
      <c r="V71" s="98">
        <f t="shared" si="60"/>
        <v>12.048319797168389</v>
      </c>
      <c r="W71" s="98" t="e">
        <f t="shared" si="60"/>
        <v>#DIV/0!</v>
      </c>
      <c r="X71" s="98" t="e">
        <f t="shared" si="60"/>
        <v>#DIV/0!</v>
      </c>
      <c r="Y71" s="98" t="e">
        <f t="shared" si="60"/>
        <v>#DIV/0!</v>
      </c>
      <c r="Z71" s="98" t="e">
        <f t="shared" si="60"/>
        <v>#DIV/0!</v>
      </c>
      <c r="AA71" s="98" t="e">
        <f t="shared" si="60"/>
        <v>#DIV/0!</v>
      </c>
      <c r="AB71" s="98" t="e">
        <f t="shared" si="60"/>
        <v>#DIV/0!</v>
      </c>
      <c r="AC71" s="98" t="e">
        <f t="shared" si="60"/>
        <v>#DIV/0!</v>
      </c>
      <c r="AD71" s="98" t="e">
        <f t="shared" si="60"/>
        <v>#DIV/0!</v>
      </c>
      <c r="AE71" s="148">
        <f t="shared" si="60"/>
        <v>9.3829241006499444</v>
      </c>
    </row>
    <row r="72" spans="2:31" x14ac:dyDescent="0.25">
      <c r="B72" s="143"/>
      <c r="C72" s="149">
        <f>+C48/C26*100</f>
        <v>14.215027600410865</v>
      </c>
      <c r="D72" s="142">
        <f t="shared" si="59"/>
        <v>14.407950186552352</v>
      </c>
      <c r="E72" s="142">
        <f t="shared" si="59"/>
        <v>14.61716379206478</v>
      </c>
      <c r="F72" s="142">
        <f t="shared" si="59"/>
        <v>15.131542602978895</v>
      </c>
      <c r="G72" s="142" t="e">
        <f t="shared" si="59"/>
        <v>#DIV/0!</v>
      </c>
      <c r="H72" s="142" t="e">
        <f t="shared" si="59"/>
        <v>#DIV/0!</v>
      </c>
      <c r="I72" s="142" t="e">
        <f t="shared" si="59"/>
        <v>#DIV/0!</v>
      </c>
      <c r="J72" s="142" t="e">
        <f t="shared" si="59"/>
        <v>#DIV/0!</v>
      </c>
      <c r="K72" s="142" t="e">
        <f t="shared" si="59"/>
        <v>#DIV/0!</v>
      </c>
      <c r="L72" s="142" t="e">
        <f t="shared" si="59"/>
        <v>#DIV/0!</v>
      </c>
      <c r="M72" s="142" t="e">
        <f t="shared" si="59"/>
        <v>#DIV/0!</v>
      </c>
      <c r="N72" s="142" t="e">
        <f t="shared" si="59"/>
        <v>#DIV/0!</v>
      </c>
      <c r="O72" s="143">
        <f t="shared" si="59"/>
        <v>14.563218213251506</v>
      </c>
      <c r="R72" s="143"/>
      <c r="S72" s="171">
        <f t="shared" si="60"/>
        <v>12.367074012357454</v>
      </c>
      <c r="T72" s="151">
        <f t="shared" si="60"/>
        <v>12.534916662300546</v>
      </c>
      <c r="U72" s="151">
        <f t="shared" si="60"/>
        <v>12.716932499096353</v>
      </c>
      <c r="V72" s="151">
        <f>+V48/V26*100</f>
        <v>13.164442064591638</v>
      </c>
      <c r="W72" s="151" t="e">
        <f t="shared" si="60"/>
        <v>#DIV/0!</v>
      </c>
      <c r="X72" s="151" t="e">
        <f t="shared" si="60"/>
        <v>#DIV/0!</v>
      </c>
      <c r="Y72" s="151" t="e">
        <f t="shared" si="60"/>
        <v>#DIV/0!</v>
      </c>
      <c r="Z72" s="151" t="e">
        <f t="shared" si="60"/>
        <v>#DIV/0!</v>
      </c>
      <c r="AA72" s="151" t="e">
        <f t="shared" si="60"/>
        <v>#DIV/0!</v>
      </c>
      <c r="AB72" s="151" t="e">
        <f t="shared" si="60"/>
        <v>#DIV/0!</v>
      </c>
      <c r="AC72" s="151" t="e">
        <f t="shared" si="60"/>
        <v>#DIV/0!</v>
      </c>
      <c r="AD72" s="151" t="e">
        <f t="shared" si="60"/>
        <v>#DIV/0!</v>
      </c>
      <c r="AE72" s="118">
        <f>+AE48/AE26*100</f>
        <v>12.669999845528809</v>
      </c>
    </row>
    <row r="75" spans="2:31" x14ac:dyDescent="0.25">
      <c r="B75" s="150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R75" s="150" t="s">
        <v>43</v>
      </c>
      <c r="S75" s="118">
        <f t="shared" ref="S75:AD76" si="61">+C75</f>
        <v>0</v>
      </c>
      <c r="T75" s="118">
        <f t="shared" si="61"/>
        <v>0</v>
      </c>
      <c r="U75" s="118">
        <f t="shared" si="61"/>
        <v>0</v>
      </c>
      <c r="V75" s="118">
        <f t="shared" si="61"/>
        <v>0</v>
      </c>
      <c r="W75" s="118">
        <f t="shared" si="61"/>
        <v>0</v>
      </c>
      <c r="X75" s="118">
        <f t="shared" si="61"/>
        <v>0</v>
      </c>
      <c r="Y75" s="118">
        <f t="shared" si="61"/>
        <v>0</v>
      </c>
      <c r="Z75" s="118">
        <f t="shared" si="61"/>
        <v>0</v>
      </c>
      <c r="AA75" s="118">
        <f t="shared" si="61"/>
        <v>0</v>
      </c>
      <c r="AB75" s="118">
        <f t="shared" si="61"/>
        <v>0</v>
      </c>
      <c r="AC75" s="118">
        <f t="shared" si="61"/>
        <v>0</v>
      </c>
      <c r="AD75" s="118">
        <f t="shared" si="61"/>
        <v>0</v>
      </c>
    </row>
    <row r="76" spans="2:31" x14ac:dyDescent="0.25">
      <c r="B76" s="150" t="s">
        <v>37</v>
      </c>
      <c r="C76" s="118">
        <v>6.96</v>
      </c>
      <c r="D76" s="118">
        <v>6.96</v>
      </c>
      <c r="E76" s="118">
        <v>6.96</v>
      </c>
      <c r="F76" s="118">
        <v>6.96</v>
      </c>
      <c r="G76" s="118">
        <v>6.96</v>
      </c>
      <c r="H76" s="118">
        <v>6.96</v>
      </c>
      <c r="I76" s="118">
        <v>6.96</v>
      </c>
      <c r="J76" s="118">
        <v>6.96</v>
      </c>
      <c r="K76" s="118">
        <v>6.96</v>
      </c>
      <c r="L76" s="118">
        <v>6.96</v>
      </c>
      <c r="M76" s="118">
        <v>6.96</v>
      </c>
      <c r="N76" s="118">
        <v>6.96</v>
      </c>
      <c r="R76" s="150" t="s">
        <v>37</v>
      </c>
      <c r="S76" s="118">
        <f t="shared" si="61"/>
        <v>6.96</v>
      </c>
      <c r="T76" s="118">
        <f t="shared" si="61"/>
        <v>6.96</v>
      </c>
      <c r="U76" s="118">
        <f t="shared" si="61"/>
        <v>6.96</v>
      </c>
      <c r="V76" s="118">
        <f t="shared" si="61"/>
        <v>6.96</v>
      </c>
      <c r="W76" s="118">
        <f t="shared" si="61"/>
        <v>6.96</v>
      </c>
      <c r="X76" s="118">
        <f t="shared" si="61"/>
        <v>6.96</v>
      </c>
      <c r="Y76" s="118">
        <f t="shared" si="61"/>
        <v>6.96</v>
      </c>
      <c r="Z76" s="118">
        <f t="shared" si="61"/>
        <v>6.96</v>
      </c>
      <c r="AA76" s="118">
        <f t="shared" si="61"/>
        <v>6.96</v>
      </c>
      <c r="AB76" s="118">
        <f t="shared" si="61"/>
        <v>6.96</v>
      </c>
      <c r="AC76" s="118">
        <f t="shared" si="61"/>
        <v>6.96</v>
      </c>
      <c r="AD76" s="118">
        <f t="shared" si="61"/>
        <v>6.96</v>
      </c>
    </row>
    <row r="77" spans="2:31" x14ac:dyDescent="0.25">
      <c r="B77" s="95" t="s">
        <v>38</v>
      </c>
    </row>
  </sheetData>
  <mergeCells count="4">
    <mergeCell ref="B2:F2"/>
    <mergeCell ref="R2:V2"/>
    <mergeCell ref="R3:V3"/>
    <mergeCell ref="R4:V4"/>
  </mergeCells>
  <conditionalFormatting sqref="N16 N27 N29:N30 I1:N8 N18:N19 I38:N45 I49:N65361">
    <cfRule type="containsText" dxfId="106" priority="21" stopIfTrue="1" operator="containsText" text="*">
      <formula>NOT(ISERROR(SEARCH("*",I1)))</formula>
    </cfRule>
  </conditionalFormatting>
  <conditionalFormatting sqref="C1:H8 C38:H45 C46:N47 C49:H65361 N17:O17 N28:O28 N31:N33 N20:N22 C9:N11 C13:N14 C24:N25 C16:M22 C35:N36 C27:M33">
    <cfRule type="containsText" dxfId="105" priority="19" stopIfTrue="1" operator="containsText" text="*">
      <formula>NOT(ISERROR(SEARCH("*",C1)))</formula>
    </cfRule>
    <cfRule type="containsText" priority="20" stopIfTrue="1" operator="containsText" text="*">
      <formula>NOT(ISERROR(SEARCH("*",C1)))</formula>
    </cfRule>
  </conditionalFormatting>
  <conditionalFormatting sqref="I48:N48">
    <cfRule type="containsText" dxfId="104" priority="12" stopIfTrue="1" operator="containsText" text="*">
      <formula>NOT(ISERROR(SEARCH("*",I48)))</formula>
    </cfRule>
  </conditionalFormatting>
  <conditionalFormatting sqref="C48:H48">
    <cfRule type="containsText" dxfId="103" priority="10" stopIfTrue="1" operator="containsText" text="*">
      <formula>NOT(ISERROR(SEARCH("*",C48)))</formula>
    </cfRule>
    <cfRule type="containsText" priority="11" stopIfTrue="1" operator="containsText" text="*">
      <formula>NOT(ISERROR(SEARCH("*",C48)))</formula>
    </cfRule>
  </conditionalFormatting>
  <conditionalFormatting sqref="C37:N37">
    <cfRule type="containsText" dxfId="102" priority="7" stopIfTrue="1" operator="containsText" text="*">
      <formula>NOT(ISERROR(SEARCH("*",C37)))</formula>
    </cfRule>
    <cfRule type="containsText" priority="8" stopIfTrue="1" operator="containsText" text="*">
      <formula>NOT(ISERROR(SEARCH("*",C37)))</formula>
    </cfRule>
  </conditionalFormatting>
  <conditionalFormatting sqref="C26:N26">
    <cfRule type="containsText" dxfId="101" priority="4" stopIfTrue="1" operator="containsText" text="*">
      <formula>NOT(ISERROR(SEARCH("*",C26)))</formula>
    </cfRule>
    <cfRule type="containsText" priority="5" stopIfTrue="1" operator="containsText" text="*">
      <formula>NOT(ISERROR(SEARCH("*",C26)))</formula>
    </cfRule>
  </conditionalFormatting>
  <conditionalFormatting sqref="C15:N15">
    <cfRule type="containsText" dxfId="100" priority="1" stopIfTrue="1" operator="containsText" text="*">
      <formula>NOT(ISERROR(SEARCH("*",C15)))</formula>
    </cfRule>
    <cfRule type="containsText" priority="2" stopIfTrue="1" operator="containsText" text="*">
      <formula>NOT(ISERROR(SEARCH("*",C15)))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G77"/>
  <sheetViews>
    <sheetView showGridLines="0" topLeftCell="A5" zoomScale="70" zoomScaleNormal="70" workbookViewId="0">
      <selection activeCell="H22" sqref="H22"/>
    </sheetView>
  </sheetViews>
  <sheetFormatPr baseColWidth="10" defaultRowHeight="15.75" x14ac:dyDescent="0.25"/>
  <cols>
    <col min="1" max="1" width="2.42578125" style="95" customWidth="1"/>
    <col min="2" max="2" width="20.140625" style="95" customWidth="1"/>
    <col min="3" max="12" width="13.42578125" style="95" customWidth="1"/>
    <col min="13" max="13" width="13.140625" style="95" customWidth="1"/>
    <col min="14" max="14" width="13.7109375" style="95" customWidth="1"/>
    <col min="15" max="15" width="16.42578125" style="95" bestFit="1" customWidth="1"/>
    <col min="16" max="16" width="3.7109375" style="95" customWidth="1"/>
    <col min="17" max="17" width="4.140625" style="95" customWidth="1"/>
    <col min="18" max="18" width="33.5703125" style="95" customWidth="1"/>
    <col min="19" max="24" width="14.5703125" style="95" bestFit="1" customWidth="1"/>
    <col min="25" max="25" width="13.85546875" style="95" customWidth="1"/>
    <col min="26" max="26" width="14.7109375" style="95" customWidth="1"/>
    <col min="27" max="29" width="12.42578125" style="95" customWidth="1"/>
    <col min="30" max="30" width="13.28515625" style="95" bestFit="1" customWidth="1"/>
    <col min="31" max="31" width="15.5703125" style="95" bestFit="1" customWidth="1"/>
    <col min="32" max="32" width="11.7109375" style="95" bestFit="1" customWidth="1"/>
    <col min="33" max="256" width="11.42578125" style="95"/>
    <col min="257" max="257" width="2.42578125" style="95" customWidth="1"/>
    <col min="258" max="258" width="40" style="95" customWidth="1"/>
    <col min="259" max="268" width="13.42578125" style="95" customWidth="1"/>
    <col min="269" max="269" width="13.140625" style="95" customWidth="1"/>
    <col min="270" max="270" width="13.7109375" style="95" customWidth="1"/>
    <col min="271" max="271" width="12.7109375" style="95" customWidth="1"/>
    <col min="272" max="272" width="3.7109375" style="95" customWidth="1"/>
    <col min="273" max="273" width="4.140625" style="95" customWidth="1"/>
    <col min="274" max="274" width="33.5703125" style="95" customWidth="1"/>
    <col min="275" max="275" width="12.5703125" style="95" bestFit="1" customWidth="1"/>
    <col min="276" max="276" width="13.5703125" style="95" bestFit="1" customWidth="1"/>
    <col min="277" max="278" width="12.5703125" style="95" bestFit="1" customWidth="1"/>
    <col min="279" max="280" width="12.42578125" style="95" bestFit="1" customWidth="1"/>
    <col min="281" max="281" width="13.85546875" style="95" customWidth="1"/>
    <col min="282" max="285" width="12.42578125" style="95" customWidth="1"/>
    <col min="286" max="286" width="11.5703125" style="95" bestFit="1" customWidth="1"/>
    <col min="287" max="287" width="15.140625" style="95" bestFit="1" customWidth="1"/>
    <col min="288" max="512" width="11.42578125" style="95"/>
    <col min="513" max="513" width="2.42578125" style="95" customWidth="1"/>
    <col min="514" max="514" width="40" style="95" customWidth="1"/>
    <col min="515" max="524" width="13.42578125" style="95" customWidth="1"/>
    <col min="525" max="525" width="13.140625" style="95" customWidth="1"/>
    <col min="526" max="526" width="13.7109375" style="95" customWidth="1"/>
    <col min="527" max="527" width="12.7109375" style="95" customWidth="1"/>
    <col min="528" max="528" width="3.7109375" style="95" customWidth="1"/>
    <col min="529" max="529" width="4.140625" style="95" customWidth="1"/>
    <col min="530" max="530" width="33.5703125" style="95" customWidth="1"/>
    <col min="531" max="531" width="12.5703125" style="95" bestFit="1" customWidth="1"/>
    <col min="532" max="532" width="13.5703125" style="95" bestFit="1" customWidth="1"/>
    <col min="533" max="534" width="12.5703125" style="95" bestFit="1" customWidth="1"/>
    <col min="535" max="536" width="12.42578125" style="95" bestFit="1" customWidth="1"/>
    <col min="537" max="537" width="13.85546875" style="95" customWidth="1"/>
    <col min="538" max="541" width="12.42578125" style="95" customWidth="1"/>
    <col min="542" max="542" width="11.5703125" style="95" bestFit="1" customWidth="1"/>
    <col min="543" max="543" width="15.140625" style="95" bestFit="1" customWidth="1"/>
    <col min="544" max="768" width="11.42578125" style="95"/>
    <col min="769" max="769" width="2.42578125" style="95" customWidth="1"/>
    <col min="770" max="770" width="40" style="95" customWidth="1"/>
    <col min="771" max="780" width="13.42578125" style="95" customWidth="1"/>
    <col min="781" max="781" width="13.140625" style="95" customWidth="1"/>
    <col min="782" max="782" width="13.7109375" style="95" customWidth="1"/>
    <col min="783" max="783" width="12.7109375" style="95" customWidth="1"/>
    <col min="784" max="784" width="3.7109375" style="95" customWidth="1"/>
    <col min="785" max="785" width="4.140625" style="95" customWidth="1"/>
    <col min="786" max="786" width="33.5703125" style="95" customWidth="1"/>
    <col min="787" max="787" width="12.5703125" style="95" bestFit="1" customWidth="1"/>
    <col min="788" max="788" width="13.5703125" style="95" bestFit="1" customWidth="1"/>
    <col min="789" max="790" width="12.5703125" style="95" bestFit="1" customWidth="1"/>
    <col min="791" max="792" width="12.42578125" style="95" bestFit="1" customWidth="1"/>
    <col min="793" max="793" width="13.85546875" style="95" customWidth="1"/>
    <col min="794" max="797" width="12.42578125" style="95" customWidth="1"/>
    <col min="798" max="798" width="11.5703125" style="95" bestFit="1" customWidth="1"/>
    <col min="799" max="799" width="15.140625" style="95" bestFit="1" customWidth="1"/>
    <col min="800" max="1024" width="11.42578125" style="95"/>
    <col min="1025" max="1025" width="2.42578125" style="95" customWidth="1"/>
    <col min="1026" max="1026" width="40" style="95" customWidth="1"/>
    <col min="1027" max="1036" width="13.42578125" style="95" customWidth="1"/>
    <col min="1037" max="1037" width="13.140625" style="95" customWidth="1"/>
    <col min="1038" max="1038" width="13.7109375" style="95" customWidth="1"/>
    <col min="1039" max="1039" width="12.7109375" style="95" customWidth="1"/>
    <col min="1040" max="1040" width="3.7109375" style="95" customWidth="1"/>
    <col min="1041" max="1041" width="4.140625" style="95" customWidth="1"/>
    <col min="1042" max="1042" width="33.5703125" style="95" customWidth="1"/>
    <col min="1043" max="1043" width="12.5703125" style="95" bestFit="1" customWidth="1"/>
    <col min="1044" max="1044" width="13.5703125" style="95" bestFit="1" customWidth="1"/>
    <col min="1045" max="1046" width="12.5703125" style="95" bestFit="1" customWidth="1"/>
    <col min="1047" max="1048" width="12.42578125" style="95" bestFit="1" customWidth="1"/>
    <col min="1049" max="1049" width="13.85546875" style="95" customWidth="1"/>
    <col min="1050" max="1053" width="12.42578125" style="95" customWidth="1"/>
    <col min="1054" max="1054" width="11.5703125" style="95" bestFit="1" customWidth="1"/>
    <col min="1055" max="1055" width="15.140625" style="95" bestFit="1" customWidth="1"/>
    <col min="1056" max="1280" width="11.42578125" style="95"/>
    <col min="1281" max="1281" width="2.42578125" style="95" customWidth="1"/>
    <col min="1282" max="1282" width="40" style="95" customWidth="1"/>
    <col min="1283" max="1292" width="13.42578125" style="95" customWidth="1"/>
    <col min="1293" max="1293" width="13.140625" style="95" customWidth="1"/>
    <col min="1294" max="1294" width="13.7109375" style="95" customWidth="1"/>
    <col min="1295" max="1295" width="12.7109375" style="95" customWidth="1"/>
    <col min="1296" max="1296" width="3.7109375" style="95" customWidth="1"/>
    <col min="1297" max="1297" width="4.140625" style="95" customWidth="1"/>
    <col min="1298" max="1298" width="33.5703125" style="95" customWidth="1"/>
    <col min="1299" max="1299" width="12.5703125" style="95" bestFit="1" customWidth="1"/>
    <col min="1300" max="1300" width="13.5703125" style="95" bestFit="1" customWidth="1"/>
    <col min="1301" max="1302" width="12.5703125" style="95" bestFit="1" customWidth="1"/>
    <col min="1303" max="1304" width="12.42578125" style="95" bestFit="1" customWidth="1"/>
    <col min="1305" max="1305" width="13.85546875" style="95" customWidth="1"/>
    <col min="1306" max="1309" width="12.42578125" style="95" customWidth="1"/>
    <col min="1310" max="1310" width="11.5703125" style="95" bestFit="1" customWidth="1"/>
    <col min="1311" max="1311" width="15.140625" style="95" bestFit="1" customWidth="1"/>
    <col min="1312" max="1536" width="11.42578125" style="95"/>
    <col min="1537" max="1537" width="2.42578125" style="95" customWidth="1"/>
    <col min="1538" max="1538" width="40" style="95" customWidth="1"/>
    <col min="1539" max="1548" width="13.42578125" style="95" customWidth="1"/>
    <col min="1549" max="1549" width="13.140625" style="95" customWidth="1"/>
    <col min="1550" max="1550" width="13.7109375" style="95" customWidth="1"/>
    <col min="1551" max="1551" width="12.7109375" style="95" customWidth="1"/>
    <col min="1552" max="1552" width="3.7109375" style="95" customWidth="1"/>
    <col min="1553" max="1553" width="4.140625" style="95" customWidth="1"/>
    <col min="1554" max="1554" width="33.5703125" style="95" customWidth="1"/>
    <col min="1555" max="1555" width="12.5703125" style="95" bestFit="1" customWidth="1"/>
    <col min="1556" max="1556" width="13.5703125" style="95" bestFit="1" customWidth="1"/>
    <col min="1557" max="1558" width="12.5703125" style="95" bestFit="1" customWidth="1"/>
    <col min="1559" max="1560" width="12.42578125" style="95" bestFit="1" customWidth="1"/>
    <col min="1561" max="1561" width="13.85546875" style="95" customWidth="1"/>
    <col min="1562" max="1565" width="12.42578125" style="95" customWidth="1"/>
    <col min="1566" max="1566" width="11.5703125" style="95" bestFit="1" customWidth="1"/>
    <col min="1567" max="1567" width="15.140625" style="95" bestFit="1" customWidth="1"/>
    <col min="1568" max="1792" width="11.42578125" style="95"/>
    <col min="1793" max="1793" width="2.42578125" style="95" customWidth="1"/>
    <col min="1794" max="1794" width="40" style="95" customWidth="1"/>
    <col min="1795" max="1804" width="13.42578125" style="95" customWidth="1"/>
    <col min="1805" max="1805" width="13.140625" style="95" customWidth="1"/>
    <col min="1806" max="1806" width="13.7109375" style="95" customWidth="1"/>
    <col min="1807" max="1807" width="12.7109375" style="95" customWidth="1"/>
    <col min="1808" max="1808" width="3.7109375" style="95" customWidth="1"/>
    <col min="1809" max="1809" width="4.140625" style="95" customWidth="1"/>
    <col min="1810" max="1810" width="33.5703125" style="95" customWidth="1"/>
    <col min="1811" max="1811" width="12.5703125" style="95" bestFit="1" customWidth="1"/>
    <col min="1812" max="1812" width="13.5703125" style="95" bestFit="1" customWidth="1"/>
    <col min="1813" max="1814" width="12.5703125" style="95" bestFit="1" customWidth="1"/>
    <col min="1815" max="1816" width="12.42578125" style="95" bestFit="1" customWidth="1"/>
    <col min="1817" max="1817" width="13.85546875" style="95" customWidth="1"/>
    <col min="1818" max="1821" width="12.42578125" style="95" customWidth="1"/>
    <col min="1822" max="1822" width="11.5703125" style="95" bestFit="1" customWidth="1"/>
    <col min="1823" max="1823" width="15.140625" style="95" bestFit="1" customWidth="1"/>
    <col min="1824" max="2048" width="11.42578125" style="95"/>
    <col min="2049" max="2049" width="2.42578125" style="95" customWidth="1"/>
    <col min="2050" max="2050" width="40" style="95" customWidth="1"/>
    <col min="2051" max="2060" width="13.42578125" style="95" customWidth="1"/>
    <col min="2061" max="2061" width="13.140625" style="95" customWidth="1"/>
    <col min="2062" max="2062" width="13.7109375" style="95" customWidth="1"/>
    <col min="2063" max="2063" width="12.7109375" style="95" customWidth="1"/>
    <col min="2064" max="2064" width="3.7109375" style="95" customWidth="1"/>
    <col min="2065" max="2065" width="4.140625" style="95" customWidth="1"/>
    <col min="2066" max="2066" width="33.5703125" style="95" customWidth="1"/>
    <col min="2067" max="2067" width="12.5703125" style="95" bestFit="1" customWidth="1"/>
    <col min="2068" max="2068" width="13.5703125" style="95" bestFit="1" customWidth="1"/>
    <col min="2069" max="2070" width="12.5703125" style="95" bestFit="1" customWidth="1"/>
    <col min="2071" max="2072" width="12.42578125" style="95" bestFit="1" customWidth="1"/>
    <col min="2073" max="2073" width="13.85546875" style="95" customWidth="1"/>
    <col min="2074" max="2077" width="12.42578125" style="95" customWidth="1"/>
    <col min="2078" max="2078" width="11.5703125" style="95" bestFit="1" customWidth="1"/>
    <col min="2079" max="2079" width="15.140625" style="95" bestFit="1" customWidth="1"/>
    <col min="2080" max="2304" width="11.42578125" style="95"/>
    <col min="2305" max="2305" width="2.42578125" style="95" customWidth="1"/>
    <col min="2306" max="2306" width="40" style="95" customWidth="1"/>
    <col min="2307" max="2316" width="13.42578125" style="95" customWidth="1"/>
    <col min="2317" max="2317" width="13.140625" style="95" customWidth="1"/>
    <col min="2318" max="2318" width="13.7109375" style="95" customWidth="1"/>
    <col min="2319" max="2319" width="12.7109375" style="95" customWidth="1"/>
    <col min="2320" max="2320" width="3.7109375" style="95" customWidth="1"/>
    <col min="2321" max="2321" width="4.140625" style="95" customWidth="1"/>
    <col min="2322" max="2322" width="33.5703125" style="95" customWidth="1"/>
    <col min="2323" max="2323" width="12.5703125" style="95" bestFit="1" customWidth="1"/>
    <col min="2324" max="2324" width="13.5703125" style="95" bestFit="1" customWidth="1"/>
    <col min="2325" max="2326" width="12.5703125" style="95" bestFit="1" customWidth="1"/>
    <col min="2327" max="2328" width="12.42578125" style="95" bestFit="1" customWidth="1"/>
    <col min="2329" max="2329" width="13.85546875" style="95" customWidth="1"/>
    <col min="2330" max="2333" width="12.42578125" style="95" customWidth="1"/>
    <col min="2334" max="2334" width="11.5703125" style="95" bestFit="1" customWidth="1"/>
    <col min="2335" max="2335" width="15.140625" style="95" bestFit="1" customWidth="1"/>
    <col min="2336" max="2560" width="11.42578125" style="95"/>
    <col min="2561" max="2561" width="2.42578125" style="95" customWidth="1"/>
    <col min="2562" max="2562" width="40" style="95" customWidth="1"/>
    <col min="2563" max="2572" width="13.42578125" style="95" customWidth="1"/>
    <col min="2573" max="2573" width="13.140625" style="95" customWidth="1"/>
    <col min="2574" max="2574" width="13.7109375" style="95" customWidth="1"/>
    <col min="2575" max="2575" width="12.7109375" style="95" customWidth="1"/>
    <col min="2576" max="2576" width="3.7109375" style="95" customWidth="1"/>
    <col min="2577" max="2577" width="4.140625" style="95" customWidth="1"/>
    <col min="2578" max="2578" width="33.5703125" style="95" customWidth="1"/>
    <col min="2579" max="2579" width="12.5703125" style="95" bestFit="1" customWidth="1"/>
    <col min="2580" max="2580" width="13.5703125" style="95" bestFit="1" customWidth="1"/>
    <col min="2581" max="2582" width="12.5703125" style="95" bestFit="1" customWidth="1"/>
    <col min="2583" max="2584" width="12.42578125" style="95" bestFit="1" customWidth="1"/>
    <col min="2585" max="2585" width="13.85546875" style="95" customWidth="1"/>
    <col min="2586" max="2589" width="12.42578125" style="95" customWidth="1"/>
    <col min="2590" max="2590" width="11.5703125" style="95" bestFit="1" customWidth="1"/>
    <col min="2591" max="2591" width="15.140625" style="95" bestFit="1" customWidth="1"/>
    <col min="2592" max="2816" width="11.42578125" style="95"/>
    <col min="2817" max="2817" width="2.42578125" style="95" customWidth="1"/>
    <col min="2818" max="2818" width="40" style="95" customWidth="1"/>
    <col min="2819" max="2828" width="13.42578125" style="95" customWidth="1"/>
    <col min="2829" max="2829" width="13.140625" style="95" customWidth="1"/>
    <col min="2830" max="2830" width="13.7109375" style="95" customWidth="1"/>
    <col min="2831" max="2831" width="12.7109375" style="95" customWidth="1"/>
    <col min="2832" max="2832" width="3.7109375" style="95" customWidth="1"/>
    <col min="2833" max="2833" width="4.140625" style="95" customWidth="1"/>
    <col min="2834" max="2834" width="33.5703125" style="95" customWidth="1"/>
    <col min="2835" max="2835" width="12.5703125" style="95" bestFit="1" customWidth="1"/>
    <col min="2836" max="2836" width="13.5703125" style="95" bestFit="1" customWidth="1"/>
    <col min="2837" max="2838" width="12.5703125" style="95" bestFit="1" customWidth="1"/>
    <col min="2839" max="2840" width="12.42578125" style="95" bestFit="1" customWidth="1"/>
    <col min="2841" max="2841" width="13.85546875" style="95" customWidth="1"/>
    <col min="2842" max="2845" width="12.42578125" style="95" customWidth="1"/>
    <col min="2846" max="2846" width="11.5703125" style="95" bestFit="1" customWidth="1"/>
    <col min="2847" max="2847" width="15.140625" style="95" bestFit="1" customWidth="1"/>
    <col min="2848" max="3072" width="11.42578125" style="95"/>
    <col min="3073" max="3073" width="2.42578125" style="95" customWidth="1"/>
    <col min="3074" max="3074" width="40" style="95" customWidth="1"/>
    <col min="3075" max="3084" width="13.42578125" style="95" customWidth="1"/>
    <col min="3085" max="3085" width="13.140625" style="95" customWidth="1"/>
    <col min="3086" max="3086" width="13.7109375" style="95" customWidth="1"/>
    <col min="3087" max="3087" width="12.7109375" style="95" customWidth="1"/>
    <col min="3088" max="3088" width="3.7109375" style="95" customWidth="1"/>
    <col min="3089" max="3089" width="4.140625" style="95" customWidth="1"/>
    <col min="3090" max="3090" width="33.5703125" style="95" customWidth="1"/>
    <col min="3091" max="3091" width="12.5703125" style="95" bestFit="1" customWidth="1"/>
    <col min="3092" max="3092" width="13.5703125" style="95" bestFit="1" customWidth="1"/>
    <col min="3093" max="3094" width="12.5703125" style="95" bestFit="1" customWidth="1"/>
    <col min="3095" max="3096" width="12.42578125" style="95" bestFit="1" customWidth="1"/>
    <col min="3097" max="3097" width="13.85546875" style="95" customWidth="1"/>
    <col min="3098" max="3101" width="12.42578125" style="95" customWidth="1"/>
    <col min="3102" max="3102" width="11.5703125" style="95" bestFit="1" customWidth="1"/>
    <col min="3103" max="3103" width="15.140625" style="95" bestFit="1" customWidth="1"/>
    <col min="3104" max="3328" width="11.42578125" style="95"/>
    <col min="3329" max="3329" width="2.42578125" style="95" customWidth="1"/>
    <col min="3330" max="3330" width="40" style="95" customWidth="1"/>
    <col min="3331" max="3340" width="13.42578125" style="95" customWidth="1"/>
    <col min="3341" max="3341" width="13.140625" style="95" customWidth="1"/>
    <col min="3342" max="3342" width="13.7109375" style="95" customWidth="1"/>
    <col min="3343" max="3343" width="12.7109375" style="95" customWidth="1"/>
    <col min="3344" max="3344" width="3.7109375" style="95" customWidth="1"/>
    <col min="3345" max="3345" width="4.140625" style="95" customWidth="1"/>
    <col min="3346" max="3346" width="33.5703125" style="95" customWidth="1"/>
    <col min="3347" max="3347" width="12.5703125" style="95" bestFit="1" customWidth="1"/>
    <col min="3348" max="3348" width="13.5703125" style="95" bestFit="1" customWidth="1"/>
    <col min="3349" max="3350" width="12.5703125" style="95" bestFit="1" customWidth="1"/>
    <col min="3351" max="3352" width="12.42578125" style="95" bestFit="1" customWidth="1"/>
    <col min="3353" max="3353" width="13.85546875" style="95" customWidth="1"/>
    <col min="3354" max="3357" width="12.42578125" style="95" customWidth="1"/>
    <col min="3358" max="3358" width="11.5703125" style="95" bestFit="1" customWidth="1"/>
    <col min="3359" max="3359" width="15.140625" style="95" bestFit="1" customWidth="1"/>
    <col min="3360" max="3584" width="11.42578125" style="95"/>
    <col min="3585" max="3585" width="2.42578125" style="95" customWidth="1"/>
    <col min="3586" max="3586" width="40" style="95" customWidth="1"/>
    <col min="3587" max="3596" width="13.42578125" style="95" customWidth="1"/>
    <col min="3597" max="3597" width="13.140625" style="95" customWidth="1"/>
    <col min="3598" max="3598" width="13.7109375" style="95" customWidth="1"/>
    <col min="3599" max="3599" width="12.7109375" style="95" customWidth="1"/>
    <col min="3600" max="3600" width="3.7109375" style="95" customWidth="1"/>
    <col min="3601" max="3601" width="4.140625" style="95" customWidth="1"/>
    <col min="3602" max="3602" width="33.5703125" style="95" customWidth="1"/>
    <col min="3603" max="3603" width="12.5703125" style="95" bestFit="1" customWidth="1"/>
    <col min="3604" max="3604" width="13.5703125" style="95" bestFit="1" customWidth="1"/>
    <col min="3605" max="3606" width="12.5703125" style="95" bestFit="1" customWidth="1"/>
    <col min="3607" max="3608" width="12.42578125" style="95" bestFit="1" customWidth="1"/>
    <col min="3609" max="3609" width="13.85546875" style="95" customWidth="1"/>
    <col min="3610" max="3613" width="12.42578125" style="95" customWidth="1"/>
    <col min="3614" max="3614" width="11.5703125" style="95" bestFit="1" customWidth="1"/>
    <col min="3615" max="3615" width="15.140625" style="95" bestFit="1" customWidth="1"/>
    <col min="3616" max="3840" width="11.42578125" style="95"/>
    <col min="3841" max="3841" width="2.42578125" style="95" customWidth="1"/>
    <col min="3842" max="3842" width="40" style="95" customWidth="1"/>
    <col min="3843" max="3852" width="13.42578125" style="95" customWidth="1"/>
    <col min="3853" max="3853" width="13.140625" style="95" customWidth="1"/>
    <col min="3854" max="3854" width="13.7109375" style="95" customWidth="1"/>
    <col min="3855" max="3855" width="12.7109375" style="95" customWidth="1"/>
    <col min="3856" max="3856" width="3.7109375" style="95" customWidth="1"/>
    <col min="3857" max="3857" width="4.140625" style="95" customWidth="1"/>
    <col min="3858" max="3858" width="33.5703125" style="95" customWidth="1"/>
    <col min="3859" max="3859" width="12.5703125" style="95" bestFit="1" customWidth="1"/>
    <col min="3860" max="3860" width="13.5703125" style="95" bestFit="1" customWidth="1"/>
    <col min="3861" max="3862" width="12.5703125" style="95" bestFit="1" customWidth="1"/>
    <col min="3863" max="3864" width="12.42578125" style="95" bestFit="1" customWidth="1"/>
    <col min="3865" max="3865" width="13.85546875" style="95" customWidth="1"/>
    <col min="3866" max="3869" width="12.42578125" style="95" customWidth="1"/>
    <col min="3870" max="3870" width="11.5703125" style="95" bestFit="1" customWidth="1"/>
    <col min="3871" max="3871" width="15.140625" style="95" bestFit="1" customWidth="1"/>
    <col min="3872" max="4096" width="11.42578125" style="95"/>
    <col min="4097" max="4097" width="2.42578125" style="95" customWidth="1"/>
    <col min="4098" max="4098" width="40" style="95" customWidth="1"/>
    <col min="4099" max="4108" width="13.42578125" style="95" customWidth="1"/>
    <col min="4109" max="4109" width="13.140625" style="95" customWidth="1"/>
    <col min="4110" max="4110" width="13.7109375" style="95" customWidth="1"/>
    <col min="4111" max="4111" width="12.7109375" style="95" customWidth="1"/>
    <col min="4112" max="4112" width="3.7109375" style="95" customWidth="1"/>
    <col min="4113" max="4113" width="4.140625" style="95" customWidth="1"/>
    <col min="4114" max="4114" width="33.5703125" style="95" customWidth="1"/>
    <col min="4115" max="4115" width="12.5703125" style="95" bestFit="1" customWidth="1"/>
    <col min="4116" max="4116" width="13.5703125" style="95" bestFit="1" customWidth="1"/>
    <col min="4117" max="4118" width="12.5703125" style="95" bestFit="1" customWidth="1"/>
    <col min="4119" max="4120" width="12.42578125" style="95" bestFit="1" customWidth="1"/>
    <col min="4121" max="4121" width="13.85546875" style="95" customWidth="1"/>
    <col min="4122" max="4125" width="12.42578125" style="95" customWidth="1"/>
    <col min="4126" max="4126" width="11.5703125" style="95" bestFit="1" customWidth="1"/>
    <col min="4127" max="4127" width="15.140625" style="95" bestFit="1" customWidth="1"/>
    <col min="4128" max="4352" width="11.42578125" style="95"/>
    <col min="4353" max="4353" width="2.42578125" style="95" customWidth="1"/>
    <col min="4354" max="4354" width="40" style="95" customWidth="1"/>
    <col min="4355" max="4364" width="13.42578125" style="95" customWidth="1"/>
    <col min="4365" max="4365" width="13.140625" style="95" customWidth="1"/>
    <col min="4366" max="4366" width="13.7109375" style="95" customWidth="1"/>
    <col min="4367" max="4367" width="12.7109375" style="95" customWidth="1"/>
    <col min="4368" max="4368" width="3.7109375" style="95" customWidth="1"/>
    <col min="4369" max="4369" width="4.140625" style="95" customWidth="1"/>
    <col min="4370" max="4370" width="33.5703125" style="95" customWidth="1"/>
    <col min="4371" max="4371" width="12.5703125" style="95" bestFit="1" customWidth="1"/>
    <col min="4372" max="4372" width="13.5703125" style="95" bestFit="1" customWidth="1"/>
    <col min="4373" max="4374" width="12.5703125" style="95" bestFit="1" customWidth="1"/>
    <col min="4375" max="4376" width="12.42578125" style="95" bestFit="1" customWidth="1"/>
    <col min="4377" max="4377" width="13.85546875" style="95" customWidth="1"/>
    <col min="4378" max="4381" width="12.42578125" style="95" customWidth="1"/>
    <col min="4382" max="4382" width="11.5703125" style="95" bestFit="1" customWidth="1"/>
    <col min="4383" max="4383" width="15.140625" style="95" bestFit="1" customWidth="1"/>
    <col min="4384" max="4608" width="11.42578125" style="95"/>
    <col min="4609" max="4609" width="2.42578125" style="95" customWidth="1"/>
    <col min="4610" max="4610" width="40" style="95" customWidth="1"/>
    <col min="4611" max="4620" width="13.42578125" style="95" customWidth="1"/>
    <col min="4621" max="4621" width="13.140625" style="95" customWidth="1"/>
    <col min="4622" max="4622" width="13.7109375" style="95" customWidth="1"/>
    <col min="4623" max="4623" width="12.7109375" style="95" customWidth="1"/>
    <col min="4624" max="4624" width="3.7109375" style="95" customWidth="1"/>
    <col min="4625" max="4625" width="4.140625" style="95" customWidth="1"/>
    <col min="4626" max="4626" width="33.5703125" style="95" customWidth="1"/>
    <col min="4627" max="4627" width="12.5703125" style="95" bestFit="1" customWidth="1"/>
    <col min="4628" max="4628" width="13.5703125" style="95" bestFit="1" customWidth="1"/>
    <col min="4629" max="4630" width="12.5703125" style="95" bestFit="1" customWidth="1"/>
    <col min="4631" max="4632" width="12.42578125" style="95" bestFit="1" customWidth="1"/>
    <col min="4633" max="4633" width="13.85546875" style="95" customWidth="1"/>
    <col min="4634" max="4637" width="12.42578125" style="95" customWidth="1"/>
    <col min="4638" max="4638" width="11.5703125" style="95" bestFit="1" customWidth="1"/>
    <col min="4639" max="4639" width="15.140625" style="95" bestFit="1" customWidth="1"/>
    <col min="4640" max="4864" width="11.42578125" style="95"/>
    <col min="4865" max="4865" width="2.42578125" style="95" customWidth="1"/>
    <col min="4866" max="4866" width="40" style="95" customWidth="1"/>
    <col min="4867" max="4876" width="13.42578125" style="95" customWidth="1"/>
    <col min="4877" max="4877" width="13.140625" style="95" customWidth="1"/>
    <col min="4878" max="4878" width="13.7109375" style="95" customWidth="1"/>
    <col min="4879" max="4879" width="12.7109375" style="95" customWidth="1"/>
    <col min="4880" max="4880" width="3.7109375" style="95" customWidth="1"/>
    <col min="4881" max="4881" width="4.140625" style="95" customWidth="1"/>
    <col min="4882" max="4882" width="33.5703125" style="95" customWidth="1"/>
    <col min="4883" max="4883" width="12.5703125" style="95" bestFit="1" customWidth="1"/>
    <col min="4884" max="4884" width="13.5703125" style="95" bestFit="1" customWidth="1"/>
    <col min="4885" max="4886" width="12.5703125" style="95" bestFit="1" customWidth="1"/>
    <col min="4887" max="4888" width="12.42578125" style="95" bestFit="1" customWidth="1"/>
    <col min="4889" max="4889" width="13.85546875" style="95" customWidth="1"/>
    <col min="4890" max="4893" width="12.42578125" style="95" customWidth="1"/>
    <col min="4894" max="4894" width="11.5703125" style="95" bestFit="1" customWidth="1"/>
    <col min="4895" max="4895" width="15.140625" style="95" bestFit="1" customWidth="1"/>
    <col min="4896" max="5120" width="11.42578125" style="95"/>
    <col min="5121" max="5121" width="2.42578125" style="95" customWidth="1"/>
    <col min="5122" max="5122" width="40" style="95" customWidth="1"/>
    <col min="5123" max="5132" width="13.42578125" style="95" customWidth="1"/>
    <col min="5133" max="5133" width="13.140625" style="95" customWidth="1"/>
    <col min="5134" max="5134" width="13.7109375" style="95" customWidth="1"/>
    <col min="5135" max="5135" width="12.7109375" style="95" customWidth="1"/>
    <col min="5136" max="5136" width="3.7109375" style="95" customWidth="1"/>
    <col min="5137" max="5137" width="4.140625" style="95" customWidth="1"/>
    <col min="5138" max="5138" width="33.5703125" style="95" customWidth="1"/>
    <col min="5139" max="5139" width="12.5703125" style="95" bestFit="1" customWidth="1"/>
    <col min="5140" max="5140" width="13.5703125" style="95" bestFit="1" customWidth="1"/>
    <col min="5141" max="5142" width="12.5703125" style="95" bestFit="1" customWidth="1"/>
    <col min="5143" max="5144" width="12.42578125" style="95" bestFit="1" customWidth="1"/>
    <col min="5145" max="5145" width="13.85546875" style="95" customWidth="1"/>
    <col min="5146" max="5149" width="12.42578125" style="95" customWidth="1"/>
    <col min="5150" max="5150" width="11.5703125" style="95" bestFit="1" customWidth="1"/>
    <col min="5151" max="5151" width="15.140625" style="95" bestFit="1" customWidth="1"/>
    <col min="5152" max="5376" width="11.42578125" style="95"/>
    <col min="5377" max="5377" width="2.42578125" style="95" customWidth="1"/>
    <col min="5378" max="5378" width="40" style="95" customWidth="1"/>
    <col min="5379" max="5388" width="13.42578125" style="95" customWidth="1"/>
    <col min="5389" max="5389" width="13.140625" style="95" customWidth="1"/>
    <col min="5390" max="5390" width="13.7109375" style="95" customWidth="1"/>
    <col min="5391" max="5391" width="12.7109375" style="95" customWidth="1"/>
    <col min="5392" max="5392" width="3.7109375" style="95" customWidth="1"/>
    <col min="5393" max="5393" width="4.140625" style="95" customWidth="1"/>
    <col min="5394" max="5394" width="33.5703125" style="95" customWidth="1"/>
    <col min="5395" max="5395" width="12.5703125" style="95" bestFit="1" customWidth="1"/>
    <col min="5396" max="5396" width="13.5703125" style="95" bestFit="1" customWidth="1"/>
    <col min="5397" max="5398" width="12.5703125" style="95" bestFit="1" customWidth="1"/>
    <col min="5399" max="5400" width="12.42578125" style="95" bestFit="1" customWidth="1"/>
    <col min="5401" max="5401" width="13.85546875" style="95" customWidth="1"/>
    <col min="5402" max="5405" width="12.42578125" style="95" customWidth="1"/>
    <col min="5406" max="5406" width="11.5703125" style="95" bestFit="1" customWidth="1"/>
    <col min="5407" max="5407" width="15.140625" style="95" bestFit="1" customWidth="1"/>
    <col min="5408" max="5632" width="11.42578125" style="95"/>
    <col min="5633" max="5633" width="2.42578125" style="95" customWidth="1"/>
    <col min="5634" max="5634" width="40" style="95" customWidth="1"/>
    <col min="5635" max="5644" width="13.42578125" style="95" customWidth="1"/>
    <col min="5645" max="5645" width="13.140625" style="95" customWidth="1"/>
    <col min="5646" max="5646" width="13.7109375" style="95" customWidth="1"/>
    <col min="5647" max="5647" width="12.7109375" style="95" customWidth="1"/>
    <col min="5648" max="5648" width="3.7109375" style="95" customWidth="1"/>
    <col min="5649" max="5649" width="4.140625" style="95" customWidth="1"/>
    <col min="5650" max="5650" width="33.5703125" style="95" customWidth="1"/>
    <col min="5651" max="5651" width="12.5703125" style="95" bestFit="1" customWidth="1"/>
    <col min="5652" max="5652" width="13.5703125" style="95" bestFit="1" customWidth="1"/>
    <col min="5653" max="5654" width="12.5703125" style="95" bestFit="1" customWidth="1"/>
    <col min="5655" max="5656" width="12.42578125" style="95" bestFit="1" customWidth="1"/>
    <col min="5657" max="5657" width="13.85546875" style="95" customWidth="1"/>
    <col min="5658" max="5661" width="12.42578125" style="95" customWidth="1"/>
    <col min="5662" max="5662" width="11.5703125" style="95" bestFit="1" customWidth="1"/>
    <col min="5663" max="5663" width="15.140625" style="95" bestFit="1" customWidth="1"/>
    <col min="5664" max="5888" width="11.42578125" style="95"/>
    <col min="5889" max="5889" width="2.42578125" style="95" customWidth="1"/>
    <col min="5890" max="5890" width="40" style="95" customWidth="1"/>
    <col min="5891" max="5900" width="13.42578125" style="95" customWidth="1"/>
    <col min="5901" max="5901" width="13.140625" style="95" customWidth="1"/>
    <col min="5902" max="5902" width="13.7109375" style="95" customWidth="1"/>
    <col min="5903" max="5903" width="12.7109375" style="95" customWidth="1"/>
    <col min="5904" max="5904" width="3.7109375" style="95" customWidth="1"/>
    <col min="5905" max="5905" width="4.140625" style="95" customWidth="1"/>
    <col min="5906" max="5906" width="33.5703125" style="95" customWidth="1"/>
    <col min="5907" max="5907" width="12.5703125" style="95" bestFit="1" customWidth="1"/>
    <col min="5908" max="5908" width="13.5703125" style="95" bestFit="1" customWidth="1"/>
    <col min="5909" max="5910" width="12.5703125" style="95" bestFit="1" customWidth="1"/>
    <col min="5911" max="5912" width="12.42578125" style="95" bestFit="1" customWidth="1"/>
    <col min="5913" max="5913" width="13.85546875" style="95" customWidth="1"/>
    <col min="5914" max="5917" width="12.42578125" style="95" customWidth="1"/>
    <col min="5918" max="5918" width="11.5703125" style="95" bestFit="1" customWidth="1"/>
    <col min="5919" max="5919" width="15.140625" style="95" bestFit="1" customWidth="1"/>
    <col min="5920" max="6144" width="11.42578125" style="95"/>
    <col min="6145" max="6145" width="2.42578125" style="95" customWidth="1"/>
    <col min="6146" max="6146" width="40" style="95" customWidth="1"/>
    <col min="6147" max="6156" width="13.42578125" style="95" customWidth="1"/>
    <col min="6157" max="6157" width="13.140625" style="95" customWidth="1"/>
    <col min="6158" max="6158" width="13.7109375" style="95" customWidth="1"/>
    <col min="6159" max="6159" width="12.7109375" style="95" customWidth="1"/>
    <col min="6160" max="6160" width="3.7109375" style="95" customWidth="1"/>
    <col min="6161" max="6161" width="4.140625" style="95" customWidth="1"/>
    <col min="6162" max="6162" width="33.5703125" style="95" customWidth="1"/>
    <col min="6163" max="6163" width="12.5703125" style="95" bestFit="1" customWidth="1"/>
    <col min="6164" max="6164" width="13.5703125" style="95" bestFit="1" customWidth="1"/>
    <col min="6165" max="6166" width="12.5703125" style="95" bestFit="1" customWidth="1"/>
    <col min="6167" max="6168" width="12.42578125" style="95" bestFit="1" customWidth="1"/>
    <col min="6169" max="6169" width="13.85546875" style="95" customWidth="1"/>
    <col min="6170" max="6173" width="12.42578125" style="95" customWidth="1"/>
    <col min="6174" max="6174" width="11.5703125" style="95" bestFit="1" customWidth="1"/>
    <col min="6175" max="6175" width="15.140625" style="95" bestFit="1" customWidth="1"/>
    <col min="6176" max="6400" width="11.42578125" style="95"/>
    <col min="6401" max="6401" width="2.42578125" style="95" customWidth="1"/>
    <col min="6402" max="6402" width="40" style="95" customWidth="1"/>
    <col min="6403" max="6412" width="13.42578125" style="95" customWidth="1"/>
    <col min="6413" max="6413" width="13.140625" style="95" customWidth="1"/>
    <col min="6414" max="6414" width="13.7109375" style="95" customWidth="1"/>
    <col min="6415" max="6415" width="12.7109375" style="95" customWidth="1"/>
    <col min="6416" max="6416" width="3.7109375" style="95" customWidth="1"/>
    <col min="6417" max="6417" width="4.140625" style="95" customWidth="1"/>
    <col min="6418" max="6418" width="33.5703125" style="95" customWidth="1"/>
    <col min="6419" max="6419" width="12.5703125" style="95" bestFit="1" customWidth="1"/>
    <col min="6420" max="6420" width="13.5703125" style="95" bestFit="1" customWidth="1"/>
    <col min="6421" max="6422" width="12.5703125" style="95" bestFit="1" customWidth="1"/>
    <col min="6423" max="6424" width="12.42578125" style="95" bestFit="1" customWidth="1"/>
    <col min="6425" max="6425" width="13.85546875" style="95" customWidth="1"/>
    <col min="6426" max="6429" width="12.42578125" style="95" customWidth="1"/>
    <col min="6430" max="6430" width="11.5703125" style="95" bestFit="1" customWidth="1"/>
    <col min="6431" max="6431" width="15.140625" style="95" bestFit="1" customWidth="1"/>
    <col min="6432" max="6656" width="11.42578125" style="95"/>
    <col min="6657" max="6657" width="2.42578125" style="95" customWidth="1"/>
    <col min="6658" max="6658" width="40" style="95" customWidth="1"/>
    <col min="6659" max="6668" width="13.42578125" style="95" customWidth="1"/>
    <col min="6669" max="6669" width="13.140625" style="95" customWidth="1"/>
    <col min="6670" max="6670" width="13.7109375" style="95" customWidth="1"/>
    <col min="6671" max="6671" width="12.7109375" style="95" customWidth="1"/>
    <col min="6672" max="6672" width="3.7109375" style="95" customWidth="1"/>
    <col min="6673" max="6673" width="4.140625" style="95" customWidth="1"/>
    <col min="6674" max="6674" width="33.5703125" style="95" customWidth="1"/>
    <col min="6675" max="6675" width="12.5703125" style="95" bestFit="1" customWidth="1"/>
    <col min="6676" max="6676" width="13.5703125" style="95" bestFit="1" customWidth="1"/>
    <col min="6677" max="6678" width="12.5703125" style="95" bestFit="1" customWidth="1"/>
    <col min="6679" max="6680" width="12.42578125" style="95" bestFit="1" customWidth="1"/>
    <col min="6681" max="6681" width="13.85546875" style="95" customWidth="1"/>
    <col min="6682" max="6685" width="12.42578125" style="95" customWidth="1"/>
    <col min="6686" max="6686" width="11.5703125" style="95" bestFit="1" customWidth="1"/>
    <col min="6687" max="6687" width="15.140625" style="95" bestFit="1" customWidth="1"/>
    <col min="6688" max="6912" width="11.42578125" style="95"/>
    <col min="6913" max="6913" width="2.42578125" style="95" customWidth="1"/>
    <col min="6914" max="6914" width="40" style="95" customWidth="1"/>
    <col min="6915" max="6924" width="13.42578125" style="95" customWidth="1"/>
    <col min="6925" max="6925" width="13.140625" style="95" customWidth="1"/>
    <col min="6926" max="6926" width="13.7109375" style="95" customWidth="1"/>
    <col min="6927" max="6927" width="12.7109375" style="95" customWidth="1"/>
    <col min="6928" max="6928" width="3.7109375" style="95" customWidth="1"/>
    <col min="6929" max="6929" width="4.140625" style="95" customWidth="1"/>
    <col min="6930" max="6930" width="33.5703125" style="95" customWidth="1"/>
    <col min="6931" max="6931" width="12.5703125" style="95" bestFit="1" customWidth="1"/>
    <col min="6932" max="6932" width="13.5703125" style="95" bestFit="1" customWidth="1"/>
    <col min="6933" max="6934" width="12.5703125" style="95" bestFit="1" customWidth="1"/>
    <col min="6935" max="6936" width="12.42578125" style="95" bestFit="1" customWidth="1"/>
    <col min="6937" max="6937" width="13.85546875" style="95" customWidth="1"/>
    <col min="6938" max="6941" width="12.42578125" style="95" customWidth="1"/>
    <col min="6942" max="6942" width="11.5703125" style="95" bestFit="1" customWidth="1"/>
    <col min="6943" max="6943" width="15.140625" style="95" bestFit="1" customWidth="1"/>
    <col min="6944" max="7168" width="11.42578125" style="95"/>
    <col min="7169" max="7169" width="2.42578125" style="95" customWidth="1"/>
    <col min="7170" max="7170" width="40" style="95" customWidth="1"/>
    <col min="7171" max="7180" width="13.42578125" style="95" customWidth="1"/>
    <col min="7181" max="7181" width="13.140625" style="95" customWidth="1"/>
    <col min="7182" max="7182" width="13.7109375" style="95" customWidth="1"/>
    <col min="7183" max="7183" width="12.7109375" style="95" customWidth="1"/>
    <col min="7184" max="7184" width="3.7109375" style="95" customWidth="1"/>
    <col min="7185" max="7185" width="4.140625" style="95" customWidth="1"/>
    <col min="7186" max="7186" width="33.5703125" style="95" customWidth="1"/>
    <col min="7187" max="7187" width="12.5703125" style="95" bestFit="1" customWidth="1"/>
    <col min="7188" max="7188" width="13.5703125" style="95" bestFit="1" customWidth="1"/>
    <col min="7189" max="7190" width="12.5703125" style="95" bestFit="1" customWidth="1"/>
    <col min="7191" max="7192" width="12.42578125" style="95" bestFit="1" customWidth="1"/>
    <col min="7193" max="7193" width="13.85546875" style="95" customWidth="1"/>
    <col min="7194" max="7197" width="12.42578125" style="95" customWidth="1"/>
    <col min="7198" max="7198" width="11.5703125" style="95" bestFit="1" customWidth="1"/>
    <col min="7199" max="7199" width="15.140625" style="95" bestFit="1" customWidth="1"/>
    <col min="7200" max="7424" width="11.42578125" style="95"/>
    <col min="7425" max="7425" width="2.42578125" style="95" customWidth="1"/>
    <col min="7426" max="7426" width="40" style="95" customWidth="1"/>
    <col min="7427" max="7436" width="13.42578125" style="95" customWidth="1"/>
    <col min="7437" max="7437" width="13.140625" style="95" customWidth="1"/>
    <col min="7438" max="7438" width="13.7109375" style="95" customWidth="1"/>
    <col min="7439" max="7439" width="12.7109375" style="95" customWidth="1"/>
    <col min="7440" max="7440" width="3.7109375" style="95" customWidth="1"/>
    <col min="7441" max="7441" width="4.140625" style="95" customWidth="1"/>
    <col min="7442" max="7442" width="33.5703125" style="95" customWidth="1"/>
    <col min="7443" max="7443" width="12.5703125" style="95" bestFit="1" customWidth="1"/>
    <col min="7444" max="7444" width="13.5703125" style="95" bestFit="1" customWidth="1"/>
    <col min="7445" max="7446" width="12.5703125" style="95" bestFit="1" customWidth="1"/>
    <col min="7447" max="7448" width="12.42578125" style="95" bestFit="1" customWidth="1"/>
    <col min="7449" max="7449" width="13.85546875" style="95" customWidth="1"/>
    <col min="7450" max="7453" width="12.42578125" style="95" customWidth="1"/>
    <col min="7454" max="7454" width="11.5703125" style="95" bestFit="1" customWidth="1"/>
    <col min="7455" max="7455" width="15.140625" style="95" bestFit="1" customWidth="1"/>
    <col min="7456" max="7680" width="11.42578125" style="95"/>
    <col min="7681" max="7681" width="2.42578125" style="95" customWidth="1"/>
    <col min="7682" max="7682" width="40" style="95" customWidth="1"/>
    <col min="7683" max="7692" width="13.42578125" style="95" customWidth="1"/>
    <col min="7693" max="7693" width="13.140625" style="95" customWidth="1"/>
    <col min="7694" max="7694" width="13.7109375" style="95" customWidth="1"/>
    <col min="7695" max="7695" width="12.7109375" style="95" customWidth="1"/>
    <col min="7696" max="7696" width="3.7109375" style="95" customWidth="1"/>
    <col min="7697" max="7697" width="4.140625" style="95" customWidth="1"/>
    <col min="7698" max="7698" width="33.5703125" style="95" customWidth="1"/>
    <col min="7699" max="7699" width="12.5703125" style="95" bestFit="1" customWidth="1"/>
    <col min="7700" max="7700" width="13.5703125" style="95" bestFit="1" customWidth="1"/>
    <col min="7701" max="7702" width="12.5703125" style="95" bestFit="1" customWidth="1"/>
    <col min="7703" max="7704" width="12.42578125" style="95" bestFit="1" customWidth="1"/>
    <col min="7705" max="7705" width="13.85546875" style="95" customWidth="1"/>
    <col min="7706" max="7709" width="12.42578125" style="95" customWidth="1"/>
    <col min="7710" max="7710" width="11.5703125" style="95" bestFit="1" customWidth="1"/>
    <col min="7711" max="7711" width="15.140625" style="95" bestFit="1" customWidth="1"/>
    <col min="7712" max="7936" width="11.42578125" style="95"/>
    <col min="7937" max="7937" width="2.42578125" style="95" customWidth="1"/>
    <col min="7938" max="7938" width="40" style="95" customWidth="1"/>
    <col min="7939" max="7948" width="13.42578125" style="95" customWidth="1"/>
    <col min="7949" max="7949" width="13.140625" style="95" customWidth="1"/>
    <col min="7950" max="7950" width="13.7109375" style="95" customWidth="1"/>
    <col min="7951" max="7951" width="12.7109375" style="95" customWidth="1"/>
    <col min="7952" max="7952" width="3.7109375" style="95" customWidth="1"/>
    <col min="7953" max="7953" width="4.140625" style="95" customWidth="1"/>
    <col min="7954" max="7954" width="33.5703125" style="95" customWidth="1"/>
    <col min="7955" max="7955" width="12.5703125" style="95" bestFit="1" customWidth="1"/>
    <col min="7956" max="7956" width="13.5703125" style="95" bestFit="1" customWidth="1"/>
    <col min="7957" max="7958" width="12.5703125" style="95" bestFit="1" customWidth="1"/>
    <col min="7959" max="7960" width="12.42578125" style="95" bestFit="1" customWidth="1"/>
    <col min="7961" max="7961" width="13.85546875" style="95" customWidth="1"/>
    <col min="7962" max="7965" width="12.42578125" style="95" customWidth="1"/>
    <col min="7966" max="7966" width="11.5703125" style="95" bestFit="1" customWidth="1"/>
    <col min="7967" max="7967" width="15.140625" style="95" bestFit="1" customWidth="1"/>
    <col min="7968" max="8192" width="11.42578125" style="95"/>
    <col min="8193" max="8193" width="2.42578125" style="95" customWidth="1"/>
    <col min="8194" max="8194" width="40" style="95" customWidth="1"/>
    <col min="8195" max="8204" width="13.42578125" style="95" customWidth="1"/>
    <col min="8205" max="8205" width="13.140625" style="95" customWidth="1"/>
    <col min="8206" max="8206" width="13.7109375" style="95" customWidth="1"/>
    <col min="8207" max="8207" width="12.7109375" style="95" customWidth="1"/>
    <col min="8208" max="8208" width="3.7109375" style="95" customWidth="1"/>
    <col min="8209" max="8209" width="4.140625" style="95" customWidth="1"/>
    <col min="8210" max="8210" width="33.5703125" style="95" customWidth="1"/>
    <col min="8211" max="8211" width="12.5703125" style="95" bestFit="1" customWidth="1"/>
    <col min="8212" max="8212" width="13.5703125" style="95" bestFit="1" customWidth="1"/>
    <col min="8213" max="8214" width="12.5703125" style="95" bestFit="1" customWidth="1"/>
    <col min="8215" max="8216" width="12.42578125" style="95" bestFit="1" customWidth="1"/>
    <col min="8217" max="8217" width="13.85546875" style="95" customWidth="1"/>
    <col min="8218" max="8221" width="12.42578125" style="95" customWidth="1"/>
    <col min="8222" max="8222" width="11.5703125" style="95" bestFit="1" customWidth="1"/>
    <col min="8223" max="8223" width="15.140625" style="95" bestFit="1" customWidth="1"/>
    <col min="8224" max="8448" width="11.42578125" style="95"/>
    <col min="8449" max="8449" width="2.42578125" style="95" customWidth="1"/>
    <col min="8450" max="8450" width="40" style="95" customWidth="1"/>
    <col min="8451" max="8460" width="13.42578125" style="95" customWidth="1"/>
    <col min="8461" max="8461" width="13.140625" style="95" customWidth="1"/>
    <col min="8462" max="8462" width="13.7109375" style="95" customWidth="1"/>
    <col min="8463" max="8463" width="12.7109375" style="95" customWidth="1"/>
    <col min="8464" max="8464" width="3.7109375" style="95" customWidth="1"/>
    <col min="8465" max="8465" width="4.140625" style="95" customWidth="1"/>
    <col min="8466" max="8466" width="33.5703125" style="95" customWidth="1"/>
    <col min="8467" max="8467" width="12.5703125" style="95" bestFit="1" customWidth="1"/>
    <col min="8468" max="8468" width="13.5703125" style="95" bestFit="1" customWidth="1"/>
    <col min="8469" max="8470" width="12.5703125" style="95" bestFit="1" customWidth="1"/>
    <col min="8471" max="8472" width="12.42578125" style="95" bestFit="1" customWidth="1"/>
    <col min="8473" max="8473" width="13.85546875" style="95" customWidth="1"/>
    <col min="8474" max="8477" width="12.42578125" style="95" customWidth="1"/>
    <col min="8478" max="8478" width="11.5703125" style="95" bestFit="1" customWidth="1"/>
    <col min="8479" max="8479" width="15.140625" style="95" bestFit="1" customWidth="1"/>
    <col min="8480" max="8704" width="11.42578125" style="95"/>
    <col min="8705" max="8705" width="2.42578125" style="95" customWidth="1"/>
    <col min="8706" max="8706" width="40" style="95" customWidth="1"/>
    <col min="8707" max="8716" width="13.42578125" style="95" customWidth="1"/>
    <col min="8717" max="8717" width="13.140625" style="95" customWidth="1"/>
    <col min="8718" max="8718" width="13.7109375" style="95" customWidth="1"/>
    <col min="8719" max="8719" width="12.7109375" style="95" customWidth="1"/>
    <col min="8720" max="8720" width="3.7109375" style="95" customWidth="1"/>
    <col min="8721" max="8721" width="4.140625" style="95" customWidth="1"/>
    <col min="8722" max="8722" width="33.5703125" style="95" customWidth="1"/>
    <col min="8723" max="8723" width="12.5703125" style="95" bestFit="1" customWidth="1"/>
    <col min="8724" max="8724" width="13.5703125" style="95" bestFit="1" customWidth="1"/>
    <col min="8725" max="8726" width="12.5703125" style="95" bestFit="1" customWidth="1"/>
    <col min="8727" max="8728" width="12.42578125" style="95" bestFit="1" customWidth="1"/>
    <col min="8729" max="8729" width="13.85546875" style="95" customWidth="1"/>
    <col min="8730" max="8733" width="12.42578125" style="95" customWidth="1"/>
    <col min="8734" max="8734" width="11.5703125" style="95" bestFit="1" customWidth="1"/>
    <col min="8735" max="8735" width="15.140625" style="95" bestFit="1" customWidth="1"/>
    <col min="8736" max="8960" width="11.42578125" style="95"/>
    <col min="8961" max="8961" width="2.42578125" style="95" customWidth="1"/>
    <col min="8962" max="8962" width="40" style="95" customWidth="1"/>
    <col min="8963" max="8972" width="13.42578125" style="95" customWidth="1"/>
    <col min="8973" max="8973" width="13.140625" style="95" customWidth="1"/>
    <col min="8974" max="8974" width="13.7109375" style="95" customWidth="1"/>
    <col min="8975" max="8975" width="12.7109375" style="95" customWidth="1"/>
    <col min="8976" max="8976" width="3.7109375" style="95" customWidth="1"/>
    <col min="8977" max="8977" width="4.140625" style="95" customWidth="1"/>
    <col min="8978" max="8978" width="33.5703125" style="95" customWidth="1"/>
    <col min="8979" max="8979" width="12.5703125" style="95" bestFit="1" customWidth="1"/>
    <col min="8980" max="8980" width="13.5703125" style="95" bestFit="1" customWidth="1"/>
    <col min="8981" max="8982" width="12.5703125" style="95" bestFit="1" customWidth="1"/>
    <col min="8983" max="8984" width="12.42578125" style="95" bestFit="1" customWidth="1"/>
    <col min="8985" max="8985" width="13.85546875" style="95" customWidth="1"/>
    <col min="8986" max="8989" width="12.42578125" style="95" customWidth="1"/>
    <col min="8990" max="8990" width="11.5703125" style="95" bestFit="1" customWidth="1"/>
    <col min="8991" max="8991" width="15.140625" style="95" bestFit="1" customWidth="1"/>
    <col min="8992" max="9216" width="11.42578125" style="95"/>
    <col min="9217" max="9217" width="2.42578125" style="95" customWidth="1"/>
    <col min="9218" max="9218" width="40" style="95" customWidth="1"/>
    <col min="9219" max="9228" width="13.42578125" style="95" customWidth="1"/>
    <col min="9229" max="9229" width="13.140625" style="95" customWidth="1"/>
    <col min="9230" max="9230" width="13.7109375" style="95" customWidth="1"/>
    <col min="9231" max="9231" width="12.7109375" style="95" customWidth="1"/>
    <col min="9232" max="9232" width="3.7109375" style="95" customWidth="1"/>
    <col min="9233" max="9233" width="4.140625" style="95" customWidth="1"/>
    <col min="9234" max="9234" width="33.5703125" style="95" customWidth="1"/>
    <col min="9235" max="9235" width="12.5703125" style="95" bestFit="1" customWidth="1"/>
    <col min="9236" max="9236" width="13.5703125" style="95" bestFit="1" customWidth="1"/>
    <col min="9237" max="9238" width="12.5703125" style="95" bestFit="1" customWidth="1"/>
    <col min="9239" max="9240" width="12.42578125" style="95" bestFit="1" customWidth="1"/>
    <col min="9241" max="9241" width="13.85546875" style="95" customWidth="1"/>
    <col min="9242" max="9245" width="12.42578125" style="95" customWidth="1"/>
    <col min="9246" max="9246" width="11.5703125" style="95" bestFit="1" customWidth="1"/>
    <col min="9247" max="9247" width="15.140625" style="95" bestFit="1" customWidth="1"/>
    <col min="9248" max="9472" width="11.42578125" style="95"/>
    <col min="9473" max="9473" width="2.42578125" style="95" customWidth="1"/>
    <col min="9474" max="9474" width="40" style="95" customWidth="1"/>
    <col min="9475" max="9484" width="13.42578125" style="95" customWidth="1"/>
    <col min="9485" max="9485" width="13.140625" style="95" customWidth="1"/>
    <col min="9486" max="9486" width="13.7109375" style="95" customWidth="1"/>
    <col min="9487" max="9487" width="12.7109375" style="95" customWidth="1"/>
    <col min="9488" max="9488" width="3.7109375" style="95" customWidth="1"/>
    <col min="9489" max="9489" width="4.140625" style="95" customWidth="1"/>
    <col min="9490" max="9490" width="33.5703125" style="95" customWidth="1"/>
    <col min="9491" max="9491" width="12.5703125" style="95" bestFit="1" customWidth="1"/>
    <col min="9492" max="9492" width="13.5703125" style="95" bestFit="1" customWidth="1"/>
    <col min="9493" max="9494" width="12.5703125" style="95" bestFit="1" customWidth="1"/>
    <col min="9495" max="9496" width="12.42578125" style="95" bestFit="1" customWidth="1"/>
    <col min="9497" max="9497" width="13.85546875" style="95" customWidth="1"/>
    <col min="9498" max="9501" width="12.42578125" style="95" customWidth="1"/>
    <col min="9502" max="9502" width="11.5703125" style="95" bestFit="1" customWidth="1"/>
    <col min="9503" max="9503" width="15.140625" style="95" bestFit="1" customWidth="1"/>
    <col min="9504" max="9728" width="11.42578125" style="95"/>
    <col min="9729" max="9729" width="2.42578125" style="95" customWidth="1"/>
    <col min="9730" max="9730" width="40" style="95" customWidth="1"/>
    <col min="9731" max="9740" width="13.42578125" style="95" customWidth="1"/>
    <col min="9741" max="9741" width="13.140625" style="95" customWidth="1"/>
    <col min="9742" max="9742" width="13.7109375" style="95" customWidth="1"/>
    <col min="9743" max="9743" width="12.7109375" style="95" customWidth="1"/>
    <col min="9744" max="9744" width="3.7109375" style="95" customWidth="1"/>
    <col min="9745" max="9745" width="4.140625" style="95" customWidth="1"/>
    <col min="9746" max="9746" width="33.5703125" style="95" customWidth="1"/>
    <col min="9747" max="9747" width="12.5703125" style="95" bestFit="1" customWidth="1"/>
    <col min="9748" max="9748" width="13.5703125" style="95" bestFit="1" customWidth="1"/>
    <col min="9749" max="9750" width="12.5703125" style="95" bestFit="1" customWidth="1"/>
    <col min="9751" max="9752" width="12.42578125" style="95" bestFit="1" customWidth="1"/>
    <col min="9753" max="9753" width="13.85546875" style="95" customWidth="1"/>
    <col min="9754" max="9757" width="12.42578125" style="95" customWidth="1"/>
    <col min="9758" max="9758" width="11.5703125" style="95" bestFit="1" customWidth="1"/>
    <col min="9759" max="9759" width="15.140625" style="95" bestFit="1" customWidth="1"/>
    <col min="9760" max="9984" width="11.42578125" style="95"/>
    <col min="9985" max="9985" width="2.42578125" style="95" customWidth="1"/>
    <col min="9986" max="9986" width="40" style="95" customWidth="1"/>
    <col min="9987" max="9996" width="13.42578125" style="95" customWidth="1"/>
    <col min="9997" max="9997" width="13.140625" style="95" customWidth="1"/>
    <col min="9998" max="9998" width="13.7109375" style="95" customWidth="1"/>
    <col min="9999" max="9999" width="12.7109375" style="95" customWidth="1"/>
    <col min="10000" max="10000" width="3.7109375" style="95" customWidth="1"/>
    <col min="10001" max="10001" width="4.140625" style="95" customWidth="1"/>
    <col min="10002" max="10002" width="33.5703125" style="95" customWidth="1"/>
    <col min="10003" max="10003" width="12.5703125" style="95" bestFit="1" customWidth="1"/>
    <col min="10004" max="10004" width="13.5703125" style="95" bestFit="1" customWidth="1"/>
    <col min="10005" max="10006" width="12.5703125" style="95" bestFit="1" customWidth="1"/>
    <col min="10007" max="10008" width="12.42578125" style="95" bestFit="1" customWidth="1"/>
    <col min="10009" max="10009" width="13.85546875" style="95" customWidth="1"/>
    <col min="10010" max="10013" width="12.42578125" style="95" customWidth="1"/>
    <col min="10014" max="10014" width="11.5703125" style="95" bestFit="1" customWidth="1"/>
    <col min="10015" max="10015" width="15.140625" style="95" bestFit="1" customWidth="1"/>
    <col min="10016" max="10240" width="11.42578125" style="95"/>
    <col min="10241" max="10241" width="2.42578125" style="95" customWidth="1"/>
    <col min="10242" max="10242" width="40" style="95" customWidth="1"/>
    <col min="10243" max="10252" width="13.42578125" style="95" customWidth="1"/>
    <col min="10253" max="10253" width="13.140625" style="95" customWidth="1"/>
    <col min="10254" max="10254" width="13.7109375" style="95" customWidth="1"/>
    <col min="10255" max="10255" width="12.7109375" style="95" customWidth="1"/>
    <col min="10256" max="10256" width="3.7109375" style="95" customWidth="1"/>
    <col min="10257" max="10257" width="4.140625" style="95" customWidth="1"/>
    <col min="10258" max="10258" width="33.5703125" style="95" customWidth="1"/>
    <col min="10259" max="10259" width="12.5703125" style="95" bestFit="1" customWidth="1"/>
    <col min="10260" max="10260" width="13.5703125" style="95" bestFit="1" customWidth="1"/>
    <col min="10261" max="10262" width="12.5703125" style="95" bestFit="1" customWidth="1"/>
    <col min="10263" max="10264" width="12.42578125" style="95" bestFit="1" customWidth="1"/>
    <col min="10265" max="10265" width="13.85546875" style="95" customWidth="1"/>
    <col min="10266" max="10269" width="12.42578125" style="95" customWidth="1"/>
    <col min="10270" max="10270" width="11.5703125" style="95" bestFit="1" customWidth="1"/>
    <col min="10271" max="10271" width="15.140625" style="95" bestFit="1" customWidth="1"/>
    <col min="10272" max="10496" width="11.42578125" style="95"/>
    <col min="10497" max="10497" width="2.42578125" style="95" customWidth="1"/>
    <col min="10498" max="10498" width="40" style="95" customWidth="1"/>
    <col min="10499" max="10508" width="13.42578125" style="95" customWidth="1"/>
    <col min="10509" max="10509" width="13.140625" style="95" customWidth="1"/>
    <col min="10510" max="10510" width="13.7109375" style="95" customWidth="1"/>
    <col min="10511" max="10511" width="12.7109375" style="95" customWidth="1"/>
    <col min="10512" max="10512" width="3.7109375" style="95" customWidth="1"/>
    <col min="10513" max="10513" width="4.140625" style="95" customWidth="1"/>
    <col min="10514" max="10514" width="33.5703125" style="95" customWidth="1"/>
    <col min="10515" max="10515" width="12.5703125" style="95" bestFit="1" customWidth="1"/>
    <col min="10516" max="10516" width="13.5703125" style="95" bestFit="1" customWidth="1"/>
    <col min="10517" max="10518" width="12.5703125" style="95" bestFit="1" customWidth="1"/>
    <col min="10519" max="10520" width="12.42578125" style="95" bestFit="1" customWidth="1"/>
    <col min="10521" max="10521" width="13.85546875" style="95" customWidth="1"/>
    <col min="10522" max="10525" width="12.42578125" style="95" customWidth="1"/>
    <col min="10526" max="10526" width="11.5703125" style="95" bestFit="1" customWidth="1"/>
    <col min="10527" max="10527" width="15.140625" style="95" bestFit="1" customWidth="1"/>
    <col min="10528" max="10752" width="11.42578125" style="95"/>
    <col min="10753" max="10753" width="2.42578125" style="95" customWidth="1"/>
    <col min="10754" max="10754" width="40" style="95" customWidth="1"/>
    <col min="10755" max="10764" width="13.42578125" style="95" customWidth="1"/>
    <col min="10765" max="10765" width="13.140625" style="95" customWidth="1"/>
    <col min="10766" max="10766" width="13.7109375" style="95" customWidth="1"/>
    <col min="10767" max="10767" width="12.7109375" style="95" customWidth="1"/>
    <col min="10768" max="10768" width="3.7109375" style="95" customWidth="1"/>
    <col min="10769" max="10769" width="4.140625" style="95" customWidth="1"/>
    <col min="10770" max="10770" width="33.5703125" style="95" customWidth="1"/>
    <col min="10771" max="10771" width="12.5703125" style="95" bestFit="1" customWidth="1"/>
    <col min="10772" max="10772" width="13.5703125" style="95" bestFit="1" customWidth="1"/>
    <col min="10773" max="10774" width="12.5703125" style="95" bestFit="1" customWidth="1"/>
    <col min="10775" max="10776" width="12.42578125" style="95" bestFit="1" customWidth="1"/>
    <col min="10777" max="10777" width="13.85546875" style="95" customWidth="1"/>
    <col min="10778" max="10781" width="12.42578125" style="95" customWidth="1"/>
    <col min="10782" max="10782" width="11.5703125" style="95" bestFit="1" customWidth="1"/>
    <col min="10783" max="10783" width="15.140625" style="95" bestFit="1" customWidth="1"/>
    <col min="10784" max="11008" width="11.42578125" style="95"/>
    <col min="11009" max="11009" width="2.42578125" style="95" customWidth="1"/>
    <col min="11010" max="11010" width="40" style="95" customWidth="1"/>
    <col min="11011" max="11020" width="13.42578125" style="95" customWidth="1"/>
    <col min="11021" max="11021" width="13.140625" style="95" customWidth="1"/>
    <col min="11022" max="11022" width="13.7109375" style="95" customWidth="1"/>
    <col min="11023" max="11023" width="12.7109375" style="95" customWidth="1"/>
    <col min="11024" max="11024" width="3.7109375" style="95" customWidth="1"/>
    <col min="11025" max="11025" width="4.140625" style="95" customWidth="1"/>
    <col min="11026" max="11026" width="33.5703125" style="95" customWidth="1"/>
    <col min="11027" max="11027" width="12.5703125" style="95" bestFit="1" customWidth="1"/>
    <col min="11028" max="11028" width="13.5703125" style="95" bestFit="1" customWidth="1"/>
    <col min="11029" max="11030" width="12.5703125" style="95" bestFit="1" customWidth="1"/>
    <col min="11031" max="11032" width="12.42578125" style="95" bestFit="1" customWidth="1"/>
    <col min="11033" max="11033" width="13.85546875" style="95" customWidth="1"/>
    <col min="11034" max="11037" width="12.42578125" style="95" customWidth="1"/>
    <col min="11038" max="11038" width="11.5703125" style="95" bestFit="1" customWidth="1"/>
    <col min="11039" max="11039" width="15.140625" style="95" bestFit="1" customWidth="1"/>
    <col min="11040" max="11264" width="11.42578125" style="95"/>
    <col min="11265" max="11265" width="2.42578125" style="95" customWidth="1"/>
    <col min="11266" max="11266" width="40" style="95" customWidth="1"/>
    <col min="11267" max="11276" width="13.42578125" style="95" customWidth="1"/>
    <col min="11277" max="11277" width="13.140625" style="95" customWidth="1"/>
    <col min="11278" max="11278" width="13.7109375" style="95" customWidth="1"/>
    <col min="11279" max="11279" width="12.7109375" style="95" customWidth="1"/>
    <col min="11280" max="11280" width="3.7109375" style="95" customWidth="1"/>
    <col min="11281" max="11281" width="4.140625" style="95" customWidth="1"/>
    <col min="11282" max="11282" width="33.5703125" style="95" customWidth="1"/>
    <col min="11283" max="11283" width="12.5703125" style="95" bestFit="1" customWidth="1"/>
    <col min="11284" max="11284" width="13.5703125" style="95" bestFit="1" customWidth="1"/>
    <col min="11285" max="11286" width="12.5703125" style="95" bestFit="1" customWidth="1"/>
    <col min="11287" max="11288" width="12.42578125" style="95" bestFit="1" customWidth="1"/>
    <col min="11289" max="11289" width="13.85546875" style="95" customWidth="1"/>
    <col min="11290" max="11293" width="12.42578125" style="95" customWidth="1"/>
    <col min="11294" max="11294" width="11.5703125" style="95" bestFit="1" customWidth="1"/>
    <col min="11295" max="11295" width="15.140625" style="95" bestFit="1" customWidth="1"/>
    <col min="11296" max="11520" width="11.42578125" style="95"/>
    <col min="11521" max="11521" width="2.42578125" style="95" customWidth="1"/>
    <col min="11522" max="11522" width="40" style="95" customWidth="1"/>
    <col min="11523" max="11532" width="13.42578125" style="95" customWidth="1"/>
    <col min="11533" max="11533" width="13.140625" style="95" customWidth="1"/>
    <col min="11534" max="11534" width="13.7109375" style="95" customWidth="1"/>
    <col min="11535" max="11535" width="12.7109375" style="95" customWidth="1"/>
    <col min="11536" max="11536" width="3.7109375" style="95" customWidth="1"/>
    <col min="11537" max="11537" width="4.140625" style="95" customWidth="1"/>
    <col min="11538" max="11538" width="33.5703125" style="95" customWidth="1"/>
    <col min="11539" max="11539" width="12.5703125" style="95" bestFit="1" customWidth="1"/>
    <col min="11540" max="11540" width="13.5703125" style="95" bestFit="1" customWidth="1"/>
    <col min="11541" max="11542" width="12.5703125" style="95" bestFit="1" customWidth="1"/>
    <col min="11543" max="11544" width="12.42578125" style="95" bestFit="1" customWidth="1"/>
    <col min="11545" max="11545" width="13.85546875" style="95" customWidth="1"/>
    <col min="11546" max="11549" width="12.42578125" style="95" customWidth="1"/>
    <col min="11550" max="11550" width="11.5703125" style="95" bestFit="1" customWidth="1"/>
    <col min="11551" max="11551" width="15.140625" style="95" bestFit="1" customWidth="1"/>
    <col min="11552" max="11776" width="11.42578125" style="95"/>
    <col min="11777" max="11777" width="2.42578125" style="95" customWidth="1"/>
    <col min="11778" max="11778" width="40" style="95" customWidth="1"/>
    <col min="11779" max="11788" width="13.42578125" style="95" customWidth="1"/>
    <col min="11789" max="11789" width="13.140625" style="95" customWidth="1"/>
    <col min="11790" max="11790" width="13.7109375" style="95" customWidth="1"/>
    <col min="11791" max="11791" width="12.7109375" style="95" customWidth="1"/>
    <col min="11792" max="11792" width="3.7109375" style="95" customWidth="1"/>
    <col min="11793" max="11793" width="4.140625" style="95" customWidth="1"/>
    <col min="11794" max="11794" width="33.5703125" style="95" customWidth="1"/>
    <col min="11795" max="11795" width="12.5703125" style="95" bestFit="1" customWidth="1"/>
    <col min="11796" max="11796" width="13.5703125" style="95" bestFit="1" customWidth="1"/>
    <col min="11797" max="11798" width="12.5703125" style="95" bestFit="1" customWidth="1"/>
    <col min="11799" max="11800" width="12.42578125" style="95" bestFit="1" customWidth="1"/>
    <col min="11801" max="11801" width="13.85546875" style="95" customWidth="1"/>
    <col min="11802" max="11805" width="12.42578125" style="95" customWidth="1"/>
    <col min="11806" max="11806" width="11.5703125" style="95" bestFit="1" customWidth="1"/>
    <col min="11807" max="11807" width="15.140625" style="95" bestFit="1" customWidth="1"/>
    <col min="11808" max="12032" width="11.42578125" style="95"/>
    <col min="12033" max="12033" width="2.42578125" style="95" customWidth="1"/>
    <col min="12034" max="12034" width="40" style="95" customWidth="1"/>
    <col min="12035" max="12044" width="13.42578125" style="95" customWidth="1"/>
    <col min="12045" max="12045" width="13.140625" style="95" customWidth="1"/>
    <col min="12046" max="12046" width="13.7109375" style="95" customWidth="1"/>
    <col min="12047" max="12047" width="12.7109375" style="95" customWidth="1"/>
    <col min="12048" max="12048" width="3.7109375" style="95" customWidth="1"/>
    <col min="12049" max="12049" width="4.140625" style="95" customWidth="1"/>
    <col min="12050" max="12050" width="33.5703125" style="95" customWidth="1"/>
    <col min="12051" max="12051" width="12.5703125" style="95" bestFit="1" customWidth="1"/>
    <col min="12052" max="12052" width="13.5703125" style="95" bestFit="1" customWidth="1"/>
    <col min="12053" max="12054" width="12.5703125" style="95" bestFit="1" customWidth="1"/>
    <col min="12055" max="12056" width="12.42578125" style="95" bestFit="1" customWidth="1"/>
    <col min="12057" max="12057" width="13.85546875" style="95" customWidth="1"/>
    <col min="12058" max="12061" width="12.42578125" style="95" customWidth="1"/>
    <col min="12062" max="12062" width="11.5703125" style="95" bestFit="1" customWidth="1"/>
    <col min="12063" max="12063" width="15.140625" style="95" bestFit="1" customWidth="1"/>
    <col min="12064" max="12288" width="11.42578125" style="95"/>
    <col min="12289" max="12289" width="2.42578125" style="95" customWidth="1"/>
    <col min="12290" max="12290" width="40" style="95" customWidth="1"/>
    <col min="12291" max="12300" width="13.42578125" style="95" customWidth="1"/>
    <col min="12301" max="12301" width="13.140625" style="95" customWidth="1"/>
    <col min="12302" max="12302" width="13.7109375" style="95" customWidth="1"/>
    <col min="12303" max="12303" width="12.7109375" style="95" customWidth="1"/>
    <col min="12304" max="12304" width="3.7109375" style="95" customWidth="1"/>
    <col min="12305" max="12305" width="4.140625" style="95" customWidth="1"/>
    <col min="12306" max="12306" width="33.5703125" style="95" customWidth="1"/>
    <col min="12307" max="12307" width="12.5703125" style="95" bestFit="1" customWidth="1"/>
    <col min="12308" max="12308" width="13.5703125" style="95" bestFit="1" customWidth="1"/>
    <col min="12309" max="12310" width="12.5703125" style="95" bestFit="1" customWidth="1"/>
    <col min="12311" max="12312" width="12.42578125" style="95" bestFit="1" customWidth="1"/>
    <col min="12313" max="12313" width="13.85546875" style="95" customWidth="1"/>
    <col min="12314" max="12317" width="12.42578125" style="95" customWidth="1"/>
    <col min="12318" max="12318" width="11.5703125" style="95" bestFit="1" customWidth="1"/>
    <col min="12319" max="12319" width="15.140625" style="95" bestFit="1" customWidth="1"/>
    <col min="12320" max="12544" width="11.42578125" style="95"/>
    <col min="12545" max="12545" width="2.42578125" style="95" customWidth="1"/>
    <col min="12546" max="12546" width="40" style="95" customWidth="1"/>
    <col min="12547" max="12556" width="13.42578125" style="95" customWidth="1"/>
    <col min="12557" max="12557" width="13.140625" style="95" customWidth="1"/>
    <col min="12558" max="12558" width="13.7109375" style="95" customWidth="1"/>
    <col min="12559" max="12559" width="12.7109375" style="95" customWidth="1"/>
    <col min="12560" max="12560" width="3.7109375" style="95" customWidth="1"/>
    <col min="12561" max="12561" width="4.140625" style="95" customWidth="1"/>
    <col min="12562" max="12562" width="33.5703125" style="95" customWidth="1"/>
    <col min="12563" max="12563" width="12.5703125" style="95" bestFit="1" customWidth="1"/>
    <col min="12564" max="12564" width="13.5703125" style="95" bestFit="1" customWidth="1"/>
    <col min="12565" max="12566" width="12.5703125" style="95" bestFit="1" customWidth="1"/>
    <col min="12567" max="12568" width="12.42578125" style="95" bestFit="1" customWidth="1"/>
    <col min="12569" max="12569" width="13.85546875" style="95" customWidth="1"/>
    <col min="12570" max="12573" width="12.42578125" style="95" customWidth="1"/>
    <col min="12574" max="12574" width="11.5703125" style="95" bestFit="1" customWidth="1"/>
    <col min="12575" max="12575" width="15.140625" style="95" bestFit="1" customWidth="1"/>
    <col min="12576" max="12800" width="11.42578125" style="95"/>
    <col min="12801" max="12801" width="2.42578125" style="95" customWidth="1"/>
    <col min="12802" max="12802" width="40" style="95" customWidth="1"/>
    <col min="12803" max="12812" width="13.42578125" style="95" customWidth="1"/>
    <col min="12813" max="12813" width="13.140625" style="95" customWidth="1"/>
    <col min="12814" max="12814" width="13.7109375" style="95" customWidth="1"/>
    <col min="12815" max="12815" width="12.7109375" style="95" customWidth="1"/>
    <col min="12816" max="12816" width="3.7109375" style="95" customWidth="1"/>
    <col min="12817" max="12817" width="4.140625" style="95" customWidth="1"/>
    <col min="12818" max="12818" width="33.5703125" style="95" customWidth="1"/>
    <col min="12819" max="12819" width="12.5703125" style="95" bestFit="1" customWidth="1"/>
    <col min="12820" max="12820" width="13.5703125" style="95" bestFit="1" customWidth="1"/>
    <col min="12821" max="12822" width="12.5703125" style="95" bestFit="1" customWidth="1"/>
    <col min="12823" max="12824" width="12.42578125" style="95" bestFit="1" customWidth="1"/>
    <col min="12825" max="12825" width="13.85546875" style="95" customWidth="1"/>
    <col min="12826" max="12829" width="12.42578125" style="95" customWidth="1"/>
    <col min="12830" max="12830" width="11.5703125" style="95" bestFit="1" customWidth="1"/>
    <col min="12831" max="12831" width="15.140625" style="95" bestFit="1" customWidth="1"/>
    <col min="12832" max="13056" width="11.42578125" style="95"/>
    <col min="13057" max="13057" width="2.42578125" style="95" customWidth="1"/>
    <col min="13058" max="13058" width="40" style="95" customWidth="1"/>
    <col min="13059" max="13068" width="13.42578125" style="95" customWidth="1"/>
    <col min="13069" max="13069" width="13.140625" style="95" customWidth="1"/>
    <col min="13070" max="13070" width="13.7109375" style="95" customWidth="1"/>
    <col min="13071" max="13071" width="12.7109375" style="95" customWidth="1"/>
    <col min="13072" max="13072" width="3.7109375" style="95" customWidth="1"/>
    <col min="13073" max="13073" width="4.140625" style="95" customWidth="1"/>
    <col min="13074" max="13074" width="33.5703125" style="95" customWidth="1"/>
    <col min="13075" max="13075" width="12.5703125" style="95" bestFit="1" customWidth="1"/>
    <col min="13076" max="13076" width="13.5703125" style="95" bestFit="1" customWidth="1"/>
    <col min="13077" max="13078" width="12.5703125" style="95" bestFit="1" customWidth="1"/>
    <col min="13079" max="13080" width="12.42578125" style="95" bestFit="1" customWidth="1"/>
    <col min="13081" max="13081" width="13.85546875" style="95" customWidth="1"/>
    <col min="13082" max="13085" width="12.42578125" style="95" customWidth="1"/>
    <col min="13086" max="13086" width="11.5703125" style="95" bestFit="1" customWidth="1"/>
    <col min="13087" max="13087" width="15.140625" style="95" bestFit="1" customWidth="1"/>
    <col min="13088" max="13312" width="11.42578125" style="95"/>
    <col min="13313" max="13313" width="2.42578125" style="95" customWidth="1"/>
    <col min="13314" max="13314" width="40" style="95" customWidth="1"/>
    <col min="13315" max="13324" width="13.42578125" style="95" customWidth="1"/>
    <col min="13325" max="13325" width="13.140625" style="95" customWidth="1"/>
    <col min="13326" max="13326" width="13.7109375" style="95" customWidth="1"/>
    <col min="13327" max="13327" width="12.7109375" style="95" customWidth="1"/>
    <col min="13328" max="13328" width="3.7109375" style="95" customWidth="1"/>
    <col min="13329" max="13329" width="4.140625" style="95" customWidth="1"/>
    <col min="13330" max="13330" width="33.5703125" style="95" customWidth="1"/>
    <col min="13331" max="13331" width="12.5703125" style="95" bestFit="1" customWidth="1"/>
    <col min="13332" max="13332" width="13.5703125" style="95" bestFit="1" customWidth="1"/>
    <col min="13333" max="13334" width="12.5703125" style="95" bestFit="1" customWidth="1"/>
    <col min="13335" max="13336" width="12.42578125" style="95" bestFit="1" customWidth="1"/>
    <col min="13337" max="13337" width="13.85546875" style="95" customWidth="1"/>
    <col min="13338" max="13341" width="12.42578125" style="95" customWidth="1"/>
    <col min="13342" max="13342" width="11.5703125" style="95" bestFit="1" customWidth="1"/>
    <col min="13343" max="13343" width="15.140625" style="95" bestFit="1" customWidth="1"/>
    <col min="13344" max="13568" width="11.42578125" style="95"/>
    <col min="13569" max="13569" width="2.42578125" style="95" customWidth="1"/>
    <col min="13570" max="13570" width="40" style="95" customWidth="1"/>
    <col min="13571" max="13580" width="13.42578125" style="95" customWidth="1"/>
    <col min="13581" max="13581" width="13.140625" style="95" customWidth="1"/>
    <col min="13582" max="13582" width="13.7109375" style="95" customWidth="1"/>
    <col min="13583" max="13583" width="12.7109375" style="95" customWidth="1"/>
    <col min="13584" max="13584" width="3.7109375" style="95" customWidth="1"/>
    <col min="13585" max="13585" width="4.140625" style="95" customWidth="1"/>
    <col min="13586" max="13586" width="33.5703125" style="95" customWidth="1"/>
    <col min="13587" max="13587" width="12.5703125" style="95" bestFit="1" customWidth="1"/>
    <col min="13588" max="13588" width="13.5703125" style="95" bestFit="1" customWidth="1"/>
    <col min="13589" max="13590" width="12.5703125" style="95" bestFit="1" customWidth="1"/>
    <col min="13591" max="13592" width="12.42578125" style="95" bestFit="1" customWidth="1"/>
    <col min="13593" max="13593" width="13.85546875" style="95" customWidth="1"/>
    <col min="13594" max="13597" width="12.42578125" style="95" customWidth="1"/>
    <col min="13598" max="13598" width="11.5703125" style="95" bestFit="1" customWidth="1"/>
    <col min="13599" max="13599" width="15.140625" style="95" bestFit="1" customWidth="1"/>
    <col min="13600" max="13824" width="11.42578125" style="95"/>
    <col min="13825" max="13825" width="2.42578125" style="95" customWidth="1"/>
    <col min="13826" max="13826" width="40" style="95" customWidth="1"/>
    <col min="13827" max="13836" width="13.42578125" style="95" customWidth="1"/>
    <col min="13837" max="13837" width="13.140625" style="95" customWidth="1"/>
    <col min="13838" max="13838" width="13.7109375" style="95" customWidth="1"/>
    <col min="13839" max="13839" width="12.7109375" style="95" customWidth="1"/>
    <col min="13840" max="13840" width="3.7109375" style="95" customWidth="1"/>
    <col min="13841" max="13841" width="4.140625" style="95" customWidth="1"/>
    <col min="13842" max="13842" width="33.5703125" style="95" customWidth="1"/>
    <col min="13843" max="13843" width="12.5703125" style="95" bestFit="1" customWidth="1"/>
    <col min="13844" max="13844" width="13.5703125" style="95" bestFit="1" customWidth="1"/>
    <col min="13845" max="13846" width="12.5703125" style="95" bestFit="1" customWidth="1"/>
    <col min="13847" max="13848" width="12.42578125" style="95" bestFit="1" customWidth="1"/>
    <col min="13849" max="13849" width="13.85546875" style="95" customWidth="1"/>
    <col min="13850" max="13853" width="12.42578125" style="95" customWidth="1"/>
    <col min="13854" max="13854" width="11.5703125" style="95" bestFit="1" customWidth="1"/>
    <col min="13855" max="13855" width="15.140625" style="95" bestFit="1" customWidth="1"/>
    <col min="13856" max="14080" width="11.42578125" style="95"/>
    <col min="14081" max="14081" width="2.42578125" style="95" customWidth="1"/>
    <col min="14082" max="14082" width="40" style="95" customWidth="1"/>
    <col min="14083" max="14092" width="13.42578125" style="95" customWidth="1"/>
    <col min="14093" max="14093" width="13.140625" style="95" customWidth="1"/>
    <col min="14094" max="14094" width="13.7109375" style="95" customWidth="1"/>
    <col min="14095" max="14095" width="12.7109375" style="95" customWidth="1"/>
    <col min="14096" max="14096" width="3.7109375" style="95" customWidth="1"/>
    <col min="14097" max="14097" width="4.140625" style="95" customWidth="1"/>
    <col min="14098" max="14098" width="33.5703125" style="95" customWidth="1"/>
    <col min="14099" max="14099" width="12.5703125" style="95" bestFit="1" customWidth="1"/>
    <col min="14100" max="14100" width="13.5703125" style="95" bestFit="1" customWidth="1"/>
    <col min="14101" max="14102" width="12.5703125" style="95" bestFit="1" customWidth="1"/>
    <col min="14103" max="14104" width="12.42578125" style="95" bestFit="1" customWidth="1"/>
    <col min="14105" max="14105" width="13.85546875" style="95" customWidth="1"/>
    <col min="14106" max="14109" width="12.42578125" style="95" customWidth="1"/>
    <col min="14110" max="14110" width="11.5703125" style="95" bestFit="1" customWidth="1"/>
    <col min="14111" max="14111" width="15.140625" style="95" bestFit="1" customWidth="1"/>
    <col min="14112" max="14336" width="11.42578125" style="95"/>
    <col min="14337" max="14337" width="2.42578125" style="95" customWidth="1"/>
    <col min="14338" max="14338" width="40" style="95" customWidth="1"/>
    <col min="14339" max="14348" width="13.42578125" style="95" customWidth="1"/>
    <col min="14349" max="14349" width="13.140625" style="95" customWidth="1"/>
    <col min="14350" max="14350" width="13.7109375" style="95" customWidth="1"/>
    <col min="14351" max="14351" width="12.7109375" style="95" customWidth="1"/>
    <col min="14352" max="14352" width="3.7109375" style="95" customWidth="1"/>
    <col min="14353" max="14353" width="4.140625" style="95" customWidth="1"/>
    <col min="14354" max="14354" width="33.5703125" style="95" customWidth="1"/>
    <col min="14355" max="14355" width="12.5703125" style="95" bestFit="1" customWidth="1"/>
    <col min="14356" max="14356" width="13.5703125" style="95" bestFit="1" customWidth="1"/>
    <col min="14357" max="14358" width="12.5703125" style="95" bestFit="1" customWidth="1"/>
    <col min="14359" max="14360" width="12.42578125" style="95" bestFit="1" customWidth="1"/>
    <col min="14361" max="14361" width="13.85546875" style="95" customWidth="1"/>
    <col min="14362" max="14365" width="12.42578125" style="95" customWidth="1"/>
    <col min="14366" max="14366" width="11.5703125" style="95" bestFit="1" customWidth="1"/>
    <col min="14367" max="14367" width="15.140625" style="95" bestFit="1" customWidth="1"/>
    <col min="14368" max="14592" width="11.42578125" style="95"/>
    <col min="14593" max="14593" width="2.42578125" style="95" customWidth="1"/>
    <col min="14594" max="14594" width="40" style="95" customWidth="1"/>
    <col min="14595" max="14604" width="13.42578125" style="95" customWidth="1"/>
    <col min="14605" max="14605" width="13.140625" style="95" customWidth="1"/>
    <col min="14606" max="14606" width="13.7109375" style="95" customWidth="1"/>
    <col min="14607" max="14607" width="12.7109375" style="95" customWidth="1"/>
    <col min="14608" max="14608" width="3.7109375" style="95" customWidth="1"/>
    <col min="14609" max="14609" width="4.140625" style="95" customWidth="1"/>
    <col min="14610" max="14610" width="33.5703125" style="95" customWidth="1"/>
    <col min="14611" max="14611" width="12.5703125" style="95" bestFit="1" customWidth="1"/>
    <col min="14612" max="14612" width="13.5703125" style="95" bestFit="1" customWidth="1"/>
    <col min="14613" max="14614" width="12.5703125" style="95" bestFit="1" customWidth="1"/>
    <col min="14615" max="14616" width="12.42578125" style="95" bestFit="1" customWidth="1"/>
    <col min="14617" max="14617" width="13.85546875" style="95" customWidth="1"/>
    <col min="14618" max="14621" width="12.42578125" style="95" customWidth="1"/>
    <col min="14622" max="14622" width="11.5703125" style="95" bestFit="1" customWidth="1"/>
    <col min="14623" max="14623" width="15.140625" style="95" bestFit="1" customWidth="1"/>
    <col min="14624" max="14848" width="11.42578125" style="95"/>
    <col min="14849" max="14849" width="2.42578125" style="95" customWidth="1"/>
    <col min="14850" max="14850" width="40" style="95" customWidth="1"/>
    <col min="14851" max="14860" width="13.42578125" style="95" customWidth="1"/>
    <col min="14861" max="14861" width="13.140625" style="95" customWidth="1"/>
    <col min="14862" max="14862" width="13.7109375" style="95" customWidth="1"/>
    <col min="14863" max="14863" width="12.7109375" style="95" customWidth="1"/>
    <col min="14864" max="14864" width="3.7109375" style="95" customWidth="1"/>
    <col min="14865" max="14865" width="4.140625" style="95" customWidth="1"/>
    <col min="14866" max="14866" width="33.5703125" style="95" customWidth="1"/>
    <col min="14867" max="14867" width="12.5703125" style="95" bestFit="1" customWidth="1"/>
    <col min="14868" max="14868" width="13.5703125" style="95" bestFit="1" customWidth="1"/>
    <col min="14869" max="14870" width="12.5703125" style="95" bestFit="1" customWidth="1"/>
    <col min="14871" max="14872" width="12.42578125" style="95" bestFit="1" customWidth="1"/>
    <col min="14873" max="14873" width="13.85546875" style="95" customWidth="1"/>
    <col min="14874" max="14877" width="12.42578125" style="95" customWidth="1"/>
    <col min="14878" max="14878" width="11.5703125" style="95" bestFit="1" customWidth="1"/>
    <col min="14879" max="14879" width="15.140625" style="95" bestFit="1" customWidth="1"/>
    <col min="14880" max="15104" width="11.42578125" style="95"/>
    <col min="15105" max="15105" width="2.42578125" style="95" customWidth="1"/>
    <col min="15106" max="15106" width="40" style="95" customWidth="1"/>
    <col min="15107" max="15116" width="13.42578125" style="95" customWidth="1"/>
    <col min="15117" max="15117" width="13.140625" style="95" customWidth="1"/>
    <col min="15118" max="15118" width="13.7109375" style="95" customWidth="1"/>
    <col min="15119" max="15119" width="12.7109375" style="95" customWidth="1"/>
    <col min="15120" max="15120" width="3.7109375" style="95" customWidth="1"/>
    <col min="15121" max="15121" width="4.140625" style="95" customWidth="1"/>
    <col min="15122" max="15122" width="33.5703125" style="95" customWidth="1"/>
    <col min="15123" max="15123" width="12.5703125" style="95" bestFit="1" customWidth="1"/>
    <col min="15124" max="15124" width="13.5703125" style="95" bestFit="1" customWidth="1"/>
    <col min="15125" max="15126" width="12.5703125" style="95" bestFit="1" customWidth="1"/>
    <col min="15127" max="15128" width="12.42578125" style="95" bestFit="1" customWidth="1"/>
    <col min="15129" max="15129" width="13.85546875" style="95" customWidth="1"/>
    <col min="15130" max="15133" width="12.42578125" style="95" customWidth="1"/>
    <col min="15134" max="15134" width="11.5703125" style="95" bestFit="1" customWidth="1"/>
    <col min="15135" max="15135" width="15.140625" style="95" bestFit="1" customWidth="1"/>
    <col min="15136" max="15360" width="11.42578125" style="95"/>
    <col min="15361" max="15361" width="2.42578125" style="95" customWidth="1"/>
    <col min="15362" max="15362" width="40" style="95" customWidth="1"/>
    <col min="15363" max="15372" width="13.42578125" style="95" customWidth="1"/>
    <col min="15373" max="15373" width="13.140625" style="95" customWidth="1"/>
    <col min="15374" max="15374" width="13.7109375" style="95" customWidth="1"/>
    <col min="15375" max="15375" width="12.7109375" style="95" customWidth="1"/>
    <col min="15376" max="15376" width="3.7109375" style="95" customWidth="1"/>
    <col min="15377" max="15377" width="4.140625" style="95" customWidth="1"/>
    <col min="15378" max="15378" width="33.5703125" style="95" customWidth="1"/>
    <col min="15379" max="15379" width="12.5703125" style="95" bestFit="1" customWidth="1"/>
    <col min="15380" max="15380" width="13.5703125" style="95" bestFit="1" customWidth="1"/>
    <col min="15381" max="15382" width="12.5703125" style="95" bestFit="1" customWidth="1"/>
    <col min="15383" max="15384" width="12.42578125" style="95" bestFit="1" customWidth="1"/>
    <col min="15385" max="15385" width="13.85546875" style="95" customWidth="1"/>
    <col min="15386" max="15389" width="12.42578125" style="95" customWidth="1"/>
    <col min="15390" max="15390" width="11.5703125" style="95" bestFit="1" customWidth="1"/>
    <col min="15391" max="15391" width="15.140625" style="95" bestFit="1" customWidth="1"/>
    <col min="15392" max="15616" width="11.42578125" style="95"/>
    <col min="15617" max="15617" width="2.42578125" style="95" customWidth="1"/>
    <col min="15618" max="15618" width="40" style="95" customWidth="1"/>
    <col min="15619" max="15628" width="13.42578125" style="95" customWidth="1"/>
    <col min="15629" max="15629" width="13.140625" style="95" customWidth="1"/>
    <col min="15630" max="15630" width="13.7109375" style="95" customWidth="1"/>
    <col min="15631" max="15631" width="12.7109375" style="95" customWidth="1"/>
    <col min="15632" max="15632" width="3.7109375" style="95" customWidth="1"/>
    <col min="15633" max="15633" width="4.140625" style="95" customWidth="1"/>
    <col min="15634" max="15634" width="33.5703125" style="95" customWidth="1"/>
    <col min="15635" max="15635" width="12.5703125" style="95" bestFit="1" customWidth="1"/>
    <col min="15636" max="15636" width="13.5703125" style="95" bestFit="1" customWidth="1"/>
    <col min="15637" max="15638" width="12.5703125" style="95" bestFit="1" customWidth="1"/>
    <col min="15639" max="15640" width="12.42578125" style="95" bestFit="1" customWidth="1"/>
    <col min="15641" max="15641" width="13.85546875" style="95" customWidth="1"/>
    <col min="15642" max="15645" width="12.42578125" style="95" customWidth="1"/>
    <col min="15646" max="15646" width="11.5703125" style="95" bestFit="1" customWidth="1"/>
    <col min="15647" max="15647" width="15.140625" style="95" bestFit="1" customWidth="1"/>
    <col min="15648" max="15872" width="11.42578125" style="95"/>
    <col min="15873" max="15873" width="2.42578125" style="95" customWidth="1"/>
    <col min="15874" max="15874" width="40" style="95" customWidth="1"/>
    <col min="15875" max="15884" width="13.42578125" style="95" customWidth="1"/>
    <col min="15885" max="15885" width="13.140625" style="95" customWidth="1"/>
    <col min="15886" max="15886" width="13.7109375" style="95" customWidth="1"/>
    <col min="15887" max="15887" width="12.7109375" style="95" customWidth="1"/>
    <col min="15888" max="15888" width="3.7109375" style="95" customWidth="1"/>
    <col min="15889" max="15889" width="4.140625" style="95" customWidth="1"/>
    <col min="15890" max="15890" width="33.5703125" style="95" customWidth="1"/>
    <col min="15891" max="15891" width="12.5703125" style="95" bestFit="1" customWidth="1"/>
    <col min="15892" max="15892" width="13.5703125" style="95" bestFit="1" customWidth="1"/>
    <col min="15893" max="15894" width="12.5703125" style="95" bestFit="1" customWidth="1"/>
    <col min="15895" max="15896" width="12.42578125" style="95" bestFit="1" customWidth="1"/>
    <col min="15897" max="15897" width="13.85546875" style="95" customWidth="1"/>
    <col min="15898" max="15901" width="12.42578125" style="95" customWidth="1"/>
    <col min="15902" max="15902" width="11.5703125" style="95" bestFit="1" customWidth="1"/>
    <col min="15903" max="15903" width="15.140625" style="95" bestFit="1" customWidth="1"/>
    <col min="15904" max="16128" width="11.42578125" style="95"/>
    <col min="16129" max="16129" width="2.42578125" style="95" customWidth="1"/>
    <col min="16130" max="16130" width="40" style="95" customWidth="1"/>
    <col min="16131" max="16140" width="13.42578125" style="95" customWidth="1"/>
    <col min="16141" max="16141" width="13.140625" style="95" customWidth="1"/>
    <col min="16142" max="16142" width="13.7109375" style="95" customWidth="1"/>
    <col min="16143" max="16143" width="12.7109375" style="95" customWidth="1"/>
    <col min="16144" max="16144" width="3.7109375" style="95" customWidth="1"/>
    <col min="16145" max="16145" width="4.140625" style="95" customWidth="1"/>
    <col min="16146" max="16146" width="33.5703125" style="95" customWidth="1"/>
    <col min="16147" max="16147" width="12.5703125" style="95" bestFit="1" customWidth="1"/>
    <col min="16148" max="16148" width="13.5703125" style="95" bestFit="1" customWidth="1"/>
    <col min="16149" max="16150" width="12.5703125" style="95" bestFit="1" customWidth="1"/>
    <col min="16151" max="16152" width="12.42578125" style="95" bestFit="1" customWidth="1"/>
    <col min="16153" max="16153" width="13.85546875" style="95" customWidth="1"/>
    <col min="16154" max="16157" width="12.42578125" style="95" customWidth="1"/>
    <col min="16158" max="16158" width="11.5703125" style="95" bestFit="1" customWidth="1"/>
    <col min="16159" max="16159" width="15.140625" style="95" bestFit="1" customWidth="1"/>
    <col min="16160" max="16384" width="11.42578125" style="95"/>
  </cols>
  <sheetData>
    <row r="1" spans="1:31" x14ac:dyDescent="0.25">
      <c r="B1" s="145" t="s">
        <v>96</v>
      </c>
      <c r="R1" s="145" t="str">
        <f>+B1</f>
        <v>AUTORIDAD DE FISCALIZACION DE ELECTRICIDAD Y TECNOLOGÍA NUCLEAR (AETN)</v>
      </c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</row>
    <row r="2" spans="1:31" x14ac:dyDescent="0.25">
      <c r="B2" s="347" t="s">
        <v>175</v>
      </c>
      <c r="C2" s="349"/>
      <c r="D2" s="349"/>
      <c r="E2" s="349"/>
      <c r="F2" s="349"/>
      <c r="G2" s="153"/>
      <c r="H2" s="153"/>
      <c r="I2" s="153"/>
      <c r="J2" s="153"/>
      <c r="K2" s="153"/>
      <c r="L2" s="153"/>
      <c r="M2" s="153"/>
      <c r="N2" s="153"/>
      <c r="O2" s="153"/>
      <c r="R2" s="347" t="str">
        <f>+B2</f>
        <v>CRE - (Sistema Las Misiones)</v>
      </c>
      <c r="S2" s="349"/>
      <c r="T2" s="349"/>
      <c r="U2" s="349"/>
      <c r="V2" s="349"/>
      <c r="W2" s="155"/>
      <c r="X2" s="155"/>
      <c r="Y2" s="155"/>
      <c r="Z2" s="155"/>
      <c r="AA2" s="155"/>
      <c r="AB2" s="155"/>
      <c r="AC2" s="155"/>
      <c r="AD2" s="155"/>
      <c r="AE2" s="153"/>
    </row>
    <row r="3" spans="1:31" x14ac:dyDescent="0.25">
      <c r="B3" s="154" t="str">
        <f>+'ENDE DEORURO'!B3</f>
        <v>CONSOLIDADO - con IVA</v>
      </c>
      <c r="C3" s="342"/>
      <c r="D3" s="342"/>
      <c r="E3" s="342"/>
      <c r="F3" s="342"/>
      <c r="G3" s="342"/>
      <c r="H3" s="153"/>
      <c r="I3" s="153"/>
      <c r="J3" s="153"/>
      <c r="K3" s="153"/>
      <c r="L3" s="153"/>
      <c r="M3" s="153"/>
      <c r="N3" s="153"/>
      <c r="O3" s="153"/>
      <c r="R3" s="347" t="str">
        <f>+'ENDE DEORURO'!R3:T3</f>
        <v>CONSOLIDADO - sin IVA</v>
      </c>
      <c r="S3" s="349"/>
      <c r="T3" s="349"/>
      <c r="U3" s="349"/>
      <c r="V3" s="349"/>
      <c r="W3" s="155"/>
      <c r="X3" s="155"/>
      <c r="Y3" s="155"/>
      <c r="Z3" s="155"/>
      <c r="AA3" s="155"/>
      <c r="AB3" s="155"/>
      <c r="AC3" s="155"/>
      <c r="AD3" s="155"/>
      <c r="AE3" s="153"/>
    </row>
    <row r="4" spans="1:31" x14ac:dyDescent="0.25">
      <c r="B4" s="154" t="str">
        <f>+'ENDE DEORURO'!B4:D4</f>
        <v>ESTADÍSTICAS GESTIÓN 2025</v>
      </c>
      <c r="C4" s="342"/>
      <c r="D4" s="342"/>
      <c r="E4" s="342"/>
      <c r="F4" s="342"/>
      <c r="G4" s="153"/>
      <c r="H4" s="153"/>
      <c r="I4" s="153"/>
      <c r="J4" s="153"/>
      <c r="K4" s="153"/>
      <c r="L4" s="153"/>
      <c r="M4" s="153"/>
      <c r="N4" s="153"/>
      <c r="O4" s="153"/>
      <c r="R4" s="347" t="str">
        <f>+B4</f>
        <v>ESTADÍSTICAS GESTIÓN 2025</v>
      </c>
      <c r="S4" s="349"/>
      <c r="T4" s="349"/>
      <c r="U4" s="349"/>
      <c r="V4" s="349"/>
      <c r="W4" s="155"/>
      <c r="X4" s="155"/>
      <c r="Y4" s="155"/>
      <c r="Z4" s="155"/>
      <c r="AA4" s="155"/>
      <c r="AB4" s="155"/>
      <c r="AC4" s="155"/>
      <c r="AD4" s="155"/>
      <c r="AE4" s="153"/>
    </row>
    <row r="5" spans="1:31" x14ac:dyDescent="0.25"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</row>
    <row r="6" spans="1:31" x14ac:dyDescent="0.25">
      <c r="B6" s="145" t="s">
        <v>157</v>
      </c>
      <c r="R6" s="152" t="str">
        <f>+B6</f>
        <v>NÚMERO DE CONSUMIDORES</v>
      </c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</row>
    <row r="7" spans="1:31" x14ac:dyDescent="0.25"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</row>
    <row r="8" spans="1:31" x14ac:dyDescent="0.25">
      <c r="B8" s="170" t="s">
        <v>26</v>
      </c>
      <c r="C8" s="178" t="s">
        <v>2</v>
      </c>
      <c r="D8" s="146" t="s">
        <v>3</v>
      </c>
      <c r="E8" s="146" t="s">
        <v>4</v>
      </c>
      <c r="F8" s="146" t="s">
        <v>5</v>
      </c>
      <c r="G8" s="146" t="s">
        <v>6</v>
      </c>
      <c r="H8" s="146" t="s">
        <v>7</v>
      </c>
      <c r="I8" s="146" t="s">
        <v>8</v>
      </c>
      <c r="J8" s="146" t="s">
        <v>9</v>
      </c>
      <c r="K8" s="146" t="s">
        <v>10</v>
      </c>
      <c r="L8" s="146" t="s">
        <v>11</v>
      </c>
      <c r="M8" s="146" t="s">
        <v>12</v>
      </c>
      <c r="N8" s="146" t="s">
        <v>13</v>
      </c>
      <c r="O8" s="147" t="s">
        <v>14</v>
      </c>
      <c r="R8" s="170" t="s">
        <v>26</v>
      </c>
      <c r="S8" s="178" t="s">
        <v>2</v>
      </c>
      <c r="T8" s="146" t="s">
        <v>3</v>
      </c>
      <c r="U8" s="146" t="s">
        <v>4</v>
      </c>
      <c r="V8" s="146" t="s">
        <v>5</v>
      </c>
      <c r="W8" s="146" t="s">
        <v>6</v>
      </c>
      <c r="X8" s="146" t="s">
        <v>7</v>
      </c>
      <c r="Y8" s="146" t="s">
        <v>8</v>
      </c>
      <c r="Z8" s="146" t="s">
        <v>9</v>
      </c>
      <c r="AA8" s="146" t="s">
        <v>10</v>
      </c>
      <c r="AB8" s="146" t="s">
        <v>11</v>
      </c>
      <c r="AC8" s="146" t="s">
        <v>12</v>
      </c>
      <c r="AD8" s="146" t="s">
        <v>13</v>
      </c>
      <c r="AE8" s="147" t="s">
        <v>14</v>
      </c>
    </row>
    <row r="9" spans="1:31" s="175" customFormat="1" x14ac:dyDescent="0.25">
      <c r="A9" s="270"/>
      <c r="B9" s="271" t="s">
        <v>17</v>
      </c>
      <c r="C9" s="272">
        <f>+'[120]CONSOLIDADO (2)'!C11</f>
        <v>28546</v>
      </c>
      <c r="D9" s="272">
        <f>+'[120]CONSOLIDADO (2)'!D11</f>
        <v>28628</v>
      </c>
      <c r="E9" s="272">
        <f>+'[120]CONSOLIDADO (2)'!E11</f>
        <v>28759</v>
      </c>
      <c r="F9" s="272">
        <f>+'[120]CONSOLIDADO (2)'!F11</f>
        <v>28835</v>
      </c>
      <c r="G9" s="272">
        <f>+'[120]CONSOLIDADO (2)'!G11</f>
        <v>0</v>
      </c>
      <c r="H9" s="272">
        <f>+'[120]CONSOLIDADO (2)'!H11</f>
        <v>0</v>
      </c>
      <c r="I9" s="272">
        <f>+'[120]CONSOLIDADO (2)'!I11</f>
        <v>0</v>
      </c>
      <c r="J9" s="272">
        <f>+'[120]CONSOLIDADO (2)'!J11</f>
        <v>0</v>
      </c>
      <c r="K9" s="272">
        <f>+'[120]CONSOLIDADO (2)'!K11</f>
        <v>0</v>
      </c>
      <c r="L9" s="272">
        <f>+'[120]CONSOLIDADO (2)'!L11</f>
        <v>0</v>
      </c>
      <c r="M9" s="272">
        <f>+'[120]CONSOLIDADO (2)'!M11</f>
        <v>0</v>
      </c>
      <c r="N9" s="272">
        <f>+'[120]CONSOLIDADO (2)'!N11</f>
        <v>0</v>
      </c>
      <c r="O9" s="96">
        <f>+N9</f>
        <v>0</v>
      </c>
      <c r="R9" s="220" t="str">
        <f>+B9</f>
        <v>Residencial</v>
      </c>
      <c r="S9" s="144">
        <f>+C9</f>
        <v>28546</v>
      </c>
      <c r="T9" s="144">
        <f t="shared" ref="T9:AD14" si="0">+D9</f>
        <v>28628</v>
      </c>
      <c r="U9" s="144">
        <f t="shared" si="0"/>
        <v>28759</v>
      </c>
      <c r="V9" s="144">
        <f t="shared" si="0"/>
        <v>28835</v>
      </c>
      <c r="W9" s="144">
        <f t="shared" si="0"/>
        <v>0</v>
      </c>
      <c r="X9" s="144">
        <f t="shared" si="0"/>
        <v>0</v>
      </c>
      <c r="Y9" s="144">
        <f t="shared" si="0"/>
        <v>0</v>
      </c>
      <c r="Z9" s="144">
        <f t="shared" si="0"/>
        <v>0</v>
      </c>
      <c r="AA9" s="144">
        <f t="shared" si="0"/>
        <v>0</v>
      </c>
      <c r="AB9" s="144">
        <f t="shared" si="0"/>
        <v>0</v>
      </c>
      <c r="AC9" s="144">
        <f t="shared" si="0"/>
        <v>0</v>
      </c>
      <c r="AD9" s="144">
        <f t="shared" si="0"/>
        <v>0</v>
      </c>
      <c r="AE9" s="96">
        <f>+AD9</f>
        <v>0</v>
      </c>
    </row>
    <row r="10" spans="1:31" s="175" customFormat="1" x14ac:dyDescent="0.25">
      <c r="A10" s="270"/>
      <c r="B10" s="271" t="s">
        <v>18</v>
      </c>
      <c r="C10" s="272">
        <f>+'[120]CONSOLIDADO (2)'!C12</f>
        <v>3984</v>
      </c>
      <c r="D10" s="272">
        <f>+'[120]CONSOLIDADO (2)'!D12</f>
        <v>4007</v>
      </c>
      <c r="E10" s="272">
        <f>+'[120]CONSOLIDADO (2)'!E12</f>
        <v>4010</v>
      </c>
      <c r="F10" s="272">
        <f>+'[120]CONSOLIDADO (2)'!F12</f>
        <v>4009</v>
      </c>
      <c r="G10" s="272">
        <f>+'[120]CONSOLIDADO (2)'!G12</f>
        <v>0</v>
      </c>
      <c r="H10" s="272">
        <f>+'[120]CONSOLIDADO (2)'!H12</f>
        <v>0</v>
      </c>
      <c r="I10" s="272">
        <f>+'[120]CONSOLIDADO (2)'!I12</f>
        <v>0</v>
      </c>
      <c r="J10" s="272">
        <f>+'[120]CONSOLIDADO (2)'!J12</f>
        <v>0</v>
      </c>
      <c r="K10" s="272">
        <f>+'[120]CONSOLIDADO (2)'!K12</f>
        <v>0</v>
      </c>
      <c r="L10" s="272">
        <f>+'[120]CONSOLIDADO (2)'!L12</f>
        <v>0</v>
      </c>
      <c r="M10" s="272">
        <f>+'[120]CONSOLIDADO (2)'!M12</f>
        <v>0</v>
      </c>
      <c r="N10" s="272">
        <f>+'[120]CONSOLIDADO (2)'!N12</f>
        <v>0</v>
      </c>
      <c r="O10" s="96">
        <f t="shared" ref="O10:O14" si="1">+N10</f>
        <v>0</v>
      </c>
      <c r="R10" s="220" t="str">
        <f t="shared" ref="R10:S14" si="2">+B10</f>
        <v>General</v>
      </c>
      <c r="S10" s="144">
        <f t="shared" si="2"/>
        <v>3984</v>
      </c>
      <c r="T10" s="144">
        <f t="shared" si="0"/>
        <v>4007</v>
      </c>
      <c r="U10" s="144">
        <f t="shared" si="0"/>
        <v>4010</v>
      </c>
      <c r="V10" s="144">
        <f t="shared" si="0"/>
        <v>4009</v>
      </c>
      <c r="W10" s="144">
        <f t="shared" si="0"/>
        <v>0</v>
      </c>
      <c r="X10" s="144">
        <f t="shared" si="0"/>
        <v>0</v>
      </c>
      <c r="Y10" s="144">
        <f t="shared" si="0"/>
        <v>0</v>
      </c>
      <c r="Z10" s="144">
        <f t="shared" si="0"/>
        <v>0</v>
      </c>
      <c r="AA10" s="144">
        <f t="shared" si="0"/>
        <v>0</v>
      </c>
      <c r="AB10" s="144">
        <f t="shared" si="0"/>
        <v>0</v>
      </c>
      <c r="AC10" s="144">
        <f t="shared" si="0"/>
        <v>0</v>
      </c>
      <c r="AD10" s="144">
        <f t="shared" si="0"/>
        <v>0</v>
      </c>
      <c r="AE10" s="96">
        <f t="shared" ref="AE10:AE14" si="3">+AD10</f>
        <v>0</v>
      </c>
    </row>
    <row r="11" spans="1:31" s="175" customFormat="1" x14ac:dyDescent="0.25">
      <c r="A11" s="270"/>
      <c r="B11" s="271" t="s">
        <v>19</v>
      </c>
      <c r="C11" s="272">
        <f>+'[120]CONSOLIDADO (2)'!C13</f>
        <v>408</v>
      </c>
      <c r="D11" s="272">
        <f>+'[120]CONSOLIDADO (2)'!D13</f>
        <v>408</v>
      </c>
      <c r="E11" s="272">
        <f>+'[120]CONSOLIDADO (2)'!E13</f>
        <v>408</v>
      </c>
      <c r="F11" s="272">
        <f>+'[120]CONSOLIDADO (2)'!F13</f>
        <v>407</v>
      </c>
      <c r="G11" s="272">
        <f>+'[120]CONSOLIDADO (2)'!G13</f>
        <v>0</v>
      </c>
      <c r="H11" s="272">
        <f>+'[120]CONSOLIDADO (2)'!H13</f>
        <v>0</v>
      </c>
      <c r="I11" s="272">
        <f>+'[120]CONSOLIDADO (2)'!I13</f>
        <v>0</v>
      </c>
      <c r="J11" s="272">
        <f>+'[120]CONSOLIDADO (2)'!J13</f>
        <v>0</v>
      </c>
      <c r="K11" s="272">
        <f>+'[120]CONSOLIDADO (2)'!K13</f>
        <v>0</v>
      </c>
      <c r="L11" s="272">
        <f>+'[120]CONSOLIDADO (2)'!L13</f>
        <v>0</v>
      </c>
      <c r="M11" s="272">
        <f>+'[120]CONSOLIDADO (2)'!M13</f>
        <v>0</v>
      </c>
      <c r="N11" s="272">
        <f>+'[120]CONSOLIDADO (2)'!N13</f>
        <v>0</v>
      </c>
      <c r="O11" s="96">
        <f t="shared" si="1"/>
        <v>0</v>
      </c>
      <c r="R11" s="220" t="str">
        <f t="shared" si="2"/>
        <v>Industrial</v>
      </c>
      <c r="S11" s="144">
        <f t="shared" si="2"/>
        <v>408</v>
      </c>
      <c r="T11" s="144">
        <f t="shared" si="0"/>
        <v>408</v>
      </c>
      <c r="U11" s="144">
        <f t="shared" si="0"/>
        <v>408</v>
      </c>
      <c r="V11" s="144">
        <f t="shared" si="0"/>
        <v>407</v>
      </c>
      <c r="W11" s="144">
        <f t="shared" si="0"/>
        <v>0</v>
      </c>
      <c r="X11" s="144">
        <f t="shared" si="0"/>
        <v>0</v>
      </c>
      <c r="Y11" s="144">
        <f t="shared" si="0"/>
        <v>0</v>
      </c>
      <c r="Z11" s="144">
        <f t="shared" si="0"/>
        <v>0</v>
      </c>
      <c r="AA11" s="144">
        <f t="shared" si="0"/>
        <v>0</v>
      </c>
      <c r="AB11" s="144">
        <f t="shared" si="0"/>
        <v>0</v>
      </c>
      <c r="AC11" s="144">
        <f t="shared" si="0"/>
        <v>0</v>
      </c>
      <c r="AD11" s="144">
        <f t="shared" si="0"/>
        <v>0</v>
      </c>
      <c r="AE11" s="96">
        <f t="shared" si="3"/>
        <v>0</v>
      </c>
    </row>
    <row r="12" spans="1:31" s="175" customFormat="1" x14ac:dyDescent="0.25">
      <c r="A12" s="270"/>
      <c r="B12" s="271" t="s">
        <v>20</v>
      </c>
      <c r="C12" s="272"/>
      <c r="D12" s="272"/>
      <c r="E12" s="272"/>
      <c r="F12" s="272"/>
      <c r="G12" s="272"/>
      <c r="H12" s="272"/>
      <c r="I12" s="272"/>
      <c r="J12" s="272"/>
      <c r="K12" s="272"/>
      <c r="L12" s="272"/>
      <c r="M12" s="272"/>
      <c r="N12" s="272"/>
      <c r="O12" s="96"/>
      <c r="R12" s="220" t="str">
        <f t="shared" si="2"/>
        <v>Mineria</v>
      </c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96"/>
    </row>
    <row r="13" spans="1:31" s="175" customFormat="1" x14ac:dyDescent="0.25">
      <c r="A13" s="270"/>
      <c r="B13" s="271" t="s">
        <v>121</v>
      </c>
      <c r="C13" s="272">
        <f>+'[120]CONSOLIDADO (2)'!C14</f>
        <v>30</v>
      </c>
      <c r="D13" s="272">
        <f>+'[120]CONSOLIDADO (2)'!D14</f>
        <v>31</v>
      </c>
      <c r="E13" s="272">
        <f>+'[120]CONSOLIDADO (2)'!E14</f>
        <v>31</v>
      </c>
      <c r="F13" s="272">
        <f>+'[120]CONSOLIDADO (2)'!F14</f>
        <v>31</v>
      </c>
      <c r="G13" s="272">
        <f>+'[120]CONSOLIDADO (2)'!G14</f>
        <v>0</v>
      </c>
      <c r="H13" s="272">
        <f>+'[120]CONSOLIDADO (2)'!H14</f>
        <v>0</v>
      </c>
      <c r="I13" s="272">
        <f>+'[120]CONSOLIDADO (2)'!I14</f>
        <v>0</v>
      </c>
      <c r="J13" s="272">
        <f>+'[120]CONSOLIDADO (2)'!J14</f>
        <v>0</v>
      </c>
      <c r="K13" s="272">
        <f>+'[120]CONSOLIDADO (2)'!K14</f>
        <v>0</v>
      </c>
      <c r="L13" s="272">
        <f>+'[120]CONSOLIDADO (2)'!L14</f>
        <v>0</v>
      </c>
      <c r="M13" s="272">
        <f>+'[120]CONSOLIDADO (2)'!M14</f>
        <v>0</v>
      </c>
      <c r="N13" s="272">
        <f>+'[120]CONSOLIDADO (2)'!N14</f>
        <v>0</v>
      </c>
      <c r="O13" s="96">
        <f t="shared" si="1"/>
        <v>0</v>
      </c>
      <c r="R13" s="220" t="str">
        <f t="shared" si="2"/>
        <v>A.Público</v>
      </c>
      <c r="S13" s="144">
        <f t="shared" si="2"/>
        <v>30</v>
      </c>
      <c r="T13" s="144">
        <f t="shared" si="0"/>
        <v>31</v>
      </c>
      <c r="U13" s="144">
        <f t="shared" si="0"/>
        <v>31</v>
      </c>
      <c r="V13" s="144">
        <f t="shared" si="0"/>
        <v>31</v>
      </c>
      <c r="W13" s="144">
        <f t="shared" si="0"/>
        <v>0</v>
      </c>
      <c r="X13" s="144">
        <f t="shared" si="0"/>
        <v>0</v>
      </c>
      <c r="Y13" s="144">
        <f t="shared" si="0"/>
        <v>0</v>
      </c>
      <c r="Z13" s="144">
        <f t="shared" si="0"/>
        <v>0</v>
      </c>
      <c r="AA13" s="144">
        <f t="shared" si="0"/>
        <v>0</v>
      </c>
      <c r="AB13" s="144">
        <f t="shared" si="0"/>
        <v>0</v>
      </c>
      <c r="AC13" s="144">
        <f t="shared" si="0"/>
        <v>0</v>
      </c>
      <c r="AD13" s="144">
        <f t="shared" si="0"/>
        <v>0</v>
      </c>
      <c r="AE13" s="96">
        <f t="shared" si="3"/>
        <v>0</v>
      </c>
    </row>
    <row r="14" spans="1:31" s="175" customFormat="1" x14ac:dyDescent="0.25">
      <c r="A14" s="270"/>
      <c r="B14" s="271" t="s">
        <v>22</v>
      </c>
      <c r="C14" s="272">
        <f>+'[120]CONSOLIDADO (2)'!C15</f>
        <v>3704</v>
      </c>
      <c r="D14" s="272">
        <f>+'[120]CONSOLIDADO (2)'!D15</f>
        <v>3712</v>
      </c>
      <c r="E14" s="272">
        <f>+'[120]CONSOLIDADO (2)'!E15</f>
        <v>3715</v>
      </c>
      <c r="F14" s="272">
        <f>+'[120]CONSOLIDADO (2)'!F15</f>
        <v>3726</v>
      </c>
      <c r="G14" s="272">
        <f>+'[120]CONSOLIDADO (2)'!G15</f>
        <v>0</v>
      </c>
      <c r="H14" s="272">
        <f>+'[120]CONSOLIDADO (2)'!H15</f>
        <v>0</v>
      </c>
      <c r="I14" s="272">
        <f>+'[120]CONSOLIDADO (2)'!I15</f>
        <v>0</v>
      </c>
      <c r="J14" s="272">
        <f>+'[120]CONSOLIDADO (2)'!J15</f>
        <v>0</v>
      </c>
      <c r="K14" s="272">
        <f>+'[120]CONSOLIDADO (2)'!K15</f>
        <v>0</v>
      </c>
      <c r="L14" s="272">
        <f>+'[120]CONSOLIDADO (2)'!L15</f>
        <v>0</v>
      </c>
      <c r="M14" s="272">
        <f>+'[120]CONSOLIDADO (2)'!M15</f>
        <v>0</v>
      </c>
      <c r="N14" s="272">
        <f>+'[120]CONSOLIDADO (2)'!N15</f>
        <v>0</v>
      </c>
      <c r="O14" s="96">
        <f t="shared" si="1"/>
        <v>0</v>
      </c>
      <c r="R14" s="220" t="str">
        <f t="shared" si="2"/>
        <v>Otros</v>
      </c>
      <c r="S14" s="144">
        <f t="shared" si="2"/>
        <v>3704</v>
      </c>
      <c r="T14" s="144">
        <f t="shared" si="0"/>
        <v>3712</v>
      </c>
      <c r="U14" s="144">
        <f t="shared" si="0"/>
        <v>3715</v>
      </c>
      <c r="V14" s="144">
        <f t="shared" si="0"/>
        <v>3726</v>
      </c>
      <c r="W14" s="144">
        <f t="shared" si="0"/>
        <v>0</v>
      </c>
      <c r="X14" s="144">
        <f t="shared" si="0"/>
        <v>0</v>
      </c>
      <c r="Y14" s="144">
        <f t="shared" si="0"/>
        <v>0</v>
      </c>
      <c r="Z14" s="144">
        <f t="shared" si="0"/>
        <v>0</v>
      </c>
      <c r="AA14" s="144">
        <f t="shared" si="0"/>
        <v>0</v>
      </c>
      <c r="AB14" s="144">
        <f t="shared" si="0"/>
        <v>0</v>
      </c>
      <c r="AC14" s="144">
        <f t="shared" si="0"/>
        <v>0</v>
      </c>
      <c r="AD14" s="144">
        <f t="shared" si="0"/>
        <v>0</v>
      </c>
      <c r="AE14" s="96">
        <f t="shared" si="3"/>
        <v>0</v>
      </c>
    </row>
    <row r="15" spans="1:31" s="175" customFormat="1" x14ac:dyDescent="0.25">
      <c r="B15" s="31" t="s">
        <v>14</v>
      </c>
      <c r="C15" s="179">
        <f t="shared" ref="C15:O15" si="4">SUM(C9:C14)</f>
        <v>36672</v>
      </c>
      <c r="D15" s="179">
        <f t="shared" ref="D15:N15" si="5">SUM(D9:D14)</f>
        <v>36786</v>
      </c>
      <c r="E15" s="179">
        <f t="shared" si="5"/>
        <v>36923</v>
      </c>
      <c r="F15" s="179">
        <f t="shared" ref="F15:N15" si="6">SUM(F9:F14)</f>
        <v>37008</v>
      </c>
      <c r="G15" s="179">
        <f t="shared" ref="G15:N15" si="7">SUM(G9:G14)</f>
        <v>0</v>
      </c>
      <c r="H15" s="179">
        <f t="shared" si="7"/>
        <v>0</v>
      </c>
      <c r="I15" s="179">
        <f t="shared" ref="I15:N15" si="8">SUM(I9:I14)</f>
        <v>0</v>
      </c>
      <c r="J15" s="179">
        <f t="shared" ref="J15:N15" si="9">SUM(J9:J14)</f>
        <v>0</v>
      </c>
      <c r="K15" s="179">
        <f t="shared" si="9"/>
        <v>0</v>
      </c>
      <c r="L15" s="179">
        <f t="shared" ref="L15:N15" si="10">SUM(L9:L14)</f>
        <v>0</v>
      </c>
      <c r="M15" s="179">
        <f t="shared" ref="M15:N15" si="11">SUM(M9:M14)</f>
        <v>0</v>
      </c>
      <c r="N15" s="179">
        <f t="shared" si="11"/>
        <v>0</v>
      </c>
      <c r="O15" s="31">
        <f t="shared" si="4"/>
        <v>0</v>
      </c>
      <c r="R15" s="31" t="s">
        <v>14</v>
      </c>
      <c r="S15" s="179">
        <f t="shared" ref="S15:AE15" si="12">SUM(S9:S14)</f>
        <v>36672</v>
      </c>
      <c r="T15" s="30">
        <f t="shared" si="12"/>
        <v>36786</v>
      </c>
      <c r="U15" s="30">
        <f t="shared" si="12"/>
        <v>36923</v>
      </c>
      <c r="V15" s="30">
        <f t="shared" si="12"/>
        <v>37008</v>
      </c>
      <c r="W15" s="30">
        <f t="shared" si="12"/>
        <v>0</v>
      </c>
      <c r="X15" s="30">
        <f t="shared" si="12"/>
        <v>0</v>
      </c>
      <c r="Y15" s="30">
        <f t="shared" si="12"/>
        <v>0</v>
      </c>
      <c r="Z15" s="30">
        <f t="shared" si="12"/>
        <v>0</v>
      </c>
      <c r="AA15" s="30">
        <f t="shared" si="12"/>
        <v>0</v>
      </c>
      <c r="AB15" s="30">
        <f t="shared" si="12"/>
        <v>0</v>
      </c>
      <c r="AC15" s="30">
        <f t="shared" si="12"/>
        <v>0</v>
      </c>
      <c r="AD15" s="30">
        <f t="shared" si="12"/>
        <v>0</v>
      </c>
      <c r="AE15" s="31">
        <f t="shared" si="12"/>
        <v>0</v>
      </c>
    </row>
    <row r="17" spans="2:32" x14ac:dyDescent="0.25">
      <c r="B17" s="145" t="s">
        <v>40</v>
      </c>
      <c r="R17" s="145" t="s">
        <v>40</v>
      </c>
      <c r="AD17" s="343"/>
    </row>
    <row r="19" spans="2:32" x14ac:dyDescent="0.25">
      <c r="B19" s="170" t="s">
        <v>26</v>
      </c>
      <c r="C19" s="178" t="s">
        <v>2</v>
      </c>
      <c r="D19" s="178" t="s">
        <v>3</v>
      </c>
      <c r="E19" s="178" t="s">
        <v>4</v>
      </c>
      <c r="F19" s="178" t="s">
        <v>5</v>
      </c>
      <c r="G19" s="178" t="s">
        <v>6</v>
      </c>
      <c r="H19" s="178" t="s">
        <v>7</v>
      </c>
      <c r="I19" s="178" t="s">
        <v>8</v>
      </c>
      <c r="J19" s="178" t="s">
        <v>9</v>
      </c>
      <c r="K19" s="178" t="s">
        <v>10</v>
      </c>
      <c r="L19" s="178" t="s">
        <v>11</v>
      </c>
      <c r="M19" s="178" t="s">
        <v>12</v>
      </c>
      <c r="N19" s="178" t="s">
        <v>13</v>
      </c>
      <c r="O19" s="147" t="s">
        <v>24</v>
      </c>
      <c r="R19" s="170" t="s">
        <v>26</v>
      </c>
      <c r="S19" s="178" t="s">
        <v>2</v>
      </c>
      <c r="T19" s="146" t="s">
        <v>3</v>
      </c>
      <c r="U19" s="146" t="s">
        <v>4</v>
      </c>
      <c r="V19" s="146" t="s">
        <v>5</v>
      </c>
      <c r="W19" s="146" t="s">
        <v>6</v>
      </c>
      <c r="X19" s="146" t="s">
        <v>7</v>
      </c>
      <c r="Y19" s="146" t="s">
        <v>8</v>
      </c>
      <c r="Z19" s="146" t="s">
        <v>9</v>
      </c>
      <c r="AA19" s="146" t="s">
        <v>10</v>
      </c>
      <c r="AB19" s="146" t="s">
        <v>11</v>
      </c>
      <c r="AC19" s="146" t="s">
        <v>12</v>
      </c>
      <c r="AD19" s="146" t="s">
        <v>13</v>
      </c>
      <c r="AE19" s="147" t="s">
        <v>14</v>
      </c>
      <c r="AF19" s="343"/>
    </row>
    <row r="20" spans="2:32" x14ac:dyDescent="0.25">
      <c r="B20" s="341" t="s">
        <v>17</v>
      </c>
      <c r="C20" s="169">
        <f>+'[120]CONSOLIDADO (2)'!C22</f>
        <v>3334.0679999999998</v>
      </c>
      <c r="D20" s="169">
        <f>+'[120]CONSOLIDADO (2)'!D22</f>
        <v>3269.7630000000004</v>
      </c>
      <c r="E20" s="169">
        <f>+'[120]CONSOLIDADO (2)'!E22</f>
        <v>3145.0949999999993</v>
      </c>
      <c r="F20" s="169">
        <f>+'[120]CONSOLIDADO (2)'!F22</f>
        <v>2693.2809999999995</v>
      </c>
      <c r="G20" s="169">
        <f>+'[120]CONSOLIDADO (2)'!G22</f>
        <v>0</v>
      </c>
      <c r="H20" s="169">
        <f>+'[120]CONSOLIDADO (2)'!H22</f>
        <v>0</v>
      </c>
      <c r="I20" s="169">
        <f>+'[120]CONSOLIDADO (2)'!I22</f>
        <v>0</v>
      </c>
      <c r="J20" s="169">
        <f>+'[120]CONSOLIDADO (2)'!J22</f>
        <v>0</v>
      </c>
      <c r="K20" s="169">
        <f>+'[120]CONSOLIDADO (2)'!K22</f>
        <v>0</v>
      </c>
      <c r="L20" s="169">
        <f>+'[120]CONSOLIDADO (2)'!L22</f>
        <v>0</v>
      </c>
      <c r="M20" s="169">
        <f>+'[120]CONSOLIDADO (2)'!M22</f>
        <v>0</v>
      </c>
      <c r="N20" s="169">
        <f>+'[120]CONSOLIDADO (2)'!N22</f>
        <v>0</v>
      </c>
      <c r="O20" s="148">
        <f>SUM(C20:N20)</f>
        <v>12442.206999999999</v>
      </c>
      <c r="R20" s="115" t="str">
        <f>+B20</f>
        <v>Residencial</v>
      </c>
      <c r="S20" s="98">
        <f>+C20</f>
        <v>3334.0679999999998</v>
      </c>
      <c r="T20" s="98">
        <f>+D20</f>
        <v>3269.7630000000004</v>
      </c>
      <c r="U20" s="98">
        <f>+E20</f>
        <v>3145.0949999999993</v>
      </c>
      <c r="V20" s="98">
        <f t="shared" ref="V20:AD25" si="13">+F20</f>
        <v>2693.2809999999995</v>
      </c>
      <c r="W20" s="98">
        <f t="shared" si="13"/>
        <v>0</v>
      </c>
      <c r="X20" s="98">
        <f t="shared" si="13"/>
        <v>0</v>
      </c>
      <c r="Y20" s="98">
        <f t="shared" si="13"/>
        <v>0</v>
      </c>
      <c r="Z20" s="98">
        <f t="shared" si="13"/>
        <v>0</v>
      </c>
      <c r="AA20" s="98">
        <f t="shared" si="13"/>
        <v>0</v>
      </c>
      <c r="AB20" s="98">
        <f t="shared" si="13"/>
        <v>0</v>
      </c>
      <c r="AC20" s="98">
        <f t="shared" si="13"/>
        <v>0</v>
      </c>
      <c r="AD20" s="98">
        <f t="shared" si="13"/>
        <v>0</v>
      </c>
      <c r="AE20" s="148">
        <f>SUM(S20:AD20)</f>
        <v>12442.206999999999</v>
      </c>
    </row>
    <row r="21" spans="2:32" x14ac:dyDescent="0.25">
      <c r="B21" s="341" t="s">
        <v>18</v>
      </c>
      <c r="C21" s="169">
        <f>+'[120]CONSOLIDADO (2)'!C23</f>
        <v>1717.5539999999999</v>
      </c>
      <c r="D21" s="169">
        <f>+'[120]CONSOLIDADO (2)'!D23</f>
        <v>1651.1300000000006</v>
      </c>
      <c r="E21" s="169">
        <f>+'[120]CONSOLIDADO (2)'!E23</f>
        <v>1649.7160000000003</v>
      </c>
      <c r="F21" s="169">
        <f>+'[120]CONSOLIDADO (2)'!F23</f>
        <v>1471.54</v>
      </c>
      <c r="G21" s="169">
        <f>+'[120]CONSOLIDADO (2)'!G23</f>
        <v>0</v>
      </c>
      <c r="H21" s="169">
        <f>+'[120]CONSOLIDADO (2)'!H23</f>
        <v>0</v>
      </c>
      <c r="I21" s="169">
        <f>+'[120]CONSOLIDADO (2)'!I23</f>
        <v>0</v>
      </c>
      <c r="J21" s="169">
        <f>+'[120]CONSOLIDADO (2)'!J23</f>
        <v>0</v>
      </c>
      <c r="K21" s="169">
        <f>+'[120]CONSOLIDADO (2)'!K23</f>
        <v>0</v>
      </c>
      <c r="L21" s="169">
        <f>+'[120]CONSOLIDADO (2)'!L23</f>
        <v>0</v>
      </c>
      <c r="M21" s="169">
        <f>+'[120]CONSOLIDADO (2)'!M23</f>
        <v>0</v>
      </c>
      <c r="N21" s="169">
        <f>+'[120]CONSOLIDADO (2)'!N23</f>
        <v>0</v>
      </c>
      <c r="O21" s="148">
        <f t="shared" ref="O21:O25" si="14">SUM(C21:N21)</f>
        <v>6489.9400000000005</v>
      </c>
      <c r="R21" s="115" t="str">
        <f t="shared" ref="R21:U25" si="15">+B21</f>
        <v>General</v>
      </c>
      <c r="S21" s="98">
        <f t="shared" si="15"/>
        <v>1717.5539999999999</v>
      </c>
      <c r="T21" s="98">
        <f t="shared" si="15"/>
        <v>1651.1300000000006</v>
      </c>
      <c r="U21" s="98">
        <f>+E21</f>
        <v>1649.7160000000003</v>
      </c>
      <c r="V21" s="98">
        <f t="shared" si="13"/>
        <v>1471.54</v>
      </c>
      <c r="W21" s="98">
        <f t="shared" si="13"/>
        <v>0</v>
      </c>
      <c r="X21" s="98">
        <f t="shared" si="13"/>
        <v>0</v>
      </c>
      <c r="Y21" s="98">
        <f t="shared" si="13"/>
        <v>0</v>
      </c>
      <c r="Z21" s="98">
        <f t="shared" si="13"/>
        <v>0</v>
      </c>
      <c r="AA21" s="98">
        <f t="shared" si="13"/>
        <v>0</v>
      </c>
      <c r="AB21" s="98">
        <f t="shared" si="13"/>
        <v>0</v>
      </c>
      <c r="AC21" s="98">
        <f t="shared" si="13"/>
        <v>0</v>
      </c>
      <c r="AD21" s="98">
        <f t="shared" si="13"/>
        <v>0</v>
      </c>
      <c r="AE21" s="148">
        <f t="shared" ref="AE21:AE25" si="16">SUM(S21:AD21)</f>
        <v>6489.9400000000005</v>
      </c>
    </row>
    <row r="22" spans="2:32" x14ac:dyDescent="0.25">
      <c r="B22" s="341" t="s">
        <v>19</v>
      </c>
      <c r="C22" s="169">
        <f>+'[120]CONSOLIDADO (2)'!C24</f>
        <v>991.84200000000021</v>
      </c>
      <c r="D22" s="169">
        <f>+'[120]CONSOLIDADO (2)'!D24</f>
        <v>1231.9240000000002</v>
      </c>
      <c r="E22" s="169">
        <f>+'[120]CONSOLIDADO (2)'!E24</f>
        <v>1125.5270000000003</v>
      </c>
      <c r="F22" s="169">
        <f>+'[120]CONSOLIDADO (2)'!F24</f>
        <v>1130.7909999999999</v>
      </c>
      <c r="G22" s="169">
        <f>+'[120]CONSOLIDADO (2)'!G24</f>
        <v>0</v>
      </c>
      <c r="H22" s="169">
        <f>+'[120]CONSOLIDADO (2)'!H24</f>
        <v>0</v>
      </c>
      <c r="I22" s="169">
        <f>+'[120]CONSOLIDADO (2)'!I24</f>
        <v>0</v>
      </c>
      <c r="J22" s="169">
        <f>+'[120]CONSOLIDADO (2)'!J24</f>
        <v>0</v>
      </c>
      <c r="K22" s="169">
        <f>+'[120]CONSOLIDADO (2)'!K24</f>
        <v>0</v>
      </c>
      <c r="L22" s="169">
        <f>+'[120]CONSOLIDADO (2)'!L24</f>
        <v>0</v>
      </c>
      <c r="M22" s="169">
        <f>+'[120]CONSOLIDADO (2)'!M24</f>
        <v>0</v>
      </c>
      <c r="N22" s="169">
        <f>+'[120]CONSOLIDADO (2)'!N24</f>
        <v>0</v>
      </c>
      <c r="O22" s="148">
        <f t="shared" si="14"/>
        <v>4480.0840000000007</v>
      </c>
      <c r="R22" s="115" t="str">
        <f t="shared" si="15"/>
        <v>Industrial</v>
      </c>
      <c r="S22" s="98">
        <f t="shared" si="15"/>
        <v>991.84200000000021</v>
      </c>
      <c r="T22" s="98">
        <f t="shared" si="15"/>
        <v>1231.9240000000002</v>
      </c>
      <c r="U22" s="98">
        <f t="shared" si="15"/>
        <v>1125.5270000000003</v>
      </c>
      <c r="V22" s="98">
        <f t="shared" si="13"/>
        <v>1130.7909999999999</v>
      </c>
      <c r="W22" s="98">
        <f t="shared" si="13"/>
        <v>0</v>
      </c>
      <c r="X22" s="98">
        <f t="shared" si="13"/>
        <v>0</v>
      </c>
      <c r="Y22" s="98">
        <f t="shared" si="13"/>
        <v>0</v>
      </c>
      <c r="Z22" s="98">
        <f t="shared" si="13"/>
        <v>0</v>
      </c>
      <c r="AA22" s="98">
        <f t="shared" si="13"/>
        <v>0</v>
      </c>
      <c r="AB22" s="98">
        <f t="shared" si="13"/>
        <v>0</v>
      </c>
      <c r="AC22" s="98">
        <f t="shared" si="13"/>
        <v>0</v>
      </c>
      <c r="AD22" s="98">
        <f t="shared" si="13"/>
        <v>0</v>
      </c>
      <c r="AE22" s="148">
        <f t="shared" si="16"/>
        <v>4480.0840000000007</v>
      </c>
    </row>
    <row r="23" spans="2:32" x14ac:dyDescent="0.25">
      <c r="B23" s="341" t="s">
        <v>20</v>
      </c>
      <c r="C23" s="169"/>
      <c r="D23" s="169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48">
        <f t="shared" si="14"/>
        <v>0</v>
      </c>
      <c r="R23" s="115" t="str">
        <f t="shared" si="15"/>
        <v>Mineria</v>
      </c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148"/>
    </row>
    <row r="24" spans="2:32" x14ac:dyDescent="0.25">
      <c r="B24" s="341" t="s">
        <v>121</v>
      </c>
      <c r="C24" s="169">
        <f>+'[120]CONSOLIDADO (2)'!C25</f>
        <v>379.815</v>
      </c>
      <c r="D24" s="169">
        <f>+'[120]CONSOLIDADO (2)'!D25</f>
        <v>344.24799999999999</v>
      </c>
      <c r="E24" s="169">
        <f>+'[120]CONSOLIDADO (2)'!E25</f>
        <v>379.51699999999994</v>
      </c>
      <c r="F24" s="169">
        <f>+'[120]CONSOLIDADO (2)'!F25</f>
        <v>365.4</v>
      </c>
      <c r="G24" s="169">
        <f>+'[120]CONSOLIDADO (2)'!G25</f>
        <v>0</v>
      </c>
      <c r="H24" s="169">
        <f>+'[120]CONSOLIDADO (2)'!H25</f>
        <v>0</v>
      </c>
      <c r="I24" s="169">
        <f>+'[120]CONSOLIDADO (2)'!I25</f>
        <v>0</v>
      </c>
      <c r="J24" s="169">
        <f>+'[120]CONSOLIDADO (2)'!J25</f>
        <v>0</v>
      </c>
      <c r="K24" s="169">
        <f>+'[120]CONSOLIDADO (2)'!K25</f>
        <v>0</v>
      </c>
      <c r="L24" s="169">
        <f>+'[120]CONSOLIDADO (2)'!L25</f>
        <v>0</v>
      </c>
      <c r="M24" s="169">
        <f>+'[120]CONSOLIDADO (2)'!M25</f>
        <v>0</v>
      </c>
      <c r="N24" s="169">
        <f>+'[120]CONSOLIDADO (2)'!N25</f>
        <v>0</v>
      </c>
      <c r="O24" s="148">
        <f t="shared" si="14"/>
        <v>1468.98</v>
      </c>
      <c r="R24" s="115" t="str">
        <f t="shared" si="15"/>
        <v>A.Público</v>
      </c>
      <c r="S24" s="98">
        <f t="shared" si="15"/>
        <v>379.815</v>
      </c>
      <c r="T24" s="98">
        <f t="shared" si="15"/>
        <v>344.24799999999999</v>
      </c>
      <c r="U24" s="98">
        <f t="shared" si="15"/>
        <v>379.51699999999994</v>
      </c>
      <c r="V24" s="98">
        <f t="shared" si="13"/>
        <v>365.4</v>
      </c>
      <c r="W24" s="98">
        <f t="shared" si="13"/>
        <v>0</v>
      </c>
      <c r="X24" s="98">
        <f t="shared" si="13"/>
        <v>0</v>
      </c>
      <c r="Y24" s="98">
        <f t="shared" si="13"/>
        <v>0</v>
      </c>
      <c r="Z24" s="98">
        <f t="shared" si="13"/>
        <v>0</v>
      </c>
      <c r="AA24" s="98">
        <f t="shared" si="13"/>
        <v>0</v>
      </c>
      <c r="AB24" s="98">
        <f t="shared" si="13"/>
        <v>0</v>
      </c>
      <c r="AC24" s="98">
        <f t="shared" si="13"/>
        <v>0</v>
      </c>
      <c r="AD24" s="98">
        <f t="shared" si="13"/>
        <v>0</v>
      </c>
      <c r="AE24" s="148">
        <f t="shared" si="16"/>
        <v>1468.98</v>
      </c>
    </row>
    <row r="25" spans="2:32" x14ac:dyDescent="0.25">
      <c r="B25" s="341" t="s">
        <v>22</v>
      </c>
      <c r="C25" s="169">
        <f>+'[120]CONSOLIDADO (2)'!C26</f>
        <v>886.82600000000014</v>
      </c>
      <c r="D25" s="169">
        <f>+'[120]CONSOLIDADO (2)'!D26</f>
        <v>907.63099999999997</v>
      </c>
      <c r="E25" s="169">
        <f>+'[120]CONSOLIDADO (2)'!E26</f>
        <v>871.11800000000017</v>
      </c>
      <c r="F25" s="169">
        <f>+'[120]CONSOLIDADO (2)'!F26</f>
        <v>829.32500000000016</v>
      </c>
      <c r="G25" s="169">
        <f>+'[120]CONSOLIDADO (2)'!G26</f>
        <v>0</v>
      </c>
      <c r="H25" s="169">
        <f>+'[120]CONSOLIDADO (2)'!H26</f>
        <v>0</v>
      </c>
      <c r="I25" s="169">
        <f>+'[120]CONSOLIDADO (2)'!I26</f>
        <v>0</v>
      </c>
      <c r="J25" s="169">
        <f>+'[120]CONSOLIDADO (2)'!J26</f>
        <v>0</v>
      </c>
      <c r="K25" s="169">
        <f>+'[120]CONSOLIDADO (2)'!K26</f>
        <v>0</v>
      </c>
      <c r="L25" s="169">
        <f>+'[120]CONSOLIDADO (2)'!L26</f>
        <v>0</v>
      </c>
      <c r="M25" s="169">
        <f>+'[120]CONSOLIDADO (2)'!M26</f>
        <v>0</v>
      </c>
      <c r="N25" s="169">
        <f>+'[120]CONSOLIDADO (2)'!N26</f>
        <v>0</v>
      </c>
      <c r="O25" s="148">
        <f t="shared" si="14"/>
        <v>3494.9000000000005</v>
      </c>
      <c r="R25" s="115" t="str">
        <f t="shared" si="15"/>
        <v>Otros</v>
      </c>
      <c r="S25" s="98">
        <f t="shared" si="15"/>
        <v>886.82600000000014</v>
      </c>
      <c r="T25" s="98">
        <f t="shared" si="15"/>
        <v>907.63099999999997</v>
      </c>
      <c r="U25" s="98">
        <f t="shared" si="15"/>
        <v>871.11800000000017</v>
      </c>
      <c r="V25" s="98">
        <f t="shared" si="13"/>
        <v>829.32500000000016</v>
      </c>
      <c r="W25" s="98">
        <f t="shared" si="13"/>
        <v>0</v>
      </c>
      <c r="X25" s="98">
        <f t="shared" si="13"/>
        <v>0</v>
      </c>
      <c r="Y25" s="98">
        <f t="shared" si="13"/>
        <v>0</v>
      </c>
      <c r="Z25" s="98">
        <f t="shared" si="13"/>
        <v>0</v>
      </c>
      <c r="AA25" s="98">
        <f t="shared" si="13"/>
        <v>0</v>
      </c>
      <c r="AB25" s="98">
        <f t="shared" si="13"/>
        <v>0</v>
      </c>
      <c r="AC25" s="98">
        <f t="shared" si="13"/>
        <v>0</v>
      </c>
      <c r="AD25" s="98">
        <f t="shared" si="13"/>
        <v>0</v>
      </c>
      <c r="AE25" s="148">
        <f t="shared" si="16"/>
        <v>3494.9000000000005</v>
      </c>
    </row>
    <row r="26" spans="2:32" x14ac:dyDescent="0.25">
      <c r="B26" s="143" t="s">
        <v>14</v>
      </c>
      <c r="C26" s="149">
        <f t="shared" ref="C26:N26" si="17">SUM(C20:C25)</f>
        <v>7310.1049999999996</v>
      </c>
      <c r="D26" s="149">
        <f t="shared" si="17"/>
        <v>7404.6960000000008</v>
      </c>
      <c r="E26" s="149">
        <f t="shared" si="17"/>
        <v>7170.973</v>
      </c>
      <c r="F26" s="149">
        <f t="shared" ref="F26:N26" si="18">SUM(F20:F25)</f>
        <v>6490.3369999999995</v>
      </c>
      <c r="G26" s="149">
        <f t="shared" si="18"/>
        <v>0</v>
      </c>
      <c r="H26" s="149">
        <f t="shared" si="18"/>
        <v>0</v>
      </c>
      <c r="I26" s="149">
        <f t="shared" si="18"/>
        <v>0</v>
      </c>
      <c r="J26" s="149">
        <f t="shared" si="18"/>
        <v>0</v>
      </c>
      <c r="K26" s="149">
        <f t="shared" si="18"/>
        <v>0</v>
      </c>
      <c r="L26" s="149">
        <f t="shared" si="18"/>
        <v>0</v>
      </c>
      <c r="M26" s="149">
        <f t="shared" si="18"/>
        <v>0</v>
      </c>
      <c r="N26" s="149">
        <f t="shared" si="18"/>
        <v>0</v>
      </c>
      <c r="O26" s="143">
        <f>SUM(C26:N26)</f>
        <v>28376.110999999997</v>
      </c>
      <c r="R26" s="143" t="s">
        <v>14</v>
      </c>
      <c r="S26" s="149">
        <f t="shared" ref="S26:AD26" si="19">SUM(S20:S25)</f>
        <v>7310.1049999999996</v>
      </c>
      <c r="T26" s="142">
        <f t="shared" si="19"/>
        <v>7404.6960000000008</v>
      </c>
      <c r="U26" s="142">
        <f t="shared" si="19"/>
        <v>7170.973</v>
      </c>
      <c r="V26" s="142">
        <f t="shared" si="19"/>
        <v>6490.3369999999995</v>
      </c>
      <c r="W26" s="142">
        <f t="shared" si="19"/>
        <v>0</v>
      </c>
      <c r="X26" s="142">
        <f t="shared" si="19"/>
        <v>0</v>
      </c>
      <c r="Y26" s="142">
        <f t="shared" si="19"/>
        <v>0</v>
      </c>
      <c r="Z26" s="142">
        <f t="shared" si="19"/>
        <v>0</v>
      </c>
      <c r="AA26" s="142">
        <f t="shared" si="19"/>
        <v>0</v>
      </c>
      <c r="AB26" s="142">
        <f t="shared" si="19"/>
        <v>0</v>
      </c>
      <c r="AC26" s="142">
        <f t="shared" si="19"/>
        <v>0</v>
      </c>
      <c r="AD26" s="142">
        <f t="shared" si="19"/>
        <v>0</v>
      </c>
      <c r="AE26" s="143">
        <f>SUM(S26:AD26)</f>
        <v>28376.110999999997</v>
      </c>
    </row>
    <row r="28" spans="2:32" x14ac:dyDescent="0.25">
      <c r="B28" s="145" t="s">
        <v>25</v>
      </c>
      <c r="R28" s="145" t="s">
        <v>25</v>
      </c>
      <c r="X28" s="160"/>
    </row>
    <row r="29" spans="2:32" x14ac:dyDescent="0.25">
      <c r="X29" s="160"/>
    </row>
    <row r="30" spans="2:32" x14ac:dyDescent="0.25">
      <c r="B30" s="170" t="s">
        <v>26</v>
      </c>
      <c r="C30" s="178" t="s">
        <v>2</v>
      </c>
      <c r="D30" s="178" t="s">
        <v>3</v>
      </c>
      <c r="E30" s="178" t="s">
        <v>4</v>
      </c>
      <c r="F30" s="178" t="s">
        <v>5</v>
      </c>
      <c r="G30" s="178" t="s">
        <v>6</v>
      </c>
      <c r="H30" s="178" t="s">
        <v>7</v>
      </c>
      <c r="I30" s="178" t="s">
        <v>8</v>
      </c>
      <c r="J30" s="178" t="s">
        <v>9</v>
      </c>
      <c r="K30" s="178" t="s">
        <v>10</v>
      </c>
      <c r="L30" s="178" t="s">
        <v>11</v>
      </c>
      <c r="M30" s="178" t="s">
        <v>12</v>
      </c>
      <c r="N30" s="178" t="s">
        <v>13</v>
      </c>
      <c r="O30" s="147" t="s">
        <v>14</v>
      </c>
      <c r="R30" s="170" t="s">
        <v>26</v>
      </c>
      <c r="S30" s="178" t="s">
        <v>2</v>
      </c>
      <c r="T30" s="146" t="s">
        <v>3</v>
      </c>
      <c r="U30" s="146" t="s">
        <v>4</v>
      </c>
      <c r="V30" s="146" t="s">
        <v>5</v>
      </c>
      <c r="W30" s="146" t="s">
        <v>6</v>
      </c>
      <c r="X30" s="146" t="s">
        <v>7</v>
      </c>
      <c r="Y30" s="146" t="s">
        <v>8</v>
      </c>
      <c r="Z30" s="146" t="s">
        <v>9</v>
      </c>
      <c r="AA30" s="146" t="s">
        <v>10</v>
      </c>
      <c r="AB30" s="146" t="s">
        <v>11</v>
      </c>
      <c r="AC30" s="146" t="s">
        <v>12</v>
      </c>
      <c r="AD30" s="146" t="s">
        <v>13</v>
      </c>
      <c r="AE30" s="147" t="s">
        <v>14</v>
      </c>
    </row>
    <row r="31" spans="2:32" x14ac:dyDescent="0.25">
      <c r="B31" s="341" t="s">
        <v>17</v>
      </c>
      <c r="C31" s="169">
        <f>+'[120]CONSOLIDADO (2)'!C33</f>
        <v>2977.2875862068968</v>
      </c>
      <c r="D31" s="169">
        <f>+'[120]CONSOLIDADO (2)'!D33</f>
        <v>2940.6264367816088</v>
      </c>
      <c r="E31" s="169">
        <f>+'[120]CONSOLIDADO (2)'!E33</f>
        <v>2843.8288505747123</v>
      </c>
      <c r="F31" s="169">
        <f>+'[120]CONSOLIDADO (2)'!F33</f>
        <v>2418.0655172413794</v>
      </c>
      <c r="G31" s="169">
        <f>+'[120]CONSOLIDADO (2)'!G33</f>
        <v>0</v>
      </c>
      <c r="H31" s="169">
        <f>+'[120]CONSOLIDADO (2)'!H33</f>
        <v>0</v>
      </c>
      <c r="I31" s="169">
        <f>+'[120]CONSOLIDADO (2)'!I33</f>
        <v>0</v>
      </c>
      <c r="J31" s="169">
        <f>+'[120]CONSOLIDADO (2)'!J33</f>
        <v>0</v>
      </c>
      <c r="K31" s="169">
        <f>+'[120]CONSOLIDADO (2)'!K33</f>
        <v>0</v>
      </c>
      <c r="L31" s="169">
        <f>+'[120]CONSOLIDADO (2)'!L33</f>
        <v>0</v>
      </c>
      <c r="M31" s="169">
        <f>+'[120]CONSOLIDADO (2)'!M33</f>
        <v>0</v>
      </c>
      <c r="N31" s="169">
        <f>+'[120]CONSOLIDADO (2)'!N33</f>
        <v>0</v>
      </c>
      <c r="O31" s="148">
        <f>SUM(C31:N31)</f>
        <v>11179.808390804596</v>
      </c>
      <c r="R31" s="115" t="str">
        <f>+B31</f>
        <v>Residencial</v>
      </c>
      <c r="S31" s="98">
        <f>+C31*0.87</f>
        <v>2590.2402000000002</v>
      </c>
      <c r="T31" s="98">
        <f>+D31*0.87</f>
        <v>2558.3449999999998</v>
      </c>
      <c r="U31" s="98">
        <f>+E31*0.87</f>
        <v>2474.1310999999996</v>
      </c>
      <c r="V31" s="98">
        <f t="shared" ref="V31:AD36" si="20">+F31*0.87</f>
        <v>2103.7170000000001</v>
      </c>
      <c r="W31" s="98">
        <f t="shared" si="20"/>
        <v>0</v>
      </c>
      <c r="X31" s="98">
        <f t="shared" si="20"/>
        <v>0</v>
      </c>
      <c r="Y31" s="98">
        <f t="shared" si="20"/>
        <v>0</v>
      </c>
      <c r="Z31" s="98">
        <f t="shared" si="20"/>
        <v>0</v>
      </c>
      <c r="AA31" s="98">
        <f t="shared" si="20"/>
        <v>0</v>
      </c>
      <c r="AB31" s="98">
        <f t="shared" si="20"/>
        <v>0</v>
      </c>
      <c r="AC31" s="98">
        <f t="shared" si="20"/>
        <v>0</v>
      </c>
      <c r="AD31" s="98">
        <f t="shared" si="20"/>
        <v>0</v>
      </c>
      <c r="AE31" s="148">
        <f t="shared" ref="AE31:AE36" si="21">SUM(S31:AD31)</f>
        <v>9726.4332999999988</v>
      </c>
    </row>
    <row r="32" spans="2:32" x14ac:dyDescent="0.25">
      <c r="B32" s="341" t="s">
        <v>18</v>
      </c>
      <c r="C32" s="169">
        <f>+'[120]CONSOLIDADO (2)'!C34</f>
        <v>2504.0611494252876</v>
      </c>
      <c r="D32" s="169">
        <f>+'[120]CONSOLIDADO (2)'!D34</f>
        <v>2230.8767816091959</v>
      </c>
      <c r="E32" s="169">
        <f>+'[120]CONSOLIDADO (2)'!E34</f>
        <v>2346.038160919541</v>
      </c>
      <c r="F32" s="169">
        <f>+'[120]CONSOLIDADO (2)'!F34</f>
        <v>2111.0374712643684</v>
      </c>
      <c r="G32" s="169">
        <f>+'[120]CONSOLIDADO (2)'!G34</f>
        <v>0</v>
      </c>
      <c r="H32" s="169">
        <f>+'[120]CONSOLIDADO (2)'!H34</f>
        <v>0</v>
      </c>
      <c r="I32" s="169">
        <f>+'[120]CONSOLIDADO (2)'!I34</f>
        <v>0</v>
      </c>
      <c r="J32" s="169">
        <f>+'[120]CONSOLIDADO (2)'!J34</f>
        <v>0</v>
      </c>
      <c r="K32" s="169">
        <f>+'[120]CONSOLIDADO (2)'!K34</f>
        <v>0</v>
      </c>
      <c r="L32" s="169">
        <f>+'[120]CONSOLIDADO (2)'!L34</f>
        <v>0</v>
      </c>
      <c r="M32" s="169">
        <f>+'[120]CONSOLIDADO (2)'!M34</f>
        <v>0</v>
      </c>
      <c r="N32" s="169">
        <f>+'[120]CONSOLIDADO (2)'!N34</f>
        <v>0</v>
      </c>
      <c r="O32" s="148">
        <f t="shared" ref="O32:O36" si="22">SUM(C32:N32)</f>
        <v>9192.0135632183919</v>
      </c>
      <c r="R32" s="115" t="str">
        <f t="shared" ref="R32:R36" si="23">+B32</f>
        <v>General</v>
      </c>
      <c r="S32" s="98">
        <f t="shared" ref="S32:T36" si="24">+C32*0.87</f>
        <v>2178.5332000000003</v>
      </c>
      <c r="T32" s="98">
        <f>+D32*0.87</f>
        <v>1940.8628000000003</v>
      </c>
      <c r="U32" s="98">
        <f t="shared" ref="U32:U36" si="25">+E32*0.87</f>
        <v>2041.0532000000007</v>
      </c>
      <c r="V32" s="98">
        <f t="shared" si="20"/>
        <v>1836.6026000000004</v>
      </c>
      <c r="W32" s="98">
        <f t="shared" si="20"/>
        <v>0</v>
      </c>
      <c r="X32" s="98">
        <f t="shared" si="20"/>
        <v>0</v>
      </c>
      <c r="Y32" s="98">
        <f t="shared" si="20"/>
        <v>0</v>
      </c>
      <c r="Z32" s="98">
        <f t="shared" si="20"/>
        <v>0</v>
      </c>
      <c r="AA32" s="98">
        <f t="shared" si="20"/>
        <v>0</v>
      </c>
      <c r="AB32" s="98">
        <f t="shared" si="20"/>
        <v>0</v>
      </c>
      <c r="AC32" s="98">
        <f t="shared" si="20"/>
        <v>0</v>
      </c>
      <c r="AD32" s="98">
        <f t="shared" si="20"/>
        <v>0</v>
      </c>
      <c r="AE32" s="148">
        <f t="shared" si="21"/>
        <v>7997.0518000000011</v>
      </c>
    </row>
    <row r="33" spans="2:33" x14ac:dyDescent="0.25">
      <c r="B33" s="341" t="s">
        <v>19</v>
      </c>
      <c r="C33" s="169">
        <f>+'[120]CONSOLIDADO (2)'!C35</f>
        <v>965.51275862068962</v>
      </c>
      <c r="D33" s="169">
        <f>+'[120]CONSOLIDADO (2)'!D35</f>
        <v>1069.3360919540228</v>
      </c>
      <c r="E33" s="169">
        <f>+'[120]CONSOLIDADO (2)'!E35</f>
        <v>1006.8649425287356</v>
      </c>
      <c r="F33" s="169">
        <f>+'[120]CONSOLIDADO (2)'!F35</f>
        <v>1079.9057471264371</v>
      </c>
      <c r="G33" s="169">
        <f>+'[120]CONSOLIDADO (2)'!G35</f>
        <v>0</v>
      </c>
      <c r="H33" s="169">
        <f>+'[120]CONSOLIDADO (2)'!H35</f>
        <v>0</v>
      </c>
      <c r="I33" s="169">
        <f>+'[120]CONSOLIDADO (2)'!I35</f>
        <v>0</v>
      </c>
      <c r="J33" s="169">
        <f>+'[120]CONSOLIDADO (2)'!J35</f>
        <v>0</v>
      </c>
      <c r="K33" s="169">
        <f>+'[120]CONSOLIDADO (2)'!K35</f>
        <v>0</v>
      </c>
      <c r="L33" s="169">
        <f>+'[120]CONSOLIDADO (2)'!L35</f>
        <v>0</v>
      </c>
      <c r="M33" s="169">
        <f>+'[120]CONSOLIDADO (2)'!M35</f>
        <v>0</v>
      </c>
      <c r="N33" s="169">
        <f>+'[120]CONSOLIDADO (2)'!N35</f>
        <v>0</v>
      </c>
      <c r="O33" s="148">
        <f t="shared" si="22"/>
        <v>4121.6195402298845</v>
      </c>
      <c r="R33" s="115" t="str">
        <f t="shared" si="23"/>
        <v>Industrial</v>
      </c>
      <c r="S33" s="98">
        <f t="shared" si="24"/>
        <v>839.99609999999996</v>
      </c>
      <c r="T33" s="98">
        <f t="shared" si="24"/>
        <v>930.32239999999979</v>
      </c>
      <c r="U33" s="98">
        <f t="shared" si="25"/>
        <v>875.97249999999997</v>
      </c>
      <c r="V33" s="98">
        <f t="shared" si="20"/>
        <v>939.51800000000026</v>
      </c>
      <c r="W33" s="98">
        <f t="shared" si="20"/>
        <v>0</v>
      </c>
      <c r="X33" s="98">
        <f t="shared" si="20"/>
        <v>0</v>
      </c>
      <c r="Y33" s="98">
        <f t="shared" si="20"/>
        <v>0</v>
      </c>
      <c r="Z33" s="98">
        <f t="shared" si="20"/>
        <v>0</v>
      </c>
      <c r="AA33" s="98">
        <f t="shared" si="20"/>
        <v>0</v>
      </c>
      <c r="AB33" s="98">
        <f t="shared" si="20"/>
        <v>0</v>
      </c>
      <c r="AC33" s="98">
        <f t="shared" si="20"/>
        <v>0</v>
      </c>
      <c r="AD33" s="98">
        <f t="shared" si="20"/>
        <v>0</v>
      </c>
      <c r="AE33" s="148">
        <f t="shared" si="21"/>
        <v>3585.8090000000002</v>
      </c>
    </row>
    <row r="34" spans="2:33" x14ac:dyDescent="0.25">
      <c r="B34" s="341" t="s">
        <v>20</v>
      </c>
      <c r="C34" s="169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48"/>
      <c r="R34" s="115" t="str">
        <f t="shared" si="23"/>
        <v>Mineria</v>
      </c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148"/>
    </row>
    <row r="35" spans="2:33" x14ac:dyDescent="0.25">
      <c r="B35" s="341" t="s">
        <v>121</v>
      </c>
      <c r="C35" s="169">
        <f>+'[120]CONSOLIDADO (2)'!C36</f>
        <v>450.84022988505745</v>
      </c>
      <c r="D35" s="169">
        <f>+'[120]CONSOLIDADO (2)'!D36</f>
        <v>410.68793103448274</v>
      </c>
      <c r="E35" s="169">
        <f>+'[120]CONSOLIDADO (2)'!E36</f>
        <v>456.93804597701154</v>
      </c>
      <c r="F35" s="169">
        <f>+'[120]CONSOLIDADO (2)'!F36</f>
        <v>442.86471264367833</v>
      </c>
      <c r="G35" s="169">
        <f>+'[120]CONSOLIDADO (2)'!G36</f>
        <v>0</v>
      </c>
      <c r="H35" s="169">
        <f>+'[120]CONSOLIDADO (2)'!H36</f>
        <v>0</v>
      </c>
      <c r="I35" s="169">
        <f>+'[120]CONSOLIDADO (2)'!I36</f>
        <v>0</v>
      </c>
      <c r="J35" s="169">
        <f>+'[120]CONSOLIDADO (2)'!J36</f>
        <v>0</v>
      </c>
      <c r="K35" s="169">
        <f>+'[120]CONSOLIDADO (2)'!K36</f>
        <v>0</v>
      </c>
      <c r="L35" s="169">
        <f>+'[120]CONSOLIDADO (2)'!L36</f>
        <v>0</v>
      </c>
      <c r="M35" s="169">
        <f>+'[120]CONSOLIDADO (2)'!M36</f>
        <v>0</v>
      </c>
      <c r="N35" s="169">
        <f>+'[120]CONSOLIDADO (2)'!N36</f>
        <v>0</v>
      </c>
      <c r="O35" s="148">
        <f t="shared" si="22"/>
        <v>1761.3309195402301</v>
      </c>
      <c r="R35" s="115" t="str">
        <f t="shared" si="23"/>
        <v>A.Público</v>
      </c>
      <c r="S35" s="98">
        <f t="shared" si="24"/>
        <v>392.23099999999999</v>
      </c>
      <c r="T35" s="98">
        <f t="shared" si="24"/>
        <v>357.29849999999999</v>
      </c>
      <c r="U35" s="98">
        <f t="shared" si="25"/>
        <v>397.53610000000003</v>
      </c>
      <c r="V35" s="98">
        <f t="shared" si="20"/>
        <v>385.29230000000013</v>
      </c>
      <c r="W35" s="98">
        <f t="shared" si="20"/>
        <v>0</v>
      </c>
      <c r="X35" s="98">
        <f t="shared" si="20"/>
        <v>0</v>
      </c>
      <c r="Y35" s="98">
        <f t="shared" si="20"/>
        <v>0</v>
      </c>
      <c r="Z35" s="98">
        <f t="shared" si="20"/>
        <v>0</v>
      </c>
      <c r="AA35" s="98">
        <f t="shared" si="20"/>
        <v>0</v>
      </c>
      <c r="AB35" s="98">
        <f t="shared" si="20"/>
        <v>0</v>
      </c>
      <c r="AC35" s="98">
        <f t="shared" si="20"/>
        <v>0</v>
      </c>
      <c r="AD35" s="98">
        <f t="shared" si="20"/>
        <v>0</v>
      </c>
      <c r="AE35" s="148">
        <f t="shared" si="21"/>
        <v>1532.3579</v>
      </c>
    </row>
    <row r="36" spans="2:33" x14ac:dyDescent="0.25">
      <c r="B36" s="341" t="s">
        <v>22</v>
      </c>
      <c r="C36" s="169">
        <f>+'[120]CONSOLIDADO (2)'!C37</f>
        <v>759.9094252873565</v>
      </c>
      <c r="D36" s="169">
        <f>+'[120]CONSOLIDADO (2)'!D37</f>
        <v>780.61758620689659</v>
      </c>
      <c r="E36" s="169">
        <f>+'[120]CONSOLIDADO (2)'!E37</f>
        <v>763.07264367816106</v>
      </c>
      <c r="F36" s="169">
        <f>+'[120]CONSOLIDADO (2)'!F37</f>
        <v>742.10862068965514</v>
      </c>
      <c r="G36" s="169">
        <f>+'[120]CONSOLIDADO (2)'!G37</f>
        <v>0</v>
      </c>
      <c r="H36" s="169">
        <f>+'[120]CONSOLIDADO (2)'!H37</f>
        <v>0</v>
      </c>
      <c r="I36" s="169">
        <f>+'[120]CONSOLIDADO (2)'!I37</f>
        <v>0</v>
      </c>
      <c r="J36" s="169">
        <f>+'[120]CONSOLIDADO (2)'!J37</f>
        <v>0</v>
      </c>
      <c r="K36" s="169">
        <f>+'[120]CONSOLIDADO (2)'!K37</f>
        <v>0</v>
      </c>
      <c r="L36" s="169">
        <f>+'[120]CONSOLIDADO (2)'!L37</f>
        <v>0</v>
      </c>
      <c r="M36" s="169">
        <f>+'[120]CONSOLIDADO (2)'!M37</f>
        <v>0</v>
      </c>
      <c r="N36" s="169">
        <f>+'[120]CONSOLIDADO (2)'!N37</f>
        <v>0</v>
      </c>
      <c r="O36" s="148">
        <f t="shared" si="22"/>
        <v>3045.7082758620695</v>
      </c>
      <c r="R36" s="115" t="str">
        <f t="shared" si="23"/>
        <v>Otros</v>
      </c>
      <c r="S36" s="98">
        <f t="shared" si="24"/>
        <v>661.12120000000016</v>
      </c>
      <c r="T36" s="98">
        <f t="shared" si="24"/>
        <v>679.13729999999998</v>
      </c>
      <c r="U36" s="98">
        <f t="shared" si="25"/>
        <v>663.87320000000011</v>
      </c>
      <c r="V36" s="98">
        <f t="shared" si="20"/>
        <v>645.6345</v>
      </c>
      <c r="W36" s="98">
        <f t="shared" si="20"/>
        <v>0</v>
      </c>
      <c r="X36" s="98">
        <f t="shared" si="20"/>
        <v>0</v>
      </c>
      <c r="Y36" s="98">
        <f t="shared" si="20"/>
        <v>0</v>
      </c>
      <c r="Z36" s="98">
        <f t="shared" si="20"/>
        <v>0</v>
      </c>
      <c r="AA36" s="98">
        <f t="shared" si="20"/>
        <v>0</v>
      </c>
      <c r="AB36" s="98">
        <f t="shared" si="20"/>
        <v>0</v>
      </c>
      <c r="AC36" s="98">
        <f t="shared" si="20"/>
        <v>0</v>
      </c>
      <c r="AD36" s="98">
        <f t="shared" si="20"/>
        <v>0</v>
      </c>
      <c r="AE36" s="148">
        <f t="shared" si="21"/>
        <v>2649.7662000000005</v>
      </c>
    </row>
    <row r="37" spans="2:33" x14ac:dyDescent="0.25">
      <c r="B37" s="143" t="s">
        <v>14</v>
      </c>
      <c r="C37" s="149">
        <f t="shared" ref="C37:N37" si="26">SUM(C31:C36)</f>
        <v>7657.6111494252882</v>
      </c>
      <c r="D37" s="149">
        <f t="shared" si="26"/>
        <v>7432.1448275862067</v>
      </c>
      <c r="E37" s="149">
        <f t="shared" si="26"/>
        <v>7416.7426436781625</v>
      </c>
      <c r="F37" s="149">
        <f t="shared" si="26"/>
        <v>6793.982068965518</v>
      </c>
      <c r="G37" s="149">
        <f t="shared" si="26"/>
        <v>0</v>
      </c>
      <c r="H37" s="149">
        <f t="shared" si="26"/>
        <v>0</v>
      </c>
      <c r="I37" s="149">
        <f t="shared" si="26"/>
        <v>0</v>
      </c>
      <c r="J37" s="149">
        <f t="shared" si="26"/>
        <v>0</v>
      </c>
      <c r="K37" s="149">
        <f t="shared" si="26"/>
        <v>0</v>
      </c>
      <c r="L37" s="149">
        <f t="shared" si="26"/>
        <v>0</v>
      </c>
      <c r="M37" s="149">
        <f t="shared" si="26"/>
        <v>0</v>
      </c>
      <c r="N37" s="149">
        <f t="shared" si="26"/>
        <v>0</v>
      </c>
      <c r="O37" s="143">
        <f>SUM(C37:N37)</f>
        <v>29300.480689655175</v>
      </c>
      <c r="R37" s="143" t="s">
        <v>14</v>
      </c>
      <c r="S37" s="149">
        <f t="shared" ref="S37:AD37" si="27">SUM(S31:S36)</f>
        <v>6662.1217000000006</v>
      </c>
      <c r="T37" s="142">
        <f t="shared" si="27"/>
        <v>6465.9660000000003</v>
      </c>
      <c r="U37" s="142">
        <f t="shared" si="27"/>
        <v>6452.5661000000009</v>
      </c>
      <c r="V37" s="142">
        <f t="shared" si="27"/>
        <v>5910.7644000000009</v>
      </c>
      <c r="W37" s="142">
        <f t="shared" si="27"/>
        <v>0</v>
      </c>
      <c r="X37" s="142">
        <f t="shared" si="27"/>
        <v>0</v>
      </c>
      <c r="Y37" s="142">
        <f t="shared" si="27"/>
        <v>0</v>
      </c>
      <c r="Z37" s="142">
        <f t="shared" si="27"/>
        <v>0</v>
      </c>
      <c r="AA37" s="142">
        <f t="shared" si="27"/>
        <v>0</v>
      </c>
      <c r="AB37" s="142">
        <f t="shared" si="27"/>
        <v>0</v>
      </c>
      <c r="AC37" s="142">
        <f t="shared" si="27"/>
        <v>0</v>
      </c>
      <c r="AD37" s="142">
        <f t="shared" si="27"/>
        <v>0</v>
      </c>
      <c r="AE37" s="143">
        <f>SUM(S37:AD37)</f>
        <v>25491.4182</v>
      </c>
    </row>
    <row r="38" spans="2:33" x14ac:dyDescent="0.25">
      <c r="AE38" s="145">
        <f>+AE37/0.87</f>
        <v>29300.480689655171</v>
      </c>
      <c r="AF38" s="145">
        <f>+AE38-O37</f>
        <v>0</v>
      </c>
      <c r="AG38" s="145" t="s">
        <v>137</v>
      </c>
    </row>
    <row r="39" spans="2:33" x14ac:dyDescent="0.25">
      <c r="B39" s="341" t="s">
        <v>41</v>
      </c>
      <c r="R39" s="341" t="s">
        <v>41</v>
      </c>
    </row>
    <row r="40" spans="2:33" x14ac:dyDescent="0.25">
      <c r="B40" s="162"/>
      <c r="R40" s="162"/>
    </row>
    <row r="41" spans="2:33" x14ac:dyDescent="0.25">
      <c r="B41" s="170" t="s">
        <v>26</v>
      </c>
      <c r="C41" s="178" t="s">
        <v>2</v>
      </c>
      <c r="D41" s="146" t="s">
        <v>3</v>
      </c>
      <c r="E41" s="146" t="s">
        <v>4</v>
      </c>
      <c r="F41" s="146" t="s">
        <v>5</v>
      </c>
      <c r="G41" s="146" t="s">
        <v>6</v>
      </c>
      <c r="H41" s="146" t="s">
        <v>7</v>
      </c>
      <c r="I41" s="146" t="s">
        <v>8</v>
      </c>
      <c r="J41" s="146" t="s">
        <v>9</v>
      </c>
      <c r="K41" s="146" t="s">
        <v>10</v>
      </c>
      <c r="L41" s="146" t="s">
        <v>11</v>
      </c>
      <c r="M41" s="146" t="s">
        <v>12</v>
      </c>
      <c r="N41" s="146" t="s">
        <v>13</v>
      </c>
      <c r="O41" s="147" t="s">
        <v>14</v>
      </c>
      <c r="R41" s="170" t="s">
        <v>26</v>
      </c>
      <c r="S41" s="178" t="s">
        <v>2</v>
      </c>
      <c r="T41" s="146" t="s">
        <v>3</v>
      </c>
      <c r="U41" s="146" t="s">
        <v>4</v>
      </c>
      <c r="V41" s="146" t="s">
        <v>5</v>
      </c>
      <c r="W41" s="146" t="s">
        <v>6</v>
      </c>
      <c r="X41" s="146" t="s">
        <v>7</v>
      </c>
      <c r="Y41" s="146" t="s">
        <v>8</v>
      </c>
      <c r="Z41" s="146" t="s">
        <v>9</v>
      </c>
      <c r="AA41" s="146" t="s">
        <v>10</v>
      </c>
      <c r="AB41" s="146" t="s">
        <v>11</v>
      </c>
      <c r="AC41" s="146" t="s">
        <v>12</v>
      </c>
      <c r="AD41" s="146" t="s">
        <v>13</v>
      </c>
      <c r="AE41" s="147" t="s">
        <v>14</v>
      </c>
    </row>
    <row r="42" spans="2:33" x14ac:dyDescent="0.25">
      <c r="B42" s="341" t="s">
        <v>17</v>
      </c>
      <c r="C42" s="169">
        <f t="shared" ref="C42:N44" si="28">C31/C$76</f>
        <v>427.77120491478399</v>
      </c>
      <c r="D42" s="98">
        <f t="shared" si="28"/>
        <v>422.50379838816218</v>
      </c>
      <c r="E42" s="98">
        <f t="shared" si="28"/>
        <v>408.59609922050464</v>
      </c>
      <c r="F42" s="98">
        <f t="shared" si="28"/>
        <v>347.42320650019821</v>
      </c>
      <c r="G42" s="98">
        <f t="shared" si="28"/>
        <v>0</v>
      </c>
      <c r="H42" s="98">
        <f t="shared" si="28"/>
        <v>0</v>
      </c>
      <c r="I42" s="98">
        <f t="shared" si="28"/>
        <v>0</v>
      </c>
      <c r="J42" s="98">
        <f t="shared" si="28"/>
        <v>0</v>
      </c>
      <c r="K42" s="98">
        <f t="shared" si="28"/>
        <v>0</v>
      </c>
      <c r="L42" s="98">
        <f t="shared" si="28"/>
        <v>0</v>
      </c>
      <c r="M42" s="98">
        <f t="shared" si="28"/>
        <v>0</v>
      </c>
      <c r="N42" s="98">
        <f t="shared" si="28"/>
        <v>0</v>
      </c>
      <c r="O42" s="148">
        <f>SUM(C42:N42)</f>
        <v>1606.294309023649</v>
      </c>
      <c r="R42" s="115" t="str">
        <f>+B42</f>
        <v>Residencial</v>
      </c>
      <c r="S42" s="98">
        <f t="shared" ref="S42:AD44" si="29">+S31/S$76</f>
        <v>372.1609482758621</v>
      </c>
      <c r="T42" s="98">
        <f t="shared" si="29"/>
        <v>367.57830459770111</v>
      </c>
      <c r="U42" s="98">
        <f t="shared" si="29"/>
        <v>355.47860632183904</v>
      </c>
      <c r="V42" s="98">
        <f t="shared" si="29"/>
        <v>302.25818965517243</v>
      </c>
      <c r="W42" s="98">
        <f t="shared" si="29"/>
        <v>0</v>
      </c>
      <c r="X42" s="98">
        <f t="shared" si="29"/>
        <v>0</v>
      </c>
      <c r="Y42" s="98">
        <f t="shared" si="29"/>
        <v>0</v>
      </c>
      <c r="Z42" s="98">
        <f t="shared" si="29"/>
        <v>0</v>
      </c>
      <c r="AA42" s="98">
        <f t="shared" si="29"/>
        <v>0</v>
      </c>
      <c r="AB42" s="98">
        <f t="shared" si="29"/>
        <v>0</v>
      </c>
      <c r="AC42" s="98">
        <f t="shared" si="29"/>
        <v>0</v>
      </c>
      <c r="AD42" s="98">
        <f t="shared" si="29"/>
        <v>0</v>
      </c>
      <c r="AE42" s="148">
        <f t="shared" ref="AE42:AE47" si="30">SUM(S42:AD42)</f>
        <v>1397.4760488505744</v>
      </c>
    </row>
    <row r="43" spans="2:33" x14ac:dyDescent="0.25">
      <c r="B43" s="341" t="s">
        <v>18</v>
      </c>
      <c r="C43" s="169">
        <f t="shared" si="28"/>
        <v>359.77890077949536</v>
      </c>
      <c r="D43" s="98">
        <f t="shared" si="28"/>
        <v>320.52827321971205</v>
      </c>
      <c r="E43" s="98">
        <f t="shared" si="28"/>
        <v>337.07444840798001</v>
      </c>
      <c r="F43" s="98">
        <f t="shared" si="28"/>
        <v>303.30998150350121</v>
      </c>
      <c r="G43" s="98">
        <f t="shared" si="28"/>
        <v>0</v>
      </c>
      <c r="H43" s="98">
        <f t="shared" si="28"/>
        <v>0</v>
      </c>
      <c r="I43" s="98">
        <f t="shared" si="28"/>
        <v>0</v>
      </c>
      <c r="J43" s="98">
        <f t="shared" si="28"/>
        <v>0</v>
      </c>
      <c r="K43" s="98">
        <f t="shared" si="28"/>
        <v>0</v>
      </c>
      <c r="L43" s="98">
        <f t="shared" si="28"/>
        <v>0</v>
      </c>
      <c r="M43" s="98">
        <f t="shared" si="28"/>
        <v>0</v>
      </c>
      <c r="N43" s="98">
        <f t="shared" si="28"/>
        <v>0</v>
      </c>
      <c r="O43" s="148">
        <f>SUM(C43:N43)</f>
        <v>1320.6916039106886</v>
      </c>
      <c r="R43" s="115" t="str">
        <f t="shared" ref="R43:R47" si="31">+B43</f>
        <v>General</v>
      </c>
      <c r="S43" s="98">
        <f t="shared" si="29"/>
        <v>313.00764367816095</v>
      </c>
      <c r="T43" s="98">
        <f t="shared" si="29"/>
        <v>278.85959770114948</v>
      </c>
      <c r="U43" s="98">
        <f t="shared" si="29"/>
        <v>293.25477011494263</v>
      </c>
      <c r="V43" s="98">
        <f t="shared" si="29"/>
        <v>263.87968390804605</v>
      </c>
      <c r="W43" s="98">
        <f t="shared" si="29"/>
        <v>0</v>
      </c>
      <c r="X43" s="98">
        <f t="shared" si="29"/>
        <v>0</v>
      </c>
      <c r="Y43" s="98">
        <f t="shared" si="29"/>
        <v>0</v>
      </c>
      <c r="Z43" s="98">
        <f t="shared" si="29"/>
        <v>0</v>
      </c>
      <c r="AA43" s="98">
        <f t="shared" si="29"/>
        <v>0</v>
      </c>
      <c r="AB43" s="98">
        <f t="shared" si="29"/>
        <v>0</v>
      </c>
      <c r="AC43" s="98">
        <f t="shared" si="29"/>
        <v>0</v>
      </c>
      <c r="AD43" s="98">
        <f t="shared" si="29"/>
        <v>0</v>
      </c>
      <c r="AE43" s="148">
        <f t="shared" si="30"/>
        <v>1149.001695402299</v>
      </c>
    </row>
    <row r="44" spans="2:33" x14ac:dyDescent="0.25">
      <c r="B44" s="341" t="s">
        <v>19</v>
      </c>
      <c r="C44" s="169">
        <f t="shared" si="28"/>
        <v>138.72309750297265</v>
      </c>
      <c r="D44" s="98">
        <f t="shared" si="28"/>
        <v>153.64024309684234</v>
      </c>
      <c r="E44" s="98">
        <f t="shared" si="28"/>
        <v>144.6645032368873</v>
      </c>
      <c r="F44" s="98">
        <f t="shared" si="28"/>
        <v>155.15887171356854</v>
      </c>
      <c r="G44" s="98">
        <f t="shared" si="28"/>
        <v>0</v>
      </c>
      <c r="H44" s="98">
        <f t="shared" si="28"/>
        <v>0</v>
      </c>
      <c r="I44" s="98">
        <f t="shared" si="28"/>
        <v>0</v>
      </c>
      <c r="J44" s="98">
        <f t="shared" si="28"/>
        <v>0</v>
      </c>
      <c r="K44" s="98">
        <f t="shared" si="28"/>
        <v>0</v>
      </c>
      <c r="L44" s="98">
        <f t="shared" si="28"/>
        <v>0</v>
      </c>
      <c r="M44" s="98">
        <f t="shared" si="28"/>
        <v>0</v>
      </c>
      <c r="N44" s="98">
        <f t="shared" si="28"/>
        <v>0</v>
      </c>
      <c r="O44" s="148">
        <f t="shared" ref="O44:O47" si="32">SUM(C44:N44)</f>
        <v>592.18671555027083</v>
      </c>
      <c r="R44" s="115" t="str">
        <f t="shared" si="31"/>
        <v>Industrial</v>
      </c>
      <c r="S44" s="98">
        <f t="shared" si="29"/>
        <v>120.6890948275862</v>
      </c>
      <c r="T44" s="98">
        <f t="shared" si="29"/>
        <v>133.66701149425285</v>
      </c>
      <c r="U44" s="98">
        <f t="shared" si="29"/>
        <v>125.85811781609195</v>
      </c>
      <c r="V44" s="98">
        <f t="shared" si="29"/>
        <v>134.98821839080463</v>
      </c>
      <c r="W44" s="98">
        <f t="shared" si="29"/>
        <v>0</v>
      </c>
      <c r="X44" s="98">
        <f t="shared" si="29"/>
        <v>0</v>
      </c>
      <c r="Y44" s="98">
        <f t="shared" si="29"/>
        <v>0</v>
      </c>
      <c r="Z44" s="98">
        <f t="shared" si="29"/>
        <v>0</v>
      </c>
      <c r="AA44" s="98">
        <f t="shared" si="29"/>
        <v>0</v>
      </c>
      <c r="AB44" s="98">
        <f t="shared" si="29"/>
        <v>0</v>
      </c>
      <c r="AC44" s="98">
        <f t="shared" si="29"/>
        <v>0</v>
      </c>
      <c r="AD44" s="98">
        <f t="shared" si="29"/>
        <v>0</v>
      </c>
      <c r="AE44" s="148">
        <f t="shared" si="30"/>
        <v>515.20244252873556</v>
      </c>
    </row>
    <row r="45" spans="2:33" x14ac:dyDescent="0.25">
      <c r="B45" s="341" t="s">
        <v>20</v>
      </c>
      <c r="C45" s="169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148"/>
      <c r="R45" s="115" t="str">
        <f t="shared" si="31"/>
        <v>Mineria</v>
      </c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148"/>
    </row>
    <row r="46" spans="2:33" x14ac:dyDescent="0.25">
      <c r="B46" s="341" t="s">
        <v>121</v>
      </c>
      <c r="C46" s="169">
        <f t="shared" ref="C46:N47" si="33">C35/C$76</f>
        <v>64.775895098427796</v>
      </c>
      <c r="D46" s="98">
        <f t="shared" si="33"/>
        <v>59.006886642885455</v>
      </c>
      <c r="E46" s="98">
        <f t="shared" si="33"/>
        <v>65.652018100145341</v>
      </c>
      <c r="F46" s="98">
        <f t="shared" si="33"/>
        <v>63.629987448804357</v>
      </c>
      <c r="G46" s="98">
        <f t="shared" si="33"/>
        <v>0</v>
      </c>
      <c r="H46" s="98">
        <f t="shared" si="33"/>
        <v>0</v>
      </c>
      <c r="I46" s="98">
        <f t="shared" si="33"/>
        <v>0</v>
      </c>
      <c r="J46" s="98">
        <f t="shared" si="33"/>
        <v>0</v>
      </c>
      <c r="K46" s="98">
        <f t="shared" si="33"/>
        <v>0</v>
      </c>
      <c r="L46" s="98">
        <f t="shared" si="33"/>
        <v>0</v>
      </c>
      <c r="M46" s="98">
        <f t="shared" si="33"/>
        <v>0</v>
      </c>
      <c r="N46" s="98">
        <f t="shared" si="33"/>
        <v>0</v>
      </c>
      <c r="O46" s="148">
        <f t="shared" si="32"/>
        <v>253.06478729026293</v>
      </c>
      <c r="R46" s="115" t="str">
        <f t="shared" si="31"/>
        <v>A.Público</v>
      </c>
      <c r="S46" s="98">
        <f t="shared" ref="S46:AD47" si="34">+S35/S$76</f>
        <v>56.355028735632182</v>
      </c>
      <c r="T46" s="98">
        <f t="shared" si="34"/>
        <v>51.335991379310343</v>
      </c>
      <c r="U46" s="98">
        <f t="shared" si="34"/>
        <v>57.117255747126443</v>
      </c>
      <c r="V46" s="98">
        <f t="shared" si="34"/>
        <v>55.358089080459791</v>
      </c>
      <c r="W46" s="98">
        <f t="shared" si="34"/>
        <v>0</v>
      </c>
      <c r="X46" s="98">
        <f t="shared" si="34"/>
        <v>0</v>
      </c>
      <c r="Y46" s="98">
        <f t="shared" si="34"/>
        <v>0</v>
      </c>
      <c r="Z46" s="98">
        <f t="shared" si="34"/>
        <v>0</v>
      </c>
      <c r="AA46" s="98">
        <f t="shared" si="34"/>
        <v>0</v>
      </c>
      <c r="AB46" s="98">
        <f t="shared" si="34"/>
        <v>0</v>
      </c>
      <c r="AC46" s="98">
        <f t="shared" si="34"/>
        <v>0</v>
      </c>
      <c r="AD46" s="98">
        <f t="shared" si="34"/>
        <v>0</v>
      </c>
      <c r="AE46" s="148">
        <f t="shared" si="30"/>
        <v>220.16636494252876</v>
      </c>
    </row>
    <row r="47" spans="2:33" x14ac:dyDescent="0.25">
      <c r="B47" s="341" t="s">
        <v>22</v>
      </c>
      <c r="C47" s="169">
        <f t="shared" si="33"/>
        <v>109.18238869071214</v>
      </c>
      <c r="D47" s="98">
        <f t="shared" si="33"/>
        <v>112.15769916765755</v>
      </c>
      <c r="E47" s="98">
        <f t="shared" si="33"/>
        <v>109.6368740916898</v>
      </c>
      <c r="F47" s="98">
        <f t="shared" si="33"/>
        <v>106.62480182322632</v>
      </c>
      <c r="G47" s="98">
        <f t="shared" si="33"/>
        <v>0</v>
      </c>
      <c r="H47" s="98">
        <f t="shared" si="33"/>
        <v>0</v>
      </c>
      <c r="I47" s="98">
        <f t="shared" si="33"/>
        <v>0</v>
      </c>
      <c r="J47" s="98">
        <f t="shared" si="33"/>
        <v>0</v>
      </c>
      <c r="K47" s="98">
        <f t="shared" si="33"/>
        <v>0</v>
      </c>
      <c r="L47" s="98">
        <f t="shared" si="33"/>
        <v>0</v>
      </c>
      <c r="M47" s="98">
        <f t="shared" si="33"/>
        <v>0</v>
      </c>
      <c r="N47" s="98">
        <f t="shared" si="33"/>
        <v>0</v>
      </c>
      <c r="O47" s="148">
        <f t="shared" si="32"/>
        <v>437.60176377328582</v>
      </c>
      <c r="R47" s="115" t="str">
        <f t="shared" si="31"/>
        <v>Otros</v>
      </c>
      <c r="S47" s="98">
        <f t="shared" si="34"/>
        <v>94.988678160919562</v>
      </c>
      <c r="T47" s="98">
        <f t="shared" si="34"/>
        <v>97.577198275862074</v>
      </c>
      <c r="U47" s="98">
        <f t="shared" si="34"/>
        <v>95.384080459770132</v>
      </c>
      <c r="V47" s="98">
        <f t="shared" si="34"/>
        <v>92.763577586206893</v>
      </c>
      <c r="W47" s="98">
        <f t="shared" si="34"/>
        <v>0</v>
      </c>
      <c r="X47" s="98">
        <f t="shared" si="34"/>
        <v>0</v>
      </c>
      <c r="Y47" s="98">
        <f t="shared" si="34"/>
        <v>0</v>
      </c>
      <c r="Z47" s="98">
        <f t="shared" si="34"/>
        <v>0</v>
      </c>
      <c r="AA47" s="98">
        <f t="shared" si="34"/>
        <v>0</v>
      </c>
      <c r="AB47" s="98">
        <f t="shared" si="34"/>
        <v>0</v>
      </c>
      <c r="AC47" s="98">
        <f t="shared" si="34"/>
        <v>0</v>
      </c>
      <c r="AD47" s="98">
        <f t="shared" si="34"/>
        <v>0</v>
      </c>
      <c r="AE47" s="148">
        <f t="shared" si="30"/>
        <v>380.71353448275869</v>
      </c>
    </row>
    <row r="48" spans="2:33" x14ac:dyDescent="0.25">
      <c r="B48" s="143" t="s">
        <v>14</v>
      </c>
      <c r="C48" s="149">
        <f t="shared" ref="C48:N48" si="35">+SUM(C42:C47)</f>
        <v>1100.2314869863919</v>
      </c>
      <c r="D48" s="142">
        <f t="shared" si="35"/>
        <v>1067.8369005152597</v>
      </c>
      <c r="E48" s="142">
        <f t="shared" si="35"/>
        <v>1065.623943057207</v>
      </c>
      <c r="F48" s="142">
        <f t="shared" si="35"/>
        <v>976.14684898929875</v>
      </c>
      <c r="G48" s="142">
        <f t="shared" si="35"/>
        <v>0</v>
      </c>
      <c r="H48" s="142">
        <f t="shared" si="35"/>
        <v>0</v>
      </c>
      <c r="I48" s="142">
        <f t="shared" si="35"/>
        <v>0</v>
      </c>
      <c r="J48" s="142">
        <f t="shared" si="35"/>
        <v>0</v>
      </c>
      <c r="K48" s="142">
        <f t="shared" si="35"/>
        <v>0</v>
      </c>
      <c r="L48" s="142">
        <f t="shared" si="35"/>
        <v>0</v>
      </c>
      <c r="M48" s="142">
        <f t="shared" si="35"/>
        <v>0</v>
      </c>
      <c r="N48" s="142">
        <f t="shared" si="35"/>
        <v>0</v>
      </c>
      <c r="O48" s="143">
        <f>SUM(C48:N48)</f>
        <v>4209.8391795481575</v>
      </c>
      <c r="R48" s="143" t="s">
        <v>14</v>
      </c>
      <c r="S48" s="149">
        <f t="shared" ref="S48:AD48" si="36">+SUM(S42:S47)</f>
        <v>957.20139367816103</v>
      </c>
      <c r="T48" s="142">
        <f t="shared" si="36"/>
        <v>929.01810344827584</v>
      </c>
      <c r="U48" s="142">
        <f t="shared" si="36"/>
        <v>927.09283045977031</v>
      </c>
      <c r="V48" s="142">
        <f t="shared" si="36"/>
        <v>849.24775862068975</v>
      </c>
      <c r="W48" s="142">
        <f t="shared" si="36"/>
        <v>0</v>
      </c>
      <c r="X48" s="142">
        <f t="shared" si="36"/>
        <v>0</v>
      </c>
      <c r="Y48" s="142">
        <f t="shared" si="36"/>
        <v>0</v>
      </c>
      <c r="Z48" s="142">
        <f t="shared" si="36"/>
        <v>0</v>
      </c>
      <c r="AA48" s="142">
        <f t="shared" si="36"/>
        <v>0</v>
      </c>
      <c r="AB48" s="142">
        <f t="shared" si="36"/>
        <v>0</v>
      </c>
      <c r="AC48" s="142">
        <f t="shared" si="36"/>
        <v>0</v>
      </c>
      <c r="AD48" s="142">
        <f t="shared" si="36"/>
        <v>0</v>
      </c>
      <c r="AE48" s="143">
        <f>SUM(S48:AD48)</f>
        <v>3662.5600862068968</v>
      </c>
    </row>
    <row r="51" spans="2:31" x14ac:dyDescent="0.25">
      <c r="B51" s="341" t="s">
        <v>29</v>
      </c>
      <c r="R51" s="341" t="s">
        <v>29</v>
      </c>
    </row>
    <row r="52" spans="2:31" x14ac:dyDescent="0.25">
      <c r="B52" s="162"/>
      <c r="R52" s="162"/>
    </row>
    <row r="53" spans="2:31" x14ac:dyDescent="0.25">
      <c r="B53" s="170" t="s">
        <v>26</v>
      </c>
      <c r="C53" s="178" t="s">
        <v>2</v>
      </c>
      <c r="D53" s="146" t="s">
        <v>3</v>
      </c>
      <c r="E53" s="146" t="s">
        <v>4</v>
      </c>
      <c r="F53" s="146" t="s">
        <v>5</v>
      </c>
      <c r="G53" s="146" t="s">
        <v>6</v>
      </c>
      <c r="H53" s="146" t="s">
        <v>7</v>
      </c>
      <c r="I53" s="146" t="s">
        <v>8</v>
      </c>
      <c r="J53" s="146" t="s">
        <v>9</v>
      </c>
      <c r="K53" s="146" t="s">
        <v>10</v>
      </c>
      <c r="L53" s="146" t="s">
        <v>11</v>
      </c>
      <c r="M53" s="146" t="s">
        <v>12</v>
      </c>
      <c r="N53" s="146" t="s">
        <v>13</v>
      </c>
      <c r="O53" s="147" t="s">
        <v>14</v>
      </c>
      <c r="R53" s="170" t="s">
        <v>26</v>
      </c>
      <c r="S53" s="178" t="s">
        <v>2</v>
      </c>
      <c r="T53" s="146" t="s">
        <v>3</v>
      </c>
      <c r="U53" s="146" t="s">
        <v>4</v>
      </c>
      <c r="V53" s="146" t="s">
        <v>5</v>
      </c>
      <c r="W53" s="146" t="s">
        <v>6</v>
      </c>
      <c r="X53" s="146" t="s">
        <v>7</v>
      </c>
      <c r="Y53" s="146" t="s">
        <v>8</v>
      </c>
      <c r="Z53" s="146" t="s">
        <v>9</v>
      </c>
      <c r="AA53" s="146" t="s">
        <v>10</v>
      </c>
      <c r="AB53" s="146" t="s">
        <v>11</v>
      </c>
      <c r="AC53" s="146" t="s">
        <v>12</v>
      </c>
      <c r="AD53" s="146" t="s">
        <v>13</v>
      </c>
      <c r="AE53" s="147" t="s">
        <v>14</v>
      </c>
    </row>
    <row r="54" spans="2:31" x14ac:dyDescent="0.25">
      <c r="B54" s="341" t="s">
        <v>17</v>
      </c>
      <c r="C54" s="169">
        <f>C31/C20*100</f>
        <v>89.298946098486809</v>
      </c>
      <c r="D54" s="98">
        <f t="shared" ref="D54:O54" si="37">D31/D20*100</f>
        <v>89.933932116230082</v>
      </c>
      <c r="E54" s="98">
        <f t="shared" si="37"/>
        <v>90.421079508717952</v>
      </c>
      <c r="F54" s="98">
        <f t="shared" si="37"/>
        <v>89.781404808535754</v>
      </c>
      <c r="G54" s="98" t="e">
        <f t="shared" si="37"/>
        <v>#DIV/0!</v>
      </c>
      <c r="H54" s="98" t="e">
        <f t="shared" si="37"/>
        <v>#DIV/0!</v>
      </c>
      <c r="I54" s="98" t="e">
        <f t="shared" si="37"/>
        <v>#DIV/0!</v>
      </c>
      <c r="J54" s="98" t="e">
        <f t="shared" si="37"/>
        <v>#DIV/0!</v>
      </c>
      <c r="K54" s="98" t="e">
        <f t="shared" si="37"/>
        <v>#DIV/0!</v>
      </c>
      <c r="L54" s="98" t="e">
        <f t="shared" si="37"/>
        <v>#DIV/0!</v>
      </c>
      <c r="M54" s="98" t="e">
        <f t="shared" si="37"/>
        <v>#DIV/0!</v>
      </c>
      <c r="N54" s="98" t="e">
        <f t="shared" si="37"/>
        <v>#DIV/0!</v>
      </c>
      <c r="O54" s="148">
        <f t="shared" si="37"/>
        <v>89.853901247621067</v>
      </c>
      <c r="R54" s="115" t="str">
        <f>+B54</f>
        <v>Residencial</v>
      </c>
      <c r="S54" s="98">
        <f t="shared" ref="S54:AD56" si="38">+S31/S20*100</f>
        <v>77.690083105683513</v>
      </c>
      <c r="T54" s="98">
        <f t="shared" si="38"/>
        <v>78.242520941120191</v>
      </c>
      <c r="U54" s="98">
        <f t="shared" si="38"/>
        <v>78.666339172584614</v>
      </c>
      <c r="V54" s="98">
        <f t="shared" si="38"/>
        <v>78.109822183426104</v>
      </c>
      <c r="W54" s="98" t="e">
        <f t="shared" si="38"/>
        <v>#DIV/0!</v>
      </c>
      <c r="X54" s="98" t="e">
        <f t="shared" si="38"/>
        <v>#DIV/0!</v>
      </c>
      <c r="Y54" s="98" t="e">
        <f t="shared" si="38"/>
        <v>#DIV/0!</v>
      </c>
      <c r="Z54" s="98" t="e">
        <f t="shared" si="38"/>
        <v>#DIV/0!</v>
      </c>
      <c r="AA54" s="98" t="e">
        <f t="shared" si="38"/>
        <v>#DIV/0!</v>
      </c>
      <c r="AB54" s="98" t="e">
        <f t="shared" si="38"/>
        <v>#DIV/0!</v>
      </c>
      <c r="AC54" s="98" t="e">
        <f t="shared" si="38"/>
        <v>#DIV/0!</v>
      </c>
      <c r="AD54" s="98" t="e">
        <f t="shared" si="38"/>
        <v>#DIV/0!</v>
      </c>
      <c r="AE54" s="148">
        <f>AE31/AE20*100</f>
        <v>78.172894085430343</v>
      </c>
    </row>
    <row r="55" spans="2:31" x14ac:dyDescent="0.25">
      <c r="B55" s="341" t="s">
        <v>18</v>
      </c>
      <c r="C55" s="169">
        <f t="shared" ref="C55:O56" si="39">C32/C21*100</f>
        <v>145.79228073325717</v>
      </c>
      <c r="D55" s="98">
        <f t="shared" si="39"/>
        <v>135.11212209875632</v>
      </c>
      <c r="E55" s="98">
        <f t="shared" si="39"/>
        <v>142.20860808281793</v>
      </c>
      <c r="F55" s="98">
        <f t="shared" si="39"/>
        <v>143.45770222109954</v>
      </c>
      <c r="G55" s="98" t="e">
        <f t="shared" si="39"/>
        <v>#DIV/0!</v>
      </c>
      <c r="H55" s="98" t="e">
        <f t="shared" si="39"/>
        <v>#DIV/0!</v>
      </c>
      <c r="I55" s="98" t="e">
        <f t="shared" si="39"/>
        <v>#DIV/0!</v>
      </c>
      <c r="J55" s="98" t="e">
        <f t="shared" si="39"/>
        <v>#DIV/0!</v>
      </c>
      <c r="K55" s="98" t="e">
        <f t="shared" si="39"/>
        <v>#DIV/0!</v>
      </c>
      <c r="L55" s="98" t="e">
        <f t="shared" si="39"/>
        <v>#DIV/0!</v>
      </c>
      <c r="M55" s="98" t="e">
        <f t="shared" si="39"/>
        <v>#DIV/0!</v>
      </c>
      <c r="N55" s="98" t="e">
        <f t="shared" si="39"/>
        <v>#DIV/0!</v>
      </c>
      <c r="O55" s="148">
        <f t="shared" si="39"/>
        <v>141.63480037131916</v>
      </c>
      <c r="R55" s="115" t="str">
        <f t="shared" ref="R55:R59" si="40">+B55</f>
        <v>General</v>
      </c>
      <c r="S55" s="98">
        <f t="shared" si="38"/>
        <v>126.83928423793374</v>
      </c>
      <c r="T55" s="98">
        <f t="shared" si="38"/>
        <v>117.54754622591798</v>
      </c>
      <c r="U55" s="98">
        <f t="shared" si="38"/>
        <v>123.72148903205161</v>
      </c>
      <c r="V55" s="98">
        <f t="shared" si="38"/>
        <v>124.80820093235661</v>
      </c>
      <c r="W55" s="98" t="e">
        <f t="shared" si="38"/>
        <v>#DIV/0!</v>
      </c>
      <c r="X55" s="98" t="e">
        <f t="shared" si="38"/>
        <v>#DIV/0!</v>
      </c>
      <c r="Y55" s="98" t="e">
        <f t="shared" si="38"/>
        <v>#DIV/0!</v>
      </c>
      <c r="Z55" s="98" t="e">
        <f t="shared" si="38"/>
        <v>#DIV/0!</v>
      </c>
      <c r="AA55" s="98" t="e">
        <f t="shared" si="38"/>
        <v>#DIV/0!</v>
      </c>
      <c r="AB55" s="98" t="e">
        <f t="shared" si="38"/>
        <v>#DIV/0!</v>
      </c>
      <c r="AC55" s="98" t="e">
        <f t="shared" si="38"/>
        <v>#DIV/0!</v>
      </c>
      <c r="AD55" s="98" t="e">
        <f t="shared" si="38"/>
        <v>#DIV/0!</v>
      </c>
      <c r="AE55" s="148">
        <f>AE32/AE21*100</f>
        <v>123.22227632304768</v>
      </c>
    </row>
    <row r="56" spans="2:31" x14ac:dyDescent="0.25">
      <c r="B56" s="341" t="s">
        <v>19</v>
      </c>
      <c r="C56" s="169">
        <f t="shared" si="39"/>
        <v>97.345419796771012</v>
      </c>
      <c r="D56" s="98">
        <f t="shared" si="39"/>
        <v>86.802115386502948</v>
      </c>
      <c r="E56" s="98">
        <f t="shared" si="39"/>
        <v>89.457200274070317</v>
      </c>
      <c r="F56" s="98">
        <f t="shared" si="39"/>
        <v>95.500030255497009</v>
      </c>
      <c r="G56" s="98" t="e">
        <f t="shared" si="39"/>
        <v>#DIV/0!</v>
      </c>
      <c r="H56" s="98" t="e">
        <f t="shared" si="39"/>
        <v>#DIV/0!</v>
      </c>
      <c r="I56" s="98" t="e">
        <f t="shared" si="39"/>
        <v>#DIV/0!</v>
      </c>
      <c r="J56" s="98" t="e">
        <f t="shared" si="39"/>
        <v>#DIV/0!</v>
      </c>
      <c r="K56" s="98" t="e">
        <f t="shared" si="39"/>
        <v>#DIV/0!</v>
      </c>
      <c r="L56" s="98" t="e">
        <f t="shared" si="39"/>
        <v>#DIV/0!</v>
      </c>
      <c r="M56" s="98" t="e">
        <f t="shared" si="39"/>
        <v>#DIV/0!</v>
      </c>
      <c r="N56" s="98" t="e">
        <f t="shared" si="39"/>
        <v>#DIV/0!</v>
      </c>
      <c r="O56" s="148">
        <f t="shared" si="39"/>
        <v>91.998711190010809</v>
      </c>
      <c r="R56" s="115" t="str">
        <f t="shared" si="40"/>
        <v>Industrial</v>
      </c>
      <c r="S56" s="98">
        <f t="shared" si="38"/>
        <v>84.690515223190772</v>
      </c>
      <c r="T56" s="98">
        <f t="shared" si="38"/>
        <v>75.517840386257561</v>
      </c>
      <c r="U56" s="98">
        <f t="shared" si="38"/>
        <v>77.827764238441162</v>
      </c>
      <c r="V56" s="98">
        <f t="shared" si="38"/>
        <v>83.085026322282403</v>
      </c>
      <c r="W56" s="98" t="e">
        <f t="shared" si="38"/>
        <v>#DIV/0!</v>
      </c>
      <c r="X56" s="98" t="e">
        <f t="shared" si="38"/>
        <v>#DIV/0!</v>
      </c>
      <c r="Y56" s="98" t="e">
        <f t="shared" si="38"/>
        <v>#DIV/0!</v>
      </c>
      <c r="Z56" s="98" t="e">
        <f t="shared" si="38"/>
        <v>#DIV/0!</v>
      </c>
      <c r="AA56" s="98" t="e">
        <f t="shared" si="38"/>
        <v>#DIV/0!</v>
      </c>
      <c r="AB56" s="98" t="e">
        <f t="shared" si="38"/>
        <v>#DIV/0!</v>
      </c>
      <c r="AC56" s="98" t="e">
        <f t="shared" si="38"/>
        <v>#DIV/0!</v>
      </c>
      <c r="AD56" s="98" t="e">
        <f t="shared" si="38"/>
        <v>#DIV/0!</v>
      </c>
      <c r="AE56" s="148">
        <f>AE33/AE22*100</f>
        <v>80.03887873530941</v>
      </c>
    </row>
    <row r="57" spans="2:31" x14ac:dyDescent="0.25">
      <c r="B57" s="341" t="s">
        <v>20</v>
      </c>
      <c r="C57" s="169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148"/>
      <c r="R57" s="115" t="str">
        <f t="shared" si="40"/>
        <v>Mineria</v>
      </c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148"/>
    </row>
    <row r="58" spans="2:31" x14ac:dyDescent="0.25">
      <c r="B58" s="341" t="s">
        <v>121</v>
      </c>
      <c r="C58" s="169">
        <f t="shared" ref="C58:O60" si="41">C35/C24*100</f>
        <v>118.69995389467437</v>
      </c>
      <c r="D58" s="98">
        <f t="shared" si="41"/>
        <v>119.30001947272977</v>
      </c>
      <c r="E58" s="98">
        <f t="shared" si="41"/>
        <v>120.39988879997776</v>
      </c>
      <c r="F58" s="98">
        <f t="shared" si="41"/>
        <v>121.1999760929607</v>
      </c>
      <c r="G58" s="98" t="e">
        <f t="shared" si="41"/>
        <v>#DIV/0!</v>
      </c>
      <c r="H58" s="98" t="e">
        <f t="shared" si="41"/>
        <v>#DIV/0!</v>
      </c>
      <c r="I58" s="98" t="e">
        <f t="shared" si="41"/>
        <v>#DIV/0!</v>
      </c>
      <c r="J58" s="98" t="e">
        <f t="shared" si="41"/>
        <v>#DIV/0!</v>
      </c>
      <c r="K58" s="98" t="e">
        <f t="shared" si="41"/>
        <v>#DIV/0!</v>
      </c>
      <c r="L58" s="98" t="e">
        <f t="shared" si="41"/>
        <v>#DIV/0!</v>
      </c>
      <c r="M58" s="98" t="e">
        <f t="shared" si="41"/>
        <v>#DIV/0!</v>
      </c>
      <c r="N58" s="98" t="e">
        <f t="shared" si="41"/>
        <v>#DIV/0!</v>
      </c>
      <c r="O58" s="148">
        <f t="shared" si="41"/>
        <v>119.90162694796594</v>
      </c>
      <c r="R58" s="115" t="str">
        <f t="shared" si="40"/>
        <v>A.Público</v>
      </c>
      <c r="S58" s="98">
        <f t="shared" ref="S58:AD60" si="42">+S35/S24*100</f>
        <v>103.26895988836671</v>
      </c>
      <c r="T58" s="98">
        <f t="shared" si="42"/>
        <v>103.7910169412749</v>
      </c>
      <c r="U58" s="98">
        <f t="shared" si="42"/>
        <v>104.74790325598065</v>
      </c>
      <c r="V58" s="98">
        <f t="shared" si="42"/>
        <v>105.4439792008758</v>
      </c>
      <c r="W58" s="98" t="e">
        <f t="shared" si="42"/>
        <v>#DIV/0!</v>
      </c>
      <c r="X58" s="98" t="e">
        <f t="shared" si="42"/>
        <v>#DIV/0!</v>
      </c>
      <c r="Y58" s="98" t="e">
        <f t="shared" si="42"/>
        <v>#DIV/0!</v>
      </c>
      <c r="Z58" s="98" t="e">
        <f t="shared" si="42"/>
        <v>#DIV/0!</v>
      </c>
      <c r="AA58" s="98" t="e">
        <f t="shared" si="42"/>
        <v>#DIV/0!</v>
      </c>
      <c r="AB58" s="98" t="e">
        <f t="shared" si="42"/>
        <v>#DIV/0!</v>
      </c>
      <c r="AC58" s="98" t="e">
        <f t="shared" si="42"/>
        <v>#DIV/0!</v>
      </c>
      <c r="AD58" s="98" t="e">
        <f t="shared" si="42"/>
        <v>#DIV/0!</v>
      </c>
      <c r="AE58" s="148">
        <f>AE35/AE24*100</f>
        <v>104.31441544473034</v>
      </c>
    </row>
    <row r="59" spans="2:31" x14ac:dyDescent="0.25">
      <c r="B59" s="341" t="s">
        <v>22</v>
      </c>
      <c r="C59" s="169">
        <f t="shared" si="41"/>
        <v>85.688672331140083</v>
      </c>
      <c r="D59" s="98">
        <f t="shared" si="41"/>
        <v>86.006051601024708</v>
      </c>
      <c r="E59" s="98">
        <f t="shared" si="41"/>
        <v>87.596932181192543</v>
      </c>
      <c r="F59" s="98">
        <f t="shared" si="41"/>
        <v>89.483449876665361</v>
      </c>
      <c r="G59" s="98" t="e">
        <f t="shared" si="41"/>
        <v>#DIV/0!</v>
      </c>
      <c r="H59" s="98" t="e">
        <f t="shared" si="41"/>
        <v>#DIV/0!</v>
      </c>
      <c r="I59" s="98" t="e">
        <f t="shared" si="41"/>
        <v>#DIV/0!</v>
      </c>
      <c r="J59" s="98" t="e">
        <f t="shared" si="41"/>
        <v>#DIV/0!</v>
      </c>
      <c r="K59" s="98" t="e">
        <f t="shared" si="41"/>
        <v>#DIV/0!</v>
      </c>
      <c r="L59" s="98" t="e">
        <f t="shared" si="41"/>
        <v>#DIV/0!</v>
      </c>
      <c r="M59" s="98" t="e">
        <f t="shared" si="41"/>
        <v>#DIV/0!</v>
      </c>
      <c r="N59" s="98" t="e">
        <f t="shared" si="41"/>
        <v>#DIV/0!</v>
      </c>
      <c r="O59" s="148">
        <f t="shared" si="41"/>
        <v>87.147222405850499</v>
      </c>
      <c r="R59" s="115" t="str">
        <f t="shared" si="40"/>
        <v>Otros</v>
      </c>
      <c r="S59" s="98">
        <f t="shared" si="42"/>
        <v>74.549144928091877</v>
      </c>
      <c r="T59" s="98">
        <f t="shared" si="42"/>
        <v>74.825264892891497</v>
      </c>
      <c r="U59" s="98">
        <f t="shared" si="42"/>
        <v>76.209330997637508</v>
      </c>
      <c r="V59" s="98">
        <f t="shared" si="42"/>
        <v>77.850601392698877</v>
      </c>
      <c r="W59" s="98" t="e">
        <f t="shared" si="42"/>
        <v>#DIV/0!</v>
      </c>
      <c r="X59" s="98" t="e">
        <f t="shared" si="42"/>
        <v>#DIV/0!</v>
      </c>
      <c r="Y59" s="98" t="e">
        <f t="shared" si="42"/>
        <v>#DIV/0!</v>
      </c>
      <c r="Z59" s="98" t="e">
        <f t="shared" si="42"/>
        <v>#DIV/0!</v>
      </c>
      <c r="AA59" s="98" t="e">
        <f t="shared" si="42"/>
        <v>#DIV/0!</v>
      </c>
      <c r="AB59" s="98" t="e">
        <f t="shared" si="42"/>
        <v>#DIV/0!</v>
      </c>
      <c r="AC59" s="98" t="e">
        <f t="shared" si="42"/>
        <v>#DIV/0!</v>
      </c>
      <c r="AD59" s="98" t="e">
        <f t="shared" si="42"/>
        <v>#DIV/0!</v>
      </c>
      <c r="AE59" s="148">
        <f>AE36/AE25*100</f>
        <v>75.818083493089944</v>
      </c>
    </row>
    <row r="60" spans="2:31" x14ac:dyDescent="0.25">
      <c r="B60" s="143" t="s">
        <v>14</v>
      </c>
      <c r="C60" s="149">
        <f t="shared" si="41"/>
        <v>104.75377781065099</v>
      </c>
      <c r="D60" s="142">
        <f t="shared" si="41"/>
        <v>100.37069486156089</v>
      </c>
      <c r="E60" s="142">
        <f t="shared" si="41"/>
        <v>103.42728446583418</v>
      </c>
      <c r="F60" s="142">
        <f t="shared" si="41"/>
        <v>104.67841760705983</v>
      </c>
      <c r="G60" s="142" t="e">
        <f t="shared" si="41"/>
        <v>#DIV/0!</v>
      </c>
      <c r="H60" s="142" t="e">
        <f t="shared" si="41"/>
        <v>#DIV/0!</v>
      </c>
      <c r="I60" s="142" t="e">
        <f t="shared" si="41"/>
        <v>#DIV/0!</v>
      </c>
      <c r="J60" s="142" t="e">
        <f t="shared" si="41"/>
        <v>#DIV/0!</v>
      </c>
      <c r="K60" s="142" t="e">
        <f t="shared" si="41"/>
        <v>#DIV/0!</v>
      </c>
      <c r="L60" s="142" t="e">
        <f t="shared" si="41"/>
        <v>#DIV/0!</v>
      </c>
      <c r="M60" s="142" t="e">
        <f t="shared" si="41"/>
        <v>#DIV/0!</v>
      </c>
      <c r="N60" s="142" t="e">
        <f t="shared" si="41"/>
        <v>#DIV/0!</v>
      </c>
      <c r="O60" s="143">
        <f t="shared" si="41"/>
        <v>103.25756298900571</v>
      </c>
      <c r="R60" s="143" t="s">
        <v>14</v>
      </c>
      <c r="S60" s="171">
        <f t="shared" si="42"/>
        <v>91.135786695266361</v>
      </c>
      <c r="T60" s="142">
        <f>+T37/T26*100</f>
        <v>87.322504529558003</v>
      </c>
      <c r="U60" s="142">
        <f>+U37/U26*100</f>
        <v>89.98173748527573</v>
      </c>
      <c r="V60" s="142">
        <f>+V37/V26*100</f>
        <v>91.070223318142055</v>
      </c>
      <c r="W60" s="142" t="e">
        <f t="shared" ref="W60:AB60" si="43">W37/W26*100</f>
        <v>#DIV/0!</v>
      </c>
      <c r="X60" s="142" t="e">
        <f t="shared" si="43"/>
        <v>#DIV/0!</v>
      </c>
      <c r="Y60" s="142" t="e">
        <f t="shared" si="43"/>
        <v>#DIV/0!</v>
      </c>
      <c r="Z60" s="142" t="e">
        <f t="shared" si="43"/>
        <v>#DIV/0!</v>
      </c>
      <c r="AA60" s="142" t="e">
        <f t="shared" si="43"/>
        <v>#DIV/0!</v>
      </c>
      <c r="AB60" s="142" t="e">
        <f t="shared" si="43"/>
        <v>#DIV/0!</v>
      </c>
      <c r="AC60" s="142" t="e">
        <f>+AC37/AC26*100</f>
        <v>#DIV/0!</v>
      </c>
      <c r="AD60" s="142" t="e">
        <f>AD37/AD26*100</f>
        <v>#DIV/0!</v>
      </c>
      <c r="AE60" s="143">
        <f>AE37/AE26*100</f>
        <v>89.834079800434964</v>
      </c>
    </row>
    <row r="63" spans="2:31" x14ac:dyDescent="0.25">
      <c r="B63" s="341" t="s">
        <v>42</v>
      </c>
      <c r="R63" s="341" t="s">
        <v>42</v>
      </c>
    </row>
    <row r="64" spans="2:31" x14ac:dyDescent="0.25">
      <c r="B64" s="162"/>
      <c r="R64" s="162"/>
    </row>
    <row r="65" spans="2:31" x14ac:dyDescent="0.25">
      <c r="B65" s="170" t="s">
        <v>26</v>
      </c>
      <c r="C65" s="178" t="s">
        <v>2</v>
      </c>
      <c r="D65" s="146" t="s">
        <v>3</v>
      </c>
      <c r="E65" s="146" t="s">
        <v>4</v>
      </c>
      <c r="F65" s="146" t="s">
        <v>5</v>
      </c>
      <c r="G65" s="146" t="s">
        <v>6</v>
      </c>
      <c r="H65" s="146" t="s">
        <v>7</v>
      </c>
      <c r="I65" s="146" t="s">
        <v>8</v>
      </c>
      <c r="J65" s="146" t="s">
        <v>9</v>
      </c>
      <c r="K65" s="146" t="s">
        <v>10</v>
      </c>
      <c r="L65" s="146" t="s">
        <v>11</v>
      </c>
      <c r="M65" s="146" t="s">
        <v>12</v>
      </c>
      <c r="N65" s="146" t="s">
        <v>13</v>
      </c>
      <c r="O65" s="147" t="s">
        <v>14</v>
      </c>
      <c r="R65" s="170" t="s">
        <v>26</v>
      </c>
      <c r="S65" s="178" t="s">
        <v>2</v>
      </c>
      <c r="T65" s="146" t="s">
        <v>3</v>
      </c>
      <c r="U65" s="146" t="s">
        <v>4</v>
      </c>
      <c r="V65" s="146" t="s">
        <v>5</v>
      </c>
      <c r="W65" s="146" t="s">
        <v>6</v>
      </c>
      <c r="X65" s="146" t="s">
        <v>7</v>
      </c>
      <c r="Y65" s="146" t="s">
        <v>8</v>
      </c>
      <c r="Z65" s="146" t="s">
        <v>9</v>
      </c>
      <c r="AA65" s="146" t="s">
        <v>10</v>
      </c>
      <c r="AB65" s="146" t="s">
        <v>11</v>
      </c>
      <c r="AC65" s="146" t="s">
        <v>12</v>
      </c>
      <c r="AD65" s="146" t="s">
        <v>13</v>
      </c>
      <c r="AE65" s="147" t="s">
        <v>14</v>
      </c>
    </row>
    <row r="66" spans="2:31" x14ac:dyDescent="0.25">
      <c r="B66" s="341" t="s">
        <v>17</v>
      </c>
      <c r="C66" s="169">
        <f t="shared" ref="C66:O68" si="44">+C42/C20*100</f>
        <v>12.830308347483735</v>
      </c>
      <c r="D66" s="98">
        <f t="shared" si="44"/>
        <v>12.921541970722714</v>
      </c>
      <c r="E66" s="98">
        <f t="shared" si="44"/>
        <v>12.99153441217212</v>
      </c>
      <c r="F66" s="98">
        <f t="shared" si="44"/>
        <v>12.899627127663182</v>
      </c>
      <c r="G66" s="98" t="e">
        <f t="shared" si="44"/>
        <v>#DIV/0!</v>
      </c>
      <c r="H66" s="98" t="e">
        <f t="shared" si="44"/>
        <v>#DIV/0!</v>
      </c>
      <c r="I66" s="98" t="e">
        <f t="shared" si="44"/>
        <v>#DIV/0!</v>
      </c>
      <c r="J66" s="98" t="e">
        <f t="shared" si="44"/>
        <v>#DIV/0!</v>
      </c>
      <c r="K66" s="98" t="e">
        <f t="shared" si="44"/>
        <v>#DIV/0!</v>
      </c>
      <c r="L66" s="98" t="e">
        <f t="shared" si="44"/>
        <v>#DIV/0!</v>
      </c>
      <c r="M66" s="98" t="e">
        <f t="shared" si="44"/>
        <v>#DIV/0!</v>
      </c>
      <c r="N66" s="98" t="e">
        <f t="shared" si="44"/>
        <v>#DIV/0!</v>
      </c>
      <c r="O66" s="148">
        <f t="shared" si="44"/>
        <v>12.910043282704178</v>
      </c>
      <c r="R66" s="115" t="str">
        <f>+B66</f>
        <v>Residencial</v>
      </c>
      <c r="S66" s="98">
        <f t="shared" ref="S66:AE68" si="45">+S42/S20*100</f>
        <v>11.162368262310851</v>
      </c>
      <c r="T66" s="98">
        <f t="shared" si="45"/>
        <v>11.24174151452876</v>
      </c>
      <c r="U66" s="98">
        <f t="shared" si="45"/>
        <v>11.302634938589744</v>
      </c>
      <c r="V66" s="98">
        <f t="shared" si="45"/>
        <v>11.222675601066969</v>
      </c>
      <c r="W66" s="98" t="e">
        <f t="shared" si="45"/>
        <v>#DIV/0!</v>
      </c>
      <c r="X66" s="98" t="e">
        <f t="shared" si="45"/>
        <v>#DIV/0!</v>
      </c>
      <c r="Y66" s="98" t="e">
        <f t="shared" si="45"/>
        <v>#DIV/0!</v>
      </c>
      <c r="Z66" s="98" t="e">
        <f t="shared" si="45"/>
        <v>#DIV/0!</v>
      </c>
      <c r="AA66" s="98" t="e">
        <f t="shared" si="45"/>
        <v>#DIV/0!</v>
      </c>
      <c r="AB66" s="98" t="e">
        <f t="shared" si="45"/>
        <v>#DIV/0!</v>
      </c>
      <c r="AC66" s="98" t="e">
        <f t="shared" si="45"/>
        <v>#DIV/0!</v>
      </c>
      <c r="AD66" s="98" t="e">
        <f t="shared" si="45"/>
        <v>#DIV/0!</v>
      </c>
      <c r="AE66" s="148">
        <f>+AE42/AE20*100</f>
        <v>11.231737655952633</v>
      </c>
    </row>
    <row r="67" spans="2:31" x14ac:dyDescent="0.25">
      <c r="B67" s="341" t="s">
        <v>18</v>
      </c>
      <c r="C67" s="169">
        <f t="shared" si="44"/>
        <v>20.94716677201971</v>
      </c>
      <c r="D67" s="98">
        <f t="shared" si="44"/>
        <v>19.412661221085678</v>
      </c>
      <c r="E67" s="98">
        <f t="shared" si="44"/>
        <v>20.432271276266942</v>
      </c>
      <c r="F67" s="98">
        <f t="shared" si="44"/>
        <v>20.611738824870628</v>
      </c>
      <c r="G67" s="98" t="e">
        <f t="shared" si="44"/>
        <v>#DIV/0!</v>
      </c>
      <c r="H67" s="98" t="e">
        <f t="shared" si="44"/>
        <v>#DIV/0!</v>
      </c>
      <c r="I67" s="98" t="e">
        <f t="shared" si="44"/>
        <v>#DIV/0!</v>
      </c>
      <c r="J67" s="98" t="e">
        <f t="shared" si="44"/>
        <v>#DIV/0!</v>
      </c>
      <c r="K67" s="98" t="e">
        <f t="shared" si="44"/>
        <v>#DIV/0!</v>
      </c>
      <c r="L67" s="98" t="e">
        <f t="shared" si="44"/>
        <v>#DIV/0!</v>
      </c>
      <c r="M67" s="98" t="e">
        <f t="shared" si="44"/>
        <v>#DIV/0!</v>
      </c>
      <c r="N67" s="98" t="e">
        <f t="shared" si="44"/>
        <v>#DIV/0!</v>
      </c>
      <c r="O67" s="148">
        <f t="shared" si="44"/>
        <v>20.349827639557354</v>
      </c>
      <c r="R67" s="115" t="str">
        <f t="shared" ref="R67:R71" si="46">+B67</f>
        <v>General</v>
      </c>
      <c r="S67" s="98">
        <f t="shared" si="45"/>
        <v>18.224035091657147</v>
      </c>
      <c r="T67" s="98">
        <f t="shared" si="45"/>
        <v>16.88901526234454</v>
      </c>
      <c r="U67" s="98">
        <f t="shared" si="45"/>
        <v>17.776076010352241</v>
      </c>
      <c r="V67" s="98">
        <f t="shared" si="45"/>
        <v>17.932212777637442</v>
      </c>
      <c r="W67" s="98" t="e">
        <f t="shared" si="45"/>
        <v>#DIV/0!</v>
      </c>
      <c r="X67" s="98" t="e">
        <f t="shared" si="45"/>
        <v>#DIV/0!</v>
      </c>
      <c r="Y67" s="98" t="e">
        <f t="shared" si="45"/>
        <v>#DIV/0!</v>
      </c>
      <c r="Z67" s="98" t="e">
        <f t="shared" si="45"/>
        <v>#DIV/0!</v>
      </c>
      <c r="AA67" s="98" t="e">
        <f t="shared" si="45"/>
        <v>#DIV/0!</v>
      </c>
      <c r="AB67" s="98" t="e">
        <f t="shared" si="45"/>
        <v>#DIV/0!</v>
      </c>
      <c r="AC67" s="98" t="e">
        <f t="shared" si="45"/>
        <v>#DIV/0!</v>
      </c>
      <c r="AD67" s="98" t="e">
        <f t="shared" si="45"/>
        <v>#DIV/0!</v>
      </c>
      <c r="AE67" s="148">
        <f t="shared" si="45"/>
        <v>17.704350046414895</v>
      </c>
    </row>
    <row r="68" spans="2:31" x14ac:dyDescent="0.25">
      <c r="B68" s="341" t="s">
        <v>19</v>
      </c>
      <c r="C68" s="169">
        <f t="shared" si="44"/>
        <v>13.986410890340661</v>
      </c>
      <c r="D68" s="98">
        <f t="shared" si="44"/>
        <v>12.471568302658468</v>
      </c>
      <c r="E68" s="98">
        <f t="shared" si="44"/>
        <v>12.853046016389413</v>
      </c>
      <c r="F68" s="98">
        <f t="shared" si="44"/>
        <v>13.721268714870261</v>
      </c>
      <c r="G68" s="98" t="e">
        <f t="shared" si="44"/>
        <v>#DIV/0!</v>
      </c>
      <c r="H68" s="98" t="e">
        <f t="shared" si="44"/>
        <v>#DIV/0!</v>
      </c>
      <c r="I68" s="98" t="e">
        <f t="shared" si="44"/>
        <v>#DIV/0!</v>
      </c>
      <c r="J68" s="98" t="e">
        <f t="shared" si="44"/>
        <v>#DIV/0!</v>
      </c>
      <c r="K68" s="98" t="e">
        <f t="shared" si="44"/>
        <v>#DIV/0!</v>
      </c>
      <c r="L68" s="98" t="e">
        <f t="shared" si="44"/>
        <v>#DIV/0!</v>
      </c>
      <c r="M68" s="98" t="e">
        <f t="shared" si="44"/>
        <v>#DIV/0!</v>
      </c>
      <c r="N68" s="98" t="e">
        <f t="shared" si="44"/>
        <v>#DIV/0!</v>
      </c>
      <c r="O68" s="148">
        <f t="shared" si="44"/>
        <v>13.218205630748681</v>
      </c>
      <c r="R68" s="115" t="str">
        <f t="shared" si="46"/>
        <v>Industrial</v>
      </c>
      <c r="S68" s="98">
        <f t="shared" si="45"/>
        <v>12.168177474596376</v>
      </c>
      <c r="T68" s="98">
        <f t="shared" si="45"/>
        <v>10.850264423312868</v>
      </c>
      <c r="U68" s="98">
        <f t="shared" si="45"/>
        <v>11.18215003425879</v>
      </c>
      <c r="V68" s="98">
        <f t="shared" si="45"/>
        <v>11.937503781937126</v>
      </c>
      <c r="W68" s="98" t="e">
        <f t="shared" si="45"/>
        <v>#DIV/0!</v>
      </c>
      <c r="X68" s="98" t="e">
        <f t="shared" si="45"/>
        <v>#DIV/0!</v>
      </c>
      <c r="Y68" s="98" t="e">
        <f t="shared" si="45"/>
        <v>#DIV/0!</v>
      </c>
      <c r="Z68" s="98" t="e">
        <f t="shared" si="45"/>
        <v>#DIV/0!</v>
      </c>
      <c r="AA68" s="98" t="e">
        <f t="shared" si="45"/>
        <v>#DIV/0!</v>
      </c>
      <c r="AB68" s="98" t="e">
        <f t="shared" si="45"/>
        <v>#DIV/0!</v>
      </c>
      <c r="AC68" s="98" t="e">
        <f t="shared" si="45"/>
        <v>#DIV/0!</v>
      </c>
      <c r="AD68" s="98" t="e">
        <f t="shared" si="45"/>
        <v>#DIV/0!</v>
      </c>
      <c r="AE68" s="148">
        <f t="shared" si="45"/>
        <v>11.499838898751351</v>
      </c>
    </row>
    <row r="69" spans="2:31" x14ac:dyDescent="0.25">
      <c r="B69" s="341" t="s">
        <v>20</v>
      </c>
      <c r="C69" s="169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148"/>
      <c r="R69" s="115" t="str">
        <f t="shared" si="46"/>
        <v>Mineria</v>
      </c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148"/>
    </row>
    <row r="70" spans="2:31" x14ac:dyDescent="0.25">
      <c r="B70" s="341" t="s">
        <v>121</v>
      </c>
      <c r="C70" s="169">
        <f t="shared" ref="C70:O72" si="47">+C46/C24*100</f>
        <v>17.05459107682103</v>
      </c>
      <c r="D70" s="98">
        <f t="shared" si="47"/>
        <v>17.140807395507153</v>
      </c>
      <c r="E70" s="98">
        <f t="shared" si="47"/>
        <v>17.298834597697958</v>
      </c>
      <c r="F70" s="98">
        <f t="shared" si="47"/>
        <v>17.413789668528835</v>
      </c>
      <c r="G70" s="98" t="e">
        <f t="shared" si="47"/>
        <v>#DIV/0!</v>
      </c>
      <c r="H70" s="98" t="e">
        <f t="shared" si="47"/>
        <v>#DIV/0!</v>
      </c>
      <c r="I70" s="98" t="e">
        <f t="shared" si="47"/>
        <v>#DIV/0!</v>
      </c>
      <c r="J70" s="98" t="e">
        <f t="shared" si="47"/>
        <v>#DIV/0!</v>
      </c>
      <c r="K70" s="98" t="e">
        <f t="shared" si="47"/>
        <v>#DIV/0!</v>
      </c>
      <c r="L70" s="98" t="e">
        <f t="shared" si="47"/>
        <v>#DIV/0!</v>
      </c>
      <c r="M70" s="98" t="e">
        <f t="shared" si="47"/>
        <v>#DIV/0!</v>
      </c>
      <c r="N70" s="98" t="e">
        <f t="shared" si="47"/>
        <v>#DIV/0!</v>
      </c>
      <c r="O70" s="148">
        <f t="shared" si="47"/>
        <v>17.227245251144531</v>
      </c>
      <c r="R70" s="115" t="str">
        <f t="shared" si="46"/>
        <v>A.Público</v>
      </c>
      <c r="S70" s="98">
        <f t="shared" ref="S70:AE72" si="48">+S46/S24*100</f>
        <v>14.837494236834296</v>
      </c>
      <c r="T70" s="98">
        <f t="shared" si="48"/>
        <v>14.912502434091222</v>
      </c>
      <c r="U70" s="98">
        <f t="shared" si="48"/>
        <v>15.04998609999722</v>
      </c>
      <c r="V70" s="98">
        <f t="shared" si="48"/>
        <v>15.149997011620087</v>
      </c>
      <c r="W70" s="98" t="e">
        <f t="shared" si="48"/>
        <v>#DIV/0!</v>
      </c>
      <c r="X70" s="98" t="e">
        <f t="shared" si="48"/>
        <v>#DIV/0!</v>
      </c>
      <c r="Y70" s="98" t="e">
        <f t="shared" si="48"/>
        <v>#DIV/0!</v>
      </c>
      <c r="Z70" s="98" t="e">
        <f t="shared" si="48"/>
        <v>#DIV/0!</v>
      </c>
      <c r="AA70" s="98" t="e">
        <f t="shared" si="48"/>
        <v>#DIV/0!</v>
      </c>
      <c r="AB70" s="98" t="e">
        <f t="shared" si="48"/>
        <v>#DIV/0!</v>
      </c>
      <c r="AC70" s="98" t="e">
        <f t="shared" si="48"/>
        <v>#DIV/0!</v>
      </c>
      <c r="AD70" s="98" t="e">
        <f t="shared" si="48"/>
        <v>#DIV/0!</v>
      </c>
      <c r="AE70" s="148">
        <f t="shared" si="48"/>
        <v>14.987703368495742</v>
      </c>
    </row>
    <row r="71" spans="2:31" x14ac:dyDescent="0.25">
      <c r="B71" s="341" t="s">
        <v>22</v>
      </c>
      <c r="C71" s="169">
        <f t="shared" si="47"/>
        <v>12.3115908521753</v>
      </c>
      <c r="D71" s="98">
        <f t="shared" si="47"/>
        <v>12.35719132198631</v>
      </c>
      <c r="E71" s="98">
        <f t="shared" si="47"/>
        <v>12.585766117987434</v>
      </c>
      <c r="F71" s="98">
        <f t="shared" si="47"/>
        <v>12.856817511015139</v>
      </c>
      <c r="G71" s="98" t="e">
        <f t="shared" si="47"/>
        <v>#DIV/0!</v>
      </c>
      <c r="H71" s="98" t="e">
        <f t="shared" si="47"/>
        <v>#DIV/0!</v>
      </c>
      <c r="I71" s="98" t="e">
        <f t="shared" si="47"/>
        <v>#DIV/0!</v>
      </c>
      <c r="J71" s="98" t="e">
        <f t="shared" si="47"/>
        <v>#DIV/0!</v>
      </c>
      <c r="K71" s="98" t="e">
        <f t="shared" si="47"/>
        <v>#DIV/0!</v>
      </c>
      <c r="L71" s="98" t="e">
        <f t="shared" si="47"/>
        <v>#DIV/0!</v>
      </c>
      <c r="M71" s="98" t="e">
        <f t="shared" si="47"/>
        <v>#DIV/0!</v>
      </c>
      <c r="N71" s="98" t="e">
        <f t="shared" si="47"/>
        <v>#DIV/0!</v>
      </c>
      <c r="O71" s="148">
        <f t="shared" si="47"/>
        <v>12.521152644518748</v>
      </c>
      <c r="R71" s="115" t="str">
        <f t="shared" si="46"/>
        <v>Otros</v>
      </c>
      <c r="S71" s="98">
        <f t="shared" si="48"/>
        <v>10.71108404139251</v>
      </c>
      <c r="T71" s="98">
        <f t="shared" si="48"/>
        <v>10.750756450128089</v>
      </c>
      <c r="U71" s="98">
        <f t="shared" si="48"/>
        <v>10.949616522649068</v>
      </c>
      <c r="V71" s="98">
        <f t="shared" si="48"/>
        <v>11.18543123458317</v>
      </c>
      <c r="W71" s="98" t="e">
        <f t="shared" si="48"/>
        <v>#DIV/0!</v>
      </c>
      <c r="X71" s="98" t="e">
        <f t="shared" si="48"/>
        <v>#DIV/0!</v>
      </c>
      <c r="Y71" s="98" t="e">
        <f t="shared" si="48"/>
        <v>#DIV/0!</v>
      </c>
      <c r="Z71" s="98" t="e">
        <f t="shared" si="48"/>
        <v>#DIV/0!</v>
      </c>
      <c r="AA71" s="98" t="e">
        <f t="shared" si="48"/>
        <v>#DIV/0!</v>
      </c>
      <c r="AB71" s="98" t="e">
        <f t="shared" si="48"/>
        <v>#DIV/0!</v>
      </c>
      <c r="AC71" s="98" t="e">
        <f t="shared" si="48"/>
        <v>#DIV/0!</v>
      </c>
      <c r="AD71" s="98" t="e">
        <f t="shared" si="48"/>
        <v>#DIV/0!</v>
      </c>
      <c r="AE71" s="148">
        <f t="shared" si="48"/>
        <v>10.893402800731312</v>
      </c>
    </row>
    <row r="72" spans="2:31" x14ac:dyDescent="0.25">
      <c r="B72" s="143"/>
      <c r="C72" s="149">
        <f>+C48/C26*100</f>
        <v>15.050830145208474</v>
      </c>
      <c r="D72" s="142">
        <f t="shared" si="47"/>
        <v>14.421076847925418</v>
      </c>
      <c r="E72" s="142">
        <f t="shared" si="47"/>
        <v>14.860242020953182</v>
      </c>
      <c r="F72" s="142">
        <f t="shared" si="47"/>
        <v>15.040002529749977</v>
      </c>
      <c r="G72" s="142" t="e">
        <f t="shared" si="47"/>
        <v>#DIV/0!</v>
      </c>
      <c r="H72" s="142" t="e">
        <f t="shared" si="47"/>
        <v>#DIV/0!</v>
      </c>
      <c r="I72" s="142" t="e">
        <f t="shared" si="47"/>
        <v>#DIV/0!</v>
      </c>
      <c r="J72" s="142" t="e">
        <f t="shared" si="47"/>
        <v>#DIV/0!</v>
      </c>
      <c r="K72" s="142" t="e">
        <f t="shared" si="47"/>
        <v>#DIV/0!</v>
      </c>
      <c r="L72" s="142" t="e">
        <f t="shared" si="47"/>
        <v>#DIV/0!</v>
      </c>
      <c r="M72" s="142" t="e">
        <f t="shared" si="47"/>
        <v>#DIV/0!</v>
      </c>
      <c r="N72" s="142" t="e">
        <f t="shared" si="47"/>
        <v>#DIV/0!</v>
      </c>
      <c r="O72" s="143">
        <f t="shared" si="47"/>
        <v>14.835856751293925</v>
      </c>
      <c r="R72" s="143"/>
      <c r="S72" s="171">
        <f t="shared" si="48"/>
        <v>13.094222226331373</v>
      </c>
      <c r="T72" s="151">
        <f t="shared" si="48"/>
        <v>12.546336857695112</v>
      </c>
      <c r="U72" s="151">
        <f t="shared" si="48"/>
        <v>12.928410558229272</v>
      </c>
      <c r="V72" s="151">
        <f>+V48/V26*100</f>
        <v>13.084802200882478</v>
      </c>
      <c r="W72" s="151" t="e">
        <f t="shared" si="48"/>
        <v>#DIV/0!</v>
      </c>
      <c r="X72" s="151" t="e">
        <f t="shared" si="48"/>
        <v>#DIV/0!</v>
      </c>
      <c r="Y72" s="151" t="e">
        <f t="shared" si="48"/>
        <v>#DIV/0!</v>
      </c>
      <c r="Z72" s="151" t="e">
        <f t="shared" si="48"/>
        <v>#DIV/0!</v>
      </c>
      <c r="AA72" s="151" t="e">
        <f t="shared" si="48"/>
        <v>#DIV/0!</v>
      </c>
      <c r="AB72" s="151" t="e">
        <f t="shared" si="48"/>
        <v>#DIV/0!</v>
      </c>
      <c r="AC72" s="151" t="e">
        <f t="shared" si="48"/>
        <v>#DIV/0!</v>
      </c>
      <c r="AD72" s="151" t="e">
        <f t="shared" si="48"/>
        <v>#DIV/0!</v>
      </c>
      <c r="AE72" s="118">
        <f t="shared" si="48"/>
        <v>12.907195373625713</v>
      </c>
    </row>
    <row r="75" spans="2:31" x14ac:dyDescent="0.25">
      <c r="B75" s="150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R75" s="150" t="s">
        <v>43</v>
      </c>
      <c r="S75" s="118">
        <f t="shared" ref="S75:AD76" si="49">+C75</f>
        <v>0</v>
      </c>
      <c r="T75" s="118">
        <f t="shared" si="49"/>
        <v>0</v>
      </c>
      <c r="U75" s="118">
        <f t="shared" si="49"/>
        <v>0</v>
      </c>
      <c r="V75" s="118">
        <f t="shared" si="49"/>
        <v>0</v>
      </c>
      <c r="W75" s="118">
        <f t="shared" si="49"/>
        <v>0</v>
      </c>
      <c r="X75" s="118">
        <f t="shared" si="49"/>
        <v>0</v>
      </c>
      <c r="Y75" s="118">
        <f t="shared" si="49"/>
        <v>0</v>
      </c>
      <c r="Z75" s="118">
        <f t="shared" si="49"/>
        <v>0</v>
      </c>
      <c r="AA75" s="118">
        <f t="shared" si="49"/>
        <v>0</v>
      </c>
      <c r="AB75" s="118">
        <f t="shared" si="49"/>
        <v>0</v>
      </c>
      <c r="AC75" s="118">
        <f t="shared" si="49"/>
        <v>0</v>
      </c>
      <c r="AD75" s="118">
        <f t="shared" si="49"/>
        <v>0</v>
      </c>
    </row>
    <row r="76" spans="2:31" x14ac:dyDescent="0.25">
      <c r="B76" s="150" t="s">
        <v>37</v>
      </c>
      <c r="C76" s="118">
        <v>6.96</v>
      </c>
      <c r="D76" s="118">
        <v>6.96</v>
      </c>
      <c r="E76" s="118">
        <v>6.96</v>
      </c>
      <c r="F76" s="118">
        <v>6.96</v>
      </c>
      <c r="G76" s="118">
        <v>6.96</v>
      </c>
      <c r="H76" s="118">
        <v>6.96</v>
      </c>
      <c r="I76" s="118">
        <v>6.96</v>
      </c>
      <c r="J76" s="118">
        <v>6.96</v>
      </c>
      <c r="K76" s="118">
        <v>6.96</v>
      </c>
      <c r="L76" s="118">
        <v>6.96</v>
      </c>
      <c r="M76" s="118">
        <v>6.96</v>
      </c>
      <c r="N76" s="118">
        <v>6.96</v>
      </c>
      <c r="R76" s="150" t="s">
        <v>37</v>
      </c>
      <c r="S76" s="118">
        <f t="shared" si="49"/>
        <v>6.96</v>
      </c>
      <c r="T76" s="118">
        <f t="shared" si="49"/>
        <v>6.96</v>
      </c>
      <c r="U76" s="118">
        <f t="shared" si="49"/>
        <v>6.96</v>
      </c>
      <c r="V76" s="118">
        <f t="shared" si="49"/>
        <v>6.96</v>
      </c>
      <c r="W76" s="118">
        <f t="shared" si="49"/>
        <v>6.96</v>
      </c>
      <c r="X76" s="118">
        <f t="shared" si="49"/>
        <v>6.96</v>
      </c>
      <c r="Y76" s="118">
        <f t="shared" si="49"/>
        <v>6.96</v>
      </c>
      <c r="Z76" s="118">
        <f t="shared" si="49"/>
        <v>6.96</v>
      </c>
      <c r="AA76" s="118">
        <f t="shared" si="49"/>
        <v>6.96</v>
      </c>
      <c r="AB76" s="118">
        <f t="shared" si="49"/>
        <v>6.96</v>
      </c>
      <c r="AC76" s="118">
        <f t="shared" si="49"/>
        <v>6.96</v>
      </c>
      <c r="AD76" s="118">
        <f t="shared" si="49"/>
        <v>6.96</v>
      </c>
    </row>
    <row r="77" spans="2:31" x14ac:dyDescent="0.25">
      <c r="B77" s="95" t="s">
        <v>38</v>
      </c>
    </row>
  </sheetData>
  <mergeCells count="4">
    <mergeCell ref="B2:F2"/>
    <mergeCell ref="R2:V2"/>
    <mergeCell ref="R3:V3"/>
    <mergeCell ref="R4:V4"/>
  </mergeCells>
  <conditionalFormatting sqref="I1:N8 I38:N47 I49:N65361">
    <cfRule type="containsText" dxfId="99" priority="21" stopIfTrue="1" operator="containsText" text="*">
      <formula>NOT(ISERROR(SEARCH("*",I1)))</formula>
    </cfRule>
  </conditionalFormatting>
  <conditionalFormatting sqref="C1:H8 C38:H47 C49:H65361 O17 O28 C27:N30 C16:N19">
    <cfRule type="containsText" dxfId="98" priority="19" stopIfTrue="1" operator="containsText" text="*">
      <formula>NOT(ISERROR(SEARCH("*",C1)))</formula>
    </cfRule>
    <cfRule type="containsText" priority="20" stopIfTrue="1" operator="containsText" text="*">
      <formula>NOT(ISERROR(SEARCH("*",C1)))</formula>
    </cfRule>
  </conditionalFormatting>
  <conditionalFormatting sqref="C31:N36">
    <cfRule type="containsText" dxfId="97" priority="17" stopIfTrue="1" operator="containsText" text="*">
      <formula>NOT(ISERROR(SEARCH("*",C31)))</formula>
    </cfRule>
    <cfRule type="containsText" priority="18" stopIfTrue="1" operator="containsText" text="*">
      <formula>NOT(ISERROR(SEARCH("*",C31)))</formula>
    </cfRule>
  </conditionalFormatting>
  <conditionalFormatting sqref="C20:N25">
    <cfRule type="containsText" dxfId="96" priority="15" stopIfTrue="1" operator="containsText" text="*">
      <formula>NOT(ISERROR(SEARCH("*",C20)))</formula>
    </cfRule>
    <cfRule type="containsText" priority="16" stopIfTrue="1" operator="containsText" text="*">
      <formula>NOT(ISERROR(SEARCH("*",C20)))</formula>
    </cfRule>
  </conditionalFormatting>
  <conditionalFormatting sqref="C9:N14">
    <cfRule type="containsText" dxfId="95" priority="13" stopIfTrue="1" operator="containsText" text="*">
      <formula>NOT(ISERROR(SEARCH("*",C9)))</formula>
    </cfRule>
    <cfRule type="containsText" priority="14" stopIfTrue="1" operator="containsText" text="*">
      <formula>NOT(ISERROR(SEARCH("*",C9)))</formula>
    </cfRule>
  </conditionalFormatting>
  <conditionalFormatting sqref="I48:N48">
    <cfRule type="containsText" dxfId="94" priority="12" stopIfTrue="1" operator="containsText" text="*">
      <formula>NOT(ISERROR(SEARCH("*",I48)))</formula>
    </cfRule>
  </conditionalFormatting>
  <conditionalFormatting sqref="C48:H48">
    <cfRule type="containsText" dxfId="93" priority="10" stopIfTrue="1" operator="containsText" text="*">
      <formula>NOT(ISERROR(SEARCH("*",C48)))</formula>
    </cfRule>
    <cfRule type="containsText" priority="11" stopIfTrue="1" operator="containsText" text="*">
      <formula>NOT(ISERROR(SEARCH("*",C48)))</formula>
    </cfRule>
  </conditionalFormatting>
  <conditionalFormatting sqref="C37:N37">
    <cfRule type="containsText" dxfId="92" priority="7" stopIfTrue="1" operator="containsText" text="*">
      <formula>NOT(ISERROR(SEARCH("*",C37)))</formula>
    </cfRule>
    <cfRule type="containsText" priority="8" stopIfTrue="1" operator="containsText" text="*">
      <formula>NOT(ISERROR(SEARCH("*",C37)))</formula>
    </cfRule>
  </conditionalFormatting>
  <conditionalFormatting sqref="C26:N26">
    <cfRule type="containsText" dxfId="91" priority="4" stopIfTrue="1" operator="containsText" text="*">
      <formula>NOT(ISERROR(SEARCH("*",C26)))</formula>
    </cfRule>
    <cfRule type="containsText" priority="5" stopIfTrue="1" operator="containsText" text="*">
      <formula>NOT(ISERROR(SEARCH("*",C26)))</formula>
    </cfRule>
  </conditionalFormatting>
  <conditionalFormatting sqref="C15:N15">
    <cfRule type="containsText" dxfId="90" priority="1" stopIfTrue="1" operator="containsText" text="*">
      <formula>NOT(ISERROR(SEARCH("*",C15)))</formula>
    </cfRule>
    <cfRule type="containsText" priority="2" stopIfTrue="1" operator="containsText" text="*">
      <formula>NOT(ISERROR(SEARCH("*",C15)))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E77"/>
  <sheetViews>
    <sheetView showGridLines="0" topLeftCell="B4" zoomScale="70" zoomScaleNormal="70" workbookViewId="0">
      <selection activeCell="F17" sqref="F17"/>
    </sheetView>
  </sheetViews>
  <sheetFormatPr baseColWidth="10" defaultRowHeight="15.75" x14ac:dyDescent="0.25"/>
  <cols>
    <col min="1" max="1" width="3.140625" style="95" customWidth="1"/>
    <col min="2" max="2" width="24.85546875" style="95" customWidth="1"/>
    <col min="3" max="9" width="13.28515625" style="95" bestFit="1" customWidth="1"/>
    <col min="10" max="10" width="14.42578125" style="95" customWidth="1"/>
    <col min="11" max="13" width="13.5703125" style="95" bestFit="1" customWidth="1"/>
    <col min="14" max="14" width="14" style="95" customWidth="1"/>
    <col min="15" max="15" width="17.5703125" style="95" customWidth="1"/>
    <col min="16" max="16" width="5.140625" style="95" customWidth="1"/>
    <col min="17" max="17" width="5.5703125" style="95" customWidth="1"/>
    <col min="18" max="18" width="25.28515625" style="95" customWidth="1"/>
    <col min="19" max="25" width="13.7109375" style="95" bestFit="1" customWidth="1"/>
    <col min="26" max="30" width="11.7109375" style="95" customWidth="1"/>
    <col min="31" max="31" width="13.5703125" style="95" customWidth="1"/>
    <col min="32" max="36" width="9.7109375" style="95" customWidth="1"/>
    <col min="37" max="37" width="12.85546875" style="95" customWidth="1"/>
    <col min="38" max="38" width="10.42578125" style="95" customWidth="1"/>
    <col min="39" max="39" width="13" style="95" customWidth="1"/>
    <col min="40" max="40" width="12.140625" style="95" customWidth="1"/>
    <col min="41" max="41" width="10.85546875" style="95" customWidth="1"/>
    <col min="42" max="257" width="11.42578125" style="95"/>
    <col min="258" max="258" width="19.85546875" style="95" customWidth="1"/>
    <col min="259" max="270" width="11.7109375" style="95" customWidth="1"/>
    <col min="271" max="271" width="13.140625" style="95" bestFit="1" customWidth="1"/>
    <col min="272" max="272" width="5.140625" style="95" customWidth="1"/>
    <col min="273" max="273" width="5.5703125" style="95" customWidth="1"/>
    <col min="274" max="274" width="18.42578125" style="95" customWidth="1"/>
    <col min="275" max="286" width="11.7109375" style="95" customWidth="1"/>
    <col min="287" max="287" width="13.5703125" style="95" customWidth="1"/>
    <col min="288" max="292" width="9.7109375" style="95" customWidth="1"/>
    <col min="293" max="293" width="12.85546875" style="95" customWidth="1"/>
    <col min="294" max="294" width="10.42578125" style="95" customWidth="1"/>
    <col min="295" max="295" width="13" style="95" customWidth="1"/>
    <col min="296" max="296" width="12.140625" style="95" customWidth="1"/>
    <col min="297" max="297" width="10.85546875" style="95" customWidth="1"/>
    <col min="298" max="513" width="11.42578125" style="95"/>
    <col min="514" max="514" width="19.85546875" style="95" customWidth="1"/>
    <col min="515" max="526" width="11.7109375" style="95" customWidth="1"/>
    <col min="527" max="527" width="13.140625" style="95" bestFit="1" customWidth="1"/>
    <col min="528" max="528" width="5.140625" style="95" customWidth="1"/>
    <col min="529" max="529" width="5.5703125" style="95" customWidth="1"/>
    <col min="530" max="530" width="18.42578125" style="95" customWidth="1"/>
    <col min="531" max="542" width="11.7109375" style="95" customWidth="1"/>
    <col min="543" max="543" width="13.5703125" style="95" customWidth="1"/>
    <col min="544" max="548" width="9.7109375" style="95" customWidth="1"/>
    <col min="549" max="549" width="12.85546875" style="95" customWidth="1"/>
    <col min="550" max="550" width="10.42578125" style="95" customWidth="1"/>
    <col min="551" max="551" width="13" style="95" customWidth="1"/>
    <col min="552" max="552" width="12.140625" style="95" customWidth="1"/>
    <col min="553" max="553" width="10.85546875" style="95" customWidth="1"/>
    <col min="554" max="769" width="11.42578125" style="95"/>
    <col min="770" max="770" width="19.85546875" style="95" customWidth="1"/>
    <col min="771" max="782" width="11.7109375" style="95" customWidth="1"/>
    <col min="783" max="783" width="13.140625" style="95" bestFit="1" customWidth="1"/>
    <col min="784" max="784" width="5.140625" style="95" customWidth="1"/>
    <col min="785" max="785" width="5.5703125" style="95" customWidth="1"/>
    <col min="786" max="786" width="18.42578125" style="95" customWidth="1"/>
    <col min="787" max="798" width="11.7109375" style="95" customWidth="1"/>
    <col min="799" max="799" width="13.5703125" style="95" customWidth="1"/>
    <col min="800" max="804" width="9.7109375" style="95" customWidth="1"/>
    <col min="805" max="805" width="12.85546875" style="95" customWidth="1"/>
    <col min="806" max="806" width="10.42578125" style="95" customWidth="1"/>
    <col min="807" max="807" width="13" style="95" customWidth="1"/>
    <col min="808" max="808" width="12.140625" style="95" customWidth="1"/>
    <col min="809" max="809" width="10.85546875" style="95" customWidth="1"/>
    <col min="810" max="1025" width="11.42578125" style="95"/>
    <col min="1026" max="1026" width="19.85546875" style="95" customWidth="1"/>
    <col min="1027" max="1038" width="11.7109375" style="95" customWidth="1"/>
    <col min="1039" max="1039" width="13.140625" style="95" bestFit="1" customWidth="1"/>
    <col min="1040" max="1040" width="5.140625" style="95" customWidth="1"/>
    <col min="1041" max="1041" width="5.5703125" style="95" customWidth="1"/>
    <col min="1042" max="1042" width="18.42578125" style="95" customWidth="1"/>
    <col min="1043" max="1054" width="11.7109375" style="95" customWidth="1"/>
    <col min="1055" max="1055" width="13.5703125" style="95" customWidth="1"/>
    <col min="1056" max="1060" width="9.7109375" style="95" customWidth="1"/>
    <col min="1061" max="1061" width="12.85546875" style="95" customWidth="1"/>
    <col min="1062" max="1062" width="10.42578125" style="95" customWidth="1"/>
    <col min="1063" max="1063" width="13" style="95" customWidth="1"/>
    <col min="1064" max="1064" width="12.140625" style="95" customWidth="1"/>
    <col min="1065" max="1065" width="10.85546875" style="95" customWidth="1"/>
    <col min="1066" max="1281" width="11.42578125" style="95"/>
    <col min="1282" max="1282" width="19.85546875" style="95" customWidth="1"/>
    <col min="1283" max="1294" width="11.7109375" style="95" customWidth="1"/>
    <col min="1295" max="1295" width="13.140625" style="95" bestFit="1" customWidth="1"/>
    <col min="1296" max="1296" width="5.140625" style="95" customWidth="1"/>
    <col min="1297" max="1297" width="5.5703125" style="95" customWidth="1"/>
    <col min="1298" max="1298" width="18.42578125" style="95" customWidth="1"/>
    <col min="1299" max="1310" width="11.7109375" style="95" customWidth="1"/>
    <col min="1311" max="1311" width="13.5703125" style="95" customWidth="1"/>
    <col min="1312" max="1316" width="9.7109375" style="95" customWidth="1"/>
    <col min="1317" max="1317" width="12.85546875" style="95" customWidth="1"/>
    <col min="1318" max="1318" width="10.42578125" style="95" customWidth="1"/>
    <col min="1319" max="1319" width="13" style="95" customWidth="1"/>
    <col min="1320" max="1320" width="12.140625" style="95" customWidth="1"/>
    <col min="1321" max="1321" width="10.85546875" style="95" customWidth="1"/>
    <col min="1322" max="1537" width="11.42578125" style="95"/>
    <col min="1538" max="1538" width="19.85546875" style="95" customWidth="1"/>
    <col min="1539" max="1550" width="11.7109375" style="95" customWidth="1"/>
    <col min="1551" max="1551" width="13.140625" style="95" bestFit="1" customWidth="1"/>
    <col min="1552" max="1552" width="5.140625" style="95" customWidth="1"/>
    <col min="1553" max="1553" width="5.5703125" style="95" customWidth="1"/>
    <col min="1554" max="1554" width="18.42578125" style="95" customWidth="1"/>
    <col min="1555" max="1566" width="11.7109375" style="95" customWidth="1"/>
    <col min="1567" max="1567" width="13.5703125" style="95" customWidth="1"/>
    <col min="1568" max="1572" width="9.7109375" style="95" customWidth="1"/>
    <col min="1573" max="1573" width="12.85546875" style="95" customWidth="1"/>
    <col min="1574" max="1574" width="10.42578125" style="95" customWidth="1"/>
    <col min="1575" max="1575" width="13" style="95" customWidth="1"/>
    <col min="1576" max="1576" width="12.140625" style="95" customWidth="1"/>
    <col min="1577" max="1577" width="10.85546875" style="95" customWidth="1"/>
    <col min="1578" max="1793" width="11.42578125" style="95"/>
    <col min="1794" max="1794" width="19.85546875" style="95" customWidth="1"/>
    <col min="1795" max="1806" width="11.7109375" style="95" customWidth="1"/>
    <col min="1807" max="1807" width="13.140625" style="95" bestFit="1" customWidth="1"/>
    <col min="1808" max="1808" width="5.140625" style="95" customWidth="1"/>
    <col min="1809" max="1809" width="5.5703125" style="95" customWidth="1"/>
    <col min="1810" max="1810" width="18.42578125" style="95" customWidth="1"/>
    <col min="1811" max="1822" width="11.7109375" style="95" customWidth="1"/>
    <col min="1823" max="1823" width="13.5703125" style="95" customWidth="1"/>
    <col min="1824" max="1828" width="9.7109375" style="95" customWidth="1"/>
    <col min="1829" max="1829" width="12.85546875" style="95" customWidth="1"/>
    <col min="1830" max="1830" width="10.42578125" style="95" customWidth="1"/>
    <col min="1831" max="1831" width="13" style="95" customWidth="1"/>
    <col min="1832" max="1832" width="12.140625" style="95" customWidth="1"/>
    <col min="1833" max="1833" width="10.85546875" style="95" customWidth="1"/>
    <col min="1834" max="2049" width="11.42578125" style="95"/>
    <col min="2050" max="2050" width="19.85546875" style="95" customWidth="1"/>
    <col min="2051" max="2062" width="11.7109375" style="95" customWidth="1"/>
    <col min="2063" max="2063" width="13.140625" style="95" bestFit="1" customWidth="1"/>
    <col min="2064" max="2064" width="5.140625" style="95" customWidth="1"/>
    <col min="2065" max="2065" width="5.5703125" style="95" customWidth="1"/>
    <col min="2066" max="2066" width="18.42578125" style="95" customWidth="1"/>
    <col min="2067" max="2078" width="11.7109375" style="95" customWidth="1"/>
    <col min="2079" max="2079" width="13.5703125" style="95" customWidth="1"/>
    <col min="2080" max="2084" width="9.7109375" style="95" customWidth="1"/>
    <col min="2085" max="2085" width="12.85546875" style="95" customWidth="1"/>
    <col min="2086" max="2086" width="10.42578125" style="95" customWidth="1"/>
    <col min="2087" max="2087" width="13" style="95" customWidth="1"/>
    <col min="2088" max="2088" width="12.140625" style="95" customWidth="1"/>
    <col min="2089" max="2089" width="10.85546875" style="95" customWidth="1"/>
    <col min="2090" max="2305" width="11.42578125" style="95"/>
    <col min="2306" max="2306" width="19.85546875" style="95" customWidth="1"/>
    <col min="2307" max="2318" width="11.7109375" style="95" customWidth="1"/>
    <col min="2319" max="2319" width="13.140625" style="95" bestFit="1" customWidth="1"/>
    <col min="2320" max="2320" width="5.140625" style="95" customWidth="1"/>
    <col min="2321" max="2321" width="5.5703125" style="95" customWidth="1"/>
    <col min="2322" max="2322" width="18.42578125" style="95" customWidth="1"/>
    <col min="2323" max="2334" width="11.7109375" style="95" customWidth="1"/>
    <col min="2335" max="2335" width="13.5703125" style="95" customWidth="1"/>
    <col min="2336" max="2340" width="9.7109375" style="95" customWidth="1"/>
    <col min="2341" max="2341" width="12.85546875" style="95" customWidth="1"/>
    <col min="2342" max="2342" width="10.42578125" style="95" customWidth="1"/>
    <col min="2343" max="2343" width="13" style="95" customWidth="1"/>
    <col min="2344" max="2344" width="12.140625" style="95" customWidth="1"/>
    <col min="2345" max="2345" width="10.85546875" style="95" customWidth="1"/>
    <col min="2346" max="2561" width="11.42578125" style="95"/>
    <col min="2562" max="2562" width="19.85546875" style="95" customWidth="1"/>
    <col min="2563" max="2574" width="11.7109375" style="95" customWidth="1"/>
    <col min="2575" max="2575" width="13.140625" style="95" bestFit="1" customWidth="1"/>
    <col min="2576" max="2576" width="5.140625" style="95" customWidth="1"/>
    <col min="2577" max="2577" width="5.5703125" style="95" customWidth="1"/>
    <col min="2578" max="2578" width="18.42578125" style="95" customWidth="1"/>
    <col min="2579" max="2590" width="11.7109375" style="95" customWidth="1"/>
    <col min="2591" max="2591" width="13.5703125" style="95" customWidth="1"/>
    <col min="2592" max="2596" width="9.7109375" style="95" customWidth="1"/>
    <col min="2597" max="2597" width="12.85546875" style="95" customWidth="1"/>
    <col min="2598" max="2598" width="10.42578125" style="95" customWidth="1"/>
    <col min="2599" max="2599" width="13" style="95" customWidth="1"/>
    <col min="2600" max="2600" width="12.140625" style="95" customWidth="1"/>
    <col min="2601" max="2601" width="10.85546875" style="95" customWidth="1"/>
    <col min="2602" max="2817" width="11.42578125" style="95"/>
    <col min="2818" max="2818" width="19.85546875" style="95" customWidth="1"/>
    <col min="2819" max="2830" width="11.7109375" style="95" customWidth="1"/>
    <col min="2831" max="2831" width="13.140625" style="95" bestFit="1" customWidth="1"/>
    <col min="2832" max="2832" width="5.140625" style="95" customWidth="1"/>
    <col min="2833" max="2833" width="5.5703125" style="95" customWidth="1"/>
    <col min="2834" max="2834" width="18.42578125" style="95" customWidth="1"/>
    <col min="2835" max="2846" width="11.7109375" style="95" customWidth="1"/>
    <col min="2847" max="2847" width="13.5703125" style="95" customWidth="1"/>
    <col min="2848" max="2852" width="9.7109375" style="95" customWidth="1"/>
    <col min="2853" max="2853" width="12.85546875" style="95" customWidth="1"/>
    <col min="2854" max="2854" width="10.42578125" style="95" customWidth="1"/>
    <col min="2855" max="2855" width="13" style="95" customWidth="1"/>
    <col min="2856" max="2856" width="12.140625" style="95" customWidth="1"/>
    <col min="2857" max="2857" width="10.85546875" style="95" customWidth="1"/>
    <col min="2858" max="3073" width="11.42578125" style="95"/>
    <col min="3074" max="3074" width="19.85546875" style="95" customWidth="1"/>
    <col min="3075" max="3086" width="11.7109375" style="95" customWidth="1"/>
    <col min="3087" max="3087" width="13.140625" style="95" bestFit="1" customWidth="1"/>
    <col min="3088" max="3088" width="5.140625" style="95" customWidth="1"/>
    <col min="3089" max="3089" width="5.5703125" style="95" customWidth="1"/>
    <col min="3090" max="3090" width="18.42578125" style="95" customWidth="1"/>
    <col min="3091" max="3102" width="11.7109375" style="95" customWidth="1"/>
    <col min="3103" max="3103" width="13.5703125" style="95" customWidth="1"/>
    <col min="3104" max="3108" width="9.7109375" style="95" customWidth="1"/>
    <col min="3109" max="3109" width="12.85546875" style="95" customWidth="1"/>
    <col min="3110" max="3110" width="10.42578125" style="95" customWidth="1"/>
    <col min="3111" max="3111" width="13" style="95" customWidth="1"/>
    <col min="3112" max="3112" width="12.140625" style="95" customWidth="1"/>
    <col min="3113" max="3113" width="10.85546875" style="95" customWidth="1"/>
    <col min="3114" max="3329" width="11.42578125" style="95"/>
    <col min="3330" max="3330" width="19.85546875" style="95" customWidth="1"/>
    <col min="3331" max="3342" width="11.7109375" style="95" customWidth="1"/>
    <col min="3343" max="3343" width="13.140625" style="95" bestFit="1" customWidth="1"/>
    <col min="3344" max="3344" width="5.140625" style="95" customWidth="1"/>
    <col min="3345" max="3345" width="5.5703125" style="95" customWidth="1"/>
    <col min="3346" max="3346" width="18.42578125" style="95" customWidth="1"/>
    <col min="3347" max="3358" width="11.7109375" style="95" customWidth="1"/>
    <col min="3359" max="3359" width="13.5703125" style="95" customWidth="1"/>
    <col min="3360" max="3364" width="9.7109375" style="95" customWidth="1"/>
    <col min="3365" max="3365" width="12.85546875" style="95" customWidth="1"/>
    <col min="3366" max="3366" width="10.42578125" style="95" customWidth="1"/>
    <col min="3367" max="3367" width="13" style="95" customWidth="1"/>
    <col min="3368" max="3368" width="12.140625" style="95" customWidth="1"/>
    <col min="3369" max="3369" width="10.85546875" style="95" customWidth="1"/>
    <col min="3370" max="3585" width="11.42578125" style="95"/>
    <col min="3586" max="3586" width="19.85546875" style="95" customWidth="1"/>
    <col min="3587" max="3598" width="11.7109375" style="95" customWidth="1"/>
    <col min="3599" max="3599" width="13.140625" style="95" bestFit="1" customWidth="1"/>
    <col min="3600" max="3600" width="5.140625" style="95" customWidth="1"/>
    <col min="3601" max="3601" width="5.5703125" style="95" customWidth="1"/>
    <col min="3602" max="3602" width="18.42578125" style="95" customWidth="1"/>
    <col min="3603" max="3614" width="11.7109375" style="95" customWidth="1"/>
    <col min="3615" max="3615" width="13.5703125" style="95" customWidth="1"/>
    <col min="3616" max="3620" width="9.7109375" style="95" customWidth="1"/>
    <col min="3621" max="3621" width="12.85546875" style="95" customWidth="1"/>
    <col min="3622" max="3622" width="10.42578125" style="95" customWidth="1"/>
    <col min="3623" max="3623" width="13" style="95" customWidth="1"/>
    <col min="3624" max="3624" width="12.140625" style="95" customWidth="1"/>
    <col min="3625" max="3625" width="10.85546875" style="95" customWidth="1"/>
    <col min="3626" max="3841" width="11.42578125" style="95"/>
    <col min="3842" max="3842" width="19.85546875" style="95" customWidth="1"/>
    <col min="3843" max="3854" width="11.7109375" style="95" customWidth="1"/>
    <col min="3855" max="3855" width="13.140625" style="95" bestFit="1" customWidth="1"/>
    <col min="3856" max="3856" width="5.140625" style="95" customWidth="1"/>
    <col min="3857" max="3857" width="5.5703125" style="95" customWidth="1"/>
    <col min="3858" max="3858" width="18.42578125" style="95" customWidth="1"/>
    <col min="3859" max="3870" width="11.7109375" style="95" customWidth="1"/>
    <col min="3871" max="3871" width="13.5703125" style="95" customWidth="1"/>
    <col min="3872" max="3876" width="9.7109375" style="95" customWidth="1"/>
    <col min="3877" max="3877" width="12.85546875" style="95" customWidth="1"/>
    <col min="3878" max="3878" width="10.42578125" style="95" customWidth="1"/>
    <col min="3879" max="3879" width="13" style="95" customWidth="1"/>
    <col min="3880" max="3880" width="12.140625" style="95" customWidth="1"/>
    <col min="3881" max="3881" width="10.85546875" style="95" customWidth="1"/>
    <col min="3882" max="4097" width="11.42578125" style="95"/>
    <col min="4098" max="4098" width="19.85546875" style="95" customWidth="1"/>
    <col min="4099" max="4110" width="11.7109375" style="95" customWidth="1"/>
    <col min="4111" max="4111" width="13.140625" style="95" bestFit="1" customWidth="1"/>
    <col min="4112" max="4112" width="5.140625" style="95" customWidth="1"/>
    <col min="4113" max="4113" width="5.5703125" style="95" customWidth="1"/>
    <col min="4114" max="4114" width="18.42578125" style="95" customWidth="1"/>
    <col min="4115" max="4126" width="11.7109375" style="95" customWidth="1"/>
    <col min="4127" max="4127" width="13.5703125" style="95" customWidth="1"/>
    <col min="4128" max="4132" width="9.7109375" style="95" customWidth="1"/>
    <col min="4133" max="4133" width="12.85546875" style="95" customWidth="1"/>
    <col min="4134" max="4134" width="10.42578125" style="95" customWidth="1"/>
    <col min="4135" max="4135" width="13" style="95" customWidth="1"/>
    <col min="4136" max="4136" width="12.140625" style="95" customWidth="1"/>
    <col min="4137" max="4137" width="10.85546875" style="95" customWidth="1"/>
    <col min="4138" max="4353" width="11.42578125" style="95"/>
    <col min="4354" max="4354" width="19.85546875" style="95" customWidth="1"/>
    <col min="4355" max="4366" width="11.7109375" style="95" customWidth="1"/>
    <col min="4367" max="4367" width="13.140625" style="95" bestFit="1" customWidth="1"/>
    <col min="4368" max="4368" width="5.140625" style="95" customWidth="1"/>
    <col min="4369" max="4369" width="5.5703125" style="95" customWidth="1"/>
    <col min="4370" max="4370" width="18.42578125" style="95" customWidth="1"/>
    <col min="4371" max="4382" width="11.7109375" style="95" customWidth="1"/>
    <col min="4383" max="4383" width="13.5703125" style="95" customWidth="1"/>
    <col min="4384" max="4388" width="9.7109375" style="95" customWidth="1"/>
    <col min="4389" max="4389" width="12.85546875" style="95" customWidth="1"/>
    <col min="4390" max="4390" width="10.42578125" style="95" customWidth="1"/>
    <col min="4391" max="4391" width="13" style="95" customWidth="1"/>
    <col min="4392" max="4392" width="12.140625" style="95" customWidth="1"/>
    <col min="4393" max="4393" width="10.85546875" style="95" customWidth="1"/>
    <col min="4394" max="4609" width="11.42578125" style="95"/>
    <col min="4610" max="4610" width="19.85546875" style="95" customWidth="1"/>
    <col min="4611" max="4622" width="11.7109375" style="95" customWidth="1"/>
    <col min="4623" max="4623" width="13.140625" style="95" bestFit="1" customWidth="1"/>
    <col min="4624" max="4624" width="5.140625" style="95" customWidth="1"/>
    <col min="4625" max="4625" width="5.5703125" style="95" customWidth="1"/>
    <col min="4626" max="4626" width="18.42578125" style="95" customWidth="1"/>
    <col min="4627" max="4638" width="11.7109375" style="95" customWidth="1"/>
    <col min="4639" max="4639" width="13.5703125" style="95" customWidth="1"/>
    <col min="4640" max="4644" width="9.7109375" style="95" customWidth="1"/>
    <col min="4645" max="4645" width="12.85546875" style="95" customWidth="1"/>
    <col min="4646" max="4646" width="10.42578125" style="95" customWidth="1"/>
    <col min="4647" max="4647" width="13" style="95" customWidth="1"/>
    <col min="4648" max="4648" width="12.140625" style="95" customWidth="1"/>
    <col min="4649" max="4649" width="10.85546875" style="95" customWidth="1"/>
    <col min="4650" max="4865" width="11.42578125" style="95"/>
    <col min="4866" max="4866" width="19.85546875" style="95" customWidth="1"/>
    <col min="4867" max="4878" width="11.7109375" style="95" customWidth="1"/>
    <col min="4879" max="4879" width="13.140625" style="95" bestFit="1" customWidth="1"/>
    <col min="4880" max="4880" width="5.140625" style="95" customWidth="1"/>
    <col min="4881" max="4881" width="5.5703125" style="95" customWidth="1"/>
    <col min="4882" max="4882" width="18.42578125" style="95" customWidth="1"/>
    <col min="4883" max="4894" width="11.7109375" style="95" customWidth="1"/>
    <col min="4895" max="4895" width="13.5703125" style="95" customWidth="1"/>
    <col min="4896" max="4900" width="9.7109375" style="95" customWidth="1"/>
    <col min="4901" max="4901" width="12.85546875" style="95" customWidth="1"/>
    <col min="4902" max="4902" width="10.42578125" style="95" customWidth="1"/>
    <col min="4903" max="4903" width="13" style="95" customWidth="1"/>
    <col min="4904" max="4904" width="12.140625" style="95" customWidth="1"/>
    <col min="4905" max="4905" width="10.85546875" style="95" customWidth="1"/>
    <col min="4906" max="5121" width="11.42578125" style="95"/>
    <col min="5122" max="5122" width="19.85546875" style="95" customWidth="1"/>
    <col min="5123" max="5134" width="11.7109375" style="95" customWidth="1"/>
    <col min="5135" max="5135" width="13.140625" style="95" bestFit="1" customWidth="1"/>
    <col min="5136" max="5136" width="5.140625" style="95" customWidth="1"/>
    <col min="5137" max="5137" width="5.5703125" style="95" customWidth="1"/>
    <col min="5138" max="5138" width="18.42578125" style="95" customWidth="1"/>
    <col min="5139" max="5150" width="11.7109375" style="95" customWidth="1"/>
    <col min="5151" max="5151" width="13.5703125" style="95" customWidth="1"/>
    <col min="5152" max="5156" width="9.7109375" style="95" customWidth="1"/>
    <col min="5157" max="5157" width="12.85546875" style="95" customWidth="1"/>
    <col min="5158" max="5158" width="10.42578125" style="95" customWidth="1"/>
    <col min="5159" max="5159" width="13" style="95" customWidth="1"/>
    <col min="5160" max="5160" width="12.140625" style="95" customWidth="1"/>
    <col min="5161" max="5161" width="10.85546875" style="95" customWidth="1"/>
    <col min="5162" max="5377" width="11.42578125" style="95"/>
    <col min="5378" max="5378" width="19.85546875" style="95" customWidth="1"/>
    <col min="5379" max="5390" width="11.7109375" style="95" customWidth="1"/>
    <col min="5391" max="5391" width="13.140625" style="95" bestFit="1" customWidth="1"/>
    <col min="5392" max="5392" width="5.140625" style="95" customWidth="1"/>
    <col min="5393" max="5393" width="5.5703125" style="95" customWidth="1"/>
    <col min="5394" max="5394" width="18.42578125" style="95" customWidth="1"/>
    <col min="5395" max="5406" width="11.7109375" style="95" customWidth="1"/>
    <col min="5407" max="5407" width="13.5703125" style="95" customWidth="1"/>
    <col min="5408" max="5412" width="9.7109375" style="95" customWidth="1"/>
    <col min="5413" max="5413" width="12.85546875" style="95" customWidth="1"/>
    <col min="5414" max="5414" width="10.42578125" style="95" customWidth="1"/>
    <col min="5415" max="5415" width="13" style="95" customWidth="1"/>
    <col min="5416" max="5416" width="12.140625" style="95" customWidth="1"/>
    <col min="5417" max="5417" width="10.85546875" style="95" customWidth="1"/>
    <col min="5418" max="5633" width="11.42578125" style="95"/>
    <col min="5634" max="5634" width="19.85546875" style="95" customWidth="1"/>
    <col min="5635" max="5646" width="11.7109375" style="95" customWidth="1"/>
    <col min="5647" max="5647" width="13.140625" style="95" bestFit="1" customWidth="1"/>
    <col min="5648" max="5648" width="5.140625" style="95" customWidth="1"/>
    <col min="5649" max="5649" width="5.5703125" style="95" customWidth="1"/>
    <col min="5650" max="5650" width="18.42578125" style="95" customWidth="1"/>
    <col min="5651" max="5662" width="11.7109375" style="95" customWidth="1"/>
    <col min="5663" max="5663" width="13.5703125" style="95" customWidth="1"/>
    <col min="5664" max="5668" width="9.7109375" style="95" customWidth="1"/>
    <col min="5669" max="5669" width="12.85546875" style="95" customWidth="1"/>
    <col min="5670" max="5670" width="10.42578125" style="95" customWidth="1"/>
    <col min="5671" max="5671" width="13" style="95" customWidth="1"/>
    <col min="5672" max="5672" width="12.140625" style="95" customWidth="1"/>
    <col min="5673" max="5673" width="10.85546875" style="95" customWidth="1"/>
    <col min="5674" max="5889" width="11.42578125" style="95"/>
    <col min="5890" max="5890" width="19.85546875" style="95" customWidth="1"/>
    <col min="5891" max="5902" width="11.7109375" style="95" customWidth="1"/>
    <col min="5903" max="5903" width="13.140625" style="95" bestFit="1" customWidth="1"/>
    <col min="5904" max="5904" width="5.140625" style="95" customWidth="1"/>
    <col min="5905" max="5905" width="5.5703125" style="95" customWidth="1"/>
    <col min="5906" max="5906" width="18.42578125" style="95" customWidth="1"/>
    <col min="5907" max="5918" width="11.7109375" style="95" customWidth="1"/>
    <col min="5919" max="5919" width="13.5703125" style="95" customWidth="1"/>
    <col min="5920" max="5924" width="9.7109375" style="95" customWidth="1"/>
    <col min="5925" max="5925" width="12.85546875" style="95" customWidth="1"/>
    <col min="5926" max="5926" width="10.42578125" style="95" customWidth="1"/>
    <col min="5927" max="5927" width="13" style="95" customWidth="1"/>
    <col min="5928" max="5928" width="12.140625" style="95" customWidth="1"/>
    <col min="5929" max="5929" width="10.85546875" style="95" customWidth="1"/>
    <col min="5930" max="6145" width="11.42578125" style="95"/>
    <col min="6146" max="6146" width="19.85546875" style="95" customWidth="1"/>
    <col min="6147" max="6158" width="11.7109375" style="95" customWidth="1"/>
    <col min="6159" max="6159" width="13.140625" style="95" bestFit="1" customWidth="1"/>
    <col min="6160" max="6160" width="5.140625" style="95" customWidth="1"/>
    <col min="6161" max="6161" width="5.5703125" style="95" customWidth="1"/>
    <col min="6162" max="6162" width="18.42578125" style="95" customWidth="1"/>
    <col min="6163" max="6174" width="11.7109375" style="95" customWidth="1"/>
    <col min="6175" max="6175" width="13.5703125" style="95" customWidth="1"/>
    <col min="6176" max="6180" width="9.7109375" style="95" customWidth="1"/>
    <col min="6181" max="6181" width="12.85546875" style="95" customWidth="1"/>
    <col min="6182" max="6182" width="10.42578125" style="95" customWidth="1"/>
    <col min="6183" max="6183" width="13" style="95" customWidth="1"/>
    <col min="6184" max="6184" width="12.140625" style="95" customWidth="1"/>
    <col min="6185" max="6185" width="10.85546875" style="95" customWidth="1"/>
    <col min="6186" max="6401" width="11.42578125" style="95"/>
    <col min="6402" max="6402" width="19.85546875" style="95" customWidth="1"/>
    <col min="6403" max="6414" width="11.7109375" style="95" customWidth="1"/>
    <col min="6415" max="6415" width="13.140625" style="95" bestFit="1" customWidth="1"/>
    <col min="6416" max="6416" width="5.140625" style="95" customWidth="1"/>
    <col min="6417" max="6417" width="5.5703125" style="95" customWidth="1"/>
    <col min="6418" max="6418" width="18.42578125" style="95" customWidth="1"/>
    <col min="6419" max="6430" width="11.7109375" style="95" customWidth="1"/>
    <col min="6431" max="6431" width="13.5703125" style="95" customWidth="1"/>
    <col min="6432" max="6436" width="9.7109375" style="95" customWidth="1"/>
    <col min="6437" max="6437" width="12.85546875" style="95" customWidth="1"/>
    <col min="6438" max="6438" width="10.42578125" style="95" customWidth="1"/>
    <col min="6439" max="6439" width="13" style="95" customWidth="1"/>
    <col min="6440" max="6440" width="12.140625" style="95" customWidth="1"/>
    <col min="6441" max="6441" width="10.85546875" style="95" customWidth="1"/>
    <col min="6442" max="6657" width="11.42578125" style="95"/>
    <col min="6658" max="6658" width="19.85546875" style="95" customWidth="1"/>
    <col min="6659" max="6670" width="11.7109375" style="95" customWidth="1"/>
    <col min="6671" max="6671" width="13.140625" style="95" bestFit="1" customWidth="1"/>
    <col min="6672" max="6672" width="5.140625" style="95" customWidth="1"/>
    <col min="6673" max="6673" width="5.5703125" style="95" customWidth="1"/>
    <col min="6674" max="6674" width="18.42578125" style="95" customWidth="1"/>
    <col min="6675" max="6686" width="11.7109375" style="95" customWidth="1"/>
    <col min="6687" max="6687" width="13.5703125" style="95" customWidth="1"/>
    <col min="6688" max="6692" width="9.7109375" style="95" customWidth="1"/>
    <col min="6693" max="6693" width="12.85546875" style="95" customWidth="1"/>
    <col min="6694" max="6694" width="10.42578125" style="95" customWidth="1"/>
    <col min="6695" max="6695" width="13" style="95" customWidth="1"/>
    <col min="6696" max="6696" width="12.140625" style="95" customWidth="1"/>
    <col min="6697" max="6697" width="10.85546875" style="95" customWidth="1"/>
    <col min="6698" max="6913" width="11.42578125" style="95"/>
    <col min="6914" max="6914" width="19.85546875" style="95" customWidth="1"/>
    <col min="6915" max="6926" width="11.7109375" style="95" customWidth="1"/>
    <col min="6927" max="6927" width="13.140625" style="95" bestFit="1" customWidth="1"/>
    <col min="6928" max="6928" width="5.140625" style="95" customWidth="1"/>
    <col min="6929" max="6929" width="5.5703125" style="95" customWidth="1"/>
    <col min="6930" max="6930" width="18.42578125" style="95" customWidth="1"/>
    <col min="6931" max="6942" width="11.7109375" style="95" customWidth="1"/>
    <col min="6943" max="6943" width="13.5703125" style="95" customWidth="1"/>
    <col min="6944" max="6948" width="9.7109375" style="95" customWidth="1"/>
    <col min="6949" max="6949" width="12.85546875" style="95" customWidth="1"/>
    <col min="6950" max="6950" width="10.42578125" style="95" customWidth="1"/>
    <col min="6951" max="6951" width="13" style="95" customWidth="1"/>
    <col min="6952" max="6952" width="12.140625" style="95" customWidth="1"/>
    <col min="6953" max="6953" width="10.85546875" style="95" customWidth="1"/>
    <col min="6954" max="7169" width="11.42578125" style="95"/>
    <col min="7170" max="7170" width="19.85546875" style="95" customWidth="1"/>
    <col min="7171" max="7182" width="11.7109375" style="95" customWidth="1"/>
    <col min="7183" max="7183" width="13.140625" style="95" bestFit="1" customWidth="1"/>
    <col min="7184" max="7184" width="5.140625" style="95" customWidth="1"/>
    <col min="7185" max="7185" width="5.5703125" style="95" customWidth="1"/>
    <col min="7186" max="7186" width="18.42578125" style="95" customWidth="1"/>
    <col min="7187" max="7198" width="11.7109375" style="95" customWidth="1"/>
    <col min="7199" max="7199" width="13.5703125" style="95" customWidth="1"/>
    <col min="7200" max="7204" width="9.7109375" style="95" customWidth="1"/>
    <col min="7205" max="7205" width="12.85546875" style="95" customWidth="1"/>
    <col min="7206" max="7206" width="10.42578125" style="95" customWidth="1"/>
    <col min="7207" max="7207" width="13" style="95" customWidth="1"/>
    <col min="7208" max="7208" width="12.140625" style="95" customWidth="1"/>
    <col min="7209" max="7209" width="10.85546875" style="95" customWidth="1"/>
    <col min="7210" max="7425" width="11.42578125" style="95"/>
    <col min="7426" max="7426" width="19.85546875" style="95" customWidth="1"/>
    <col min="7427" max="7438" width="11.7109375" style="95" customWidth="1"/>
    <col min="7439" max="7439" width="13.140625" style="95" bestFit="1" customWidth="1"/>
    <col min="7440" max="7440" width="5.140625" style="95" customWidth="1"/>
    <col min="7441" max="7441" width="5.5703125" style="95" customWidth="1"/>
    <col min="7442" max="7442" width="18.42578125" style="95" customWidth="1"/>
    <col min="7443" max="7454" width="11.7109375" style="95" customWidth="1"/>
    <col min="7455" max="7455" width="13.5703125" style="95" customWidth="1"/>
    <col min="7456" max="7460" width="9.7109375" style="95" customWidth="1"/>
    <col min="7461" max="7461" width="12.85546875" style="95" customWidth="1"/>
    <col min="7462" max="7462" width="10.42578125" style="95" customWidth="1"/>
    <col min="7463" max="7463" width="13" style="95" customWidth="1"/>
    <col min="7464" max="7464" width="12.140625" style="95" customWidth="1"/>
    <col min="7465" max="7465" width="10.85546875" style="95" customWidth="1"/>
    <col min="7466" max="7681" width="11.42578125" style="95"/>
    <col min="7682" max="7682" width="19.85546875" style="95" customWidth="1"/>
    <col min="7683" max="7694" width="11.7109375" style="95" customWidth="1"/>
    <col min="7695" max="7695" width="13.140625" style="95" bestFit="1" customWidth="1"/>
    <col min="7696" max="7696" width="5.140625" style="95" customWidth="1"/>
    <col min="7697" max="7697" width="5.5703125" style="95" customWidth="1"/>
    <col min="7698" max="7698" width="18.42578125" style="95" customWidth="1"/>
    <col min="7699" max="7710" width="11.7109375" style="95" customWidth="1"/>
    <col min="7711" max="7711" width="13.5703125" style="95" customWidth="1"/>
    <col min="7712" max="7716" width="9.7109375" style="95" customWidth="1"/>
    <col min="7717" max="7717" width="12.85546875" style="95" customWidth="1"/>
    <col min="7718" max="7718" width="10.42578125" style="95" customWidth="1"/>
    <col min="7719" max="7719" width="13" style="95" customWidth="1"/>
    <col min="7720" max="7720" width="12.140625" style="95" customWidth="1"/>
    <col min="7721" max="7721" width="10.85546875" style="95" customWidth="1"/>
    <col min="7722" max="7937" width="11.42578125" style="95"/>
    <col min="7938" max="7938" width="19.85546875" style="95" customWidth="1"/>
    <col min="7939" max="7950" width="11.7109375" style="95" customWidth="1"/>
    <col min="7951" max="7951" width="13.140625" style="95" bestFit="1" customWidth="1"/>
    <col min="7952" max="7952" width="5.140625" style="95" customWidth="1"/>
    <col min="7953" max="7953" width="5.5703125" style="95" customWidth="1"/>
    <col min="7954" max="7954" width="18.42578125" style="95" customWidth="1"/>
    <col min="7955" max="7966" width="11.7109375" style="95" customWidth="1"/>
    <col min="7967" max="7967" width="13.5703125" style="95" customWidth="1"/>
    <col min="7968" max="7972" width="9.7109375" style="95" customWidth="1"/>
    <col min="7973" max="7973" width="12.85546875" style="95" customWidth="1"/>
    <col min="7974" max="7974" width="10.42578125" style="95" customWidth="1"/>
    <col min="7975" max="7975" width="13" style="95" customWidth="1"/>
    <col min="7976" max="7976" width="12.140625" style="95" customWidth="1"/>
    <col min="7977" max="7977" width="10.85546875" style="95" customWidth="1"/>
    <col min="7978" max="8193" width="11.42578125" style="95"/>
    <col min="8194" max="8194" width="19.85546875" style="95" customWidth="1"/>
    <col min="8195" max="8206" width="11.7109375" style="95" customWidth="1"/>
    <col min="8207" max="8207" width="13.140625" style="95" bestFit="1" customWidth="1"/>
    <col min="8208" max="8208" width="5.140625" style="95" customWidth="1"/>
    <col min="8209" max="8209" width="5.5703125" style="95" customWidth="1"/>
    <col min="8210" max="8210" width="18.42578125" style="95" customWidth="1"/>
    <col min="8211" max="8222" width="11.7109375" style="95" customWidth="1"/>
    <col min="8223" max="8223" width="13.5703125" style="95" customWidth="1"/>
    <col min="8224" max="8228" width="9.7109375" style="95" customWidth="1"/>
    <col min="8229" max="8229" width="12.85546875" style="95" customWidth="1"/>
    <col min="8230" max="8230" width="10.42578125" style="95" customWidth="1"/>
    <col min="8231" max="8231" width="13" style="95" customWidth="1"/>
    <col min="8232" max="8232" width="12.140625" style="95" customWidth="1"/>
    <col min="8233" max="8233" width="10.85546875" style="95" customWidth="1"/>
    <col min="8234" max="8449" width="11.42578125" style="95"/>
    <col min="8450" max="8450" width="19.85546875" style="95" customWidth="1"/>
    <col min="8451" max="8462" width="11.7109375" style="95" customWidth="1"/>
    <col min="8463" max="8463" width="13.140625" style="95" bestFit="1" customWidth="1"/>
    <col min="8464" max="8464" width="5.140625" style="95" customWidth="1"/>
    <col min="8465" max="8465" width="5.5703125" style="95" customWidth="1"/>
    <col min="8466" max="8466" width="18.42578125" style="95" customWidth="1"/>
    <col min="8467" max="8478" width="11.7109375" style="95" customWidth="1"/>
    <col min="8479" max="8479" width="13.5703125" style="95" customWidth="1"/>
    <col min="8480" max="8484" width="9.7109375" style="95" customWidth="1"/>
    <col min="8485" max="8485" width="12.85546875" style="95" customWidth="1"/>
    <col min="8486" max="8486" width="10.42578125" style="95" customWidth="1"/>
    <col min="8487" max="8487" width="13" style="95" customWidth="1"/>
    <col min="8488" max="8488" width="12.140625" style="95" customWidth="1"/>
    <col min="8489" max="8489" width="10.85546875" style="95" customWidth="1"/>
    <col min="8490" max="8705" width="11.42578125" style="95"/>
    <col min="8706" max="8706" width="19.85546875" style="95" customWidth="1"/>
    <col min="8707" max="8718" width="11.7109375" style="95" customWidth="1"/>
    <col min="8719" max="8719" width="13.140625" style="95" bestFit="1" customWidth="1"/>
    <col min="8720" max="8720" width="5.140625" style="95" customWidth="1"/>
    <col min="8721" max="8721" width="5.5703125" style="95" customWidth="1"/>
    <col min="8722" max="8722" width="18.42578125" style="95" customWidth="1"/>
    <col min="8723" max="8734" width="11.7109375" style="95" customWidth="1"/>
    <col min="8735" max="8735" width="13.5703125" style="95" customWidth="1"/>
    <col min="8736" max="8740" width="9.7109375" style="95" customWidth="1"/>
    <col min="8741" max="8741" width="12.85546875" style="95" customWidth="1"/>
    <col min="8742" max="8742" width="10.42578125" style="95" customWidth="1"/>
    <col min="8743" max="8743" width="13" style="95" customWidth="1"/>
    <col min="8744" max="8744" width="12.140625" style="95" customWidth="1"/>
    <col min="8745" max="8745" width="10.85546875" style="95" customWidth="1"/>
    <col min="8746" max="8961" width="11.42578125" style="95"/>
    <col min="8962" max="8962" width="19.85546875" style="95" customWidth="1"/>
    <col min="8963" max="8974" width="11.7109375" style="95" customWidth="1"/>
    <col min="8975" max="8975" width="13.140625" style="95" bestFit="1" customWidth="1"/>
    <col min="8976" max="8976" width="5.140625" style="95" customWidth="1"/>
    <col min="8977" max="8977" width="5.5703125" style="95" customWidth="1"/>
    <col min="8978" max="8978" width="18.42578125" style="95" customWidth="1"/>
    <col min="8979" max="8990" width="11.7109375" style="95" customWidth="1"/>
    <col min="8991" max="8991" width="13.5703125" style="95" customWidth="1"/>
    <col min="8992" max="8996" width="9.7109375" style="95" customWidth="1"/>
    <col min="8997" max="8997" width="12.85546875" style="95" customWidth="1"/>
    <col min="8998" max="8998" width="10.42578125" style="95" customWidth="1"/>
    <col min="8999" max="8999" width="13" style="95" customWidth="1"/>
    <col min="9000" max="9000" width="12.140625" style="95" customWidth="1"/>
    <col min="9001" max="9001" width="10.85546875" style="95" customWidth="1"/>
    <col min="9002" max="9217" width="11.42578125" style="95"/>
    <col min="9218" max="9218" width="19.85546875" style="95" customWidth="1"/>
    <col min="9219" max="9230" width="11.7109375" style="95" customWidth="1"/>
    <col min="9231" max="9231" width="13.140625" style="95" bestFit="1" customWidth="1"/>
    <col min="9232" max="9232" width="5.140625" style="95" customWidth="1"/>
    <col min="9233" max="9233" width="5.5703125" style="95" customWidth="1"/>
    <col min="9234" max="9234" width="18.42578125" style="95" customWidth="1"/>
    <col min="9235" max="9246" width="11.7109375" style="95" customWidth="1"/>
    <col min="9247" max="9247" width="13.5703125" style="95" customWidth="1"/>
    <col min="9248" max="9252" width="9.7109375" style="95" customWidth="1"/>
    <col min="9253" max="9253" width="12.85546875" style="95" customWidth="1"/>
    <col min="9254" max="9254" width="10.42578125" style="95" customWidth="1"/>
    <col min="9255" max="9255" width="13" style="95" customWidth="1"/>
    <col min="9256" max="9256" width="12.140625" style="95" customWidth="1"/>
    <col min="9257" max="9257" width="10.85546875" style="95" customWidth="1"/>
    <col min="9258" max="9473" width="11.42578125" style="95"/>
    <col min="9474" max="9474" width="19.85546875" style="95" customWidth="1"/>
    <col min="9475" max="9486" width="11.7109375" style="95" customWidth="1"/>
    <col min="9487" max="9487" width="13.140625" style="95" bestFit="1" customWidth="1"/>
    <col min="9488" max="9488" width="5.140625" style="95" customWidth="1"/>
    <col min="9489" max="9489" width="5.5703125" style="95" customWidth="1"/>
    <col min="9490" max="9490" width="18.42578125" style="95" customWidth="1"/>
    <col min="9491" max="9502" width="11.7109375" style="95" customWidth="1"/>
    <col min="9503" max="9503" width="13.5703125" style="95" customWidth="1"/>
    <col min="9504" max="9508" width="9.7109375" style="95" customWidth="1"/>
    <col min="9509" max="9509" width="12.85546875" style="95" customWidth="1"/>
    <col min="9510" max="9510" width="10.42578125" style="95" customWidth="1"/>
    <col min="9511" max="9511" width="13" style="95" customWidth="1"/>
    <col min="9512" max="9512" width="12.140625" style="95" customWidth="1"/>
    <col min="9513" max="9513" width="10.85546875" style="95" customWidth="1"/>
    <col min="9514" max="9729" width="11.42578125" style="95"/>
    <col min="9730" max="9730" width="19.85546875" style="95" customWidth="1"/>
    <col min="9731" max="9742" width="11.7109375" style="95" customWidth="1"/>
    <col min="9743" max="9743" width="13.140625" style="95" bestFit="1" customWidth="1"/>
    <col min="9744" max="9744" width="5.140625" style="95" customWidth="1"/>
    <col min="9745" max="9745" width="5.5703125" style="95" customWidth="1"/>
    <col min="9746" max="9746" width="18.42578125" style="95" customWidth="1"/>
    <col min="9747" max="9758" width="11.7109375" style="95" customWidth="1"/>
    <col min="9759" max="9759" width="13.5703125" style="95" customWidth="1"/>
    <col min="9760" max="9764" width="9.7109375" style="95" customWidth="1"/>
    <col min="9765" max="9765" width="12.85546875" style="95" customWidth="1"/>
    <col min="9766" max="9766" width="10.42578125" style="95" customWidth="1"/>
    <col min="9767" max="9767" width="13" style="95" customWidth="1"/>
    <col min="9768" max="9768" width="12.140625" style="95" customWidth="1"/>
    <col min="9769" max="9769" width="10.85546875" style="95" customWidth="1"/>
    <col min="9770" max="9985" width="11.42578125" style="95"/>
    <col min="9986" max="9986" width="19.85546875" style="95" customWidth="1"/>
    <col min="9987" max="9998" width="11.7109375" style="95" customWidth="1"/>
    <col min="9999" max="9999" width="13.140625" style="95" bestFit="1" customWidth="1"/>
    <col min="10000" max="10000" width="5.140625" style="95" customWidth="1"/>
    <col min="10001" max="10001" width="5.5703125" style="95" customWidth="1"/>
    <col min="10002" max="10002" width="18.42578125" style="95" customWidth="1"/>
    <col min="10003" max="10014" width="11.7109375" style="95" customWidth="1"/>
    <col min="10015" max="10015" width="13.5703125" style="95" customWidth="1"/>
    <col min="10016" max="10020" width="9.7109375" style="95" customWidth="1"/>
    <col min="10021" max="10021" width="12.85546875" style="95" customWidth="1"/>
    <col min="10022" max="10022" width="10.42578125" style="95" customWidth="1"/>
    <col min="10023" max="10023" width="13" style="95" customWidth="1"/>
    <col min="10024" max="10024" width="12.140625" style="95" customWidth="1"/>
    <col min="10025" max="10025" width="10.85546875" style="95" customWidth="1"/>
    <col min="10026" max="10241" width="11.42578125" style="95"/>
    <col min="10242" max="10242" width="19.85546875" style="95" customWidth="1"/>
    <col min="10243" max="10254" width="11.7109375" style="95" customWidth="1"/>
    <col min="10255" max="10255" width="13.140625" style="95" bestFit="1" customWidth="1"/>
    <col min="10256" max="10256" width="5.140625" style="95" customWidth="1"/>
    <col min="10257" max="10257" width="5.5703125" style="95" customWidth="1"/>
    <col min="10258" max="10258" width="18.42578125" style="95" customWidth="1"/>
    <col min="10259" max="10270" width="11.7109375" style="95" customWidth="1"/>
    <col min="10271" max="10271" width="13.5703125" style="95" customWidth="1"/>
    <col min="10272" max="10276" width="9.7109375" style="95" customWidth="1"/>
    <col min="10277" max="10277" width="12.85546875" style="95" customWidth="1"/>
    <col min="10278" max="10278" width="10.42578125" style="95" customWidth="1"/>
    <col min="10279" max="10279" width="13" style="95" customWidth="1"/>
    <col min="10280" max="10280" width="12.140625" style="95" customWidth="1"/>
    <col min="10281" max="10281" width="10.85546875" style="95" customWidth="1"/>
    <col min="10282" max="10497" width="11.42578125" style="95"/>
    <col min="10498" max="10498" width="19.85546875" style="95" customWidth="1"/>
    <col min="10499" max="10510" width="11.7109375" style="95" customWidth="1"/>
    <col min="10511" max="10511" width="13.140625" style="95" bestFit="1" customWidth="1"/>
    <col min="10512" max="10512" width="5.140625" style="95" customWidth="1"/>
    <col min="10513" max="10513" width="5.5703125" style="95" customWidth="1"/>
    <col min="10514" max="10514" width="18.42578125" style="95" customWidth="1"/>
    <col min="10515" max="10526" width="11.7109375" style="95" customWidth="1"/>
    <col min="10527" max="10527" width="13.5703125" style="95" customWidth="1"/>
    <col min="10528" max="10532" width="9.7109375" style="95" customWidth="1"/>
    <col min="10533" max="10533" width="12.85546875" style="95" customWidth="1"/>
    <col min="10534" max="10534" width="10.42578125" style="95" customWidth="1"/>
    <col min="10535" max="10535" width="13" style="95" customWidth="1"/>
    <col min="10536" max="10536" width="12.140625" style="95" customWidth="1"/>
    <col min="10537" max="10537" width="10.85546875" style="95" customWidth="1"/>
    <col min="10538" max="10753" width="11.42578125" style="95"/>
    <col min="10754" max="10754" width="19.85546875" style="95" customWidth="1"/>
    <col min="10755" max="10766" width="11.7109375" style="95" customWidth="1"/>
    <col min="10767" max="10767" width="13.140625" style="95" bestFit="1" customWidth="1"/>
    <col min="10768" max="10768" width="5.140625" style="95" customWidth="1"/>
    <col min="10769" max="10769" width="5.5703125" style="95" customWidth="1"/>
    <col min="10770" max="10770" width="18.42578125" style="95" customWidth="1"/>
    <col min="10771" max="10782" width="11.7109375" style="95" customWidth="1"/>
    <col min="10783" max="10783" width="13.5703125" style="95" customWidth="1"/>
    <col min="10784" max="10788" width="9.7109375" style="95" customWidth="1"/>
    <col min="10789" max="10789" width="12.85546875" style="95" customWidth="1"/>
    <col min="10790" max="10790" width="10.42578125" style="95" customWidth="1"/>
    <col min="10791" max="10791" width="13" style="95" customWidth="1"/>
    <col min="10792" max="10792" width="12.140625" style="95" customWidth="1"/>
    <col min="10793" max="10793" width="10.85546875" style="95" customWidth="1"/>
    <col min="10794" max="11009" width="11.42578125" style="95"/>
    <col min="11010" max="11010" width="19.85546875" style="95" customWidth="1"/>
    <col min="11011" max="11022" width="11.7109375" style="95" customWidth="1"/>
    <col min="11023" max="11023" width="13.140625" style="95" bestFit="1" customWidth="1"/>
    <col min="11024" max="11024" width="5.140625" style="95" customWidth="1"/>
    <col min="11025" max="11025" width="5.5703125" style="95" customWidth="1"/>
    <col min="11026" max="11026" width="18.42578125" style="95" customWidth="1"/>
    <col min="11027" max="11038" width="11.7109375" style="95" customWidth="1"/>
    <col min="11039" max="11039" width="13.5703125" style="95" customWidth="1"/>
    <col min="11040" max="11044" width="9.7109375" style="95" customWidth="1"/>
    <col min="11045" max="11045" width="12.85546875" style="95" customWidth="1"/>
    <col min="11046" max="11046" width="10.42578125" style="95" customWidth="1"/>
    <col min="11047" max="11047" width="13" style="95" customWidth="1"/>
    <col min="11048" max="11048" width="12.140625" style="95" customWidth="1"/>
    <col min="11049" max="11049" width="10.85546875" style="95" customWidth="1"/>
    <col min="11050" max="11265" width="11.42578125" style="95"/>
    <col min="11266" max="11266" width="19.85546875" style="95" customWidth="1"/>
    <col min="11267" max="11278" width="11.7109375" style="95" customWidth="1"/>
    <col min="11279" max="11279" width="13.140625" style="95" bestFit="1" customWidth="1"/>
    <col min="11280" max="11280" width="5.140625" style="95" customWidth="1"/>
    <col min="11281" max="11281" width="5.5703125" style="95" customWidth="1"/>
    <col min="11282" max="11282" width="18.42578125" style="95" customWidth="1"/>
    <col min="11283" max="11294" width="11.7109375" style="95" customWidth="1"/>
    <col min="11295" max="11295" width="13.5703125" style="95" customWidth="1"/>
    <col min="11296" max="11300" width="9.7109375" style="95" customWidth="1"/>
    <col min="11301" max="11301" width="12.85546875" style="95" customWidth="1"/>
    <col min="11302" max="11302" width="10.42578125" style="95" customWidth="1"/>
    <col min="11303" max="11303" width="13" style="95" customWidth="1"/>
    <col min="11304" max="11304" width="12.140625" style="95" customWidth="1"/>
    <col min="11305" max="11305" width="10.85546875" style="95" customWidth="1"/>
    <col min="11306" max="11521" width="11.42578125" style="95"/>
    <col min="11522" max="11522" width="19.85546875" style="95" customWidth="1"/>
    <col min="11523" max="11534" width="11.7109375" style="95" customWidth="1"/>
    <col min="11535" max="11535" width="13.140625" style="95" bestFit="1" customWidth="1"/>
    <col min="11536" max="11536" width="5.140625" style="95" customWidth="1"/>
    <col min="11537" max="11537" width="5.5703125" style="95" customWidth="1"/>
    <col min="11538" max="11538" width="18.42578125" style="95" customWidth="1"/>
    <col min="11539" max="11550" width="11.7109375" style="95" customWidth="1"/>
    <col min="11551" max="11551" width="13.5703125" style="95" customWidth="1"/>
    <col min="11552" max="11556" width="9.7109375" style="95" customWidth="1"/>
    <col min="11557" max="11557" width="12.85546875" style="95" customWidth="1"/>
    <col min="11558" max="11558" width="10.42578125" style="95" customWidth="1"/>
    <col min="11559" max="11559" width="13" style="95" customWidth="1"/>
    <col min="11560" max="11560" width="12.140625" style="95" customWidth="1"/>
    <col min="11561" max="11561" width="10.85546875" style="95" customWidth="1"/>
    <col min="11562" max="11777" width="11.42578125" style="95"/>
    <col min="11778" max="11778" width="19.85546875" style="95" customWidth="1"/>
    <col min="11779" max="11790" width="11.7109375" style="95" customWidth="1"/>
    <col min="11791" max="11791" width="13.140625" style="95" bestFit="1" customWidth="1"/>
    <col min="11792" max="11792" width="5.140625" style="95" customWidth="1"/>
    <col min="11793" max="11793" width="5.5703125" style="95" customWidth="1"/>
    <col min="11794" max="11794" width="18.42578125" style="95" customWidth="1"/>
    <col min="11795" max="11806" width="11.7109375" style="95" customWidth="1"/>
    <col min="11807" max="11807" width="13.5703125" style="95" customWidth="1"/>
    <col min="11808" max="11812" width="9.7109375" style="95" customWidth="1"/>
    <col min="11813" max="11813" width="12.85546875" style="95" customWidth="1"/>
    <col min="11814" max="11814" width="10.42578125" style="95" customWidth="1"/>
    <col min="11815" max="11815" width="13" style="95" customWidth="1"/>
    <col min="11816" max="11816" width="12.140625" style="95" customWidth="1"/>
    <col min="11817" max="11817" width="10.85546875" style="95" customWidth="1"/>
    <col min="11818" max="12033" width="11.42578125" style="95"/>
    <col min="12034" max="12034" width="19.85546875" style="95" customWidth="1"/>
    <col min="12035" max="12046" width="11.7109375" style="95" customWidth="1"/>
    <col min="12047" max="12047" width="13.140625" style="95" bestFit="1" customWidth="1"/>
    <col min="12048" max="12048" width="5.140625" style="95" customWidth="1"/>
    <col min="12049" max="12049" width="5.5703125" style="95" customWidth="1"/>
    <col min="12050" max="12050" width="18.42578125" style="95" customWidth="1"/>
    <col min="12051" max="12062" width="11.7109375" style="95" customWidth="1"/>
    <col min="12063" max="12063" width="13.5703125" style="95" customWidth="1"/>
    <col min="12064" max="12068" width="9.7109375" style="95" customWidth="1"/>
    <col min="12069" max="12069" width="12.85546875" style="95" customWidth="1"/>
    <col min="12070" max="12070" width="10.42578125" style="95" customWidth="1"/>
    <col min="12071" max="12071" width="13" style="95" customWidth="1"/>
    <col min="12072" max="12072" width="12.140625" style="95" customWidth="1"/>
    <col min="12073" max="12073" width="10.85546875" style="95" customWidth="1"/>
    <col min="12074" max="12289" width="11.42578125" style="95"/>
    <col min="12290" max="12290" width="19.85546875" style="95" customWidth="1"/>
    <col min="12291" max="12302" width="11.7109375" style="95" customWidth="1"/>
    <col min="12303" max="12303" width="13.140625" style="95" bestFit="1" customWidth="1"/>
    <col min="12304" max="12304" width="5.140625" style="95" customWidth="1"/>
    <col min="12305" max="12305" width="5.5703125" style="95" customWidth="1"/>
    <col min="12306" max="12306" width="18.42578125" style="95" customWidth="1"/>
    <col min="12307" max="12318" width="11.7109375" style="95" customWidth="1"/>
    <col min="12319" max="12319" width="13.5703125" style="95" customWidth="1"/>
    <col min="12320" max="12324" width="9.7109375" style="95" customWidth="1"/>
    <col min="12325" max="12325" width="12.85546875" style="95" customWidth="1"/>
    <col min="12326" max="12326" width="10.42578125" style="95" customWidth="1"/>
    <col min="12327" max="12327" width="13" style="95" customWidth="1"/>
    <col min="12328" max="12328" width="12.140625" style="95" customWidth="1"/>
    <col min="12329" max="12329" width="10.85546875" style="95" customWidth="1"/>
    <col min="12330" max="12545" width="11.42578125" style="95"/>
    <col min="12546" max="12546" width="19.85546875" style="95" customWidth="1"/>
    <col min="12547" max="12558" width="11.7109375" style="95" customWidth="1"/>
    <col min="12559" max="12559" width="13.140625" style="95" bestFit="1" customWidth="1"/>
    <col min="12560" max="12560" width="5.140625" style="95" customWidth="1"/>
    <col min="12561" max="12561" width="5.5703125" style="95" customWidth="1"/>
    <col min="12562" max="12562" width="18.42578125" style="95" customWidth="1"/>
    <col min="12563" max="12574" width="11.7109375" style="95" customWidth="1"/>
    <col min="12575" max="12575" width="13.5703125" style="95" customWidth="1"/>
    <col min="12576" max="12580" width="9.7109375" style="95" customWidth="1"/>
    <col min="12581" max="12581" width="12.85546875" style="95" customWidth="1"/>
    <col min="12582" max="12582" width="10.42578125" style="95" customWidth="1"/>
    <col min="12583" max="12583" width="13" style="95" customWidth="1"/>
    <col min="12584" max="12584" width="12.140625" style="95" customWidth="1"/>
    <col min="12585" max="12585" width="10.85546875" style="95" customWidth="1"/>
    <col min="12586" max="12801" width="11.42578125" style="95"/>
    <col min="12802" max="12802" width="19.85546875" style="95" customWidth="1"/>
    <col min="12803" max="12814" width="11.7109375" style="95" customWidth="1"/>
    <col min="12815" max="12815" width="13.140625" style="95" bestFit="1" customWidth="1"/>
    <col min="12816" max="12816" width="5.140625" style="95" customWidth="1"/>
    <col min="12817" max="12817" width="5.5703125" style="95" customWidth="1"/>
    <col min="12818" max="12818" width="18.42578125" style="95" customWidth="1"/>
    <col min="12819" max="12830" width="11.7109375" style="95" customWidth="1"/>
    <col min="12831" max="12831" width="13.5703125" style="95" customWidth="1"/>
    <col min="12832" max="12836" width="9.7109375" style="95" customWidth="1"/>
    <col min="12837" max="12837" width="12.85546875" style="95" customWidth="1"/>
    <col min="12838" max="12838" width="10.42578125" style="95" customWidth="1"/>
    <col min="12839" max="12839" width="13" style="95" customWidth="1"/>
    <col min="12840" max="12840" width="12.140625" style="95" customWidth="1"/>
    <col min="12841" max="12841" width="10.85546875" style="95" customWidth="1"/>
    <col min="12842" max="13057" width="11.42578125" style="95"/>
    <col min="13058" max="13058" width="19.85546875" style="95" customWidth="1"/>
    <col min="13059" max="13070" width="11.7109375" style="95" customWidth="1"/>
    <col min="13071" max="13071" width="13.140625" style="95" bestFit="1" customWidth="1"/>
    <col min="13072" max="13072" width="5.140625" style="95" customWidth="1"/>
    <col min="13073" max="13073" width="5.5703125" style="95" customWidth="1"/>
    <col min="13074" max="13074" width="18.42578125" style="95" customWidth="1"/>
    <col min="13075" max="13086" width="11.7109375" style="95" customWidth="1"/>
    <col min="13087" max="13087" width="13.5703125" style="95" customWidth="1"/>
    <col min="13088" max="13092" width="9.7109375" style="95" customWidth="1"/>
    <col min="13093" max="13093" width="12.85546875" style="95" customWidth="1"/>
    <col min="13094" max="13094" width="10.42578125" style="95" customWidth="1"/>
    <col min="13095" max="13095" width="13" style="95" customWidth="1"/>
    <col min="13096" max="13096" width="12.140625" style="95" customWidth="1"/>
    <col min="13097" max="13097" width="10.85546875" style="95" customWidth="1"/>
    <col min="13098" max="13313" width="11.42578125" style="95"/>
    <col min="13314" max="13314" width="19.85546875" style="95" customWidth="1"/>
    <col min="13315" max="13326" width="11.7109375" style="95" customWidth="1"/>
    <col min="13327" max="13327" width="13.140625" style="95" bestFit="1" customWidth="1"/>
    <col min="13328" max="13328" width="5.140625" style="95" customWidth="1"/>
    <col min="13329" max="13329" width="5.5703125" style="95" customWidth="1"/>
    <col min="13330" max="13330" width="18.42578125" style="95" customWidth="1"/>
    <col min="13331" max="13342" width="11.7109375" style="95" customWidth="1"/>
    <col min="13343" max="13343" width="13.5703125" style="95" customWidth="1"/>
    <col min="13344" max="13348" width="9.7109375" style="95" customWidth="1"/>
    <col min="13349" max="13349" width="12.85546875" style="95" customWidth="1"/>
    <col min="13350" max="13350" width="10.42578125" style="95" customWidth="1"/>
    <col min="13351" max="13351" width="13" style="95" customWidth="1"/>
    <col min="13352" max="13352" width="12.140625" style="95" customWidth="1"/>
    <col min="13353" max="13353" width="10.85546875" style="95" customWidth="1"/>
    <col min="13354" max="13569" width="11.42578125" style="95"/>
    <col min="13570" max="13570" width="19.85546875" style="95" customWidth="1"/>
    <col min="13571" max="13582" width="11.7109375" style="95" customWidth="1"/>
    <col min="13583" max="13583" width="13.140625" style="95" bestFit="1" customWidth="1"/>
    <col min="13584" max="13584" width="5.140625" style="95" customWidth="1"/>
    <col min="13585" max="13585" width="5.5703125" style="95" customWidth="1"/>
    <col min="13586" max="13586" width="18.42578125" style="95" customWidth="1"/>
    <col min="13587" max="13598" width="11.7109375" style="95" customWidth="1"/>
    <col min="13599" max="13599" width="13.5703125" style="95" customWidth="1"/>
    <col min="13600" max="13604" width="9.7109375" style="95" customWidth="1"/>
    <col min="13605" max="13605" width="12.85546875" style="95" customWidth="1"/>
    <col min="13606" max="13606" width="10.42578125" style="95" customWidth="1"/>
    <col min="13607" max="13607" width="13" style="95" customWidth="1"/>
    <col min="13608" max="13608" width="12.140625" style="95" customWidth="1"/>
    <col min="13609" max="13609" width="10.85546875" style="95" customWidth="1"/>
    <col min="13610" max="13825" width="11.42578125" style="95"/>
    <col min="13826" max="13826" width="19.85546875" style="95" customWidth="1"/>
    <col min="13827" max="13838" width="11.7109375" style="95" customWidth="1"/>
    <col min="13839" max="13839" width="13.140625" style="95" bestFit="1" customWidth="1"/>
    <col min="13840" max="13840" width="5.140625" style="95" customWidth="1"/>
    <col min="13841" max="13841" width="5.5703125" style="95" customWidth="1"/>
    <col min="13842" max="13842" width="18.42578125" style="95" customWidth="1"/>
    <col min="13843" max="13854" width="11.7109375" style="95" customWidth="1"/>
    <col min="13855" max="13855" width="13.5703125" style="95" customWidth="1"/>
    <col min="13856" max="13860" width="9.7109375" style="95" customWidth="1"/>
    <col min="13861" max="13861" width="12.85546875" style="95" customWidth="1"/>
    <col min="13862" max="13862" width="10.42578125" style="95" customWidth="1"/>
    <col min="13863" max="13863" width="13" style="95" customWidth="1"/>
    <col min="13864" max="13864" width="12.140625" style="95" customWidth="1"/>
    <col min="13865" max="13865" width="10.85546875" style="95" customWidth="1"/>
    <col min="13866" max="14081" width="11.42578125" style="95"/>
    <col min="14082" max="14082" width="19.85546875" style="95" customWidth="1"/>
    <col min="14083" max="14094" width="11.7109375" style="95" customWidth="1"/>
    <col min="14095" max="14095" width="13.140625" style="95" bestFit="1" customWidth="1"/>
    <col min="14096" max="14096" width="5.140625" style="95" customWidth="1"/>
    <col min="14097" max="14097" width="5.5703125" style="95" customWidth="1"/>
    <col min="14098" max="14098" width="18.42578125" style="95" customWidth="1"/>
    <col min="14099" max="14110" width="11.7109375" style="95" customWidth="1"/>
    <col min="14111" max="14111" width="13.5703125" style="95" customWidth="1"/>
    <col min="14112" max="14116" width="9.7109375" style="95" customWidth="1"/>
    <col min="14117" max="14117" width="12.85546875" style="95" customWidth="1"/>
    <col min="14118" max="14118" width="10.42578125" style="95" customWidth="1"/>
    <col min="14119" max="14119" width="13" style="95" customWidth="1"/>
    <col min="14120" max="14120" width="12.140625" style="95" customWidth="1"/>
    <col min="14121" max="14121" width="10.85546875" style="95" customWidth="1"/>
    <col min="14122" max="14337" width="11.42578125" style="95"/>
    <col min="14338" max="14338" width="19.85546875" style="95" customWidth="1"/>
    <col min="14339" max="14350" width="11.7109375" style="95" customWidth="1"/>
    <col min="14351" max="14351" width="13.140625" style="95" bestFit="1" customWidth="1"/>
    <col min="14352" max="14352" width="5.140625" style="95" customWidth="1"/>
    <col min="14353" max="14353" width="5.5703125" style="95" customWidth="1"/>
    <col min="14354" max="14354" width="18.42578125" style="95" customWidth="1"/>
    <col min="14355" max="14366" width="11.7109375" style="95" customWidth="1"/>
    <col min="14367" max="14367" width="13.5703125" style="95" customWidth="1"/>
    <col min="14368" max="14372" width="9.7109375" style="95" customWidth="1"/>
    <col min="14373" max="14373" width="12.85546875" style="95" customWidth="1"/>
    <col min="14374" max="14374" width="10.42578125" style="95" customWidth="1"/>
    <col min="14375" max="14375" width="13" style="95" customWidth="1"/>
    <col min="14376" max="14376" width="12.140625" style="95" customWidth="1"/>
    <col min="14377" max="14377" width="10.85546875" style="95" customWidth="1"/>
    <col min="14378" max="14593" width="11.42578125" style="95"/>
    <col min="14594" max="14594" width="19.85546875" style="95" customWidth="1"/>
    <col min="14595" max="14606" width="11.7109375" style="95" customWidth="1"/>
    <col min="14607" max="14607" width="13.140625" style="95" bestFit="1" customWidth="1"/>
    <col min="14608" max="14608" width="5.140625" style="95" customWidth="1"/>
    <col min="14609" max="14609" width="5.5703125" style="95" customWidth="1"/>
    <col min="14610" max="14610" width="18.42578125" style="95" customWidth="1"/>
    <col min="14611" max="14622" width="11.7109375" style="95" customWidth="1"/>
    <col min="14623" max="14623" width="13.5703125" style="95" customWidth="1"/>
    <col min="14624" max="14628" width="9.7109375" style="95" customWidth="1"/>
    <col min="14629" max="14629" width="12.85546875" style="95" customWidth="1"/>
    <col min="14630" max="14630" width="10.42578125" style="95" customWidth="1"/>
    <col min="14631" max="14631" width="13" style="95" customWidth="1"/>
    <col min="14632" max="14632" width="12.140625" style="95" customWidth="1"/>
    <col min="14633" max="14633" width="10.85546875" style="95" customWidth="1"/>
    <col min="14634" max="14849" width="11.42578125" style="95"/>
    <col min="14850" max="14850" width="19.85546875" style="95" customWidth="1"/>
    <col min="14851" max="14862" width="11.7109375" style="95" customWidth="1"/>
    <col min="14863" max="14863" width="13.140625" style="95" bestFit="1" customWidth="1"/>
    <col min="14864" max="14864" width="5.140625" style="95" customWidth="1"/>
    <col min="14865" max="14865" width="5.5703125" style="95" customWidth="1"/>
    <col min="14866" max="14866" width="18.42578125" style="95" customWidth="1"/>
    <col min="14867" max="14878" width="11.7109375" style="95" customWidth="1"/>
    <col min="14879" max="14879" width="13.5703125" style="95" customWidth="1"/>
    <col min="14880" max="14884" width="9.7109375" style="95" customWidth="1"/>
    <col min="14885" max="14885" width="12.85546875" style="95" customWidth="1"/>
    <col min="14886" max="14886" width="10.42578125" style="95" customWidth="1"/>
    <col min="14887" max="14887" width="13" style="95" customWidth="1"/>
    <col min="14888" max="14888" width="12.140625" style="95" customWidth="1"/>
    <col min="14889" max="14889" width="10.85546875" style="95" customWidth="1"/>
    <col min="14890" max="15105" width="11.42578125" style="95"/>
    <col min="15106" max="15106" width="19.85546875" style="95" customWidth="1"/>
    <col min="15107" max="15118" width="11.7109375" style="95" customWidth="1"/>
    <col min="15119" max="15119" width="13.140625" style="95" bestFit="1" customWidth="1"/>
    <col min="15120" max="15120" width="5.140625" style="95" customWidth="1"/>
    <col min="15121" max="15121" width="5.5703125" style="95" customWidth="1"/>
    <col min="15122" max="15122" width="18.42578125" style="95" customWidth="1"/>
    <col min="15123" max="15134" width="11.7109375" style="95" customWidth="1"/>
    <col min="15135" max="15135" width="13.5703125" style="95" customWidth="1"/>
    <col min="15136" max="15140" width="9.7109375" style="95" customWidth="1"/>
    <col min="15141" max="15141" width="12.85546875" style="95" customWidth="1"/>
    <col min="15142" max="15142" width="10.42578125" style="95" customWidth="1"/>
    <col min="15143" max="15143" width="13" style="95" customWidth="1"/>
    <col min="15144" max="15144" width="12.140625" style="95" customWidth="1"/>
    <col min="15145" max="15145" width="10.85546875" style="95" customWidth="1"/>
    <col min="15146" max="15361" width="11.42578125" style="95"/>
    <col min="15362" max="15362" width="19.85546875" style="95" customWidth="1"/>
    <col min="15363" max="15374" width="11.7109375" style="95" customWidth="1"/>
    <col min="15375" max="15375" width="13.140625" style="95" bestFit="1" customWidth="1"/>
    <col min="15376" max="15376" width="5.140625" style="95" customWidth="1"/>
    <col min="15377" max="15377" width="5.5703125" style="95" customWidth="1"/>
    <col min="15378" max="15378" width="18.42578125" style="95" customWidth="1"/>
    <col min="15379" max="15390" width="11.7109375" style="95" customWidth="1"/>
    <col min="15391" max="15391" width="13.5703125" style="95" customWidth="1"/>
    <col min="15392" max="15396" width="9.7109375" style="95" customWidth="1"/>
    <col min="15397" max="15397" width="12.85546875" style="95" customWidth="1"/>
    <col min="15398" max="15398" width="10.42578125" style="95" customWidth="1"/>
    <col min="15399" max="15399" width="13" style="95" customWidth="1"/>
    <col min="15400" max="15400" width="12.140625" style="95" customWidth="1"/>
    <col min="15401" max="15401" width="10.85546875" style="95" customWidth="1"/>
    <col min="15402" max="15617" width="11.42578125" style="95"/>
    <col min="15618" max="15618" width="19.85546875" style="95" customWidth="1"/>
    <col min="15619" max="15630" width="11.7109375" style="95" customWidth="1"/>
    <col min="15631" max="15631" width="13.140625" style="95" bestFit="1" customWidth="1"/>
    <col min="15632" max="15632" width="5.140625" style="95" customWidth="1"/>
    <col min="15633" max="15633" width="5.5703125" style="95" customWidth="1"/>
    <col min="15634" max="15634" width="18.42578125" style="95" customWidth="1"/>
    <col min="15635" max="15646" width="11.7109375" style="95" customWidth="1"/>
    <col min="15647" max="15647" width="13.5703125" style="95" customWidth="1"/>
    <col min="15648" max="15652" width="9.7109375" style="95" customWidth="1"/>
    <col min="15653" max="15653" width="12.85546875" style="95" customWidth="1"/>
    <col min="15654" max="15654" width="10.42578125" style="95" customWidth="1"/>
    <col min="15655" max="15655" width="13" style="95" customWidth="1"/>
    <col min="15656" max="15656" width="12.140625" style="95" customWidth="1"/>
    <col min="15657" max="15657" width="10.85546875" style="95" customWidth="1"/>
    <col min="15658" max="15873" width="11.42578125" style="95"/>
    <col min="15874" max="15874" width="19.85546875" style="95" customWidth="1"/>
    <col min="15875" max="15886" width="11.7109375" style="95" customWidth="1"/>
    <col min="15887" max="15887" width="13.140625" style="95" bestFit="1" customWidth="1"/>
    <col min="15888" max="15888" width="5.140625" style="95" customWidth="1"/>
    <col min="15889" max="15889" width="5.5703125" style="95" customWidth="1"/>
    <col min="15890" max="15890" width="18.42578125" style="95" customWidth="1"/>
    <col min="15891" max="15902" width="11.7109375" style="95" customWidth="1"/>
    <col min="15903" max="15903" width="13.5703125" style="95" customWidth="1"/>
    <col min="15904" max="15908" width="9.7109375" style="95" customWidth="1"/>
    <col min="15909" max="15909" width="12.85546875" style="95" customWidth="1"/>
    <col min="15910" max="15910" width="10.42578125" style="95" customWidth="1"/>
    <col min="15911" max="15911" width="13" style="95" customWidth="1"/>
    <col min="15912" max="15912" width="12.140625" style="95" customWidth="1"/>
    <col min="15913" max="15913" width="10.85546875" style="95" customWidth="1"/>
    <col min="15914" max="16129" width="11.42578125" style="95"/>
    <col min="16130" max="16130" width="19.85546875" style="95" customWidth="1"/>
    <col min="16131" max="16142" width="11.7109375" style="95" customWidth="1"/>
    <col min="16143" max="16143" width="13.140625" style="95" bestFit="1" customWidth="1"/>
    <col min="16144" max="16144" width="5.140625" style="95" customWidth="1"/>
    <col min="16145" max="16145" width="5.5703125" style="95" customWidth="1"/>
    <col min="16146" max="16146" width="18.42578125" style="95" customWidth="1"/>
    <col min="16147" max="16158" width="11.7109375" style="95" customWidth="1"/>
    <col min="16159" max="16159" width="13.5703125" style="95" customWidth="1"/>
    <col min="16160" max="16164" width="9.7109375" style="95" customWidth="1"/>
    <col min="16165" max="16165" width="12.85546875" style="95" customWidth="1"/>
    <col min="16166" max="16166" width="10.42578125" style="95" customWidth="1"/>
    <col min="16167" max="16167" width="13" style="95" customWidth="1"/>
    <col min="16168" max="16168" width="12.140625" style="95" customWidth="1"/>
    <col min="16169" max="16169" width="10.85546875" style="95" customWidth="1"/>
    <col min="16170" max="16384" width="11.42578125" style="95"/>
  </cols>
  <sheetData>
    <row r="1" spans="2:31" x14ac:dyDescent="0.25">
      <c r="B1" s="145" t="s">
        <v>97</v>
      </c>
      <c r="R1" s="145" t="str">
        <f>+B1</f>
        <v>AUTORIDAD  DE FISCALIZACION DE  ELECTRICIDAD Y TECNOLOGÍA NUCLEAR (AETN)</v>
      </c>
    </row>
    <row r="2" spans="2:31" x14ac:dyDescent="0.25">
      <c r="B2" s="341" t="s">
        <v>177</v>
      </c>
      <c r="R2" s="341" t="str">
        <f>+B2</f>
        <v>CRE (TOTAL SIN)</v>
      </c>
    </row>
    <row r="3" spans="2:31" x14ac:dyDescent="0.25">
      <c r="B3" s="341" t="str">
        <f>+'ENDE DEORURO'!B3</f>
        <v>CONSOLIDADO - con IVA</v>
      </c>
      <c r="R3" s="347" t="str">
        <f>+'CRE - Las Misiones'!R3:V3</f>
        <v>CONSOLIDADO - sin IVA</v>
      </c>
      <c r="S3" s="347"/>
      <c r="T3" s="347"/>
      <c r="U3" s="347"/>
    </row>
    <row r="4" spans="2:31" x14ac:dyDescent="0.25">
      <c r="B4" s="341" t="str">
        <f>+'ENDE DEORURO'!B4:D4</f>
        <v>ESTADÍSTICAS GESTIÓN 2025</v>
      </c>
      <c r="R4" s="341" t="str">
        <f>+B4</f>
        <v>ESTADÍSTICAS GESTIÓN 2025</v>
      </c>
    </row>
    <row r="6" spans="2:31" x14ac:dyDescent="0.25">
      <c r="B6" s="145" t="s">
        <v>157</v>
      </c>
      <c r="R6" s="145" t="str">
        <f>+B6</f>
        <v>NÚMERO DE CONSUMIDORES</v>
      </c>
      <c r="S6" s="98"/>
    </row>
    <row r="8" spans="2:31" x14ac:dyDescent="0.25">
      <c r="B8" s="143" t="s">
        <v>81</v>
      </c>
      <c r="C8" s="146" t="s">
        <v>45</v>
      </c>
      <c r="D8" s="146" t="s">
        <v>46</v>
      </c>
      <c r="E8" s="146" t="s">
        <v>47</v>
      </c>
      <c r="F8" s="146" t="s">
        <v>48</v>
      </c>
      <c r="G8" s="146" t="s">
        <v>49</v>
      </c>
      <c r="H8" s="146" t="s">
        <v>50</v>
      </c>
      <c r="I8" s="146" t="s">
        <v>51</v>
      </c>
      <c r="J8" s="146" t="s">
        <v>52</v>
      </c>
      <c r="K8" s="146" t="s">
        <v>53</v>
      </c>
      <c r="L8" s="146" t="s">
        <v>54</v>
      </c>
      <c r="M8" s="146" t="s">
        <v>55</v>
      </c>
      <c r="N8" s="146" t="s">
        <v>56</v>
      </c>
      <c r="O8" s="147" t="s">
        <v>14</v>
      </c>
      <c r="R8" s="143" t="s">
        <v>81</v>
      </c>
      <c r="S8" s="146" t="s">
        <v>45</v>
      </c>
      <c r="T8" s="146" t="s">
        <v>46</v>
      </c>
      <c r="U8" s="146" t="s">
        <v>47</v>
      </c>
      <c r="V8" s="146" t="s">
        <v>48</v>
      </c>
      <c r="W8" s="146" t="s">
        <v>49</v>
      </c>
      <c r="X8" s="146" t="s">
        <v>50</v>
      </c>
      <c r="Y8" s="146" t="s">
        <v>51</v>
      </c>
      <c r="Z8" s="146" t="s">
        <v>52</v>
      </c>
      <c r="AA8" s="146" t="s">
        <v>53</v>
      </c>
      <c r="AB8" s="146" t="s">
        <v>54</v>
      </c>
      <c r="AC8" s="146" t="s">
        <v>55</v>
      </c>
      <c r="AD8" s="146" t="s">
        <v>56</v>
      </c>
      <c r="AE8" s="147" t="s">
        <v>14</v>
      </c>
    </row>
    <row r="9" spans="2:31" s="175" customFormat="1" x14ac:dyDescent="0.25">
      <c r="B9" s="96" t="s">
        <v>17</v>
      </c>
      <c r="C9" s="144">
        <f>'CRE - A. Integrada'!C9+'CRE - Cordillera'!C9+'CRE - Las Misiones'!C9</f>
        <v>693320</v>
      </c>
      <c r="D9" s="144">
        <f>'CRE - A. Integrada'!D9+'CRE - Cordillera'!D9+'CRE - Las Misiones'!D9</f>
        <v>695361</v>
      </c>
      <c r="E9" s="144">
        <f>'CRE - A. Integrada'!E9+'CRE - Cordillera'!E9+'CRE - Las Misiones'!E9</f>
        <v>697262</v>
      </c>
      <c r="F9" s="144">
        <f>'CRE - A. Integrada'!F9+'CRE - Cordillera'!F9+'CRE - Las Misiones'!F9</f>
        <v>698881</v>
      </c>
      <c r="G9" s="144">
        <f>'CRE - A. Integrada'!G9+'CRE - Cordillera'!G9+'CRE - Las Misiones'!G9</f>
        <v>0</v>
      </c>
      <c r="H9" s="144">
        <f>'CRE - A. Integrada'!H9+'CRE - Cordillera'!H9+'CRE - Las Misiones'!H9</f>
        <v>0</v>
      </c>
      <c r="I9" s="144">
        <f>'CRE - A. Integrada'!I9+'CRE - Cordillera'!I9+'CRE - Las Misiones'!I9</f>
        <v>0</v>
      </c>
      <c r="J9" s="144">
        <f>'CRE - A. Integrada'!J9+'CRE - Cordillera'!J9+'CRE - Las Misiones'!J9</f>
        <v>0</v>
      </c>
      <c r="K9" s="144">
        <f>'CRE - A. Integrada'!K9+'CRE - Cordillera'!K9+'CRE - Las Misiones'!K9</f>
        <v>0</v>
      </c>
      <c r="L9" s="144">
        <f>'CRE - A. Integrada'!L9+'CRE - Cordillera'!L9+'CRE - Las Misiones'!L9</f>
        <v>0</v>
      </c>
      <c r="M9" s="144">
        <f>'CRE - A. Integrada'!M9+'CRE - Cordillera'!M9+'CRE - Las Misiones'!M9</f>
        <v>0</v>
      </c>
      <c r="N9" s="144">
        <f>'CRE - A. Integrada'!N9+'CRE - Cordillera'!N9+'CRE - Las Misiones'!N9</f>
        <v>0</v>
      </c>
      <c r="O9" s="26">
        <f>+N9</f>
        <v>0</v>
      </c>
      <c r="R9" s="96" t="str">
        <f>+B9</f>
        <v>Residencial</v>
      </c>
      <c r="S9" s="144">
        <f>+C9</f>
        <v>693320</v>
      </c>
      <c r="T9" s="144">
        <f t="shared" ref="T9:AD14" si="0">+D9</f>
        <v>695361</v>
      </c>
      <c r="U9" s="144">
        <f t="shared" si="0"/>
        <v>697262</v>
      </c>
      <c r="V9" s="144">
        <f t="shared" si="0"/>
        <v>698881</v>
      </c>
      <c r="W9" s="144">
        <f t="shared" si="0"/>
        <v>0</v>
      </c>
      <c r="X9" s="144">
        <f t="shared" si="0"/>
        <v>0</v>
      </c>
      <c r="Y9" s="144">
        <f t="shared" si="0"/>
        <v>0</v>
      </c>
      <c r="Z9" s="144">
        <f t="shared" si="0"/>
        <v>0</v>
      </c>
      <c r="AA9" s="144">
        <f t="shared" si="0"/>
        <v>0</v>
      </c>
      <c r="AB9" s="144">
        <f t="shared" si="0"/>
        <v>0</v>
      </c>
      <c r="AC9" s="144">
        <f t="shared" si="0"/>
        <v>0</v>
      </c>
      <c r="AD9" s="144">
        <f t="shared" si="0"/>
        <v>0</v>
      </c>
      <c r="AE9" s="26">
        <f>+AD9</f>
        <v>0</v>
      </c>
    </row>
    <row r="10" spans="2:31" s="175" customFormat="1" x14ac:dyDescent="0.25">
      <c r="B10" s="96" t="s">
        <v>18</v>
      </c>
      <c r="C10" s="144">
        <f>'CRE - A. Integrada'!C10+'CRE - Cordillera'!C10+'CRE - Las Misiones'!C10</f>
        <v>76032</v>
      </c>
      <c r="D10" s="144">
        <f>'CRE - A. Integrada'!D10+'CRE - Cordillera'!D10+'CRE - Las Misiones'!D10</f>
        <v>76296</v>
      </c>
      <c r="E10" s="144">
        <f>'CRE - A. Integrada'!E10+'CRE - Cordillera'!E10+'CRE - Las Misiones'!E10</f>
        <v>76437</v>
      </c>
      <c r="F10" s="144">
        <f>'CRE - A. Integrada'!F10+'CRE - Cordillera'!F10+'CRE - Las Misiones'!F10</f>
        <v>76572</v>
      </c>
      <c r="G10" s="144">
        <f>'CRE - A. Integrada'!G10+'CRE - Cordillera'!G10+'CRE - Las Misiones'!G10</f>
        <v>0</v>
      </c>
      <c r="H10" s="144">
        <f>'CRE - A. Integrada'!H10+'CRE - Cordillera'!H10+'CRE - Las Misiones'!H10</f>
        <v>0</v>
      </c>
      <c r="I10" s="144">
        <f>'CRE - A. Integrada'!I10+'CRE - Cordillera'!I10+'CRE - Las Misiones'!I10</f>
        <v>0</v>
      </c>
      <c r="J10" s="144">
        <f>'CRE - A. Integrada'!J10+'CRE - Cordillera'!J10+'CRE - Las Misiones'!J10</f>
        <v>0</v>
      </c>
      <c r="K10" s="144">
        <f>'CRE - A. Integrada'!K10+'CRE - Cordillera'!K10+'CRE - Las Misiones'!K10</f>
        <v>0</v>
      </c>
      <c r="L10" s="144">
        <f>'CRE - A. Integrada'!L10+'CRE - Cordillera'!L10+'CRE - Las Misiones'!L10</f>
        <v>0</v>
      </c>
      <c r="M10" s="144">
        <f>'CRE - A. Integrada'!M10+'CRE - Cordillera'!M10+'CRE - Las Misiones'!M10</f>
        <v>0</v>
      </c>
      <c r="N10" s="144">
        <f>'CRE - A. Integrada'!N10+'CRE - Cordillera'!N10+'CRE - Las Misiones'!N10</f>
        <v>0</v>
      </c>
      <c r="O10" s="26">
        <f t="shared" ref="O10:O14" si="1">+N10</f>
        <v>0</v>
      </c>
      <c r="R10" s="96" t="str">
        <f t="shared" ref="R10:S14" si="2">+B10</f>
        <v>General</v>
      </c>
      <c r="S10" s="144">
        <f t="shared" si="2"/>
        <v>76032</v>
      </c>
      <c r="T10" s="144">
        <f t="shared" si="0"/>
        <v>76296</v>
      </c>
      <c r="U10" s="144">
        <f t="shared" si="0"/>
        <v>76437</v>
      </c>
      <c r="V10" s="144">
        <f t="shared" si="0"/>
        <v>76572</v>
      </c>
      <c r="W10" s="144">
        <f t="shared" si="0"/>
        <v>0</v>
      </c>
      <c r="X10" s="144">
        <f t="shared" si="0"/>
        <v>0</v>
      </c>
      <c r="Y10" s="144">
        <f t="shared" si="0"/>
        <v>0</v>
      </c>
      <c r="Z10" s="144">
        <f t="shared" si="0"/>
        <v>0</v>
      </c>
      <c r="AA10" s="144">
        <f t="shared" si="0"/>
        <v>0</v>
      </c>
      <c r="AB10" s="144">
        <f t="shared" si="0"/>
        <v>0</v>
      </c>
      <c r="AC10" s="144">
        <f t="shared" si="0"/>
        <v>0</v>
      </c>
      <c r="AD10" s="144">
        <f t="shared" si="0"/>
        <v>0</v>
      </c>
      <c r="AE10" s="26">
        <f t="shared" ref="AE10:AE14" si="3">+AD10</f>
        <v>0</v>
      </c>
    </row>
    <row r="11" spans="2:31" s="175" customFormat="1" x14ac:dyDescent="0.25">
      <c r="B11" s="96" t="s">
        <v>19</v>
      </c>
      <c r="C11" s="144">
        <f>'CRE - A. Integrada'!C11+'CRE - Cordillera'!C11+'CRE - Las Misiones'!C11</f>
        <v>5039</v>
      </c>
      <c r="D11" s="144">
        <f>'CRE - A. Integrada'!D11+'CRE - Cordillera'!D11+'CRE - Las Misiones'!D11</f>
        <v>5064</v>
      </c>
      <c r="E11" s="144">
        <f>'CRE - A. Integrada'!E11+'CRE - Cordillera'!E11+'CRE - Las Misiones'!E11</f>
        <v>5130</v>
      </c>
      <c r="F11" s="144">
        <f>'CRE - A. Integrada'!F11+'CRE - Cordillera'!F11+'CRE - Las Misiones'!F11</f>
        <v>5156</v>
      </c>
      <c r="G11" s="144">
        <f>'CRE - A. Integrada'!G11+'CRE - Cordillera'!G11+'CRE - Las Misiones'!G11</f>
        <v>0</v>
      </c>
      <c r="H11" s="144">
        <f>'CRE - A. Integrada'!H11+'CRE - Cordillera'!H11+'CRE - Las Misiones'!H11</f>
        <v>0</v>
      </c>
      <c r="I11" s="144">
        <f>'CRE - A. Integrada'!I11+'CRE - Cordillera'!I11+'CRE - Las Misiones'!I11</f>
        <v>0</v>
      </c>
      <c r="J11" s="144">
        <f>'CRE - A. Integrada'!J11+'CRE - Cordillera'!J11+'CRE - Las Misiones'!J11</f>
        <v>0</v>
      </c>
      <c r="K11" s="144">
        <f>'CRE - A. Integrada'!K11+'CRE - Cordillera'!K11+'CRE - Las Misiones'!K11</f>
        <v>0</v>
      </c>
      <c r="L11" s="144">
        <f>'CRE - A. Integrada'!L11+'CRE - Cordillera'!L11+'CRE - Las Misiones'!L11</f>
        <v>0</v>
      </c>
      <c r="M11" s="144">
        <f>'CRE - A. Integrada'!M11+'CRE - Cordillera'!M11+'CRE - Las Misiones'!M11</f>
        <v>0</v>
      </c>
      <c r="N11" s="144">
        <f>'CRE - A. Integrada'!N11+'CRE - Cordillera'!N11+'CRE - Las Misiones'!N11</f>
        <v>0</v>
      </c>
      <c r="O11" s="26">
        <f t="shared" si="1"/>
        <v>0</v>
      </c>
      <c r="R11" s="96" t="str">
        <f t="shared" si="2"/>
        <v>Industrial</v>
      </c>
      <c r="S11" s="144">
        <f t="shared" si="2"/>
        <v>5039</v>
      </c>
      <c r="T11" s="144">
        <f t="shared" si="0"/>
        <v>5064</v>
      </c>
      <c r="U11" s="144">
        <f t="shared" si="0"/>
        <v>5130</v>
      </c>
      <c r="V11" s="144">
        <f t="shared" si="0"/>
        <v>5156</v>
      </c>
      <c r="W11" s="144">
        <f t="shared" si="0"/>
        <v>0</v>
      </c>
      <c r="X11" s="144">
        <f t="shared" si="0"/>
        <v>0</v>
      </c>
      <c r="Y11" s="144">
        <f t="shared" si="0"/>
        <v>0</v>
      </c>
      <c r="Z11" s="144">
        <f t="shared" si="0"/>
        <v>0</v>
      </c>
      <c r="AA11" s="144">
        <f t="shared" si="0"/>
        <v>0</v>
      </c>
      <c r="AB11" s="144">
        <f t="shared" si="0"/>
        <v>0</v>
      </c>
      <c r="AC11" s="144">
        <f t="shared" si="0"/>
        <v>0</v>
      </c>
      <c r="AD11" s="144">
        <f t="shared" si="0"/>
        <v>0</v>
      </c>
      <c r="AE11" s="26">
        <f t="shared" si="3"/>
        <v>0</v>
      </c>
    </row>
    <row r="12" spans="2:31" s="175" customFormat="1" x14ac:dyDescent="0.25">
      <c r="B12" s="96" t="s">
        <v>91</v>
      </c>
      <c r="C12" s="144">
        <f>'CRE - A. Integrada'!C12+'CRE - Cordillera'!C12+'CRE - Las Misiones'!C12</f>
        <v>0</v>
      </c>
      <c r="D12" s="144">
        <f>'CRE - A. Integrada'!D12+'CRE - Cordillera'!D12+'CRE - Las Misiones'!D12</f>
        <v>0</v>
      </c>
      <c r="E12" s="144">
        <f>'CRE - A. Integrada'!E12+'CRE - Cordillera'!E12+'CRE - Las Misiones'!E12</f>
        <v>0</v>
      </c>
      <c r="F12" s="144">
        <f>'CRE - A. Integrada'!F12+'CRE - Cordillera'!F12+'CRE - Las Misiones'!F12</f>
        <v>0</v>
      </c>
      <c r="G12" s="144">
        <f>'CRE - A. Integrada'!G12+'CRE - Cordillera'!G12+'CRE - Las Misiones'!G12</f>
        <v>0</v>
      </c>
      <c r="H12" s="144">
        <f>'CRE - A. Integrada'!H12+'CRE - Cordillera'!H12+'CRE - Las Misiones'!H12</f>
        <v>0</v>
      </c>
      <c r="I12" s="144">
        <f>'CRE - A. Integrada'!I12+'CRE - Cordillera'!I12+'CRE - Las Misiones'!I12</f>
        <v>0</v>
      </c>
      <c r="J12" s="144">
        <f>'CRE - A. Integrada'!J12+'CRE - Cordillera'!J12+'CRE - Las Misiones'!J12</f>
        <v>0</v>
      </c>
      <c r="K12" s="144">
        <f>'CRE - A. Integrada'!K12+'CRE - Cordillera'!K12+'CRE - Las Misiones'!K12</f>
        <v>0</v>
      </c>
      <c r="L12" s="144">
        <f>'CRE - A. Integrada'!L12+'CRE - Cordillera'!L12+'CRE - Las Misiones'!L12</f>
        <v>0</v>
      </c>
      <c r="M12" s="144">
        <f>'CRE - A. Integrada'!M12+'CRE - Cordillera'!M12+'CRE - Las Misiones'!M12</f>
        <v>0</v>
      </c>
      <c r="N12" s="144">
        <f>'CRE - A. Integrada'!N12+'CRE - Cordillera'!N12+'CRE - Las Misiones'!N12</f>
        <v>0</v>
      </c>
      <c r="O12" s="26">
        <f t="shared" si="1"/>
        <v>0</v>
      </c>
      <c r="R12" s="96" t="str">
        <f t="shared" si="2"/>
        <v>Minería</v>
      </c>
      <c r="S12" s="144">
        <f t="shared" si="2"/>
        <v>0</v>
      </c>
      <c r="T12" s="144">
        <f t="shared" si="0"/>
        <v>0</v>
      </c>
      <c r="U12" s="144">
        <f t="shared" si="0"/>
        <v>0</v>
      </c>
      <c r="V12" s="144">
        <f t="shared" si="0"/>
        <v>0</v>
      </c>
      <c r="W12" s="144">
        <f t="shared" si="0"/>
        <v>0</v>
      </c>
      <c r="X12" s="144">
        <f t="shared" si="0"/>
        <v>0</v>
      </c>
      <c r="Y12" s="144">
        <f t="shared" si="0"/>
        <v>0</v>
      </c>
      <c r="Z12" s="144">
        <f t="shared" si="0"/>
        <v>0</v>
      </c>
      <c r="AA12" s="144">
        <f t="shared" si="0"/>
        <v>0</v>
      </c>
      <c r="AB12" s="144">
        <f t="shared" si="0"/>
        <v>0</v>
      </c>
      <c r="AC12" s="144">
        <f t="shared" si="0"/>
        <v>0</v>
      </c>
      <c r="AD12" s="144">
        <f t="shared" si="0"/>
        <v>0</v>
      </c>
      <c r="AE12" s="26">
        <f t="shared" si="3"/>
        <v>0</v>
      </c>
    </row>
    <row r="13" spans="2:31" s="175" customFormat="1" x14ac:dyDescent="0.25">
      <c r="B13" s="96" t="s">
        <v>21</v>
      </c>
      <c r="C13" s="144">
        <f>'CRE - A. Integrada'!C13+'CRE - Cordillera'!C13+'CRE - Las Misiones'!C13</f>
        <v>2267</v>
      </c>
      <c r="D13" s="144">
        <f>'CRE - A. Integrada'!D13+'CRE - Cordillera'!D13+'CRE - Las Misiones'!D13</f>
        <v>2331</v>
      </c>
      <c r="E13" s="144">
        <f>'CRE - A. Integrada'!E13+'CRE - Cordillera'!E13+'CRE - Las Misiones'!E13</f>
        <v>2345</v>
      </c>
      <c r="F13" s="144">
        <f>'CRE - A. Integrada'!F13+'CRE - Cordillera'!F13+'CRE - Las Misiones'!F13</f>
        <v>2347</v>
      </c>
      <c r="G13" s="144">
        <f>'CRE - A. Integrada'!G13+'CRE - Cordillera'!G13+'CRE - Las Misiones'!G13</f>
        <v>0</v>
      </c>
      <c r="H13" s="144">
        <f>'CRE - A. Integrada'!H13+'CRE - Cordillera'!H13+'CRE - Las Misiones'!H13</f>
        <v>0</v>
      </c>
      <c r="I13" s="144">
        <f>'CRE - A. Integrada'!I13+'CRE - Cordillera'!I13+'CRE - Las Misiones'!I13</f>
        <v>0</v>
      </c>
      <c r="J13" s="144">
        <f>'CRE - A. Integrada'!J13+'CRE - Cordillera'!J13+'CRE - Las Misiones'!J13</f>
        <v>0</v>
      </c>
      <c r="K13" s="144">
        <f>'CRE - A. Integrada'!K13+'CRE - Cordillera'!K13+'CRE - Las Misiones'!K13</f>
        <v>0</v>
      </c>
      <c r="L13" s="144">
        <f>'CRE - A. Integrada'!L13+'CRE - Cordillera'!L13+'CRE - Las Misiones'!L13</f>
        <v>0</v>
      </c>
      <c r="M13" s="144">
        <f>'CRE - A. Integrada'!M13+'CRE - Cordillera'!M13+'CRE - Las Misiones'!M13</f>
        <v>0</v>
      </c>
      <c r="N13" s="144">
        <f>'CRE - A. Integrada'!N13+'CRE - Cordillera'!N13+'CRE - Las Misiones'!N13</f>
        <v>0</v>
      </c>
      <c r="O13" s="26">
        <f t="shared" si="1"/>
        <v>0</v>
      </c>
      <c r="R13" s="96" t="str">
        <f t="shared" si="2"/>
        <v>Alumbrado Público</v>
      </c>
      <c r="S13" s="144">
        <f t="shared" si="2"/>
        <v>2267</v>
      </c>
      <c r="T13" s="144">
        <f t="shared" si="0"/>
        <v>2331</v>
      </c>
      <c r="U13" s="144">
        <f t="shared" si="0"/>
        <v>2345</v>
      </c>
      <c r="V13" s="144">
        <f t="shared" si="0"/>
        <v>2347</v>
      </c>
      <c r="W13" s="144">
        <f t="shared" si="0"/>
        <v>0</v>
      </c>
      <c r="X13" s="144">
        <f t="shared" si="0"/>
        <v>0</v>
      </c>
      <c r="Y13" s="144">
        <f t="shared" si="0"/>
        <v>0</v>
      </c>
      <c r="Z13" s="144">
        <f t="shared" si="0"/>
        <v>0</v>
      </c>
      <c r="AA13" s="144">
        <f t="shared" si="0"/>
        <v>0</v>
      </c>
      <c r="AB13" s="144">
        <f t="shared" si="0"/>
        <v>0</v>
      </c>
      <c r="AC13" s="144">
        <f t="shared" si="0"/>
        <v>0</v>
      </c>
      <c r="AD13" s="144">
        <f t="shared" si="0"/>
        <v>0</v>
      </c>
      <c r="AE13" s="26">
        <f t="shared" si="3"/>
        <v>0</v>
      </c>
    </row>
    <row r="14" spans="2:31" s="175" customFormat="1" x14ac:dyDescent="0.25">
      <c r="B14" s="96" t="s">
        <v>22</v>
      </c>
      <c r="C14" s="144">
        <f>'CRE - A. Integrada'!C14+'CRE - Cordillera'!C14+'CRE - Las Misiones'!C14</f>
        <v>4353</v>
      </c>
      <c r="D14" s="144">
        <f>'CRE - A. Integrada'!D14+'CRE - Cordillera'!D14+'CRE - Las Misiones'!D14</f>
        <v>4362</v>
      </c>
      <c r="E14" s="144">
        <f>'CRE - A. Integrada'!E14+'CRE - Cordillera'!E14+'CRE - Las Misiones'!E14</f>
        <v>4365</v>
      </c>
      <c r="F14" s="144">
        <f>'CRE - A. Integrada'!F14+'CRE - Cordillera'!F14+'CRE - Las Misiones'!F14</f>
        <v>4378</v>
      </c>
      <c r="G14" s="144">
        <f>'CRE - A. Integrada'!G14+'CRE - Cordillera'!G14+'CRE - Las Misiones'!G14</f>
        <v>0</v>
      </c>
      <c r="H14" s="144">
        <f>'CRE - A. Integrada'!H14+'CRE - Cordillera'!H14+'CRE - Las Misiones'!H14</f>
        <v>0</v>
      </c>
      <c r="I14" s="144">
        <f>'CRE - A. Integrada'!I14+'CRE - Cordillera'!I14+'CRE - Las Misiones'!I14</f>
        <v>0</v>
      </c>
      <c r="J14" s="144">
        <f>'CRE - A. Integrada'!J14+'CRE - Cordillera'!J14+'CRE - Las Misiones'!J14</f>
        <v>0</v>
      </c>
      <c r="K14" s="144">
        <f>'CRE - A. Integrada'!K14+'CRE - Cordillera'!K14+'CRE - Las Misiones'!K14</f>
        <v>0</v>
      </c>
      <c r="L14" s="144">
        <f>'CRE - A. Integrada'!L14+'CRE - Cordillera'!L14+'CRE - Las Misiones'!L14</f>
        <v>0</v>
      </c>
      <c r="M14" s="144">
        <f>'CRE - A. Integrada'!M14+'CRE - Cordillera'!M14+'CRE - Las Misiones'!M14</f>
        <v>0</v>
      </c>
      <c r="N14" s="144">
        <f>'CRE - A. Integrada'!N14+'CRE - Cordillera'!N14+'CRE - Las Misiones'!N14</f>
        <v>0</v>
      </c>
      <c r="O14" s="26">
        <f t="shared" si="1"/>
        <v>0</v>
      </c>
      <c r="R14" s="96" t="str">
        <f t="shared" si="2"/>
        <v>Otros</v>
      </c>
      <c r="S14" s="144">
        <f t="shared" si="2"/>
        <v>4353</v>
      </c>
      <c r="T14" s="144">
        <f t="shared" si="0"/>
        <v>4362</v>
      </c>
      <c r="U14" s="144">
        <f t="shared" si="0"/>
        <v>4365</v>
      </c>
      <c r="V14" s="144">
        <f t="shared" si="0"/>
        <v>4378</v>
      </c>
      <c r="W14" s="144">
        <f t="shared" si="0"/>
        <v>0</v>
      </c>
      <c r="X14" s="144">
        <f t="shared" si="0"/>
        <v>0</v>
      </c>
      <c r="Y14" s="144">
        <f t="shared" si="0"/>
        <v>0</v>
      </c>
      <c r="Z14" s="144">
        <f t="shared" si="0"/>
        <v>0</v>
      </c>
      <c r="AA14" s="144">
        <f t="shared" si="0"/>
        <v>0</v>
      </c>
      <c r="AB14" s="144">
        <f t="shared" si="0"/>
        <v>0</v>
      </c>
      <c r="AC14" s="144">
        <f t="shared" si="0"/>
        <v>0</v>
      </c>
      <c r="AD14" s="144">
        <f t="shared" si="0"/>
        <v>0</v>
      </c>
      <c r="AE14" s="26">
        <f t="shared" si="3"/>
        <v>0</v>
      </c>
    </row>
    <row r="15" spans="2:31" s="175" customFormat="1" x14ac:dyDescent="0.25">
      <c r="B15" s="31" t="s">
        <v>14</v>
      </c>
      <c r="C15" s="30">
        <f t="shared" ref="C15:O15" si="4">SUM(C9:C14)</f>
        <v>781011</v>
      </c>
      <c r="D15" s="30">
        <f t="shared" si="4"/>
        <v>783414</v>
      </c>
      <c r="E15" s="30">
        <f t="shared" si="4"/>
        <v>785539</v>
      </c>
      <c r="F15" s="30">
        <f t="shared" si="4"/>
        <v>787334</v>
      </c>
      <c r="G15" s="30">
        <f t="shared" si="4"/>
        <v>0</v>
      </c>
      <c r="H15" s="30">
        <f t="shared" si="4"/>
        <v>0</v>
      </c>
      <c r="I15" s="30">
        <f t="shared" si="4"/>
        <v>0</v>
      </c>
      <c r="J15" s="30">
        <f t="shared" si="4"/>
        <v>0</v>
      </c>
      <c r="K15" s="30">
        <f t="shared" si="4"/>
        <v>0</v>
      </c>
      <c r="L15" s="30">
        <f t="shared" si="4"/>
        <v>0</v>
      </c>
      <c r="M15" s="30">
        <f t="shared" si="4"/>
        <v>0</v>
      </c>
      <c r="N15" s="30">
        <f t="shared" si="4"/>
        <v>0</v>
      </c>
      <c r="O15" s="31">
        <f t="shared" si="4"/>
        <v>0</v>
      </c>
      <c r="R15" s="31" t="s">
        <v>14</v>
      </c>
      <c r="S15" s="30">
        <f t="shared" ref="S15:AE15" si="5">SUM(S9:S14)</f>
        <v>781011</v>
      </c>
      <c r="T15" s="30">
        <f t="shared" si="5"/>
        <v>783414</v>
      </c>
      <c r="U15" s="30">
        <f t="shared" si="5"/>
        <v>785539</v>
      </c>
      <c r="V15" s="30">
        <f t="shared" si="5"/>
        <v>787334</v>
      </c>
      <c r="W15" s="30">
        <f t="shared" si="5"/>
        <v>0</v>
      </c>
      <c r="X15" s="30">
        <f t="shared" si="5"/>
        <v>0</v>
      </c>
      <c r="Y15" s="30">
        <f t="shared" si="5"/>
        <v>0</v>
      </c>
      <c r="Z15" s="30">
        <f t="shared" si="5"/>
        <v>0</v>
      </c>
      <c r="AA15" s="30">
        <f t="shared" si="5"/>
        <v>0</v>
      </c>
      <c r="AB15" s="30">
        <f t="shared" si="5"/>
        <v>0</v>
      </c>
      <c r="AC15" s="30">
        <f t="shared" si="5"/>
        <v>0</v>
      </c>
      <c r="AD15" s="30">
        <f t="shared" si="5"/>
        <v>0</v>
      </c>
      <c r="AE15" s="31">
        <f t="shared" si="5"/>
        <v>0</v>
      </c>
    </row>
    <row r="16" spans="2:31" x14ac:dyDescent="0.25">
      <c r="R16" s="145"/>
    </row>
    <row r="17" spans="2:31" x14ac:dyDescent="0.25">
      <c r="B17" s="145" t="s">
        <v>40</v>
      </c>
      <c r="R17" s="145" t="s">
        <v>40</v>
      </c>
    </row>
    <row r="18" spans="2:31" x14ac:dyDescent="0.25">
      <c r="B18" s="145"/>
      <c r="R18" s="145"/>
    </row>
    <row r="19" spans="2:31" x14ac:dyDescent="0.25">
      <c r="B19" s="143" t="s">
        <v>81</v>
      </c>
      <c r="C19" s="146" t="s">
        <v>45</v>
      </c>
      <c r="D19" s="146" t="s">
        <v>46</v>
      </c>
      <c r="E19" s="146" t="s">
        <v>47</v>
      </c>
      <c r="F19" s="146" t="s">
        <v>48</v>
      </c>
      <c r="G19" s="146" t="s">
        <v>49</v>
      </c>
      <c r="H19" s="146" t="s">
        <v>50</v>
      </c>
      <c r="I19" s="146" t="s">
        <v>51</v>
      </c>
      <c r="J19" s="146" t="s">
        <v>52</v>
      </c>
      <c r="K19" s="146" t="s">
        <v>53</v>
      </c>
      <c r="L19" s="146" t="s">
        <v>54</v>
      </c>
      <c r="M19" s="146" t="s">
        <v>55</v>
      </c>
      <c r="N19" s="146" t="s">
        <v>56</v>
      </c>
      <c r="O19" s="147" t="s">
        <v>14</v>
      </c>
      <c r="R19" s="143" t="s">
        <v>81</v>
      </c>
      <c r="S19" s="146" t="s">
        <v>45</v>
      </c>
      <c r="T19" s="146" t="s">
        <v>46</v>
      </c>
      <c r="U19" s="146" t="s">
        <v>47</v>
      </c>
      <c r="V19" s="146" t="s">
        <v>48</v>
      </c>
      <c r="W19" s="146" t="s">
        <v>49</v>
      </c>
      <c r="X19" s="146" t="s">
        <v>50</v>
      </c>
      <c r="Y19" s="146" t="s">
        <v>51</v>
      </c>
      <c r="Z19" s="146" t="s">
        <v>52</v>
      </c>
      <c r="AA19" s="146" t="s">
        <v>53</v>
      </c>
      <c r="AB19" s="146" t="s">
        <v>54</v>
      </c>
      <c r="AC19" s="146" t="s">
        <v>55</v>
      </c>
      <c r="AD19" s="146" t="s">
        <v>56</v>
      </c>
      <c r="AE19" s="147" t="s">
        <v>14</v>
      </c>
    </row>
    <row r="20" spans="2:31" x14ac:dyDescent="0.25">
      <c r="B20" s="148" t="s">
        <v>17</v>
      </c>
      <c r="C20" s="98">
        <f>'CRE - A. Integrada'!C20+'CRE - Cordillera'!C20+'CRE - Las Misiones'!C20</f>
        <v>151877.27600000004</v>
      </c>
      <c r="D20" s="98">
        <f>'CRE - A. Integrada'!D20+'CRE - Cordillera'!D20+'CRE - Las Misiones'!D20</f>
        <v>161748.51999999979</v>
      </c>
      <c r="E20" s="98">
        <f>'CRE - A. Integrada'!E20+'CRE - Cordillera'!E20+'CRE - Las Misiones'!E20</f>
        <v>149171.50899999999</v>
      </c>
      <c r="F20" s="98">
        <f>'CRE - A. Integrada'!F20+'CRE - Cordillera'!F20+'CRE - Las Misiones'!F20</f>
        <v>120437.21399999998</v>
      </c>
      <c r="G20" s="98">
        <f>'CRE - A. Integrada'!G20+'CRE - Cordillera'!G20+'CRE - Las Misiones'!G20</f>
        <v>0</v>
      </c>
      <c r="H20" s="98">
        <f>'CRE - A. Integrada'!H20+'CRE - Cordillera'!H20+'CRE - Las Misiones'!H20</f>
        <v>0</v>
      </c>
      <c r="I20" s="98">
        <f>'CRE - A. Integrada'!I20+'CRE - Cordillera'!I20+'CRE - Las Misiones'!I20</f>
        <v>0</v>
      </c>
      <c r="J20" s="98">
        <f>'CRE - A. Integrada'!J20+'CRE - Cordillera'!J20+'CRE - Las Misiones'!J20</f>
        <v>0</v>
      </c>
      <c r="K20" s="98">
        <f>'CRE - A. Integrada'!K20+'CRE - Cordillera'!K20+'CRE - Las Misiones'!K20</f>
        <v>0</v>
      </c>
      <c r="L20" s="98">
        <f>'CRE - A. Integrada'!L20+'CRE - Cordillera'!L20+'CRE - Las Misiones'!L20</f>
        <v>0</v>
      </c>
      <c r="M20" s="98">
        <f>'CRE - A. Integrada'!M20+'CRE - Cordillera'!M20+'CRE - Las Misiones'!M20</f>
        <v>0</v>
      </c>
      <c r="N20" s="98">
        <f>'CRE - A. Integrada'!N20+'CRE - Cordillera'!N20+'CRE - Las Misiones'!N20</f>
        <v>0</v>
      </c>
      <c r="O20" s="141">
        <f>SUM(C20:N20)</f>
        <v>583234.51899999985</v>
      </c>
      <c r="R20" s="148" t="str">
        <f>+B20</f>
        <v>Residencial</v>
      </c>
      <c r="S20" s="98">
        <f>+C20</f>
        <v>151877.27600000004</v>
      </c>
      <c r="T20" s="98">
        <f t="shared" ref="T20:AD25" si="6">+D20</f>
        <v>161748.51999999979</v>
      </c>
      <c r="U20" s="98">
        <f t="shared" si="6"/>
        <v>149171.50899999999</v>
      </c>
      <c r="V20" s="98">
        <f t="shared" si="6"/>
        <v>120437.21399999998</v>
      </c>
      <c r="W20" s="98">
        <f t="shared" si="6"/>
        <v>0</v>
      </c>
      <c r="X20" s="98">
        <f t="shared" si="6"/>
        <v>0</v>
      </c>
      <c r="Y20" s="98">
        <f t="shared" si="6"/>
        <v>0</v>
      </c>
      <c r="Z20" s="98">
        <f t="shared" si="6"/>
        <v>0</v>
      </c>
      <c r="AA20" s="98">
        <f t="shared" si="6"/>
        <v>0</v>
      </c>
      <c r="AB20" s="98">
        <f t="shared" si="6"/>
        <v>0</v>
      </c>
      <c r="AC20" s="98">
        <f t="shared" si="6"/>
        <v>0</v>
      </c>
      <c r="AD20" s="98">
        <f t="shared" si="6"/>
        <v>0</v>
      </c>
      <c r="AE20" s="141">
        <f>SUM(S20:AD20)</f>
        <v>583234.51899999985</v>
      </c>
    </row>
    <row r="21" spans="2:31" x14ac:dyDescent="0.25">
      <c r="B21" s="148" t="s">
        <v>18</v>
      </c>
      <c r="C21" s="98">
        <f>'CRE - A. Integrada'!C21+'CRE - Cordillera'!C21+'CRE - Las Misiones'!C21</f>
        <v>89289.467000000004</v>
      </c>
      <c r="D21" s="98">
        <f>'CRE - A. Integrada'!D21+'CRE - Cordillera'!D21+'CRE - Las Misiones'!D21</f>
        <v>94794.431000000041</v>
      </c>
      <c r="E21" s="98">
        <f>'CRE - A. Integrada'!E21+'CRE - Cordillera'!E21+'CRE - Las Misiones'!E21</f>
        <v>91566.751999999993</v>
      </c>
      <c r="F21" s="98">
        <f>'CRE - A. Integrada'!F21+'CRE - Cordillera'!F21+'CRE - Las Misiones'!F21</f>
        <v>80691.824999999983</v>
      </c>
      <c r="G21" s="98">
        <f>'CRE - A. Integrada'!G21+'CRE - Cordillera'!G21+'CRE - Las Misiones'!G21</f>
        <v>0</v>
      </c>
      <c r="H21" s="98">
        <f>'CRE - A. Integrada'!H21+'CRE - Cordillera'!H21+'CRE - Las Misiones'!H21</f>
        <v>0</v>
      </c>
      <c r="I21" s="98">
        <f>'CRE - A. Integrada'!I21+'CRE - Cordillera'!I21+'CRE - Las Misiones'!I21</f>
        <v>0</v>
      </c>
      <c r="J21" s="98">
        <f>'CRE - A. Integrada'!J21+'CRE - Cordillera'!J21+'CRE - Las Misiones'!J21</f>
        <v>0</v>
      </c>
      <c r="K21" s="98">
        <f>'CRE - A. Integrada'!K21+'CRE - Cordillera'!K21+'CRE - Las Misiones'!K21</f>
        <v>0</v>
      </c>
      <c r="L21" s="98">
        <f>'CRE - A. Integrada'!L21+'CRE - Cordillera'!L21+'CRE - Las Misiones'!L21</f>
        <v>0</v>
      </c>
      <c r="M21" s="98">
        <f>'CRE - A. Integrada'!M21+'CRE - Cordillera'!M21+'CRE - Las Misiones'!M21</f>
        <v>0</v>
      </c>
      <c r="N21" s="98">
        <f>'CRE - A. Integrada'!N21+'CRE - Cordillera'!N21+'CRE - Las Misiones'!N21</f>
        <v>0</v>
      </c>
      <c r="O21" s="141">
        <f t="shared" ref="O21:O25" si="7">SUM(C21:N21)</f>
        <v>356342.47499999998</v>
      </c>
      <c r="R21" s="148" t="str">
        <f t="shared" ref="R21:S25" si="8">+B21</f>
        <v>General</v>
      </c>
      <c r="S21" s="98">
        <f t="shared" si="8"/>
        <v>89289.467000000004</v>
      </c>
      <c r="T21" s="98">
        <f t="shared" si="6"/>
        <v>94794.431000000041</v>
      </c>
      <c r="U21" s="98">
        <f t="shared" si="6"/>
        <v>91566.751999999993</v>
      </c>
      <c r="V21" s="98">
        <f t="shared" si="6"/>
        <v>80691.824999999983</v>
      </c>
      <c r="W21" s="98">
        <f t="shared" si="6"/>
        <v>0</v>
      </c>
      <c r="X21" s="98">
        <f t="shared" si="6"/>
        <v>0</v>
      </c>
      <c r="Y21" s="98">
        <f t="shared" si="6"/>
        <v>0</v>
      </c>
      <c r="Z21" s="98">
        <f t="shared" si="6"/>
        <v>0</v>
      </c>
      <c r="AA21" s="98">
        <f t="shared" si="6"/>
        <v>0</v>
      </c>
      <c r="AB21" s="98">
        <f t="shared" si="6"/>
        <v>0</v>
      </c>
      <c r="AC21" s="98">
        <f t="shared" si="6"/>
        <v>0</v>
      </c>
      <c r="AD21" s="98">
        <f t="shared" si="6"/>
        <v>0</v>
      </c>
      <c r="AE21" s="141">
        <f t="shared" ref="AE21:AE25" si="9">SUM(S21:AD21)</f>
        <v>356342.47499999998</v>
      </c>
    </row>
    <row r="22" spans="2:31" x14ac:dyDescent="0.25">
      <c r="B22" s="148" t="s">
        <v>19</v>
      </c>
      <c r="C22" s="98">
        <f>'CRE - A. Integrada'!C22+'CRE - Cordillera'!C22+'CRE - Las Misiones'!C22</f>
        <v>75172.642999999982</v>
      </c>
      <c r="D22" s="98">
        <f>'CRE - A. Integrada'!D22+'CRE - Cordillera'!D22+'CRE - Las Misiones'!D22</f>
        <v>79907.948000000004</v>
      </c>
      <c r="E22" s="98">
        <f>'CRE - A. Integrada'!E22+'CRE - Cordillera'!E22+'CRE - Las Misiones'!E22</f>
        <v>76881.210999999996</v>
      </c>
      <c r="F22" s="98">
        <f>'CRE - A. Integrada'!F22+'CRE - Cordillera'!F22+'CRE - Las Misiones'!F22</f>
        <v>89869.838000000003</v>
      </c>
      <c r="G22" s="98">
        <f>'CRE - A. Integrada'!G22+'CRE - Cordillera'!G22+'CRE - Las Misiones'!G22</f>
        <v>0</v>
      </c>
      <c r="H22" s="98">
        <f>'CRE - A. Integrada'!H22+'CRE - Cordillera'!H22+'CRE - Las Misiones'!H22</f>
        <v>0</v>
      </c>
      <c r="I22" s="98">
        <f>'CRE - A. Integrada'!I22+'CRE - Cordillera'!I22+'CRE - Las Misiones'!I22</f>
        <v>0</v>
      </c>
      <c r="J22" s="98">
        <f>'CRE - A. Integrada'!J22+'CRE - Cordillera'!J22+'CRE - Las Misiones'!J22</f>
        <v>0</v>
      </c>
      <c r="K22" s="98">
        <f>'CRE - A. Integrada'!K22+'CRE - Cordillera'!K22+'CRE - Las Misiones'!K22</f>
        <v>0</v>
      </c>
      <c r="L22" s="98">
        <f>'CRE - A. Integrada'!L22+'CRE - Cordillera'!L22+'CRE - Las Misiones'!L22</f>
        <v>0</v>
      </c>
      <c r="M22" s="98">
        <f>'CRE - A. Integrada'!M22+'CRE - Cordillera'!M22+'CRE - Las Misiones'!M22</f>
        <v>0</v>
      </c>
      <c r="N22" s="98">
        <f>'CRE - A. Integrada'!N22+'CRE - Cordillera'!N22+'CRE - Las Misiones'!N22</f>
        <v>0</v>
      </c>
      <c r="O22" s="141">
        <f t="shared" si="7"/>
        <v>321831.63999999996</v>
      </c>
      <c r="R22" s="148" t="str">
        <f t="shared" si="8"/>
        <v>Industrial</v>
      </c>
      <c r="S22" s="98">
        <f t="shared" si="8"/>
        <v>75172.642999999982</v>
      </c>
      <c r="T22" s="98">
        <f t="shared" si="6"/>
        <v>79907.948000000004</v>
      </c>
      <c r="U22" s="98">
        <f t="shared" si="6"/>
        <v>76881.210999999996</v>
      </c>
      <c r="V22" s="98">
        <f t="shared" si="6"/>
        <v>89869.838000000003</v>
      </c>
      <c r="W22" s="98">
        <f t="shared" si="6"/>
        <v>0</v>
      </c>
      <c r="X22" s="98">
        <f t="shared" si="6"/>
        <v>0</v>
      </c>
      <c r="Y22" s="98">
        <f t="shared" si="6"/>
        <v>0</v>
      </c>
      <c r="Z22" s="98">
        <f t="shared" si="6"/>
        <v>0</v>
      </c>
      <c r="AA22" s="98">
        <f t="shared" si="6"/>
        <v>0</v>
      </c>
      <c r="AB22" s="98">
        <f t="shared" si="6"/>
        <v>0</v>
      </c>
      <c r="AC22" s="98">
        <f t="shared" si="6"/>
        <v>0</v>
      </c>
      <c r="AD22" s="98">
        <f t="shared" si="6"/>
        <v>0</v>
      </c>
      <c r="AE22" s="141">
        <f t="shared" si="9"/>
        <v>321831.63999999996</v>
      </c>
    </row>
    <row r="23" spans="2:31" x14ac:dyDescent="0.25">
      <c r="B23" s="148" t="s">
        <v>91</v>
      </c>
      <c r="C23" s="98">
        <f>'CRE - A. Integrada'!C23+'CRE - Cordillera'!C23+'CRE - Las Misiones'!C23</f>
        <v>0</v>
      </c>
      <c r="D23" s="98">
        <f>'CRE - A. Integrada'!D23+'CRE - Cordillera'!D23+'CRE - Las Misiones'!D23</f>
        <v>0</v>
      </c>
      <c r="E23" s="98">
        <f>'CRE - A. Integrada'!E23+'CRE - Cordillera'!E23+'CRE - Las Misiones'!E23</f>
        <v>0</v>
      </c>
      <c r="F23" s="98">
        <f>'CRE - A. Integrada'!F23+'CRE - Cordillera'!F23+'CRE - Las Misiones'!F23</f>
        <v>0</v>
      </c>
      <c r="G23" s="98">
        <f>'CRE - A. Integrada'!G23+'CRE - Cordillera'!G23+'CRE - Las Misiones'!G23</f>
        <v>0</v>
      </c>
      <c r="H23" s="98">
        <f>'CRE - A. Integrada'!H23+'CRE - Cordillera'!H23+'CRE - Las Misiones'!H23</f>
        <v>0</v>
      </c>
      <c r="I23" s="98">
        <f>'CRE - A. Integrada'!I23+'CRE - Cordillera'!I23+'CRE - Las Misiones'!I23</f>
        <v>0</v>
      </c>
      <c r="J23" s="98">
        <f>'CRE - A. Integrada'!J23+'CRE - Cordillera'!J23+'CRE - Las Misiones'!J23</f>
        <v>0</v>
      </c>
      <c r="K23" s="98">
        <f>'CRE - A. Integrada'!K23+'CRE - Cordillera'!K23+'CRE - Las Misiones'!K23</f>
        <v>0</v>
      </c>
      <c r="L23" s="98">
        <f>'CRE - A. Integrada'!L23+'CRE - Cordillera'!L23+'CRE - Las Misiones'!L23</f>
        <v>0</v>
      </c>
      <c r="M23" s="98">
        <f>'CRE - A. Integrada'!M23+'CRE - Cordillera'!M23+'CRE - Las Misiones'!M23</f>
        <v>0</v>
      </c>
      <c r="N23" s="98">
        <f>'CRE - A. Integrada'!N23+'CRE - Cordillera'!N23+'CRE - Las Misiones'!N23</f>
        <v>0</v>
      </c>
      <c r="O23" s="141">
        <f t="shared" si="7"/>
        <v>0</v>
      </c>
      <c r="R23" s="148" t="str">
        <f t="shared" si="8"/>
        <v>Minería</v>
      </c>
      <c r="S23" s="98">
        <f t="shared" si="8"/>
        <v>0</v>
      </c>
      <c r="T23" s="98">
        <f t="shared" si="6"/>
        <v>0</v>
      </c>
      <c r="U23" s="98">
        <f t="shared" si="6"/>
        <v>0</v>
      </c>
      <c r="V23" s="98">
        <f t="shared" si="6"/>
        <v>0</v>
      </c>
      <c r="W23" s="98">
        <f t="shared" si="6"/>
        <v>0</v>
      </c>
      <c r="X23" s="98">
        <f t="shared" si="6"/>
        <v>0</v>
      </c>
      <c r="Y23" s="98">
        <f t="shared" si="6"/>
        <v>0</v>
      </c>
      <c r="Z23" s="98">
        <f t="shared" si="6"/>
        <v>0</v>
      </c>
      <c r="AA23" s="98">
        <f t="shared" si="6"/>
        <v>0</v>
      </c>
      <c r="AB23" s="98">
        <f t="shared" si="6"/>
        <v>0</v>
      </c>
      <c r="AC23" s="98">
        <f t="shared" si="6"/>
        <v>0</v>
      </c>
      <c r="AD23" s="98">
        <f t="shared" si="6"/>
        <v>0</v>
      </c>
      <c r="AE23" s="141">
        <f t="shared" si="9"/>
        <v>0</v>
      </c>
    </row>
    <row r="24" spans="2:31" x14ac:dyDescent="0.25">
      <c r="B24" s="148" t="s">
        <v>21</v>
      </c>
      <c r="C24" s="98">
        <f>'CRE - A. Integrada'!C24+'CRE - Cordillera'!C25+'CRE - Las Misiones'!C24</f>
        <v>9860.6770000000015</v>
      </c>
      <c r="D24" s="98">
        <f>'CRE - A. Integrada'!D24+'CRE - Cordillera'!D25+'CRE - Las Misiones'!D24</f>
        <v>9526.1569999999974</v>
      </c>
      <c r="E24" s="98">
        <f>'CRE - A. Integrada'!E24+'CRE - Cordillera'!E25+'CRE - Las Misiones'!E24</f>
        <v>10481.825999999999</v>
      </c>
      <c r="F24" s="98">
        <f>'CRE - A. Integrada'!F24+'CRE - Cordillera'!F25+'CRE - Las Misiones'!F24</f>
        <v>9637.7660000000033</v>
      </c>
      <c r="G24" s="98">
        <f>'CRE - A. Integrada'!G24+'CRE - Cordillera'!G25+'CRE - Las Misiones'!G24</f>
        <v>0</v>
      </c>
      <c r="H24" s="98">
        <f>'CRE - A. Integrada'!H24+'CRE - Cordillera'!H25+'CRE - Las Misiones'!H24</f>
        <v>0</v>
      </c>
      <c r="I24" s="98">
        <f>'CRE - A. Integrada'!I24+'CRE - Cordillera'!I25+'CRE - Las Misiones'!I24</f>
        <v>0</v>
      </c>
      <c r="J24" s="98">
        <f>'CRE - A. Integrada'!J24+'CRE - Cordillera'!J25+'CRE - Las Misiones'!J24</f>
        <v>0</v>
      </c>
      <c r="K24" s="98">
        <f>'CRE - A. Integrada'!K24+'CRE - Cordillera'!K24+'CRE - Las Misiones'!K24</f>
        <v>0</v>
      </c>
      <c r="L24" s="98">
        <f>'CRE - A. Integrada'!L24+'CRE - Cordillera'!L24+'CRE - Las Misiones'!L24</f>
        <v>0</v>
      </c>
      <c r="M24" s="98">
        <f>'CRE - A. Integrada'!M24+'CRE - Cordillera'!M24+'CRE - Las Misiones'!M24</f>
        <v>0</v>
      </c>
      <c r="N24" s="98">
        <f>'CRE - A. Integrada'!N24+'CRE - Cordillera'!N24+'CRE - Las Misiones'!N24</f>
        <v>0</v>
      </c>
      <c r="O24" s="141">
        <f t="shared" si="7"/>
        <v>39506.425999999999</v>
      </c>
      <c r="R24" s="148" t="str">
        <f t="shared" si="8"/>
        <v>Alumbrado Público</v>
      </c>
      <c r="S24" s="98">
        <f t="shared" si="8"/>
        <v>9860.6770000000015</v>
      </c>
      <c r="T24" s="98">
        <f t="shared" si="6"/>
        <v>9526.1569999999974</v>
      </c>
      <c r="U24" s="98">
        <f t="shared" si="6"/>
        <v>10481.825999999999</v>
      </c>
      <c r="V24" s="98">
        <f t="shared" si="6"/>
        <v>9637.7660000000033</v>
      </c>
      <c r="W24" s="98">
        <f t="shared" si="6"/>
        <v>0</v>
      </c>
      <c r="X24" s="98">
        <f t="shared" si="6"/>
        <v>0</v>
      </c>
      <c r="Y24" s="98">
        <f t="shared" si="6"/>
        <v>0</v>
      </c>
      <c r="Z24" s="98">
        <f t="shared" si="6"/>
        <v>0</v>
      </c>
      <c r="AA24" s="98">
        <f t="shared" si="6"/>
        <v>0</v>
      </c>
      <c r="AB24" s="98">
        <f t="shared" si="6"/>
        <v>0</v>
      </c>
      <c r="AC24" s="98">
        <f t="shared" si="6"/>
        <v>0</v>
      </c>
      <c r="AD24" s="98">
        <f t="shared" si="6"/>
        <v>0</v>
      </c>
      <c r="AE24" s="141">
        <f t="shared" si="9"/>
        <v>39506.425999999999</v>
      </c>
    </row>
    <row r="25" spans="2:31" x14ac:dyDescent="0.25">
      <c r="B25" s="148" t="s">
        <v>22</v>
      </c>
      <c r="C25" s="98">
        <f>'CRE - A. Integrada'!C25+'CRE - Cordillera'!C25+'CRE - Las Misiones'!C25</f>
        <v>1719.3409999999999</v>
      </c>
      <c r="D25" s="98">
        <f>'CRE - A. Integrada'!D25+'CRE - Cordillera'!D25+'CRE - Las Misiones'!D25</f>
        <v>1704.48</v>
      </c>
      <c r="E25" s="98">
        <f>'CRE - A. Integrada'!E25+'CRE - Cordillera'!E25+'CRE - Las Misiones'!E25</f>
        <v>1622.1660000000002</v>
      </c>
      <c r="F25" s="98">
        <f>'CRE - A. Integrada'!F25+'CRE - Cordillera'!F25+'CRE - Las Misiones'!F25</f>
        <v>938.47300000000018</v>
      </c>
      <c r="G25" s="98">
        <f>'CRE - A. Integrada'!G25+'CRE - Cordillera'!G25+'CRE - Las Misiones'!G25</f>
        <v>0</v>
      </c>
      <c r="H25" s="98">
        <f>'CRE - A. Integrada'!H25+'CRE - Cordillera'!H25+'CRE - Las Misiones'!H25</f>
        <v>0</v>
      </c>
      <c r="I25" s="98">
        <f>'CRE - A. Integrada'!I25+'CRE - Cordillera'!I25+'CRE - Las Misiones'!I25</f>
        <v>0</v>
      </c>
      <c r="J25" s="98">
        <f>'CRE - A. Integrada'!J25+'CRE - Cordillera'!J25+'CRE - Las Misiones'!J25</f>
        <v>0</v>
      </c>
      <c r="K25" s="98">
        <f>'CRE - A. Integrada'!K25+'CRE - Cordillera'!K25+'CRE - Las Misiones'!K25</f>
        <v>0</v>
      </c>
      <c r="L25" s="98">
        <f>'CRE - A. Integrada'!L25+'CRE - Cordillera'!L25+'CRE - Las Misiones'!L25</f>
        <v>0</v>
      </c>
      <c r="M25" s="98">
        <f>'CRE - A. Integrada'!M25+'CRE - Cordillera'!M25+'CRE - Las Misiones'!M25</f>
        <v>0</v>
      </c>
      <c r="N25" s="98">
        <f>'CRE - A. Integrada'!N25+'CRE - Cordillera'!N25+'CRE - Las Misiones'!N25</f>
        <v>0</v>
      </c>
      <c r="O25" s="141">
        <f t="shared" si="7"/>
        <v>5984.46</v>
      </c>
      <c r="R25" s="148" t="str">
        <f t="shared" si="8"/>
        <v>Otros</v>
      </c>
      <c r="S25" s="98">
        <f t="shared" si="8"/>
        <v>1719.3409999999999</v>
      </c>
      <c r="T25" s="98">
        <f t="shared" si="6"/>
        <v>1704.48</v>
      </c>
      <c r="U25" s="98">
        <f t="shared" si="6"/>
        <v>1622.1660000000002</v>
      </c>
      <c r="V25" s="98">
        <f t="shared" si="6"/>
        <v>938.47300000000018</v>
      </c>
      <c r="W25" s="98">
        <f t="shared" si="6"/>
        <v>0</v>
      </c>
      <c r="X25" s="98">
        <f t="shared" si="6"/>
        <v>0</v>
      </c>
      <c r="Y25" s="98">
        <f t="shared" si="6"/>
        <v>0</v>
      </c>
      <c r="Z25" s="98">
        <f t="shared" si="6"/>
        <v>0</v>
      </c>
      <c r="AA25" s="98">
        <f t="shared" si="6"/>
        <v>0</v>
      </c>
      <c r="AB25" s="98">
        <f t="shared" si="6"/>
        <v>0</v>
      </c>
      <c r="AC25" s="98">
        <f t="shared" si="6"/>
        <v>0</v>
      </c>
      <c r="AD25" s="98">
        <f t="shared" si="6"/>
        <v>0</v>
      </c>
      <c r="AE25" s="141">
        <f t="shared" si="9"/>
        <v>5984.46</v>
      </c>
    </row>
    <row r="26" spans="2:31" x14ac:dyDescent="0.25">
      <c r="B26" s="143" t="s">
        <v>14</v>
      </c>
      <c r="C26" s="142">
        <f>SUM(C20:C25)</f>
        <v>327919.4040000001</v>
      </c>
      <c r="D26" s="142">
        <f t="shared" ref="D26:N26" si="10">SUM(D20:D25)</f>
        <v>347681.53599999985</v>
      </c>
      <c r="E26" s="142">
        <f t="shared" si="10"/>
        <v>329723.46400000004</v>
      </c>
      <c r="F26" s="142">
        <f t="shared" si="10"/>
        <v>301575.11599999998</v>
      </c>
      <c r="G26" s="142">
        <f t="shared" si="10"/>
        <v>0</v>
      </c>
      <c r="H26" s="142">
        <f t="shared" si="10"/>
        <v>0</v>
      </c>
      <c r="I26" s="142">
        <f t="shared" si="10"/>
        <v>0</v>
      </c>
      <c r="J26" s="142">
        <f t="shared" si="10"/>
        <v>0</v>
      </c>
      <c r="K26" s="142">
        <f t="shared" si="10"/>
        <v>0</v>
      </c>
      <c r="L26" s="142">
        <f t="shared" si="10"/>
        <v>0</v>
      </c>
      <c r="M26" s="142">
        <f t="shared" si="10"/>
        <v>0</v>
      </c>
      <c r="N26" s="142">
        <f t="shared" si="10"/>
        <v>0</v>
      </c>
      <c r="O26" s="143">
        <f>SUM(C26:N26)</f>
        <v>1306899.52</v>
      </c>
      <c r="R26" s="143" t="s">
        <v>14</v>
      </c>
      <c r="S26" s="142">
        <f t="shared" ref="S26:AE26" si="11">SUM(S20:S25)</f>
        <v>327919.4040000001</v>
      </c>
      <c r="T26" s="142">
        <f t="shared" si="11"/>
        <v>347681.53599999985</v>
      </c>
      <c r="U26" s="142">
        <f t="shared" si="11"/>
        <v>329723.46400000004</v>
      </c>
      <c r="V26" s="142">
        <f t="shared" si="11"/>
        <v>301575.11599999998</v>
      </c>
      <c r="W26" s="142">
        <f t="shared" si="11"/>
        <v>0</v>
      </c>
      <c r="X26" s="142">
        <f t="shared" si="11"/>
        <v>0</v>
      </c>
      <c r="Y26" s="142">
        <f t="shared" si="11"/>
        <v>0</v>
      </c>
      <c r="Z26" s="142">
        <f t="shared" si="11"/>
        <v>0</v>
      </c>
      <c r="AA26" s="142">
        <f t="shared" si="11"/>
        <v>0</v>
      </c>
      <c r="AB26" s="142">
        <f t="shared" si="11"/>
        <v>0</v>
      </c>
      <c r="AC26" s="142">
        <f t="shared" si="11"/>
        <v>0</v>
      </c>
      <c r="AD26" s="142">
        <f t="shared" si="11"/>
        <v>0</v>
      </c>
      <c r="AE26" s="143">
        <f t="shared" si="11"/>
        <v>1306899.5199999998</v>
      </c>
    </row>
    <row r="29" spans="2:31" x14ac:dyDescent="0.25">
      <c r="B29" s="145" t="s">
        <v>25</v>
      </c>
      <c r="R29" s="145" t="s">
        <v>25</v>
      </c>
    </row>
    <row r="30" spans="2:31" x14ac:dyDescent="0.25">
      <c r="B30" s="145"/>
      <c r="R30" s="145"/>
    </row>
    <row r="31" spans="2:31" x14ac:dyDescent="0.25">
      <c r="B31" s="143" t="s">
        <v>81</v>
      </c>
      <c r="C31" s="146" t="s">
        <v>45</v>
      </c>
      <c r="D31" s="146" t="s">
        <v>46</v>
      </c>
      <c r="E31" s="146" t="s">
        <v>47</v>
      </c>
      <c r="F31" s="146" t="s">
        <v>48</v>
      </c>
      <c r="G31" s="146" t="s">
        <v>49</v>
      </c>
      <c r="H31" s="146" t="s">
        <v>50</v>
      </c>
      <c r="I31" s="146" t="s">
        <v>51</v>
      </c>
      <c r="J31" s="146" t="s">
        <v>52</v>
      </c>
      <c r="K31" s="146" t="s">
        <v>53</v>
      </c>
      <c r="L31" s="146" t="s">
        <v>54</v>
      </c>
      <c r="M31" s="146" t="s">
        <v>55</v>
      </c>
      <c r="N31" s="146" t="s">
        <v>56</v>
      </c>
      <c r="O31" s="147" t="s">
        <v>14</v>
      </c>
      <c r="R31" s="143" t="s">
        <v>81</v>
      </c>
      <c r="S31" s="146" t="s">
        <v>45</v>
      </c>
      <c r="T31" s="146" t="s">
        <v>46</v>
      </c>
      <c r="U31" s="146" t="s">
        <v>47</v>
      </c>
      <c r="V31" s="146" t="s">
        <v>48</v>
      </c>
      <c r="W31" s="146" t="s">
        <v>49</v>
      </c>
      <c r="X31" s="146" t="s">
        <v>50</v>
      </c>
      <c r="Y31" s="146" t="s">
        <v>51</v>
      </c>
      <c r="Z31" s="146" t="s">
        <v>52</v>
      </c>
      <c r="AA31" s="146" t="s">
        <v>53</v>
      </c>
      <c r="AB31" s="146" t="s">
        <v>54</v>
      </c>
      <c r="AC31" s="146" t="s">
        <v>55</v>
      </c>
      <c r="AD31" s="146" t="s">
        <v>56</v>
      </c>
      <c r="AE31" s="147" t="s">
        <v>14</v>
      </c>
    </row>
    <row r="32" spans="2:31" x14ac:dyDescent="0.25">
      <c r="B32" s="148" t="s">
        <v>17</v>
      </c>
      <c r="C32" s="98">
        <f>'CRE - A. Integrada'!C31+'CRE - Cordillera'!C31+'CRE - Las Misiones'!C31</f>
        <v>140839.34068965502</v>
      </c>
      <c r="D32" s="98">
        <f>'CRE - A. Integrada'!D31+'CRE - Cordillera'!D31+'CRE - Las Misiones'!D31</f>
        <v>151722.53770114947</v>
      </c>
      <c r="E32" s="98">
        <f>'CRE - A. Integrada'!E31+'CRE - Cordillera'!E31+'CRE - Las Misiones'!E31</f>
        <v>140001.04977011497</v>
      </c>
      <c r="F32" s="98">
        <f>'CRE - A. Integrada'!F31+'CRE - Cordillera'!F31+'CRE - Las Misiones'!F31</f>
        <v>110987.89413793098</v>
      </c>
      <c r="G32" s="98">
        <f>'CRE - A. Integrada'!G31+'CRE - Cordillera'!G31+'CRE - Las Misiones'!G31</f>
        <v>0</v>
      </c>
      <c r="H32" s="98">
        <f>'CRE - A. Integrada'!H31+'CRE - Cordillera'!H31+'CRE - Las Misiones'!H31</f>
        <v>0</v>
      </c>
      <c r="I32" s="98">
        <f>'CRE - A. Integrada'!I31+'CRE - Cordillera'!I31+'CRE - Las Misiones'!I31</f>
        <v>0</v>
      </c>
      <c r="J32" s="98">
        <f>'CRE - A. Integrada'!J31+'CRE - Cordillera'!J31+'CRE - Las Misiones'!J31</f>
        <v>0</v>
      </c>
      <c r="K32" s="98">
        <f>'CRE - A. Integrada'!K31+'CRE - Cordillera'!K31+'CRE - Las Misiones'!K31</f>
        <v>0</v>
      </c>
      <c r="L32" s="98">
        <f>'CRE - A. Integrada'!L31+'CRE - Cordillera'!L31+'CRE - Las Misiones'!L31</f>
        <v>0</v>
      </c>
      <c r="M32" s="98">
        <f>'CRE - A. Integrada'!M31+'CRE - Cordillera'!M31+'CRE - Las Misiones'!M31</f>
        <v>0</v>
      </c>
      <c r="N32" s="98">
        <f>'CRE - A. Integrada'!N31+'CRE - Cordillera'!N31+'CRE - Las Misiones'!N31</f>
        <v>0</v>
      </c>
      <c r="O32" s="141">
        <f>SUM(C32:N32)</f>
        <v>543550.8222988504</v>
      </c>
      <c r="R32" s="148" t="str">
        <f>+B32</f>
        <v>Residencial</v>
      </c>
      <c r="S32" s="98">
        <f>+C32*0.87</f>
        <v>122530.22639999987</v>
      </c>
      <c r="T32" s="98">
        <f t="shared" ref="T32:AD37" si="12">+D32*0.87</f>
        <v>131998.60780000003</v>
      </c>
      <c r="U32" s="98">
        <f t="shared" si="12"/>
        <v>121800.91330000003</v>
      </c>
      <c r="V32" s="98">
        <f t="shared" si="12"/>
        <v>96559.46789999996</v>
      </c>
      <c r="W32" s="98">
        <f t="shared" si="12"/>
        <v>0</v>
      </c>
      <c r="X32" s="98">
        <f t="shared" si="12"/>
        <v>0</v>
      </c>
      <c r="Y32" s="98">
        <f t="shared" si="12"/>
        <v>0</v>
      </c>
      <c r="Z32" s="98">
        <f t="shared" si="12"/>
        <v>0</v>
      </c>
      <c r="AA32" s="98">
        <f t="shared" si="12"/>
        <v>0</v>
      </c>
      <c r="AB32" s="98">
        <f t="shared" si="12"/>
        <v>0</v>
      </c>
      <c r="AC32" s="98">
        <f t="shared" si="12"/>
        <v>0</v>
      </c>
      <c r="AD32" s="98">
        <f t="shared" si="12"/>
        <v>0</v>
      </c>
      <c r="AE32" s="141">
        <f>SUM(S32:AD32)</f>
        <v>472889.21539999987</v>
      </c>
    </row>
    <row r="33" spans="2:31" x14ac:dyDescent="0.25">
      <c r="B33" s="148" t="s">
        <v>18</v>
      </c>
      <c r="C33" s="98">
        <f>'CRE - A. Integrada'!C32+'CRE - Cordillera'!C32+'CRE - Las Misiones'!C32</f>
        <v>100403.51218390805</v>
      </c>
      <c r="D33" s="98">
        <f>'CRE - A. Integrada'!D32+'CRE - Cordillera'!D32+'CRE - Las Misiones'!D32</f>
        <v>106306.18137931034</v>
      </c>
      <c r="E33" s="98">
        <f>'CRE - A. Integrada'!E32+'CRE - Cordillera'!E32+'CRE - Las Misiones'!E32</f>
        <v>104288.4512643679</v>
      </c>
      <c r="F33" s="98">
        <f>'CRE - A. Integrada'!F32+'CRE - Cordillera'!F32+'CRE - Las Misiones'!F32</f>
        <v>94032.383448275898</v>
      </c>
      <c r="G33" s="98">
        <f>'CRE - A. Integrada'!G32+'CRE - Cordillera'!G32+'CRE - Las Misiones'!G32</f>
        <v>0</v>
      </c>
      <c r="H33" s="98">
        <f>'CRE - A. Integrada'!H32+'CRE - Cordillera'!H32+'CRE - Las Misiones'!H32</f>
        <v>0</v>
      </c>
      <c r="I33" s="98">
        <f>'CRE - A. Integrada'!I32+'CRE - Cordillera'!I32+'CRE - Las Misiones'!I32</f>
        <v>0</v>
      </c>
      <c r="J33" s="98">
        <f>'CRE - A. Integrada'!J32+'CRE - Cordillera'!J32+'CRE - Las Misiones'!J32</f>
        <v>0</v>
      </c>
      <c r="K33" s="98">
        <f>'CRE - A. Integrada'!K32+'CRE - Cordillera'!K32+'CRE - Las Misiones'!K32</f>
        <v>0</v>
      </c>
      <c r="L33" s="98">
        <f>'CRE - A. Integrada'!L32+'CRE - Cordillera'!L32+'CRE - Las Misiones'!L32</f>
        <v>0</v>
      </c>
      <c r="M33" s="98">
        <f>'CRE - A. Integrada'!M32+'CRE - Cordillera'!M32+'CRE - Las Misiones'!M32</f>
        <v>0</v>
      </c>
      <c r="N33" s="98">
        <f>'CRE - A. Integrada'!N32+'CRE - Cordillera'!N32+'CRE - Las Misiones'!N32</f>
        <v>0</v>
      </c>
      <c r="O33" s="141">
        <f t="shared" ref="O33:O37" si="13">SUM(C33:N33)</f>
        <v>405030.52827586222</v>
      </c>
      <c r="R33" s="148" t="str">
        <f t="shared" ref="R33:R37" si="14">+B33</f>
        <v>General</v>
      </c>
      <c r="S33" s="98">
        <f t="shared" ref="S33:S37" si="15">+C33*0.87</f>
        <v>87351.055600000007</v>
      </c>
      <c r="T33" s="98">
        <f t="shared" si="12"/>
        <v>92486.377799999987</v>
      </c>
      <c r="U33" s="98">
        <f t="shared" si="12"/>
        <v>90730.952600000077</v>
      </c>
      <c r="V33" s="98">
        <f t="shared" si="12"/>
        <v>81808.173600000024</v>
      </c>
      <c r="W33" s="98">
        <f t="shared" si="12"/>
        <v>0</v>
      </c>
      <c r="X33" s="98">
        <f t="shared" si="12"/>
        <v>0</v>
      </c>
      <c r="Y33" s="98">
        <f t="shared" si="12"/>
        <v>0</v>
      </c>
      <c r="Z33" s="98">
        <f t="shared" si="12"/>
        <v>0</v>
      </c>
      <c r="AA33" s="98">
        <f t="shared" si="12"/>
        <v>0</v>
      </c>
      <c r="AB33" s="98">
        <f t="shared" si="12"/>
        <v>0</v>
      </c>
      <c r="AC33" s="98">
        <f t="shared" si="12"/>
        <v>0</v>
      </c>
      <c r="AD33" s="98">
        <f t="shared" si="12"/>
        <v>0</v>
      </c>
      <c r="AE33" s="141">
        <f t="shared" ref="AE33:AE37" si="16">SUM(S33:AD33)</f>
        <v>352376.5596000001</v>
      </c>
    </row>
    <row r="34" spans="2:31" x14ac:dyDescent="0.25">
      <c r="B34" s="148" t="s">
        <v>19</v>
      </c>
      <c r="C34" s="98">
        <f>'CRE - A. Integrada'!C33+'CRE - Cordillera'!C33+'CRE - Las Misiones'!C33</f>
        <v>48639.692183908039</v>
      </c>
      <c r="D34" s="98">
        <f>'CRE - A. Integrada'!D33+'CRE - Cordillera'!D33+'CRE - Las Misiones'!D33</f>
        <v>51041.978850574735</v>
      </c>
      <c r="E34" s="98">
        <f>'CRE - A. Integrada'!E33+'CRE - Cordillera'!E33+'CRE - Las Misiones'!E33</f>
        <v>52068.350114942528</v>
      </c>
      <c r="F34" s="98">
        <f>'CRE - A. Integrada'!F33+'CRE - Cordillera'!F33+'CRE - Las Misiones'!F33</f>
        <v>57447.679885057463</v>
      </c>
      <c r="G34" s="98">
        <f>'CRE - A. Integrada'!G33+'CRE - Cordillera'!G33+'CRE - Las Misiones'!G33</f>
        <v>0</v>
      </c>
      <c r="H34" s="98">
        <f>'CRE - A. Integrada'!H33+'CRE - Cordillera'!H33+'CRE - Las Misiones'!H33</f>
        <v>0</v>
      </c>
      <c r="I34" s="98">
        <f>'CRE - A. Integrada'!I33+'CRE - Cordillera'!I33+'CRE - Las Misiones'!I33</f>
        <v>0</v>
      </c>
      <c r="J34" s="98">
        <f>'CRE - A. Integrada'!J33+'CRE - Cordillera'!J33+'CRE - Las Misiones'!J33</f>
        <v>0</v>
      </c>
      <c r="K34" s="98">
        <f>'CRE - A. Integrada'!K33+'CRE - Cordillera'!K33+'CRE - Las Misiones'!K33</f>
        <v>0</v>
      </c>
      <c r="L34" s="98">
        <f>'CRE - A. Integrada'!L33+'CRE - Cordillera'!L33+'CRE - Las Misiones'!L33</f>
        <v>0</v>
      </c>
      <c r="M34" s="98">
        <f>'CRE - A. Integrada'!M33+'CRE - Cordillera'!M33+'CRE - Las Misiones'!M33</f>
        <v>0</v>
      </c>
      <c r="N34" s="98">
        <f>'CRE - A. Integrada'!N33+'CRE - Cordillera'!N33+'CRE - Las Misiones'!N33</f>
        <v>0</v>
      </c>
      <c r="O34" s="141">
        <f t="shared" si="13"/>
        <v>209197.70103448277</v>
      </c>
      <c r="R34" s="148" t="str">
        <f t="shared" si="14"/>
        <v>Industrial</v>
      </c>
      <c r="S34" s="98">
        <f t="shared" si="15"/>
        <v>42316.532199999994</v>
      </c>
      <c r="T34" s="98">
        <f t="shared" si="12"/>
        <v>44406.521600000022</v>
      </c>
      <c r="U34" s="98">
        <f t="shared" si="12"/>
        <v>45299.464599999999</v>
      </c>
      <c r="V34" s="98">
        <f t="shared" si="12"/>
        <v>49979.481499999994</v>
      </c>
      <c r="W34" s="98">
        <f t="shared" si="12"/>
        <v>0</v>
      </c>
      <c r="X34" s="98">
        <f t="shared" si="12"/>
        <v>0</v>
      </c>
      <c r="Y34" s="98">
        <f t="shared" si="12"/>
        <v>0</v>
      </c>
      <c r="Z34" s="98">
        <f t="shared" si="12"/>
        <v>0</v>
      </c>
      <c r="AA34" s="98">
        <f t="shared" si="12"/>
        <v>0</v>
      </c>
      <c r="AB34" s="98">
        <f t="shared" si="12"/>
        <v>0</v>
      </c>
      <c r="AC34" s="98">
        <f t="shared" si="12"/>
        <v>0</v>
      </c>
      <c r="AD34" s="98">
        <f t="shared" si="12"/>
        <v>0</v>
      </c>
      <c r="AE34" s="141">
        <f t="shared" si="16"/>
        <v>182001.99990000002</v>
      </c>
    </row>
    <row r="35" spans="2:31" x14ac:dyDescent="0.25">
      <c r="B35" s="148" t="s">
        <v>91</v>
      </c>
      <c r="C35" s="98">
        <f>'CRE - A. Integrada'!C34+'CRE - Cordillera'!C34+'CRE - Las Misiones'!C34</f>
        <v>0</v>
      </c>
      <c r="D35" s="98">
        <f>'CRE - A. Integrada'!D34+'CRE - Cordillera'!D34+'CRE - Las Misiones'!D34</f>
        <v>0</v>
      </c>
      <c r="E35" s="98">
        <f>'CRE - A. Integrada'!E34+'CRE - Cordillera'!E34+'CRE - Las Misiones'!E34</f>
        <v>0</v>
      </c>
      <c r="F35" s="98">
        <f>'CRE - A. Integrada'!F34+'CRE - Cordillera'!F34+'CRE - Las Misiones'!F34</f>
        <v>0</v>
      </c>
      <c r="G35" s="98">
        <f>'CRE - A. Integrada'!G34+'CRE - Cordillera'!G34+'CRE - Las Misiones'!G34</f>
        <v>0</v>
      </c>
      <c r="H35" s="98">
        <f>'CRE - A. Integrada'!H34+'CRE - Cordillera'!H34+'CRE - Las Misiones'!H34</f>
        <v>0</v>
      </c>
      <c r="I35" s="98">
        <f>'CRE - A. Integrada'!I34+'CRE - Cordillera'!I34+'CRE - Las Misiones'!I34</f>
        <v>0</v>
      </c>
      <c r="J35" s="98">
        <f>'CRE - A. Integrada'!J34+'CRE - Cordillera'!J34+'CRE - Las Misiones'!J34</f>
        <v>0</v>
      </c>
      <c r="K35" s="98">
        <f>'CRE - A. Integrada'!K34+'CRE - Cordillera'!K34+'CRE - Las Misiones'!K34</f>
        <v>0</v>
      </c>
      <c r="L35" s="98">
        <f>'CRE - A. Integrada'!L34+'CRE - Cordillera'!L34+'CRE - Las Misiones'!L34</f>
        <v>0</v>
      </c>
      <c r="M35" s="98">
        <f>'CRE - A. Integrada'!M34+'CRE - Cordillera'!M34+'CRE - Las Misiones'!M34</f>
        <v>0</v>
      </c>
      <c r="N35" s="98">
        <f>'CRE - A. Integrada'!N34+'CRE - Cordillera'!N34+'CRE - Las Misiones'!N34</f>
        <v>0</v>
      </c>
      <c r="O35" s="141">
        <f t="shared" si="13"/>
        <v>0</v>
      </c>
      <c r="R35" s="148" t="str">
        <f t="shared" si="14"/>
        <v>Minería</v>
      </c>
      <c r="S35" s="98">
        <f t="shared" si="15"/>
        <v>0</v>
      </c>
      <c r="T35" s="98">
        <f t="shared" si="12"/>
        <v>0</v>
      </c>
      <c r="U35" s="98">
        <f t="shared" si="12"/>
        <v>0</v>
      </c>
      <c r="V35" s="98">
        <f t="shared" si="12"/>
        <v>0</v>
      </c>
      <c r="W35" s="98">
        <f t="shared" si="12"/>
        <v>0</v>
      </c>
      <c r="X35" s="98">
        <f t="shared" si="12"/>
        <v>0</v>
      </c>
      <c r="Y35" s="98">
        <f t="shared" si="12"/>
        <v>0</v>
      </c>
      <c r="Z35" s="98">
        <f t="shared" si="12"/>
        <v>0</v>
      </c>
      <c r="AA35" s="98">
        <f t="shared" si="12"/>
        <v>0</v>
      </c>
      <c r="AB35" s="98">
        <f t="shared" si="12"/>
        <v>0</v>
      </c>
      <c r="AC35" s="98">
        <f t="shared" si="12"/>
        <v>0</v>
      </c>
      <c r="AD35" s="98">
        <f t="shared" si="12"/>
        <v>0</v>
      </c>
      <c r="AE35" s="141">
        <f t="shared" si="16"/>
        <v>0</v>
      </c>
    </row>
    <row r="36" spans="2:31" x14ac:dyDescent="0.25">
      <c r="B36" s="148" t="s">
        <v>21</v>
      </c>
      <c r="C36" s="98">
        <f>'CRE - A. Integrada'!C35+'CRE - Cordillera'!C36+'CRE - Las Misiones'!C35</f>
        <v>11598.674367816096</v>
      </c>
      <c r="D36" s="98">
        <f>'CRE - A. Integrada'!D35+'CRE - Cordillera'!D35+'CRE - Las Misiones'!D35</f>
        <v>11326.426666666668</v>
      </c>
      <c r="E36" s="98">
        <f>'CRE - A. Integrada'!E35+'CRE - Cordillera'!E35+'CRE - Las Misiones'!E35</f>
        <v>12600.798045977015</v>
      </c>
      <c r="F36" s="98">
        <f>'CRE - A. Integrada'!F35+'CRE - Cordillera'!F35+'CRE - Las Misiones'!F35</f>
        <v>11743.86597701149</v>
      </c>
      <c r="G36" s="98">
        <f>'CRE - A. Integrada'!G35+'CRE - Cordillera'!G35+'CRE - Las Misiones'!G35</f>
        <v>0</v>
      </c>
      <c r="H36" s="98">
        <f>'CRE - A. Integrada'!H35+'CRE - Cordillera'!H35+'CRE - Las Misiones'!H35</f>
        <v>0</v>
      </c>
      <c r="I36" s="98">
        <f>'CRE - A. Integrada'!I35+'CRE - Cordillera'!I35+'CRE - Las Misiones'!I35</f>
        <v>0</v>
      </c>
      <c r="J36" s="98">
        <f>'CRE - A. Integrada'!J35+'CRE - Cordillera'!J35+'CRE - Las Misiones'!J35</f>
        <v>0</v>
      </c>
      <c r="K36" s="98">
        <f>'CRE - A. Integrada'!K35+'CRE - Cordillera'!K35+'CRE - Las Misiones'!K35</f>
        <v>0</v>
      </c>
      <c r="L36" s="98">
        <f>'CRE - A. Integrada'!L35+'CRE - Cordillera'!L35+'CRE - Las Misiones'!L35</f>
        <v>0</v>
      </c>
      <c r="M36" s="98">
        <f>'CRE - A. Integrada'!M35+'CRE - Cordillera'!M35+'CRE - Las Misiones'!M35</f>
        <v>0</v>
      </c>
      <c r="N36" s="98">
        <f>'CRE - A. Integrada'!N35+'CRE - Cordillera'!N35+'CRE - Las Misiones'!N35</f>
        <v>0</v>
      </c>
      <c r="O36" s="141">
        <f t="shared" si="13"/>
        <v>47269.765057471275</v>
      </c>
      <c r="R36" s="148" t="str">
        <f t="shared" si="14"/>
        <v>Alumbrado Público</v>
      </c>
      <c r="S36" s="98">
        <f t="shared" si="15"/>
        <v>10090.846700000004</v>
      </c>
      <c r="T36" s="98">
        <f t="shared" si="12"/>
        <v>9853.9912000000004</v>
      </c>
      <c r="U36" s="98">
        <f t="shared" si="12"/>
        <v>10962.694300000003</v>
      </c>
      <c r="V36" s="98">
        <f t="shared" si="12"/>
        <v>10217.163399999996</v>
      </c>
      <c r="W36" s="98">
        <f t="shared" si="12"/>
        <v>0</v>
      </c>
      <c r="X36" s="98">
        <f t="shared" si="12"/>
        <v>0</v>
      </c>
      <c r="Y36" s="98">
        <f t="shared" si="12"/>
        <v>0</v>
      </c>
      <c r="Z36" s="98">
        <f t="shared" si="12"/>
        <v>0</v>
      </c>
      <c r="AA36" s="98">
        <f t="shared" si="12"/>
        <v>0</v>
      </c>
      <c r="AB36" s="98">
        <f t="shared" si="12"/>
        <v>0</v>
      </c>
      <c r="AC36" s="98">
        <f t="shared" si="12"/>
        <v>0</v>
      </c>
      <c r="AD36" s="98">
        <f t="shared" si="12"/>
        <v>0</v>
      </c>
      <c r="AE36" s="141">
        <f t="shared" si="16"/>
        <v>41124.695600000006</v>
      </c>
    </row>
    <row r="37" spans="2:31" x14ac:dyDescent="0.25">
      <c r="B37" s="148" t="s">
        <v>22</v>
      </c>
      <c r="C37" s="98">
        <f>'CRE - A. Integrada'!C36+'CRE - Cordillera'!C36+'CRE - Las Misiones'!C36</f>
        <v>1310.3125287356324</v>
      </c>
      <c r="D37" s="98">
        <f>'CRE - A. Integrada'!D36+'CRE - Cordillera'!D36+'CRE - Las Misiones'!D36</f>
        <v>1338.1954022988507</v>
      </c>
      <c r="E37" s="98">
        <f>'CRE - A. Integrada'!E36+'CRE - Cordillera'!E36+'CRE - Las Misiones'!E36</f>
        <v>1309.9263218390806</v>
      </c>
      <c r="F37" s="98">
        <f>'CRE - A. Integrada'!F36+'CRE - Cordillera'!F36+'CRE - Las Misiones'!F36</f>
        <v>1199.9027586206898</v>
      </c>
      <c r="G37" s="98">
        <f>'CRE - A. Integrada'!G36+'CRE - Cordillera'!G36+'CRE - Las Misiones'!G36</f>
        <v>0</v>
      </c>
      <c r="H37" s="98">
        <f>'CRE - A. Integrada'!H36+'CRE - Cordillera'!H36+'CRE - Las Misiones'!H36</f>
        <v>0</v>
      </c>
      <c r="I37" s="98">
        <f>'CRE - A. Integrada'!I36+'CRE - Cordillera'!I36+'CRE - Las Misiones'!I36</f>
        <v>0</v>
      </c>
      <c r="J37" s="98">
        <f>'CRE - A. Integrada'!J36+'CRE - Cordillera'!J36+'CRE - Las Misiones'!J36</f>
        <v>0</v>
      </c>
      <c r="K37" s="98">
        <f>'CRE - A. Integrada'!K36+'CRE - Cordillera'!K36+'CRE - Las Misiones'!K36</f>
        <v>0</v>
      </c>
      <c r="L37" s="98">
        <f>'CRE - A. Integrada'!L36+'CRE - Cordillera'!L36+'CRE - Las Misiones'!L36</f>
        <v>0</v>
      </c>
      <c r="M37" s="98">
        <f>'CRE - A. Integrada'!M36+'CRE - Cordillera'!M36+'CRE - Las Misiones'!M36</f>
        <v>0</v>
      </c>
      <c r="N37" s="98">
        <f>'CRE - A. Integrada'!N36+'CRE - Cordillera'!N36+'CRE - Las Misiones'!N36</f>
        <v>0</v>
      </c>
      <c r="O37" s="141">
        <f t="shared" si="13"/>
        <v>5158.3370114942536</v>
      </c>
      <c r="R37" s="148" t="str">
        <f t="shared" si="14"/>
        <v>Otros</v>
      </c>
      <c r="S37" s="98">
        <f t="shared" si="15"/>
        <v>1139.9719000000002</v>
      </c>
      <c r="T37" s="98">
        <f t="shared" si="12"/>
        <v>1164.23</v>
      </c>
      <c r="U37" s="98">
        <f t="shared" si="12"/>
        <v>1139.6359000000002</v>
      </c>
      <c r="V37" s="98">
        <f t="shared" si="12"/>
        <v>1043.9154000000001</v>
      </c>
      <c r="W37" s="98">
        <f t="shared" si="12"/>
        <v>0</v>
      </c>
      <c r="X37" s="98">
        <f t="shared" si="12"/>
        <v>0</v>
      </c>
      <c r="Y37" s="98">
        <f t="shared" si="12"/>
        <v>0</v>
      </c>
      <c r="Z37" s="98">
        <f t="shared" si="12"/>
        <v>0</v>
      </c>
      <c r="AA37" s="98">
        <f t="shared" si="12"/>
        <v>0</v>
      </c>
      <c r="AB37" s="98">
        <f t="shared" si="12"/>
        <v>0</v>
      </c>
      <c r="AC37" s="98">
        <f t="shared" si="12"/>
        <v>0</v>
      </c>
      <c r="AD37" s="98">
        <f t="shared" si="12"/>
        <v>0</v>
      </c>
      <c r="AE37" s="141">
        <f t="shared" si="16"/>
        <v>4487.7532000000001</v>
      </c>
    </row>
    <row r="38" spans="2:31" x14ac:dyDescent="0.25">
      <c r="B38" s="143" t="s">
        <v>14</v>
      </c>
      <c r="C38" s="142">
        <f t="shared" ref="C38:N38" si="17">SUM(C32:C37)</f>
        <v>302791.53195402276</v>
      </c>
      <c r="D38" s="142">
        <f t="shared" si="17"/>
        <v>321735.32000000012</v>
      </c>
      <c r="E38" s="142">
        <f t="shared" si="17"/>
        <v>310268.57551724149</v>
      </c>
      <c r="F38" s="142">
        <f t="shared" si="17"/>
        <v>275411.72620689654</v>
      </c>
      <c r="G38" s="142">
        <f t="shared" si="17"/>
        <v>0</v>
      </c>
      <c r="H38" s="142">
        <f t="shared" si="17"/>
        <v>0</v>
      </c>
      <c r="I38" s="142">
        <f t="shared" si="17"/>
        <v>0</v>
      </c>
      <c r="J38" s="142">
        <f t="shared" si="17"/>
        <v>0</v>
      </c>
      <c r="K38" s="142">
        <f t="shared" si="17"/>
        <v>0</v>
      </c>
      <c r="L38" s="142">
        <f t="shared" si="17"/>
        <v>0</v>
      </c>
      <c r="M38" s="142">
        <f t="shared" si="17"/>
        <v>0</v>
      </c>
      <c r="N38" s="142">
        <f t="shared" si="17"/>
        <v>0</v>
      </c>
      <c r="O38" s="143">
        <f>SUM(C38:N38)</f>
        <v>1210207.1536781609</v>
      </c>
      <c r="R38" s="143" t="s">
        <v>14</v>
      </c>
      <c r="S38" s="142">
        <f t="shared" ref="S38:AE38" si="18">SUM(S32:S37)</f>
        <v>263428.6327999999</v>
      </c>
      <c r="T38" s="142">
        <f t="shared" si="18"/>
        <v>279909.72840000002</v>
      </c>
      <c r="U38" s="142">
        <f t="shared" si="18"/>
        <v>269933.66070000012</v>
      </c>
      <c r="V38" s="142">
        <f t="shared" si="18"/>
        <v>239608.20179999995</v>
      </c>
      <c r="W38" s="142">
        <f t="shared" si="18"/>
        <v>0</v>
      </c>
      <c r="X38" s="142">
        <f t="shared" si="18"/>
        <v>0</v>
      </c>
      <c r="Y38" s="142">
        <f t="shared" si="18"/>
        <v>0</v>
      </c>
      <c r="Z38" s="142">
        <f t="shared" si="18"/>
        <v>0</v>
      </c>
      <c r="AA38" s="142">
        <f t="shared" si="18"/>
        <v>0</v>
      </c>
      <c r="AB38" s="142">
        <f t="shared" si="18"/>
        <v>0</v>
      </c>
      <c r="AC38" s="142">
        <f t="shared" si="18"/>
        <v>0</v>
      </c>
      <c r="AD38" s="142">
        <f t="shared" si="18"/>
        <v>0</v>
      </c>
      <c r="AE38" s="143">
        <f t="shared" si="18"/>
        <v>1052880.2237</v>
      </c>
    </row>
    <row r="39" spans="2:31" x14ac:dyDescent="0.25"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>
        <f>+AE38/0.87</f>
        <v>1210207.1536781609</v>
      </c>
    </row>
    <row r="41" spans="2:31" x14ac:dyDescent="0.25">
      <c r="B41" s="145" t="s">
        <v>27</v>
      </c>
      <c r="R41" s="145" t="s">
        <v>27</v>
      </c>
    </row>
    <row r="43" spans="2:31" x14ac:dyDescent="0.25">
      <c r="B43" s="143" t="s">
        <v>81</v>
      </c>
      <c r="C43" s="146" t="s">
        <v>45</v>
      </c>
      <c r="D43" s="146" t="s">
        <v>46</v>
      </c>
      <c r="E43" s="146" t="s">
        <v>47</v>
      </c>
      <c r="F43" s="146" t="s">
        <v>48</v>
      </c>
      <c r="G43" s="146" t="s">
        <v>49</v>
      </c>
      <c r="H43" s="146" t="s">
        <v>50</v>
      </c>
      <c r="I43" s="146" t="s">
        <v>51</v>
      </c>
      <c r="J43" s="146" t="s">
        <v>52</v>
      </c>
      <c r="K43" s="146" t="s">
        <v>53</v>
      </c>
      <c r="L43" s="146" t="s">
        <v>54</v>
      </c>
      <c r="M43" s="146" t="s">
        <v>55</v>
      </c>
      <c r="N43" s="146" t="s">
        <v>56</v>
      </c>
      <c r="O43" s="147" t="s">
        <v>14</v>
      </c>
      <c r="R43" s="143" t="s">
        <v>81</v>
      </c>
      <c r="S43" s="146" t="s">
        <v>45</v>
      </c>
      <c r="T43" s="146" t="s">
        <v>46</v>
      </c>
      <c r="U43" s="146" t="s">
        <v>47</v>
      </c>
      <c r="V43" s="146" t="s">
        <v>48</v>
      </c>
      <c r="W43" s="146" t="s">
        <v>49</v>
      </c>
      <c r="X43" s="146" t="s">
        <v>50</v>
      </c>
      <c r="Y43" s="146" t="s">
        <v>51</v>
      </c>
      <c r="Z43" s="146" t="s">
        <v>52</v>
      </c>
      <c r="AA43" s="146" t="s">
        <v>53</v>
      </c>
      <c r="AB43" s="146" t="s">
        <v>54</v>
      </c>
      <c r="AC43" s="146" t="s">
        <v>55</v>
      </c>
      <c r="AD43" s="146" t="s">
        <v>56</v>
      </c>
      <c r="AE43" s="147" t="s">
        <v>14</v>
      </c>
    </row>
    <row r="44" spans="2:31" x14ac:dyDescent="0.25">
      <c r="B44" s="148" t="s">
        <v>17</v>
      </c>
      <c r="C44" s="98">
        <f t="shared" ref="C44:N49" si="19">+C32/C$75</f>
        <v>20235.537455410202</v>
      </c>
      <c r="D44" s="98">
        <f t="shared" si="19"/>
        <v>21799.215186946763</v>
      </c>
      <c r="E44" s="98">
        <f t="shared" si="19"/>
        <v>20115.093357775138</v>
      </c>
      <c r="F44" s="98">
        <f t="shared" si="19"/>
        <v>15946.536514070543</v>
      </c>
      <c r="G44" s="98">
        <f t="shared" si="19"/>
        <v>0</v>
      </c>
      <c r="H44" s="98">
        <f t="shared" si="19"/>
        <v>0</v>
      </c>
      <c r="I44" s="98">
        <f t="shared" si="19"/>
        <v>0</v>
      </c>
      <c r="J44" s="98">
        <f t="shared" si="19"/>
        <v>0</v>
      </c>
      <c r="K44" s="98">
        <f t="shared" si="19"/>
        <v>0</v>
      </c>
      <c r="L44" s="98">
        <f t="shared" si="19"/>
        <v>0</v>
      </c>
      <c r="M44" s="98">
        <f t="shared" si="19"/>
        <v>0</v>
      </c>
      <c r="N44" s="98">
        <f t="shared" si="19"/>
        <v>0</v>
      </c>
      <c r="O44" s="141">
        <f>SUM(C44:N44)</f>
        <v>78096.382514202647</v>
      </c>
      <c r="R44" s="148" t="str">
        <f>+B44</f>
        <v>Residencial</v>
      </c>
      <c r="S44" s="98">
        <f t="shared" ref="S44:AD47" si="20">+S32/S$75</f>
        <v>17604.917586206877</v>
      </c>
      <c r="T44" s="98">
        <f t="shared" si="20"/>
        <v>18965.317212643684</v>
      </c>
      <c r="U44" s="98">
        <f t="shared" si="20"/>
        <v>17500.131221264372</v>
      </c>
      <c r="V44" s="98">
        <f t="shared" si="20"/>
        <v>13873.486767241373</v>
      </c>
      <c r="W44" s="98">
        <f t="shared" si="20"/>
        <v>0</v>
      </c>
      <c r="X44" s="98">
        <f t="shared" si="20"/>
        <v>0</v>
      </c>
      <c r="Y44" s="98">
        <f t="shared" si="20"/>
        <v>0</v>
      </c>
      <c r="Z44" s="98">
        <f t="shared" si="20"/>
        <v>0</v>
      </c>
      <c r="AA44" s="98">
        <f t="shared" si="20"/>
        <v>0</v>
      </c>
      <c r="AB44" s="98">
        <f t="shared" si="20"/>
        <v>0</v>
      </c>
      <c r="AC44" s="98">
        <f t="shared" si="20"/>
        <v>0</v>
      </c>
      <c r="AD44" s="98">
        <f t="shared" si="20"/>
        <v>0</v>
      </c>
      <c r="AE44" s="141">
        <f>SUM(S44:AD44)</f>
        <v>67943.8527873563</v>
      </c>
    </row>
    <row r="45" spans="2:31" x14ac:dyDescent="0.25">
      <c r="B45" s="148" t="s">
        <v>18</v>
      </c>
      <c r="C45" s="98">
        <f t="shared" si="19"/>
        <v>14425.79198044656</v>
      </c>
      <c r="D45" s="98">
        <f t="shared" si="19"/>
        <v>15273.876634958382</v>
      </c>
      <c r="E45" s="98">
        <f t="shared" si="19"/>
        <v>14983.97288281148</v>
      </c>
      <c r="F45" s="98">
        <f t="shared" si="19"/>
        <v>13510.399920729296</v>
      </c>
      <c r="G45" s="98">
        <f t="shared" si="19"/>
        <v>0</v>
      </c>
      <c r="H45" s="98">
        <f t="shared" si="19"/>
        <v>0</v>
      </c>
      <c r="I45" s="98">
        <f t="shared" si="19"/>
        <v>0</v>
      </c>
      <c r="J45" s="98">
        <f t="shared" si="19"/>
        <v>0</v>
      </c>
      <c r="K45" s="98">
        <f t="shared" si="19"/>
        <v>0</v>
      </c>
      <c r="L45" s="98">
        <f t="shared" si="19"/>
        <v>0</v>
      </c>
      <c r="M45" s="98">
        <f t="shared" si="19"/>
        <v>0</v>
      </c>
      <c r="N45" s="98">
        <f t="shared" si="19"/>
        <v>0</v>
      </c>
      <c r="O45" s="141">
        <f t="shared" ref="O45:O49" si="21">SUM(C45:N45)</f>
        <v>58194.041418945715</v>
      </c>
      <c r="R45" s="148" t="str">
        <f t="shared" ref="R45:R49" si="22">+B45</f>
        <v>General</v>
      </c>
      <c r="S45" s="98">
        <f t="shared" si="20"/>
        <v>12550.439022988507</v>
      </c>
      <c r="T45" s="98">
        <f t="shared" si="20"/>
        <v>13288.272672413792</v>
      </c>
      <c r="U45" s="98">
        <f t="shared" si="20"/>
        <v>13036.056408045988</v>
      </c>
      <c r="V45" s="98">
        <f t="shared" si="20"/>
        <v>11754.047931034485</v>
      </c>
      <c r="W45" s="98">
        <f t="shared" si="20"/>
        <v>0</v>
      </c>
      <c r="X45" s="98">
        <f t="shared" si="20"/>
        <v>0</v>
      </c>
      <c r="Y45" s="98">
        <f t="shared" si="20"/>
        <v>0</v>
      </c>
      <c r="Z45" s="98">
        <f t="shared" si="20"/>
        <v>0</v>
      </c>
      <c r="AA45" s="98">
        <f t="shared" si="20"/>
        <v>0</v>
      </c>
      <c r="AB45" s="98">
        <f t="shared" si="20"/>
        <v>0</v>
      </c>
      <c r="AC45" s="98">
        <f t="shared" si="20"/>
        <v>0</v>
      </c>
      <c r="AD45" s="98">
        <f t="shared" si="20"/>
        <v>0</v>
      </c>
      <c r="AE45" s="141">
        <f t="shared" ref="AE45:AE49" si="23">SUM(S45:AD45)</f>
        <v>50628.816034482777</v>
      </c>
    </row>
    <row r="46" spans="2:31" x14ac:dyDescent="0.25">
      <c r="B46" s="148" t="s">
        <v>19</v>
      </c>
      <c r="C46" s="98">
        <f t="shared" si="19"/>
        <v>6988.461520676442</v>
      </c>
      <c r="D46" s="98">
        <f t="shared" si="19"/>
        <v>7333.6176509446459</v>
      </c>
      <c r="E46" s="98">
        <f t="shared" si="19"/>
        <v>7481.0847866296735</v>
      </c>
      <c r="F46" s="98">
        <f t="shared" si="19"/>
        <v>8253.9769949795209</v>
      </c>
      <c r="G46" s="98">
        <f t="shared" si="19"/>
        <v>0</v>
      </c>
      <c r="H46" s="98">
        <f t="shared" si="19"/>
        <v>0</v>
      </c>
      <c r="I46" s="98">
        <f t="shared" si="19"/>
        <v>0</v>
      </c>
      <c r="J46" s="98">
        <f t="shared" si="19"/>
        <v>0</v>
      </c>
      <c r="K46" s="98">
        <f t="shared" si="19"/>
        <v>0</v>
      </c>
      <c r="L46" s="98">
        <f t="shared" si="19"/>
        <v>0</v>
      </c>
      <c r="M46" s="98">
        <f t="shared" si="19"/>
        <v>0</v>
      </c>
      <c r="N46" s="98">
        <f t="shared" si="19"/>
        <v>0</v>
      </c>
      <c r="O46" s="141">
        <f t="shared" si="21"/>
        <v>30057.140953230286</v>
      </c>
      <c r="R46" s="148" t="str">
        <f t="shared" si="22"/>
        <v>Industrial</v>
      </c>
      <c r="S46" s="98">
        <f t="shared" si="20"/>
        <v>6079.9615229885048</v>
      </c>
      <c r="T46" s="98">
        <f t="shared" si="20"/>
        <v>6380.2473563218418</v>
      </c>
      <c r="U46" s="98">
        <f t="shared" si="20"/>
        <v>6508.543764367816</v>
      </c>
      <c r="V46" s="98">
        <f t="shared" si="20"/>
        <v>7180.9599856321829</v>
      </c>
      <c r="W46" s="98">
        <f t="shared" si="20"/>
        <v>0</v>
      </c>
      <c r="X46" s="98">
        <f t="shared" si="20"/>
        <v>0</v>
      </c>
      <c r="Y46" s="98">
        <f t="shared" si="20"/>
        <v>0</v>
      </c>
      <c r="Z46" s="98">
        <f t="shared" si="20"/>
        <v>0</v>
      </c>
      <c r="AA46" s="98">
        <f t="shared" si="20"/>
        <v>0</v>
      </c>
      <c r="AB46" s="98">
        <f t="shared" si="20"/>
        <v>0</v>
      </c>
      <c r="AC46" s="98">
        <f t="shared" si="20"/>
        <v>0</v>
      </c>
      <c r="AD46" s="98">
        <f t="shared" si="20"/>
        <v>0</v>
      </c>
      <c r="AE46" s="141">
        <f t="shared" si="23"/>
        <v>26149.712629310347</v>
      </c>
    </row>
    <row r="47" spans="2:31" x14ac:dyDescent="0.25">
      <c r="B47" s="148" t="s">
        <v>91</v>
      </c>
      <c r="C47" s="98">
        <f t="shared" si="19"/>
        <v>0</v>
      </c>
      <c r="D47" s="98">
        <f t="shared" si="19"/>
        <v>0</v>
      </c>
      <c r="E47" s="98">
        <f t="shared" si="19"/>
        <v>0</v>
      </c>
      <c r="F47" s="98">
        <f t="shared" si="19"/>
        <v>0</v>
      </c>
      <c r="G47" s="98">
        <f t="shared" si="19"/>
        <v>0</v>
      </c>
      <c r="H47" s="98">
        <f t="shared" si="19"/>
        <v>0</v>
      </c>
      <c r="I47" s="98">
        <f t="shared" si="19"/>
        <v>0</v>
      </c>
      <c r="J47" s="98">
        <f t="shared" si="19"/>
        <v>0</v>
      </c>
      <c r="K47" s="98">
        <f t="shared" si="19"/>
        <v>0</v>
      </c>
      <c r="L47" s="98">
        <f t="shared" si="19"/>
        <v>0</v>
      </c>
      <c r="M47" s="98">
        <f t="shared" si="19"/>
        <v>0</v>
      </c>
      <c r="N47" s="98">
        <f t="shared" si="19"/>
        <v>0</v>
      </c>
      <c r="O47" s="141">
        <f t="shared" si="21"/>
        <v>0</v>
      </c>
      <c r="R47" s="148" t="str">
        <f t="shared" si="22"/>
        <v>Minería</v>
      </c>
      <c r="S47" s="98">
        <f t="shared" si="20"/>
        <v>0</v>
      </c>
      <c r="T47" s="98">
        <f t="shared" si="20"/>
        <v>0</v>
      </c>
      <c r="U47" s="98">
        <f t="shared" si="20"/>
        <v>0</v>
      </c>
      <c r="V47" s="98">
        <f t="shared" si="20"/>
        <v>0</v>
      </c>
      <c r="W47" s="98">
        <f t="shared" si="20"/>
        <v>0</v>
      </c>
      <c r="X47" s="98">
        <f t="shared" si="20"/>
        <v>0</v>
      </c>
      <c r="Y47" s="98">
        <f t="shared" si="20"/>
        <v>0</v>
      </c>
      <c r="Z47" s="98">
        <f t="shared" si="20"/>
        <v>0</v>
      </c>
      <c r="AA47" s="98">
        <f t="shared" si="20"/>
        <v>0</v>
      </c>
      <c r="AB47" s="98">
        <f t="shared" si="20"/>
        <v>0</v>
      </c>
      <c r="AC47" s="98">
        <f t="shared" si="20"/>
        <v>0</v>
      </c>
      <c r="AD47" s="98">
        <f t="shared" si="20"/>
        <v>0</v>
      </c>
      <c r="AE47" s="141">
        <f t="shared" si="23"/>
        <v>0</v>
      </c>
    </row>
    <row r="48" spans="2:31" x14ac:dyDescent="0.25">
      <c r="B48" s="148" t="s">
        <v>21</v>
      </c>
      <c r="C48" s="98">
        <f t="shared" si="19"/>
        <v>1666.4762022724276</v>
      </c>
      <c r="D48" s="98">
        <f t="shared" si="19"/>
        <v>1627.3601532567052</v>
      </c>
      <c r="E48" s="98">
        <f t="shared" si="19"/>
        <v>1810.4594893645137</v>
      </c>
      <c r="F48" s="98">
        <f t="shared" si="19"/>
        <v>1687.3370656625705</v>
      </c>
      <c r="G48" s="98">
        <f t="shared" si="19"/>
        <v>0</v>
      </c>
      <c r="H48" s="98">
        <f t="shared" si="19"/>
        <v>0</v>
      </c>
      <c r="I48" s="98">
        <f t="shared" si="19"/>
        <v>0</v>
      </c>
      <c r="J48" s="98">
        <f t="shared" si="19"/>
        <v>0</v>
      </c>
      <c r="K48" s="98">
        <f t="shared" si="19"/>
        <v>0</v>
      </c>
      <c r="L48" s="98">
        <f t="shared" si="19"/>
        <v>0</v>
      </c>
      <c r="M48" s="98">
        <f t="shared" si="19"/>
        <v>0</v>
      </c>
      <c r="N48" s="98">
        <f t="shared" si="19"/>
        <v>0</v>
      </c>
      <c r="O48" s="141">
        <f t="shared" si="21"/>
        <v>6791.6329105562163</v>
      </c>
      <c r="R48" s="148" t="str">
        <f t="shared" si="22"/>
        <v>Alumbrado Público</v>
      </c>
      <c r="S48" s="98">
        <f t="shared" ref="S48:AD48" si="24">+S36/S75</f>
        <v>1449.8342959770121</v>
      </c>
      <c r="T48" s="98">
        <f t="shared" si="24"/>
        <v>1415.8033333333333</v>
      </c>
      <c r="U48" s="98">
        <f t="shared" si="24"/>
        <v>1575.0997557471269</v>
      </c>
      <c r="V48" s="98">
        <f t="shared" si="24"/>
        <v>1467.9832471264363</v>
      </c>
      <c r="W48" s="98">
        <f t="shared" si="24"/>
        <v>0</v>
      </c>
      <c r="X48" s="98">
        <f t="shared" si="24"/>
        <v>0</v>
      </c>
      <c r="Y48" s="98">
        <f t="shared" si="24"/>
        <v>0</v>
      </c>
      <c r="Z48" s="98">
        <f t="shared" si="24"/>
        <v>0</v>
      </c>
      <c r="AA48" s="98">
        <f t="shared" si="24"/>
        <v>0</v>
      </c>
      <c r="AB48" s="98">
        <f t="shared" si="24"/>
        <v>0</v>
      </c>
      <c r="AC48" s="98">
        <f t="shared" si="24"/>
        <v>0</v>
      </c>
      <c r="AD48" s="98">
        <f t="shared" si="24"/>
        <v>0</v>
      </c>
      <c r="AE48" s="141">
        <f t="shared" si="23"/>
        <v>5908.7206321839085</v>
      </c>
    </row>
    <row r="49" spans="2:31" x14ac:dyDescent="0.25">
      <c r="B49" s="148" t="s">
        <v>22</v>
      </c>
      <c r="C49" s="98">
        <f t="shared" si="19"/>
        <v>188.26329435856789</v>
      </c>
      <c r="D49" s="98">
        <f t="shared" si="19"/>
        <v>192.26945435328315</v>
      </c>
      <c r="E49" s="98">
        <f t="shared" si="19"/>
        <v>188.20780486193686</v>
      </c>
      <c r="F49" s="98">
        <f t="shared" si="19"/>
        <v>172.39982164090372</v>
      </c>
      <c r="G49" s="98">
        <f t="shared" si="19"/>
        <v>0</v>
      </c>
      <c r="H49" s="98">
        <f t="shared" si="19"/>
        <v>0</v>
      </c>
      <c r="I49" s="98">
        <f t="shared" si="19"/>
        <v>0</v>
      </c>
      <c r="J49" s="98">
        <f t="shared" si="19"/>
        <v>0</v>
      </c>
      <c r="K49" s="98">
        <f t="shared" si="19"/>
        <v>0</v>
      </c>
      <c r="L49" s="98">
        <f t="shared" si="19"/>
        <v>0</v>
      </c>
      <c r="M49" s="98">
        <f t="shared" si="19"/>
        <v>0</v>
      </c>
      <c r="N49" s="98">
        <f t="shared" si="19"/>
        <v>0</v>
      </c>
      <c r="O49" s="141">
        <f t="shared" si="21"/>
        <v>741.14037521469163</v>
      </c>
      <c r="R49" s="148" t="str">
        <f t="shared" si="22"/>
        <v>Otros</v>
      </c>
      <c r="S49" s="98">
        <f t="shared" ref="S49:AD49" si="25">+S37/S75</f>
        <v>163.78906609195406</v>
      </c>
      <c r="T49" s="98">
        <f t="shared" si="25"/>
        <v>167.27442528735634</v>
      </c>
      <c r="U49" s="98">
        <f t="shared" si="25"/>
        <v>163.74079022988508</v>
      </c>
      <c r="V49" s="98">
        <f t="shared" si="25"/>
        <v>149.98784482758623</v>
      </c>
      <c r="W49" s="98">
        <f t="shared" si="25"/>
        <v>0</v>
      </c>
      <c r="X49" s="98">
        <f t="shared" si="25"/>
        <v>0</v>
      </c>
      <c r="Y49" s="98">
        <f t="shared" si="25"/>
        <v>0</v>
      </c>
      <c r="Z49" s="98">
        <f t="shared" si="25"/>
        <v>0</v>
      </c>
      <c r="AA49" s="98">
        <f t="shared" si="25"/>
        <v>0</v>
      </c>
      <c r="AB49" s="98">
        <f t="shared" si="25"/>
        <v>0</v>
      </c>
      <c r="AC49" s="98">
        <f t="shared" si="25"/>
        <v>0</v>
      </c>
      <c r="AD49" s="98">
        <f t="shared" si="25"/>
        <v>0</v>
      </c>
      <c r="AE49" s="141">
        <f t="shared" si="23"/>
        <v>644.7921264367817</v>
      </c>
    </row>
    <row r="50" spans="2:31" x14ac:dyDescent="0.25">
      <c r="B50" s="143" t="s">
        <v>14</v>
      </c>
      <c r="C50" s="142">
        <f t="shared" ref="C50:N50" si="26">SUM(C44:C49)</f>
        <v>43504.530453164203</v>
      </c>
      <c r="D50" s="142">
        <f t="shared" si="26"/>
        <v>46226.33908045978</v>
      </c>
      <c r="E50" s="142">
        <f t="shared" si="26"/>
        <v>44578.818321442741</v>
      </c>
      <c r="F50" s="142">
        <f t="shared" si="26"/>
        <v>39570.650317082836</v>
      </c>
      <c r="G50" s="142">
        <f t="shared" si="26"/>
        <v>0</v>
      </c>
      <c r="H50" s="142">
        <f t="shared" si="26"/>
        <v>0</v>
      </c>
      <c r="I50" s="142">
        <f t="shared" si="26"/>
        <v>0</v>
      </c>
      <c r="J50" s="142">
        <f t="shared" si="26"/>
        <v>0</v>
      </c>
      <c r="K50" s="142">
        <f t="shared" si="26"/>
        <v>0</v>
      </c>
      <c r="L50" s="142">
        <f t="shared" si="26"/>
        <v>0</v>
      </c>
      <c r="M50" s="142">
        <f t="shared" si="26"/>
        <v>0</v>
      </c>
      <c r="N50" s="142">
        <f t="shared" si="26"/>
        <v>0</v>
      </c>
      <c r="O50" s="143">
        <f>SUM(C50:N50)</f>
        <v>173880.33817214955</v>
      </c>
      <c r="R50" s="143" t="s">
        <v>14</v>
      </c>
      <c r="S50" s="142">
        <f t="shared" ref="S50:AD50" si="27">SUM(S44:S49)</f>
        <v>37848.941494252846</v>
      </c>
      <c r="T50" s="142">
        <f t="shared" si="27"/>
        <v>40216.915000000015</v>
      </c>
      <c r="U50" s="142">
        <f t="shared" si="27"/>
        <v>38783.571939655187</v>
      </c>
      <c r="V50" s="142">
        <f t="shared" si="27"/>
        <v>34426.46577586206</v>
      </c>
      <c r="W50" s="142">
        <f t="shared" si="27"/>
        <v>0</v>
      </c>
      <c r="X50" s="142">
        <f t="shared" si="27"/>
        <v>0</v>
      </c>
      <c r="Y50" s="142">
        <f t="shared" si="27"/>
        <v>0</v>
      </c>
      <c r="Z50" s="142">
        <f t="shared" si="27"/>
        <v>0</v>
      </c>
      <c r="AA50" s="142">
        <f t="shared" si="27"/>
        <v>0</v>
      </c>
      <c r="AB50" s="142">
        <f t="shared" si="27"/>
        <v>0</v>
      </c>
      <c r="AC50" s="142">
        <f t="shared" si="27"/>
        <v>0</v>
      </c>
      <c r="AD50" s="142">
        <f t="shared" si="27"/>
        <v>0</v>
      </c>
      <c r="AE50" s="143">
        <f>SUM(S50:AD50)</f>
        <v>151275.89420977011</v>
      </c>
    </row>
    <row r="52" spans="2:31" x14ac:dyDescent="0.25">
      <c r="B52" s="145" t="s">
        <v>28</v>
      </c>
      <c r="R52" s="145" t="s">
        <v>124</v>
      </c>
    </row>
    <row r="54" spans="2:31" x14ac:dyDescent="0.25">
      <c r="B54" s="143" t="s">
        <v>81</v>
      </c>
      <c r="C54" s="146" t="s">
        <v>45</v>
      </c>
      <c r="D54" s="146" t="s">
        <v>46</v>
      </c>
      <c r="E54" s="146" t="s">
        <v>47</v>
      </c>
      <c r="F54" s="146" t="s">
        <v>48</v>
      </c>
      <c r="G54" s="146" t="s">
        <v>49</v>
      </c>
      <c r="H54" s="146" t="s">
        <v>50</v>
      </c>
      <c r="I54" s="146" t="s">
        <v>51</v>
      </c>
      <c r="J54" s="146" t="s">
        <v>52</v>
      </c>
      <c r="K54" s="146" t="s">
        <v>53</v>
      </c>
      <c r="L54" s="146" t="s">
        <v>54</v>
      </c>
      <c r="M54" s="146" t="s">
        <v>55</v>
      </c>
      <c r="N54" s="146" t="s">
        <v>56</v>
      </c>
      <c r="O54" s="147" t="s">
        <v>14</v>
      </c>
      <c r="R54" s="143" t="s">
        <v>81</v>
      </c>
      <c r="S54" s="146" t="s">
        <v>45</v>
      </c>
      <c r="T54" s="146" t="s">
        <v>46</v>
      </c>
      <c r="U54" s="146" t="s">
        <v>47</v>
      </c>
      <c r="V54" s="146" t="s">
        <v>48</v>
      </c>
      <c r="W54" s="146" t="s">
        <v>49</v>
      </c>
      <c r="X54" s="146" t="s">
        <v>50</v>
      </c>
      <c r="Y54" s="146" t="s">
        <v>51</v>
      </c>
      <c r="Z54" s="146" t="s">
        <v>52</v>
      </c>
      <c r="AA54" s="146" t="s">
        <v>53</v>
      </c>
      <c r="AB54" s="146" t="s">
        <v>54</v>
      </c>
      <c r="AC54" s="146" t="s">
        <v>55</v>
      </c>
      <c r="AD54" s="146" t="s">
        <v>56</v>
      </c>
      <c r="AE54" s="147" t="s">
        <v>14</v>
      </c>
    </row>
    <row r="55" spans="2:31" x14ac:dyDescent="0.25">
      <c r="B55" s="148" t="s">
        <v>17</v>
      </c>
      <c r="C55" s="98">
        <f t="shared" ref="C55:O61" si="28">+C32/C20*100</f>
        <v>92.732332577294159</v>
      </c>
      <c r="D55" s="98">
        <f t="shared" si="28"/>
        <v>93.801499822780244</v>
      </c>
      <c r="E55" s="98">
        <f t="shared" si="28"/>
        <v>93.852405669580634</v>
      </c>
      <c r="F55" s="98">
        <f t="shared" si="28"/>
        <v>92.154152733831097</v>
      </c>
      <c r="G55" s="98" t="e">
        <f t="shared" si="28"/>
        <v>#DIV/0!</v>
      </c>
      <c r="H55" s="98" t="e">
        <f t="shared" si="28"/>
        <v>#DIV/0!</v>
      </c>
      <c r="I55" s="98" t="e">
        <f t="shared" si="28"/>
        <v>#DIV/0!</v>
      </c>
      <c r="J55" s="98" t="e">
        <f t="shared" si="28"/>
        <v>#DIV/0!</v>
      </c>
      <c r="K55" s="98" t="e">
        <f t="shared" si="28"/>
        <v>#DIV/0!</v>
      </c>
      <c r="L55" s="98" t="e">
        <f t="shared" si="28"/>
        <v>#DIV/0!</v>
      </c>
      <c r="M55" s="98" t="e">
        <f t="shared" si="28"/>
        <v>#DIV/0!</v>
      </c>
      <c r="N55" s="98" t="e">
        <f t="shared" si="28"/>
        <v>#DIV/0!</v>
      </c>
      <c r="O55" s="141">
        <f t="shared" si="28"/>
        <v>93.195927982933839</v>
      </c>
      <c r="R55" s="148" t="str">
        <f>+B55</f>
        <v>Residencial</v>
      </c>
      <c r="S55" s="98">
        <f t="shared" ref="S55:AE61" si="29">+S32/S20*100</f>
        <v>80.677129342245934</v>
      </c>
      <c r="T55" s="98">
        <f t="shared" si="29"/>
        <v>81.607304845818803</v>
      </c>
      <c r="U55" s="98">
        <f t="shared" si="29"/>
        <v>81.651592932535152</v>
      </c>
      <c r="V55" s="98">
        <f t="shared" si="29"/>
        <v>80.17411287843305</v>
      </c>
      <c r="W55" s="98" t="e">
        <f t="shared" si="29"/>
        <v>#DIV/0!</v>
      </c>
      <c r="X55" s="98" t="e">
        <f t="shared" si="29"/>
        <v>#DIV/0!</v>
      </c>
      <c r="Y55" s="98" t="e">
        <f t="shared" si="29"/>
        <v>#DIV/0!</v>
      </c>
      <c r="Z55" s="98" t="e">
        <f t="shared" si="29"/>
        <v>#DIV/0!</v>
      </c>
      <c r="AA55" s="98" t="e">
        <f t="shared" si="29"/>
        <v>#DIV/0!</v>
      </c>
      <c r="AB55" s="98" t="e">
        <f t="shared" si="29"/>
        <v>#DIV/0!</v>
      </c>
      <c r="AC55" s="98" t="e">
        <f t="shared" si="29"/>
        <v>#DIV/0!</v>
      </c>
      <c r="AD55" s="98" t="e">
        <f t="shared" si="29"/>
        <v>#DIV/0!</v>
      </c>
      <c r="AE55" s="141">
        <f t="shared" si="29"/>
        <v>81.080457345152439</v>
      </c>
    </row>
    <row r="56" spans="2:31" x14ac:dyDescent="0.25">
      <c r="B56" s="148" t="s">
        <v>18</v>
      </c>
      <c r="C56" s="98">
        <f t="shared" si="28"/>
        <v>112.44720744486922</v>
      </c>
      <c r="D56" s="98">
        <f t="shared" si="28"/>
        <v>112.14390999330995</v>
      </c>
      <c r="E56" s="98">
        <f t="shared" si="28"/>
        <v>113.89336083949763</v>
      </c>
      <c r="F56" s="98">
        <f t="shared" si="28"/>
        <v>116.53272614453311</v>
      </c>
      <c r="G56" s="98" t="e">
        <f t="shared" si="28"/>
        <v>#DIV/0!</v>
      </c>
      <c r="H56" s="98" t="e">
        <f t="shared" si="28"/>
        <v>#DIV/0!</v>
      </c>
      <c r="I56" s="98" t="e">
        <f t="shared" si="28"/>
        <v>#DIV/0!</v>
      </c>
      <c r="J56" s="98" t="e">
        <f t="shared" si="28"/>
        <v>#DIV/0!</v>
      </c>
      <c r="K56" s="98" t="e">
        <f t="shared" si="28"/>
        <v>#DIV/0!</v>
      </c>
      <c r="L56" s="98" t="e">
        <f t="shared" si="28"/>
        <v>#DIV/0!</v>
      </c>
      <c r="M56" s="98" t="e">
        <f t="shared" si="28"/>
        <v>#DIV/0!</v>
      </c>
      <c r="N56" s="98" t="e">
        <f t="shared" si="28"/>
        <v>#DIV/0!</v>
      </c>
      <c r="O56" s="141">
        <f t="shared" si="28"/>
        <v>113.66327527355875</v>
      </c>
      <c r="R56" s="148" t="str">
        <f t="shared" ref="R56:R60" si="30">+B56</f>
        <v>General</v>
      </c>
      <c r="S56" s="98">
        <f t="shared" si="29"/>
        <v>97.829070477036225</v>
      </c>
      <c r="T56" s="98">
        <f t="shared" si="29"/>
        <v>97.565201694179635</v>
      </c>
      <c r="U56" s="98">
        <f t="shared" si="29"/>
        <v>99.087223930362939</v>
      </c>
      <c r="V56" s="98">
        <f t="shared" si="29"/>
        <v>101.3834717457438</v>
      </c>
      <c r="W56" s="98" t="e">
        <f t="shared" si="29"/>
        <v>#DIV/0!</v>
      </c>
      <c r="X56" s="98" t="e">
        <f t="shared" si="29"/>
        <v>#DIV/0!</v>
      </c>
      <c r="Y56" s="98" t="e">
        <f t="shared" si="29"/>
        <v>#DIV/0!</v>
      </c>
      <c r="Z56" s="98" t="e">
        <f t="shared" si="29"/>
        <v>#DIV/0!</v>
      </c>
      <c r="AA56" s="98" t="e">
        <f t="shared" si="29"/>
        <v>#DIV/0!</v>
      </c>
      <c r="AB56" s="98" t="e">
        <f t="shared" si="29"/>
        <v>#DIV/0!</v>
      </c>
      <c r="AC56" s="98" t="e">
        <f t="shared" si="29"/>
        <v>#DIV/0!</v>
      </c>
      <c r="AD56" s="98" t="e">
        <f t="shared" si="29"/>
        <v>#DIV/0!</v>
      </c>
      <c r="AE56" s="141">
        <f t="shared" si="29"/>
        <v>98.887049487996094</v>
      </c>
    </row>
    <row r="57" spans="2:31" x14ac:dyDescent="0.25">
      <c r="B57" s="148" t="s">
        <v>19</v>
      </c>
      <c r="C57" s="98">
        <f t="shared" si="28"/>
        <v>64.703980388062249</v>
      </c>
      <c r="D57" s="98">
        <f t="shared" si="28"/>
        <v>63.875972450919058</v>
      </c>
      <c r="E57" s="98">
        <f t="shared" si="28"/>
        <v>67.725715344081323</v>
      </c>
      <c r="F57" s="98">
        <f t="shared" si="28"/>
        <v>63.923204006507127</v>
      </c>
      <c r="G57" s="98" t="e">
        <f t="shared" si="28"/>
        <v>#DIV/0!</v>
      </c>
      <c r="H57" s="98" t="e">
        <f t="shared" si="28"/>
        <v>#DIV/0!</v>
      </c>
      <c r="I57" s="98" t="e">
        <f t="shared" si="28"/>
        <v>#DIV/0!</v>
      </c>
      <c r="J57" s="98" t="e">
        <f t="shared" si="28"/>
        <v>#DIV/0!</v>
      </c>
      <c r="K57" s="98" t="e">
        <f t="shared" si="28"/>
        <v>#DIV/0!</v>
      </c>
      <c r="L57" s="98" t="e">
        <f t="shared" si="28"/>
        <v>#DIV/0!</v>
      </c>
      <c r="M57" s="98" t="e">
        <f t="shared" si="28"/>
        <v>#DIV/0!</v>
      </c>
      <c r="N57" s="98" t="e">
        <f t="shared" si="28"/>
        <v>#DIV/0!</v>
      </c>
      <c r="O57" s="141">
        <f t="shared" si="28"/>
        <v>65.00221700839694</v>
      </c>
      <c r="R57" s="148" t="str">
        <f t="shared" si="30"/>
        <v>Industrial</v>
      </c>
      <c r="S57" s="98">
        <f t="shared" si="29"/>
        <v>56.292462937614161</v>
      </c>
      <c r="T57" s="98">
        <f t="shared" si="29"/>
        <v>55.572096032299591</v>
      </c>
      <c r="U57" s="98">
        <f t="shared" si="29"/>
        <v>58.92137234935074</v>
      </c>
      <c r="V57" s="98">
        <f t="shared" si="29"/>
        <v>55.6131874856612</v>
      </c>
      <c r="W57" s="98" t="e">
        <f t="shared" si="29"/>
        <v>#DIV/0!</v>
      </c>
      <c r="X57" s="98" t="e">
        <f t="shared" si="29"/>
        <v>#DIV/0!</v>
      </c>
      <c r="Y57" s="98" t="e">
        <f t="shared" si="29"/>
        <v>#DIV/0!</v>
      </c>
      <c r="Z57" s="98" t="e">
        <f t="shared" si="29"/>
        <v>#DIV/0!</v>
      </c>
      <c r="AA57" s="98" t="e">
        <f t="shared" si="29"/>
        <v>#DIV/0!</v>
      </c>
      <c r="AB57" s="98" t="e">
        <f t="shared" si="29"/>
        <v>#DIV/0!</v>
      </c>
      <c r="AC57" s="98" t="e">
        <f t="shared" si="29"/>
        <v>#DIV/0!</v>
      </c>
      <c r="AD57" s="98" t="e">
        <f t="shared" si="29"/>
        <v>#DIV/0!</v>
      </c>
      <c r="AE57" s="141">
        <f t="shared" si="29"/>
        <v>56.551928797305337</v>
      </c>
    </row>
    <row r="58" spans="2:31" x14ac:dyDescent="0.25">
      <c r="B58" s="148" t="s">
        <v>91</v>
      </c>
      <c r="C58" s="98" t="e">
        <f t="shared" si="28"/>
        <v>#DIV/0!</v>
      </c>
      <c r="D58" s="98" t="e">
        <f t="shared" si="28"/>
        <v>#DIV/0!</v>
      </c>
      <c r="E58" s="98" t="e">
        <f t="shared" si="28"/>
        <v>#DIV/0!</v>
      </c>
      <c r="F58" s="98" t="e">
        <f t="shared" si="28"/>
        <v>#DIV/0!</v>
      </c>
      <c r="G58" s="98" t="e">
        <f t="shared" si="28"/>
        <v>#DIV/0!</v>
      </c>
      <c r="H58" s="98" t="e">
        <f t="shared" si="28"/>
        <v>#DIV/0!</v>
      </c>
      <c r="I58" s="98" t="e">
        <f t="shared" si="28"/>
        <v>#DIV/0!</v>
      </c>
      <c r="J58" s="98" t="e">
        <f t="shared" si="28"/>
        <v>#DIV/0!</v>
      </c>
      <c r="K58" s="98" t="e">
        <f t="shared" si="28"/>
        <v>#DIV/0!</v>
      </c>
      <c r="L58" s="98" t="e">
        <f t="shared" si="28"/>
        <v>#DIV/0!</v>
      </c>
      <c r="M58" s="98" t="e">
        <f t="shared" si="28"/>
        <v>#DIV/0!</v>
      </c>
      <c r="N58" s="98" t="e">
        <f t="shared" si="28"/>
        <v>#DIV/0!</v>
      </c>
      <c r="O58" s="141" t="e">
        <f t="shared" si="28"/>
        <v>#DIV/0!</v>
      </c>
      <c r="R58" s="148" t="str">
        <f t="shared" si="30"/>
        <v>Minería</v>
      </c>
      <c r="S58" s="98" t="e">
        <f t="shared" si="29"/>
        <v>#DIV/0!</v>
      </c>
      <c r="T58" s="98" t="e">
        <f t="shared" si="29"/>
        <v>#DIV/0!</v>
      </c>
      <c r="U58" s="98" t="e">
        <f t="shared" si="29"/>
        <v>#DIV/0!</v>
      </c>
      <c r="V58" s="98" t="e">
        <f t="shared" si="29"/>
        <v>#DIV/0!</v>
      </c>
      <c r="W58" s="98" t="e">
        <f t="shared" si="29"/>
        <v>#DIV/0!</v>
      </c>
      <c r="X58" s="98" t="e">
        <f t="shared" si="29"/>
        <v>#DIV/0!</v>
      </c>
      <c r="Y58" s="98" t="e">
        <f t="shared" si="29"/>
        <v>#DIV/0!</v>
      </c>
      <c r="Z58" s="98" t="e">
        <f t="shared" si="29"/>
        <v>#DIV/0!</v>
      </c>
      <c r="AA58" s="98" t="e">
        <f t="shared" si="29"/>
        <v>#DIV/0!</v>
      </c>
      <c r="AB58" s="98" t="e">
        <f t="shared" si="29"/>
        <v>#DIV/0!</v>
      </c>
      <c r="AC58" s="98" t="e">
        <f t="shared" si="29"/>
        <v>#DIV/0!</v>
      </c>
      <c r="AD58" s="98" t="e">
        <f t="shared" si="29"/>
        <v>#DIV/0!</v>
      </c>
      <c r="AE58" s="141" t="e">
        <f t="shared" si="29"/>
        <v>#DIV/0!</v>
      </c>
    </row>
    <row r="59" spans="2:31" x14ac:dyDescent="0.25">
      <c r="B59" s="148" t="s">
        <v>21</v>
      </c>
      <c r="C59" s="98">
        <f t="shared" si="28"/>
        <v>117.62553796069068</v>
      </c>
      <c r="D59" s="98">
        <f t="shared" si="28"/>
        <v>118.89817338373356</v>
      </c>
      <c r="E59" s="98">
        <f t="shared" si="28"/>
        <v>120.21567660040355</v>
      </c>
      <c r="F59" s="98">
        <f t="shared" si="28"/>
        <v>121.85257431038983</v>
      </c>
      <c r="G59" s="98" t="e">
        <f t="shared" si="28"/>
        <v>#DIV/0!</v>
      </c>
      <c r="H59" s="98" t="e">
        <f t="shared" si="28"/>
        <v>#DIV/0!</v>
      </c>
      <c r="I59" s="98" t="e">
        <f t="shared" si="28"/>
        <v>#DIV/0!</v>
      </c>
      <c r="J59" s="98" t="e">
        <f t="shared" si="28"/>
        <v>#DIV/0!</v>
      </c>
      <c r="K59" s="98" t="e">
        <f t="shared" si="28"/>
        <v>#DIV/0!</v>
      </c>
      <c r="L59" s="98" t="e">
        <f t="shared" si="28"/>
        <v>#DIV/0!</v>
      </c>
      <c r="M59" s="98" t="e">
        <f t="shared" si="28"/>
        <v>#DIV/0!</v>
      </c>
      <c r="N59" s="98" t="e">
        <f t="shared" si="28"/>
        <v>#DIV/0!</v>
      </c>
      <c r="O59" s="141">
        <f t="shared" si="28"/>
        <v>119.6508260642744</v>
      </c>
      <c r="R59" s="148" t="str">
        <f t="shared" si="30"/>
        <v>Alumbrado Público</v>
      </c>
      <c r="S59" s="98">
        <f t="shared" si="29"/>
        <v>102.33421802580089</v>
      </c>
      <c r="T59" s="98">
        <f t="shared" si="29"/>
        <v>103.44141084384819</v>
      </c>
      <c r="U59" s="98">
        <f t="shared" si="29"/>
        <v>104.5876386423511</v>
      </c>
      <c r="V59" s="98">
        <f t="shared" si="29"/>
        <v>106.01173965003916</v>
      </c>
      <c r="W59" s="98" t="e">
        <f t="shared" si="29"/>
        <v>#DIV/0!</v>
      </c>
      <c r="X59" s="98" t="e">
        <f t="shared" si="29"/>
        <v>#DIV/0!</v>
      </c>
      <c r="Y59" s="98" t="e">
        <f t="shared" si="29"/>
        <v>#DIV/0!</v>
      </c>
      <c r="Z59" s="98" t="e">
        <f t="shared" si="29"/>
        <v>#DIV/0!</v>
      </c>
      <c r="AA59" s="98" t="e">
        <f t="shared" si="29"/>
        <v>#DIV/0!</v>
      </c>
      <c r="AB59" s="98" t="e">
        <f t="shared" si="29"/>
        <v>#DIV/0!</v>
      </c>
      <c r="AC59" s="98" t="e">
        <f t="shared" si="29"/>
        <v>#DIV/0!</v>
      </c>
      <c r="AD59" s="98" t="e">
        <f t="shared" si="29"/>
        <v>#DIV/0!</v>
      </c>
      <c r="AE59" s="141">
        <f t="shared" si="29"/>
        <v>104.09621867591872</v>
      </c>
    </row>
    <row r="60" spans="2:31" x14ac:dyDescent="0.25">
      <c r="B60" s="148" t="s">
        <v>22</v>
      </c>
      <c r="C60" s="98">
        <f t="shared" si="28"/>
        <v>76.210160098295361</v>
      </c>
      <c r="D60" s="98">
        <f t="shared" si="28"/>
        <v>78.510478403903278</v>
      </c>
      <c r="E60" s="98">
        <f t="shared" si="28"/>
        <v>80.75168150726131</v>
      </c>
      <c r="F60" s="98">
        <f t="shared" si="28"/>
        <v>127.85692914134872</v>
      </c>
      <c r="G60" s="98" t="e">
        <f t="shared" si="28"/>
        <v>#DIV/0!</v>
      </c>
      <c r="H60" s="98" t="e">
        <f t="shared" si="28"/>
        <v>#DIV/0!</v>
      </c>
      <c r="I60" s="98" t="e">
        <f t="shared" si="28"/>
        <v>#DIV/0!</v>
      </c>
      <c r="J60" s="98" t="e">
        <f t="shared" si="28"/>
        <v>#DIV/0!</v>
      </c>
      <c r="K60" s="98" t="e">
        <f t="shared" si="28"/>
        <v>#DIV/0!</v>
      </c>
      <c r="L60" s="98" t="e">
        <f t="shared" si="28"/>
        <v>#DIV/0!</v>
      </c>
      <c r="M60" s="98" t="e">
        <f t="shared" si="28"/>
        <v>#DIV/0!</v>
      </c>
      <c r="N60" s="98" t="e">
        <f t="shared" si="28"/>
        <v>#DIV/0!</v>
      </c>
      <c r="O60" s="141">
        <f t="shared" si="28"/>
        <v>86.19552994746816</v>
      </c>
      <c r="R60" s="148" t="str">
        <f t="shared" si="30"/>
        <v>Otros</v>
      </c>
      <c r="S60" s="98">
        <f t="shared" si="29"/>
        <v>66.302839285516967</v>
      </c>
      <c r="T60" s="98">
        <f t="shared" si="29"/>
        <v>68.304116211395851</v>
      </c>
      <c r="U60" s="98">
        <f t="shared" si="29"/>
        <v>70.253962911317345</v>
      </c>
      <c r="V60" s="98">
        <f t="shared" si="29"/>
        <v>111.23552835297339</v>
      </c>
      <c r="W60" s="98" t="e">
        <f t="shared" si="29"/>
        <v>#DIV/0!</v>
      </c>
      <c r="X60" s="98" t="e">
        <f t="shared" si="29"/>
        <v>#DIV/0!</v>
      </c>
      <c r="Y60" s="98" t="e">
        <f t="shared" si="29"/>
        <v>#DIV/0!</v>
      </c>
      <c r="Z60" s="98" t="e">
        <f t="shared" si="29"/>
        <v>#DIV/0!</v>
      </c>
      <c r="AA60" s="98" t="e">
        <f t="shared" si="29"/>
        <v>#DIV/0!</v>
      </c>
      <c r="AB60" s="98" t="e">
        <f t="shared" si="29"/>
        <v>#DIV/0!</v>
      </c>
      <c r="AC60" s="98" t="e">
        <f t="shared" si="29"/>
        <v>#DIV/0!</v>
      </c>
      <c r="AD60" s="98" t="e">
        <f t="shared" si="29"/>
        <v>#DIV/0!</v>
      </c>
      <c r="AE60" s="141">
        <f t="shared" si="29"/>
        <v>74.990111054297287</v>
      </c>
    </row>
    <row r="61" spans="2:31" x14ac:dyDescent="0.25">
      <c r="B61" s="143" t="s">
        <v>14</v>
      </c>
      <c r="C61" s="142">
        <f t="shared" si="28"/>
        <v>92.337180496346193</v>
      </c>
      <c r="D61" s="142">
        <f t="shared" si="28"/>
        <v>92.537361546861163</v>
      </c>
      <c r="E61" s="142">
        <f t="shared" si="28"/>
        <v>94.099634813141918</v>
      </c>
      <c r="F61" s="142">
        <f t="shared" si="28"/>
        <v>91.324420217381771</v>
      </c>
      <c r="G61" s="142" t="e">
        <f t="shared" si="28"/>
        <v>#DIV/0!</v>
      </c>
      <c r="H61" s="142" t="e">
        <f t="shared" si="28"/>
        <v>#DIV/0!</v>
      </c>
      <c r="I61" s="142" t="e">
        <f t="shared" si="28"/>
        <v>#DIV/0!</v>
      </c>
      <c r="J61" s="142" t="e">
        <f t="shared" si="28"/>
        <v>#DIV/0!</v>
      </c>
      <c r="K61" s="142" t="e">
        <f t="shared" si="28"/>
        <v>#DIV/0!</v>
      </c>
      <c r="L61" s="142" t="e">
        <f t="shared" si="28"/>
        <v>#DIV/0!</v>
      </c>
      <c r="M61" s="142" t="e">
        <f t="shared" si="28"/>
        <v>#DIV/0!</v>
      </c>
      <c r="N61" s="142" t="e">
        <f t="shared" si="28"/>
        <v>#DIV/0!</v>
      </c>
      <c r="O61" s="143">
        <f t="shared" si="28"/>
        <v>92.601392468042292</v>
      </c>
      <c r="R61" s="143" t="s">
        <v>14</v>
      </c>
      <c r="S61" s="142">
        <f t="shared" si="29"/>
        <v>80.333347031821219</v>
      </c>
      <c r="T61" s="142">
        <f t="shared" si="29"/>
        <v>80.507504545769194</v>
      </c>
      <c r="U61" s="142">
        <f t="shared" si="29"/>
        <v>81.866682287433477</v>
      </c>
      <c r="V61" s="142">
        <f t="shared" si="29"/>
        <v>79.452245589122143</v>
      </c>
      <c r="W61" s="142" t="e">
        <f t="shared" si="29"/>
        <v>#DIV/0!</v>
      </c>
      <c r="X61" s="142" t="e">
        <f t="shared" si="29"/>
        <v>#DIV/0!</v>
      </c>
      <c r="Y61" s="142" t="e">
        <f t="shared" si="29"/>
        <v>#DIV/0!</v>
      </c>
      <c r="Z61" s="142" t="e">
        <f t="shared" si="29"/>
        <v>#DIV/0!</v>
      </c>
      <c r="AA61" s="142" t="e">
        <f t="shared" si="29"/>
        <v>#DIV/0!</v>
      </c>
      <c r="AB61" s="142" t="e">
        <f t="shared" si="29"/>
        <v>#DIV/0!</v>
      </c>
      <c r="AC61" s="142" t="e">
        <f t="shared" si="29"/>
        <v>#DIV/0!</v>
      </c>
      <c r="AD61" s="142" t="e">
        <f t="shared" si="29"/>
        <v>#DIV/0!</v>
      </c>
      <c r="AE61" s="143">
        <f t="shared" si="29"/>
        <v>80.563211447196821</v>
      </c>
    </row>
    <row r="62" spans="2:31" x14ac:dyDescent="0.25">
      <c r="AE62" s="95">
        <f>+AE61/0.87</f>
        <v>92.60139246804232</v>
      </c>
    </row>
    <row r="63" spans="2:31" x14ac:dyDescent="0.25">
      <c r="B63" s="145" t="s">
        <v>82</v>
      </c>
      <c r="R63" s="145" t="s">
        <v>82</v>
      </c>
    </row>
    <row r="65" spans="2:31" x14ac:dyDescent="0.25">
      <c r="B65" s="143" t="s">
        <v>81</v>
      </c>
      <c r="C65" s="146" t="s">
        <v>45</v>
      </c>
      <c r="D65" s="146" t="s">
        <v>46</v>
      </c>
      <c r="E65" s="146" t="s">
        <v>47</v>
      </c>
      <c r="F65" s="146" t="s">
        <v>48</v>
      </c>
      <c r="G65" s="146" t="s">
        <v>49</v>
      </c>
      <c r="H65" s="146" t="s">
        <v>50</v>
      </c>
      <c r="I65" s="146" t="s">
        <v>51</v>
      </c>
      <c r="J65" s="146" t="s">
        <v>52</v>
      </c>
      <c r="K65" s="146" t="s">
        <v>53</v>
      </c>
      <c r="L65" s="146" t="s">
        <v>54</v>
      </c>
      <c r="M65" s="146" t="s">
        <v>55</v>
      </c>
      <c r="N65" s="146" t="s">
        <v>56</v>
      </c>
      <c r="O65" s="147" t="s">
        <v>14</v>
      </c>
      <c r="R65" s="143" t="s">
        <v>81</v>
      </c>
      <c r="S65" s="146" t="s">
        <v>45</v>
      </c>
      <c r="T65" s="146" t="s">
        <v>46</v>
      </c>
      <c r="U65" s="146" t="s">
        <v>47</v>
      </c>
      <c r="V65" s="146" t="s">
        <v>48</v>
      </c>
      <c r="W65" s="146" t="s">
        <v>49</v>
      </c>
      <c r="X65" s="146" t="s">
        <v>50</v>
      </c>
      <c r="Y65" s="146" t="s">
        <v>51</v>
      </c>
      <c r="Z65" s="146" t="s">
        <v>52</v>
      </c>
      <c r="AA65" s="146" t="s">
        <v>53</v>
      </c>
      <c r="AB65" s="146" t="s">
        <v>54</v>
      </c>
      <c r="AC65" s="146" t="s">
        <v>55</v>
      </c>
      <c r="AD65" s="146" t="s">
        <v>56</v>
      </c>
      <c r="AE65" s="147" t="s">
        <v>14</v>
      </c>
    </row>
    <row r="66" spans="2:31" x14ac:dyDescent="0.25">
      <c r="B66" s="148" t="s">
        <v>17</v>
      </c>
      <c r="C66" s="98">
        <f t="shared" ref="C66:O72" si="31">+C44/C20*100</f>
        <v>13.323611002484792</v>
      </c>
      <c r="D66" s="98">
        <f t="shared" si="31"/>
        <v>13.477226986031646</v>
      </c>
      <c r="E66" s="98">
        <f t="shared" si="31"/>
        <v>13.484541044479975</v>
      </c>
      <c r="F66" s="98">
        <f t="shared" si="31"/>
        <v>13.240539185895273</v>
      </c>
      <c r="G66" s="98" t="e">
        <f t="shared" si="31"/>
        <v>#DIV/0!</v>
      </c>
      <c r="H66" s="98" t="e">
        <f t="shared" si="31"/>
        <v>#DIV/0!</v>
      </c>
      <c r="I66" s="98" t="e">
        <f t="shared" si="31"/>
        <v>#DIV/0!</v>
      </c>
      <c r="J66" s="98" t="e">
        <f t="shared" si="31"/>
        <v>#DIV/0!</v>
      </c>
      <c r="K66" s="98" t="e">
        <f t="shared" si="31"/>
        <v>#DIV/0!</v>
      </c>
      <c r="L66" s="98" t="e">
        <f t="shared" si="31"/>
        <v>#DIV/0!</v>
      </c>
      <c r="M66" s="98" t="e">
        <f t="shared" si="31"/>
        <v>#DIV/0!</v>
      </c>
      <c r="N66" s="98" t="e">
        <f t="shared" si="31"/>
        <v>#DIV/0!</v>
      </c>
      <c r="O66" s="141">
        <f t="shared" si="31"/>
        <v>13.390219537777851</v>
      </c>
      <c r="R66" s="148" t="str">
        <f>+B66</f>
        <v>Residencial</v>
      </c>
      <c r="S66" s="98">
        <f t="shared" ref="S66:AE72" si="32">+S44/S20*100</f>
        <v>11.59154157216177</v>
      </c>
      <c r="T66" s="98">
        <f t="shared" si="32"/>
        <v>11.72518747784753</v>
      </c>
      <c r="U66" s="98">
        <f t="shared" si="32"/>
        <v>11.731550708697579</v>
      </c>
      <c r="V66" s="98">
        <f t="shared" si="32"/>
        <v>11.519269091728887</v>
      </c>
      <c r="W66" s="98" t="e">
        <f t="shared" si="32"/>
        <v>#DIV/0!</v>
      </c>
      <c r="X66" s="98" t="e">
        <f t="shared" si="32"/>
        <v>#DIV/0!</v>
      </c>
      <c r="Y66" s="98" t="e">
        <f t="shared" si="32"/>
        <v>#DIV/0!</v>
      </c>
      <c r="Z66" s="98" t="e">
        <f t="shared" si="32"/>
        <v>#DIV/0!</v>
      </c>
      <c r="AA66" s="98" t="e">
        <f t="shared" si="32"/>
        <v>#DIV/0!</v>
      </c>
      <c r="AB66" s="98" t="e">
        <f t="shared" si="32"/>
        <v>#DIV/0!</v>
      </c>
      <c r="AC66" s="98" t="e">
        <f t="shared" si="32"/>
        <v>#DIV/0!</v>
      </c>
      <c r="AD66" s="98" t="e">
        <f t="shared" si="32"/>
        <v>#DIV/0!</v>
      </c>
      <c r="AE66" s="141">
        <f t="shared" si="32"/>
        <v>11.64949099786673</v>
      </c>
    </row>
    <row r="67" spans="2:31" x14ac:dyDescent="0.25">
      <c r="B67" s="148" t="s">
        <v>18</v>
      </c>
      <c r="C67" s="98">
        <f t="shared" si="31"/>
        <v>16.156207966216844</v>
      </c>
      <c r="D67" s="98">
        <f t="shared" si="31"/>
        <v>16.11263074616522</v>
      </c>
      <c r="E67" s="98">
        <f t="shared" si="31"/>
        <v>16.363988626364602</v>
      </c>
      <c r="F67" s="98">
        <f t="shared" si="31"/>
        <v>16.743207779386946</v>
      </c>
      <c r="G67" s="98" t="e">
        <f t="shared" si="31"/>
        <v>#DIV/0!</v>
      </c>
      <c r="H67" s="98" t="e">
        <f t="shared" si="31"/>
        <v>#DIV/0!</v>
      </c>
      <c r="I67" s="98" t="e">
        <f t="shared" si="31"/>
        <v>#DIV/0!</v>
      </c>
      <c r="J67" s="98" t="e">
        <f t="shared" si="31"/>
        <v>#DIV/0!</v>
      </c>
      <c r="K67" s="98" t="e">
        <f t="shared" si="31"/>
        <v>#DIV/0!</v>
      </c>
      <c r="L67" s="98" t="e">
        <f t="shared" si="31"/>
        <v>#DIV/0!</v>
      </c>
      <c r="M67" s="98" t="e">
        <f t="shared" si="31"/>
        <v>#DIV/0!</v>
      </c>
      <c r="N67" s="98" t="e">
        <f t="shared" si="31"/>
        <v>#DIV/0!</v>
      </c>
      <c r="O67" s="141">
        <f t="shared" si="31"/>
        <v>16.330930355396369</v>
      </c>
      <c r="R67" s="148" t="str">
        <f t="shared" ref="R67:R71" si="33">+B67</f>
        <v>General</v>
      </c>
      <c r="S67" s="98">
        <f t="shared" si="32"/>
        <v>14.055900930608653</v>
      </c>
      <c r="T67" s="98">
        <f t="shared" si="32"/>
        <v>14.017988749163743</v>
      </c>
      <c r="U67" s="98">
        <f t="shared" si="32"/>
        <v>14.236670104937204</v>
      </c>
      <c r="V67" s="98">
        <f t="shared" si="32"/>
        <v>14.566590768066639</v>
      </c>
      <c r="W67" s="98" t="e">
        <f t="shared" si="32"/>
        <v>#DIV/0!</v>
      </c>
      <c r="X67" s="98" t="e">
        <f t="shared" si="32"/>
        <v>#DIV/0!</v>
      </c>
      <c r="Y67" s="98" t="e">
        <f t="shared" si="32"/>
        <v>#DIV/0!</v>
      </c>
      <c r="Z67" s="98" t="e">
        <f t="shared" si="32"/>
        <v>#DIV/0!</v>
      </c>
      <c r="AA67" s="98" t="e">
        <f t="shared" si="32"/>
        <v>#DIV/0!</v>
      </c>
      <c r="AB67" s="98" t="e">
        <f t="shared" si="32"/>
        <v>#DIV/0!</v>
      </c>
      <c r="AC67" s="98" t="e">
        <f t="shared" si="32"/>
        <v>#DIV/0!</v>
      </c>
      <c r="AD67" s="98" t="e">
        <f t="shared" si="32"/>
        <v>#DIV/0!</v>
      </c>
      <c r="AE67" s="141">
        <f t="shared" si="32"/>
        <v>14.207909409194844</v>
      </c>
    </row>
    <row r="68" spans="2:31" x14ac:dyDescent="0.25">
      <c r="B68" s="148" t="s">
        <v>19</v>
      </c>
      <c r="C68" s="98">
        <f t="shared" si="31"/>
        <v>9.2965489063307825</v>
      </c>
      <c r="D68" s="98">
        <f t="shared" si="31"/>
        <v>9.1775822486952681</v>
      </c>
      <c r="E68" s="98">
        <f t="shared" si="31"/>
        <v>9.7307062275978886</v>
      </c>
      <c r="F68" s="98">
        <f t="shared" si="31"/>
        <v>9.1843683917395289</v>
      </c>
      <c r="G68" s="98" t="e">
        <f t="shared" si="31"/>
        <v>#DIV/0!</v>
      </c>
      <c r="H68" s="98" t="e">
        <f t="shared" si="31"/>
        <v>#DIV/0!</v>
      </c>
      <c r="I68" s="98" t="e">
        <f t="shared" si="31"/>
        <v>#DIV/0!</v>
      </c>
      <c r="J68" s="98" t="e">
        <f t="shared" si="31"/>
        <v>#DIV/0!</v>
      </c>
      <c r="K68" s="98" t="e">
        <f t="shared" si="31"/>
        <v>#DIV/0!</v>
      </c>
      <c r="L68" s="98" t="e">
        <f t="shared" si="31"/>
        <v>#DIV/0!</v>
      </c>
      <c r="M68" s="98" t="e">
        <f t="shared" si="31"/>
        <v>#DIV/0!</v>
      </c>
      <c r="N68" s="98" t="e">
        <f t="shared" si="31"/>
        <v>#DIV/0!</v>
      </c>
      <c r="O68" s="141">
        <f t="shared" si="31"/>
        <v>9.3393989954593302</v>
      </c>
      <c r="P68" s="98"/>
      <c r="Q68" s="98"/>
      <c r="R68" s="148" t="str">
        <f t="shared" si="33"/>
        <v>Industrial</v>
      </c>
      <c r="S68" s="98">
        <f t="shared" si="32"/>
        <v>8.0879975485077811</v>
      </c>
      <c r="T68" s="98">
        <f t="shared" si="32"/>
        <v>7.9844965563648822</v>
      </c>
      <c r="U68" s="98">
        <f t="shared" si="32"/>
        <v>8.4657144180101653</v>
      </c>
      <c r="V68" s="98">
        <f t="shared" si="32"/>
        <v>7.9904005008133909</v>
      </c>
      <c r="W68" s="98" t="e">
        <f t="shared" si="32"/>
        <v>#DIV/0!</v>
      </c>
      <c r="X68" s="98" t="e">
        <f t="shared" si="32"/>
        <v>#DIV/0!</v>
      </c>
      <c r="Y68" s="98" t="e">
        <f t="shared" si="32"/>
        <v>#DIV/0!</v>
      </c>
      <c r="Z68" s="98" t="e">
        <f t="shared" si="32"/>
        <v>#DIV/0!</v>
      </c>
      <c r="AA68" s="98" t="e">
        <f t="shared" si="32"/>
        <v>#DIV/0!</v>
      </c>
      <c r="AB68" s="98" t="e">
        <f t="shared" si="32"/>
        <v>#DIV/0!</v>
      </c>
      <c r="AC68" s="98" t="e">
        <f t="shared" si="32"/>
        <v>#DIV/0!</v>
      </c>
      <c r="AD68" s="98" t="e">
        <f t="shared" si="32"/>
        <v>#DIV/0!</v>
      </c>
      <c r="AE68" s="141">
        <f t="shared" si="32"/>
        <v>8.1252771260496175</v>
      </c>
    </row>
    <row r="69" spans="2:31" x14ac:dyDescent="0.25">
      <c r="B69" s="148" t="s">
        <v>91</v>
      </c>
      <c r="C69" s="98" t="e">
        <f t="shared" si="31"/>
        <v>#DIV/0!</v>
      </c>
      <c r="D69" s="98" t="e">
        <f t="shared" si="31"/>
        <v>#DIV/0!</v>
      </c>
      <c r="E69" s="98" t="e">
        <f t="shared" si="31"/>
        <v>#DIV/0!</v>
      </c>
      <c r="F69" s="98" t="e">
        <f t="shared" si="31"/>
        <v>#DIV/0!</v>
      </c>
      <c r="G69" s="98" t="e">
        <f t="shared" si="31"/>
        <v>#DIV/0!</v>
      </c>
      <c r="H69" s="98" t="e">
        <f t="shared" si="31"/>
        <v>#DIV/0!</v>
      </c>
      <c r="I69" s="98" t="e">
        <f t="shared" si="31"/>
        <v>#DIV/0!</v>
      </c>
      <c r="J69" s="98" t="e">
        <f t="shared" si="31"/>
        <v>#DIV/0!</v>
      </c>
      <c r="K69" s="98" t="e">
        <f t="shared" si="31"/>
        <v>#DIV/0!</v>
      </c>
      <c r="L69" s="98" t="e">
        <f t="shared" si="31"/>
        <v>#DIV/0!</v>
      </c>
      <c r="M69" s="98" t="e">
        <f t="shared" si="31"/>
        <v>#DIV/0!</v>
      </c>
      <c r="N69" s="98" t="e">
        <f t="shared" si="31"/>
        <v>#DIV/0!</v>
      </c>
      <c r="O69" s="141" t="e">
        <f t="shared" si="31"/>
        <v>#DIV/0!</v>
      </c>
      <c r="P69" s="98"/>
      <c r="Q69" s="98"/>
      <c r="R69" s="148" t="str">
        <f t="shared" si="33"/>
        <v>Minería</v>
      </c>
      <c r="S69" s="98" t="e">
        <f t="shared" si="32"/>
        <v>#DIV/0!</v>
      </c>
      <c r="T69" s="98" t="e">
        <f t="shared" si="32"/>
        <v>#DIV/0!</v>
      </c>
      <c r="U69" s="98" t="e">
        <f t="shared" si="32"/>
        <v>#DIV/0!</v>
      </c>
      <c r="V69" s="98" t="e">
        <f t="shared" si="32"/>
        <v>#DIV/0!</v>
      </c>
      <c r="W69" s="98" t="e">
        <f t="shared" si="32"/>
        <v>#DIV/0!</v>
      </c>
      <c r="X69" s="98" t="e">
        <f t="shared" si="32"/>
        <v>#DIV/0!</v>
      </c>
      <c r="Y69" s="98" t="e">
        <f t="shared" si="32"/>
        <v>#DIV/0!</v>
      </c>
      <c r="Z69" s="98" t="e">
        <f t="shared" si="32"/>
        <v>#DIV/0!</v>
      </c>
      <c r="AA69" s="98" t="e">
        <f t="shared" si="32"/>
        <v>#DIV/0!</v>
      </c>
      <c r="AB69" s="98" t="e">
        <f t="shared" si="32"/>
        <v>#DIV/0!</v>
      </c>
      <c r="AC69" s="98" t="e">
        <f t="shared" si="32"/>
        <v>#DIV/0!</v>
      </c>
      <c r="AD69" s="98" t="e">
        <f t="shared" si="32"/>
        <v>#DIV/0!</v>
      </c>
      <c r="AE69" s="141" t="e">
        <f t="shared" si="32"/>
        <v>#DIV/0!</v>
      </c>
    </row>
    <row r="70" spans="2:31" x14ac:dyDescent="0.25">
      <c r="B70" s="148" t="s">
        <v>21</v>
      </c>
      <c r="C70" s="98">
        <f t="shared" si="31"/>
        <v>16.900220971363602</v>
      </c>
      <c r="D70" s="98">
        <f t="shared" si="31"/>
        <v>17.083070888467468</v>
      </c>
      <c r="E70" s="98">
        <f t="shared" si="31"/>
        <v>17.27236732764419</v>
      </c>
      <c r="F70" s="98">
        <f t="shared" si="31"/>
        <v>17.507553780228424</v>
      </c>
      <c r="G70" s="98" t="e">
        <f t="shared" si="31"/>
        <v>#DIV/0!</v>
      </c>
      <c r="H70" s="98" t="e">
        <f t="shared" si="31"/>
        <v>#DIV/0!</v>
      </c>
      <c r="I70" s="98" t="e">
        <f t="shared" si="31"/>
        <v>#DIV/0!</v>
      </c>
      <c r="J70" s="98" t="e">
        <f t="shared" si="31"/>
        <v>#DIV/0!</v>
      </c>
      <c r="K70" s="98" t="e">
        <f t="shared" si="31"/>
        <v>#DIV/0!</v>
      </c>
      <c r="L70" s="98" t="e">
        <f t="shared" si="31"/>
        <v>#DIV/0!</v>
      </c>
      <c r="M70" s="98" t="e">
        <f t="shared" si="31"/>
        <v>#DIV/0!</v>
      </c>
      <c r="N70" s="98" t="e">
        <f t="shared" si="31"/>
        <v>#DIV/0!</v>
      </c>
      <c r="O70" s="141">
        <f t="shared" si="31"/>
        <v>17.191210641418731</v>
      </c>
      <c r="P70" s="98"/>
      <c r="Q70" s="98"/>
      <c r="R70" s="148" t="str">
        <f t="shared" si="33"/>
        <v>Alumbrado Público</v>
      </c>
      <c r="S70" s="98">
        <f t="shared" si="32"/>
        <v>14.703192245086335</v>
      </c>
      <c r="T70" s="98">
        <f t="shared" si="32"/>
        <v>14.862271672966692</v>
      </c>
      <c r="U70" s="98">
        <f t="shared" si="32"/>
        <v>15.026959575050444</v>
      </c>
      <c r="V70" s="98">
        <f t="shared" si="32"/>
        <v>15.231571788798728</v>
      </c>
      <c r="W70" s="98" t="e">
        <f t="shared" si="32"/>
        <v>#DIV/0!</v>
      </c>
      <c r="X70" s="98" t="e">
        <f t="shared" si="32"/>
        <v>#DIV/0!</v>
      </c>
      <c r="Y70" s="98" t="e">
        <f t="shared" si="32"/>
        <v>#DIV/0!</v>
      </c>
      <c r="Z70" s="98" t="e">
        <f t="shared" si="32"/>
        <v>#DIV/0!</v>
      </c>
      <c r="AA70" s="98" t="e">
        <f t="shared" si="32"/>
        <v>#DIV/0!</v>
      </c>
      <c r="AB70" s="98" t="e">
        <f t="shared" si="32"/>
        <v>#DIV/0!</v>
      </c>
      <c r="AC70" s="98" t="e">
        <f t="shared" si="32"/>
        <v>#DIV/0!</v>
      </c>
      <c r="AD70" s="98" t="e">
        <f t="shared" si="32"/>
        <v>#DIV/0!</v>
      </c>
      <c r="AE70" s="141">
        <f t="shared" si="32"/>
        <v>14.956353258034296</v>
      </c>
    </row>
    <row r="71" spans="2:31" x14ac:dyDescent="0.25">
      <c r="B71" s="148" t="s">
        <v>22</v>
      </c>
      <c r="C71" s="98">
        <f t="shared" si="31"/>
        <v>10.949735646306806</v>
      </c>
      <c r="D71" s="98">
        <f t="shared" si="31"/>
        <v>11.280241149986105</v>
      </c>
      <c r="E71" s="98">
        <f t="shared" si="31"/>
        <v>11.602253090123751</v>
      </c>
      <c r="F71" s="98">
        <f t="shared" si="31"/>
        <v>18.370248439848954</v>
      </c>
      <c r="G71" s="98" t="e">
        <f t="shared" si="31"/>
        <v>#DIV/0!</v>
      </c>
      <c r="H71" s="98" t="e">
        <f t="shared" si="31"/>
        <v>#DIV/0!</v>
      </c>
      <c r="I71" s="98" t="e">
        <f t="shared" si="31"/>
        <v>#DIV/0!</v>
      </c>
      <c r="J71" s="98" t="e">
        <f t="shared" si="31"/>
        <v>#DIV/0!</v>
      </c>
      <c r="K71" s="98" t="e">
        <f t="shared" si="31"/>
        <v>#DIV/0!</v>
      </c>
      <c r="L71" s="98" t="e">
        <f t="shared" si="31"/>
        <v>#DIV/0!</v>
      </c>
      <c r="M71" s="98" t="e">
        <f t="shared" si="31"/>
        <v>#DIV/0!</v>
      </c>
      <c r="N71" s="98" t="e">
        <f t="shared" si="31"/>
        <v>#DIV/0!</v>
      </c>
      <c r="O71" s="141">
        <f t="shared" si="31"/>
        <v>12.384415222337381</v>
      </c>
      <c r="P71" s="98"/>
      <c r="Q71" s="98"/>
      <c r="R71" s="148" t="str">
        <f t="shared" si="33"/>
        <v>Otros</v>
      </c>
      <c r="S71" s="98">
        <f t="shared" si="32"/>
        <v>9.5262700122869202</v>
      </c>
      <c r="T71" s="98">
        <f t="shared" si="32"/>
        <v>9.8138098004879097</v>
      </c>
      <c r="U71" s="98">
        <f t="shared" si="32"/>
        <v>10.093960188407664</v>
      </c>
      <c r="V71" s="98">
        <f t="shared" si="32"/>
        <v>15.982116142668589</v>
      </c>
      <c r="W71" s="98" t="e">
        <f t="shared" si="32"/>
        <v>#DIV/0!</v>
      </c>
      <c r="X71" s="98" t="e">
        <f t="shared" si="32"/>
        <v>#DIV/0!</v>
      </c>
      <c r="Y71" s="98" t="e">
        <f t="shared" si="32"/>
        <v>#DIV/0!</v>
      </c>
      <c r="Z71" s="98" t="e">
        <f t="shared" si="32"/>
        <v>#DIV/0!</v>
      </c>
      <c r="AA71" s="98" t="e">
        <f t="shared" si="32"/>
        <v>#DIV/0!</v>
      </c>
      <c r="AB71" s="98" t="e">
        <f t="shared" si="32"/>
        <v>#DIV/0!</v>
      </c>
      <c r="AC71" s="98" t="e">
        <f t="shared" si="32"/>
        <v>#DIV/0!</v>
      </c>
      <c r="AD71" s="98" t="e">
        <f t="shared" si="32"/>
        <v>#DIV/0!</v>
      </c>
      <c r="AE71" s="141">
        <f t="shared" si="32"/>
        <v>10.77444124343352</v>
      </c>
    </row>
    <row r="72" spans="2:31" x14ac:dyDescent="0.25">
      <c r="B72" s="143" t="s">
        <v>14</v>
      </c>
      <c r="C72" s="149">
        <f t="shared" si="31"/>
        <v>13.266836278210665</v>
      </c>
      <c r="D72" s="149">
        <f t="shared" si="31"/>
        <v>13.29559792339959</v>
      </c>
      <c r="E72" s="149">
        <f t="shared" si="31"/>
        <v>13.520062473152574</v>
      </c>
      <c r="F72" s="149">
        <f t="shared" si="31"/>
        <v>13.121324743876691</v>
      </c>
      <c r="G72" s="149" t="e">
        <f t="shared" si="31"/>
        <v>#DIV/0!</v>
      </c>
      <c r="H72" s="149" t="e">
        <f t="shared" si="31"/>
        <v>#DIV/0!</v>
      </c>
      <c r="I72" s="149" t="e">
        <f t="shared" si="31"/>
        <v>#DIV/0!</v>
      </c>
      <c r="J72" s="149" t="e">
        <f t="shared" si="31"/>
        <v>#DIV/0!</v>
      </c>
      <c r="K72" s="149" t="e">
        <f t="shared" si="31"/>
        <v>#DIV/0!</v>
      </c>
      <c r="L72" s="149" t="e">
        <f t="shared" si="31"/>
        <v>#DIV/0!</v>
      </c>
      <c r="M72" s="149" t="e">
        <f t="shared" si="31"/>
        <v>#DIV/0!</v>
      </c>
      <c r="N72" s="149" t="e">
        <f t="shared" si="31"/>
        <v>#DIV/0!</v>
      </c>
      <c r="O72" s="143">
        <f t="shared" si="31"/>
        <v>13.304797768396881</v>
      </c>
      <c r="P72" s="98"/>
      <c r="Q72" s="98"/>
      <c r="R72" s="143" t="s">
        <v>14</v>
      </c>
      <c r="S72" s="149">
        <f t="shared" si="32"/>
        <v>11.542147562043274</v>
      </c>
      <c r="T72" s="149">
        <f t="shared" si="32"/>
        <v>11.567170193357645</v>
      </c>
      <c r="U72" s="149">
        <f t="shared" si="32"/>
        <v>11.76245435164274</v>
      </c>
      <c r="V72" s="149">
        <f t="shared" si="32"/>
        <v>11.41555252717272</v>
      </c>
      <c r="W72" s="149" t="e">
        <f t="shared" si="32"/>
        <v>#DIV/0!</v>
      </c>
      <c r="X72" s="149" t="e">
        <f t="shared" si="32"/>
        <v>#DIV/0!</v>
      </c>
      <c r="Y72" s="149" t="e">
        <f t="shared" si="32"/>
        <v>#DIV/0!</v>
      </c>
      <c r="Z72" s="149" t="e">
        <f t="shared" si="32"/>
        <v>#DIV/0!</v>
      </c>
      <c r="AA72" s="149" t="e">
        <f t="shared" si="32"/>
        <v>#DIV/0!</v>
      </c>
      <c r="AB72" s="149" t="e">
        <f t="shared" si="32"/>
        <v>#DIV/0!</v>
      </c>
      <c r="AC72" s="149" t="e">
        <f t="shared" si="32"/>
        <v>#DIV/0!</v>
      </c>
      <c r="AD72" s="149" t="e">
        <f t="shared" si="32"/>
        <v>#DIV/0!</v>
      </c>
      <c r="AE72" s="143">
        <f t="shared" si="32"/>
        <v>11.575174058505288</v>
      </c>
    </row>
    <row r="73" spans="2:31" x14ac:dyDescent="0.25">
      <c r="P73" s="98"/>
      <c r="Q73" s="98"/>
    </row>
    <row r="74" spans="2:31" x14ac:dyDescent="0.25">
      <c r="P74" s="98"/>
      <c r="Q74" s="98"/>
    </row>
    <row r="75" spans="2:31" x14ac:dyDescent="0.25">
      <c r="B75" s="150" t="s">
        <v>37</v>
      </c>
      <c r="C75" s="151">
        <v>6.96</v>
      </c>
      <c r="D75" s="151">
        <v>6.96</v>
      </c>
      <c r="E75" s="151">
        <v>6.96</v>
      </c>
      <c r="F75" s="151">
        <v>6.96</v>
      </c>
      <c r="G75" s="151">
        <v>6.96</v>
      </c>
      <c r="H75" s="151">
        <v>6.96</v>
      </c>
      <c r="I75" s="151">
        <v>6.96</v>
      </c>
      <c r="J75" s="151">
        <v>6.96</v>
      </c>
      <c r="K75" s="118">
        <v>6.96</v>
      </c>
      <c r="L75" s="118">
        <v>6.96</v>
      </c>
      <c r="M75" s="118">
        <v>6.96</v>
      </c>
      <c r="N75" s="118">
        <v>6.96</v>
      </c>
      <c r="R75" s="150" t="s">
        <v>37</v>
      </c>
      <c r="S75" s="118">
        <f>+C75</f>
        <v>6.96</v>
      </c>
      <c r="T75" s="118">
        <f t="shared" ref="T75:AD75" si="34">+D75</f>
        <v>6.96</v>
      </c>
      <c r="U75" s="118">
        <f t="shared" si="34"/>
        <v>6.96</v>
      </c>
      <c r="V75" s="118">
        <f t="shared" si="34"/>
        <v>6.96</v>
      </c>
      <c r="W75" s="118">
        <f t="shared" si="34"/>
        <v>6.96</v>
      </c>
      <c r="X75" s="118">
        <f t="shared" si="34"/>
        <v>6.96</v>
      </c>
      <c r="Y75" s="118">
        <f t="shared" si="34"/>
        <v>6.96</v>
      </c>
      <c r="Z75" s="118">
        <f t="shared" si="34"/>
        <v>6.96</v>
      </c>
      <c r="AA75" s="118">
        <f t="shared" si="34"/>
        <v>6.96</v>
      </c>
      <c r="AB75" s="118">
        <f t="shared" si="34"/>
        <v>6.96</v>
      </c>
      <c r="AC75" s="118">
        <f t="shared" si="34"/>
        <v>6.96</v>
      </c>
      <c r="AD75" s="118">
        <f t="shared" si="34"/>
        <v>6.96</v>
      </c>
    </row>
    <row r="76" spans="2:31" x14ac:dyDescent="0.25">
      <c r="B76" s="152"/>
      <c r="F76" s="98"/>
      <c r="G76" s="98"/>
      <c r="P76" s="98"/>
      <c r="Q76" s="98"/>
      <c r="R76" s="98"/>
      <c r="S76" s="98"/>
    </row>
    <row r="77" spans="2:31" x14ac:dyDescent="0.25">
      <c r="B77" s="98"/>
      <c r="F77" s="98"/>
      <c r="G77" s="98"/>
      <c r="P77" s="98"/>
      <c r="Q77" s="98"/>
      <c r="R77" s="98"/>
      <c r="S77" s="98"/>
    </row>
  </sheetData>
  <mergeCells count="1">
    <mergeCell ref="R3:U3"/>
  </mergeCells>
  <conditionalFormatting sqref="F29:N77 F1:N15 F17:N27">
    <cfRule type="containsText" dxfId="89" priority="4" stopIfTrue="1" operator="containsText" text="*">
      <formula>NOT(ISERROR(SEARCH("*",F1)))</formula>
    </cfRule>
  </conditionalFormatting>
  <conditionalFormatting sqref="I75">
    <cfRule type="containsText" dxfId="88" priority="3" stopIfTrue="1" operator="containsText" text="*">
      <formula>NOT(ISERROR(SEARCH("*",I75)))</formula>
    </cfRule>
  </conditionalFormatting>
  <conditionalFormatting sqref="J75">
    <cfRule type="containsText" dxfId="87" priority="2" stopIfTrue="1" operator="containsText" text="*">
      <formula>NOT(ISERROR(SEARCH("*",J75)))</formula>
    </cfRule>
  </conditionalFormatting>
  <conditionalFormatting sqref="C28:O28 C1:N15 C29:N1048576 C17:N27">
    <cfRule type="containsText" dxfId="86" priority="1" operator="containsText" text="*">
      <formula>NOT(ISERROR(SEARCH("*",C1)))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B1:AE77"/>
  <sheetViews>
    <sheetView showGridLines="0" topLeftCell="B1" zoomScale="70" zoomScaleNormal="70" workbookViewId="0">
      <selection activeCell="C9" sqref="C9:E12"/>
    </sheetView>
  </sheetViews>
  <sheetFormatPr baseColWidth="10" defaultRowHeight="15.75" x14ac:dyDescent="0.25"/>
  <cols>
    <col min="1" max="1" width="3.140625" style="95" customWidth="1"/>
    <col min="2" max="2" width="24.85546875" style="95" customWidth="1"/>
    <col min="3" max="9" width="13.28515625" style="95" bestFit="1" customWidth="1"/>
    <col min="10" max="11" width="12.42578125" style="95" bestFit="1" customWidth="1"/>
    <col min="12" max="12" width="16" style="95" customWidth="1"/>
    <col min="13" max="14" width="12.42578125" style="95" bestFit="1" customWidth="1"/>
    <col min="15" max="15" width="13.5703125" style="95" bestFit="1" customWidth="1"/>
    <col min="16" max="16" width="5.140625" style="95" customWidth="1"/>
    <col min="17" max="17" width="5.5703125" style="95" customWidth="1"/>
    <col min="18" max="18" width="25.28515625" style="95" customWidth="1"/>
    <col min="19" max="30" width="11.7109375" style="95" customWidth="1"/>
    <col min="31" max="31" width="13.5703125" style="95" customWidth="1"/>
    <col min="32" max="36" width="9.7109375" style="95" customWidth="1"/>
    <col min="37" max="37" width="12.85546875" style="95" customWidth="1"/>
    <col min="38" max="38" width="10.42578125" style="95" customWidth="1"/>
    <col min="39" max="39" width="13" style="95" customWidth="1"/>
    <col min="40" max="40" width="12.140625" style="95" customWidth="1"/>
    <col min="41" max="41" width="10.85546875" style="95" customWidth="1"/>
    <col min="42" max="257" width="11.42578125" style="95"/>
    <col min="258" max="258" width="19.85546875" style="95" customWidth="1"/>
    <col min="259" max="270" width="11.7109375" style="95" customWidth="1"/>
    <col min="271" max="271" width="13.140625" style="95" bestFit="1" customWidth="1"/>
    <col min="272" max="272" width="5.140625" style="95" customWidth="1"/>
    <col min="273" max="273" width="5.5703125" style="95" customWidth="1"/>
    <col min="274" max="274" width="18.42578125" style="95" customWidth="1"/>
    <col min="275" max="286" width="11.7109375" style="95" customWidth="1"/>
    <col min="287" max="287" width="13.5703125" style="95" customWidth="1"/>
    <col min="288" max="292" width="9.7109375" style="95" customWidth="1"/>
    <col min="293" max="293" width="12.85546875" style="95" customWidth="1"/>
    <col min="294" max="294" width="10.42578125" style="95" customWidth="1"/>
    <col min="295" max="295" width="13" style="95" customWidth="1"/>
    <col min="296" max="296" width="12.140625" style="95" customWidth="1"/>
    <col min="297" max="297" width="10.85546875" style="95" customWidth="1"/>
    <col min="298" max="513" width="11.42578125" style="95"/>
    <col min="514" max="514" width="19.85546875" style="95" customWidth="1"/>
    <col min="515" max="526" width="11.7109375" style="95" customWidth="1"/>
    <col min="527" max="527" width="13.140625" style="95" bestFit="1" customWidth="1"/>
    <col min="528" max="528" width="5.140625" style="95" customWidth="1"/>
    <col min="529" max="529" width="5.5703125" style="95" customWidth="1"/>
    <col min="530" max="530" width="18.42578125" style="95" customWidth="1"/>
    <col min="531" max="542" width="11.7109375" style="95" customWidth="1"/>
    <col min="543" max="543" width="13.5703125" style="95" customWidth="1"/>
    <col min="544" max="548" width="9.7109375" style="95" customWidth="1"/>
    <col min="549" max="549" width="12.85546875" style="95" customWidth="1"/>
    <col min="550" max="550" width="10.42578125" style="95" customWidth="1"/>
    <col min="551" max="551" width="13" style="95" customWidth="1"/>
    <col min="552" max="552" width="12.140625" style="95" customWidth="1"/>
    <col min="553" max="553" width="10.85546875" style="95" customWidth="1"/>
    <col min="554" max="769" width="11.42578125" style="95"/>
    <col min="770" max="770" width="19.85546875" style="95" customWidth="1"/>
    <col min="771" max="782" width="11.7109375" style="95" customWidth="1"/>
    <col min="783" max="783" width="13.140625" style="95" bestFit="1" customWidth="1"/>
    <col min="784" max="784" width="5.140625" style="95" customWidth="1"/>
    <col min="785" max="785" width="5.5703125" style="95" customWidth="1"/>
    <col min="786" max="786" width="18.42578125" style="95" customWidth="1"/>
    <col min="787" max="798" width="11.7109375" style="95" customWidth="1"/>
    <col min="799" max="799" width="13.5703125" style="95" customWidth="1"/>
    <col min="800" max="804" width="9.7109375" style="95" customWidth="1"/>
    <col min="805" max="805" width="12.85546875" style="95" customWidth="1"/>
    <col min="806" max="806" width="10.42578125" style="95" customWidth="1"/>
    <col min="807" max="807" width="13" style="95" customWidth="1"/>
    <col min="808" max="808" width="12.140625" style="95" customWidth="1"/>
    <col min="809" max="809" width="10.85546875" style="95" customWidth="1"/>
    <col min="810" max="1025" width="11.42578125" style="95"/>
    <col min="1026" max="1026" width="19.85546875" style="95" customWidth="1"/>
    <col min="1027" max="1038" width="11.7109375" style="95" customWidth="1"/>
    <col min="1039" max="1039" width="13.140625" style="95" bestFit="1" customWidth="1"/>
    <col min="1040" max="1040" width="5.140625" style="95" customWidth="1"/>
    <col min="1041" max="1041" width="5.5703125" style="95" customWidth="1"/>
    <col min="1042" max="1042" width="18.42578125" style="95" customWidth="1"/>
    <col min="1043" max="1054" width="11.7109375" style="95" customWidth="1"/>
    <col min="1055" max="1055" width="13.5703125" style="95" customWidth="1"/>
    <col min="1056" max="1060" width="9.7109375" style="95" customWidth="1"/>
    <col min="1061" max="1061" width="12.85546875" style="95" customWidth="1"/>
    <col min="1062" max="1062" width="10.42578125" style="95" customWidth="1"/>
    <col min="1063" max="1063" width="13" style="95" customWidth="1"/>
    <col min="1064" max="1064" width="12.140625" style="95" customWidth="1"/>
    <col min="1065" max="1065" width="10.85546875" style="95" customWidth="1"/>
    <col min="1066" max="1281" width="11.42578125" style="95"/>
    <col min="1282" max="1282" width="19.85546875" style="95" customWidth="1"/>
    <col min="1283" max="1294" width="11.7109375" style="95" customWidth="1"/>
    <col min="1295" max="1295" width="13.140625" style="95" bestFit="1" customWidth="1"/>
    <col min="1296" max="1296" width="5.140625" style="95" customWidth="1"/>
    <col min="1297" max="1297" width="5.5703125" style="95" customWidth="1"/>
    <col min="1298" max="1298" width="18.42578125" style="95" customWidth="1"/>
    <col min="1299" max="1310" width="11.7109375" style="95" customWidth="1"/>
    <col min="1311" max="1311" width="13.5703125" style="95" customWidth="1"/>
    <col min="1312" max="1316" width="9.7109375" style="95" customWidth="1"/>
    <col min="1317" max="1317" width="12.85546875" style="95" customWidth="1"/>
    <col min="1318" max="1318" width="10.42578125" style="95" customWidth="1"/>
    <col min="1319" max="1319" width="13" style="95" customWidth="1"/>
    <col min="1320" max="1320" width="12.140625" style="95" customWidth="1"/>
    <col min="1321" max="1321" width="10.85546875" style="95" customWidth="1"/>
    <col min="1322" max="1537" width="11.42578125" style="95"/>
    <col min="1538" max="1538" width="19.85546875" style="95" customWidth="1"/>
    <col min="1539" max="1550" width="11.7109375" style="95" customWidth="1"/>
    <col min="1551" max="1551" width="13.140625" style="95" bestFit="1" customWidth="1"/>
    <col min="1552" max="1552" width="5.140625" style="95" customWidth="1"/>
    <col min="1553" max="1553" width="5.5703125" style="95" customWidth="1"/>
    <col min="1554" max="1554" width="18.42578125" style="95" customWidth="1"/>
    <col min="1555" max="1566" width="11.7109375" style="95" customWidth="1"/>
    <col min="1567" max="1567" width="13.5703125" style="95" customWidth="1"/>
    <col min="1568" max="1572" width="9.7109375" style="95" customWidth="1"/>
    <col min="1573" max="1573" width="12.85546875" style="95" customWidth="1"/>
    <col min="1574" max="1574" width="10.42578125" style="95" customWidth="1"/>
    <col min="1575" max="1575" width="13" style="95" customWidth="1"/>
    <col min="1576" max="1576" width="12.140625" style="95" customWidth="1"/>
    <col min="1577" max="1577" width="10.85546875" style="95" customWidth="1"/>
    <col min="1578" max="1793" width="11.42578125" style="95"/>
    <col min="1794" max="1794" width="19.85546875" style="95" customWidth="1"/>
    <col min="1795" max="1806" width="11.7109375" style="95" customWidth="1"/>
    <col min="1807" max="1807" width="13.140625" style="95" bestFit="1" customWidth="1"/>
    <col min="1808" max="1808" width="5.140625" style="95" customWidth="1"/>
    <col min="1809" max="1809" width="5.5703125" style="95" customWidth="1"/>
    <col min="1810" max="1810" width="18.42578125" style="95" customWidth="1"/>
    <col min="1811" max="1822" width="11.7109375" style="95" customWidth="1"/>
    <col min="1823" max="1823" width="13.5703125" style="95" customWidth="1"/>
    <col min="1824" max="1828" width="9.7109375" style="95" customWidth="1"/>
    <col min="1829" max="1829" width="12.85546875" style="95" customWidth="1"/>
    <col min="1830" max="1830" width="10.42578125" style="95" customWidth="1"/>
    <col min="1831" max="1831" width="13" style="95" customWidth="1"/>
    <col min="1832" max="1832" width="12.140625" style="95" customWidth="1"/>
    <col min="1833" max="1833" width="10.85546875" style="95" customWidth="1"/>
    <col min="1834" max="2049" width="11.42578125" style="95"/>
    <col min="2050" max="2050" width="19.85546875" style="95" customWidth="1"/>
    <col min="2051" max="2062" width="11.7109375" style="95" customWidth="1"/>
    <col min="2063" max="2063" width="13.140625" style="95" bestFit="1" customWidth="1"/>
    <col min="2064" max="2064" width="5.140625" style="95" customWidth="1"/>
    <col min="2065" max="2065" width="5.5703125" style="95" customWidth="1"/>
    <col min="2066" max="2066" width="18.42578125" style="95" customWidth="1"/>
    <col min="2067" max="2078" width="11.7109375" style="95" customWidth="1"/>
    <col min="2079" max="2079" width="13.5703125" style="95" customWidth="1"/>
    <col min="2080" max="2084" width="9.7109375" style="95" customWidth="1"/>
    <col min="2085" max="2085" width="12.85546875" style="95" customWidth="1"/>
    <col min="2086" max="2086" width="10.42578125" style="95" customWidth="1"/>
    <col min="2087" max="2087" width="13" style="95" customWidth="1"/>
    <col min="2088" max="2088" width="12.140625" style="95" customWidth="1"/>
    <col min="2089" max="2089" width="10.85546875" style="95" customWidth="1"/>
    <col min="2090" max="2305" width="11.42578125" style="95"/>
    <col min="2306" max="2306" width="19.85546875" style="95" customWidth="1"/>
    <col min="2307" max="2318" width="11.7109375" style="95" customWidth="1"/>
    <col min="2319" max="2319" width="13.140625" style="95" bestFit="1" customWidth="1"/>
    <col min="2320" max="2320" width="5.140625" style="95" customWidth="1"/>
    <col min="2321" max="2321" width="5.5703125" style="95" customWidth="1"/>
    <col min="2322" max="2322" width="18.42578125" style="95" customWidth="1"/>
    <col min="2323" max="2334" width="11.7109375" style="95" customWidth="1"/>
    <col min="2335" max="2335" width="13.5703125" style="95" customWidth="1"/>
    <col min="2336" max="2340" width="9.7109375" style="95" customWidth="1"/>
    <col min="2341" max="2341" width="12.85546875" style="95" customWidth="1"/>
    <col min="2342" max="2342" width="10.42578125" style="95" customWidth="1"/>
    <col min="2343" max="2343" width="13" style="95" customWidth="1"/>
    <col min="2344" max="2344" width="12.140625" style="95" customWidth="1"/>
    <col min="2345" max="2345" width="10.85546875" style="95" customWidth="1"/>
    <col min="2346" max="2561" width="11.42578125" style="95"/>
    <col min="2562" max="2562" width="19.85546875" style="95" customWidth="1"/>
    <col min="2563" max="2574" width="11.7109375" style="95" customWidth="1"/>
    <col min="2575" max="2575" width="13.140625" style="95" bestFit="1" customWidth="1"/>
    <col min="2576" max="2576" width="5.140625" style="95" customWidth="1"/>
    <col min="2577" max="2577" width="5.5703125" style="95" customWidth="1"/>
    <col min="2578" max="2578" width="18.42578125" style="95" customWidth="1"/>
    <col min="2579" max="2590" width="11.7109375" style="95" customWidth="1"/>
    <col min="2591" max="2591" width="13.5703125" style="95" customWidth="1"/>
    <col min="2592" max="2596" width="9.7109375" style="95" customWidth="1"/>
    <col min="2597" max="2597" width="12.85546875" style="95" customWidth="1"/>
    <col min="2598" max="2598" width="10.42578125" style="95" customWidth="1"/>
    <col min="2599" max="2599" width="13" style="95" customWidth="1"/>
    <col min="2600" max="2600" width="12.140625" style="95" customWidth="1"/>
    <col min="2601" max="2601" width="10.85546875" style="95" customWidth="1"/>
    <col min="2602" max="2817" width="11.42578125" style="95"/>
    <col min="2818" max="2818" width="19.85546875" style="95" customWidth="1"/>
    <col min="2819" max="2830" width="11.7109375" style="95" customWidth="1"/>
    <col min="2831" max="2831" width="13.140625" style="95" bestFit="1" customWidth="1"/>
    <col min="2832" max="2832" width="5.140625" style="95" customWidth="1"/>
    <col min="2833" max="2833" width="5.5703125" style="95" customWidth="1"/>
    <col min="2834" max="2834" width="18.42578125" style="95" customWidth="1"/>
    <col min="2835" max="2846" width="11.7109375" style="95" customWidth="1"/>
    <col min="2847" max="2847" width="13.5703125" style="95" customWidth="1"/>
    <col min="2848" max="2852" width="9.7109375" style="95" customWidth="1"/>
    <col min="2853" max="2853" width="12.85546875" style="95" customWidth="1"/>
    <col min="2854" max="2854" width="10.42578125" style="95" customWidth="1"/>
    <col min="2855" max="2855" width="13" style="95" customWidth="1"/>
    <col min="2856" max="2856" width="12.140625" style="95" customWidth="1"/>
    <col min="2857" max="2857" width="10.85546875" style="95" customWidth="1"/>
    <col min="2858" max="3073" width="11.42578125" style="95"/>
    <col min="3074" max="3074" width="19.85546875" style="95" customWidth="1"/>
    <col min="3075" max="3086" width="11.7109375" style="95" customWidth="1"/>
    <col min="3087" max="3087" width="13.140625" style="95" bestFit="1" customWidth="1"/>
    <col min="3088" max="3088" width="5.140625" style="95" customWidth="1"/>
    <col min="3089" max="3089" width="5.5703125" style="95" customWidth="1"/>
    <col min="3090" max="3090" width="18.42578125" style="95" customWidth="1"/>
    <col min="3091" max="3102" width="11.7109375" style="95" customWidth="1"/>
    <col min="3103" max="3103" width="13.5703125" style="95" customWidth="1"/>
    <col min="3104" max="3108" width="9.7109375" style="95" customWidth="1"/>
    <col min="3109" max="3109" width="12.85546875" style="95" customWidth="1"/>
    <col min="3110" max="3110" width="10.42578125" style="95" customWidth="1"/>
    <col min="3111" max="3111" width="13" style="95" customWidth="1"/>
    <col min="3112" max="3112" width="12.140625" style="95" customWidth="1"/>
    <col min="3113" max="3113" width="10.85546875" style="95" customWidth="1"/>
    <col min="3114" max="3329" width="11.42578125" style="95"/>
    <col min="3330" max="3330" width="19.85546875" style="95" customWidth="1"/>
    <col min="3331" max="3342" width="11.7109375" style="95" customWidth="1"/>
    <col min="3343" max="3343" width="13.140625" style="95" bestFit="1" customWidth="1"/>
    <col min="3344" max="3344" width="5.140625" style="95" customWidth="1"/>
    <col min="3345" max="3345" width="5.5703125" style="95" customWidth="1"/>
    <col min="3346" max="3346" width="18.42578125" style="95" customWidth="1"/>
    <col min="3347" max="3358" width="11.7109375" style="95" customWidth="1"/>
    <col min="3359" max="3359" width="13.5703125" style="95" customWidth="1"/>
    <col min="3360" max="3364" width="9.7109375" style="95" customWidth="1"/>
    <col min="3365" max="3365" width="12.85546875" style="95" customWidth="1"/>
    <col min="3366" max="3366" width="10.42578125" style="95" customWidth="1"/>
    <col min="3367" max="3367" width="13" style="95" customWidth="1"/>
    <col min="3368" max="3368" width="12.140625" style="95" customWidth="1"/>
    <col min="3369" max="3369" width="10.85546875" style="95" customWidth="1"/>
    <col min="3370" max="3585" width="11.42578125" style="95"/>
    <col min="3586" max="3586" width="19.85546875" style="95" customWidth="1"/>
    <col min="3587" max="3598" width="11.7109375" style="95" customWidth="1"/>
    <col min="3599" max="3599" width="13.140625" style="95" bestFit="1" customWidth="1"/>
    <col min="3600" max="3600" width="5.140625" style="95" customWidth="1"/>
    <col min="3601" max="3601" width="5.5703125" style="95" customWidth="1"/>
    <col min="3602" max="3602" width="18.42578125" style="95" customWidth="1"/>
    <col min="3603" max="3614" width="11.7109375" style="95" customWidth="1"/>
    <col min="3615" max="3615" width="13.5703125" style="95" customWidth="1"/>
    <col min="3616" max="3620" width="9.7109375" style="95" customWidth="1"/>
    <col min="3621" max="3621" width="12.85546875" style="95" customWidth="1"/>
    <col min="3622" max="3622" width="10.42578125" style="95" customWidth="1"/>
    <col min="3623" max="3623" width="13" style="95" customWidth="1"/>
    <col min="3624" max="3624" width="12.140625" style="95" customWidth="1"/>
    <col min="3625" max="3625" width="10.85546875" style="95" customWidth="1"/>
    <col min="3626" max="3841" width="11.42578125" style="95"/>
    <col min="3842" max="3842" width="19.85546875" style="95" customWidth="1"/>
    <col min="3843" max="3854" width="11.7109375" style="95" customWidth="1"/>
    <col min="3855" max="3855" width="13.140625" style="95" bestFit="1" customWidth="1"/>
    <col min="3856" max="3856" width="5.140625" style="95" customWidth="1"/>
    <col min="3857" max="3857" width="5.5703125" style="95" customWidth="1"/>
    <col min="3858" max="3858" width="18.42578125" style="95" customWidth="1"/>
    <col min="3859" max="3870" width="11.7109375" style="95" customWidth="1"/>
    <col min="3871" max="3871" width="13.5703125" style="95" customWidth="1"/>
    <col min="3872" max="3876" width="9.7109375" style="95" customWidth="1"/>
    <col min="3877" max="3877" width="12.85546875" style="95" customWidth="1"/>
    <col min="3878" max="3878" width="10.42578125" style="95" customWidth="1"/>
    <col min="3879" max="3879" width="13" style="95" customWidth="1"/>
    <col min="3880" max="3880" width="12.140625" style="95" customWidth="1"/>
    <col min="3881" max="3881" width="10.85546875" style="95" customWidth="1"/>
    <col min="3882" max="4097" width="11.42578125" style="95"/>
    <col min="4098" max="4098" width="19.85546875" style="95" customWidth="1"/>
    <col min="4099" max="4110" width="11.7109375" style="95" customWidth="1"/>
    <col min="4111" max="4111" width="13.140625" style="95" bestFit="1" customWidth="1"/>
    <col min="4112" max="4112" width="5.140625" style="95" customWidth="1"/>
    <col min="4113" max="4113" width="5.5703125" style="95" customWidth="1"/>
    <col min="4114" max="4114" width="18.42578125" style="95" customWidth="1"/>
    <col min="4115" max="4126" width="11.7109375" style="95" customWidth="1"/>
    <col min="4127" max="4127" width="13.5703125" style="95" customWidth="1"/>
    <col min="4128" max="4132" width="9.7109375" style="95" customWidth="1"/>
    <col min="4133" max="4133" width="12.85546875" style="95" customWidth="1"/>
    <col min="4134" max="4134" width="10.42578125" style="95" customWidth="1"/>
    <col min="4135" max="4135" width="13" style="95" customWidth="1"/>
    <col min="4136" max="4136" width="12.140625" style="95" customWidth="1"/>
    <col min="4137" max="4137" width="10.85546875" style="95" customWidth="1"/>
    <col min="4138" max="4353" width="11.42578125" style="95"/>
    <col min="4354" max="4354" width="19.85546875" style="95" customWidth="1"/>
    <col min="4355" max="4366" width="11.7109375" style="95" customWidth="1"/>
    <col min="4367" max="4367" width="13.140625" style="95" bestFit="1" customWidth="1"/>
    <col min="4368" max="4368" width="5.140625" style="95" customWidth="1"/>
    <col min="4369" max="4369" width="5.5703125" style="95" customWidth="1"/>
    <col min="4370" max="4370" width="18.42578125" style="95" customWidth="1"/>
    <col min="4371" max="4382" width="11.7109375" style="95" customWidth="1"/>
    <col min="4383" max="4383" width="13.5703125" style="95" customWidth="1"/>
    <col min="4384" max="4388" width="9.7109375" style="95" customWidth="1"/>
    <col min="4389" max="4389" width="12.85546875" style="95" customWidth="1"/>
    <col min="4390" max="4390" width="10.42578125" style="95" customWidth="1"/>
    <col min="4391" max="4391" width="13" style="95" customWidth="1"/>
    <col min="4392" max="4392" width="12.140625" style="95" customWidth="1"/>
    <col min="4393" max="4393" width="10.85546875" style="95" customWidth="1"/>
    <col min="4394" max="4609" width="11.42578125" style="95"/>
    <col min="4610" max="4610" width="19.85546875" style="95" customWidth="1"/>
    <col min="4611" max="4622" width="11.7109375" style="95" customWidth="1"/>
    <col min="4623" max="4623" width="13.140625" style="95" bestFit="1" customWidth="1"/>
    <col min="4624" max="4624" width="5.140625" style="95" customWidth="1"/>
    <col min="4625" max="4625" width="5.5703125" style="95" customWidth="1"/>
    <col min="4626" max="4626" width="18.42578125" style="95" customWidth="1"/>
    <col min="4627" max="4638" width="11.7109375" style="95" customWidth="1"/>
    <col min="4639" max="4639" width="13.5703125" style="95" customWidth="1"/>
    <col min="4640" max="4644" width="9.7109375" style="95" customWidth="1"/>
    <col min="4645" max="4645" width="12.85546875" style="95" customWidth="1"/>
    <col min="4646" max="4646" width="10.42578125" style="95" customWidth="1"/>
    <col min="4647" max="4647" width="13" style="95" customWidth="1"/>
    <col min="4648" max="4648" width="12.140625" style="95" customWidth="1"/>
    <col min="4649" max="4649" width="10.85546875" style="95" customWidth="1"/>
    <col min="4650" max="4865" width="11.42578125" style="95"/>
    <col min="4866" max="4866" width="19.85546875" style="95" customWidth="1"/>
    <col min="4867" max="4878" width="11.7109375" style="95" customWidth="1"/>
    <col min="4879" max="4879" width="13.140625" style="95" bestFit="1" customWidth="1"/>
    <col min="4880" max="4880" width="5.140625" style="95" customWidth="1"/>
    <col min="4881" max="4881" width="5.5703125" style="95" customWidth="1"/>
    <col min="4882" max="4882" width="18.42578125" style="95" customWidth="1"/>
    <col min="4883" max="4894" width="11.7109375" style="95" customWidth="1"/>
    <col min="4895" max="4895" width="13.5703125" style="95" customWidth="1"/>
    <col min="4896" max="4900" width="9.7109375" style="95" customWidth="1"/>
    <col min="4901" max="4901" width="12.85546875" style="95" customWidth="1"/>
    <col min="4902" max="4902" width="10.42578125" style="95" customWidth="1"/>
    <col min="4903" max="4903" width="13" style="95" customWidth="1"/>
    <col min="4904" max="4904" width="12.140625" style="95" customWidth="1"/>
    <col min="4905" max="4905" width="10.85546875" style="95" customWidth="1"/>
    <col min="4906" max="5121" width="11.42578125" style="95"/>
    <col min="5122" max="5122" width="19.85546875" style="95" customWidth="1"/>
    <col min="5123" max="5134" width="11.7109375" style="95" customWidth="1"/>
    <col min="5135" max="5135" width="13.140625" style="95" bestFit="1" customWidth="1"/>
    <col min="5136" max="5136" width="5.140625" style="95" customWidth="1"/>
    <col min="5137" max="5137" width="5.5703125" style="95" customWidth="1"/>
    <col min="5138" max="5138" width="18.42578125" style="95" customWidth="1"/>
    <col min="5139" max="5150" width="11.7109375" style="95" customWidth="1"/>
    <col min="5151" max="5151" width="13.5703125" style="95" customWidth="1"/>
    <col min="5152" max="5156" width="9.7109375" style="95" customWidth="1"/>
    <col min="5157" max="5157" width="12.85546875" style="95" customWidth="1"/>
    <col min="5158" max="5158" width="10.42578125" style="95" customWidth="1"/>
    <col min="5159" max="5159" width="13" style="95" customWidth="1"/>
    <col min="5160" max="5160" width="12.140625" style="95" customWidth="1"/>
    <col min="5161" max="5161" width="10.85546875" style="95" customWidth="1"/>
    <col min="5162" max="5377" width="11.42578125" style="95"/>
    <col min="5378" max="5378" width="19.85546875" style="95" customWidth="1"/>
    <col min="5379" max="5390" width="11.7109375" style="95" customWidth="1"/>
    <col min="5391" max="5391" width="13.140625" style="95" bestFit="1" customWidth="1"/>
    <col min="5392" max="5392" width="5.140625" style="95" customWidth="1"/>
    <col min="5393" max="5393" width="5.5703125" style="95" customWidth="1"/>
    <col min="5394" max="5394" width="18.42578125" style="95" customWidth="1"/>
    <col min="5395" max="5406" width="11.7109375" style="95" customWidth="1"/>
    <col min="5407" max="5407" width="13.5703125" style="95" customWidth="1"/>
    <col min="5408" max="5412" width="9.7109375" style="95" customWidth="1"/>
    <col min="5413" max="5413" width="12.85546875" style="95" customWidth="1"/>
    <col min="5414" max="5414" width="10.42578125" style="95" customWidth="1"/>
    <col min="5415" max="5415" width="13" style="95" customWidth="1"/>
    <col min="5416" max="5416" width="12.140625" style="95" customWidth="1"/>
    <col min="5417" max="5417" width="10.85546875" style="95" customWidth="1"/>
    <col min="5418" max="5633" width="11.42578125" style="95"/>
    <col min="5634" max="5634" width="19.85546875" style="95" customWidth="1"/>
    <col min="5635" max="5646" width="11.7109375" style="95" customWidth="1"/>
    <col min="5647" max="5647" width="13.140625" style="95" bestFit="1" customWidth="1"/>
    <col min="5648" max="5648" width="5.140625" style="95" customWidth="1"/>
    <col min="5649" max="5649" width="5.5703125" style="95" customWidth="1"/>
    <col min="5650" max="5650" width="18.42578125" style="95" customWidth="1"/>
    <col min="5651" max="5662" width="11.7109375" style="95" customWidth="1"/>
    <col min="5663" max="5663" width="13.5703125" style="95" customWidth="1"/>
    <col min="5664" max="5668" width="9.7109375" style="95" customWidth="1"/>
    <col min="5669" max="5669" width="12.85546875" style="95" customWidth="1"/>
    <col min="5670" max="5670" width="10.42578125" style="95" customWidth="1"/>
    <col min="5671" max="5671" width="13" style="95" customWidth="1"/>
    <col min="5672" max="5672" width="12.140625" style="95" customWidth="1"/>
    <col min="5673" max="5673" width="10.85546875" style="95" customWidth="1"/>
    <col min="5674" max="5889" width="11.42578125" style="95"/>
    <col min="5890" max="5890" width="19.85546875" style="95" customWidth="1"/>
    <col min="5891" max="5902" width="11.7109375" style="95" customWidth="1"/>
    <col min="5903" max="5903" width="13.140625" style="95" bestFit="1" customWidth="1"/>
    <col min="5904" max="5904" width="5.140625" style="95" customWidth="1"/>
    <col min="5905" max="5905" width="5.5703125" style="95" customWidth="1"/>
    <col min="5906" max="5906" width="18.42578125" style="95" customWidth="1"/>
    <col min="5907" max="5918" width="11.7109375" style="95" customWidth="1"/>
    <col min="5919" max="5919" width="13.5703125" style="95" customWidth="1"/>
    <col min="5920" max="5924" width="9.7109375" style="95" customWidth="1"/>
    <col min="5925" max="5925" width="12.85546875" style="95" customWidth="1"/>
    <col min="5926" max="5926" width="10.42578125" style="95" customWidth="1"/>
    <col min="5927" max="5927" width="13" style="95" customWidth="1"/>
    <col min="5928" max="5928" width="12.140625" style="95" customWidth="1"/>
    <col min="5929" max="5929" width="10.85546875" style="95" customWidth="1"/>
    <col min="5930" max="6145" width="11.42578125" style="95"/>
    <col min="6146" max="6146" width="19.85546875" style="95" customWidth="1"/>
    <col min="6147" max="6158" width="11.7109375" style="95" customWidth="1"/>
    <col min="6159" max="6159" width="13.140625" style="95" bestFit="1" customWidth="1"/>
    <col min="6160" max="6160" width="5.140625" style="95" customWidth="1"/>
    <col min="6161" max="6161" width="5.5703125" style="95" customWidth="1"/>
    <col min="6162" max="6162" width="18.42578125" style="95" customWidth="1"/>
    <col min="6163" max="6174" width="11.7109375" style="95" customWidth="1"/>
    <col min="6175" max="6175" width="13.5703125" style="95" customWidth="1"/>
    <col min="6176" max="6180" width="9.7109375" style="95" customWidth="1"/>
    <col min="6181" max="6181" width="12.85546875" style="95" customWidth="1"/>
    <col min="6182" max="6182" width="10.42578125" style="95" customWidth="1"/>
    <col min="6183" max="6183" width="13" style="95" customWidth="1"/>
    <col min="6184" max="6184" width="12.140625" style="95" customWidth="1"/>
    <col min="6185" max="6185" width="10.85546875" style="95" customWidth="1"/>
    <col min="6186" max="6401" width="11.42578125" style="95"/>
    <col min="6402" max="6402" width="19.85546875" style="95" customWidth="1"/>
    <col min="6403" max="6414" width="11.7109375" style="95" customWidth="1"/>
    <col min="6415" max="6415" width="13.140625" style="95" bestFit="1" customWidth="1"/>
    <col min="6416" max="6416" width="5.140625" style="95" customWidth="1"/>
    <col min="6417" max="6417" width="5.5703125" style="95" customWidth="1"/>
    <col min="6418" max="6418" width="18.42578125" style="95" customWidth="1"/>
    <col min="6419" max="6430" width="11.7109375" style="95" customWidth="1"/>
    <col min="6431" max="6431" width="13.5703125" style="95" customWidth="1"/>
    <col min="6432" max="6436" width="9.7109375" style="95" customWidth="1"/>
    <col min="6437" max="6437" width="12.85546875" style="95" customWidth="1"/>
    <col min="6438" max="6438" width="10.42578125" style="95" customWidth="1"/>
    <col min="6439" max="6439" width="13" style="95" customWidth="1"/>
    <col min="6440" max="6440" width="12.140625" style="95" customWidth="1"/>
    <col min="6441" max="6441" width="10.85546875" style="95" customWidth="1"/>
    <col min="6442" max="6657" width="11.42578125" style="95"/>
    <col min="6658" max="6658" width="19.85546875" style="95" customWidth="1"/>
    <col min="6659" max="6670" width="11.7109375" style="95" customWidth="1"/>
    <col min="6671" max="6671" width="13.140625" style="95" bestFit="1" customWidth="1"/>
    <col min="6672" max="6672" width="5.140625" style="95" customWidth="1"/>
    <col min="6673" max="6673" width="5.5703125" style="95" customWidth="1"/>
    <col min="6674" max="6674" width="18.42578125" style="95" customWidth="1"/>
    <col min="6675" max="6686" width="11.7109375" style="95" customWidth="1"/>
    <col min="6687" max="6687" width="13.5703125" style="95" customWidth="1"/>
    <col min="6688" max="6692" width="9.7109375" style="95" customWidth="1"/>
    <col min="6693" max="6693" width="12.85546875" style="95" customWidth="1"/>
    <col min="6694" max="6694" width="10.42578125" style="95" customWidth="1"/>
    <col min="6695" max="6695" width="13" style="95" customWidth="1"/>
    <col min="6696" max="6696" width="12.140625" style="95" customWidth="1"/>
    <col min="6697" max="6697" width="10.85546875" style="95" customWidth="1"/>
    <col min="6698" max="6913" width="11.42578125" style="95"/>
    <col min="6914" max="6914" width="19.85546875" style="95" customWidth="1"/>
    <col min="6915" max="6926" width="11.7109375" style="95" customWidth="1"/>
    <col min="6927" max="6927" width="13.140625" style="95" bestFit="1" customWidth="1"/>
    <col min="6928" max="6928" width="5.140625" style="95" customWidth="1"/>
    <col min="6929" max="6929" width="5.5703125" style="95" customWidth="1"/>
    <col min="6930" max="6930" width="18.42578125" style="95" customWidth="1"/>
    <col min="6931" max="6942" width="11.7109375" style="95" customWidth="1"/>
    <col min="6943" max="6943" width="13.5703125" style="95" customWidth="1"/>
    <col min="6944" max="6948" width="9.7109375" style="95" customWidth="1"/>
    <col min="6949" max="6949" width="12.85546875" style="95" customWidth="1"/>
    <col min="6950" max="6950" width="10.42578125" style="95" customWidth="1"/>
    <col min="6951" max="6951" width="13" style="95" customWidth="1"/>
    <col min="6952" max="6952" width="12.140625" style="95" customWidth="1"/>
    <col min="6953" max="6953" width="10.85546875" style="95" customWidth="1"/>
    <col min="6954" max="7169" width="11.42578125" style="95"/>
    <col min="7170" max="7170" width="19.85546875" style="95" customWidth="1"/>
    <col min="7171" max="7182" width="11.7109375" style="95" customWidth="1"/>
    <col min="7183" max="7183" width="13.140625" style="95" bestFit="1" customWidth="1"/>
    <col min="7184" max="7184" width="5.140625" style="95" customWidth="1"/>
    <col min="7185" max="7185" width="5.5703125" style="95" customWidth="1"/>
    <col min="7186" max="7186" width="18.42578125" style="95" customWidth="1"/>
    <col min="7187" max="7198" width="11.7109375" style="95" customWidth="1"/>
    <col min="7199" max="7199" width="13.5703125" style="95" customWidth="1"/>
    <col min="7200" max="7204" width="9.7109375" style="95" customWidth="1"/>
    <col min="7205" max="7205" width="12.85546875" style="95" customWidth="1"/>
    <col min="7206" max="7206" width="10.42578125" style="95" customWidth="1"/>
    <col min="7207" max="7207" width="13" style="95" customWidth="1"/>
    <col min="7208" max="7208" width="12.140625" style="95" customWidth="1"/>
    <col min="7209" max="7209" width="10.85546875" style="95" customWidth="1"/>
    <col min="7210" max="7425" width="11.42578125" style="95"/>
    <col min="7426" max="7426" width="19.85546875" style="95" customWidth="1"/>
    <col min="7427" max="7438" width="11.7109375" style="95" customWidth="1"/>
    <col min="7439" max="7439" width="13.140625" style="95" bestFit="1" customWidth="1"/>
    <col min="7440" max="7440" width="5.140625" style="95" customWidth="1"/>
    <col min="7441" max="7441" width="5.5703125" style="95" customWidth="1"/>
    <col min="7442" max="7442" width="18.42578125" style="95" customWidth="1"/>
    <col min="7443" max="7454" width="11.7109375" style="95" customWidth="1"/>
    <col min="7455" max="7455" width="13.5703125" style="95" customWidth="1"/>
    <col min="7456" max="7460" width="9.7109375" style="95" customWidth="1"/>
    <col min="7461" max="7461" width="12.85546875" style="95" customWidth="1"/>
    <col min="7462" max="7462" width="10.42578125" style="95" customWidth="1"/>
    <col min="7463" max="7463" width="13" style="95" customWidth="1"/>
    <col min="7464" max="7464" width="12.140625" style="95" customWidth="1"/>
    <col min="7465" max="7465" width="10.85546875" style="95" customWidth="1"/>
    <col min="7466" max="7681" width="11.42578125" style="95"/>
    <col min="7682" max="7682" width="19.85546875" style="95" customWidth="1"/>
    <col min="7683" max="7694" width="11.7109375" style="95" customWidth="1"/>
    <col min="7695" max="7695" width="13.140625" style="95" bestFit="1" customWidth="1"/>
    <col min="7696" max="7696" width="5.140625" style="95" customWidth="1"/>
    <col min="7697" max="7697" width="5.5703125" style="95" customWidth="1"/>
    <col min="7698" max="7698" width="18.42578125" style="95" customWidth="1"/>
    <col min="7699" max="7710" width="11.7109375" style="95" customWidth="1"/>
    <col min="7711" max="7711" width="13.5703125" style="95" customWidth="1"/>
    <col min="7712" max="7716" width="9.7109375" style="95" customWidth="1"/>
    <col min="7717" max="7717" width="12.85546875" style="95" customWidth="1"/>
    <col min="7718" max="7718" width="10.42578125" style="95" customWidth="1"/>
    <col min="7719" max="7719" width="13" style="95" customWidth="1"/>
    <col min="7720" max="7720" width="12.140625" style="95" customWidth="1"/>
    <col min="7721" max="7721" width="10.85546875" style="95" customWidth="1"/>
    <col min="7722" max="7937" width="11.42578125" style="95"/>
    <col min="7938" max="7938" width="19.85546875" style="95" customWidth="1"/>
    <col min="7939" max="7950" width="11.7109375" style="95" customWidth="1"/>
    <col min="7951" max="7951" width="13.140625" style="95" bestFit="1" customWidth="1"/>
    <col min="7952" max="7952" width="5.140625" style="95" customWidth="1"/>
    <col min="7953" max="7953" width="5.5703125" style="95" customWidth="1"/>
    <col min="7954" max="7954" width="18.42578125" style="95" customWidth="1"/>
    <col min="7955" max="7966" width="11.7109375" style="95" customWidth="1"/>
    <col min="7967" max="7967" width="13.5703125" style="95" customWidth="1"/>
    <col min="7968" max="7972" width="9.7109375" style="95" customWidth="1"/>
    <col min="7973" max="7973" width="12.85546875" style="95" customWidth="1"/>
    <col min="7974" max="7974" width="10.42578125" style="95" customWidth="1"/>
    <col min="7975" max="7975" width="13" style="95" customWidth="1"/>
    <col min="7976" max="7976" width="12.140625" style="95" customWidth="1"/>
    <col min="7977" max="7977" width="10.85546875" style="95" customWidth="1"/>
    <col min="7978" max="8193" width="11.42578125" style="95"/>
    <col min="8194" max="8194" width="19.85546875" style="95" customWidth="1"/>
    <col min="8195" max="8206" width="11.7109375" style="95" customWidth="1"/>
    <col min="8207" max="8207" width="13.140625" style="95" bestFit="1" customWidth="1"/>
    <col min="8208" max="8208" width="5.140625" style="95" customWidth="1"/>
    <col min="8209" max="8209" width="5.5703125" style="95" customWidth="1"/>
    <col min="8210" max="8210" width="18.42578125" style="95" customWidth="1"/>
    <col min="8211" max="8222" width="11.7109375" style="95" customWidth="1"/>
    <col min="8223" max="8223" width="13.5703125" style="95" customWidth="1"/>
    <col min="8224" max="8228" width="9.7109375" style="95" customWidth="1"/>
    <col min="8229" max="8229" width="12.85546875" style="95" customWidth="1"/>
    <col min="8230" max="8230" width="10.42578125" style="95" customWidth="1"/>
    <col min="8231" max="8231" width="13" style="95" customWidth="1"/>
    <col min="8232" max="8232" width="12.140625" style="95" customWidth="1"/>
    <col min="8233" max="8233" width="10.85546875" style="95" customWidth="1"/>
    <col min="8234" max="8449" width="11.42578125" style="95"/>
    <col min="8450" max="8450" width="19.85546875" style="95" customWidth="1"/>
    <col min="8451" max="8462" width="11.7109375" style="95" customWidth="1"/>
    <col min="8463" max="8463" width="13.140625" style="95" bestFit="1" customWidth="1"/>
    <col min="8464" max="8464" width="5.140625" style="95" customWidth="1"/>
    <col min="8465" max="8465" width="5.5703125" style="95" customWidth="1"/>
    <col min="8466" max="8466" width="18.42578125" style="95" customWidth="1"/>
    <col min="8467" max="8478" width="11.7109375" style="95" customWidth="1"/>
    <col min="8479" max="8479" width="13.5703125" style="95" customWidth="1"/>
    <col min="8480" max="8484" width="9.7109375" style="95" customWidth="1"/>
    <col min="8485" max="8485" width="12.85546875" style="95" customWidth="1"/>
    <col min="8486" max="8486" width="10.42578125" style="95" customWidth="1"/>
    <col min="8487" max="8487" width="13" style="95" customWidth="1"/>
    <col min="8488" max="8488" width="12.140625" style="95" customWidth="1"/>
    <col min="8489" max="8489" width="10.85546875" style="95" customWidth="1"/>
    <col min="8490" max="8705" width="11.42578125" style="95"/>
    <col min="8706" max="8706" width="19.85546875" style="95" customWidth="1"/>
    <col min="8707" max="8718" width="11.7109375" style="95" customWidth="1"/>
    <col min="8719" max="8719" width="13.140625" style="95" bestFit="1" customWidth="1"/>
    <col min="8720" max="8720" width="5.140625" style="95" customWidth="1"/>
    <col min="8721" max="8721" width="5.5703125" style="95" customWidth="1"/>
    <col min="8722" max="8722" width="18.42578125" style="95" customWidth="1"/>
    <col min="8723" max="8734" width="11.7109375" style="95" customWidth="1"/>
    <col min="8735" max="8735" width="13.5703125" style="95" customWidth="1"/>
    <col min="8736" max="8740" width="9.7109375" style="95" customWidth="1"/>
    <col min="8741" max="8741" width="12.85546875" style="95" customWidth="1"/>
    <col min="8742" max="8742" width="10.42578125" style="95" customWidth="1"/>
    <col min="8743" max="8743" width="13" style="95" customWidth="1"/>
    <col min="8744" max="8744" width="12.140625" style="95" customWidth="1"/>
    <col min="8745" max="8745" width="10.85546875" style="95" customWidth="1"/>
    <col min="8746" max="8961" width="11.42578125" style="95"/>
    <col min="8962" max="8962" width="19.85546875" style="95" customWidth="1"/>
    <col min="8963" max="8974" width="11.7109375" style="95" customWidth="1"/>
    <col min="8975" max="8975" width="13.140625" style="95" bestFit="1" customWidth="1"/>
    <col min="8976" max="8976" width="5.140625" style="95" customWidth="1"/>
    <col min="8977" max="8977" width="5.5703125" style="95" customWidth="1"/>
    <col min="8978" max="8978" width="18.42578125" style="95" customWidth="1"/>
    <col min="8979" max="8990" width="11.7109375" style="95" customWidth="1"/>
    <col min="8991" max="8991" width="13.5703125" style="95" customWidth="1"/>
    <col min="8992" max="8996" width="9.7109375" style="95" customWidth="1"/>
    <col min="8997" max="8997" width="12.85546875" style="95" customWidth="1"/>
    <col min="8998" max="8998" width="10.42578125" style="95" customWidth="1"/>
    <col min="8999" max="8999" width="13" style="95" customWidth="1"/>
    <col min="9000" max="9000" width="12.140625" style="95" customWidth="1"/>
    <col min="9001" max="9001" width="10.85546875" style="95" customWidth="1"/>
    <col min="9002" max="9217" width="11.42578125" style="95"/>
    <col min="9218" max="9218" width="19.85546875" style="95" customWidth="1"/>
    <col min="9219" max="9230" width="11.7109375" style="95" customWidth="1"/>
    <col min="9231" max="9231" width="13.140625" style="95" bestFit="1" customWidth="1"/>
    <col min="9232" max="9232" width="5.140625" style="95" customWidth="1"/>
    <col min="9233" max="9233" width="5.5703125" style="95" customWidth="1"/>
    <col min="9234" max="9234" width="18.42578125" style="95" customWidth="1"/>
    <col min="9235" max="9246" width="11.7109375" style="95" customWidth="1"/>
    <col min="9247" max="9247" width="13.5703125" style="95" customWidth="1"/>
    <col min="9248" max="9252" width="9.7109375" style="95" customWidth="1"/>
    <col min="9253" max="9253" width="12.85546875" style="95" customWidth="1"/>
    <col min="9254" max="9254" width="10.42578125" style="95" customWidth="1"/>
    <col min="9255" max="9255" width="13" style="95" customWidth="1"/>
    <col min="9256" max="9256" width="12.140625" style="95" customWidth="1"/>
    <col min="9257" max="9257" width="10.85546875" style="95" customWidth="1"/>
    <col min="9258" max="9473" width="11.42578125" style="95"/>
    <col min="9474" max="9474" width="19.85546875" style="95" customWidth="1"/>
    <col min="9475" max="9486" width="11.7109375" style="95" customWidth="1"/>
    <col min="9487" max="9487" width="13.140625" style="95" bestFit="1" customWidth="1"/>
    <col min="9488" max="9488" width="5.140625" style="95" customWidth="1"/>
    <col min="9489" max="9489" width="5.5703125" style="95" customWidth="1"/>
    <col min="9490" max="9490" width="18.42578125" style="95" customWidth="1"/>
    <col min="9491" max="9502" width="11.7109375" style="95" customWidth="1"/>
    <col min="9503" max="9503" width="13.5703125" style="95" customWidth="1"/>
    <col min="9504" max="9508" width="9.7109375" style="95" customWidth="1"/>
    <col min="9509" max="9509" width="12.85546875" style="95" customWidth="1"/>
    <col min="9510" max="9510" width="10.42578125" style="95" customWidth="1"/>
    <col min="9511" max="9511" width="13" style="95" customWidth="1"/>
    <col min="9512" max="9512" width="12.140625" style="95" customWidth="1"/>
    <col min="9513" max="9513" width="10.85546875" style="95" customWidth="1"/>
    <col min="9514" max="9729" width="11.42578125" style="95"/>
    <col min="9730" max="9730" width="19.85546875" style="95" customWidth="1"/>
    <col min="9731" max="9742" width="11.7109375" style="95" customWidth="1"/>
    <col min="9743" max="9743" width="13.140625" style="95" bestFit="1" customWidth="1"/>
    <col min="9744" max="9744" width="5.140625" style="95" customWidth="1"/>
    <col min="9745" max="9745" width="5.5703125" style="95" customWidth="1"/>
    <col min="9746" max="9746" width="18.42578125" style="95" customWidth="1"/>
    <col min="9747" max="9758" width="11.7109375" style="95" customWidth="1"/>
    <col min="9759" max="9759" width="13.5703125" style="95" customWidth="1"/>
    <col min="9760" max="9764" width="9.7109375" style="95" customWidth="1"/>
    <col min="9765" max="9765" width="12.85546875" style="95" customWidth="1"/>
    <col min="9766" max="9766" width="10.42578125" style="95" customWidth="1"/>
    <col min="9767" max="9767" width="13" style="95" customWidth="1"/>
    <col min="9768" max="9768" width="12.140625" style="95" customWidth="1"/>
    <col min="9769" max="9769" width="10.85546875" style="95" customWidth="1"/>
    <col min="9770" max="9985" width="11.42578125" style="95"/>
    <col min="9986" max="9986" width="19.85546875" style="95" customWidth="1"/>
    <col min="9987" max="9998" width="11.7109375" style="95" customWidth="1"/>
    <col min="9999" max="9999" width="13.140625" style="95" bestFit="1" customWidth="1"/>
    <col min="10000" max="10000" width="5.140625" style="95" customWidth="1"/>
    <col min="10001" max="10001" width="5.5703125" style="95" customWidth="1"/>
    <col min="10002" max="10002" width="18.42578125" style="95" customWidth="1"/>
    <col min="10003" max="10014" width="11.7109375" style="95" customWidth="1"/>
    <col min="10015" max="10015" width="13.5703125" style="95" customWidth="1"/>
    <col min="10016" max="10020" width="9.7109375" style="95" customWidth="1"/>
    <col min="10021" max="10021" width="12.85546875" style="95" customWidth="1"/>
    <col min="10022" max="10022" width="10.42578125" style="95" customWidth="1"/>
    <col min="10023" max="10023" width="13" style="95" customWidth="1"/>
    <col min="10024" max="10024" width="12.140625" style="95" customWidth="1"/>
    <col min="10025" max="10025" width="10.85546875" style="95" customWidth="1"/>
    <col min="10026" max="10241" width="11.42578125" style="95"/>
    <col min="10242" max="10242" width="19.85546875" style="95" customWidth="1"/>
    <col min="10243" max="10254" width="11.7109375" style="95" customWidth="1"/>
    <col min="10255" max="10255" width="13.140625" style="95" bestFit="1" customWidth="1"/>
    <col min="10256" max="10256" width="5.140625" style="95" customWidth="1"/>
    <col min="10257" max="10257" width="5.5703125" style="95" customWidth="1"/>
    <col min="10258" max="10258" width="18.42578125" style="95" customWidth="1"/>
    <col min="10259" max="10270" width="11.7109375" style="95" customWidth="1"/>
    <col min="10271" max="10271" width="13.5703125" style="95" customWidth="1"/>
    <col min="10272" max="10276" width="9.7109375" style="95" customWidth="1"/>
    <col min="10277" max="10277" width="12.85546875" style="95" customWidth="1"/>
    <col min="10278" max="10278" width="10.42578125" style="95" customWidth="1"/>
    <col min="10279" max="10279" width="13" style="95" customWidth="1"/>
    <col min="10280" max="10280" width="12.140625" style="95" customWidth="1"/>
    <col min="10281" max="10281" width="10.85546875" style="95" customWidth="1"/>
    <col min="10282" max="10497" width="11.42578125" style="95"/>
    <col min="10498" max="10498" width="19.85546875" style="95" customWidth="1"/>
    <col min="10499" max="10510" width="11.7109375" style="95" customWidth="1"/>
    <col min="10511" max="10511" width="13.140625" style="95" bestFit="1" customWidth="1"/>
    <col min="10512" max="10512" width="5.140625" style="95" customWidth="1"/>
    <col min="10513" max="10513" width="5.5703125" style="95" customWidth="1"/>
    <col min="10514" max="10514" width="18.42578125" style="95" customWidth="1"/>
    <col min="10515" max="10526" width="11.7109375" style="95" customWidth="1"/>
    <col min="10527" max="10527" width="13.5703125" style="95" customWidth="1"/>
    <col min="10528" max="10532" width="9.7109375" style="95" customWidth="1"/>
    <col min="10533" max="10533" width="12.85546875" style="95" customWidth="1"/>
    <col min="10534" max="10534" width="10.42578125" style="95" customWidth="1"/>
    <col min="10535" max="10535" width="13" style="95" customWidth="1"/>
    <col min="10536" max="10536" width="12.140625" style="95" customWidth="1"/>
    <col min="10537" max="10537" width="10.85546875" style="95" customWidth="1"/>
    <col min="10538" max="10753" width="11.42578125" style="95"/>
    <col min="10754" max="10754" width="19.85546875" style="95" customWidth="1"/>
    <col min="10755" max="10766" width="11.7109375" style="95" customWidth="1"/>
    <col min="10767" max="10767" width="13.140625" style="95" bestFit="1" customWidth="1"/>
    <col min="10768" max="10768" width="5.140625" style="95" customWidth="1"/>
    <col min="10769" max="10769" width="5.5703125" style="95" customWidth="1"/>
    <col min="10770" max="10770" width="18.42578125" style="95" customWidth="1"/>
    <col min="10771" max="10782" width="11.7109375" style="95" customWidth="1"/>
    <col min="10783" max="10783" width="13.5703125" style="95" customWidth="1"/>
    <col min="10784" max="10788" width="9.7109375" style="95" customWidth="1"/>
    <col min="10789" max="10789" width="12.85546875" style="95" customWidth="1"/>
    <col min="10790" max="10790" width="10.42578125" style="95" customWidth="1"/>
    <col min="10791" max="10791" width="13" style="95" customWidth="1"/>
    <col min="10792" max="10792" width="12.140625" style="95" customWidth="1"/>
    <col min="10793" max="10793" width="10.85546875" style="95" customWidth="1"/>
    <col min="10794" max="11009" width="11.42578125" style="95"/>
    <col min="11010" max="11010" width="19.85546875" style="95" customWidth="1"/>
    <col min="11011" max="11022" width="11.7109375" style="95" customWidth="1"/>
    <col min="11023" max="11023" width="13.140625" style="95" bestFit="1" customWidth="1"/>
    <col min="11024" max="11024" width="5.140625" style="95" customWidth="1"/>
    <col min="11025" max="11025" width="5.5703125" style="95" customWidth="1"/>
    <col min="11026" max="11026" width="18.42578125" style="95" customWidth="1"/>
    <col min="11027" max="11038" width="11.7109375" style="95" customWidth="1"/>
    <col min="11039" max="11039" width="13.5703125" style="95" customWidth="1"/>
    <col min="11040" max="11044" width="9.7109375" style="95" customWidth="1"/>
    <col min="11045" max="11045" width="12.85546875" style="95" customWidth="1"/>
    <col min="11046" max="11046" width="10.42578125" style="95" customWidth="1"/>
    <col min="11047" max="11047" width="13" style="95" customWidth="1"/>
    <col min="11048" max="11048" width="12.140625" style="95" customWidth="1"/>
    <col min="11049" max="11049" width="10.85546875" style="95" customWidth="1"/>
    <col min="11050" max="11265" width="11.42578125" style="95"/>
    <col min="11266" max="11266" width="19.85546875" style="95" customWidth="1"/>
    <col min="11267" max="11278" width="11.7109375" style="95" customWidth="1"/>
    <col min="11279" max="11279" width="13.140625" style="95" bestFit="1" customWidth="1"/>
    <col min="11280" max="11280" width="5.140625" style="95" customWidth="1"/>
    <col min="11281" max="11281" width="5.5703125" style="95" customWidth="1"/>
    <col min="11282" max="11282" width="18.42578125" style="95" customWidth="1"/>
    <col min="11283" max="11294" width="11.7109375" style="95" customWidth="1"/>
    <col min="11295" max="11295" width="13.5703125" style="95" customWidth="1"/>
    <col min="11296" max="11300" width="9.7109375" style="95" customWidth="1"/>
    <col min="11301" max="11301" width="12.85546875" style="95" customWidth="1"/>
    <col min="11302" max="11302" width="10.42578125" style="95" customWidth="1"/>
    <col min="11303" max="11303" width="13" style="95" customWidth="1"/>
    <col min="11304" max="11304" width="12.140625" style="95" customWidth="1"/>
    <col min="11305" max="11305" width="10.85546875" style="95" customWidth="1"/>
    <col min="11306" max="11521" width="11.42578125" style="95"/>
    <col min="11522" max="11522" width="19.85546875" style="95" customWidth="1"/>
    <col min="11523" max="11534" width="11.7109375" style="95" customWidth="1"/>
    <col min="11535" max="11535" width="13.140625" style="95" bestFit="1" customWidth="1"/>
    <col min="11536" max="11536" width="5.140625" style="95" customWidth="1"/>
    <col min="11537" max="11537" width="5.5703125" style="95" customWidth="1"/>
    <col min="11538" max="11538" width="18.42578125" style="95" customWidth="1"/>
    <col min="11539" max="11550" width="11.7109375" style="95" customWidth="1"/>
    <col min="11551" max="11551" width="13.5703125" style="95" customWidth="1"/>
    <col min="11552" max="11556" width="9.7109375" style="95" customWidth="1"/>
    <col min="11557" max="11557" width="12.85546875" style="95" customWidth="1"/>
    <col min="11558" max="11558" width="10.42578125" style="95" customWidth="1"/>
    <col min="11559" max="11559" width="13" style="95" customWidth="1"/>
    <col min="11560" max="11560" width="12.140625" style="95" customWidth="1"/>
    <col min="11561" max="11561" width="10.85546875" style="95" customWidth="1"/>
    <col min="11562" max="11777" width="11.42578125" style="95"/>
    <col min="11778" max="11778" width="19.85546875" style="95" customWidth="1"/>
    <col min="11779" max="11790" width="11.7109375" style="95" customWidth="1"/>
    <col min="11791" max="11791" width="13.140625" style="95" bestFit="1" customWidth="1"/>
    <col min="11792" max="11792" width="5.140625" style="95" customWidth="1"/>
    <col min="11793" max="11793" width="5.5703125" style="95" customWidth="1"/>
    <col min="11794" max="11794" width="18.42578125" style="95" customWidth="1"/>
    <col min="11795" max="11806" width="11.7109375" style="95" customWidth="1"/>
    <col min="11807" max="11807" width="13.5703125" style="95" customWidth="1"/>
    <col min="11808" max="11812" width="9.7109375" style="95" customWidth="1"/>
    <col min="11813" max="11813" width="12.85546875" style="95" customWidth="1"/>
    <col min="11814" max="11814" width="10.42578125" style="95" customWidth="1"/>
    <col min="11815" max="11815" width="13" style="95" customWidth="1"/>
    <col min="11816" max="11816" width="12.140625" style="95" customWidth="1"/>
    <col min="11817" max="11817" width="10.85546875" style="95" customWidth="1"/>
    <col min="11818" max="12033" width="11.42578125" style="95"/>
    <col min="12034" max="12034" width="19.85546875" style="95" customWidth="1"/>
    <col min="12035" max="12046" width="11.7109375" style="95" customWidth="1"/>
    <col min="12047" max="12047" width="13.140625" style="95" bestFit="1" customWidth="1"/>
    <col min="12048" max="12048" width="5.140625" style="95" customWidth="1"/>
    <col min="12049" max="12049" width="5.5703125" style="95" customWidth="1"/>
    <col min="12050" max="12050" width="18.42578125" style="95" customWidth="1"/>
    <col min="12051" max="12062" width="11.7109375" style="95" customWidth="1"/>
    <col min="12063" max="12063" width="13.5703125" style="95" customWidth="1"/>
    <col min="12064" max="12068" width="9.7109375" style="95" customWidth="1"/>
    <col min="12069" max="12069" width="12.85546875" style="95" customWidth="1"/>
    <col min="12070" max="12070" width="10.42578125" style="95" customWidth="1"/>
    <col min="12071" max="12071" width="13" style="95" customWidth="1"/>
    <col min="12072" max="12072" width="12.140625" style="95" customWidth="1"/>
    <col min="12073" max="12073" width="10.85546875" style="95" customWidth="1"/>
    <col min="12074" max="12289" width="11.42578125" style="95"/>
    <col min="12290" max="12290" width="19.85546875" style="95" customWidth="1"/>
    <col min="12291" max="12302" width="11.7109375" style="95" customWidth="1"/>
    <col min="12303" max="12303" width="13.140625" style="95" bestFit="1" customWidth="1"/>
    <col min="12304" max="12304" width="5.140625" style="95" customWidth="1"/>
    <col min="12305" max="12305" width="5.5703125" style="95" customWidth="1"/>
    <col min="12306" max="12306" width="18.42578125" style="95" customWidth="1"/>
    <col min="12307" max="12318" width="11.7109375" style="95" customWidth="1"/>
    <col min="12319" max="12319" width="13.5703125" style="95" customWidth="1"/>
    <col min="12320" max="12324" width="9.7109375" style="95" customWidth="1"/>
    <col min="12325" max="12325" width="12.85546875" style="95" customWidth="1"/>
    <col min="12326" max="12326" width="10.42578125" style="95" customWidth="1"/>
    <col min="12327" max="12327" width="13" style="95" customWidth="1"/>
    <col min="12328" max="12328" width="12.140625" style="95" customWidth="1"/>
    <col min="12329" max="12329" width="10.85546875" style="95" customWidth="1"/>
    <col min="12330" max="12545" width="11.42578125" style="95"/>
    <col min="12546" max="12546" width="19.85546875" style="95" customWidth="1"/>
    <col min="12547" max="12558" width="11.7109375" style="95" customWidth="1"/>
    <col min="12559" max="12559" width="13.140625" style="95" bestFit="1" customWidth="1"/>
    <col min="12560" max="12560" width="5.140625" style="95" customWidth="1"/>
    <col min="12561" max="12561" width="5.5703125" style="95" customWidth="1"/>
    <col min="12562" max="12562" width="18.42578125" style="95" customWidth="1"/>
    <col min="12563" max="12574" width="11.7109375" style="95" customWidth="1"/>
    <col min="12575" max="12575" width="13.5703125" style="95" customWidth="1"/>
    <col min="12576" max="12580" width="9.7109375" style="95" customWidth="1"/>
    <col min="12581" max="12581" width="12.85546875" style="95" customWidth="1"/>
    <col min="12582" max="12582" width="10.42578125" style="95" customWidth="1"/>
    <col min="12583" max="12583" width="13" style="95" customWidth="1"/>
    <col min="12584" max="12584" width="12.140625" style="95" customWidth="1"/>
    <col min="12585" max="12585" width="10.85546875" style="95" customWidth="1"/>
    <col min="12586" max="12801" width="11.42578125" style="95"/>
    <col min="12802" max="12802" width="19.85546875" style="95" customWidth="1"/>
    <col min="12803" max="12814" width="11.7109375" style="95" customWidth="1"/>
    <col min="12815" max="12815" width="13.140625" style="95" bestFit="1" customWidth="1"/>
    <col min="12816" max="12816" width="5.140625" style="95" customWidth="1"/>
    <col min="12817" max="12817" width="5.5703125" style="95" customWidth="1"/>
    <col min="12818" max="12818" width="18.42578125" style="95" customWidth="1"/>
    <col min="12819" max="12830" width="11.7109375" style="95" customWidth="1"/>
    <col min="12831" max="12831" width="13.5703125" style="95" customWidth="1"/>
    <col min="12832" max="12836" width="9.7109375" style="95" customWidth="1"/>
    <col min="12837" max="12837" width="12.85546875" style="95" customWidth="1"/>
    <col min="12838" max="12838" width="10.42578125" style="95" customWidth="1"/>
    <col min="12839" max="12839" width="13" style="95" customWidth="1"/>
    <col min="12840" max="12840" width="12.140625" style="95" customWidth="1"/>
    <col min="12841" max="12841" width="10.85546875" style="95" customWidth="1"/>
    <col min="12842" max="13057" width="11.42578125" style="95"/>
    <col min="13058" max="13058" width="19.85546875" style="95" customWidth="1"/>
    <col min="13059" max="13070" width="11.7109375" style="95" customWidth="1"/>
    <col min="13071" max="13071" width="13.140625" style="95" bestFit="1" customWidth="1"/>
    <col min="13072" max="13072" width="5.140625" style="95" customWidth="1"/>
    <col min="13073" max="13073" width="5.5703125" style="95" customWidth="1"/>
    <col min="13074" max="13074" width="18.42578125" style="95" customWidth="1"/>
    <col min="13075" max="13086" width="11.7109375" style="95" customWidth="1"/>
    <col min="13087" max="13087" width="13.5703125" style="95" customWidth="1"/>
    <col min="13088" max="13092" width="9.7109375" style="95" customWidth="1"/>
    <col min="13093" max="13093" width="12.85546875" style="95" customWidth="1"/>
    <col min="13094" max="13094" width="10.42578125" style="95" customWidth="1"/>
    <col min="13095" max="13095" width="13" style="95" customWidth="1"/>
    <col min="13096" max="13096" width="12.140625" style="95" customWidth="1"/>
    <col min="13097" max="13097" width="10.85546875" style="95" customWidth="1"/>
    <col min="13098" max="13313" width="11.42578125" style="95"/>
    <col min="13314" max="13314" width="19.85546875" style="95" customWidth="1"/>
    <col min="13315" max="13326" width="11.7109375" style="95" customWidth="1"/>
    <col min="13327" max="13327" width="13.140625" style="95" bestFit="1" customWidth="1"/>
    <col min="13328" max="13328" width="5.140625" style="95" customWidth="1"/>
    <col min="13329" max="13329" width="5.5703125" style="95" customWidth="1"/>
    <col min="13330" max="13330" width="18.42578125" style="95" customWidth="1"/>
    <col min="13331" max="13342" width="11.7109375" style="95" customWidth="1"/>
    <col min="13343" max="13343" width="13.5703125" style="95" customWidth="1"/>
    <col min="13344" max="13348" width="9.7109375" style="95" customWidth="1"/>
    <col min="13349" max="13349" width="12.85546875" style="95" customWidth="1"/>
    <col min="13350" max="13350" width="10.42578125" style="95" customWidth="1"/>
    <col min="13351" max="13351" width="13" style="95" customWidth="1"/>
    <col min="13352" max="13352" width="12.140625" style="95" customWidth="1"/>
    <col min="13353" max="13353" width="10.85546875" style="95" customWidth="1"/>
    <col min="13354" max="13569" width="11.42578125" style="95"/>
    <col min="13570" max="13570" width="19.85546875" style="95" customWidth="1"/>
    <col min="13571" max="13582" width="11.7109375" style="95" customWidth="1"/>
    <col min="13583" max="13583" width="13.140625" style="95" bestFit="1" customWidth="1"/>
    <col min="13584" max="13584" width="5.140625" style="95" customWidth="1"/>
    <col min="13585" max="13585" width="5.5703125" style="95" customWidth="1"/>
    <col min="13586" max="13586" width="18.42578125" style="95" customWidth="1"/>
    <col min="13587" max="13598" width="11.7109375" style="95" customWidth="1"/>
    <col min="13599" max="13599" width="13.5703125" style="95" customWidth="1"/>
    <col min="13600" max="13604" width="9.7109375" style="95" customWidth="1"/>
    <col min="13605" max="13605" width="12.85546875" style="95" customWidth="1"/>
    <col min="13606" max="13606" width="10.42578125" style="95" customWidth="1"/>
    <col min="13607" max="13607" width="13" style="95" customWidth="1"/>
    <col min="13608" max="13608" width="12.140625" style="95" customWidth="1"/>
    <col min="13609" max="13609" width="10.85546875" style="95" customWidth="1"/>
    <col min="13610" max="13825" width="11.42578125" style="95"/>
    <col min="13826" max="13826" width="19.85546875" style="95" customWidth="1"/>
    <col min="13827" max="13838" width="11.7109375" style="95" customWidth="1"/>
    <col min="13839" max="13839" width="13.140625" style="95" bestFit="1" customWidth="1"/>
    <col min="13840" max="13840" width="5.140625" style="95" customWidth="1"/>
    <col min="13841" max="13841" width="5.5703125" style="95" customWidth="1"/>
    <col min="13842" max="13842" width="18.42578125" style="95" customWidth="1"/>
    <col min="13843" max="13854" width="11.7109375" style="95" customWidth="1"/>
    <col min="13855" max="13855" width="13.5703125" style="95" customWidth="1"/>
    <col min="13856" max="13860" width="9.7109375" style="95" customWidth="1"/>
    <col min="13861" max="13861" width="12.85546875" style="95" customWidth="1"/>
    <col min="13862" max="13862" width="10.42578125" style="95" customWidth="1"/>
    <col min="13863" max="13863" width="13" style="95" customWidth="1"/>
    <col min="13864" max="13864" width="12.140625" style="95" customWidth="1"/>
    <col min="13865" max="13865" width="10.85546875" style="95" customWidth="1"/>
    <col min="13866" max="14081" width="11.42578125" style="95"/>
    <col min="14082" max="14082" width="19.85546875" style="95" customWidth="1"/>
    <col min="14083" max="14094" width="11.7109375" style="95" customWidth="1"/>
    <col min="14095" max="14095" width="13.140625" style="95" bestFit="1" customWidth="1"/>
    <col min="14096" max="14096" width="5.140625" style="95" customWidth="1"/>
    <col min="14097" max="14097" width="5.5703125" style="95" customWidth="1"/>
    <col min="14098" max="14098" width="18.42578125" style="95" customWidth="1"/>
    <col min="14099" max="14110" width="11.7109375" style="95" customWidth="1"/>
    <col min="14111" max="14111" width="13.5703125" style="95" customWidth="1"/>
    <col min="14112" max="14116" width="9.7109375" style="95" customWidth="1"/>
    <col min="14117" max="14117" width="12.85546875" style="95" customWidth="1"/>
    <col min="14118" max="14118" width="10.42578125" style="95" customWidth="1"/>
    <col min="14119" max="14119" width="13" style="95" customWidth="1"/>
    <col min="14120" max="14120" width="12.140625" style="95" customWidth="1"/>
    <col min="14121" max="14121" width="10.85546875" style="95" customWidth="1"/>
    <col min="14122" max="14337" width="11.42578125" style="95"/>
    <col min="14338" max="14338" width="19.85546875" style="95" customWidth="1"/>
    <col min="14339" max="14350" width="11.7109375" style="95" customWidth="1"/>
    <col min="14351" max="14351" width="13.140625" style="95" bestFit="1" customWidth="1"/>
    <col min="14352" max="14352" width="5.140625" style="95" customWidth="1"/>
    <col min="14353" max="14353" width="5.5703125" style="95" customWidth="1"/>
    <col min="14354" max="14354" width="18.42578125" style="95" customWidth="1"/>
    <col min="14355" max="14366" width="11.7109375" style="95" customWidth="1"/>
    <col min="14367" max="14367" width="13.5703125" style="95" customWidth="1"/>
    <col min="14368" max="14372" width="9.7109375" style="95" customWidth="1"/>
    <col min="14373" max="14373" width="12.85546875" style="95" customWidth="1"/>
    <col min="14374" max="14374" width="10.42578125" style="95" customWidth="1"/>
    <col min="14375" max="14375" width="13" style="95" customWidth="1"/>
    <col min="14376" max="14376" width="12.140625" style="95" customWidth="1"/>
    <col min="14377" max="14377" width="10.85546875" style="95" customWidth="1"/>
    <col min="14378" max="14593" width="11.42578125" style="95"/>
    <col min="14594" max="14594" width="19.85546875" style="95" customWidth="1"/>
    <col min="14595" max="14606" width="11.7109375" style="95" customWidth="1"/>
    <col min="14607" max="14607" width="13.140625" style="95" bestFit="1" customWidth="1"/>
    <col min="14608" max="14608" width="5.140625" style="95" customWidth="1"/>
    <col min="14609" max="14609" width="5.5703125" style="95" customWidth="1"/>
    <col min="14610" max="14610" width="18.42578125" style="95" customWidth="1"/>
    <col min="14611" max="14622" width="11.7109375" style="95" customWidth="1"/>
    <col min="14623" max="14623" width="13.5703125" style="95" customWidth="1"/>
    <col min="14624" max="14628" width="9.7109375" style="95" customWidth="1"/>
    <col min="14629" max="14629" width="12.85546875" style="95" customWidth="1"/>
    <col min="14630" max="14630" width="10.42578125" style="95" customWidth="1"/>
    <col min="14631" max="14631" width="13" style="95" customWidth="1"/>
    <col min="14632" max="14632" width="12.140625" style="95" customWidth="1"/>
    <col min="14633" max="14633" width="10.85546875" style="95" customWidth="1"/>
    <col min="14634" max="14849" width="11.42578125" style="95"/>
    <col min="14850" max="14850" width="19.85546875" style="95" customWidth="1"/>
    <col min="14851" max="14862" width="11.7109375" style="95" customWidth="1"/>
    <col min="14863" max="14863" width="13.140625" style="95" bestFit="1" customWidth="1"/>
    <col min="14864" max="14864" width="5.140625" style="95" customWidth="1"/>
    <col min="14865" max="14865" width="5.5703125" style="95" customWidth="1"/>
    <col min="14866" max="14866" width="18.42578125" style="95" customWidth="1"/>
    <col min="14867" max="14878" width="11.7109375" style="95" customWidth="1"/>
    <col min="14879" max="14879" width="13.5703125" style="95" customWidth="1"/>
    <col min="14880" max="14884" width="9.7109375" style="95" customWidth="1"/>
    <col min="14885" max="14885" width="12.85546875" style="95" customWidth="1"/>
    <col min="14886" max="14886" width="10.42578125" style="95" customWidth="1"/>
    <col min="14887" max="14887" width="13" style="95" customWidth="1"/>
    <col min="14888" max="14888" width="12.140625" style="95" customWidth="1"/>
    <col min="14889" max="14889" width="10.85546875" style="95" customWidth="1"/>
    <col min="14890" max="15105" width="11.42578125" style="95"/>
    <col min="15106" max="15106" width="19.85546875" style="95" customWidth="1"/>
    <col min="15107" max="15118" width="11.7109375" style="95" customWidth="1"/>
    <col min="15119" max="15119" width="13.140625" style="95" bestFit="1" customWidth="1"/>
    <col min="15120" max="15120" width="5.140625" style="95" customWidth="1"/>
    <col min="15121" max="15121" width="5.5703125" style="95" customWidth="1"/>
    <col min="15122" max="15122" width="18.42578125" style="95" customWidth="1"/>
    <col min="15123" max="15134" width="11.7109375" style="95" customWidth="1"/>
    <col min="15135" max="15135" width="13.5703125" style="95" customWidth="1"/>
    <col min="15136" max="15140" width="9.7109375" style="95" customWidth="1"/>
    <col min="15141" max="15141" width="12.85546875" style="95" customWidth="1"/>
    <col min="15142" max="15142" width="10.42578125" style="95" customWidth="1"/>
    <col min="15143" max="15143" width="13" style="95" customWidth="1"/>
    <col min="15144" max="15144" width="12.140625" style="95" customWidth="1"/>
    <col min="15145" max="15145" width="10.85546875" style="95" customWidth="1"/>
    <col min="15146" max="15361" width="11.42578125" style="95"/>
    <col min="15362" max="15362" width="19.85546875" style="95" customWidth="1"/>
    <col min="15363" max="15374" width="11.7109375" style="95" customWidth="1"/>
    <col min="15375" max="15375" width="13.140625" style="95" bestFit="1" customWidth="1"/>
    <col min="15376" max="15376" width="5.140625" style="95" customWidth="1"/>
    <col min="15377" max="15377" width="5.5703125" style="95" customWidth="1"/>
    <col min="15378" max="15378" width="18.42578125" style="95" customWidth="1"/>
    <col min="15379" max="15390" width="11.7109375" style="95" customWidth="1"/>
    <col min="15391" max="15391" width="13.5703125" style="95" customWidth="1"/>
    <col min="15392" max="15396" width="9.7109375" style="95" customWidth="1"/>
    <col min="15397" max="15397" width="12.85546875" style="95" customWidth="1"/>
    <col min="15398" max="15398" width="10.42578125" style="95" customWidth="1"/>
    <col min="15399" max="15399" width="13" style="95" customWidth="1"/>
    <col min="15400" max="15400" width="12.140625" style="95" customWidth="1"/>
    <col min="15401" max="15401" width="10.85546875" style="95" customWidth="1"/>
    <col min="15402" max="15617" width="11.42578125" style="95"/>
    <col min="15618" max="15618" width="19.85546875" style="95" customWidth="1"/>
    <col min="15619" max="15630" width="11.7109375" style="95" customWidth="1"/>
    <col min="15631" max="15631" width="13.140625" style="95" bestFit="1" customWidth="1"/>
    <col min="15632" max="15632" width="5.140625" style="95" customWidth="1"/>
    <col min="15633" max="15633" width="5.5703125" style="95" customWidth="1"/>
    <col min="15634" max="15634" width="18.42578125" style="95" customWidth="1"/>
    <col min="15635" max="15646" width="11.7109375" style="95" customWidth="1"/>
    <col min="15647" max="15647" width="13.5703125" style="95" customWidth="1"/>
    <col min="15648" max="15652" width="9.7109375" style="95" customWidth="1"/>
    <col min="15653" max="15653" width="12.85546875" style="95" customWidth="1"/>
    <col min="15654" max="15654" width="10.42578125" style="95" customWidth="1"/>
    <col min="15655" max="15655" width="13" style="95" customWidth="1"/>
    <col min="15656" max="15656" width="12.140625" style="95" customWidth="1"/>
    <col min="15657" max="15657" width="10.85546875" style="95" customWidth="1"/>
    <col min="15658" max="15873" width="11.42578125" style="95"/>
    <col min="15874" max="15874" width="19.85546875" style="95" customWidth="1"/>
    <col min="15875" max="15886" width="11.7109375" style="95" customWidth="1"/>
    <col min="15887" max="15887" width="13.140625" style="95" bestFit="1" customWidth="1"/>
    <col min="15888" max="15888" width="5.140625" style="95" customWidth="1"/>
    <col min="15889" max="15889" width="5.5703125" style="95" customWidth="1"/>
    <col min="15890" max="15890" width="18.42578125" style="95" customWidth="1"/>
    <col min="15891" max="15902" width="11.7109375" style="95" customWidth="1"/>
    <col min="15903" max="15903" width="13.5703125" style="95" customWidth="1"/>
    <col min="15904" max="15908" width="9.7109375" style="95" customWidth="1"/>
    <col min="15909" max="15909" width="12.85546875" style="95" customWidth="1"/>
    <col min="15910" max="15910" width="10.42578125" style="95" customWidth="1"/>
    <col min="15911" max="15911" width="13" style="95" customWidth="1"/>
    <col min="15912" max="15912" width="12.140625" style="95" customWidth="1"/>
    <col min="15913" max="15913" width="10.85546875" style="95" customWidth="1"/>
    <col min="15914" max="16129" width="11.42578125" style="95"/>
    <col min="16130" max="16130" width="19.85546875" style="95" customWidth="1"/>
    <col min="16131" max="16142" width="11.7109375" style="95" customWidth="1"/>
    <col min="16143" max="16143" width="13.140625" style="95" bestFit="1" customWidth="1"/>
    <col min="16144" max="16144" width="5.140625" style="95" customWidth="1"/>
    <col min="16145" max="16145" width="5.5703125" style="95" customWidth="1"/>
    <col min="16146" max="16146" width="18.42578125" style="95" customWidth="1"/>
    <col min="16147" max="16158" width="11.7109375" style="95" customWidth="1"/>
    <col min="16159" max="16159" width="13.5703125" style="95" customWidth="1"/>
    <col min="16160" max="16164" width="9.7109375" style="95" customWidth="1"/>
    <col min="16165" max="16165" width="12.85546875" style="95" customWidth="1"/>
    <col min="16166" max="16166" width="10.42578125" style="95" customWidth="1"/>
    <col min="16167" max="16167" width="13" style="95" customWidth="1"/>
    <col min="16168" max="16168" width="12.140625" style="95" customWidth="1"/>
    <col min="16169" max="16169" width="10.85546875" style="95" customWidth="1"/>
    <col min="16170" max="16384" width="11.42578125" style="95"/>
  </cols>
  <sheetData>
    <row r="1" spans="2:31" x14ac:dyDescent="0.25">
      <c r="B1" s="145" t="s">
        <v>97</v>
      </c>
      <c r="R1" s="145" t="str">
        <f>+B1</f>
        <v>AUTORIDAD  DE FISCALIZACION DE  ELECTRICIDAD Y TECNOLOGÍA NUCLEAR (AETN)</v>
      </c>
    </row>
    <row r="2" spans="2:31" x14ac:dyDescent="0.25">
      <c r="B2" s="322" t="s">
        <v>169</v>
      </c>
      <c r="R2" s="322" t="str">
        <f>+B2</f>
        <v>SEPSA (TOTAL SIN)</v>
      </c>
    </row>
    <row r="3" spans="2:31" x14ac:dyDescent="0.25">
      <c r="B3" s="322" t="str">
        <f>+'ENDE DEORURO'!B3</f>
        <v>CONSOLIDADO - con IVA</v>
      </c>
      <c r="R3" s="347" t="str">
        <f>+' TOTAL CRE SIN'!R3:U3</f>
        <v>CONSOLIDADO - sin IVA</v>
      </c>
      <c r="S3" s="347"/>
      <c r="T3" s="347"/>
      <c r="U3" s="347"/>
    </row>
    <row r="4" spans="2:31" x14ac:dyDescent="0.25">
      <c r="B4" s="322" t="str">
        <f>+'ENDE DEORURO'!B4:D4</f>
        <v>ESTADÍSTICAS GESTIÓN 2025</v>
      </c>
      <c r="R4" s="322" t="str">
        <f>+B4</f>
        <v>ESTADÍSTICAS GESTIÓN 2025</v>
      </c>
    </row>
    <row r="6" spans="2:31" x14ac:dyDescent="0.25">
      <c r="B6" s="145" t="s">
        <v>157</v>
      </c>
      <c r="R6" s="145" t="str">
        <f>+B6</f>
        <v>NÚMERO DE CONSUMIDORES</v>
      </c>
      <c r="S6" s="98"/>
    </row>
    <row r="8" spans="2:31" x14ac:dyDescent="0.25">
      <c r="B8" s="143" t="s">
        <v>81</v>
      </c>
      <c r="C8" s="146" t="s">
        <v>45</v>
      </c>
      <c r="D8" s="146" t="s">
        <v>46</v>
      </c>
      <c r="E8" s="146" t="s">
        <v>47</v>
      </c>
      <c r="F8" s="146" t="s">
        <v>48</v>
      </c>
      <c r="G8" s="146" t="s">
        <v>49</v>
      </c>
      <c r="H8" s="146" t="s">
        <v>50</v>
      </c>
      <c r="I8" s="146" t="s">
        <v>51</v>
      </c>
      <c r="J8" s="146" t="s">
        <v>52</v>
      </c>
      <c r="K8" s="146" t="s">
        <v>53</v>
      </c>
      <c r="L8" s="146" t="s">
        <v>54</v>
      </c>
      <c r="M8" s="146" t="s">
        <v>55</v>
      </c>
      <c r="N8" s="146" t="s">
        <v>56</v>
      </c>
      <c r="O8" s="147" t="s">
        <v>14</v>
      </c>
      <c r="R8" s="143" t="s">
        <v>81</v>
      </c>
      <c r="S8" s="146" t="s">
        <v>45</v>
      </c>
      <c r="T8" s="146" t="s">
        <v>46</v>
      </c>
      <c r="U8" s="146" t="s">
        <v>47</v>
      </c>
      <c r="V8" s="146" t="s">
        <v>48</v>
      </c>
      <c r="W8" s="146" t="s">
        <v>49</v>
      </c>
      <c r="X8" s="146" t="s">
        <v>50</v>
      </c>
      <c r="Y8" s="146" t="s">
        <v>51</v>
      </c>
      <c r="Z8" s="146" t="s">
        <v>52</v>
      </c>
      <c r="AA8" s="146" t="s">
        <v>53</v>
      </c>
      <c r="AB8" s="146" t="s">
        <v>54</v>
      </c>
      <c r="AC8" s="146" t="s">
        <v>55</v>
      </c>
      <c r="AD8" s="146" t="s">
        <v>56</v>
      </c>
      <c r="AE8" s="147" t="s">
        <v>14</v>
      </c>
    </row>
    <row r="9" spans="2:31" s="175" customFormat="1" x14ac:dyDescent="0.25">
      <c r="B9" s="96" t="s">
        <v>17</v>
      </c>
      <c r="C9" s="144">
        <f>+'SEPSA - Rural'!C10+'SEPSA - Potosi'!C10+'SEPSA - Villazon'!C9</f>
        <v>150202</v>
      </c>
      <c r="D9" s="144">
        <f>+'SEPSA - Rural'!D10+'SEPSA - Potosi'!D10+'SEPSA - Villazon'!D9</f>
        <v>150604</v>
      </c>
      <c r="E9" s="144">
        <f>+'SEPSA - Rural'!E10+'SEPSA - Potosi'!E10+'SEPSA - Villazon'!E9</f>
        <v>151299</v>
      </c>
      <c r="F9" s="144">
        <f>+'SEPSA - Rural'!F10+'SEPSA - Potosi'!F10+'SEPSA - Villazon'!F9</f>
        <v>151915</v>
      </c>
      <c r="G9" s="144">
        <f>+'SEPSA - Rural'!G10+'SEPSA - Potosi'!G10+'SEPSA - Villazon'!G9</f>
        <v>0</v>
      </c>
      <c r="H9" s="144">
        <f>+'SEPSA - Rural'!H10+'SEPSA - Potosi'!H10+'SEPSA - Villazon'!H9</f>
        <v>0</v>
      </c>
      <c r="I9" s="144">
        <f>+'SEPSA - Rural'!I10+'SEPSA - Potosi'!I10+'SEPSA - Villazon'!I9</f>
        <v>0</v>
      </c>
      <c r="J9" s="144">
        <f>+'SEPSA - Rural'!J10+'SEPSA - Potosi'!J10+'SEPSA - Villazon'!J9</f>
        <v>0</v>
      </c>
      <c r="K9" s="144">
        <f>+'SEPSA - Rural'!K10+'SEPSA - Potosi'!K10+'SEPSA - Villazon'!K9</f>
        <v>0</v>
      </c>
      <c r="L9" s="144">
        <f>+'SEPSA - Rural'!L10+'SEPSA - Potosi'!L10+'SEPSA - Villazon'!L9</f>
        <v>0</v>
      </c>
      <c r="M9" s="144">
        <f>+'SEPSA - Rural'!M10+'SEPSA - Potosi'!M10+'SEPSA - Villazon'!M9</f>
        <v>0</v>
      </c>
      <c r="N9" s="144">
        <f>+'SEPSA - Rural'!N10+'SEPSA - Potosi'!N10+'SEPSA - Villazon'!N9</f>
        <v>0</v>
      </c>
      <c r="O9" s="26">
        <f>+N9</f>
        <v>0</v>
      </c>
      <c r="R9" s="96" t="str">
        <f>+B9</f>
        <v>Residencial</v>
      </c>
      <c r="S9" s="144">
        <f>+C9</f>
        <v>150202</v>
      </c>
      <c r="T9" s="144">
        <f t="shared" ref="T9:AD14" si="0">+D9</f>
        <v>150604</v>
      </c>
      <c r="U9" s="144">
        <f t="shared" si="0"/>
        <v>151299</v>
      </c>
      <c r="V9" s="144">
        <f t="shared" si="0"/>
        <v>151915</v>
      </c>
      <c r="W9" s="144">
        <f t="shared" si="0"/>
        <v>0</v>
      </c>
      <c r="X9" s="144">
        <f t="shared" si="0"/>
        <v>0</v>
      </c>
      <c r="Y9" s="144">
        <f t="shared" si="0"/>
        <v>0</v>
      </c>
      <c r="Z9" s="144">
        <f t="shared" si="0"/>
        <v>0</v>
      </c>
      <c r="AA9" s="144">
        <f t="shared" si="0"/>
        <v>0</v>
      </c>
      <c r="AB9" s="144">
        <f t="shared" si="0"/>
        <v>0</v>
      </c>
      <c r="AC9" s="144">
        <f t="shared" si="0"/>
        <v>0</v>
      </c>
      <c r="AD9" s="144">
        <f t="shared" si="0"/>
        <v>0</v>
      </c>
      <c r="AE9" s="26">
        <f>+AD9</f>
        <v>0</v>
      </c>
    </row>
    <row r="10" spans="2:31" s="175" customFormat="1" x14ac:dyDescent="0.25">
      <c r="B10" s="96" t="s">
        <v>18</v>
      </c>
      <c r="C10" s="144">
        <f>+'SEPSA - Rural'!C11+'SEPSA - Potosi'!C11+'SEPSA - Villazon'!C10</f>
        <v>16340</v>
      </c>
      <c r="D10" s="144">
        <f>+'SEPSA - Rural'!D11+'SEPSA - Potosi'!D11+'SEPSA - Villazon'!D10</f>
        <v>16369</v>
      </c>
      <c r="E10" s="144">
        <f>+'SEPSA - Rural'!E11+'SEPSA - Potosi'!E11+'SEPSA - Villazon'!E10</f>
        <v>16422</v>
      </c>
      <c r="F10" s="144">
        <f>+'SEPSA - Rural'!F11+'SEPSA - Potosi'!F11+'SEPSA - Villazon'!F10</f>
        <v>16469</v>
      </c>
      <c r="G10" s="144">
        <f>+'SEPSA - Rural'!G11+'SEPSA - Potosi'!G11+'SEPSA - Villazon'!G10</f>
        <v>0</v>
      </c>
      <c r="H10" s="144">
        <f>+'SEPSA - Rural'!H11+'SEPSA - Potosi'!H11+'SEPSA - Villazon'!H10</f>
        <v>0</v>
      </c>
      <c r="I10" s="144">
        <f>+'SEPSA - Rural'!I11+'SEPSA - Potosi'!I11+'SEPSA - Villazon'!I10</f>
        <v>0</v>
      </c>
      <c r="J10" s="144">
        <f>+'SEPSA - Rural'!J11+'SEPSA - Potosi'!J11+'SEPSA - Villazon'!J10</f>
        <v>0</v>
      </c>
      <c r="K10" s="144">
        <f>+'SEPSA - Rural'!K11+'SEPSA - Potosi'!K11+'SEPSA - Villazon'!K10</f>
        <v>0</v>
      </c>
      <c r="L10" s="144">
        <f>+'SEPSA - Rural'!L11+'SEPSA - Potosi'!L11+'SEPSA - Villazon'!L10</f>
        <v>0</v>
      </c>
      <c r="M10" s="144">
        <f>+'SEPSA - Rural'!M11+'SEPSA - Potosi'!M11+'SEPSA - Villazon'!M10</f>
        <v>0</v>
      </c>
      <c r="N10" s="144">
        <f>+'SEPSA - Rural'!N11+'SEPSA - Potosi'!N11+'SEPSA - Villazon'!N10</f>
        <v>0</v>
      </c>
      <c r="O10" s="26">
        <f t="shared" ref="O10:O14" si="1">+N10</f>
        <v>0</v>
      </c>
      <c r="R10" s="96" t="str">
        <f t="shared" ref="R10:S14" si="2">+B10</f>
        <v>General</v>
      </c>
      <c r="S10" s="144">
        <f t="shared" si="2"/>
        <v>16340</v>
      </c>
      <c r="T10" s="144">
        <f t="shared" si="0"/>
        <v>16369</v>
      </c>
      <c r="U10" s="144">
        <f t="shared" si="0"/>
        <v>16422</v>
      </c>
      <c r="V10" s="144">
        <f t="shared" si="0"/>
        <v>16469</v>
      </c>
      <c r="W10" s="144">
        <f t="shared" si="0"/>
        <v>0</v>
      </c>
      <c r="X10" s="144">
        <f t="shared" si="0"/>
        <v>0</v>
      </c>
      <c r="Y10" s="144">
        <f t="shared" si="0"/>
        <v>0</v>
      </c>
      <c r="Z10" s="144">
        <f t="shared" si="0"/>
        <v>0</v>
      </c>
      <c r="AA10" s="144">
        <f t="shared" si="0"/>
        <v>0</v>
      </c>
      <c r="AB10" s="144">
        <f t="shared" si="0"/>
        <v>0</v>
      </c>
      <c r="AC10" s="144">
        <f t="shared" si="0"/>
        <v>0</v>
      </c>
      <c r="AD10" s="144">
        <f t="shared" si="0"/>
        <v>0</v>
      </c>
      <c r="AE10" s="26">
        <f t="shared" ref="AE10:AE14" si="3">+AD10</f>
        <v>0</v>
      </c>
    </row>
    <row r="11" spans="2:31" s="175" customFormat="1" x14ac:dyDescent="0.25">
      <c r="B11" s="96" t="s">
        <v>19</v>
      </c>
      <c r="C11" s="144">
        <f>+'SEPSA - Rural'!C12+'SEPSA - Potosi'!C12+'SEPSA - Villazon'!C11</f>
        <v>59</v>
      </c>
      <c r="D11" s="144">
        <f>+'SEPSA - Rural'!D12+'SEPSA - Potosi'!D12+'SEPSA - Villazon'!D11</f>
        <v>60</v>
      </c>
      <c r="E11" s="144">
        <f>+'SEPSA - Rural'!E12+'SEPSA - Potosi'!E12+'SEPSA - Villazon'!E11</f>
        <v>59</v>
      </c>
      <c r="F11" s="144">
        <f>+'SEPSA - Rural'!F12+'SEPSA - Potosi'!F12+'SEPSA - Villazon'!F11</f>
        <v>59</v>
      </c>
      <c r="G11" s="144">
        <f>+'SEPSA - Rural'!G12+'SEPSA - Potosi'!G12+'SEPSA - Villazon'!G11</f>
        <v>0</v>
      </c>
      <c r="H11" s="144">
        <f>+'SEPSA - Rural'!H12+'SEPSA - Potosi'!H12+'SEPSA - Villazon'!H11</f>
        <v>0</v>
      </c>
      <c r="I11" s="144">
        <f>+'SEPSA - Rural'!I12+'SEPSA - Potosi'!I12+'SEPSA - Villazon'!I11</f>
        <v>0</v>
      </c>
      <c r="J11" s="144">
        <f>+'SEPSA - Rural'!J12+'SEPSA - Potosi'!J12+'SEPSA - Villazon'!J11</f>
        <v>0</v>
      </c>
      <c r="K11" s="144">
        <f>+'SEPSA - Rural'!K12+'SEPSA - Potosi'!K12+'SEPSA - Villazon'!K11</f>
        <v>0</v>
      </c>
      <c r="L11" s="144">
        <f>+'SEPSA - Rural'!L12+'SEPSA - Potosi'!L12+'SEPSA - Villazon'!L11</f>
        <v>0</v>
      </c>
      <c r="M11" s="144">
        <f>+'SEPSA - Rural'!M12+'SEPSA - Potosi'!M12+'SEPSA - Villazon'!M11</f>
        <v>0</v>
      </c>
      <c r="N11" s="144">
        <f>+'SEPSA - Rural'!N12+'SEPSA - Potosi'!N12+'SEPSA - Villazon'!N11</f>
        <v>0</v>
      </c>
      <c r="O11" s="26">
        <f t="shared" si="1"/>
        <v>0</v>
      </c>
      <c r="R11" s="96" t="str">
        <f t="shared" si="2"/>
        <v>Industrial</v>
      </c>
      <c r="S11" s="144">
        <f t="shared" si="2"/>
        <v>59</v>
      </c>
      <c r="T11" s="144">
        <f t="shared" si="0"/>
        <v>60</v>
      </c>
      <c r="U11" s="144">
        <f t="shared" si="0"/>
        <v>59</v>
      </c>
      <c r="V11" s="144">
        <f t="shared" si="0"/>
        <v>59</v>
      </c>
      <c r="W11" s="144">
        <f t="shared" si="0"/>
        <v>0</v>
      </c>
      <c r="X11" s="144">
        <f t="shared" si="0"/>
        <v>0</v>
      </c>
      <c r="Y11" s="144">
        <f t="shared" si="0"/>
        <v>0</v>
      </c>
      <c r="Z11" s="144">
        <f t="shared" si="0"/>
        <v>0</v>
      </c>
      <c r="AA11" s="144">
        <f t="shared" si="0"/>
        <v>0</v>
      </c>
      <c r="AB11" s="144">
        <f t="shared" si="0"/>
        <v>0</v>
      </c>
      <c r="AC11" s="144">
        <f t="shared" si="0"/>
        <v>0</v>
      </c>
      <c r="AD11" s="144">
        <f t="shared" si="0"/>
        <v>0</v>
      </c>
      <c r="AE11" s="26">
        <f t="shared" si="3"/>
        <v>0</v>
      </c>
    </row>
    <row r="12" spans="2:31" s="175" customFormat="1" x14ac:dyDescent="0.25">
      <c r="B12" s="96" t="s">
        <v>91</v>
      </c>
      <c r="C12" s="144">
        <f>+'SEPSA - Rural'!C13+'SEPSA - Potosi'!C13+'SEPSA - Villazon'!C12</f>
        <v>335</v>
      </c>
      <c r="D12" s="144">
        <f>+'SEPSA - Rural'!D13+'SEPSA - Potosi'!D13+'SEPSA - Villazon'!D12</f>
        <v>336</v>
      </c>
      <c r="E12" s="144">
        <f>+'SEPSA - Rural'!E13+'SEPSA - Potosi'!E13+'SEPSA - Villazon'!E12</f>
        <v>339</v>
      </c>
      <c r="F12" s="144">
        <f>+'SEPSA - Rural'!F13+'SEPSA - Potosi'!F13+'SEPSA - Villazon'!F12</f>
        <v>345</v>
      </c>
      <c r="G12" s="144">
        <f>+'SEPSA - Rural'!G13+'SEPSA - Potosi'!G13+'SEPSA - Villazon'!G12</f>
        <v>0</v>
      </c>
      <c r="H12" s="144">
        <f>+'SEPSA - Rural'!H13+'SEPSA - Potosi'!H13+'SEPSA - Villazon'!H12</f>
        <v>0</v>
      </c>
      <c r="I12" s="144">
        <f>+'SEPSA - Rural'!I13+'SEPSA - Potosi'!I13+'SEPSA - Villazon'!I12</f>
        <v>0</v>
      </c>
      <c r="J12" s="144">
        <f>+'SEPSA - Rural'!J13+'SEPSA - Potosi'!J13+'SEPSA - Villazon'!J12</f>
        <v>0</v>
      </c>
      <c r="K12" s="144">
        <f>+'SEPSA - Rural'!K13+'SEPSA - Potosi'!K13+'SEPSA - Villazon'!K12</f>
        <v>0</v>
      </c>
      <c r="L12" s="144">
        <f>+'SEPSA - Rural'!L13+'SEPSA - Potosi'!L13+'SEPSA - Villazon'!L12</f>
        <v>0</v>
      </c>
      <c r="M12" s="144">
        <f>+'SEPSA - Rural'!M13+'SEPSA - Potosi'!M13+'SEPSA - Villazon'!M12</f>
        <v>0</v>
      </c>
      <c r="N12" s="144">
        <f>+'SEPSA - Rural'!N13+'SEPSA - Potosi'!N13+'SEPSA - Villazon'!N12</f>
        <v>0</v>
      </c>
      <c r="O12" s="26">
        <f t="shared" si="1"/>
        <v>0</v>
      </c>
      <c r="R12" s="96" t="str">
        <f t="shared" si="2"/>
        <v>Minería</v>
      </c>
      <c r="S12" s="144">
        <f t="shared" si="2"/>
        <v>335</v>
      </c>
      <c r="T12" s="144">
        <f t="shared" si="0"/>
        <v>336</v>
      </c>
      <c r="U12" s="144">
        <f t="shared" si="0"/>
        <v>339</v>
      </c>
      <c r="V12" s="144">
        <f t="shared" si="0"/>
        <v>345</v>
      </c>
      <c r="W12" s="144">
        <f t="shared" si="0"/>
        <v>0</v>
      </c>
      <c r="X12" s="144">
        <f t="shared" si="0"/>
        <v>0</v>
      </c>
      <c r="Y12" s="144">
        <f t="shared" si="0"/>
        <v>0</v>
      </c>
      <c r="Z12" s="144">
        <f t="shared" si="0"/>
        <v>0</v>
      </c>
      <c r="AA12" s="144">
        <f t="shared" si="0"/>
        <v>0</v>
      </c>
      <c r="AB12" s="144">
        <f t="shared" si="0"/>
        <v>0</v>
      </c>
      <c r="AC12" s="144">
        <f t="shared" si="0"/>
        <v>0</v>
      </c>
      <c r="AD12" s="144">
        <f t="shared" si="0"/>
        <v>0</v>
      </c>
      <c r="AE12" s="26">
        <f t="shared" si="3"/>
        <v>0</v>
      </c>
    </row>
    <row r="13" spans="2:31" s="175" customFormat="1" x14ac:dyDescent="0.25">
      <c r="B13" s="96" t="s">
        <v>21</v>
      </c>
      <c r="C13" s="144">
        <f>+'SEPSA - Rural'!C14+'SEPSA - Potosi'!C14+'SEPSA - Villazon'!C13</f>
        <v>45</v>
      </c>
      <c r="D13" s="144">
        <f>+'SEPSA - Rural'!D14+'SEPSA - Potosi'!D14+'SEPSA - Villazon'!D13</f>
        <v>45</v>
      </c>
      <c r="E13" s="144">
        <f>+'SEPSA - Rural'!E14+'SEPSA - Potosi'!E14+'SEPSA - Villazon'!E13</f>
        <v>45</v>
      </c>
      <c r="F13" s="144">
        <f>+'SEPSA - Rural'!F14+'SEPSA - Potosi'!F14+'SEPSA - Villazon'!F13</f>
        <v>45</v>
      </c>
      <c r="G13" s="144">
        <f>+'SEPSA - Rural'!G14+'SEPSA - Potosi'!G14+'SEPSA - Villazon'!G13</f>
        <v>0</v>
      </c>
      <c r="H13" s="144">
        <f>+'SEPSA - Rural'!H14+'SEPSA - Potosi'!H14+'SEPSA - Villazon'!H13</f>
        <v>0</v>
      </c>
      <c r="I13" s="144">
        <f>+'SEPSA - Rural'!I14+'SEPSA - Potosi'!I14+'SEPSA - Villazon'!I13</f>
        <v>0</v>
      </c>
      <c r="J13" s="144">
        <f>+'SEPSA - Rural'!J14+'SEPSA - Potosi'!J14+'SEPSA - Villazon'!J13</f>
        <v>0</v>
      </c>
      <c r="K13" s="144">
        <f>+'SEPSA - Rural'!K14+'SEPSA - Potosi'!K14+'SEPSA - Villazon'!K13</f>
        <v>0</v>
      </c>
      <c r="L13" s="144">
        <f>+'SEPSA - Rural'!L14+'SEPSA - Potosi'!L14+'SEPSA - Villazon'!L13</f>
        <v>0</v>
      </c>
      <c r="M13" s="144">
        <f>+'SEPSA - Rural'!M14+'SEPSA - Potosi'!M14+'SEPSA - Villazon'!M13</f>
        <v>0</v>
      </c>
      <c r="N13" s="144">
        <f>+'SEPSA - Rural'!N14+'SEPSA - Potosi'!N14+'SEPSA - Villazon'!N13</f>
        <v>0</v>
      </c>
      <c r="O13" s="26">
        <f t="shared" si="1"/>
        <v>0</v>
      </c>
      <c r="R13" s="96" t="str">
        <f t="shared" si="2"/>
        <v>Alumbrado Público</v>
      </c>
      <c r="S13" s="144">
        <f t="shared" si="2"/>
        <v>45</v>
      </c>
      <c r="T13" s="144">
        <f t="shared" si="0"/>
        <v>45</v>
      </c>
      <c r="U13" s="144">
        <f t="shared" si="0"/>
        <v>45</v>
      </c>
      <c r="V13" s="144">
        <f t="shared" si="0"/>
        <v>45</v>
      </c>
      <c r="W13" s="144">
        <f t="shared" si="0"/>
        <v>0</v>
      </c>
      <c r="X13" s="144">
        <f t="shared" si="0"/>
        <v>0</v>
      </c>
      <c r="Y13" s="144">
        <f t="shared" si="0"/>
        <v>0</v>
      </c>
      <c r="Z13" s="144">
        <f t="shared" si="0"/>
        <v>0</v>
      </c>
      <c r="AA13" s="144">
        <f t="shared" si="0"/>
        <v>0</v>
      </c>
      <c r="AB13" s="144">
        <f t="shared" si="0"/>
        <v>0</v>
      </c>
      <c r="AC13" s="144">
        <f t="shared" si="0"/>
        <v>0</v>
      </c>
      <c r="AD13" s="144">
        <f t="shared" si="0"/>
        <v>0</v>
      </c>
      <c r="AE13" s="26">
        <f t="shared" si="3"/>
        <v>0</v>
      </c>
    </row>
    <row r="14" spans="2:31" s="175" customFormat="1" x14ac:dyDescent="0.25">
      <c r="B14" s="96" t="s">
        <v>22</v>
      </c>
      <c r="C14" s="144">
        <f>+'SEPSA - Rural'!C15+'SEPSA - Potosi'!C15+'SEPSA - Villazon'!C14</f>
        <v>221</v>
      </c>
      <c r="D14" s="144">
        <f>+'SEPSA - Rural'!D15+'SEPSA - Potosi'!D15+'SEPSA - Villazon'!D14</f>
        <v>224</v>
      </c>
      <c r="E14" s="144">
        <f>+'SEPSA - Rural'!E15+'SEPSA - Potosi'!E15+'SEPSA - Villazon'!E14</f>
        <v>224</v>
      </c>
      <c r="F14" s="144">
        <f>+'SEPSA - Rural'!F15+'SEPSA - Potosi'!F15+'SEPSA - Villazon'!F14</f>
        <v>221</v>
      </c>
      <c r="G14" s="144">
        <f>+'SEPSA - Rural'!G15+'SEPSA - Potosi'!G15+'SEPSA - Villazon'!G14</f>
        <v>0</v>
      </c>
      <c r="H14" s="144">
        <f>+'SEPSA - Rural'!H15+'SEPSA - Potosi'!H15+'SEPSA - Villazon'!H14</f>
        <v>0</v>
      </c>
      <c r="I14" s="144">
        <f>+'SEPSA - Rural'!I15+'SEPSA - Potosi'!I15+'SEPSA - Villazon'!I14</f>
        <v>0</v>
      </c>
      <c r="J14" s="144">
        <f>+'SEPSA - Rural'!J15+'SEPSA - Potosi'!J15+'SEPSA - Villazon'!J14</f>
        <v>0</v>
      </c>
      <c r="K14" s="144">
        <f>+'SEPSA - Rural'!K15+'SEPSA - Potosi'!K15+'SEPSA - Villazon'!K14</f>
        <v>0</v>
      </c>
      <c r="L14" s="144">
        <f>+'SEPSA - Rural'!L15+'SEPSA - Potosi'!L15+'SEPSA - Villazon'!L14</f>
        <v>0</v>
      </c>
      <c r="M14" s="144">
        <f>+'SEPSA - Rural'!M15+'SEPSA - Potosi'!M15+'SEPSA - Villazon'!M14</f>
        <v>0</v>
      </c>
      <c r="N14" s="144">
        <f>+'SEPSA - Rural'!N15+'SEPSA - Potosi'!N15+'SEPSA - Villazon'!N14</f>
        <v>0</v>
      </c>
      <c r="O14" s="26">
        <f t="shared" si="1"/>
        <v>0</v>
      </c>
      <c r="R14" s="96" t="str">
        <f t="shared" si="2"/>
        <v>Otros</v>
      </c>
      <c r="S14" s="144">
        <f t="shared" si="2"/>
        <v>221</v>
      </c>
      <c r="T14" s="144">
        <f t="shared" si="0"/>
        <v>224</v>
      </c>
      <c r="U14" s="144">
        <f t="shared" si="0"/>
        <v>224</v>
      </c>
      <c r="V14" s="144">
        <f t="shared" si="0"/>
        <v>221</v>
      </c>
      <c r="W14" s="144">
        <f t="shared" si="0"/>
        <v>0</v>
      </c>
      <c r="X14" s="144">
        <f t="shared" si="0"/>
        <v>0</v>
      </c>
      <c r="Y14" s="144">
        <f t="shared" si="0"/>
        <v>0</v>
      </c>
      <c r="Z14" s="144">
        <f t="shared" si="0"/>
        <v>0</v>
      </c>
      <c r="AA14" s="144">
        <f t="shared" si="0"/>
        <v>0</v>
      </c>
      <c r="AB14" s="144">
        <f t="shared" si="0"/>
        <v>0</v>
      </c>
      <c r="AC14" s="144">
        <f t="shared" si="0"/>
        <v>0</v>
      </c>
      <c r="AD14" s="144">
        <f t="shared" si="0"/>
        <v>0</v>
      </c>
      <c r="AE14" s="26">
        <f t="shared" si="3"/>
        <v>0</v>
      </c>
    </row>
    <row r="15" spans="2:31" s="175" customFormat="1" x14ac:dyDescent="0.25">
      <c r="B15" s="31" t="s">
        <v>14</v>
      </c>
      <c r="C15" s="30">
        <f t="shared" ref="C15:O15" si="4">SUM(C9:C14)</f>
        <v>167202</v>
      </c>
      <c r="D15" s="30">
        <f t="shared" si="4"/>
        <v>167638</v>
      </c>
      <c r="E15" s="30">
        <f t="shared" si="4"/>
        <v>168388</v>
      </c>
      <c r="F15" s="30">
        <f t="shared" si="4"/>
        <v>169054</v>
      </c>
      <c r="G15" s="30">
        <f t="shared" si="4"/>
        <v>0</v>
      </c>
      <c r="H15" s="30">
        <f t="shared" si="4"/>
        <v>0</v>
      </c>
      <c r="I15" s="30">
        <f t="shared" si="4"/>
        <v>0</v>
      </c>
      <c r="J15" s="30">
        <f t="shared" si="4"/>
        <v>0</v>
      </c>
      <c r="K15" s="30">
        <f t="shared" si="4"/>
        <v>0</v>
      </c>
      <c r="L15" s="30">
        <f t="shared" si="4"/>
        <v>0</v>
      </c>
      <c r="M15" s="30">
        <f t="shared" si="4"/>
        <v>0</v>
      </c>
      <c r="N15" s="30">
        <f t="shared" si="4"/>
        <v>0</v>
      </c>
      <c r="O15" s="31">
        <f t="shared" si="4"/>
        <v>0</v>
      </c>
      <c r="R15" s="31" t="s">
        <v>14</v>
      </c>
      <c r="S15" s="30">
        <f t="shared" ref="S15:AE15" si="5">SUM(S9:S14)</f>
        <v>167202</v>
      </c>
      <c r="T15" s="30">
        <f t="shared" si="5"/>
        <v>167638</v>
      </c>
      <c r="U15" s="30">
        <f t="shared" si="5"/>
        <v>168388</v>
      </c>
      <c r="V15" s="30">
        <f t="shared" si="5"/>
        <v>169054</v>
      </c>
      <c r="W15" s="30">
        <f t="shared" si="5"/>
        <v>0</v>
      </c>
      <c r="X15" s="30">
        <f t="shared" si="5"/>
        <v>0</v>
      </c>
      <c r="Y15" s="30">
        <f t="shared" si="5"/>
        <v>0</v>
      </c>
      <c r="Z15" s="30">
        <f t="shared" si="5"/>
        <v>0</v>
      </c>
      <c r="AA15" s="30">
        <f t="shared" si="5"/>
        <v>0</v>
      </c>
      <c r="AB15" s="30">
        <f t="shared" si="5"/>
        <v>0</v>
      </c>
      <c r="AC15" s="30">
        <f t="shared" si="5"/>
        <v>0</v>
      </c>
      <c r="AD15" s="30">
        <f t="shared" si="5"/>
        <v>0</v>
      </c>
      <c r="AE15" s="31">
        <f t="shared" si="5"/>
        <v>0</v>
      </c>
    </row>
    <row r="16" spans="2:31" x14ac:dyDescent="0.25">
      <c r="R16" s="145"/>
    </row>
    <row r="17" spans="2:31" x14ac:dyDescent="0.25">
      <c r="B17" s="145" t="s">
        <v>40</v>
      </c>
      <c r="R17" s="145" t="s">
        <v>40</v>
      </c>
    </row>
    <row r="18" spans="2:31" x14ac:dyDescent="0.25">
      <c r="B18" s="145"/>
      <c r="R18" s="145"/>
    </row>
    <row r="19" spans="2:31" x14ac:dyDescent="0.25">
      <c r="B19" s="143" t="s">
        <v>81</v>
      </c>
      <c r="C19" s="146" t="s">
        <v>45</v>
      </c>
      <c r="D19" s="146" t="s">
        <v>46</v>
      </c>
      <c r="E19" s="146" t="s">
        <v>47</v>
      </c>
      <c r="F19" s="146" t="s">
        <v>48</v>
      </c>
      <c r="G19" s="146" t="s">
        <v>49</v>
      </c>
      <c r="H19" s="146" t="s">
        <v>50</v>
      </c>
      <c r="I19" s="146" t="s">
        <v>51</v>
      </c>
      <c r="J19" s="146" t="s">
        <v>52</v>
      </c>
      <c r="K19" s="146" t="s">
        <v>53</v>
      </c>
      <c r="L19" s="146" t="s">
        <v>54</v>
      </c>
      <c r="M19" s="146" t="s">
        <v>55</v>
      </c>
      <c r="N19" s="146" t="s">
        <v>56</v>
      </c>
      <c r="O19" s="147" t="s">
        <v>14</v>
      </c>
      <c r="R19" s="143" t="s">
        <v>81</v>
      </c>
      <c r="S19" s="146" t="s">
        <v>45</v>
      </c>
      <c r="T19" s="146" t="s">
        <v>46</v>
      </c>
      <c r="U19" s="146" t="s">
        <v>47</v>
      </c>
      <c r="V19" s="146" t="s">
        <v>48</v>
      </c>
      <c r="W19" s="146" t="s">
        <v>49</v>
      </c>
      <c r="X19" s="146" t="s">
        <v>50</v>
      </c>
      <c r="Y19" s="146" t="s">
        <v>51</v>
      </c>
      <c r="Z19" s="146" t="s">
        <v>52</v>
      </c>
      <c r="AA19" s="146" t="s">
        <v>53</v>
      </c>
      <c r="AB19" s="146" t="s">
        <v>54</v>
      </c>
      <c r="AC19" s="146" t="s">
        <v>55</v>
      </c>
      <c r="AD19" s="146" t="s">
        <v>56</v>
      </c>
      <c r="AE19" s="147" t="s">
        <v>14</v>
      </c>
    </row>
    <row r="20" spans="2:31" x14ac:dyDescent="0.25">
      <c r="B20" s="148" t="s">
        <v>17</v>
      </c>
      <c r="C20" s="98">
        <f>+'SEPSA - Rural'!C22+'SEPSA - Potosi'!C22+'SEPSA - Villazon'!C20</f>
        <v>7197.7830000000768</v>
      </c>
      <c r="D20" s="98">
        <f>+'SEPSA - Rural'!D22+'SEPSA - Potosi'!D22+'SEPSA - Villazon'!D20</f>
        <v>7254.3460000000296</v>
      </c>
      <c r="E20" s="98">
        <f>+'SEPSA - Rural'!E22+'SEPSA - Potosi'!E22+'SEPSA - Villazon'!E20</f>
        <v>7155.9890000001242</v>
      </c>
      <c r="F20" s="98">
        <f>+'SEPSA - Rural'!F22+'SEPSA - Potosi'!F22+'SEPSA - Villazon'!F20</f>
        <v>7287.0830000000824</v>
      </c>
      <c r="G20" s="98">
        <f>+'SEPSA - Rural'!G22+'SEPSA - Potosi'!G22+'SEPSA - Villazon'!G20</f>
        <v>0</v>
      </c>
      <c r="H20" s="98">
        <f>+'SEPSA - Rural'!H22+'SEPSA - Potosi'!H22+'SEPSA - Villazon'!H20</f>
        <v>0</v>
      </c>
      <c r="I20" s="98">
        <f>+'SEPSA - Rural'!I22+'SEPSA - Potosi'!I22+'SEPSA - Villazon'!I20</f>
        <v>0</v>
      </c>
      <c r="J20" s="98">
        <f>+'SEPSA - Rural'!J22+'SEPSA - Potosi'!J22+'SEPSA - Villazon'!J20</f>
        <v>0</v>
      </c>
      <c r="K20" s="98">
        <f>+'SEPSA - Rural'!K22+'SEPSA - Potosi'!K22+'SEPSA - Villazon'!K20</f>
        <v>0</v>
      </c>
      <c r="L20" s="98">
        <f>+'SEPSA - Rural'!L22+'SEPSA - Potosi'!L22+'SEPSA - Villazon'!L20</f>
        <v>0</v>
      </c>
      <c r="M20" s="98">
        <f>+'SEPSA - Rural'!M22+'SEPSA - Potosi'!M22+'SEPSA - Villazon'!M20</f>
        <v>0</v>
      </c>
      <c r="N20" s="98">
        <f>+'SEPSA - Rural'!N22+'SEPSA - Potosi'!N22+'SEPSA - Villazon'!N20</f>
        <v>0</v>
      </c>
      <c r="O20" s="141">
        <f>SUM(C20:N20)</f>
        <v>28895.201000000314</v>
      </c>
      <c r="R20" s="148" t="str">
        <f>+B20</f>
        <v>Residencial</v>
      </c>
      <c r="S20" s="98">
        <f>+C20</f>
        <v>7197.7830000000768</v>
      </c>
      <c r="T20" s="98">
        <f t="shared" ref="T20:AD25" si="6">+D20</f>
        <v>7254.3460000000296</v>
      </c>
      <c r="U20" s="98">
        <f t="shared" si="6"/>
        <v>7155.9890000001242</v>
      </c>
      <c r="V20" s="98">
        <f t="shared" si="6"/>
        <v>7287.0830000000824</v>
      </c>
      <c r="W20" s="98">
        <f t="shared" si="6"/>
        <v>0</v>
      </c>
      <c r="X20" s="98">
        <f t="shared" si="6"/>
        <v>0</v>
      </c>
      <c r="Y20" s="98">
        <f t="shared" si="6"/>
        <v>0</v>
      </c>
      <c r="Z20" s="98">
        <f t="shared" si="6"/>
        <v>0</v>
      </c>
      <c r="AA20" s="98">
        <f t="shared" si="6"/>
        <v>0</v>
      </c>
      <c r="AB20" s="98">
        <f t="shared" si="6"/>
        <v>0</v>
      </c>
      <c r="AC20" s="98">
        <f t="shared" si="6"/>
        <v>0</v>
      </c>
      <c r="AD20" s="98">
        <f t="shared" si="6"/>
        <v>0</v>
      </c>
      <c r="AE20" s="141">
        <f>SUM(S20:AD20)</f>
        <v>28895.201000000314</v>
      </c>
    </row>
    <row r="21" spans="2:31" x14ac:dyDescent="0.25">
      <c r="B21" s="148" t="s">
        <v>18</v>
      </c>
      <c r="C21" s="98">
        <f>+'SEPSA - Rural'!C23+'SEPSA - Potosi'!C23+'SEPSA - Villazon'!C21</f>
        <v>3661.3419999999937</v>
      </c>
      <c r="D21" s="98">
        <f>+'SEPSA - Rural'!D23+'SEPSA - Potosi'!D23+'SEPSA - Villazon'!D21</f>
        <v>3746.4519999999966</v>
      </c>
      <c r="E21" s="98">
        <f>+'SEPSA - Rural'!E23+'SEPSA - Potosi'!E23+'SEPSA - Villazon'!E21</f>
        <v>3747.3129999999978</v>
      </c>
      <c r="F21" s="98">
        <f>+'SEPSA - Rural'!F23+'SEPSA - Potosi'!F23+'SEPSA - Villazon'!F21</f>
        <v>3849.1039999999921</v>
      </c>
      <c r="G21" s="98">
        <f>+'SEPSA - Rural'!G23+'SEPSA - Potosi'!G23+'SEPSA - Villazon'!G21</f>
        <v>0</v>
      </c>
      <c r="H21" s="98">
        <f>+'SEPSA - Rural'!H23+'SEPSA - Potosi'!H23+'SEPSA - Villazon'!H21</f>
        <v>0</v>
      </c>
      <c r="I21" s="98">
        <f>+'SEPSA - Rural'!I23+'SEPSA - Potosi'!I23+'SEPSA - Villazon'!I21</f>
        <v>0</v>
      </c>
      <c r="J21" s="98">
        <f>+'SEPSA - Rural'!J23+'SEPSA - Potosi'!J23+'SEPSA - Villazon'!J21</f>
        <v>0</v>
      </c>
      <c r="K21" s="98">
        <f>+'SEPSA - Rural'!K23+'SEPSA - Potosi'!K23+'SEPSA - Villazon'!K21</f>
        <v>0</v>
      </c>
      <c r="L21" s="98">
        <f>+'SEPSA - Rural'!L23+'SEPSA - Potosi'!L23+'SEPSA - Villazon'!L21</f>
        <v>0</v>
      </c>
      <c r="M21" s="98">
        <f>+'SEPSA - Rural'!M23+'SEPSA - Potosi'!M23+'SEPSA - Villazon'!M21</f>
        <v>0</v>
      </c>
      <c r="N21" s="98">
        <f>+'SEPSA - Rural'!N23+'SEPSA - Potosi'!N23+'SEPSA - Villazon'!N21</f>
        <v>0</v>
      </c>
      <c r="O21" s="141">
        <f t="shared" ref="O21:O25" si="7">SUM(C21:N21)</f>
        <v>15004.210999999981</v>
      </c>
      <c r="R21" s="148" t="str">
        <f t="shared" ref="R21:S25" si="8">+B21</f>
        <v>General</v>
      </c>
      <c r="S21" s="98">
        <f t="shared" si="8"/>
        <v>3661.3419999999937</v>
      </c>
      <c r="T21" s="98">
        <f t="shared" si="6"/>
        <v>3746.4519999999966</v>
      </c>
      <c r="U21" s="98">
        <f t="shared" si="6"/>
        <v>3747.3129999999978</v>
      </c>
      <c r="V21" s="98">
        <f t="shared" si="6"/>
        <v>3849.1039999999921</v>
      </c>
      <c r="W21" s="98">
        <f t="shared" si="6"/>
        <v>0</v>
      </c>
      <c r="X21" s="98">
        <f t="shared" si="6"/>
        <v>0</v>
      </c>
      <c r="Y21" s="98">
        <f t="shared" si="6"/>
        <v>0</v>
      </c>
      <c r="Z21" s="98">
        <f t="shared" si="6"/>
        <v>0</v>
      </c>
      <c r="AA21" s="98">
        <f t="shared" si="6"/>
        <v>0</v>
      </c>
      <c r="AB21" s="98">
        <f t="shared" si="6"/>
        <v>0</v>
      </c>
      <c r="AC21" s="98">
        <f t="shared" si="6"/>
        <v>0</v>
      </c>
      <c r="AD21" s="98">
        <f t="shared" si="6"/>
        <v>0</v>
      </c>
      <c r="AE21" s="141">
        <f t="shared" ref="AE21:AE25" si="9">SUM(S21:AD21)</f>
        <v>15004.210999999981</v>
      </c>
    </row>
    <row r="22" spans="2:31" x14ac:dyDescent="0.25">
      <c r="B22" s="148" t="s">
        <v>19</v>
      </c>
      <c r="C22" s="98">
        <f>+'SEPSA - Rural'!C24+'SEPSA - Potosi'!C24+'SEPSA - Villazon'!C22</f>
        <v>11112.459000000001</v>
      </c>
      <c r="D22" s="98">
        <f>+'SEPSA - Rural'!D24+'SEPSA - Potosi'!D24+'SEPSA - Villazon'!D22</f>
        <v>11320.710999999999</v>
      </c>
      <c r="E22" s="98">
        <f>+'SEPSA - Rural'!E24+'SEPSA - Potosi'!E24+'SEPSA - Villazon'!E22</f>
        <v>10064.624</v>
      </c>
      <c r="F22" s="98">
        <f>+'SEPSA - Rural'!F24+'SEPSA - Potosi'!F24+'SEPSA - Villazon'!F22</f>
        <v>11845.887999999999</v>
      </c>
      <c r="G22" s="98">
        <f>+'SEPSA - Rural'!G24+'SEPSA - Potosi'!G24+'SEPSA - Villazon'!G22</f>
        <v>0</v>
      </c>
      <c r="H22" s="98">
        <f>+'SEPSA - Rural'!H24+'SEPSA - Potosi'!H24+'SEPSA - Villazon'!H22</f>
        <v>0</v>
      </c>
      <c r="I22" s="98">
        <f>+'SEPSA - Rural'!I24+'SEPSA - Potosi'!I24+'SEPSA - Villazon'!I22</f>
        <v>0</v>
      </c>
      <c r="J22" s="98">
        <f>+'SEPSA - Rural'!J24+'SEPSA - Potosi'!J24+'SEPSA - Villazon'!J22</f>
        <v>0</v>
      </c>
      <c r="K22" s="98">
        <f>+'SEPSA - Rural'!K24+'SEPSA - Potosi'!K24+'SEPSA - Villazon'!K22</f>
        <v>0</v>
      </c>
      <c r="L22" s="98">
        <f>+'SEPSA - Rural'!L24+'SEPSA - Potosi'!L24+'SEPSA - Villazon'!L22</f>
        <v>0</v>
      </c>
      <c r="M22" s="98">
        <f>+'SEPSA - Rural'!M24+'SEPSA - Potosi'!M24+'SEPSA - Villazon'!M22</f>
        <v>0</v>
      </c>
      <c r="N22" s="98">
        <f>+'SEPSA - Rural'!N24+'SEPSA - Potosi'!N24+'SEPSA - Villazon'!N22</f>
        <v>0</v>
      </c>
      <c r="O22" s="141">
        <f t="shared" si="7"/>
        <v>44343.682000000001</v>
      </c>
      <c r="R22" s="148" t="str">
        <f t="shared" si="8"/>
        <v>Industrial</v>
      </c>
      <c r="S22" s="98">
        <f t="shared" si="8"/>
        <v>11112.459000000001</v>
      </c>
      <c r="T22" s="98">
        <f t="shared" si="6"/>
        <v>11320.710999999999</v>
      </c>
      <c r="U22" s="98">
        <f t="shared" si="6"/>
        <v>10064.624</v>
      </c>
      <c r="V22" s="98">
        <f t="shared" si="6"/>
        <v>11845.887999999999</v>
      </c>
      <c r="W22" s="98">
        <f t="shared" si="6"/>
        <v>0</v>
      </c>
      <c r="X22" s="98">
        <f t="shared" si="6"/>
        <v>0</v>
      </c>
      <c r="Y22" s="98">
        <f t="shared" si="6"/>
        <v>0</v>
      </c>
      <c r="Z22" s="98">
        <f t="shared" si="6"/>
        <v>0</v>
      </c>
      <c r="AA22" s="98">
        <f t="shared" si="6"/>
        <v>0</v>
      </c>
      <c r="AB22" s="98">
        <f t="shared" si="6"/>
        <v>0</v>
      </c>
      <c r="AC22" s="98">
        <f t="shared" si="6"/>
        <v>0</v>
      </c>
      <c r="AD22" s="98">
        <f t="shared" si="6"/>
        <v>0</v>
      </c>
      <c r="AE22" s="141">
        <f t="shared" si="9"/>
        <v>44343.682000000001</v>
      </c>
    </row>
    <row r="23" spans="2:31" x14ac:dyDescent="0.25">
      <c r="B23" s="148" t="s">
        <v>91</v>
      </c>
      <c r="C23" s="98">
        <f>+'SEPSA - Rural'!C25+'SEPSA - Potosi'!C25+'SEPSA - Villazon'!C23</f>
        <v>29245.04099999999</v>
      </c>
      <c r="D23" s="98">
        <f>+'SEPSA - Rural'!D25+'SEPSA - Potosi'!D25+'SEPSA - Villazon'!D23</f>
        <v>28880.758000000002</v>
      </c>
      <c r="E23" s="98">
        <f>+'SEPSA - Rural'!E25+'SEPSA - Potosi'!E25+'SEPSA - Villazon'!E23</f>
        <v>25183.006999999987</v>
      </c>
      <c r="F23" s="98">
        <f>+'SEPSA - Rural'!F25+'SEPSA - Potosi'!F25+'SEPSA - Villazon'!F23</f>
        <v>30805.488000000012</v>
      </c>
      <c r="G23" s="98">
        <f>+'SEPSA - Rural'!G25+'SEPSA - Potosi'!G25+'SEPSA - Villazon'!G23</f>
        <v>0</v>
      </c>
      <c r="H23" s="98">
        <f>+'SEPSA - Rural'!H25+'SEPSA - Potosi'!H25+'SEPSA - Villazon'!H23</f>
        <v>0</v>
      </c>
      <c r="I23" s="98">
        <f>+'SEPSA - Rural'!I25+'SEPSA - Potosi'!I25+'SEPSA - Villazon'!I23</f>
        <v>0</v>
      </c>
      <c r="J23" s="98">
        <f>+'SEPSA - Rural'!J25+'SEPSA - Potosi'!J25+'SEPSA - Villazon'!J23</f>
        <v>0</v>
      </c>
      <c r="K23" s="98">
        <f>+'SEPSA - Rural'!K25+'SEPSA - Potosi'!K25+'SEPSA - Villazon'!K23</f>
        <v>0</v>
      </c>
      <c r="L23" s="98">
        <f>+'SEPSA - Rural'!L25+'SEPSA - Potosi'!L25+'SEPSA - Villazon'!L23</f>
        <v>0</v>
      </c>
      <c r="M23" s="98">
        <f>+'SEPSA - Rural'!M25+'SEPSA - Potosi'!M25+'SEPSA - Villazon'!M23</f>
        <v>0</v>
      </c>
      <c r="N23" s="98">
        <f>+'SEPSA - Rural'!N25+'SEPSA - Potosi'!N25+'SEPSA - Villazon'!N23</f>
        <v>0</v>
      </c>
      <c r="O23" s="141">
        <f t="shared" si="7"/>
        <v>114114.29399999999</v>
      </c>
      <c r="R23" s="148" t="str">
        <f t="shared" si="8"/>
        <v>Minería</v>
      </c>
      <c r="S23" s="98">
        <f t="shared" si="8"/>
        <v>29245.04099999999</v>
      </c>
      <c r="T23" s="98">
        <f t="shared" si="6"/>
        <v>28880.758000000002</v>
      </c>
      <c r="U23" s="98">
        <f t="shared" si="6"/>
        <v>25183.006999999987</v>
      </c>
      <c r="V23" s="98">
        <f t="shared" si="6"/>
        <v>30805.488000000012</v>
      </c>
      <c r="W23" s="98">
        <f t="shared" si="6"/>
        <v>0</v>
      </c>
      <c r="X23" s="98">
        <f t="shared" si="6"/>
        <v>0</v>
      </c>
      <c r="Y23" s="98">
        <f t="shared" si="6"/>
        <v>0</v>
      </c>
      <c r="Z23" s="98">
        <f t="shared" si="6"/>
        <v>0</v>
      </c>
      <c r="AA23" s="98">
        <f t="shared" si="6"/>
        <v>0</v>
      </c>
      <c r="AB23" s="98">
        <f t="shared" si="6"/>
        <v>0</v>
      </c>
      <c r="AC23" s="98">
        <f t="shared" si="6"/>
        <v>0</v>
      </c>
      <c r="AD23" s="98">
        <f t="shared" si="6"/>
        <v>0</v>
      </c>
      <c r="AE23" s="141">
        <f t="shared" si="9"/>
        <v>114114.29399999999</v>
      </c>
    </row>
    <row r="24" spans="2:31" x14ac:dyDescent="0.25">
      <c r="B24" s="148" t="s">
        <v>21</v>
      </c>
      <c r="C24" s="98">
        <f>+'SEPSA - Rural'!C26+'SEPSA - Potosi'!C26+'SEPSA - Villazon'!C24</f>
        <v>1867.867</v>
      </c>
      <c r="D24" s="98">
        <f>+'SEPSA - Rural'!D26+'SEPSA - Potosi'!D26+'SEPSA - Villazon'!D24</f>
        <v>1724.971</v>
      </c>
      <c r="E24" s="98">
        <f>+'SEPSA - Rural'!E26+'SEPSA - Potosi'!E26+'SEPSA - Villazon'!E24</f>
        <v>1872.98</v>
      </c>
      <c r="F24" s="98">
        <f>+'SEPSA - Rural'!F26+'SEPSA - Potosi'!F26+'SEPSA - Villazon'!F24</f>
        <v>1835.5149999999999</v>
      </c>
      <c r="G24" s="98">
        <f>+'SEPSA - Rural'!G26+'SEPSA - Potosi'!G26+'SEPSA - Villazon'!G24</f>
        <v>0</v>
      </c>
      <c r="H24" s="98">
        <f>+'SEPSA - Rural'!H26+'SEPSA - Potosi'!H26+'SEPSA - Villazon'!H24</f>
        <v>0</v>
      </c>
      <c r="I24" s="98">
        <f>+'SEPSA - Rural'!I26+'SEPSA - Potosi'!I26+'SEPSA - Villazon'!I24</f>
        <v>0</v>
      </c>
      <c r="J24" s="98">
        <f>+'SEPSA - Rural'!J26+'SEPSA - Potosi'!J26+'SEPSA - Villazon'!J24</f>
        <v>0</v>
      </c>
      <c r="K24" s="98">
        <f>+'SEPSA - Rural'!K26+'SEPSA - Potosi'!K26+'SEPSA - Villazon'!K24</f>
        <v>0</v>
      </c>
      <c r="L24" s="98">
        <f>+'SEPSA - Rural'!L26+'SEPSA - Potosi'!L26+'SEPSA - Villazon'!L24</f>
        <v>0</v>
      </c>
      <c r="M24" s="98">
        <f>+'SEPSA - Rural'!M26+'SEPSA - Potosi'!M26+'SEPSA - Villazon'!M24</f>
        <v>0</v>
      </c>
      <c r="N24" s="98">
        <f>+'SEPSA - Rural'!N26+'SEPSA - Potosi'!N26+'SEPSA - Villazon'!N24</f>
        <v>0</v>
      </c>
      <c r="O24" s="141">
        <f t="shared" si="7"/>
        <v>7301.3329999999987</v>
      </c>
      <c r="R24" s="148" t="str">
        <f t="shared" si="8"/>
        <v>Alumbrado Público</v>
      </c>
      <c r="S24" s="98">
        <f t="shared" si="8"/>
        <v>1867.867</v>
      </c>
      <c r="T24" s="98">
        <f t="shared" si="6"/>
        <v>1724.971</v>
      </c>
      <c r="U24" s="98">
        <f t="shared" si="6"/>
        <v>1872.98</v>
      </c>
      <c r="V24" s="98">
        <f t="shared" si="6"/>
        <v>1835.5149999999999</v>
      </c>
      <c r="W24" s="98">
        <f t="shared" si="6"/>
        <v>0</v>
      </c>
      <c r="X24" s="98">
        <f t="shared" si="6"/>
        <v>0</v>
      </c>
      <c r="Y24" s="98">
        <f t="shared" si="6"/>
        <v>0</v>
      </c>
      <c r="Z24" s="98">
        <f t="shared" si="6"/>
        <v>0</v>
      </c>
      <c r="AA24" s="98">
        <f t="shared" si="6"/>
        <v>0</v>
      </c>
      <c r="AB24" s="98">
        <f t="shared" si="6"/>
        <v>0</v>
      </c>
      <c r="AC24" s="98">
        <f t="shared" si="6"/>
        <v>0</v>
      </c>
      <c r="AD24" s="98">
        <f t="shared" si="6"/>
        <v>0</v>
      </c>
      <c r="AE24" s="141">
        <f t="shared" si="9"/>
        <v>7301.3329999999987</v>
      </c>
    </row>
    <row r="25" spans="2:31" x14ac:dyDescent="0.25">
      <c r="B25" s="148" t="s">
        <v>22</v>
      </c>
      <c r="C25" s="98">
        <f>+'SEPSA - Rural'!C27+'SEPSA - Potosi'!C27+'SEPSA - Villazon'!C25</f>
        <v>2544.2139999999995</v>
      </c>
      <c r="D25" s="98">
        <f>+'SEPSA - Rural'!D27+'SEPSA - Potosi'!D27+'SEPSA - Villazon'!D25</f>
        <v>2837.0649999999996</v>
      </c>
      <c r="E25" s="98">
        <f>+'SEPSA - Rural'!E27+'SEPSA - Potosi'!E27+'SEPSA - Villazon'!E25</f>
        <v>1924.0919999999999</v>
      </c>
      <c r="F25" s="98">
        <f>+'SEPSA - Rural'!F27+'SEPSA - Potosi'!F27+'SEPSA - Villazon'!F25</f>
        <v>3506.4650000000001</v>
      </c>
      <c r="G25" s="98">
        <f>+'SEPSA - Rural'!G27+'SEPSA - Potosi'!G27+'SEPSA - Villazon'!G25</f>
        <v>0</v>
      </c>
      <c r="H25" s="98">
        <f>+'SEPSA - Rural'!H27+'SEPSA - Potosi'!H27+'SEPSA - Villazon'!H25</f>
        <v>0</v>
      </c>
      <c r="I25" s="98">
        <f>+'SEPSA - Rural'!I27+'SEPSA - Potosi'!I27+'SEPSA - Villazon'!I25</f>
        <v>0</v>
      </c>
      <c r="J25" s="98">
        <f>+'SEPSA - Rural'!J27+'SEPSA - Potosi'!J27+'SEPSA - Villazon'!J25</f>
        <v>0</v>
      </c>
      <c r="K25" s="98">
        <f>+'SEPSA - Rural'!K27+'SEPSA - Potosi'!K27+'SEPSA - Villazon'!K25</f>
        <v>0</v>
      </c>
      <c r="L25" s="98">
        <f>+'SEPSA - Rural'!L27+'SEPSA - Potosi'!L27+'SEPSA - Villazon'!L25</f>
        <v>0</v>
      </c>
      <c r="M25" s="98">
        <f>+'SEPSA - Rural'!M27+'SEPSA - Potosi'!M27+'SEPSA - Villazon'!M25</f>
        <v>0</v>
      </c>
      <c r="N25" s="98">
        <f>+'SEPSA - Rural'!N27+'SEPSA - Potosi'!N27+'SEPSA - Villazon'!N25</f>
        <v>0</v>
      </c>
      <c r="O25" s="141">
        <f t="shared" si="7"/>
        <v>10811.835999999999</v>
      </c>
      <c r="R25" s="148" t="str">
        <f t="shared" si="8"/>
        <v>Otros</v>
      </c>
      <c r="S25" s="98">
        <f t="shared" si="8"/>
        <v>2544.2139999999995</v>
      </c>
      <c r="T25" s="98">
        <f t="shared" si="6"/>
        <v>2837.0649999999996</v>
      </c>
      <c r="U25" s="98">
        <f t="shared" si="6"/>
        <v>1924.0919999999999</v>
      </c>
      <c r="V25" s="98">
        <f t="shared" si="6"/>
        <v>3506.4650000000001</v>
      </c>
      <c r="W25" s="98">
        <f t="shared" si="6"/>
        <v>0</v>
      </c>
      <c r="X25" s="98">
        <f t="shared" si="6"/>
        <v>0</v>
      </c>
      <c r="Y25" s="98">
        <f t="shared" si="6"/>
        <v>0</v>
      </c>
      <c r="Z25" s="98">
        <f t="shared" si="6"/>
        <v>0</v>
      </c>
      <c r="AA25" s="98">
        <f t="shared" si="6"/>
        <v>0</v>
      </c>
      <c r="AB25" s="98">
        <f t="shared" si="6"/>
        <v>0</v>
      </c>
      <c r="AC25" s="98">
        <f t="shared" si="6"/>
        <v>0</v>
      </c>
      <c r="AD25" s="98">
        <f t="shared" si="6"/>
        <v>0</v>
      </c>
      <c r="AE25" s="141">
        <f t="shared" si="9"/>
        <v>10811.835999999999</v>
      </c>
    </row>
    <row r="26" spans="2:31" x14ac:dyDescent="0.25">
      <c r="B26" s="143" t="s">
        <v>14</v>
      </c>
      <c r="C26" s="142">
        <f t="shared" ref="C26:N26" si="10">SUM(C20:C25)</f>
        <v>55628.706000000057</v>
      </c>
      <c r="D26" s="142">
        <f t="shared" si="10"/>
        <v>55764.303000000029</v>
      </c>
      <c r="E26" s="142">
        <f t="shared" si="10"/>
        <v>49948.005000000107</v>
      </c>
      <c r="F26" s="142">
        <f t="shared" si="10"/>
        <v>59129.543000000078</v>
      </c>
      <c r="G26" s="142">
        <f t="shared" si="10"/>
        <v>0</v>
      </c>
      <c r="H26" s="142">
        <f t="shared" si="10"/>
        <v>0</v>
      </c>
      <c r="I26" s="142">
        <f t="shared" si="10"/>
        <v>0</v>
      </c>
      <c r="J26" s="142">
        <f t="shared" si="10"/>
        <v>0</v>
      </c>
      <c r="K26" s="142">
        <f t="shared" si="10"/>
        <v>0</v>
      </c>
      <c r="L26" s="142">
        <f t="shared" si="10"/>
        <v>0</v>
      </c>
      <c r="M26" s="142">
        <f t="shared" si="10"/>
        <v>0</v>
      </c>
      <c r="N26" s="142">
        <f t="shared" si="10"/>
        <v>0</v>
      </c>
      <c r="O26" s="143">
        <f>SUM(C26:N26)</f>
        <v>220470.55700000026</v>
      </c>
      <c r="R26" s="143" t="s">
        <v>14</v>
      </c>
      <c r="S26" s="142">
        <f t="shared" ref="S26:AE26" si="11">SUM(S20:S25)</f>
        <v>55628.706000000057</v>
      </c>
      <c r="T26" s="142">
        <f t="shared" si="11"/>
        <v>55764.303000000029</v>
      </c>
      <c r="U26" s="142">
        <f t="shared" si="11"/>
        <v>49948.005000000107</v>
      </c>
      <c r="V26" s="142">
        <f t="shared" si="11"/>
        <v>59129.543000000078</v>
      </c>
      <c r="W26" s="142">
        <f t="shared" si="11"/>
        <v>0</v>
      </c>
      <c r="X26" s="142">
        <f t="shared" si="11"/>
        <v>0</v>
      </c>
      <c r="Y26" s="142">
        <f t="shared" si="11"/>
        <v>0</v>
      </c>
      <c r="Z26" s="142">
        <f t="shared" si="11"/>
        <v>0</v>
      </c>
      <c r="AA26" s="142">
        <f t="shared" si="11"/>
        <v>0</v>
      </c>
      <c r="AB26" s="142">
        <f t="shared" si="11"/>
        <v>0</v>
      </c>
      <c r="AC26" s="142">
        <f t="shared" si="11"/>
        <v>0</v>
      </c>
      <c r="AD26" s="142">
        <f t="shared" si="11"/>
        <v>0</v>
      </c>
      <c r="AE26" s="143">
        <f t="shared" si="11"/>
        <v>220470.55700000032</v>
      </c>
    </row>
    <row r="27" spans="2:31" x14ac:dyDescent="0.25">
      <c r="C27" s="95">
        <f>C26/1000</f>
        <v>55.628706000000058</v>
      </c>
      <c r="D27" s="95">
        <f t="shared" ref="D27:N27" si="12">D26/1000</f>
        <v>55.764303000000027</v>
      </c>
      <c r="E27" s="95">
        <f t="shared" si="12"/>
        <v>49.948005000000109</v>
      </c>
      <c r="F27" s="95">
        <f t="shared" si="12"/>
        <v>59.129543000000076</v>
      </c>
      <c r="G27" s="95">
        <f t="shared" si="12"/>
        <v>0</v>
      </c>
      <c r="H27" s="95">
        <f t="shared" si="12"/>
        <v>0</v>
      </c>
      <c r="I27" s="95">
        <f t="shared" si="12"/>
        <v>0</v>
      </c>
      <c r="J27" s="95">
        <f t="shared" si="12"/>
        <v>0</v>
      </c>
      <c r="K27" s="95">
        <f t="shared" si="12"/>
        <v>0</v>
      </c>
      <c r="L27" s="95">
        <f t="shared" si="12"/>
        <v>0</v>
      </c>
      <c r="M27" s="95">
        <f t="shared" si="12"/>
        <v>0</v>
      </c>
      <c r="N27" s="95">
        <f t="shared" si="12"/>
        <v>0</v>
      </c>
    </row>
    <row r="29" spans="2:31" x14ac:dyDescent="0.25">
      <c r="B29" s="145" t="s">
        <v>25</v>
      </c>
      <c r="R29" s="145" t="s">
        <v>25</v>
      </c>
    </row>
    <row r="30" spans="2:31" x14ac:dyDescent="0.25">
      <c r="B30" s="145"/>
      <c r="R30" s="145"/>
    </row>
    <row r="31" spans="2:31" x14ac:dyDescent="0.25">
      <c r="B31" s="143" t="s">
        <v>81</v>
      </c>
      <c r="C31" s="146" t="s">
        <v>45</v>
      </c>
      <c r="D31" s="146" t="s">
        <v>46</v>
      </c>
      <c r="E31" s="146" t="s">
        <v>47</v>
      </c>
      <c r="F31" s="146" t="s">
        <v>48</v>
      </c>
      <c r="G31" s="146" t="s">
        <v>49</v>
      </c>
      <c r="H31" s="146" t="s">
        <v>50</v>
      </c>
      <c r="I31" s="146" t="s">
        <v>51</v>
      </c>
      <c r="J31" s="146" t="s">
        <v>52</v>
      </c>
      <c r="K31" s="146" t="s">
        <v>53</v>
      </c>
      <c r="L31" s="146" t="s">
        <v>54</v>
      </c>
      <c r="M31" s="146" t="s">
        <v>55</v>
      </c>
      <c r="N31" s="146" t="s">
        <v>56</v>
      </c>
      <c r="O31" s="147" t="s">
        <v>14</v>
      </c>
      <c r="R31" s="143" t="s">
        <v>81</v>
      </c>
      <c r="S31" s="146" t="s">
        <v>45</v>
      </c>
      <c r="T31" s="146" t="s">
        <v>46</v>
      </c>
      <c r="U31" s="146" t="s">
        <v>47</v>
      </c>
      <c r="V31" s="146" t="s">
        <v>48</v>
      </c>
      <c r="W31" s="146" t="s">
        <v>49</v>
      </c>
      <c r="X31" s="146" t="s">
        <v>50</v>
      </c>
      <c r="Y31" s="146" t="s">
        <v>51</v>
      </c>
      <c r="Z31" s="146" t="s">
        <v>52</v>
      </c>
      <c r="AA31" s="146" t="s">
        <v>53</v>
      </c>
      <c r="AB31" s="146" t="s">
        <v>54</v>
      </c>
      <c r="AC31" s="146" t="s">
        <v>55</v>
      </c>
      <c r="AD31" s="146" t="s">
        <v>56</v>
      </c>
      <c r="AE31" s="147" t="s">
        <v>14</v>
      </c>
    </row>
    <row r="32" spans="2:31" x14ac:dyDescent="0.25">
      <c r="B32" s="148" t="s">
        <v>17</v>
      </c>
      <c r="C32" s="98">
        <f>+'SEPSA - Rural'!C35+'SEPSA - Potosi'!C35+'SEPSA - Villazon'!C32</f>
        <v>6589.4852016097466</v>
      </c>
      <c r="D32" s="98">
        <f>+'SEPSA - Rural'!D35+'SEPSA - Potosi'!D35+'SEPSA - Villazon'!D32</f>
        <v>6668.2135458610846</v>
      </c>
      <c r="E32" s="98">
        <f>+'SEPSA - Rural'!E35+'SEPSA - Potosi'!E35+'SEPSA - Villazon'!E32</f>
        <v>6638.6090328730552</v>
      </c>
      <c r="F32" s="98">
        <f>+'SEPSA - Rural'!F35+'SEPSA - Potosi'!F35+'SEPSA - Villazon'!F32</f>
        <v>6783.1781025280998</v>
      </c>
      <c r="G32" s="98">
        <f>+'SEPSA - Rural'!G35+'SEPSA - Potosi'!G35+'SEPSA - Villazon'!G32</f>
        <v>0</v>
      </c>
      <c r="H32" s="98">
        <f>+'SEPSA - Rural'!H35+'SEPSA - Potosi'!H35+'SEPSA - Villazon'!H32</f>
        <v>0</v>
      </c>
      <c r="I32" s="98">
        <f>+'SEPSA - Rural'!I35+'SEPSA - Potosi'!I35+'SEPSA - Villazon'!I32</f>
        <v>0</v>
      </c>
      <c r="J32" s="98">
        <f>+'SEPSA - Rural'!J35+'SEPSA - Potosi'!J35+'SEPSA - Villazon'!J32</f>
        <v>0</v>
      </c>
      <c r="K32" s="98">
        <f>+'SEPSA - Rural'!K35+'SEPSA - Potosi'!K35+'SEPSA - Villazon'!K32</f>
        <v>0</v>
      </c>
      <c r="L32" s="98">
        <f>+'SEPSA - Rural'!L35+'SEPSA - Potosi'!L35+'SEPSA - Villazon'!L32</f>
        <v>0</v>
      </c>
      <c r="M32" s="98">
        <f>+'SEPSA - Rural'!M35+'SEPSA - Potosi'!M35+'SEPSA - Villazon'!M32</f>
        <v>0</v>
      </c>
      <c r="N32" s="98">
        <f>+'SEPSA - Rural'!N35+'SEPSA - Potosi'!N35+'SEPSA - Villazon'!N32</f>
        <v>0</v>
      </c>
      <c r="O32" s="141">
        <f>SUM(C32:N32)</f>
        <v>26679.485882871988</v>
      </c>
      <c r="R32" s="148" t="str">
        <f>+B32</f>
        <v>Residencial</v>
      </c>
      <c r="S32" s="98">
        <f>+C32*0.87</f>
        <v>5732.8521254004791</v>
      </c>
      <c r="T32" s="98">
        <f t="shared" ref="T32:AD37" si="13">+D32*0.87</f>
        <v>5801.3457848991438</v>
      </c>
      <c r="U32" s="98">
        <f t="shared" si="13"/>
        <v>5775.5898585995583</v>
      </c>
      <c r="V32" s="98">
        <f t="shared" si="13"/>
        <v>5901.3649491994465</v>
      </c>
      <c r="W32" s="98">
        <f t="shared" si="13"/>
        <v>0</v>
      </c>
      <c r="X32" s="98">
        <f t="shared" si="13"/>
        <v>0</v>
      </c>
      <c r="Y32" s="98">
        <f t="shared" si="13"/>
        <v>0</v>
      </c>
      <c r="Z32" s="98">
        <f t="shared" si="13"/>
        <v>0</v>
      </c>
      <c r="AA32" s="98">
        <f t="shared" si="13"/>
        <v>0</v>
      </c>
      <c r="AB32" s="98">
        <f t="shared" si="13"/>
        <v>0</v>
      </c>
      <c r="AC32" s="98">
        <f t="shared" si="13"/>
        <v>0</v>
      </c>
      <c r="AD32" s="98">
        <f t="shared" si="13"/>
        <v>0</v>
      </c>
      <c r="AE32" s="141">
        <f>SUM(S32:AD32)</f>
        <v>23211.152718098627</v>
      </c>
    </row>
    <row r="33" spans="2:31" x14ac:dyDescent="0.25">
      <c r="B33" s="148" t="s">
        <v>18</v>
      </c>
      <c r="C33" s="98">
        <f>+'SEPSA - Rural'!C36+'SEPSA - Potosi'!C36+'SEPSA - Villazon'!C33</f>
        <v>4804.2842467816117</v>
      </c>
      <c r="D33" s="98">
        <f>+'SEPSA - Rural'!D36+'SEPSA - Potosi'!D36+'SEPSA - Villazon'!D33</f>
        <v>4925.5526122988531</v>
      </c>
      <c r="E33" s="98">
        <f>+'SEPSA - Rural'!E36+'SEPSA - Potosi'!E36+'SEPSA - Villazon'!E33</f>
        <v>4978.2631980459901</v>
      </c>
      <c r="F33" s="98">
        <f>+'SEPSA - Rural'!F36+'SEPSA - Potosi'!F36+'SEPSA - Villazon'!F33</f>
        <v>5142.1994989655168</v>
      </c>
      <c r="G33" s="98">
        <f>+'SEPSA - Rural'!G36+'SEPSA - Potosi'!G36+'SEPSA - Villazon'!G33</f>
        <v>0</v>
      </c>
      <c r="H33" s="98">
        <f>+'SEPSA - Rural'!H36+'SEPSA - Potosi'!H36+'SEPSA - Villazon'!H33</f>
        <v>0</v>
      </c>
      <c r="I33" s="98">
        <f>+'SEPSA - Rural'!I36+'SEPSA - Potosi'!I36+'SEPSA - Villazon'!I33</f>
        <v>0</v>
      </c>
      <c r="J33" s="98">
        <f>+'SEPSA - Rural'!J36+'SEPSA - Potosi'!J36+'SEPSA - Villazon'!J33</f>
        <v>0</v>
      </c>
      <c r="K33" s="98">
        <f>+'SEPSA - Rural'!K36+'SEPSA - Potosi'!K36+'SEPSA - Villazon'!K33</f>
        <v>0</v>
      </c>
      <c r="L33" s="98">
        <f>+'SEPSA - Rural'!L36+'SEPSA - Potosi'!L36+'SEPSA - Villazon'!L33</f>
        <v>0</v>
      </c>
      <c r="M33" s="98">
        <f>+'SEPSA - Rural'!M36+'SEPSA - Potosi'!M36+'SEPSA - Villazon'!M33</f>
        <v>0</v>
      </c>
      <c r="N33" s="98">
        <f>+'SEPSA - Rural'!N36+'SEPSA - Potosi'!N36+'SEPSA - Villazon'!N33</f>
        <v>0</v>
      </c>
      <c r="O33" s="141">
        <f t="shared" ref="O33:O37" si="14">SUM(C33:N33)</f>
        <v>19850.29955609197</v>
      </c>
      <c r="R33" s="148" t="str">
        <f t="shared" ref="R33:R37" si="15">+B33</f>
        <v>General</v>
      </c>
      <c r="S33" s="98">
        <f t="shared" ref="S33:S37" si="16">+C33*0.87</f>
        <v>4179.7272947000019</v>
      </c>
      <c r="T33" s="98">
        <f t="shared" si="13"/>
        <v>4285.2307727000025</v>
      </c>
      <c r="U33" s="98">
        <f t="shared" si="13"/>
        <v>4331.0889823000116</v>
      </c>
      <c r="V33" s="98">
        <f t="shared" si="13"/>
        <v>4473.7135640999995</v>
      </c>
      <c r="W33" s="98">
        <f t="shared" si="13"/>
        <v>0</v>
      </c>
      <c r="X33" s="98">
        <f t="shared" si="13"/>
        <v>0</v>
      </c>
      <c r="Y33" s="98">
        <f t="shared" si="13"/>
        <v>0</v>
      </c>
      <c r="Z33" s="98">
        <f t="shared" si="13"/>
        <v>0</v>
      </c>
      <c r="AA33" s="98">
        <f t="shared" si="13"/>
        <v>0</v>
      </c>
      <c r="AB33" s="98">
        <f t="shared" si="13"/>
        <v>0</v>
      </c>
      <c r="AC33" s="98">
        <f t="shared" si="13"/>
        <v>0</v>
      </c>
      <c r="AD33" s="98">
        <f t="shared" si="13"/>
        <v>0</v>
      </c>
      <c r="AE33" s="141">
        <f t="shared" ref="AE33:AE37" si="17">SUM(S33:AD33)</f>
        <v>17269.760613800016</v>
      </c>
    </row>
    <row r="34" spans="2:31" x14ac:dyDescent="0.25">
      <c r="B34" s="148" t="s">
        <v>19</v>
      </c>
      <c r="C34" s="98">
        <f>+'SEPSA - Rural'!C37+'SEPSA - Potosi'!C37+'SEPSA - Villazon'!C34</f>
        <v>7098.1276781609195</v>
      </c>
      <c r="D34" s="98">
        <f>+'SEPSA - Rural'!D37+'SEPSA - Potosi'!D37+'SEPSA - Villazon'!D34</f>
        <v>7018.1075517241388</v>
      </c>
      <c r="E34" s="98">
        <f>+'SEPSA - Rural'!E37+'SEPSA - Potosi'!E37+'SEPSA - Villazon'!E34</f>
        <v>6751.0274942528731</v>
      </c>
      <c r="F34" s="98">
        <f>+'SEPSA - Rural'!F37+'SEPSA - Potosi'!F37+'SEPSA - Villazon'!F34</f>
        <v>7331.04548275862</v>
      </c>
      <c r="G34" s="98">
        <f>+'SEPSA - Rural'!G37+'SEPSA - Potosi'!G37+'SEPSA - Villazon'!G34</f>
        <v>0</v>
      </c>
      <c r="H34" s="98">
        <f>+'SEPSA - Rural'!H37+'SEPSA - Potosi'!H37+'SEPSA - Villazon'!H34</f>
        <v>0</v>
      </c>
      <c r="I34" s="98">
        <f>+'SEPSA - Rural'!I37+'SEPSA - Potosi'!I37+'SEPSA - Villazon'!I34</f>
        <v>0</v>
      </c>
      <c r="J34" s="98">
        <f>+'SEPSA - Rural'!J37+'SEPSA - Potosi'!J37+'SEPSA - Villazon'!J34</f>
        <v>0</v>
      </c>
      <c r="K34" s="98">
        <f>+'SEPSA - Rural'!K37+'SEPSA - Potosi'!K37+'SEPSA - Villazon'!K34</f>
        <v>0</v>
      </c>
      <c r="L34" s="98">
        <f>+'SEPSA - Rural'!L37+'SEPSA - Potosi'!L37+'SEPSA - Villazon'!L34</f>
        <v>0</v>
      </c>
      <c r="M34" s="98">
        <f>+'SEPSA - Rural'!M37+'SEPSA - Potosi'!M37+'SEPSA - Villazon'!M34</f>
        <v>0</v>
      </c>
      <c r="N34" s="98">
        <f>+'SEPSA - Rural'!N37+'SEPSA - Potosi'!N37+'SEPSA - Villazon'!N34</f>
        <v>0</v>
      </c>
      <c r="O34" s="141">
        <f t="shared" si="14"/>
        <v>28198.308206896552</v>
      </c>
      <c r="R34" s="148" t="str">
        <f t="shared" si="15"/>
        <v>Industrial</v>
      </c>
      <c r="S34" s="98">
        <f t="shared" si="16"/>
        <v>6175.3710799999999</v>
      </c>
      <c r="T34" s="98">
        <f t="shared" si="13"/>
        <v>6105.7535700000008</v>
      </c>
      <c r="U34" s="98">
        <f t="shared" si="13"/>
        <v>5873.3939199999995</v>
      </c>
      <c r="V34" s="98">
        <f t="shared" si="13"/>
        <v>6378.0095699999993</v>
      </c>
      <c r="W34" s="98">
        <f t="shared" si="13"/>
        <v>0</v>
      </c>
      <c r="X34" s="98">
        <f t="shared" si="13"/>
        <v>0</v>
      </c>
      <c r="Y34" s="98">
        <f t="shared" si="13"/>
        <v>0</v>
      </c>
      <c r="Z34" s="98">
        <f t="shared" si="13"/>
        <v>0</v>
      </c>
      <c r="AA34" s="98">
        <f t="shared" si="13"/>
        <v>0</v>
      </c>
      <c r="AB34" s="98">
        <f t="shared" si="13"/>
        <v>0</v>
      </c>
      <c r="AC34" s="98">
        <f t="shared" si="13"/>
        <v>0</v>
      </c>
      <c r="AD34" s="98">
        <f t="shared" si="13"/>
        <v>0</v>
      </c>
      <c r="AE34" s="141">
        <f t="shared" si="17"/>
        <v>24532.528139999999</v>
      </c>
    </row>
    <row r="35" spans="2:31" x14ac:dyDescent="0.25">
      <c r="B35" s="148" t="s">
        <v>91</v>
      </c>
      <c r="C35" s="98">
        <f>+'SEPSA - Rural'!C38+'SEPSA - Potosi'!C38+'SEPSA - Villazon'!C35</f>
        <v>20596.331333333335</v>
      </c>
      <c r="D35" s="98">
        <f>+'SEPSA - Rural'!D38+'SEPSA - Potosi'!D38+'SEPSA - Villazon'!D35</f>
        <v>20584.842287356332</v>
      </c>
      <c r="E35" s="98">
        <f>+'SEPSA - Rural'!E38+'SEPSA - Potosi'!E38+'SEPSA - Villazon'!E35</f>
        <v>18938.873034482764</v>
      </c>
      <c r="F35" s="98">
        <f>+'SEPSA - Rural'!F38+'SEPSA - Potosi'!F38+'SEPSA - Villazon'!F35</f>
        <v>22169.347609195407</v>
      </c>
      <c r="G35" s="98">
        <f>+'SEPSA - Rural'!G38+'SEPSA - Potosi'!G38+'SEPSA - Villazon'!G35</f>
        <v>0</v>
      </c>
      <c r="H35" s="98">
        <f>+'SEPSA - Rural'!H38+'SEPSA - Potosi'!H38+'SEPSA - Villazon'!H35</f>
        <v>0</v>
      </c>
      <c r="I35" s="98">
        <f>+'SEPSA - Rural'!I38+'SEPSA - Potosi'!I38+'SEPSA - Villazon'!I35</f>
        <v>0</v>
      </c>
      <c r="J35" s="98">
        <f>+'SEPSA - Rural'!J38+'SEPSA - Potosi'!J38+'SEPSA - Villazon'!J35</f>
        <v>0</v>
      </c>
      <c r="K35" s="98">
        <f>+'SEPSA - Rural'!K38+'SEPSA - Potosi'!K38+'SEPSA - Villazon'!K35</f>
        <v>0</v>
      </c>
      <c r="L35" s="98">
        <f>+'SEPSA - Rural'!L38+'SEPSA - Potosi'!L38+'SEPSA - Villazon'!L35</f>
        <v>0</v>
      </c>
      <c r="M35" s="98">
        <f>+'SEPSA - Rural'!M38+'SEPSA - Potosi'!M38+'SEPSA - Villazon'!M35</f>
        <v>0</v>
      </c>
      <c r="N35" s="98">
        <f>+'SEPSA - Rural'!N38+'SEPSA - Potosi'!N38+'SEPSA - Villazon'!N35</f>
        <v>0</v>
      </c>
      <c r="O35" s="141">
        <f t="shared" si="14"/>
        <v>82289.394264367846</v>
      </c>
      <c r="R35" s="148" t="str">
        <f t="shared" si="15"/>
        <v>Minería</v>
      </c>
      <c r="S35" s="98">
        <f t="shared" si="16"/>
        <v>17918.808260000002</v>
      </c>
      <c r="T35" s="98">
        <f t="shared" si="13"/>
        <v>17908.812790000007</v>
      </c>
      <c r="U35" s="98">
        <f t="shared" si="13"/>
        <v>16476.819540000004</v>
      </c>
      <c r="V35" s="98">
        <f t="shared" si="13"/>
        <v>19287.332420000002</v>
      </c>
      <c r="W35" s="98">
        <f t="shared" si="13"/>
        <v>0</v>
      </c>
      <c r="X35" s="98">
        <f t="shared" si="13"/>
        <v>0</v>
      </c>
      <c r="Y35" s="98">
        <f t="shared" si="13"/>
        <v>0</v>
      </c>
      <c r="Z35" s="98">
        <f t="shared" si="13"/>
        <v>0</v>
      </c>
      <c r="AA35" s="98">
        <f t="shared" si="13"/>
        <v>0</v>
      </c>
      <c r="AB35" s="98">
        <f t="shared" si="13"/>
        <v>0</v>
      </c>
      <c r="AC35" s="98">
        <f t="shared" si="13"/>
        <v>0</v>
      </c>
      <c r="AD35" s="98">
        <f t="shared" si="13"/>
        <v>0</v>
      </c>
      <c r="AE35" s="141">
        <f t="shared" si="17"/>
        <v>71591.773010000019</v>
      </c>
    </row>
    <row r="36" spans="2:31" x14ac:dyDescent="0.25">
      <c r="B36" s="148" t="s">
        <v>21</v>
      </c>
      <c r="C36" s="98">
        <f>+'SEPSA - Rural'!C39+'SEPSA - Potosi'!C39+'SEPSA - Villazon'!C36</f>
        <v>2239.5725862068962</v>
      </c>
      <c r="D36" s="98">
        <f>+'SEPSA - Rural'!D39+'SEPSA - Potosi'!D39+'SEPSA - Villazon'!D36</f>
        <v>2078.590172413793</v>
      </c>
      <c r="E36" s="98">
        <f>+'SEPSA - Rural'!E39+'SEPSA - Potosi'!E39+'SEPSA - Villazon'!E36</f>
        <v>2275.6708275862075</v>
      </c>
      <c r="F36" s="98">
        <f>+'SEPSA - Rural'!F39+'SEPSA - Potosi'!F39+'SEPSA - Villazon'!F36</f>
        <v>2242.9993103448278</v>
      </c>
      <c r="G36" s="98">
        <f>+'SEPSA - Rural'!G39+'SEPSA - Potosi'!G39+'SEPSA - Villazon'!G36</f>
        <v>0</v>
      </c>
      <c r="H36" s="98">
        <f>+'SEPSA - Rural'!H39+'SEPSA - Potosi'!H39+'SEPSA - Villazon'!H36</f>
        <v>0</v>
      </c>
      <c r="I36" s="98">
        <f>+'SEPSA - Rural'!I39+'SEPSA - Potosi'!I39+'SEPSA - Villazon'!I36</f>
        <v>0</v>
      </c>
      <c r="J36" s="98">
        <f>+'SEPSA - Rural'!J39+'SEPSA - Potosi'!J39+'SEPSA - Villazon'!J36</f>
        <v>0</v>
      </c>
      <c r="K36" s="98">
        <f>+'SEPSA - Rural'!K39+'SEPSA - Potosi'!K39+'SEPSA - Villazon'!K36</f>
        <v>0</v>
      </c>
      <c r="L36" s="98">
        <f>+'SEPSA - Rural'!L39+'SEPSA - Potosi'!L39+'SEPSA - Villazon'!L36</f>
        <v>0</v>
      </c>
      <c r="M36" s="98">
        <f>+'SEPSA - Rural'!M39+'SEPSA - Potosi'!M39+'SEPSA - Villazon'!M36</f>
        <v>0</v>
      </c>
      <c r="N36" s="98">
        <f>+'SEPSA - Rural'!N39+'SEPSA - Potosi'!N39+'SEPSA - Villazon'!N36</f>
        <v>0</v>
      </c>
      <c r="O36" s="141">
        <f t="shared" si="14"/>
        <v>8836.8328965517248</v>
      </c>
      <c r="R36" s="148" t="str">
        <f t="shared" si="15"/>
        <v>Alumbrado Público</v>
      </c>
      <c r="S36" s="98">
        <f t="shared" si="16"/>
        <v>1948.4281499999997</v>
      </c>
      <c r="T36" s="98">
        <f t="shared" si="13"/>
        <v>1808.3734499999998</v>
      </c>
      <c r="U36" s="98">
        <f t="shared" si="13"/>
        <v>1979.8336200000006</v>
      </c>
      <c r="V36" s="98">
        <f t="shared" si="13"/>
        <v>1951.4094000000002</v>
      </c>
      <c r="W36" s="98">
        <f t="shared" si="13"/>
        <v>0</v>
      </c>
      <c r="X36" s="98">
        <f t="shared" si="13"/>
        <v>0</v>
      </c>
      <c r="Y36" s="98">
        <f t="shared" si="13"/>
        <v>0</v>
      </c>
      <c r="Z36" s="98">
        <f t="shared" si="13"/>
        <v>0</v>
      </c>
      <c r="AA36" s="98">
        <f t="shared" si="13"/>
        <v>0</v>
      </c>
      <c r="AB36" s="98">
        <f t="shared" si="13"/>
        <v>0</v>
      </c>
      <c r="AC36" s="98">
        <f t="shared" si="13"/>
        <v>0</v>
      </c>
      <c r="AD36" s="98">
        <f t="shared" si="13"/>
        <v>0</v>
      </c>
      <c r="AE36" s="141">
        <f t="shared" si="17"/>
        <v>7688.0446200000006</v>
      </c>
    </row>
    <row r="37" spans="2:31" x14ac:dyDescent="0.25">
      <c r="B37" s="148" t="s">
        <v>22</v>
      </c>
      <c r="C37" s="98">
        <f>+'SEPSA - Rural'!C40+'SEPSA - Potosi'!C40+'SEPSA - Villazon'!C37</f>
        <v>1363.1200229885058</v>
      </c>
      <c r="D37" s="98">
        <f>+'SEPSA - Rural'!D40+'SEPSA - Potosi'!D40+'SEPSA - Villazon'!D37</f>
        <v>1434.9144367816091</v>
      </c>
      <c r="E37" s="98">
        <f>+'SEPSA - Rural'!E40+'SEPSA - Potosi'!E40+'SEPSA - Villazon'!E37</f>
        <v>1304.5531149425287</v>
      </c>
      <c r="F37" s="98">
        <f>+'SEPSA - Rural'!F40+'SEPSA - Potosi'!F40+'SEPSA - Villazon'!F37</f>
        <v>1545.6906091954022</v>
      </c>
      <c r="G37" s="98">
        <f>+'SEPSA - Rural'!G40+'SEPSA - Potosi'!G40+'SEPSA - Villazon'!G37</f>
        <v>0</v>
      </c>
      <c r="H37" s="98">
        <f>+'SEPSA - Rural'!H40+'SEPSA - Potosi'!H40+'SEPSA - Villazon'!H37</f>
        <v>0</v>
      </c>
      <c r="I37" s="98">
        <f>+'SEPSA - Rural'!I40+'SEPSA - Potosi'!I40+'SEPSA - Villazon'!I37</f>
        <v>0</v>
      </c>
      <c r="J37" s="98">
        <f>+'SEPSA - Rural'!J40+'SEPSA - Potosi'!J40+'SEPSA - Villazon'!J37</f>
        <v>0</v>
      </c>
      <c r="K37" s="98">
        <f>+'SEPSA - Rural'!K40+'SEPSA - Potosi'!K40+'SEPSA - Villazon'!K37</f>
        <v>0</v>
      </c>
      <c r="L37" s="98">
        <f>+'SEPSA - Rural'!L40+'SEPSA - Potosi'!L40+'SEPSA - Villazon'!L37</f>
        <v>0</v>
      </c>
      <c r="M37" s="98">
        <f>+'SEPSA - Rural'!M40+'SEPSA - Potosi'!M40+'SEPSA - Villazon'!M37</f>
        <v>0</v>
      </c>
      <c r="N37" s="98">
        <f>+'SEPSA - Rural'!N40+'SEPSA - Potosi'!N40+'SEPSA - Villazon'!N37</f>
        <v>0</v>
      </c>
      <c r="O37" s="141">
        <f t="shared" si="14"/>
        <v>5648.2781839080462</v>
      </c>
      <c r="R37" s="148" t="str">
        <f t="shared" si="15"/>
        <v>Otros</v>
      </c>
      <c r="S37" s="98">
        <f t="shared" si="16"/>
        <v>1185.9144200000001</v>
      </c>
      <c r="T37" s="98">
        <f t="shared" si="13"/>
        <v>1248.37556</v>
      </c>
      <c r="U37" s="98">
        <f t="shared" si="13"/>
        <v>1134.9612099999999</v>
      </c>
      <c r="V37" s="98">
        <f t="shared" si="13"/>
        <v>1344.75083</v>
      </c>
      <c r="W37" s="98">
        <f t="shared" si="13"/>
        <v>0</v>
      </c>
      <c r="X37" s="98">
        <f t="shared" si="13"/>
        <v>0</v>
      </c>
      <c r="Y37" s="98">
        <f t="shared" si="13"/>
        <v>0</v>
      </c>
      <c r="Z37" s="98">
        <f t="shared" si="13"/>
        <v>0</v>
      </c>
      <c r="AA37" s="98">
        <f t="shared" si="13"/>
        <v>0</v>
      </c>
      <c r="AB37" s="98">
        <f t="shared" si="13"/>
        <v>0</v>
      </c>
      <c r="AC37" s="98">
        <f t="shared" si="13"/>
        <v>0</v>
      </c>
      <c r="AD37" s="98">
        <f t="shared" si="13"/>
        <v>0</v>
      </c>
      <c r="AE37" s="141">
        <f t="shared" si="17"/>
        <v>4914.0020199999999</v>
      </c>
    </row>
    <row r="38" spans="2:31" x14ac:dyDescent="0.25">
      <c r="B38" s="143" t="s">
        <v>14</v>
      </c>
      <c r="C38" s="142">
        <f t="shared" ref="C38:N38" si="18">SUM(C32:C37)</f>
        <v>42690.921069081014</v>
      </c>
      <c r="D38" s="142">
        <f t="shared" si="18"/>
        <v>42710.220606435818</v>
      </c>
      <c r="E38" s="142">
        <f t="shared" si="18"/>
        <v>40886.996702183424</v>
      </c>
      <c r="F38" s="142">
        <f t="shared" si="18"/>
        <v>45214.460612987874</v>
      </c>
      <c r="G38" s="142">
        <f t="shared" si="18"/>
        <v>0</v>
      </c>
      <c r="H38" s="142">
        <f t="shared" si="18"/>
        <v>0</v>
      </c>
      <c r="I38" s="142">
        <f t="shared" si="18"/>
        <v>0</v>
      </c>
      <c r="J38" s="142">
        <f t="shared" si="18"/>
        <v>0</v>
      </c>
      <c r="K38" s="142">
        <f t="shared" si="18"/>
        <v>0</v>
      </c>
      <c r="L38" s="142">
        <f t="shared" si="18"/>
        <v>0</v>
      </c>
      <c r="M38" s="142">
        <f t="shared" si="18"/>
        <v>0</v>
      </c>
      <c r="N38" s="142">
        <f t="shared" si="18"/>
        <v>0</v>
      </c>
      <c r="O38" s="143">
        <f>SUM(C38:N38)</f>
        <v>171502.59899068813</v>
      </c>
      <c r="R38" s="143" t="s">
        <v>14</v>
      </c>
      <c r="S38" s="142">
        <f t="shared" ref="S38:AE38" si="19">SUM(S32:S37)</f>
        <v>37141.101330100479</v>
      </c>
      <c r="T38" s="142">
        <f t="shared" si="19"/>
        <v>37157.89192759915</v>
      </c>
      <c r="U38" s="142">
        <f t="shared" si="19"/>
        <v>35571.687130899576</v>
      </c>
      <c r="V38" s="142">
        <f t="shared" si="19"/>
        <v>39336.580733299445</v>
      </c>
      <c r="W38" s="142">
        <f t="shared" si="19"/>
        <v>0</v>
      </c>
      <c r="X38" s="142">
        <f t="shared" si="19"/>
        <v>0</v>
      </c>
      <c r="Y38" s="142">
        <f t="shared" si="19"/>
        <v>0</v>
      </c>
      <c r="Z38" s="142">
        <f t="shared" si="19"/>
        <v>0</v>
      </c>
      <c r="AA38" s="142">
        <f t="shared" si="19"/>
        <v>0</v>
      </c>
      <c r="AB38" s="142">
        <f t="shared" si="19"/>
        <v>0</v>
      </c>
      <c r="AC38" s="142">
        <f t="shared" si="19"/>
        <v>0</v>
      </c>
      <c r="AD38" s="142">
        <f t="shared" si="19"/>
        <v>0</v>
      </c>
      <c r="AE38" s="143">
        <f t="shared" si="19"/>
        <v>149207.26112189866</v>
      </c>
    </row>
    <row r="39" spans="2:31" x14ac:dyDescent="0.25"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>
        <f>+AE38/0.87</f>
        <v>171502.5989906881</v>
      </c>
    </row>
    <row r="41" spans="2:31" x14ac:dyDescent="0.25">
      <c r="B41" s="145" t="s">
        <v>27</v>
      </c>
      <c r="R41" s="145" t="s">
        <v>27</v>
      </c>
    </row>
    <row r="43" spans="2:31" x14ac:dyDescent="0.25">
      <c r="B43" s="143" t="s">
        <v>81</v>
      </c>
      <c r="C43" s="146" t="s">
        <v>45</v>
      </c>
      <c r="D43" s="146" t="s">
        <v>46</v>
      </c>
      <c r="E43" s="146" t="s">
        <v>47</v>
      </c>
      <c r="F43" s="146" t="s">
        <v>48</v>
      </c>
      <c r="G43" s="146" t="s">
        <v>49</v>
      </c>
      <c r="H43" s="146" t="s">
        <v>50</v>
      </c>
      <c r="I43" s="146" t="s">
        <v>51</v>
      </c>
      <c r="J43" s="146" t="s">
        <v>52</v>
      </c>
      <c r="K43" s="146" t="s">
        <v>53</v>
      </c>
      <c r="L43" s="146" t="s">
        <v>54</v>
      </c>
      <c r="M43" s="146" t="s">
        <v>55</v>
      </c>
      <c r="N43" s="146" t="s">
        <v>56</v>
      </c>
      <c r="O43" s="147" t="s">
        <v>14</v>
      </c>
      <c r="R43" s="143" t="s">
        <v>81</v>
      </c>
      <c r="S43" s="146" t="s">
        <v>45</v>
      </c>
      <c r="T43" s="146" t="s">
        <v>46</v>
      </c>
      <c r="U43" s="146" t="s">
        <v>47</v>
      </c>
      <c r="V43" s="146" t="s">
        <v>48</v>
      </c>
      <c r="W43" s="146" t="s">
        <v>49</v>
      </c>
      <c r="X43" s="146" t="s">
        <v>50</v>
      </c>
      <c r="Y43" s="146" t="s">
        <v>51</v>
      </c>
      <c r="Z43" s="146" t="s">
        <v>52</v>
      </c>
      <c r="AA43" s="146" t="s">
        <v>53</v>
      </c>
      <c r="AB43" s="146" t="s">
        <v>54</v>
      </c>
      <c r="AC43" s="146" t="s">
        <v>55</v>
      </c>
      <c r="AD43" s="146" t="s">
        <v>56</v>
      </c>
      <c r="AE43" s="147" t="s">
        <v>14</v>
      </c>
    </row>
    <row r="44" spans="2:31" x14ac:dyDescent="0.25">
      <c r="B44" s="148" t="s">
        <v>17</v>
      </c>
      <c r="C44" s="98">
        <f t="shared" ref="C44:N49" si="20">+C32/C$75</f>
        <v>946.76511517381414</v>
      </c>
      <c r="D44" s="98">
        <f t="shared" si="20"/>
        <v>958.07665888808685</v>
      </c>
      <c r="E44" s="98">
        <f t="shared" si="20"/>
        <v>953.82313690704814</v>
      </c>
      <c r="F44" s="98">
        <f t="shared" si="20"/>
        <v>974.59455496093392</v>
      </c>
      <c r="G44" s="98">
        <f t="shared" si="20"/>
        <v>0</v>
      </c>
      <c r="H44" s="98">
        <f t="shared" si="20"/>
        <v>0</v>
      </c>
      <c r="I44" s="98">
        <f t="shared" si="20"/>
        <v>0</v>
      </c>
      <c r="J44" s="98">
        <f t="shared" si="20"/>
        <v>0</v>
      </c>
      <c r="K44" s="98">
        <f t="shared" si="20"/>
        <v>0</v>
      </c>
      <c r="L44" s="98">
        <f t="shared" si="20"/>
        <v>0</v>
      </c>
      <c r="M44" s="98">
        <f t="shared" si="20"/>
        <v>0</v>
      </c>
      <c r="N44" s="98">
        <f t="shared" si="20"/>
        <v>0</v>
      </c>
      <c r="O44" s="141">
        <f>SUM(C44:N44)</f>
        <v>3833.2594659298829</v>
      </c>
      <c r="R44" s="148" t="str">
        <f>+B44</f>
        <v>Residencial</v>
      </c>
      <c r="S44" s="98">
        <f t="shared" ref="S44:AD47" si="21">+S32/S$75</f>
        <v>823.68565020121821</v>
      </c>
      <c r="T44" s="98">
        <f t="shared" si="21"/>
        <v>833.52669323263558</v>
      </c>
      <c r="U44" s="98">
        <f t="shared" si="21"/>
        <v>829.8261291091319</v>
      </c>
      <c r="V44" s="98">
        <f t="shared" si="21"/>
        <v>847.89726281601247</v>
      </c>
      <c r="W44" s="98">
        <f t="shared" si="21"/>
        <v>0</v>
      </c>
      <c r="X44" s="98">
        <f t="shared" si="21"/>
        <v>0</v>
      </c>
      <c r="Y44" s="98">
        <f t="shared" si="21"/>
        <v>0</v>
      </c>
      <c r="Z44" s="98">
        <f t="shared" si="21"/>
        <v>0</v>
      </c>
      <c r="AA44" s="98">
        <f t="shared" si="21"/>
        <v>0</v>
      </c>
      <c r="AB44" s="98">
        <f t="shared" si="21"/>
        <v>0</v>
      </c>
      <c r="AC44" s="98">
        <f t="shared" si="21"/>
        <v>0</v>
      </c>
      <c r="AD44" s="98">
        <f t="shared" si="21"/>
        <v>0</v>
      </c>
      <c r="AE44" s="141">
        <f>SUM(S44:AD44)</f>
        <v>3334.9357353589985</v>
      </c>
    </row>
    <row r="45" spans="2:31" x14ac:dyDescent="0.25">
      <c r="B45" s="148" t="s">
        <v>18</v>
      </c>
      <c r="C45" s="98">
        <f t="shared" si="20"/>
        <v>690.27072511230051</v>
      </c>
      <c r="D45" s="98">
        <f t="shared" si="20"/>
        <v>707.69434084753641</v>
      </c>
      <c r="E45" s="98">
        <f t="shared" si="20"/>
        <v>715.26770086867668</v>
      </c>
      <c r="F45" s="98">
        <f t="shared" si="20"/>
        <v>738.82176709274665</v>
      </c>
      <c r="G45" s="98">
        <f t="shared" si="20"/>
        <v>0</v>
      </c>
      <c r="H45" s="98">
        <f t="shared" si="20"/>
        <v>0</v>
      </c>
      <c r="I45" s="98">
        <f t="shared" si="20"/>
        <v>0</v>
      </c>
      <c r="J45" s="98">
        <f t="shared" si="20"/>
        <v>0</v>
      </c>
      <c r="K45" s="98">
        <f t="shared" si="20"/>
        <v>0</v>
      </c>
      <c r="L45" s="98">
        <f t="shared" si="20"/>
        <v>0</v>
      </c>
      <c r="M45" s="98">
        <f t="shared" si="20"/>
        <v>0</v>
      </c>
      <c r="N45" s="98">
        <f t="shared" si="20"/>
        <v>0</v>
      </c>
      <c r="O45" s="141">
        <f t="shared" ref="O45:O49" si="22">SUM(C45:N45)</f>
        <v>2852.0545339212599</v>
      </c>
      <c r="R45" s="148" t="str">
        <f t="shared" ref="R45:R49" si="23">+B45</f>
        <v>General</v>
      </c>
      <c r="S45" s="98">
        <f t="shared" si="21"/>
        <v>600.53553084770147</v>
      </c>
      <c r="T45" s="98">
        <f t="shared" si="21"/>
        <v>615.69407653735664</v>
      </c>
      <c r="U45" s="98">
        <f t="shared" si="21"/>
        <v>622.28289975574876</v>
      </c>
      <c r="V45" s="98">
        <f t="shared" si="21"/>
        <v>642.7749373706896</v>
      </c>
      <c r="W45" s="98">
        <f t="shared" si="21"/>
        <v>0</v>
      </c>
      <c r="X45" s="98">
        <f t="shared" si="21"/>
        <v>0</v>
      </c>
      <c r="Y45" s="98">
        <f t="shared" si="21"/>
        <v>0</v>
      </c>
      <c r="Z45" s="98">
        <f t="shared" si="21"/>
        <v>0</v>
      </c>
      <c r="AA45" s="98">
        <f t="shared" si="21"/>
        <v>0</v>
      </c>
      <c r="AB45" s="98">
        <f t="shared" si="21"/>
        <v>0</v>
      </c>
      <c r="AC45" s="98">
        <f t="shared" si="21"/>
        <v>0</v>
      </c>
      <c r="AD45" s="98">
        <f t="shared" si="21"/>
        <v>0</v>
      </c>
      <c r="AE45" s="141">
        <f t="shared" ref="AE45:AE49" si="24">SUM(S45:AD45)</f>
        <v>2481.2874445114962</v>
      </c>
    </row>
    <row r="46" spans="2:31" x14ac:dyDescent="0.25">
      <c r="B46" s="148" t="s">
        <v>19</v>
      </c>
      <c r="C46" s="98">
        <f t="shared" si="20"/>
        <v>1019.845930770247</v>
      </c>
      <c r="D46" s="98">
        <f t="shared" si="20"/>
        <v>1008.3487861672613</v>
      </c>
      <c r="E46" s="98">
        <f t="shared" si="20"/>
        <v>969.97521469150479</v>
      </c>
      <c r="F46" s="98">
        <f t="shared" si="20"/>
        <v>1053.3111325802615</v>
      </c>
      <c r="G46" s="98">
        <f t="shared" si="20"/>
        <v>0</v>
      </c>
      <c r="H46" s="98">
        <f t="shared" si="20"/>
        <v>0</v>
      </c>
      <c r="I46" s="98">
        <f t="shared" si="20"/>
        <v>0</v>
      </c>
      <c r="J46" s="98">
        <f t="shared" si="20"/>
        <v>0</v>
      </c>
      <c r="K46" s="98">
        <f t="shared" si="20"/>
        <v>0</v>
      </c>
      <c r="L46" s="98">
        <f t="shared" si="20"/>
        <v>0</v>
      </c>
      <c r="M46" s="98">
        <f t="shared" si="20"/>
        <v>0</v>
      </c>
      <c r="N46" s="98">
        <f t="shared" si="20"/>
        <v>0</v>
      </c>
      <c r="O46" s="141">
        <f t="shared" si="22"/>
        <v>4051.4810642092748</v>
      </c>
      <c r="R46" s="148" t="str">
        <f t="shared" si="23"/>
        <v>Industrial</v>
      </c>
      <c r="S46" s="98">
        <f t="shared" si="21"/>
        <v>887.26595977011493</v>
      </c>
      <c r="T46" s="98">
        <f t="shared" si="21"/>
        <v>877.26344396551735</v>
      </c>
      <c r="U46" s="98">
        <f t="shared" si="21"/>
        <v>843.87843678160914</v>
      </c>
      <c r="V46" s="98">
        <f t="shared" si="21"/>
        <v>916.3806853448275</v>
      </c>
      <c r="W46" s="98">
        <f t="shared" si="21"/>
        <v>0</v>
      </c>
      <c r="X46" s="98">
        <f t="shared" si="21"/>
        <v>0</v>
      </c>
      <c r="Y46" s="98">
        <f t="shared" si="21"/>
        <v>0</v>
      </c>
      <c r="Z46" s="98">
        <f t="shared" si="21"/>
        <v>0</v>
      </c>
      <c r="AA46" s="98">
        <f t="shared" si="21"/>
        <v>0</v>
      </c>
      <c r="AB46" s="98">
        <f t="shared" si="21"/>
        <v>0</v>
      </c>
      <c r="AC46" s="98">
        <f t="shared" si="21"/>
        <v>0</v>
      </c>
      <c r="AD46" s="98">
        <f t="shared" si="21"/>
        <v>0</v>
      </c>
      <c r="AE46" s="141">
        <f t="shared" si="24"/>
        <v>3524.788525862069</v>
      </c>
    </row>
    <row r="47" spans="2:31" x14ac:dyDescent="0.25">
      <c r="B47" s="148" t="s">
        <v>91</v>
      </c>
      <c r="C47" s="98">
        <f t="shared" si="20"/>
        <v>2959.2430076628357</v>
      </c>
      <c r="D47" s="98">
        <f t="shared" si="20"/>
        <v>2957.5922826661399</v>
      </c>
      <c r="E47" s="98">
        <f t="shared" si="20"/>
        <v>2721.1024474831556</v>
      </c>
      <c r="F47" s="98">
        <f t="shared" si="20"/>
        <v>3185.251093275202</v>
      </c>
      <c r="G47" s="98">
        <f t="shared" si="20"/>
        <v>0</v>
      </c>
      <c r="H47" s="98">
        <f t="shared" si="20"/>
        <v>0</v>
      </c>
      <c r="I47" s="98">
        <f t="shared" si="20"/>
        <v>0</v>
      </c>
      <c r="J47" s="98">
        <f t="shared" si="20"/>
        <v>0</v>
      </c>
      <c r="K47" s="98">
        <f t="shared" si="20"/>
        <v>0</v>
      </c>
      <c r="L47" s="98">
        <f t="shared" si="20"/>
        <v>0</v>
      </c>
      <c r="M47" s="98">
        <f t="shared" si="20"/>
        <v>0</v>
      </c>
      <c r="N47" s="98">
        <f t="shared" si="20"/>
        <v>0</v>
      </c>
      <c r="O47" s="141">
        <f t="shared" si="22"/>
        <v>11823.188831087333</v>
      </c>
      <c r="R47" s="148" t="str">
        <f t="shared" si="23"/>
        <v>Minería</v>
      </c>
      <c r="S47" s="98">
        <f t="shared" si="21"/>
        <v>2574.5414166666669</v>
      </c>
      <c r="T47" s="98">
        <f t="shared" si="21"/>
        <v>2573.1052859195411</v>
      </c>
      <c r="U47" s="98">
        <f t="shared" si="21"/>
        <v>2367.3591293103455</v>
      </c>
      <c r="V47" s="98">
        <f t="shared" si="21"/>
        <v>2771.1684511494254</v>
      </c>
      <c r="W47" s="98">
        <f t="shared" si="21"/>
        <v>0</v>
      </c>
      <c r="X47" s="98">
        <f t="shared" si="21"/>
        <v>0</v>
      </c>
      <c r="Y47" s="98">
        <f t="shared" si="21"/>
        <v>0</v>
      </c>
      <c r="Z47" s="98">
        <f t="shared" si="21"/>
        <v>0</v>
      </c>
      <c r="AA47" s="98">
        <f t="shared" si="21"/>
        <v>0</v>
      </c>
      <c r="AB47" s="98">
        <f t="shared" si="21"/>
        <v>0</v>
      </c>
      <c r="AC47" s="98">
        <f t="shared" si="21"/>
        <v>0</v>
      </c>
      <c r="AD47" s="98">
        <f t="shared" si="21"/>
        <v>0</v>
      </c>
      <c r="AE47" s="141">
        <f t="shared" si="24"/>
        <v>10286.174283045979</v>
      </c>
    </row>
    <row r="48" spans="2:31" x14ac:dyDescent="0.25">
      <c r="B48" s="148" t="s">
        <v>21</v>
      </c>
      <c r="C48" s="98">
        <f t="shared" si="20"/>
        <v>321.77767043202533</v>
      </c>
      <c r="D48" s="98">
        <f t="shared" si="20"/>
        <v>298.6480132778438</v>
      </c>
      <c r="E48" s="98">
        <f t="shared" si="20"/>
        <v>326.96419936583442</v>
      </c>
      <c r="F48" s="98">
        <f t="shared" si="20"/>
        <v>322.27001585414195</v>
      </c>
      <c r="G48" s="98">
        <f t="shared" si="20"/>
        <v>0</v>
      </c>
      <c r="H48" s="98">
        <f t="shared" si="20"/>
        <v>0</v>
      </c>
      <c r="I48" s="98">
        <f t="shared" si="20"/>
        <v>0</v>
      </c>
      <c r="J48" s="98">
        <f t="shared" si="20"/>
        <v>0</v>
      </c>
      <c r="K48" s="98">
        <f t="shared" si="20"/>
        <v>0</v>
      </c>
      <c r="L48" s="98">
        <f t="shared" si="20"/>
        <v>0</v>
      </c>
      <c r="M48" s="98">
        <f t="shared" si="20"/>
        <v>0</v>
      </c>
      <c r="N48" s="98">
        <f t="shared" si="20"/>
        <v>0</v>
      </c>
      <c r="O48" s="141">
        <f t="shared" si="22"/>
        <v>1269.6598989298457</v>
      </c>
      <c r="R48" s="148" t="str">
        <f t="shared" si="23"/>
        <v>Alumbrado Público</v>
      </c>
      <c r="S48" s="98">
        <f t="shared" ref="S48:AD48" si="25">+S36/S75</f>
        <v>279.94657327586202</v>
      </c>
      <c r="T48" s="98">
        <f t="shared" si="25"/>
        <v>259.82377155172412</v>
      </c>
      <c r="U48" s="98">
        <f t="shared" si="25"/>
        <v>284.45885344827593</v>
      </c>
      <c r="V48" s="98">
        <f t="shared" si="25"/>
        <v>280.37491379310347</v>
      </c>
      <c r="W48" s="98">
        <f t="shared" si="25"/>
        <v>0</v>
      </c>
      <c r="X48" s="98">
        <f t="shared" si="25"/>
        <v>0</v>
      </c>
      <c r="Y48" s="98">
        <f t="shared" si="25"/>
        <v>0</v>
      </c>
      <c r="Z48" s="98">
        <f t="shared" si="25"/>
        <v>0</v>
      </c>
      <c r="AA48" s="98">
        <f t="shared" si="25"/>
        <v>0</v>
      </c>
      <c r="AB48" s="98">
        <f t="shared" si="25"/>
        <v>0</v>
      </c>
      <c r="AC48" s="98">
        <f t="shared" si="25"/>
        <v>0</v>
      </c>
      <c r="AD48" s="98">
        <f t="shared" si="25"/>
        <v>0</v>
      </c>
      <c r="AE48" s="141">
        <f t="shared" si="24"/>
        <v>1104.6041120689656</v>
      </c>
    </row>
    <row r="49" spans="2:31" x14ac:dyDescent="0.25">
      <c r="B49" s="148" t="s">
        <v>22</v>
      </c>
      <c r="C49" s="98">
        <f t="shared" si="20"/>
        <v>195.85057801558992</v>
      </c>
      <c r="D49" s="98">
        <f t="shared" si="20"/>
        <v>206.16586735367946</v>
      </c>
      <c r="E49" s="98">
        <f t="shared" si="20"/>
        <v>187.43579237680009</v>
      </c>
      <c r="F49" s="98">
        <f t="shared" si="20"/>
        <v>222.08198407979916</v>
      </c>
      <c r="G49" s="98">
        <f t="shared" si="20"/>
        <v>0</v>
      </c>
      <c r="H49" s="98">
        <f t="shared" si="20"/>
        <v>0</v>
      </c>
      <c r="I49" s="98">
        <f t="shared" si="20"/>
        <v>0</v>
      </c>
      <c r="J49" s="98">
        <f t="shared" si="20"/>
        <v>0</v>
      </c>
      <c r="K49" s="98">
        <f t="shared" si="20"/>
        <v>0</v>
      </c>
      <c r="L49" s="98">
        <f t="shared" si="20"/>
        <v>0</v>
      </c>
      <c r="M49" s="98">
        <f t="shared" si="20"/>
        <v>0</v>
      </c>
      <c r="N49" s="98">
        <f t="shared" si="20"/>
        <v>0</v>
      </c>
      <c r="O49" s="141">
        <f t="shared" si="22"/>
        <v>811.5342218258686</v>
      </c>
      <c r="R49" s="148" t="str">
        <f t="shared" si="23"/>
        <v>Otros</v>
      </c>
      <c r="S49" s="98">
        <f t="shared" ref="S49:AD49" si="26">+S37/S75</f>
        <v>170.39000287356322</v>
      </c>
      <c r="T49" s="98">
        <f t="shared" si="26"/>
        <v>179.36430459770114</v>
      </c>
      <c r="U49" s="98">
        <f t="shared" si="26"/>
        <v>163.06913936781609</v>
      </c>
      <c r="V49" s="98">
        <f t="shared" si="26"/>
        <v>193.21132614942528</v>
      </c>
      <c r="W49" s="98">
        <f t="shared" si="26"/>
        <v>0</v>
      </c>
      <c r="X49" s="98">
        <f t="shared" si="26"/>
        <v>0</v>
      </c>
      <c r="Y49" s="98">
        <f t="shared" si="26"/>
        <v>0</v>
      </c>
      <c r="Z49" s="98">
        <f t="shared" si="26"/>
        <v>0</v>
      </c>
      <c r="AA49" s="98">
        <f t="shared" si="26"/>
        <v>0</v>
      </c>
      <c r="AB49" s="98">
        <f t="shared" si="26"/>
        <v>0</v>
      </c>
      <c r="AC49" s="98">
        <f t="shared" si="26"/>
        <v>0</v>
      </c>
      <c r="AD49" s="98">
        <f t="shared" si="26"/>
        <v>0</v>
      </c>
      <c r="AE49" s="141">
        <f t="shared" si="24"/>
        <v>706.03477298850578</v>
      </c>
    </row>
    <row r="50" spans="2:31" x14ac:dyDescent="0.25">
      <c r="B50" s="143" t="s">
        <v>14</v>
      </c>
      <c r="C50" s="142">
        <f t="shared" ref="C50:N50" si="27">SUM(C44:C49)</f>
        <v>6133.753027166812</v>
      </c>
      <c r="D50" s="142">
        <f t="shared" si="27"/>
        <v>6136.5259492005471</v>
      </c>
      <c r="E50" s="142">
        <f t="shared" si="27"/>
        <v>5874.5684916930195</v>
      </c>
      <c r="F50" s="142">
        <f t="shared" si="27"/>
        <v>6496.3305478430857</v>
      </c>
      <c r="G50" s="142">
        <f t="shared" si="27"/>
        <v>0</v>
      </c>
      <c r="H50" s="142">
        <f t="shared" si="27"/>
        <v>0</v>
      </c>
      <c r="I50" s="142">
        <f t="shared" si="27"/>
        <v>0</v>
      </c>
      <c r="J50" s="142">
        <f t="shared" si="27"/>
        <v>0</v>
      </c>
      <c r="K50" s="142">
        <f t="shared" si="27"/>
        <v>0</v>
      </c>
      <c r="L50" s="142">
        <f t="shared" si="27"/>
        <v>0</v>
      </c>
      <c r="M50" s="142">
        <f t="shared" si="27"/>
        <v>0</v>
      </c>
      <c r="N50" s="142">
        <f t="shared" si="27"/>
        <v>0</v>
      </c>
      <c r="O50" s="143">
        <f>SUM(C50:N50)</f>
        <v>24641.178015903464</v>
      </c>
      <c r="R50" s="143" t="s">
        <v>14</v>
      </c>
      <c r="S50" s="142">
        <f t="shared" ref="S50:AD50" si="28">SUM(S44:S49)</f>
        <v>5336.3651336351268</v>
      </c>
      <c r="T50" s="142">
        <f t="shared" si="28"/>
        <v>5338.7775758044763</v>
      </c>
      <c r="U50" s="142">
        <f t="shared" si="28"/>
        <v>5110.874587772928</v>
      </c>
      <c r="V50" s="142">
        <f t="shared" si="28"/>
        <v>5651.8075766234842</v>
      </c>
      <c r="W50" s="142">
        <f t="shared" si="28"/>
        <v>0</v>
      </c>
      <c r="X50" s="142">
        <f t="shared" si="28"/>
        <v>0</v>
      </c>
      <c r="Y50" s="142">
        <f t="shared" si="28"/>
        <v>0</v>
      </c>
      <c r="Z50" s="142">
        <f t="shared" si="28"/>
        <v>0</v>
      </c>
      <c r="AA50" s="142">
        <f t="shared" si="28"/>
        <v>0</v>
      </c>
      <c r="AB50" s="142">
        <f t="shared" si="28"/>
        <v>0</v>
      </c>
      <c r="AC50" s="142">
        <f t="shared" si="28"/>
        <v>0</v>
      </c>
      <c r="AD50" s="142">
        <f t="shared" si="28"/>
        <v>0</v>
      </c>
      <c r="AE50" s="143">
        <f>SUM(S50:AD50)</f>
        <v>21437.824873836013</v>
      </c>
    </row>
    <row r="52" spans="2:31" x14ac:dyDescent="0.25">
      <c r="B52" s="145" t="s">
        <v>28</v>
      </c>
      <c r="R52" s="145" t="s">
        <v>124</v>
      </c>
    </row>
    <row r="54" spans="2:31" x14ac:dyDescent="0.25">
      <c r="B54" s="143" t="s">
        <v>81</v>
      </c>
      <c r="C54" s="146" t="s">
        <v>45</v>
      </c>
      <c r="D54" s="146" t="s">
        <v>46</v>
      </c>
      <c r="E54" s="146" t="s">
        <v>47</v>
      </c>
      <c r="F54" s="146" t="s">
        <v>48</v>
      </c>
      <c r="G54" s="146" t="s">
        <v>49</v>
      </c>
      <c r="H54" s="146" t="s">
        <v>50</v>
      </c>
      <c r="I54" s="146" t="s">
        <v>51</v>
      </c>
      <c r="J54" s="146" t="s">
        <v>52</v>
      </c>
      <c r="K54" s="146" t="s">
        <v>53</v>
      </c>
      <c r="L54" s="146" t="s">
        <v>54</v>
      </c>
      <c r="M54" s="146" t="s">
        <v>55</v>
      </c>
      <c r="N54" s="146" t="s">
        <v>56</v>
      </c>
      <c r="O54" s="147" t="s">
        <v>14</v>
      </c>
      <c r="R54" s="143" t="s">
        <v>81</v>
      </c>
      <c r="S54" s="146" t="s">
        <v>45</v>
      </c>
      <c r="T54" s="146" t="s">
        <v>46</v>
      </c>
      <c r="U54" s="146" t="s">
        <v>47</v>
      </c>
      <c r="V54" s="146" t="s">
        <v>48</v>
      </c>
      <c r="W54" s="146" t="s">
        <v>49</v>
      </c>
      <c r="X54" s="146" t="s">
        <v>50</v>
      </c>
      <c r="Y54" s="146" t="s">
        <v>51</v>
      </c>
      <c r="Z54" s="146" t="s">
        <v>52</v>
      </c>
      <c r="AA54" s="146" t="s">
        <v>53</v>
      </c>
      <c r="AB54" s="146" t="s">
        <v>54</v>
      </c>
      <c r="AC54" s="146" t="s">
        <v>55</v>
      </c>
      <c r="AD54" s="146" t="s">
        <v>56</v>
      </c>
      <c r="AE54" s="147" t="s">
        <v>14</v>
      </c>
    </row>
    <row r="55" spans="2:31" x14ac:dyDescent="0.25">
      <c r="B55" s="148" t="s">
        <v>17</v>
      </c>
      <c r="C55" s="98">
        <f t="shared" ref="C55:O61" si="29">+C32/C20*100</f>
        <v>91.548817206765975</v>
      </c>
      <c r="D55" s="98">
        <f t="shared" si="29"/>
        <v>91.920257813193047</v>
      </c>
      <c r="E55" s="98">
        <f t="shared" si="29"/>
        <v>92.769972576438292</v>
      </c>
      <c r="F55" s="98">
        <f t="shared" si="29"/>
        <v>93.084957348887386</v>
      </c>
      <c r="G55" s="98" t="e">
        <f t="shared" si="29"/>
        <v>#DIV/0!</v>
      </c>
      <c r="H55" s="98" t="e">
        <f t="shared" si="29"/>
        <v>#DIV/0!</v>
      </c>
      <c r="I55" s="98" t="e">
        <f t="shared" si="29"/>
        <v>#DIV/0!</v>
      </c>
      <c r="J55" s="98" t="e">
        <f t="shared" si="29"/>
        <v>#DIV/0!</v>
      </c>
      <c r="K55" s="98" t="e">
        <f t="shared" si="29"/>
        <v>#DIV/0!</v>
      </c>
      <c r="L55" s="98" t="e">
        <f t="shared" si="29"/>
        <v>#DIV/0!</v>
      </c>
      <c r="M55" s="98" t="e">
        <f t="shared" si="29"/>
        <v>#DIV/0!</v>
      </c>
      <c r="N55" s="98" t="e">
        <f t="shared" si="29"/>
        <v>#DIV/0!</v>
      </c>
      <c r="O55" s="141">
        <f t="shared" si="29"/>
        <v>92.33189235427605</v>
      </c>
      <c r="R55" s="148" t="str">
        <f>+B55</f>
        <v>Residencial</v>
      </c>
      <c r="S55" s="98">
        <f t="shared" ref="S55:AE61" si="30">+S32/S20*100</f>
        <v>79.647470969886385</v>
      </c>
      <c r="T55" s="98">
        <f t="shared" si="30"/>
        <v>79.970624297477954</v>
      </c>
      <c r="U55" s="98">
        <f t="shared" si="30"/>
        <v>80.709876141501312</v>
      </c>
      <c r="V55" s="98">
        <f t="shared" si="30"/>
        <v>80.983912893532022</v>
      </c>
      <c r="W55" s="98" t="e">
        <f t="shared" si="30"/>
        <v>#DIV/0!</v>
      </c>
      <c r="X55" s="98" t="e">
        <f t="shared" si="30"/>
        <v>#DIV/0!</v>
      </c>
      <c r="Y55" s="98" t="e">
        <f t="shared" si="30"/>
        <v>#DIV/0!</v>
      </c>
      <c r="Z55" s="98" t="e">
        <f t="shared" si="30"/>
        <v>#DIV/0!</v>
      </c>
      <c r="AA55" s="98" t="e">
        <f t="shared" si="30"/>
        <v>#DIV/0!</v>
      </c>
      <c r="AB55" s="98" t="e">
        <f t="shared" si="30"/>
        <v>#DIV/0!</v>
      </c>
      <c r="AC55" s="98" t="e">
        <f t="shared" si="30"/>
        <v>#DIV/0!</v>
      </c>
      <c r="AD55" s="98" t="e">
        <f t="shared" si="30"/>
        <v>#DIV/0!</v>
      </c>
      <c r="AE55" s="141">
        <f t="shared" si="30"/>
        <v>80.328746348220164</v>
      </c>
    </row>
    <row r="56" spans="2:31" x14ac:dyDescent="0.25">
      <c r="B56" s="148" t="s">
        <v>18</v>
      </c>
      <c r="C56" s="98">
        <f t="shared" si="29"/>
        <v>131.21648419572986</v>
      </c>
      <c r="D56" s="98">
        <f t="shared" si="29"/>
        <v>131.47246013825503</v>
      </c>
      <c r="E56" s="98">
        <f t="shared" si="29"/>
        <v>132.84887592912554</v>
      </c>
      <c r="F56" s="98">
        <f t="shared" si="29"/>
        <v>133.59471448330643</v>
      </c>
      <c r="G56" s="98" t="e">
        <f t="shared" si="29"/>
        <v>#DIV/0!</v>
      </c>
      <c r="H56" s="98" t="e">
        <f t="shared" si="29"/>
        <v>#DIV/0!</v>
      </c>
      <c r="I56" s="98" t="e">
        <f t="shared" si="29"/>
        <v>#DIV/0!</v>
      </c>
      <c r="J56" s="98" t="e">
        <f t="shared" si="29"/>
        <v>#DIV/0!</v>
      </c>
      <c r="K56" s="98" t="e">
        <f t="shared" si="29"/>
        <v>#DIV/0!</v>
      </c>
      <c r="L56" s="98" t="e">
        <f t="shared" si="29"/>
        <v>#DIV/0!</v>
      </c>
      <c r="M56" s="98" t="e">
        <f t="shared" si="29"/>
        <v>#DIV/0!</v>
      </c>
      <c r="N56" s="98" t="e">
        <f t="shared" si="29"/>
        <v>#DIV/0!</v>
      </c>
      <c r="O56" s="141">
        <f t="shared" si="29"/>
        <v>132.29818986211268</v>
      </c>
      <c r="R56" s="148" t="str">
        <f t="shared" ref="R56:R60" si="31">+B56</f>
        <v>General</v>
      </c>
      <c r="S56" s="98">
        <f t="shared" si="30"/>
        <v>114.15834125028499</v>
      </c>
      <c r="T56" s="98">
        <f t="shared" si="30"/>
        <v>114.38104032028187</v>
      </c>
      <c r="U56" s="98">
        <f t="shared" si="30"/>
        <v>115.57852205833925</v>
      </c>
      <c r="V56" s="98">
        <f t="shared" si="30"/>
        <v>116.2274016004766</v>
      </c>
      <c r="W56" s="98" t="e">
        <f t="shared" si="30"/>
        <v>#DIV/0!</v>
      </c>
      <c r="X56" s="98" t="e">
        <f t="shared" si="30"/>
        <v>#DIV/0!</v>
      </c>
      <c r="Y56" s="98" t="e">
        <f t="shared" si="30"/>
        <v>#DIV/0!</v>
      </c>
      <c r="Z56" s="98" t="e">
        <f t="shared" si="30"/>
        <v>#DIV/0!</v>
      </c>
      <c r="AA56" s="98" t="e">
        <f t="shared" si="30"/>
        <v>#DIV/0!</v>
      </c>
      <c r="AB56" s="98" t="e">
        <f t="shared" si="30"/>
        <v>#DIV/0!</v>
      </c>
      <c r="AC56" s="98" t="e">
        <f t="shared" si="30"/>
        <v>#DIV/0!</v>
      </c>
      <c r="AD56" s="98" t="e">
        <f t="shared" si="30"/>
        <v>#DIV/0!</v>
      </c>
      <c r="AE56" s="141">
        <f t="shared" si="30"/>
        <v>115.09942518003804</v>
      </c>
    </row>
    <row r="57" spans="2:31" x14ac:dyDescent="0.25">
      <c r="B57" s="148" t="s">
        <v>19</v>
      </c>
      <c r="C57" s="98">
        <f t="shared" si="29"/>
        <v>63.875400378628342</v>
      </c>
      <c r="D57" s="98">
        <f t="shared" si="29"/>
        <v>61.993522771883669</v>
      </c>
      <c r="E57" s="98">
        <f t="shared" si="29"/>
        <v>67.076797844140756</v>
      </c>
      <c r="F57" s="98">
        <f t="shared" si="29"/>
        <v>61.88683771751532</v>
      </c>
      <c r="G57" s="98" t="e">
        <f t="shared" si="29"/>
        <v>#DIV/0!</v>
      </c>
      <c r="H57" s="98" t="e">
        <f t="shared" si="29"/>
        <v>#DIV/0!</v>
      </c>
      <c r="I57" s="98" t="e">
        <f t="shared" si="29"/>
        <v>#DIV/0!</v>
      </c>
      <c r="J57" s="98" t="e">
        <f t="shared" si="29"/>
        <v>#DIV/0!</v>
      </c>
      <c r="K57" s="98" t="e">
        <f t="shared" si="29"/>
        <v>#DIV/0!</v>
      </c>
      <c r="L57" s="98" t="e">
        <f t="shared" si="29"/>
        <v>#DIV/0!</v>
      </c>
      <c r="M57" s="98" t="e">
        <f t="shared" si="29"/>
        <v>#DIV/0!</v>
      </c>
      <c r="N57" s="98" t="e">
        <f t="shared" si="29"/>
        <v>#DIV/0!</v>
      </c>
      <c r="O57" s="141">
        <f t="shared" si="29"/>
        <v>63.590362674205878</v>
      </c>
      <c r="R57" s="148" t="str">
        <f t="shared" si="31"/>
        <v>Industrial</v>
      </c>
      <c r="S57" s="98">
        <f t="shared" si="30"/>
        <v>55.571598329406655</v>
      </c>
      <c r="T57" s="98">
        <f t="shared" si="30"/>
        <v>53.934364811538792</v>
      </c>
      <c r="U57" s="98">
        <f t="shared" si="30"/>
        <v>58.356814124402455</v>
      </c>
      <c r="V57" s="98">
        <f t="shared" si="30"/>
        <v>53.84154881423833</v>
      </c>
      <c r="W57" s="98" t="e">
        <f t="shared" si="30"/>
        <v>#DIV/0!</v>
      </c>
      <c r="X57" s="98" t="e">
        <f t="shared" si="30"/>
        <v>#DIV/0!</v>
      </c>
      <c r="Y57" s="98" t="e">
        <f t="shared" si="30"/>
        <v>#DIV/0!</v>
      </c>
      <c r="Z57" s="98" t="e">
        <f t="shared" si="30"/>
        <v>#DIV/0!</v>
      </c>
      <c r="AA57" s="98" t="e">
        <f t="shared" si="30"/>
        <v>#DIV/0!</v>
      </c>
      <c r="AB57" s="98" t="e">
        <f t="shared" si="30"/>
        <v>#DIV/0!</v>
      </c>
      <c r="AC57" s="98" t="e">
        <f t="shared" si="30"/>
        <v>#DIV/0!</v>
      </c>
      <c r="AD57" s="98" t="e">
        <f t="shared" si="30"/>
        <v>#DIV/0!</v>
      </c>
      <c r="AE57" s="141">
        <f t="shared" si="30"/>
        <v>55.323615526559109</v>
      </c>
    </row>
    <row r="58" spans="2:31" x14ac:dyDescent="0.25">
      <c r="B58" s="148" t="s">
        <v>91</v>
      </c>
      <c r="C58" s="98">
        <f t="shared" si="29"/>
        <v>70.426748019718431</v>
      </c>
      <c r="D58" s="98">
        <f t="shared" si="29"/>
        <v>71.275284005206274</v>
      </c>
      <c r="E58" s="98">
        <f t="shared" si="29"/>
        <v>75.204970695051514</v>
      </c>
      <c r="F58" s="98">
        <f t="shared" si="29"/>
        <v>71.965578370955839</v>
      </c>
      <c r="G58" s="98" t="e">
        <f t="shared" si="29"/>
        <v>#DIV/0!</v>
      </c>
      <c r="H58" s="98" t="e">
        <f t="shared" si="29"/>
        <v>#DIV/0!</v>
      </c>
      <c r="I58" s="98" t="e">
        <f t="shared" si="29"/>
        <v>#DIV/0!</v>
      </c>
      <c r="J58" s="98" t="e">
        <f t="shared" si="29"/>
        <v>#DIV/0!</v>
      </c>
      <c r="K58" s="98" t="e">
        <f t="shared" si="29"/>
        <v>#DIV/0!</v>
      </c>
      <c r="L58" s="98" t="e">
        <f t="shared" si="29"/>
        <v>#DIV/0!</v>
      </c>
      <c r="M58" s="98" t="e">
        <f t="shared" si="29"/>
        <v>#DIV/0!</v>
      </c>
      <c r="N58" s="98" t="e">
        <f t="shared" si="29"/>
        <v>#DIV/0!</v>
      </c>
      <c r="O58" s="141">
        <f t="shared" si="29"/>
        <v>72.11138182598566</v>
      </c>
      <c r="R58" s="148" t="str">
        <f t="shared" si="31"/>
        <v>Minería</v>
      </c>
      <c r="S58" s="98">
        <f t="shared" si="30"/>
        <v>61.271270777155031</v>
      </c>
      <c r="T58" s="98">
        <f t="shared" si="30"/>
        <v>62.00949708452945</v>
      </c>
      <c r="U58" s="98">
        <f t="shared" si="30"/>
        <v>65.428324504694828</v>
      </c>
      <c r="V58" s="98">
        <f t="shared" si="30"/>
        <v>62.610053182731583</v>
      </c>
      <c r="W58" s="98" t="e">
        <f t="shared" si="30"/>
        <v>#DIV/0!</v>
      </c>
      <c r="X58" s="98" t="e">
        <f t="shared" si="30"/>
        <v>#DIV/0!</v>
      </c>
      <c r="Y58" s="98" t="e">
        <f t="shared" si="30"/>
        <v>#DIV/0!</v>
      </c>
      <c r="Z58" s="98" t="e">
        <f t="shared" si="30"/>
        <v>#DIV/0!</v>
      </c>
      <c r="AA58" s="98" t="e">
        <f t="shared" si="30"/>
        <v>#DIV/0!</v>
      </c>
      <c r="AB58" s="98" t="e">
        <f t="shared" si="30"/>
        <v>#DIV/0!</v>
      </c>
      <c r="AC58" s="98" t="e">
        <f t="shared" si="30"/>
        <v>#DIV/0!</v>
      </c>
      <c r="AD58" s="98" t="e">
        <f t="shared" si="30"/>
        <v>#DIV/0!</v>
      </c>
      <c r="AE58" s="141">
        <f t="shared" si="30"/>
        <v>62.736902188607523</v>
      </c>
    </row>
    <row r="59" spans="2:31" x14ac:dyDescent="0.25">
      <c r="B59" s="148" t="s">
        <v>21</v>
      </c>
      <c r="C59" s="98">
        <f t="shared" si="29"/>
        <v>119.90000284853772</v>
      </c>
      <c r="D59" s="98">
        <f t="shared" si="29"/>
        <v>120.50000680671114</v>
      </c>
      <c r="E59" s="98">
        <f t="shared" si="29"/>
        <v>121.50000681193644</v>
      </c>
      <c r="F59" s="98">
        <f t="shared" si="29"/>
        <v>122.19999892917399</v>
      </c>
      <c r="G59" s="98" t="e">
        <f t="shared" si="29"/>
        <v>#DIV/0!</v>
      </c>
      <c r="H59" s="98" t="e">
        <f t="shared" si="29"/>
        <v>#DIV/0!</v>
      </c>
      <c r="I59" s="98" t="e">
        <f t="shared" si="29"/>
        <v>#DIV/0!</v>
      </c>
      <c r="J59" s="98" t="e">
        <f t="shared" si="29"/>
        <v>#DIV/0!</v>
      </c>
      <c r="K59" s="98" t="e">
        <f t="shared" si="29"/>
        <v>#DIV/0!</v>
      </c>
      <c r="L59" s="98" t="e">
        <f t="shared" si="29"/>
        <v>#DIV/0!</v>
      </c>
      <c r="M59" s="98" t="e">
        <f t="shared" si="29"/>
        <v>#DIV/0!</v>
      </c>
      <c r="N59" s="98" t="e">
        <f t="shared" si="29"/>
        <v>#DIV/0!</v>
      </c>
      <c r="O59" s="141">
        <f t="shared" si="29"/>
        <v>121.03040494868165</v>
      </c>
      <c r="R59" s="148" t="str">
        <f t="shared" si="31"/>
        <v>Alumbrado Público</v>
      </c>
      <c r="S59" s="98">
        <f t="shared" si="30"/>
        <v>104.31300247822783</v>
      </c>
      <c r="T59" s="98">
        <f t="shared" si="30"/>
        <v>104.83500592183867</v>
      </c>
      <c r="U59" s="98">
        <f t="shared" si="30"/>
        <v>105.70500592638471</v>
      </c>
      <c r="V59" s="98">
        <f t="shared" si="30"/>
        <v>106.31399906838138</v>
      </c>
      <c r="W59" s="98" t="e">
        <f t="shared" si="30"/>
        <v>#DIV/0!</v>
      </c>
      <c r="X59" s="98" t="e">
        <f t="shared" si="30"/>
        <v>#DIV/0!</v>
      </c>
      <c r="Y59" s="98" t="e">
        <f t="shared" si="30"/>
        <v>#DIV/0!</v>
      </c>
      <c r="Z59" s="98" t="e">
        <f t="shared" si="30"/>
        <v>#DIV/0!</v>
      </c>
      <c r="AA59" s="98" t="e">
        <f t="shared" si="30"/>
        <v>#DIV/0!</v>
      </c>
      <c r="AB59" s="98" t="e">
        <f t="shared" si="30"/>
        <v>#DIV/0!</v>
      </c>
      <c r="AC59" s="98" t="e">
        <f t="shared" si="30"/>
        <v>#DIV/0!</v>
      </c>
      <c r="AD59" s="98" t="e">
        <f t="shared" si="30"/>
        <v>#DIV/0!</v>
      </c>
      <c r="AE59" s="141">
        <f t="shared" si="30"/>
        <v>105.29645230535303</v>
      </c>
    </row>
    <row r="60" spans="2:31" x14ac:dyDescent="0.25">
      <c r="B60" s="148" t="s">
        <v>22</v>
      </c>
      <c r="C60" s="98">
        <f t="shared" si="29"/>
        <v>53.577255018190527</v>
      </c>
      <c r="D60" s="98">
        <f t="shared" si="29"/>
        <v>50.577425500706163</v>
      </c>
      <c r="E60" s="98">
        <f t="shared" si="29"/>
        <v>67.800973910942346</v>
      </c>
      <c r="F60" s="98">
        <f t="shared" si="29"/>
        <v>44.081164625781291</v>
      </c>
      <c r="G60" s="98" t="e">
        <f t="shared" si="29"/>
        <v>#DIV/0!</v>
      </c>
      <c r="H60" s="98" t="e">
        <f t="shared" si="29"/>
        <v>#DIV/0!</v>
      </c>
      <c r="I60" s="98" t="e">
        <f t="shared" si="29"/>
        <v>#DIV/0!</v>
      </c>
      <c r="J60" s="98" t="e">
        <f t="shared" si="29"/>
        <v>#DIV/0!</v>
      </c>
      <c r="K60" s="98" t="e">
        <f t="shared" si="29"/>
        <v>#DIV/0!</v>
      </c>
      <c r="L60" s="98" t="e">
        <f t="shared" si="29"/>
        <v>#DIV/0!</v>
      </c>
      <c r="M60" s="98" t="e">
        <f t="shared" si="29"/>
        <v>#DIV/0!</v>
      </c>
      <c r="N60" s="98" t="e">
        <f t="shared" si="29"/>
        <v>#DIV/0!</v>
      </c>
      <c r="O60" s="141">
        <f t="shared" si="29"/>
        <v>52.241619128407478</v>
      </c>
      <c r="R60" s="148" t="str">
        <f t="shared" si="31"/>
        <v>Otros</v>
      </c>
      <c r="S60" s="98">
        <f t="shared" si="30"/>
        <v>46.612211865825763</v>
      </c>
      <c r="T60" s="98">
        <f t="shared" si="30"/>
        <v>44.002360185614364</v>
      </c>
      <c r="U60" s="98">
        <f t="shared" si="30"/>
        <v>58.986847302519841</v>
      </c>
      <c r="V60" s="98">
        <f t="shared" si="30"/>
        <v>38.350613224429729</v>
      </c>
      <c r="W60" s="98" t="e">
        <f t="shared" si="30"/>
        <v>#DIV/0!</v>
      </c>
      <c r="X60" s="98" t="e">
        <f t="shared" si="30"/>
        <v>#DIV/0!</v>
      </c>
      <c r="Y60" s="98" t="e">
        <f t="shared" si="30"/>
        <v>#DIV/0!</v>
      </c>
      <c r="Z60" s="98" t="e">
        <f t="shared" si="30"/>
        <v>#DIV/0!</v>
      </c>
      <c r="AA60" s="98" t="e">
        <f t="shared" si="30"/>
        <v>#DIV/0!</v>
      </c>
      <c r="AB60" s="98" t="e">
        <f t="shared" si="30"/>
        <v>#DIV/0!</v>
      </c>
      <c r="AC60" s="98" t="e">
        <f t="shared" si="30"/>
        <v>#DIV/0!</v>
      </c>
      <c r="AD60" s="98" t="e">
        <f t="shared" si="30"/>
        <v>#DIV/0!</v>
      </c>
      <c r="AE60" s="141">
        <f t="shared" si="30"/>
        <v>45.450208641714504</v>
      </c>
    </row>
    <row r="61" spans="2:31" x14ac:dyDescent="0.25">
      <c r="B61" s="143" t="s">
        <v>14</v>
      </c>
      <c r="C61" s="142">
        <f t="shared" si="29"/>
        <v>76.742610315402572</v>
      </c>
      <c r="D61" s="142">
        <f t="shared" si="29"/>
        <v>76.590611392445439</v>
      </c>
      <c r="E61" s="142">
        <f t="shared" si="29"/>
        <v>81.859118701904791</v>
      </c>
      <c r="F61" s="142">
        <f t="shared" si="29"/>
        <v>76.466785161840022</v>
      </c>
      <c r="G61" s="142" t="e">
        <f t="shared" si="29"/>
        <v>#DIV/0!</v>
      </c>
      <c r="H61" s="142" t="e">
        <f t="shared" si="29"/>
        <v>#DIV/0!</v>
      </c>
      <c r="I61" s="142" t="e">
        <f t="shared" si="29"/>
        <v>#DIV/0!</v>
      </c>
      <c r="J61" s="142" t="e">
        <f t="shared" si="29"/>
        <v>#DIV/0!</v>
      </c>
      <c r="K61" s="142" t="e">
        <f t="shared" si="29"/>
        <v>#DIV/0!</v>
      </c>
      <c r="L61" s="142" t="e">
        <f t="shared" si="29"/>
        <v>#DIV/0!</v>
      </c>
      <c r="M61" s="142" t="e">
        <f t="shared" si="29"/>
        <v>#DIV/0!</v>
      </c>
      <c r="N61" s="142" t="e">
        <f t="shared" si="29"/>
        <v>#DIV/0!</v>
      </c>
      <c r="O61" s="143">
        <f t="shared" si="29"/>
        <v>77.789343540637915</v>
      </c>
      <c r="R61" s="143" t="s">
        <v>14</v>
      </c>
      <c r="S61" s="142">
        <f t="shared" si="30"/>
        <v>66.766070974400236</v>
      </c>
      <c r="T61" s="142">
        <f t="shared" si="30"/>
        <v>66.633831911427507</v>
      </c>
      <c r="U61" s="142">
        <f t="shared" si="30"/>
        <v>71.217433270657153</v>
      </c>
      <c r="V61" s="142">
        <f t="shared" si="30"/>
        <v>66.526103090800802</v>
      </c>
      <c r="W61" s="142" t="e">
        <f t="shared" si="30"/>
        <v>#DIV/0!</v>
      </c>
      <c r="X61" s="142" t="e">
        <f t="shared" si="30"/>
        <v>#DIV/0!</v>
      </c>
      <c r="Y61" s="142" t="e">
        <f t="shared" si="30"/>
        <v>#DIV/0!</v>
      </c>
      <c r="Z61" s="142" t="e">
        <f t="shared" si="30"/>
        <v>#DIV/0!</v>
      </c>
      <c r="AA61" s="142" t="e">
        <f t="shared" si="30"/>
        <v>#DIV/0!</v>
      </c>
      <c r="AB61" s="142" t="e">
        <f t="shared" si="30"/>
        <v>#DIV/0!</v>
      </c>
      <c r="AC61" s="142" t="e">
        <f t="shared" si="30"/>
        <v>#DIV/0!</v>
      </c>
      <c r="AD61" s="142" t="e">
        <f t="shared" si="30"/>
        <v>#DIV/0!</v>
      </c>
      <c r="AE61" s="143">
        <f t="shared" si="30"/>
        <v>67.676728880354958</v>
      </c>
    </row>
    <row r="62" spans="2:31" x14ac:dyDescent="0.25">
      <c r="AE62" s="95">
        <f>+AE61/0.87</f>
        <v>77.789343540637887</v>
      </c>
    </row>
    <row r="63" spans="2:31" x14ac:dyDescent="0.25">
      <c r="B63" s="145" t="s">
        <v>82</v>
      </c>
      <c r="R63" s="145" t="s">
        <v>82</v>
      </c>
    </row>
    <row r="65" spans="2:31" x14ac:dyDescent="0.25">
      <c r="B65" s="143" t="s">
        <v>81</v>
      </c>
      <c r="C65" s="146" t="s">
        <v>45</v>
      </c>
      <c r="D65" s="146" t="s">
        <v>46</v>
      </c>
      <c r="E65" s="146" t="s">
        <v>47</v>
      </c>
      <c r="F65" s="146" t="s">
        <v>48</v>
      </c>
      <c r="G65" s="146" t="s">
        <v>49</v>
      </c>
      <c r="H65" s="146" t="s">
        <v>50</v>
      </c>
      <c r="I65" s="146" t="s">
        <v>51</v>
      </c>
      <c r="J65" s="146" t="s">
        <v>52</v>
      </c>
      <c r="K65" s="146" t="s">
        <v>53</v>
      </c>
      <c r="L65" s="146" t="s">
        <v>54</v>
      </c>
      <c r="M65" s="146" t="s">
        <v>55</v>
      </c>
      <c r="N65" s="146" t="s">
        <v>56</v>
      </c>
      <c r="O65" s="147" t="s">
        <v>14</v>
      </c>
      <c r="R65" s="143" t="s">
        <v>81</v>
      </c>
      <c r="S65" s="146" t="s">
        <v>45</v>
      </c>
      <c r="T65" s="146" t="s">
        <v>46</v>
      </c>
      <c r="U65" s="146" t="s">
        <v>47</v>
      </c>
      <c r="V65" s="146" t="s">
        <v>48</v>
      </c>
      <c r="W65" s="146" t="s">
        <v>49</v>
      </c>
      <c r="X65" s="146" t="s">
        <v>50</v>
      </c>
      <c r="Y65" s="146" t="s">
        <v>51</v>
      </c>
      <c r="Z65" s="146" t="s">
        <v>52</v>
      </c>
      <c r="AA65" s="146" t="s">
        <v>53</v>
      </c>
      <c r="AB65" s="146" t="s">
        <v>54</v>
      </c>
      <c r="AC65" s="146" t="s">
        <v>55</v>
      </c>
      <c r="AD65" s="146" t="s">
        <v>56</v>
      </c>
      <c r="AE65" s="147" t="s">
        <v>14</v>
      </c>
    </row>
    <row r="66" spans="2:31" x14ac:dyDescent="0.25">
      <c r="B66" s="148" t="s">
        <v>17</v>
      </c>
      <c r="C66" s="98">
        <f t="shared" ref="C66:O72" si="32">+C44/C20*100</f>
        <v>13.153565690627294</v>
      </c>
      <c r="D66" s="98">
        <f t="shared" si="32"/>
        <v>13.206933593849577</v>
      </c>
      <c r="E66" s="98">
        <f t="shared" si="32"/>
        <v>13.329019048338834</v>
      </c>
      <c r="F66" s="98">
        <f t="shared" si="32"/>
        <v>13.374275481161982</v>
      </c>
      <c r="G66" s="98" t="e">
        <f t="shared" si="32"/>
        <v>#DIV/0!</v>
      </c>
      <c r="H66" s="98" t="e">
        <f t="shared" si="32"/>
        <v>#DIV/0!</v>
      </c>
      <c r="I66" s="98" t="e">
        <f t="shared" si="32"/>
        <v>#DIV/0!</v>
      </c>
      <c r="J66" s="98" t="e">
        <f t="shared" si="32"/>
        <v>#DIV/0!</v>
      </c>
      <c r="K66" s="98" t="e">
        <f t="shared" si="32"/>
        <v>#DIV/0!</v>
      </c>
      <c r="L66" s="98" t="e">
        <f t="shared" si="32"/>
        <v>#DIV/0!</v>
      </c>
      <c r="M66" s="98" t="e">
        <f t="shared" si="32"/>
        <v>#DIV/0!</v>
      </c>
      <c r="N66" s="98" t="e">
        <f t="shared" si="32"/>
        <v>#DIV/0!</v>
      </c>
      <c r="O66" s="141">
        <f t="shared" si="32"/>
        <v>13.266076487683339</v>
      </c>
      <c r="R66" s="148" t="str">
        <f>+B66</f>
        <v>Residencial</v>
      </c>
      <c r="S66" s="98">
        <f t="shared" ref="S66:AE72" si="33">+S44/S20*100</f>
        <v>11.443602150845745</v>
      </c>
      <c r="T66" s="98">
        <f t="shared" si="33"/>
        <v>11.490032226649131</v>
      </c>
      <c r="U66" s="98">
        <f t="shared" si="33"/>
        <v>11.596246572054786</v>
      </c>
      <c r="V66" s="98">
        <f t="shared" si="33"/>
        <v>11.635619668610923</v>
      </c>
      <c r="W66" s="98" t="e">
        <f t="shared" si="33"/>
        <v>#DIV/0!</v>
      </c>
      <c r="X66" s="98" t="e">
        <f t="shared" si="33"/>
        <v>#DIV/0!</v>
      </c>
      <c r="Y66" s="98" t="e">
        <f t="shared" si="33"/>
        <v>#DIV/0!</v>
      </c>
      <c r="Z66" s="98" t="e">
        <f t="shared" si="33"/>
        <v>#DIV/0!</v>
      </c>
      <c r="AA66" s="98" t="e">
        <f t="shared" si="33"/>
        <v>#DIV/0!</v>
      </c>
      <c r="AB66" s="98" t="e">
        <f t="shared" si="33"/>
        <v>#DIV/0!</v>
      </c>
      <c r="AC66" s="98" t="e">
        <f t="shared" si="33"/>
        <v>#DIV/0!</v>
      </c>
      <c r="AD66" s="98" t="e">
        <f t="shared" si="33"/>
        <v>#DIV/0!</v>
      </c>
      <c r="AE66" s="141">
        <f t="shared" si="33"/>
        <v>11.541486544284506</v>
      </c>
    </row>
    <row r="67" spans="2:31" x14ac:dyDescent="0.25">
      <c r="B67" s="148" t="s">
        <v>18</v>
      </c>
      <c r="C67" s="98">
        <f t="shared" si="32"/>
        <v>18.852943131570381</v>
      </c>
      <c r="D67" s="98">
        <f t="shared" si="32"/>
        <v>18.889721284232042</v>
      </c>
      <c r="E67" s="98">
        <f t="shared" si="32"/>
        <v>19.087482173724936</v>
      </c>
      <c r="F67" s="98">
        <f t="shared" si="32"/>
        <v>19.194642885532534</v>
      </c>
      <c r="G67" s="98" t="e">
        <f t="shared" si="32"/>
        <v>#DIV/0!</v>
      </c>
      <c r="H67" s="98" t="e">
        <f t="shared" si="32"/>
        <v>#DIV/0!</v>
      </c>
      <c r="I67" s="98" t="e">
        <f t="shared" si="32"/>
        <v>#DIV/0!</v>
      </c>
      <c r="J67" s="98" t="e">
        <f t="shared" si="32"/>
        <v>#DIV/0!</v>
      </c>
      <c r="K67" s="98" t="e">
        <f t="shared" si="32"/>
        <v>#DIV/0!</v>
      </c>
      <c r="L67" s="98" t="e">
        <f t="shared" si="32"/>
        <v>#DIV/0!</v>
      </c>
      <c r="M67" s="98" t="e">
        <f t="shared" si="32"/>
        <v>#DIV/0!</v>
      </c>
      <c r="N67" s="98" t="e">
        <f t="shared" si="32"/>
        <v>#DIV/0!</v>
      </c>
      <c r="O67" s="141">
        <f t="shared" si="32"/>
        <v>19.00836061237251</v>
      </c>
      <c r="R67" s="148" t="str">
        <f t="shared" ref="R67:R71" si="34">+B67</f>
        <v>General</v>
      </c>
      <c r="S67" s="98">
        <f t="shared" si="33"/>
        <v>16.402060524466233</v>
      </c>
      <c r="T67" s="98">
        <f t="shared" si="33"/>
        <v>16.434057517281879</v>
      </c>
      <c r="U67" s="98">
        <f t="shared" si="33"/>
        <v>16.606109491140693</v>
      </c>
      <c r="V67" s="98">
        <f t="shared" si="33"/>
        <v>16.699339310413304</v>
      </c>
      <c r="W67" s="98" t="e">
        <f t="shared" si="33"/>
        <v>#DIV/0!</v>
      </c>
      <c r="X67" s="98" t="e">
        <f t="shared" si="33"/>
        <v>#DIV/0!</v>
      </c>
      <c r="Y67" s="98" t="e">
        <f t="shared" si="33"/>
        <v>#DIV/0!</v>
      </c>
      <c r="Z67" s="98" t="e">
        <f t="shared" si="33"/>
        <v>#DIV/0!</v>
      </c>
      <c r="AA67" s="98" t="e">
        <f t="shared" si="33"/>
        <v>#DIV/0!</v>
      </c>
      <c r="AB67" s="98" t="e">
        <f t="shared" si="33"/>
        <v>#DIV/0!</v>
      </c>
      <c r="AC67" s="98" t="e">
        <f t="shared" si="33"/>
        <v>#DIV/0!</v>
      </c>
      <c r="AD67" s="98" t="e">
        <f t="shared" si="33"/>
        <v>#DIV/0!</v>
      </c>
      <c r="AE67" s="141">
        <f t="shared" si="33"/>
        <v>16.537273732764085</v>
      </c>
    </row>
    <row r="68" spans="2:31" x14ac:dyDescent="0.25">
      <c r="B68" s="148" t="s">
        <v>19</v>
      </c>
      <c r="C68" s="98">
        <f t="shared" si="32"/>
        <v>9.1775000544006247</v>
      </c>
      <c r="D68" s="98">
        <f t="shared" si="32"/>
        <v>8.9071153407878825</v>
      </c>
      <c r="E68" s="98">
        <f t="shared" si="32"/>
        <v>9.6374709546179265</v>
      </c>
      <c r="F68" s="98">
        <f t="shared" si="32"/>
        <v>8.8917870283786371</v>
      </c>
      <c r="G68" s="98" t="e">
        <f t="shared" si="32"/>
        <v>#DIV/0!</v>
      </c>
      <c r="H68" s="98" t="e">
        <f t="shared" si="32"/>
        <v>#DIV/0!</v>
      </c>
      <c r="I68" s="98" t="e">
        <f t="shared" si="32"/>
        <v>#DIV/0!</v>
      </c>
      <c r="J68" s="98" t="e">
        <f t="shared" si="32"/>
        <v>#DIV/0!</v>
      </c>
      <c r="K68" s="98" t="e">
        <f t="shared" si="32"/>
        <v>#DIV/0!</v>
      </c>
      <c r="L68" s="98" t="e">
        <f t="shared" si="32"/>
        <v>#DIV/0!</v>
      </c>
      <c r="M68" s="98" t="e">
        <f t="shared" si="32"/>
        <v>#DIV/0!</v>
      </c>
      <c r="N68" s="98" t="e">
        <f t="shared" si="32"/>
        <v>#DIV/0!</v>
      </c>
      <c r="O68" s="141">
        <f t="shared" si="32"/>
        <v>9.1365463612364781</v>
      </c>
      <c r="P68" s="98"/>
      <c r="Q68" s="98"/>
      <c r="R68" s="148" t="str">
        <f t="shared" si="34"/>
        <v>Industrial</v>
      </c>
      <c r="S68" s="98">
        <f t="shared" si="33"/>
        <v>7.9844250473285427</v>
      </c>
      <c r="T68" s="98">
        <f t="shared" si="33"/>
        <v>7.7491903464854586</v>
      </c>
      <c r="U68" s="98">
        <f t="shared" si="33"/>
        <v>8.3845997305175946</v>
      </c>
      <c r="V68" s="98">
        <f t="shared" si="33"/>
        <v>7.735854714689415</v>
      </c>
      <c r="W68" s="98" t="e">
        <f t="shared" si="33"/>
        <v>#DIV/0!</v>
      </c>
      <c r="X68" s="98" t="e">
        <f t="shared" si="33"/>
        <v>#DIV/0!</v>
      </c>
      <c r="Y68" s="98" t="e">
        <f t="shared" si="33"/>
        <v>#DIV/0!</v>
      </c>
      <c r="Z68" s="98" t="e">
        <f t="shared" si="33"/>
        <v>#DIV/0!</v>
      </c>
      <c r="AA68" s="98" t="e">
        <f t="shared" si="33"/>
        <v>#DIV/0!</v>
      </c>
      <c r="AB68" s="98" t="e">
        <f t="shared" si="33"/>
        <v>#DIV/0!</v>
      </c>
      <c r="AC68" s="98" t="e">
        <f t="shared" si="33"/>
        <v>#DIV/0!</v>
      </c>
      <c r="AD68" s="98" t="e">
        <f t="shared" si="33"/>
        <v>#DIV/0!</v>
      </c>
      <c r="AE68" s="141">
        <f t="shared" si="33"/>
        <v>7.9487953342757347</v>
      </c>
    </row>
    <row r="69" spans="2:31" x14ac:dyDescent="0.25">
      <c r="B69" s="148" t="s">
        <v>91</v>
      </c>
      <c r="C69" s="98">
        <f t="shared" si="32"/>
        <v>10.118785635017016</v>
      </c>
      <c r="D69" s="98">
        <f t="shared" si="32"/>
        <v>10.240701724885959</v>
      </c>
      <c r="E69" s="98">
        <f t="shared" si="32"/>
        <v>10.805311881472919</v>
      </c>
      <c r="F69" s="98">
        <f t="shared" si="32"/>
        <v>10.339881949849977</v>
      </c>
      <c r="G69" s="98" t="e">
        <f t="shared" si="32"/>
        <v>#DIV/0!</v>
      </c>
      <c r="H69" s="98" t="e">
        <f t="shared" si="32"/>
        <v>#DIV/0!</v>
      </c>
      <c r="I69" s="98" t="e">
        <f t="shared" si="32"/>
        <v>#DIV/0!</v>
      </c>
      <c r="J69" s="98" t="e">
        <f t="shared" si="32"/>
        <v>#DIV/0!</v>
      </c>
      <c r="K69" s="98" t="e">
        <f t="shared" si="32"/>
        <v>#DIV/0!</v>
      </c>
      <c r="L69" s="98" t="e">
        <f t="shared" si="32"/>
        <v>#DIV/0!</v>
      </c>
      <c r="M69" s="98" t="e">
        <f t="shared" si="32"/>
        <v>#DIV/0!</v>
      </c>
      <c r="N69" s="98" t="e">
        <f t="shared" si="32"/>
        <v>#DIV/0!</v>
      </c>
      <c r="O69" s="141">
        <f t="shared" si="32"/>
        <v>10.360830722124376</v>
      </c>
      <c r="P69" s="98"/>
      <c r="Q69" s="98"/>
      <c r="R69" s="148" t="str">
        <f t="shared" si="34"/>
        <v>Minería</v>
      </c>
      <c r="S69" s="98">
        <f t="shared" si="33"/>
        <v>8.8033435024648039</v>
      </c>
      <c r="T69" s="98">
        <f t="shared" si="33"/>
        <v>8.9094105006507824</v>
      </c>
      <c r="U69" s="98">
        <f t="shared" si="33"/>
        <v>9.4006213368814393</v>
      </c>
      <c r="V69" s="98">
        <f t="shared" si="33"/>
        <v>8.9956972963694781</v>
      </c>
      <c r="W69" s="98" t="e">
        <f t="shared" si="33"/>
        <v>#DIV/0!</v>
      </c>
      <c r="X69" s="98" t="e">
        <f t="shared" si="33"/>
        <v>#DIV/0!</v>
      </c>
      <c r="Y69" s="98" t="e">
        <f t="shared" si="33"/>
        <v>#DIV/0!</v>
      </c>
      <c r="Z69" s="98" t="e">
        <f t="shared" si="33"/>
        <v>#DIV/0!</v>
      </c>
      <c r="AA69" s="98" t="e">
        <f t="shared" si="33"/>
        <v>#DIV/0!</v>
      </c>
      <c r="AB69" s="98" t="e">
        <f t="shared" si="33"/>
        <v>#DIV/0!</v>
      </c>
      <c r="AC69" s="98" t="e">
        <f t="shared" si="33"/>
        <v>#DIV/0!</v>
      </c>
      <c r="AD69" s="98" t="e">
        <f t="shared" si="33"/>
        <v>#DIV/0!</v>
      </c>
      <c r="AE69" s="141">
        <f t="shared" si="33"/>
        <v>9.0139227282482075</v>
      </c>
    </row>
    <row r="70" spans="2:31" x14ac:dyDescent="0.25">
      <c r="B70" s="148" t="s">
        <v>21</v>
      </c>
      <c r="C70" s="98">
        <f t="shared" si="32"/>
        <v>17.22701190352554</v>
      </c>
      <c r="D70" s="98">
        <f t="shared" si="32"/>
        <v>17.313219368780334</v>
      </c>
      <c r="E70" s="98">
        <f t="shared" si="32"/>
        <v>17.45689753045064</v>
      </c>
      <c r="F70" s="98">
        <f t="shared" si="32"/>
        <v>17.557471110513507</v>
      </c>
      <c r="G70" s="98" t="e">
        <f t="shared" si="32"/>
        <v>#DIV/0!</v>
      </c>
      <c r="H70" s="98" t="e">
        <f t="shared" si="32"/>
        <v>#DIV/0!</v>
      </c>
      <c r="I70" s="98" t="e">
        <f t="shared" si="32"/>
        <v>#DIV/0!</v>
      </c>
      <c r="J70" s="98" t="e">
        <f t="shared" si="32"/>
        <v>#DIV/0!</v>
      </c>
      <c r="K70" s="98" t="e">
        <f t="shared" si="32"/>
        <v>#DIV/0!</v>
      </c>
      <c r="L70" s="98" t="e">
        <f t="shared" si="32"/>
        <v>#DIV/0!</v>
      </c>
      <c r="M70" s="98" t="e">
        <f t="shared" si="32"/>
        <v>#DIV/0!</v>
      </c>
      <c r="N70" s="98" t="e">
        <f t="shared" si="32"/>
        <v>#DIV/0!</v>
      </c>
      <c r="O70" s="141">
        <f t="shared" si="32"/>
        <v>17.389425998373802</v>
      </c>
      <c r="P70" s="98"/>
      <c r="Q70" s="98"/>
      <c r="R70" s="148" t="str">
        <f t="shared" si="34"/>
        <v>Alumbrado Público</v>
      </c>
      <c r="S70" s="98">
        <f t="shared" si="33"/>
        <v>14.987500356067216</v>
      </c>
      <c r="T70" s="98">
        <f t="shared" si="33"/>
        <v>15.062500850838893</v>
      </c>
      <c r="U70" s="98">
        <f t="shared" si="33"/>
        <v>15.187500851492056</v>
      </c>
      <c r="V70" s="98">
        <f t="shared" si="33"/>
        <v>15.274999866146748</v>
      </c>
      <c r="W70" s="98" t="e">
        <f t="shared" si="33"/>
        <v>#DIV/0!</v>
      </c>
      <c r="X70" s="98" t="e">
        <f t="shared" si="33"/>
        <v>#DIV/0!</v>
      </c>
      <c r="Y70" s="98" t="e">
        <f t="shared" si="33"/>
        <v>#DIV/0!</v>
      </c>
      <c r="Z70" s="98" t="e">
        <f t="shared" si="33"/>
        <v>#DIV/0!</v>
      </c>
      <c r="AA70" s="98" t="e">
        <f t="shared" si="33"/>
        <v>#DIV/0!</v>
      </c>
      <c r="AB70" s="98" t="e">
        <f t="shared" si="33"/>
        <v>#DIV/0!</v>
      </c>
      <c r="AC70" s="98" t="e">
        <f t="shared" si="33"/>
        <v>#DIV/0!</v>
      </c>
      <c r="AD70" s="98" t="e">
        <f t="shared" si="33"/>
        <v>#DIV/0!</v>
      </c>
      <c r="AE70" s="141">
        <f t="shared" si="33"/>
        <v>15.128800618585206</v>
      </c>
    </row>
    <row r="71" spans="2:31" x14ac:dyDescent="0.25">
      <c r="B71" s="148" t="s">
        <v>22</v>
      </c>
      <c r="C71" s="98">
        <f t="shared" si="32"/>
        <v>7.6978814681308236</v>
      </c>
      <c r="D71" s="98">
        <f t="shared" si="32"/>
        <v>7.2668714799865173</v>
      </c>
      <c r="E71" s="98">
        <f t="shared" si="32"/>
        <v>9.7415192400779222</v>
      </c>
      <c r="F71" s="98">
        <f t="shared" si="32"/>
        <v>6.3335006646237497</v>
      </c>
      <c r="G71" s="98" t="e">
        <f t="shared" si="32"/>
        <v>#DIV/0!</v>
      </c>
      <c r="H71" s="98" t="e">
        <f t="shared" si="32"/>
        <v>#DIV/0!</v>
      </c>
      <c r="I71" s="98" t="e">
        <f t="shared" si="32"/>
        <v>#DIV/0!</v>
      </c>
      <c r="J71" s="98" t="e">
        <f t="shared" si="32"/>
        <v>#DIV/0!</v>
      </c>
      <c r="K71" s="98" t="e">
        <f t="shared" si="32"/>
        <v>#DIV/0!</v>
      </c>
      <c r="L71" s="98" t="e">
        <f t="shared" si="32"/>
        <v>#DIV/0!</v>
      </c>
      <c r="M71" s="98" t="e">
        <f t="shared" si="32"/>
        <v>#DIV/0!</v>
      </c>
      <c r="N71" s="98" t="e">
        <f t="shared" si="32"/>
        <v>#DIV/0!</v>
      </c>
      <c r="O71" s="141">
        <f t="shared" si="32"/>
        <v>7.5059797598286595</v>
      </c>
      <c r="P71" s="98"/>
      <c r="Q71" s="98"/>
      <c r="R71" s="148" t="str">
        <f t="shared" si="34"/>
        <v>Otros</v>
      </c>
      <c r="S71" s="98">
        <f t="shared" si="33"/>
        <v>6.6971568772738159</v>
      </c>
      <c r="T71" s="98">
        <f t="shared" si="33"/>
        <v>6.3221781875882703</v>
      </c>
      <c r="U71" s="98">
        <f t="shared" si="33"/>
        <v>8.4751217388677933</v>
      </c>
      <c r="V71" s="98">
        <f t="shared" si="33"/>
        <v>5.5101455782226614</v>
      </c>
      <c r="W71" s="98" t="e">
        <f t="shared" si="33"/>
        <v>#DIV/0!</v>
      </c>
      <c r="X71" s="98" t="e">
        <f t="shared" si="33"/>
        <v>#DIV/0!</v>
      </c>
      <c r="Y71" s="98" t="e">
        <f t="shared" si="33"/>
        <v>#DIV/0!</v>
      </c>
      <c r="Z71" s="98" t="e">
        <f t="shared" si="33"/>
        <v>#DIV/0!</v>
      </c>
      <c r="AA71" s="98" t="e">
        <f t="shared" si="33"/>
        <v>#DIV/0!</v>
      </c>
      <c r="AB71" s="98" t="e">
        <f t="shared" si="33"/>
        <v>#DIV/0!</v>
      </c>
      <c r="AC71" s="98" t="e">
        <f t="shared" si="33"/>
        <v>#DIV/0!</v>
      </c>
      <c r="AD71" s="98" t="e">
        <f t="shared" si="33"/>
        <v>#DIV/0!</v>
      </c>
      <c r="AE71" s="141">
        <f t="shared" si="33"/>
        <v>6.5302023910509348</v>
      </c>
    </row>
    <row r="72" spans="2:31" x14ac:dyDescent="0.25">
      <c r="B72" s="143" t="s">
        <v>14</v>
      </c>
      <c r="C72" s="149">
        <f t="shared" si="32"/>
        <v>11.026237114281978</v>
      </c>
      <c r="D72" s="149">
        <f t="shared" si="32"/>
        <v>11.004398188569745</v>
      </c>
      <c r="E72" s="149">
        <f t="shared" si="32"/>
        <v>11.761367629584019</v>
      </c>
      <c r="F72" s="149">
        <f t="shared" si="32"/>
        <v>10.986607063482762</v>
      </c>
      <c r="G72" s="149" t="e">
        <f t="shared" si="32"/>
        <v>#DIV/0!</v>
      </c>
      <c r="H72" s="149" t="e">
        <f t="shared" si="32"/>
        <v>#DIV/0!</v>
      </c>
      <c r="I72" s="149" t="e">
        <f t="shared" si="32"/>
        <v>#DIV/0!</v>
      </c>
      <c r="J72" s="149" t="e">
        <f t="shared" si="32"/>
        <v>#DIV/0!</v>
      </c>
      <c r="K72" s="149" t="e">
        <f t="shared" si="32"/>
        <v>#DIV/0!</v>
      </c>
      <c r="L72" s="149" t="e">
        <f t="shared" si="32"/>
        <v>#DIV/0!</v>
      </c>
      <c r="M72" s="149" t="e">
        <f t="shared" si="32"/>
        <v>#DIV/0!</v>
      </c>
      <c r="N72" s="149" t="e">
        <f t="shared" si="32"/>
        <v>#DIV/0!</v>
      </c>
      <c r="O72" s="143">
        <f t="shared" si="32"/>
        <v>11.176629819057169</v>
      </c>
      <c r="P72" s="98"/>
      <c r="Q72" s="98"/>
      <c r="R72" s="143" t="s">
        <v>14</v>
      </c>
      <c r="S72" s="149">
        <f t="shared" si="33"/>
        <v>9.5928262894253216</v>
      </c>
      <c r="T72" s="149">
        <f t="shared" si="33"/>
        <v>9.5738264240556781</v>
      </c>
      <c r="U72" s="149">
        <f t="shared" si="33"/>
        <v>10.232389837738099</v>
      </c>
      <c r="V72" s="149">
        <f t="shared" si="33"/>
        <v>9.5583481452300028</v>
      </c>
      <c r="W72" s="149" t="e">
        <f t="shared" si="33"/>
        <v>#DIV/0!</v>
      </c>
      <c r="X72" s="149" t="e">
        <f t="shared" si="33"/>
        <v>#DIV/0!</v>
      </c>
      <c r="Y72" s="149" t="e">
        <f t="shared" si="33"/>
        <v>#DIV/0!</v>
      </c>
      <c r="Z72" s="149" t="e">
        <f t="shared" si="33"/>
        <v>#DIV/0!</v>
      </c>
      <c r="AA72" s="149" t="e">
        <f t="shared" si="33"/>
        <v>#DIV/0!</v>
      </c>
      <c r="AB72" s="149" t="e">
        <f t="shared" si="33"/>
        <v>#DIV/0!</v>
      </c>
      <c r="AC72" s="149" t="e">
        <f t="shared" si="33"/>
        <v>#DIV/0!</v>
      </c>
      <c r="AD72" s="149" t="e">
        <f t="shared" si="33"/>
        <v>#DIV/0!</v>
      </c>
      <c r="AE72" s="143">
        <f t="shared" si="33"/>
        <v>9.7236679425797341</v>
      </c>
    </row>
    <row r="73" spans="2:31" x14ac:dyDescent="0.25">
      <c r="P73" s="98"/>
      <c r="Q73" s="98"/>
    </row>
    <row r="74" spans="2:31" x14ac:dyDescent="0.25">
      <c r="P74" s="98"/>
      <c r="Q74" s="98"/>
    </row>
    <row r="75" spans="2:31" x14ac:dyDescent="0.25">
      <c r="B75" s="150" t="s">
        <v>37</v>
      </c>
      <c r="C75" s="151">
        <v>6.96</v>
      </c>
      <c r="D75" s="151">
        <v>6.96</v>
      </c>
      <c r="E75" s="151">
        <v>6.96</v>
      </c>
      <c r="F75" s="151">
        <v>6.96</v>
      </c>
      <c r="G75" s="151">
        <v>6.96</v>
      </c>
      <c r="H75" s="151">
        <v>6.96</v>
      </c>
      <c r="I75" s="151">
        <v>6.96</v>
      </c>
      <c r="J75" s="151">
        <v>6.96</v>
      </c>
      <c r="K75" s="118">
        <v>6.96</v>
      </c>
      <c r="L75" s="118">
        <v>6.96</v>
      </c>
      <c r="M75" s="118">
        <v>6.96</v>
      </c>
      <c r="N75" s="118">
        <v>6.96</v>
      </c>
      <c r="R75" s="150" t="s">
        <v>37</v>
      </c>
      <c r="S75" s="118">
        <f>+C75</f>
        <v>6.96</v>
      </c>
      <c r="T75" s="118">
        <f t="shared" ref="T75:AD75" si="35">+D75</f>
        <v>6.96</v>
      </c>
      <c r="U75" s="118">
        <f t="shared" si="35"/>
        <v>6.96</v>
      </c>
      <c r="V75" s="118">
        <f t="shared" si="35"/>
        <v>6.96</v>
      </c>
      <c r="W75" s="118">
        <f t="shared" si="35"/>
        <v>6.96</v>
      </c>
      <c r="X75" s="118">
        <f t="shared" si="35"/>
        <v>6.96</v>
      </c>
      <c r="Y75" s="118">
        <f t="shared" si="35"/>
        <v>6.96</v>
      </c>
      <c r="Z75" s="118">
        <f t="shared" si="35"/>
        <v>6.96</v>
      </c>
      <c r="AA75" s="118">
        <f t="shared" si="35"/>
        <v>6.96</v>
      </c>
      <c r="AB75" s="118">
        <f t="shared" si="35"/>
        <v>6.96</v>
      </c>
      <c r="AC75" s="118">
        <f t="shared" si="35"/>
        <v>6.96</v>
      </c>
      <c r="AD75" s="118">
        <f t="shared" si="35"/>
        <v>6.96</v>
      </c>
    </row>
    <row r="76" spans="2:31" x14ac:dyDescent="0.25">
      <c r="B76" s="152"/>
      <c r="F76" s="98"/>
      <c r="G76" s="98"/>
      <c r="P76" s="98"/>
      <c r="Q76" s="98"/>
      <c r="R76" s="98"/>
      <c r="S76" s="98"/>
    </row>
    <row r="77" spans="2:31" x14ac:dyDescent="0.25">
      <c r="B77" s="98"/>
      <c r="F77" s="98"/>
      <c r="G77" s="98"/>
      <c r="P77" s="98"/>
      <c r="Q77" s="98"/>
      <c r="R77" s="98"/>
      <c r="S77" s="98"/>
    </row>
  </sheetData>
  <mergeCells count="1">
    <mergeCell ref="R3:U3"/>
  </mergeCells>
  <conditionalFormatting sqref="F29:N77 F1:N15 F17:N27">
    <cfRule type="containsText" dxfId="85" priority="7" stopIfTrue="1" operator="containsText" text="*">
      <formula>NOT(ISERROR(SEARCH("*",F1)))</formula>
    </cfRule>
  </conditionalFormatting>
  <conditionalFormatting sqref="I75">
    <cfRule type="containsText" dxfId="84" priority="6" stopIfTrue="1" operator="containsText" text="*">
      <formula>NOT(ISERROR(SEARCH("*",I75)))</formula>
    </cfRule>
  </conditionalFormatting>
  <conditionalFormatting sqref="J75">
    <cfRule type="containsText" dxfId="83" priority="5" stopIfTrue="1" operator="containsText" text="*">
      <formula>NOT(ISERROR(SEARCH("*",J75)))</formula>
    </cfRule>
  </conditionalFormatting>
  <conditionalFormatting sqref="C28:O28 C29:N1048576 C1:N15 C17:N27">
    <cfRule type="containsText" dxfId="82" priority="4" operator="containsText" text="*">
      <formula>NOT(ISERROR(SEARCH("*",C1)))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I78"/>
  <sheetViews>
    <sheetView showGridLines="0" topLeftCell="B1" zoomScale="60" zoomScaleNormal="60" workbookViewId="0">
      <selection activeCell="G6" sqref="G6"/>
    </sheetView>
  </sheetViews>
  <sheetFormatPr baseColWidth="10" defaultColWidth="11.42578125" defaultRowHeight="15.75" x14ac:dyDescent="0.25"/>
  <cols>
    <col min="1" max="1" width="2.42578125" style="1" hidden="1" customWidth="1"/>
    <col min="2" max="2" width="30.140625" style="1" customWidth="1"/>
    <col min="3" max="15" width="15.42578125" style="1" customWidth="1"/>
    <col min="16" max="16" width="3.85546875" style="1" customWidth="1"/>
    <col min="17" max="17" width="4.140625" style="1" customWidth="1"/>
    <col min="18" max="18" width="25.5703125" style="1" customWidth="1"/>
    <col min="19" max="25" width="12.28515625" style="1" bestFit="1" customWidth="1"/>
    <col min="26" max="26" width="13.42578125" style="1" bestFit="1" customWidth="1"/>
    <col min="27" max="27" width="13.7109375" style="1" customWidth="1"/>
    <col min="28" max="28" width="13.28515625" style="1" bestFit="1" customWidth="1"/>
    <col min="29" max="29" width="16" style="1" bestFit="1" customWidth="1"/>
    <col min="30" max="30" width="13.7109375" style="1" customWidth="1"/>
    <col min="31" max="31" width="15.140625" style="1" bestFit="1" customWidth="1"/>
    <col min="32" max="32" width="12.85546875" style="1" bestFit="1" customWidth="1"/>
    <col min="33" max="35" width="11.42578125" style="1"/>
    <col min="36" max="36" width="22.42578125" style="1" customWidth="1"/>
    <col min="37" max="40" width="12" style="1" bestFit="1" customWidth="1"/>
    <col min="41" max="48" width="11.42578125" style="1"/>
    <col min="49" max="49" width="13.42578125" style="1" bestFit="1" customWidth="1"/>
    <col min="50" max="16384" width="11.42578125" style="1"/>
  </cols>
  <sheetData>
    <row r="1" spans="2:31" x14ac:dyDescent="0.25">
      <c r="B1" s="2" t="s">
        <v>93</v>
      </c>
      <c r="R1" s="2" t="str">
        <f>+B1</f>
        <v>AUTORIDAD DE FISCALIZACIÓN DE ELECTRICIDAD Y TECNOLOGÍA NUCLEAR (AETN)</v>
      </c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</row>
    <row r="2" spans="2:31" x14ac:dyDescent="0.25">
      <c r="B2" s="344" t="s">
        <v>145</v>
      </c>
      <c r="C2" s="345"/>
      <c r="D2" s="345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R2" s="2" t="str">
        <f t="shared" ref="R2:R4" si="0">+B2</f>
        <v>DELAPAZ - (Sistema Larecaja)</v>
      </c>
      <c r="S2" s="321"/>
      <c r="T2" s="3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3" spans="2:31" x14ac:dyDescent="0.25">
      <c r="B3" s="344" t="str">
        <f>+'DELAPAZ - Sistema Nuevo'!B3:D3</f>
        <v>CONSOLIDADO - con IVA</v>
      </c>
      <c r="C3" s="345"/>
      <c r="D3" s="345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R3" s="344" t="str">
        <f>+'DELAPAZ - Sistema Nuevo'!R3:T3</f>
        <v>CONSOLIDADO - sin IVA</v>
      </c>
      <c r="S3" s="345"/>
      <c r="T3" s="345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</row>
    <row r="4" spans="2:31" x14ac:dyDescent="0.25">
      <c r="B4" s="344" t="str">
        <f>+'DELAPAZ - Sistema Nuevo'!B4:D4</f>
        <v>ESTADÍSTICAS GESTIÓN 2025</v>
      </c>
      <c r="C4" s="345"/>
      <c r="D4" s="345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R4" s="2" t="str">
        <f t="shared" si="0"/>
        <v>ESTADÍSTICAS GESTIÓN 2025</v>
      </c>
      <c r="S4" s="321"/>
      <c r="T4" s="3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</row>
    <row r="5" spans="2:31" x14ac:dyDescent="0.25">
      <c r="M5" s="22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</row>
    <row r="6" spans="2:31" x14ac:dyDescent="0.25">
      <c r="B6" s="2" t="s">
        <v>157</v>
      </c>
      <c r="R6" s="18" t="str">
        <f>+B6</f>
        <v>NÚMERO DE CONSUMIDORES</v>
      </c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</row>
    <row r="7" spans="2:31" x14ac:dyDescent="0.25"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</row>
    <row r="8" spans="2:31" x14ac:dyDescent="0.25">
      <c r="B8" s="3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4" t="s">
        <v>8</v>
      </c>
      <c r="J8" s="4" t="s">
        <v>9</v>
      </c>
      <c r="K8" s="4" t="s">
        <v>10</v>
      </c>
      <c r="L8" s="4" t="s">
        <v>11</v>
      </c>
      <c r="M8" s="4" t="s">
        <v>12</v>
      </c>
      <c r="N8" s="4" t="s">
        <v>13</v>
      </c>
      <c r="O8" s="3" t="s">
        <v>14</v>
      </c>
      <c r="R8" s="3" t="s">
        <v>1</v>
      </c>
      <c r="S8" s="4" t="s">
        <v>2</v>
      </c>
      <c r="T8" s="4" t="s">
        <v>3</v>
      </c>
      <c r="U8" s="4" t="s">
        <v>4</v>
      </c>
      <c r="V8" s="4" t="s">
        <v>5</v>
      </c>
      <c r="W8" s="4" t="s">
        <v>6</v>
      </c>
      <c r="X8" s="4" t="s">
        <v>7</v>
      </c>
      <c r="Y8" s="4" t="s">
        <v>8</v>
      </c>
      <c r="Z8" s="4" t="s">
        <v>9</v>
      </c>
      <c r="AA8" s="4" t="s">
        <v>10</v>
      </c>
      <c r="AB8" s="4" t="s">
        <v>11</v>
      </c>
      <c r="AC8" s="4" t="s">
        <v>12</v>
      </c>
      <c r="AD8" s="4" t="s">
        <v>13</v>
      </c>
      <c r="AE8" s="3" t="s">
        <v>15</v>
      </c>
    </row>
    <row r="9" spans="2:31" x14ac:dyDescent="0.25">
      <c r="B9" s="27" t="s">
        <v>17</v>
      </c>
      <c r="C9" s="25">
        <f>+'[97]CONSOLIDADO (2)'!B9</f>
        <v>75303</v>
      </c>
      <c r="D9" s="25">
        <f>+'[97]CONSOLIDADO (2)'!C9</f>
        <v>75464</v>
      </c>
      <c r="E9" s="25">
        <f>+'[97]CONSOLIDADO (2)'!D9</f>
        <v>75645</v>
      </c>
      <c r="F9" s="25">
        <f>+'[97]CONSOLIDADO (2)'!E9</f>
        <v>75730</v>
      </c>
      <c r="G9" s="25">
        <f>+'[97]CONSOLIDADO (2)'!F9</f>
        <v>0</v>
      </c>
      <c r="H9" s="25">
        <f>+'[97]CONSOLIDADO (2)'!G9</f>
        <v>0</v>
      </c>
      <c r="I9" s="25">
        <f>+'[97]CONSOLIDADO (2)'!H9</f>
        <v>0</v>
      </c>
      <c r="J9" s="25">
        <f>+'[97]CONSOLIDADO (2)'!I9</f>
        <v>0</v>
      </c>
      <c r="K9" s="25">
        <f>+'[97]CONSOLIDADO (2)'!J9</f>
        <v>0</v>
      </c>
      <c r="L9" s="25">
        <f>+'[97]CONSOLIDADO (2)'!K9</f>
        <v>0</v>
      </c>
      <c r="M9" s="25">
        <f>+'[97]CONSOLIDADO (2)'!L9</f>
        <v>0</v>
      </c>
      <c r="N9" s="25">
        <f>+'[97]CONSOLIDADO (2)'!M9</f>
        <v>0</v>
      </c>
      <c r="O9" s="26">
        <f>+N9</f>
        <v>0</v>
      </c>
      <c r="R9" s="27" t="str">
        <f>+B9</f>
        <v>Residencial</v>
      </c>
      <c r="S9" s="28">
        <f>+C9</f>
        <v>75303</v>
      </c>
      <c r="T9" s="28">
        <f t="shared" ref="T9:AD14" si="1">+D9</f>
        <v>75464</v>
      </c>
      <c r="U9" s="28">
        <f t="shared" si="1"/>
        <v>75645</v>
      </c>
      <c r="V9" s="28">
        <f t="shared" si="1"/>
        <v>75730</v>
      </c>
      <c r="W9" s="28">
        <f t="shared" si="1"/>
        <v>0</v>
      </c>
      <c r="X9" s="28">
        <f t="shared" si="1"/>
        <v>0</v>
      </c>
      <c r="Y9" s="28">
        <f t="shared" si="1"/>
        <v>0</v>
      </c>
      <c r="Z9" s="28">
        <f t="shared" si="1"/>
        <v>0</v>
      </c>
      <c r="AA9" s="28">
        <f t="shared" si="1"/>
        <v>0</v>
      </c>
      <c r="AB9" s="28">
        <f t="shared" si="1"/>
        <v>0</v>
      </c>
      <c r="AC9" s="28">
        <f t="shared" si="1"/>
        <v>0</v>
      </c>
      <c r="AD9" s="28">
        <f t="shared" si="1"/>
        <v>0</v>
      </c>
      <c r="AE9" s="29">
        <f>+AD9</f>
        <v>0</v>
      </c>
    </row>
    <row r="10" spans="2:31" x14ac:dyDescent="0.25">
      <c r="B10" s="27" t="s">
        <v>18</v>
      </c>
      <c r="C10" s="25">
        <f>+'[97]CONSOLIDADO (2)'!B10</f>
        <v>8021</v>
      </c>
      <c r="D10" s="25">
        <f>+'[97]CONSOLIDADO (2)'!C10</f>
        <v>8035</v>
      </c>
      <c r="E10" s="25">
        <f>+'[97]CONSOLIDADO (2)'!D10</f>
        <v>8042</v>
      </c>
      <c r="F10" s="25">
        <f>+'[97]CONSOLIDADO (2)'!E10</f>
        <v>8059</v>
      </c>
      <c r="G10" s="25">
        <f>+'[97]CONSOLIDADO (2)'!F10</f>
        <v>0</v>
      </c>
      <c r="H10" s="25">
        <f>+'[97]CONSOLIDADO (2)'!G10</f>
        <v>0</v>
      </c>
      <c r="I10" s="25">
        <f>+'[97]CONSOLIDADO (2)'!H10</f>
        <v>0</v>
      </c>
      <c r="J10" s="25">
        <f>+'[97]CONSOLIDADO (2)'!I10</f>
        <v>0</v>
      </c>
      <c r="K10" s="25">
        <f>+'[97]CONSOLIDADO (2)'!J10</f>
        <v>0</v>
      </c>
      <c r="L10" s="25">
        <f>+'[97]CONSOLIDADO (2)'!K10</f>
        <v>0</v>
      </c>
      <c r="M10" s="25">
        <f>+'[97]CONSOLIDADO (2)'!L10</f>
        <v>0</v>
      </c>
      <c r="N10" s="25">
        <f>+'[97]CONSOLIDADO (2)'!M10</f>
        <v>0</v>
      </c>
      <c r="O10" s="26">
        <f t="shared" ref="O10:O14" si="2">+N10</f>
        <v>0</v>
      </c>
      <c r="R10" s="27" t="str">
        <f t="shared" ref="R10:S14" si="3">+B10</f>
        <v>General</v>
      </c>
      <c r="S10" s="28">
        <f t="shared" si="3"/>
        <v>8021</v>
      </c>
      <c r="T10" s="28">
        <f t="shared" si="1"/>
        <v>8035</v>
      </c>
      <c r="U10" s="28">
        <f t="shared" si="1"/>
        <v>8042</v>
      </c>
      <c r="V10" s="28">
        <f t="shared" si="1"/>
        <v>8059</v>
      </c>
      <c r="W10" s="28">
        <f t="shared" si="1"/>
        <v>0</v>
      </c>
      <c r="X10" s="28">
        <f t="shared" si="1"/>
        <v>0</v>
      </c>
      <c r="Y10" s="28">
        <f t="shared" si="1"/>
        <v>0</v>
      </c>
      <c r="Z10" s="28">
        <f t="shared" si="1"/>
        <v>0</v>
      </c>
      <c r="AA10" s="28">
        <f t="shared" si="1"/>
        <v>0</v>
      </c>
      <c r="AB10" s="28">
        <f t="shared" si="1"/>
        <v>0</v>
      </c>
      <c r="AC10" s="28">
        <f t="shared" si="1"/>
        <v>0</v>
      </c>
      <c r="AD10" s="28">
        <f t="shared" si="1"/>
        <v>0</v>
      </c>
      <c r="AE10" s="29">
        <f t="shared" ref="AE10:AE14" si="4">+AD10</f>
        <v>0</v>
      </c>
    </row>
    <row r="11" spans="2:31" x14ac:dyDescent="0.25">
      <c r="B11" s="27" t="s">
        <v>19</v>
      </c>
      <c r="C11" s="25">
        <f>+'[97]CONSOLIDADO (2)'!B11</f>
        <v>149</v>
      </c>
      <c r="D11" s="25">
        <f>+'[97]CONSOLIDADO (2)'!C11</f>
        <v>153</v>
      </c>
      <c r="E11" s="25">
        <f>+'[97]CONSOLIDADO (2)'!D11</f>
        <v>152</v>
      </c>
      <c r="F11" s="25">
        <f>+'[97]CONSOLIDADO (2)'!E11</f>
        <v>151</v>
      </c>
      <c r="G11" s="25">
        <f>+'[97]CONSOLIDADO (2)'!F11</f>
        <v>0</v>
      </c>
      <c r="H11" s="25">
        <f>+'[97]CONSOLIDADO (2)'!G11</f>
        <v>0</v>
      </c>
      <c r="I11" s="25">
        <f>+'[97]CONSOLIDADO (2)'!H11</f>
        <v>0</v>
      </c>
      <c r="J11" s="25">
        <f>+'[97]CONSOLIDADO (2)'!I11</f>
        <v>0</v>
      </c>
      <c r="K11" s="25">
        <f>+'[97]CONSOLIDADO (2)'!J11</f>
        <v>0</v>
      </c>
      <c r="L11" s="25">
        <f>+'[97]CONSOLIDADO (2)'!K11</f>
        <v>0</v>
      </c>
      <c r="M11" s="25">
        <f>+'[97]CONSOLIDADO (2)'!L11</f>
        <v>0</v>
      </c>
      <c r="N11" s="25">
        <f>+'[97]CONSOLIDADO (2)'!M11</f>
        <v>0</v>
      </c>
      <c r="O11" s="26">
        <f t="shared" si="2"/>
        <v>0</v>
      </c>
      <c r="R11" s="27" t="str">
        <f t="shared" si="3"/>
        <v>Industrial</v>
      </c>
      <c r="S11" s="28">
        <f t="shared" si="3"/>
        <v>149</v>
      </c>
      <c r="T11" s="28">
        <f t="shared" si="1"/>
        <v>153</v>
      </c>
      <c r="U11" s="28">
        <f t="shared" si="1"/>
        <v>152</v>
      </c>
      <c r="V11" s="28">
        <f t="shared" si="1"/>
        <v>151</v>
      </c>
      <c r="W11" s="28">
        <f t="shared" si="1"/>
        <v>0</v>
      </c>
      <c r="X11" s="28">
        <f t="shared" si="1"/>
        <v>0</v>
      </c>
      <c r="Y11" s="28">
        <f t="shared" si="1"/>
        <v>0</v>
      </c>
      <c r="Z11" s="28">
        <f t="shared" si="1"/>
        <v>0</v>
      </c>
      <c r="AA11" s="28">
        <f t="shared" si="1"/>
        <v>0</v>
      </c>
      <c r="AB11" s="28">
        <f t="shared" si="1"/>
        <v>0</v>
      </c>
      <c r="AC11" s="28">
        <f t="shared" si="1"/>
        <v>0</v>
      </c>
      <c r="AD11" s="28">
        <f t="shared" si="1"/>
        <v>0</v>
      </c>
      <c r="AE11" s="29">
        <f t="shared" si="4"/>
        <v>0</v>
      </c>
    </row>
    <row r="12" spans="2:31" x14ac:dyDescent="0.25">
      <c r="B12" s="27" t="s">
        <v>20</v>
      </c>
      <c r="C12" s="25">
        <f>+'[97]CONSOLIDADO (2)'!B12</f>
        <v>59</v>
      </c>
      <c r="D12" s="25">
        <f>+'[97]CONSOLIDADO (2)'!C12</f>
        <v>60</v>
      </c>
      <c r="E12" s="25">
        <f>+'[97]CONSOLIDADO (2)'!D12</f>
        <v>58</v>
      </c>
      <c r="F12" s="25">
        <f>+'[97]CONSOLIDADO (2)'!E12</f>
        <v>58</v>
      </c>
      <c r="G12" s="25">
        <f>+'[97]CONSOLIDADO (2)'!F12</f>
        <v>0</v>
      </c>
      <c r="H12" s="25">
        <f>+'[97]CONSOLIDADO (2)'!G12</f>
        <v>0</v>
      </c>
      <c r="I12" s="25">
        <f>+'[97]CONSOLIDADO (2)'!H12</f>
        <v>0</v>
      </c>
      <c r="J12" s="25">
        <f>+'[97]CONSOLIDADO (2)'!I12</f>
        <v>0</v>
      </c>
      <c r="K12" s="25">
        <f>+'[97]CONSOLIDADO (2)'!J12</f>
        <v>0</v>
      </c>
      <c r="L12" s="25">
        <f>+'[97]CONSOLIDADO (2)'!K12</f>
        <v>0</v>
      </c>
      <c r="M12" s="25">
        <f>+'[97]CONSOLIDADO (2)'!L12</f>
        <v>0</v>
      </c>
      <c r="N12" s="25">
        <f>+'[97]CONSOLIDADO (2)'!M12</f>
        <v>0</v>
      </c>
      <c r="O12" s="26">
        <f t="shared" si="2"/>
        <v>0</v>
      </c>
      <c r="R12" s="27" t="str">
        <f t="shared" si="3"/>
        <v>Mineria</v>
      </c>
      <c r="S12" s="28">
        <f t="shared" si="3"/>
        <v>59</v>
      </c>
      <c r="T12" s="28">
        <f t="shared" si="1"/>
        <v>60</v>
      </c>
      <c r="U12" s="28">
        <f t="shared" si="1"/>
        <v>58</v>
      </c>
      <c r="V12" s="28">
        <f t="shared" si="1"/>
        <v>58</v>
      </c>
      <c r="W12" s="28">
        <f t="shared" si="1"/>
        <v>0</v>
      </c>
      <c r="X12" s="28">
        <f t="shared" si="1"/>
        <v>0</v>
      </c>
      <c r="Y12" s="28">
        <f t="shared" si="1"/>
        <v>0</v>
      </c>
      <c r="Z12" s="28">
        <f t="shared" si="1"/>
        <v>0</v>
      </c>
      <c r="AA12" s="28">
        <f t="shared" si="1"/>
        <v>0</v>
      </c>
      <c r="AB12" s="28">
        <f t="shared" si="1"/>
        <v>0</v>
      </c>
      <c r="AC12" s="28">
        <f t="shared" si="1"/>
        <v>0</v>
      </c>
      <c r="AD12" s="28">
        <f t="shared" si="1"/>
        <v>0</v>
      </c>
      <c r="AE12" s="29">
        <f t="shared" si="4"/>
        <v>0</v>
      </c>
    </row>
    <row r="13" spans="2:31" x14ac:dyDescent="0.25">
      <c r="B13" s="27" t="s">
        <v>21</v>
      </c>
      <c r="C13" s="25">
        <f>+'[97]CONSOLIDADO (2)'!B13</f>
        <v>18</v>
      </c>
      <c r="D13" s="25">
        <f>+'[97]CONSOLIDADO (2)'!C13</f>
        <v>18</v>
      </c>
      <c r="E13" s="25">
        <f>+'[97]CONSOLIDADO (2)'!D13</f>
        <v>18</v>
      </c>
      <c r="F13" s="25">
        <f>+'[97]CONSOLIDADO (2)'!E13</f>
        <v>17</v>
      </c>
      <c r="G13" s="25">
        <f>+'[97]CONSOLIDADO (2)'!F13</f>
        <v>0</v>
      </c>
      <c r="H13" s="25">
        <f>+'[97]CONSOLIDADO (2)'!G13</f>
        <v>0</v>
      </c>
      <c r="I13" s="25">
        <f>+'[97]CONSOLIDADO (2)'!H13</f>
        <v>0</v>
      </c>
      <c r="J13" s="25">
        <f>+'[97]CONSOLIDADO (2)'!I13</f>
        <v>0</v>
      </c>
      <c r="K13" s="25">
        <f>+'[97]CONSOLIDADO (2)'!J13</f>
        <v>0</v>
      </c>
      <c r="L13" s="25">
        <f>+'[97]CONSOLIDADO (2)'!K13</f>
        <v>0</v>
      </c>
      <c r="M13" s="25">
        <f>+'[97]CONSOLIDADO (2)'!L13</f>
        <v>0</v>
      </c>
      <c r="N13" s="25">
        <f>+'[97]CONSOLIDADO (2)'!M13</f>
        <v>0</v>
      </c>
      <c r="O13" s="26">
        <f t="shared" si="2"/>
        <v>0</v>
      </c>
      <c r="R13" s="27" t="str">
        <f t="shared" si="3"/>
        <v>Alumbrado Público</v>
      </c>
      <c r="S13" s="28">
        <f t="shared" si="3"/>
        <v>18</v>
      </c>
      <c r="T13" s="28">
        <f t="shared" si="1"/>
        <v>18</v>
      </c>
      <c r="U13" s="28">
        <f t="shared" si="1"/>
        <v>18</v>
      </c>
      <c r="V13" s="28">
        <f t="shared" si="1"/>
        <v>17</v>
      </c>
      <c r="W13" s="28">
        <f t="shared" si="1"/>
        <v>0</v>
      </c>
      <c r="X13" s="28">
        <f t="shared" si="1"/>
        <v>0</v>
      </c>
      <c r="Y13" s="28">
        <f t="shared" si="1"/>
        <v>0</v>
      </c>
      <c r="Z13" s="28">
        <f t="shared" si="1"/>
        <v>0</v>
      </c>
      <c r="AA13" s="28">
        <f t="shared" si="1"/>
        <v>0</v>
      </c>
      <c r="AB13" s="28">
        <f t="shared" si="1"/>
        <v>0</v>
      </c>
      <c r="AC13" s="28">
        <f t="shared" si="1"/>
        <v>0</v>
      </c>
      <c r="AD13" s="28">
        <f t="shared" si="1"/>
        <v>0</v>
      </c>
      <c r="AE13" s="29">
        <f t="shared" si="4"/>
        <v>0</v>
      </c>
    </row>
    <row r="14" spans="2:31" x14ac:dyDescent="0.25">
      <c r="B14" s="27" t="s">
        <v>22</v>
      </c>
      <c r="C14" s="25">
        <f>+'[97]CONSOLIDADO (2)'!B14</f>
        <v>18</v>
      </c>
      <c r="D14" s="25">
        <f>+'[97]CONSOLIDADO (2)'!C14</f>
        <v>18</v>
      </c>
      <c r="E14" s="25">
        <f>+'[97]CONSOLIDADO (2)'!D14</f>
        <v>18</v>
      </c>
      <c r="F14" s="25">
        <f>+'[97]CONSOLIDADO (2)'!E14</f>
        <v>18</v>
      </c>
      <c r="G14" s="25">
        <f>+'[97]CONSOLIDADO (2)'!F14</f>
        <v>0</v>
      </c>
      <c r="H14" s="25">
        <f>+'[97]CONSOLIDADO (2)'!G14</f>
        <v>0</v>
      </c>
      <c r="I14" s="25">
        <f>+'[97]CONSOLIDADO (2)'!H14</f>
        <v>0</v>
      </c>
      <c r="J14" s="25">
        <f>+'[97]CONSOLIDADO (2)'!I14</f>
        <v>0</v>
      </c>
      <c r="K14" s="25">
        <f>+'[97]CONSOLIDADO (2)'!J14</f>
        <v>0</v>
      </c>
      <c r="L14" s="25">
        <f>+'[97]CONSOLIDADO (2)'!K14</f>
        <v>0</v>
      </c>
      <c r="M14" s="25">
        <f>+'[97]CONSOLIDADO (2)'!L14</f>
        <v>0</v>
      </c>
      <c r="N14" s="25">
        <f>+'[97]CONSOLIDADO (2)'!M14</f>
        <v>0</v>
      </c>
      <c r="O14" s="26">
        <f t="shared" si="2"/>
        <v>0</v>
      </c>
      <c r="R14" s="27" t="str">
        <f t="shared" si="3"/>
        <v>Otros</v>
      </c>
      <c r="S14" s="28">
        <f t="shared" si="3"/>
        <v>18</v>
      </c>
      <c r="T14" s="28">
        <f t="shared" si="1"/>
        <v>18</v>
      </c>
      <c r="U14" s="28">
        <f t="shared" si="1"/>
        <v>18</v>
      </c>
      <c r="V14" s="28">
        <f t="shared" si="1"/>
        <v>18</v>
      </c>
      <c r="W14" s="28">
        <f t="shared" si="1"/>
        <v>0</v>
      </c>
      <c r="X14" s="28">
        <f t="shared" si="1"/>
        <v>0</v>
      </c>
      <c r="Y14" s="28">
        <f t="shared" si="1"/>
        <v>0</v>
      </c>
      <c r="Z14" s="28">
        <f t="shared" si="1"/>
        <v>0</v>
      </c>
      <c r="AA14" s="28">
        <f t="shared" si="1"/>
        <v>0</v>
      </c>
      <c r="AB14" s="28">
        <f t="shared" si="1"/>
        <v>0</v>
      </c>
      <c r="AC14" s="28">
        <f t="shared" si="1"/>
        <v>0</v>
      </c>
      <c r="AD14" s="28">
        <f t="shared" si="1"/>
        <v>0</v>
      </c>
      <c r="AE14" s="29">
        <f t="shared" si="4"/>
        <v>0</v>
      </c>
    </row>
    <row r="15" spans="2:31" x14ac:dyDescent="0.25">
      <c r="B15" s="7" t="s">
        <v>14</v>
      </c>
      <c r="C15" s="30">
        <f t="shared" ref="C15:O15" si="5">SUM(C9:C14)</f>
        <v>83568</v>
      </c>
      <c r="D15" s="30">
        <f t="shared" ref="D15:E15" si="6">SUM(D9:D14)</f>
        <v>83748</v>
      </c>
      <c r="E15" s="30">
        <f t="shared" si="6"/>
        <v>83933</v>
      </c>
      <c r="F15" s="30">
        <f t="shared" ref="F15:N15" si="7">SUM(F9:F14)</f>
        <v>84033</v>
      </c>
      <c r="G15" s="30">
        <f t="shared" si="7"/>
        <v>0</v>
      </c>
      <c r="H15" s="30">
        <f t="shared" si="7"/>
        <v>0</v>
      </c>
      <c r="I15" s="30">
        <f t="shared" si="7"/>
        <v>0</v>
      </c>
      <c r="J15" s="30">
        <f t="shared" si="7"/>
        <v>0</v>
      </c>
      <c r="K15" s="30">
        <f t="shared" si="7"/>
        <v>0</v>
      </c>
      <c r="L15" s="30">
        <f t="shared" si="7"/>
        <v>0</v>
      </c>
      <c r="M15" s="30">
        <f t="shared" si="7"/>
        <v>0</v>
      </c>
      <c r="N15" s="30">
        <f t="shared" si="7"/>
        <v>0</v>
      </c>
      <c r="O15" s="31">
        <f t="shared" si="5"/>
        <v>0</v>
      </c>
      <c r="R15" s="7" t="s">
        <v>14</v>
      </c>
      <c r="S15" s="30">
        <f t="shared" ref="S15:AD15" si="8">SUM(S9:S14)</f>
        <v>83568</v>
      </c>
      <c r="T15" s="30">
        <f t="shared" si="8"/>
        <v>83748</v>
      </c>
      <c r="U15" s="30">
        <f t="shared" si="8"/>
        <v>83933</v>
      </c>
      <c r="V15" s="30">
        <f t="shared" si="8"/>
        <v>84033</v>
      </c>
      <c r="W15" s="30">
        <f t="shared" si="8"/>
        <v>0</v>
      </c>
      <c r="X15" s="30">
        <f t="shared" si="8"/>
        <v>0</v>
      </c>
      <c r="Y15" s="30">
        <f t="shared" si="8"/>
        <v>0</v>
      </c>
      <c r="Z15" s="30">
        <f t="shared" si="8"/>
        <v>0</v>
      </c>
      <c r="AA15" s="30">
        <f t="shared" si="8"/>
        <v>0</v>
      </c>
      <c r="AB15" s="30">
        <f t="shared" si="8"/>
        <v>0</v>
      </c>
      <c r="AC15" s="30">
        <f t="shared" si="8"/>
        <v>0</v>
      </c>
      <c r="AD15" s="30">
        <f t="shared" si="8"/>
        <v>0</v>
      </c>
      <c r="AE15" s="31">
        <f>+SUM(AE9:AE14)</f>
        <v>0</v>
      </c>
    </row>
    <row r="16" spans="2:31" x14ac:dyDescent="0.25">
      <c r="B16" s="1" t="s">
        <v>141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</row>
    <row r="17" spans="2:31" x14ac:dyDescent="0.25">
      <c r="B17" s="2" t="s">
        <v>23</v>
      </c>
      <c r="H17" s="22"/>
      <c r="R17" s="18" t="s">
        <v>23</v>
      </c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</row>
    <row r="18" spans="2:31" x14ac:dyDescent="0.25">
      <c r="D18" s="32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</row>
    <row r="19" spans="2:31" x14ac:dyDescent="0.25">
      <c r="B19" s="3" t="s">
        <v>1</v>
      </c>
      <c r="C19" s="4" t="s">
        <v>2</v>
      </c>
      <c r="D19" s="4" t="s">
        <v>3</v>
      </c>
      <c r="E19" s="4" t="s">
        <v>4</v>
      </c>
      <c r="F19" s="4" t="s">
        <v>5</v>
      </c>
      <c r="G19" s="4" t="s">
        <v>6</v>
      </c>
      <c r="H19" s="4" t="s">
        <v>7</v>
      </c>
      <c r="I19" s="4" t="s">
        <v>8</v>
      </c>
      <c r="J19" s="4" t="s">
        <v>9</v>
      </c>
      <c r="K19" s="4" t="s">
        <v>10</v>
      </c>
      <c r="L19" s="4" t="s">
        <v>11</v>
      </c>
      <c r="M19" s="4" t="s">
        <v>12</v>
      </c>
      <c r="N19" s="4" t="s">
        <v>13</v>
      </c>
      <c r="O19" s="3" t="s">
        <v>24</v>
      </c>
      <c r="R19" s="3" t="s">
        <v>1</v>
      </c>
      <c r="S19" s="4" t="s">
        <v>2</v>
      </c>
      <c r="T19" s="4" t="s">
        <v>3</v>
      </c>
      <c r="U19" s="4" t="s">
        <v>4</v>
      </c>
      <c r="V19" s="4" t="s">
        <v>5</v>
      </c>
      <c r="W19" s="4" t="s">
        <v>6</v>
      </c>
      <c r="X19" s="4" t="s">
        <v>7</v>
      </c>
      <c r="Y19" s="4" t="s">
        <v>8</v>
      </c>
      <c r="Z19" s="4" t="s">
        <v>9</v>
      </c>
      <c r="AA19" s="4" t="s">
        <v>10</v>
      </c>
      <c r="AB19" s="4" t="s">
        <v>11</v>
      </c>
      <c r="AC19" s="4" t="s">
        <v>12</v>
      </c>
      <c r="AD19" s="4" t="s">
        <v>13</v>
      </c>
      <c r="AE19" s="3" t="s">
        <v>24</v>
      </c>
    </row>
    <row r="20" spans="2:31" x14ac:dyDescent="0.25">
      <c r="B20" s="27" t="s">
        <v>17</v>
      </c>
      <c r="C20" s="33">
        <f>+'[97]CONSOLIDADO (2)'!B20</f>
        <v>5835.7589999999709</v>
      </c>
      <c r="D20" s="33">
        <f>+'[97]CONSOLIDADO (2)'!C20</f>
        <v>5516.1999999999671</v>
      </c>
      <c r="E20" s="33">
        <f>+'[97]CONSOLIDADO (2)'!D20</f>
        <v>5310.8569999999754</v>
      </c>
      <c r="F20" s="33">
        <f>+'[97]CONSOLIDADO (2)'!E20</f>
        <v>5228.8029999999744</v>
      </c>
      <c r="G20" s="33">
        <f>+'[97]CONSOLIDADO (2)'!F20</f>
        <v>0</v>
      </c>
      <c r="H20" s="33">
        <f>+'[97]CONSOLIDADO (2)'!G20</f>
        <v>0</v>
      </c>
      <c r="I20" s="33">
        <f>+'[97]CONSOLIDADO (2)'!H20</f>
        <v>0</v>
      </c>
      <c r="J20" s="33">
        <f>+'[97]CONSOLIDADO (2)'!I20</f>
        <v>0</v>
      </c>
      <c r="K20" s="33">
        <f>+'[97]CONSOLIDADO (2)'!J20</f>
        <v>0</v>
      </c>
      <c r="L20" s="33">
        <f>+'[97]CONSOLIDADO (2)'!K20</f>
        <v>0</v>
      </c>
      <c r="M20" s="33">
        <f>+'[97]CONSOLIDADO (2)'!L20</f>
        <v>0</v>
      </c>
      <c r="N20" s="33">
        <f>+'[97]CONSOLIDADO (2)'!M20</f>
        <v>0</v>
      </c>
      <c r="O20" s="34">
        <f>SUM(C20:N20)</f>
        <v>21891.618999999886</v>
      </c>
      <c r="P20" s="35"/>
      <c r="Q20" s="35"/>
      <c r="R20" s="27" t="s">
        <v>17</v>
      </c>
      <c r="S20" s="36">
        <f>+C20</f>
        <v>5835.7589999999709</v>
      </c>
      <c r="T20" s="36">
        <f t="shared" ref="T20:AD25" si="9">+D20</f>
        <v>5516.1999999999671</v>
      </c>
      <c r="U20" s="36">
        <f t="shared" si="9"/>
        <v>5310.8569999999754</v>
      </c>
      <c r="V20" s="36">
        <f t="shared" si="9"/>
        <v>5228.8029999999744</v>
      </c>
      <c r="W20" s="36">
        <f t="shared" si="9"/>
        <v>0</v>
      </c>
      <c r="X20" s="36">
        <f t="shared" si="9"/>
        <v>0</v>
      </c>
      <c r="Y20" s="36">
        <f t="shared" si="9"/>
        <v>0</v>
      </c>
      <c r="Z20" s="36">
        <f t="shared" si="9"/>
        <v>0</v>
      </c>
      <c r="AA20" s="36">
        <f t="shared" si="9"/>
        <v>0</v>
      </c>
      <c r="AB20" s="36">
        <f t="shared" si="9"/>
        <v>0</v>
      </c>
      <c r="AC20" s="36">
        <f t="shared" si="9"/>
        <v>0</v>
      </c>
      <c r="AD20" s="36">
        <f t="shared" si="9"/>
        <v>0</v>
      </c>
      <c r="AE20" s="34">
        <f>SUM(S20:AD20)</f>
        <v>21891.618999999886</v>
      </c>
    </row>
    <row r="21" spans="2:31" x14ac:dyDescent="0.25">
      <c r="B21" s="27" t="s">
        <v>18</v>
      </c>
      <c r="C21" s="33">
        <f>+'[97]CONSOLIDADO (2)'!B21</f>
        <v>2218.2410000000013</v>
      </c>
      <c r="D21" s="33">
        <f>+'[97]CONSOLIDADO (2)'!C21</f>
        <v>2127.165</v>
      </c>
      <c r="E21" s="33">
        <f>+'[97]CONSOLIDADO (2)'!D21</f>
        <v>2085.9260000000004</v>
      </c>
      <c r="F21" s="33">
        <f>+'[97]CONSOLIDADO (2)'!E21</f>
        <v>2128.1879999999987</v>
      </c>
      <c r="G21" s="33">
        <f>+'[97]CONSOLIDADO (2)'!F21</f>
        <v>0</v>
      </c>
      <c r="H21" s="33">
        <f>+'[97]CONSOLIDADO (2)'!G21</f>
        <v>0</v>
      </c>
      <c r="I21" s="33">
        <f>+'[97]CONSOLIDADO (2)'!H21</f>
        <v>0</v>
      </c>
      <c r="J21" s="33">
        <f>+'[97]CONSOLIDADO (2)'!I21</f>
        <v>0</v>
      </c>
      <c r="K21" s="33">
        <f>+'[97]CONSOLIDADO (2)'!J21</f>
        <v>0</v>
      </c>
      <c r="L21" s="33">
        <f>+'[97]CONSOLIDADO (2)'!K21</f>
        <v>0</v>
      </c>
      <c r="M21" s="33">
        <f>+'[97]CONSOLIDADO (2)'!L21</f>
        <v>0</v>
      </c>
      <c r="N21" s="33">
        <f>+'[97]CONSOLIDADO (2)'!M21</f>
        <v>0</v>
      </c>
      <c r="O21" s="34">
        <f t="shared" ref="O21:O23" si="10">SUM(C21:N21)</f>
        <v>8559.52</v>
      </c>
      <c r="P21" s="35"/>
      <c r="Q21" s="35"/>
      <c r="R21" s="27" t="s">
        <v>18</v>
      </c>
      <c r="S21" s="36">
        <f t="shared" ref="S21:S25" si="11">+C21</f>
        <v>2218.2410000000013</v>
      </c>
      <c r="T21" s="36">
        <f t="shared" si="9"/>
        <v>2127.165</v>
      </c>
      <c r="U21" s="36">
        <f t="shared" si="9"/>
        <v>2085.9260000000004</v>
      </c>
      <c r="V21" s="36">
        <f t="shared" si="9"/>
        <v>2128.1879999999987</v>
      </c>
      <c r="W21" s="36">
        <f t="shared" si="9"/>
        <v>0</v>
      </c>
      <c r="X21" s="36">
        <f t="shared" si="9"/>
        <v>0</v>
      </c>
      <c r="Y21" s="36">
        <f t="shared" si="9"/>
        <v>0</v>
      </c>
      <c r="Z21" s="36">
        <f t="shared" si="9"/>
        <v>0</v>
      </c>
      <c r="AA21" s="36">
        <f t="shared" si="9"/>
        <v>0</v>
      </c>
      <c r="AB21" s="36">
        <f t="shared" si="9"/>
        <v>0</v>
      </c>
      <c r="AC21" s="36">
        <f t="shared" si="9"/>
        <v>0</v>
      </c>
      <c r="AD21" s="36">
        <f t="shared" si="9"/>
        <v>0</v>
      </c>
      <c r="AE21" s="34">
        <f t="shared" ref="AE21:AE25" si="12">SUM(S21:AD21)</f>
        <v>8559.52</v>
      </c>
    </row>
    <row r="22" spans="2:31" x14ac:dyDescent="0.25">
      <c r="B22" s="27" t="s">
        <v>19</v>
      </c>
      <c r="C22" s="33">
        <f>+'[97]CONSOLIDADO (2)'!B22</f>
        <v>155.98799999999997</v>
      </c>
      <c r="D22" s="33">
        <f>+'[97]CONSOLIDADO (2)'!C22</f>
        <v>206.88799999999995</v>
      </c>
      <c r="E22" s="33">
        <f>+'[97]CONSOLIDADO (2)'!D22</f>
        <v>216.87699999999995</v>
      </c>
      <c r="F22" s="33">
        <f>+'[97]CONSOLIDADO (2)'!E22</f>
        <v>227.86199999999999</v>
      </c>
      <c r="G22" s="33">
        <f>+'[97]CONSOLIDADO (2)'!F22</f>
        <v>0</v>
      </c>
      <c r="H22" s="33">
        <f>+'[97]CONSOLIDADO (2)'!G22</f>
        <v>0</v>
      </c>
      <c r="I22" s="33">
        <f>+'[97]CONSOLIDADO (2)'!H22</f>
        <v>0</v>
      </c>
      <c r="J22" s="33">
        <f>+'[97]CONSOLIDADO (2)'!I22</f>
        <v>0</v>
      </c>
      <c r="K22" s="33">
        <f>+'[97]CONSOLIDADO (2)'!J22</f>
        <v>0</v>
      </c>
      <c r="L22" s="33">
        <f>+'[97]CONSOLIDADO (2)'!K22</f>
        <v>0</v>
      </c>
      <c r="M22" s="33">
        <f>+'[97]CONSOLIDADO (2)'!L22</f>
        <v>0</v>
      </c>
      <c r="N22" s="33">
        <f>+'[97]CONSOLIDADO (2)'!M22</f>
        <v>0</v>
      </c>
      <c r="O22" s="34">
        <f t="shared" si="10"/>
        <v>807.6149999999999</v>
      </c>
      <c r="P22" s="35"/>
      <c r="Q22" s="35"/>
      <c r="R22" s="27" t="s">
        <v>19</v>
      </c>
      <c r="S22" s="36">
        <f t="shared" si="11"/>
        <v>155.98799999999997</v>
      </c>
      <c r="T22" s="36">
        <f t="shared" si="9"/>
        <v>206.88799999999995</v>
      </c>
      <c r="U22" s="36">
        <f t="shared" si="9"/>
        <v>216.87699999999995</v>
      </c>
      <c r="V22" s="36">
        <f t="shared" si="9"/>
        <v>227.86199999999999</v>
      </c>
      <c r="W22" s="36">
        <f t="shared" si="9"/>
        <v>0</v>
      </c>
      <c r="X22" s="36">
        <f t="shared" si="9"/>
        <v>0</v>
      </c>
      <c r="Y22" s="36">
        <f t="shared" si="9"/>
        <v>0</v>
      </c>
      <c r="Z22" s="36">
        <f t="shared" si="9"/>
        <v>0</v>
      </c>
      <c r="AA22" s="36">
        <f t="shared" si="9"/>
        <v>0</v>
      </c>
      <c r="AB22" s="36">
        <f t="shared" si="9"/>
        <v>0</v>
      </c>
      <c r="AC22" s="36">
        <f t="shared" si="9"/>
        <v>0</v>
      </c>
      <c r="AD22" s="36">
        <f t="shared" si="9"/>
        <v>0</v>
      </c>
      <c r="AE22" s="34">
        <f t="shared" si="12"/>
        <v>807.6149999999999</v>
      </c>
    </row>
    <row r="23" spans="2:31" x14ac:dyDescent="0.25">
      <c r="B23" s="27" t="s">
        <v>20</v>
      </c>
      <c r="C23" s="33">
        <f>+'[97]CONSOLIDADO (2)'!B23</f>
        <v>591.45100000000002</v>
      </c>
      <c r="D23" s="33">
        <f>+'[97]CONSOLIDADO (2)'!C23</f>
        <v>606.32599999999991</v>
      </c>
      <c r="E23" s="33">
        <f>+'[97]CONSOLIDADO (2)'!D23</f>
        <v>608.24300000000005</v>
      </c>
      <c r="F23" s="33">
        <f>+'[97]CONSOLIDADO (2)'!E23</f>
        <v>616.19100000000014</v>
      </c>
      <c r="G23" s="33">
        <f>+'[97]CONSOLIDADO (2)'!F23</f>
        <v>0</v>
      </c>
      <c r="H23" s="33">
        <f>+'[97]CONSOLIDADO (2)'!G23</f>
        <v>0</v>
      </c>
      <c r="I23" s="33">
        <f>+'[97]CONSOLIDADO (2)'!H23</f>
        <v>0</v>
      </c>
      <c r="J23" s="33">
        <f>+'[97]CONSOLIDADO (2)'!I23</f>
        <v>0</v>
      </c>
      <c r="K23" s="33">
        <f>+'[97]CONSOLIDADO (2)'!J23</f>
        <v>0</v>
      </c>
      <c r="L23" s="33">
        <f>+'[97]CONSOLIDADO (2)'!K23</f>
        <v>0</v>
      </c>
      <c r="M23" s="33">
        <f>+'[97]CONSOLIDADO (2)'!L23</f>
        <v>0</v>
      </c>
      <c r="N23" s="33">
        <f>+'[97]CONSOLIDADO (2)'!M23</f>
        <v>0</v>
      </c>
      <c r="O23" s="34">
        <f t="shared" si="10"/>
        <v>2422.2110000000002</v>
      </c>
      <c r="P23" s="35"/>
      <c r="Q23" s="35"/>
      <c r="R23" s="27" t="s">
        <v>20</v>
      </c>
      <c r="S23" s="36">
        <f t="shared" si="11"/>
        <v>591.45100000000002</v>
      </c>
      <c r="T23" s="36">
        <f t="shared" si="9"/>
        <v>606.32599999999991</v>
      </c>
      <c r="U23" s="36">
        <f t="shared" si="9"/>
        <v>608.24300000000005</v>
      </c>
      <c r="V23" s="36">
        <f t="shared" si="9"/>
        <v>616.19100000000014</v>
      </c>
      <c r="W23" s="36">
        <f t="shared" si="9"/>
        <v>0</v>
      </c>
      <c r="X23" s="36">
        <f t="shared" si="9"/>
        <v>0</v>
      </c>
      <c r="Y23" s="36">
        <f t="shared" si="9"/>
        <v>0</v>
      </c>
      <c r="Z23" s="36">
        <f t="shared" si="9"/>
        <v>0</v>
      </c>
      <c r="AA23" s="36">
        <f t="shared" si="9"/>
        <v>0</v>
      </c>
      <c r="AB23" s="36">
        <f t="shared" si="9"/>
        <v>0</v>
      </c>
      <c r="AC23" s="36">
        <f t="shared" si="9"/>
        <v>0</v>
      </c>
      <c r="AD23" s="36">
        <f t="shared" si="9"/>
        <v>0</v>
      </c>
      <c r="AE23" s="34">
        <f t="shared" si="12"/>
        <v>2422.2110000000002</v>
      </c>
    </row>
    <row r="24" spans="2:31" x14ac:dyDescent="0.25">
      <c r="B24" s="27" t="s">
        <v>21</v>
      </c>
      <c r="C24" s="33">
        <f>+'[97]CONSOLIDADO (2)'!B24</f>
        <v>360.69000000000005</v>
      </c>
      <c r="D24" s="33">
        <f>+'[97]CONSOLIDADO (2)'!C24</f>
        <v>354.59800000000007</v>
      </c>
      <c r="E24" s="33">
        <f>+'[97]CONSOLIDADO (2)'!D24</f>
        <v>365.94100000000003</v>
      </c>
      <c r="F24" s="33">
        <f>+'[97]CONSOLIDADO (2)'!E24</f>
        <v>407.48099999999988</v>
      </c>
      <c r="G24" s="33">
        <f>+'[97]CONSOLIDADO (2)'!F24</f>
        <v>0</v>
      </c>
      <c r="H24" s="33">
        <f>+'[97]CONSOLIDADO (2)'!G24</f>
        <v>0</v>
      </c>
      <c r="I24" s="33">
        <f>+'[97]CONSOLIDADO (2)'!H24</f>
        <v>0</v>
      </c>
      <c r="J24" s="33">
        <f>+'[97]CONSOLIDADO (2)'!I24</f>
        <v>0</v>
      </c>
      <c r="K24" s="33">
        <f>+'[97]CONSOLIDADO (2)'!J24</f>
        <v>0</v>
      </c>
      <c r="L24" s="33">
        <f>+'[97]CONSOLIDADO (2)'!K24</f>
        <v>0</v>
      </c>
      <c r="M24" s="33">
        <f>+'[97]CONSOLIDADO (2)'!L24</f>
        <v>0</v>
      </c>
      <c r="N24" s="33">
        <f>+'[97]CONSOLIDADO (2)'!M24</f>
        <v>0</v>
      </c>
      <c r="O24" s="34">
        <f>SUM(C24:N24)</f>
        <v>1488.71</v>
      </c>
      <c r="P24" s="35"/>
      <c r="Q24" s="35"/>
      <c r="R24" s="27" t="s">
        <v>21</v>
      </c>
      <c r="S24" s="36">
        <f t="shared" si="11"/>
        <v>360.69000000000005</v>
      </c>
      <c r="T24" s="36">
        <f t="shared" si="9"/>
        <v>354.59800000000007</v>
      </c>
      <c r="U24" s="36">
        <f t="shared" si="9"/>
        <v>365.94100000000003</v>
      </c>
      <c r="V24" s="36">
        <f t="shared" si="9"/>
        <v>407.48099999999988</v>
      </c>
      <c r="W24" s="36">
        <f t="shared" si="9"/>
        <v>0</v>
      </c>
      <c r="X24" s="36">
        <f t="shared" si="9"/>
        <v>0</v>
      </c>
      <c r="Y24" s="36">
        <f t="shared" si="9"/>
        <v>0</v>
      </c>
      <c r="Z24" s="36">
        <f t="shared" si="9"/>
        <v>0</v>
      </c>
      <c r="AA24" s="36">
        <f t="shared" si="9"/>
        <v>0</v>
      </c>
      <c r="AB24" s="36">
        <f t="shared" si="9"/>
        <v>0</v>
      </c>
      <c r="AC24" s="36">
        <f t="shared" si="9"/>
        <v>0</v>
      </c>
      <c r="AD24" s="36">
        <f t="shared" si="9"/>
        <v>0</v>
      </c>
      <c r="AE24" s="34">
        <f t="shared" si="12"/>
        <v>1488.71</v>
      </c>
    </row>
    <row r="25" spans="2:31" x14ac:dyDescent="0.25">
      <c r="B25" s="27" t="str">
        <f>+B14</f>
        <v>Otros</v>
      </c>
      <c r="C25" s="33">
        <f>+'[97]CONSOLIDADO (2)'!B25</f>
        <v>128.55799999999999</v>
      </c>
      <c r="D25" s="33">
        <f>+'[97]CONSOLIDADO (2)'!C25</f>
        <v>1096.7839999999999</v>
      </c>
      <c r="E25" s="33">
        <f>+'[97]CONSOLIDADO (2)'!D25</f>
        <v>35.670999999999999</v>
      </c>
      <c r="F25" s="33">
        <f>+'[97]CONSOLIDADO (2)'!E25</f>
        <v>38.876000000000005</v>
      </c>
      <c r="G25" s="33">
        <f>+'[97]CONSOLIDADO (2)'!F25</f>
        <v>0</v>
      </c>
      <c r="H25" s="33">
        <f>+'[97]CONSOLIDADO (2)'!G25</f>
        <v>0</v>
      </c>
      <c r="I25" s="33">
        <f>+'[97]CONSOLIDADO (2)'!H25</f>
        <v>0</v>
      </c>
      <c r="J25" s="33">
        <f>+'[97]CONSOLIDADO (2)'!I25</f>
        <v>0</v>
      </c>
      <c r="K25" s="33">
        <f>+'[97]CONSOLIDADO (2)'!J25</f>
        <v>0</v>
      </c>
      <c r="L25" s="33">
        <f>+'[97]CONSOLIDADO (2)'!K25</f>
        <v>0</v>
      </c>
      <c r="M25" s="33">
        <f>+'[97]CONSOLIDADO (2)'!L25</f>
        <v>0</v>
      </c>
      <c r="N25" s="33">
        <f>+'[97]CONSOLIDADO (2)'!M25</f>
        <v>0</v>
      </c>
      <c r="O25" s="34">
        <f>SUM(C25:N25)</f>
        <v>1299.8889999999999</v>
      </c>
      <c r="P25" s="35"/>
      <c r="Q25" s="35"/>
      <c r="R25" s="27" t="str">
        <f>+B25</f>
        <v>Otros</v>
      </c>
      <c r="S25" s="36">
        <f t="shared" si="11"/>
        <v>128.55799999999999</v>
      </c>
      <c r="T25" s="36">
        <f t="shared" si="9"/>
        <v>1096.7839999999999</v>
      </c>
      <c r="U25" s="36">
        <f t="shared" si="9"/>
        <v>35.670999999999999</v>
      </c>
      <c r="V25" s="36">
        <f t="shared" si="9"/>
        <v>38.876000000000005</v>
      </c>
      <c r="W25" s="36">
        <f t="shared" si="9"/>
        <v>0</v>
      </c>
      <c r="X25" s="36">
        <f t="shared" si="9"/>
        <v>0</v>
      </c>
      <c r="Y25" s="36">
        <f t="shared" si="9"/>
        <v>0</v>
      </c>
      <c r="Z25" s="36">
        <f t="shared" si="9"/>
        <v>0</v>
      </c>
      <c r="AA25" s="36">
        <f t="shared" si="9"/>
        <v>0</v>
      </c>
      <c r="AB25" s="36">
        <f t="shared" si="9"/>
        <v>0</v>
      </c>
      <c r="AC25" s="36">
        <f t="shared" si="9"/>
        <v>0</v>
      </c>
      <c r="AD25" s="36">
        <f t="shared" si="9"/>
        <v>0</v>
      </c>
      <c r="AE25" s="34">
        <f t="shared" si="12"/>
        <v>1299.8889999999999</v>
      </c>
    </row>
    <row r="26" spans="2:31" x14ac:dyDescent="0.25">
      <c r="B26" s="7" t="s">
        <v>14</v>
      </c>
      <c r="C26" s="37">
        <f t="shared" ref="C26:E26" si="13">SUM(C20:C25)</f>
        <v>9290.6869999999726</v>
      </c>
      <c r="D26" s="37">
        <f t="shared" si="13"/>
        <v>9907.9609999999666</v>
      </c>
      <c r="E26" s="37">
        <f t="shared" si="13"/>
        <v>8623.5149999999776</v>
      </c>
      <c r="F26" s="37">
        <f t="shared" ref="F26:N26" si="14">SUM(F20:F25)</f>
        <v>8647.4009999999726</v>
      </c>
      <c r="G26" s="37">
        <f t="shared" si="14"/>
        <v>0</v>
      </c>
      <c r="H26" s="37">
        <f t="shared" si="14"/>
        <v>0</v>
      </c>
      <c r="I26" s="37">
        <f t="shared" si="14"/>
        <v>0</v>
      </c>
      <c r="J26" s="37">
        <f t="shared" si="14"/>
        <v>0</v>
      </c>
      <c r="K26" s="37">
        <f t="shared" si="14"/>
        <v>0</v>
      </c>
      <c r="L26" s="37">
        <f t="shared" si="14"/>
        <v>0</v>
      </c>
      <c r="M26" s="37">
        <f t="shared" si="14"/>
        <v>0</v>
      </c>
      <c r="N26" s="37">
        <f t="shared" si="14"/>
        <v>0</v>
      </c>
      <c r="O26" s="38">
        <f>SUM(C26:N26)</f>
        <v>36469.563999999889</v>
      </c>
      <c r="P26" s="35"/>
      <c r="Q26" s="35"/>
      <c r="R26" s="7" t="s">
        <v>14</v>
      </c>
      <c r="S26" s="37">
        <f t="shared" ref="S26:AD26" si="15">SUM(S20:S25)</f>
        <v>9290.6869999999726</v>
      </c>
      <c r="T26" s="37">
        <f t="shared" si="15"/>
        <v>9907.9609999999666</v>
      </c>
      <c r="U26" s="37">
        <f t="shared" si="15"/>
        <v>8623.5149999999776</v>
      </c>
      <c r="V26" s="37">
        <f t="shared" si="15"/>
        <v>8647.4009999999726</v>
      </c>
      <c r="W26" s="37">
        <f t="shared" si="15"/>
        <v>0</v>
      </c>
      <c r="X26" s="37">
        <f t="shared" si="15"/>
        <v>0</v>
      </c>
      <c r="Y26" s="37">
        <f t="shared" si="15"/>
        <v>0</v>
      </c>
      <c r="Z26" s="37">
        <f t="shared" si="15"/>
        <v>0</v>
      </c>
      <c r="AA26" s="37">
        <f t="shared" si="15"/>
        <v>0</v>
      </c>
      <c r="AB26" s="37">
        <f t="shared" si="15"/>
        <v>0</v>
      </c>
      <c r="AC26" s="37">
        <f t="shared" si="15"/>
        <v>0</v>
      </c>
      <c r="AD26" s="128">
        <f t="shared" si="15"/>
        <v>0</v>
      </c>
      <c r="AE26" s="38">
        <f>SUM(S26:AD26)</f>
        <v>36469.563999999889</v>
      </c>
    </row>
    <row r="27" spans="2:31" x14ac:dyDescent="0.25"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1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2:31" x14ac:dyDescent="0.25">
      <c r="B28" s="2" t="s">
        <v>25</v>
      </c>
      <c r="C28" s="35"/>
      <c r="D28" s="35"/>
      <c r="E28" s="35"/>
      <c r="F28" s="35"/>
      <c r="G28" s="35"/>
      <c r="H28" s="36"/>
      <c r="I28" s="35"/>
      <c r="J28" s="35"/>
      <c r="K28" s="35"/>
      <c r="L28" s="35"/>
      <c r="M28" s="39"/>
      <c r="N28" s="35"/>
      <c r="O28" s="35"/>
      <c r="Q28" s="35"/>
      <c r="R28" s="18" t="s">
        <v>25</v>
      </c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2:31" x14ac:dyDescent="0.25">
      <c r="C29" s="35"/>
      <c r="D29" s="32"/>
      <c r="E29" s="35"/>
      <c r="F29" s="35"/>
      <c r="G29" s="35"/>
      <c r="H29" s="28"/>
      <c r="I29" s="35"/>
      <c r="J29" s="35"/>
      <c r="K29" s="35"/>
      <c r="L29" s="35"/>
      <c r="M29" s="35"/>
      <c r="N29" s="35"/>
      <c r="O29" s="35"/>
      <c r="Q29" s="35"/>
      <c r="R29" s="1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2:31" x14ac:dyDescent="0.25">
      <c r="B30" s="3" t="s">
        <v>26</v>
      </c>
      <c r="C30" s="4" t="s">
        <v>2</v>
      </c>
      <c r="D30" s="4" t="s">
        <v>3</v>
      </c>
      <c r="E30" s="4" t="s">
        <v>4</v>
      </c>
      <c r="F30" s="4" t="s">
        <v>5</v>
      </c>
      <c r="G30" s="41" t="s">
        <v>6</v>
      </c>
      <c r="H30" s="41" t="s">
        <v>7</v>
      </c>
      <c r="I30" s="41" t="s">
        <v>8</v>
      </c>
      <c r="J30" s="41" t="s">
        <v>9</v>
      </c>
      <c r="K30" s="41" t="s">
        <v>10</v>
      </c>
      <c r="L30" s="41" t="s">
        <v>11</v>
      </c>
      <c r="M30" s="41" t="s">
        <v>12</v>
      </c>
      <c r="N30" s="41" t="s">
        <v>13</v>
      </c>
      <c r="O30" s="43" t="s">
        <v>14</v>
      </c>
      <c r="Q30" s="35"/>
      <c r="R30" s="3" t="s">
        <v>26</v>
      </c>
      <c r="S30" s="4" t="s">
        <v>2</v>
      </c>
      <c r="T30" s="4" t="s">
        <v>3</v>
      </c>
      <c r="U30" s="4" t="s">
        <v>4</v>
      </c>
      <c r="V30" s="4" t="s">
        <v>5</v>
      </c>
      <c r="W30" s="4" t="s">
        <v>6</v>
      </c>
      <c r="X30" s="4" t="s">
        <v>7</v>
      </c>
      <c r="Y30" s="4" t="s">
        <v>8</v>
      </c>
      <c r="Z30" s="4" t="s">
        <v>9</v>
      </c>
      <c r="AA30" s="4" t="s">
        <v>10</v>
      </c>
      <c r="AB30" s="41" t="s">
        <v>11</v>
      </c>
      <c r="AC30" s="41" t="s">
        <v>12</v>
      </c>
      <c r="AD30" s="41" t="s">
        <v>13</v>
      </c>
      <c r="AE30" s="3" t="s">
        <v>24</v>
      </c>
    </row>
    <row r="31" spans="2:31" x14ac:dyDescent="0.25">
      <c r="B31" s="27" t="s">
        <v>17</v>
      </c>
      <c r="C31" s="33">
        <f>+'[97]CONSOLIDADO (2)'!B31</f>
        <v>5289.6102300000657</v>
      </c>
      <c r="D31" s="33">
        <f>+'[97]CONSOLIDADO (2)'!C31</f>
        <v>5065.7833199999068</v>
      </c>
      <c r="E31" s="33">
        <f>+'[97]CONSOLIDADO (2)'!D31</f>
        <v>4960.9668600000823</v>
      </c>
      <c r="F31" s="33">
        <f>+'[97]CONSOLIDADO (2)'!E31</f>
        <v>4935.2224300000225</v>
      </c>
      <c r="G31" s="33">
        <f>+'[97]CONSOLIDADO (2)'!F31</f>
        <v>0</v>
      </c>
      <c r="H31" s="33">
        <f>+'[97]CONSOLIDADO (2)'!G31</f>
        <v>0</v>
      </c>
      <c r="I31" s="33">
        <f>+'[97]CONSOLIDADO (2)'!H31</f>
        <v>0</v>
      </c>
      <c r="J31" s="33">
        <f>+'[97]CONSOLIDADO (2)'!I31</f>
        <v>0</v>
      </c>
      <c r="K31" s="33">
        <f>+'[97]CONSOLIDADO (2)'!J31</f>
        <v>0</v>
      </c>
      <c r="L31" s="33">
        <f>+'[97]CONSOLIDADO (2)'!K31</f>
        <v>0</v>
      </c>
      <c r="M31" s="33">
        <f>+'[97]CONSOLIDADO (2)'!L31</f>
        <v>0</v>
      </c>
      <c r="N31" s="33">
        <f>+'[97]CONSOLIDADO (2)'!M31</f>
        <v>0</v>
      </c>
      <c r="O31" s="34">
        <f t="shared" ref="O31:O36" si="16">SUM(C31:N31)</f>
        <v>20251.582840000076</v>
      </c>
      <c r="P31" s="39"/>
      <c r="Q31" s="35"/>
      <c r="R31" s="27" t="s">
        <v>17</v>
      </c>
      <c r="S31" s="36">
        <f>+C31*0.87</f>
        <v>4601.9609001000572</v>
      </c>
      <c r="T31" s="36">
        <f t="shared" ref="T31:AD36" si="17">+D31*0.87</f>
        <v>4407.2314883999188</v>
      </c>
      <c r="U31" s="36">
        <f t="shared" si="17"/>
        <v>4316.0411682000713</v>
      </c>
      <c r="V31" s="36">
        <f t="shared" si="17"/>
        <v>4293.6435141000193</v>
      </c>
      <c r="W31" s="36">
        <f t="shared" si="17"/>
        <v>0</v>
      </c>
      <c r="X31" s="36">
        <f t="shared" si="17"/>
        <v>0</v>
      </c>
      <c r="Y31" s="36">
        <f t="shared" si="17"/>
        <v>0</v>
      </c>
      <c r="Z31" s="36">
        <f t="shared" si="17"/>
        <v>0</v>
      </c>
      <c r="AA31" s="36">
        <f t="shared" si="17"/>
        <v>0</v>
      </c>
      <c r="AB31" s="36">
        <f t="shared" si="17"/>
        <v>0</v>
      </c>
      <c r="AC31" s="36">
        <f t="shared" si="17"/>
        <v>0</v>
      </c>
      <c r="AD31" s="36">
        <f t="shared" si="17"/>
        <v>0</v>
      </c>
      <c r="AE31" s="34">
        <f t="shared" ref="AE31:AE36" si="18">SUM(S31:AD31)</f>
        <v>17618.877070800067</v>
      </c>
    </row>
    <row r="32" spans="2:31" x14ac:dyDescent="0.25">
      <c r="B32" s="27" t="s">
        <v>18</v>
      </c>
      <c r="C32" s="33">
        <f>+'[97]CONSOLIDADO (2)'!B32</f>
        <v>2744.8644699999959</v>
      </c>
      <c r="D32" s="33">
        <f>+'[97]CONSOLIDADO (2)'!C32</f>
        <v>2648.530139999998</v>
      </c>
      <c r="E32" s="33">
        <f>+'[97]CONSOLIDADO (2)'!D32</f>
        <v>2623.6023600000008</v>
      </c>
      <c r="F32" s="33">
        <f>+'[97]CONSOLIDADO (2)'!E32</f>
        <v>2689.2925699999964</v>
      </c>
      <c r="G32" s="33">
        <f>+'[97]CONSOLIDADO (2)'!F32</f>
        <v>0</v>
      </c>
      <c r="H32" s="33">
        <f>+'[97]CONSOLIDADO (2)'!G32</f>
        <v>0</v>
      </c>
      <c r="I32" s="33">
        <f>+'[97]CONSOLIDADO (2)'!H32</f>
        <v>0</v>
      </c>
      <c r="J32" s="33">
        <f>+'[97]CONSOLIDADO (2)'!I32</f>
        <v>0</v>
      </c>
      <c r="K32" s="33">
        <f>+'[97]CONSOLIDADO (2)'!J32</f>
        <v>0</v>
      </c>
      <c r="L32" s="33">
        <f>+'[97]CONSOLIDADO (2)'!K32</f>
        <v>0</v>
      </c>
      <c r="M32" s="33">
        <f>+'[97]CONSOLIDADO (2)'!L32</f>
        <v>0</v>
      </c>
      <c r="N32" s="33">
        <f>+'[97]CONSOLIDADO (2)'!M32</f>
        <v>0</v>
      </c>
      <c r="O32" s="34">
        <f t="shared" si="16"/>
        <v>10706.289539999991</v>
      </c>
      <c r="P32" s="39"/>
      <c r="Q32" s="35"/>
      <c r="R32" s="27" t="s">
        <v>18</v>
      </c>
      <c r="S32" s="36">
        <f t="shared" ref="S32:S36" si="19">+C32*0.87</f>
        <v>2388.0320888999963</v>
      </c>
      <c r="T32" s="36">
        <f t="shared" si="17"/>
        <v>2304.2212217999981</v>
      </c>
      <c r="U32" s="36">
        <f t="shared" si="17"/>
        <v>2282.5340532000005</v>
      </c>
      <c r="V32" s="36">
        <f t="shared" si="17"/>
        <v>2339.6845358999967</v>
      </c>
      <c r="W32" s="36">
        <f t="shared" si="17"/>
        <v>0</v>
      </c>
      <c r="X32" s="36">
        <f t="shared" si="17"/>
        <v>0</v>
      </c>
      <c r="Y32" s="36">
        <f t="shared" si="17"/>
        <v>0</v>
      </c>
      <c r="Z32" s="36">
        <f t="shared" si="17"/>
        <v>0</v>
      </c>
      <c r="AA32" s="36">
        <f t="shared" si="17"/>
        <v>0</v>
      </c>
      <c r="AB32" s="36">
        <f t="shared" si="17"/>
        <v>0</v>
      </c>
      <c r="AC32" s="36">
        <f t="shared" si="17"/>
        <v>0</v>
      </c>
      <c r="AD32" s="36">
        <f t="shared" si="17"/>
        <v>0</v>
      </c>
      <c r="AE32" s="34">
        <f t="shared" si="18"/>
        <v>9314.4718997999917</v>
      </c>
    </row>
    <row r="33" spans="2:33" x14ac:dyDescent="0.25">
      <c r="B33" s="27" t="s">
        <v>19</v>
      </c>
      <c r="C33" s="33">
        <f>+'[97]CONSOLIDADO (2)'!B33</f>
        <v>190.78443000000001</v>
      </c>
      <c r="D33" s="33">
        <f>+'[97]CONSOLIDADO (2)'!C33</f>
        <v>219.46019999999996</v>
      </c>
      <c r="E33" s="33">
        <f>+'[97]CONSOLIDADO (2)'!D33</f>
        <v>219.8947299999999</v>
      </c>
      <c r="F33" s="33">
        <f>+'[97]CONSOLIDADO (2)'!E33</f>
        <v>228.92550000000006</v>
      </c>
      <c r="G33" s="33">
        <f>+'[97]CONSOLIDADO (2)'!F33</f>
        <v>0</v>
      </c>
      <c r="H33" s="33">
        <f>+'[97]CONSOLIDADO (2)'!G33</f>
        <v>0</v>
      </c>
      <c r="I33" s="33">
        <f>+'[97]CONSOLIDADO (2)'!H33</f>
        <v>0</v>
      </c>
      <c r="J33" s="33">
        <f>+'[97]CONSOLIDADO (2)'!I33</f>
        <v>0</v>
      </c>
      <c r="K33" s="33">
        <f>+'[97]CONSOLIDADO (2)'!J33</f>
        <v>0</v>
      </c>
      <c r="L33" s="33">
        <f>+'[97]CONSOLIDADO (2)'!K33</f>
        <v>0</v>
      </c>
      <c r="M33" s="33">
        <f>+'[97]CONSOLIDADO (2)'!L33</f>
        <v>0</v>
      </c>
      <c r="N33" s="33">
        <f>+'[97]CONSOLIDADO (2)'!M33</f>
        <v>0</v>
      </c>
      <c r="O33" s="34">
        <f t="shared" si="16"/>
        <v>859.06485999999995</v>
      </c>
      <c r="P33" s="39"/>
      <c r="Q33" s="35"/>
      <c r="R33" s="27" t="s">
        <v>19</v>
      </c>
      <c r="S33" s="36">
        <f t="shared" si="19"/>
        <v>165.98245410000001</v>
      </c>
      <c r="T33" s="36">
        <f t="shared" si="17"/>
        <v>190.93037399999997</v>
      </c>
      <c r="U33" s="36">
        <f t="shared" si="17"/>
        <v>191.30841509999991</v>
      </c>
      <c r="V33" s="36">
        <f t="shared" si="17"/>
        <v>199.16518500000004</v>
      </c>
      <c r="W33" s="36">
        <f t="shared" si="17"/>
        <v>0</v>
      </c>
      <c r="X33" s="36">
        <f t="shared" si="17"/>
        <v>0</v>
      </c>
      <c r="Y33" s="36">
        <f t="shared" si="17"/>
        <v>0</v>
      </c>
      <c r="Z33" s="36">
        <f t="shared" si="17"/>
        <v>0</v>
      </c>
      <c r="AA33" s="36">
        <f t="shared" si="17"/>
        <v>0</v>
      </c>
      <c r="AB33" s="36">
        <f t="shared" si="17"/>
        <v>0</v>
      </c>
      <c r="AC33" s="36">
        <f t="shared" si="17"/>
        <v>0</v>
      </c>
      <c r="AD33" s="36">
        <f t="shared" si="17"/>
        <v>0</v>
      </c>
      <c r="AE33" s="34">
        <f t="shared" si="18"/>
        <v>747.38642819999995</v>
      </c>
    </row>
    <row r="34" spans="2:33" x14ac:dyDescent="0.25">
      <c r="B34" s="27" t="s">
        <v>20</v>
      </c>
      <c r="C34" s="33">
        <f>+'[97]CONSOLIDADO (2)'!B34</f>
        <v>704.49495000000002</v>
      </c>
      <c r="D34" s="33">
        <f>+'[97]CONSOLIDADO (2)'!C34</f>
        <v>732.69602000000009</v>
      </c>
      <c r="E34" s="33">
        <f>+'[97]CONSOLIDADO (2)'!D34</f>
        <v>731.63648999999998</v>
      </c>
      <c r="F34" s="33">
        <f>+'[97]CONSOLIDADO (2)'!E34</f>
        <v>769.83409000000006</v>
      </c>
      <c r="G34" s="33">
        <f>+'[97]CONSOLIDADO (2)'!F34</f>
        <v>0</v>
      </c>
      <c r="H34" s="33">
        <f>+'[97]CONSOLIDADO (2)'!G34</f>
        <v>0</v>
      </c>
      <c r="I34" s="33">
        <f>+'[97]CONSOLIDADO (2)'!H34</f>
        <v>0</v>
      </c>
      <c r="J34" s="33">
        <f>+'[97]CONSOLIDADO (2)'!I34</f>
        <v>0</v>
      </c>
      <c r="K34" s="33">
        <f>+'[97]CONSOLIDADO (2)'!J34</f>
        <v>0</v>
      </c>
      <c r="L34" s="33">
        <f>+'[97]CONSOLIDADO (2)'!K34</f>
        <v>0</v>
      </c>
      <c r="M34" s="33">
        <f>+'[97]CONSOLIDADO (2)'!L34</f>
        <v>0</v>
      </c>
      <c r="N34" s="33">
        <f>+'[97]CONSOLIDADO (2)'!M34</f>
        <v>0</v>
      </c>
      <c r="O34" s="34">
        <f t="shared" si="16"/>
        <v>2938.6615499999998</v>
      </c>
      <c r="P34" s="39"/>
      <c r="Q34" s="35"/>
      <c r="R34" s="27" t="s">
        <v>20</v>
      </c>
      <c r="S34" s="36">
        <f t="shared" si="19"/>
        <v>612.91060649999997</v>
      </c>
      <c r="T34" s="36">
        <f t="shared" si="17"/>
        <v>637.44553740000003</v>
      </c>
      <c r="U34" s="36">
        <f t="shared" si="17"/>
        <v>636.52374629999997</v>
      </c>
      <c r="V34" s="36">
        <f t="shared" si="17"/>
        <v>669.75565830000005</v>
      </c>
      <c r="W34" s="36">
        <f t="shared" si="17"/>
        <v>0</v>
      </c>
      <c r="X34" s="36">
        <f t="shared" si="17"/>
        <v>0</v>
      </c>
      <c r="Y34" s="36">
        <f t="shared" si="17"/>
        <v>0</v>
      </c>
      <c r="Z34" s="36">
        <f t="shared" si="17"/>
        <v>0</v>
      </c>
      <c r="AA34" s="36">
        <f t="shared" si="17"/>
        <v>0</v>
      </c>
      <c r="AB34" s="36">
        <f t="shared" si="17"/>
        <v>0</v>
      </c>
      <c r="AC34" s="36">
        <f t="shared" si="17"/>
        <v>0</v>
      </c>
      <c r="AD34" s="36">
        <f t="shared" si="17"/>
        <v>0</v>
      </c>
      <c r="AE34" s="34">
        <f t="shared" si="18"/>
        <v>2556.6355484999999</v>
      </c>
    </row>
    <row r="35" spans="2:33" x14ac:dyDescent="0.25">
      <c r="B35" s="27" t="s">
        <v>21</v>
      </c>
      <c r="C35" s="33">
        <f>+'[97]CONSOLIDADO (2)'!B35</f>
        <v>296.3142400000001</v>
      </c>
      <c r="D35" s="33">
        <f>+'[97]CONSOLIDADO (2)'!C35</f>
        <v>292.80054000000001</v>
      </c>
      <c r="E35" s="33">
        <f>+'[97]CONSOLIDADO (2)'!D35</f>
        <v>304.81961999999993</v>
      </c>
      <c r="F35" s="33">
        <f>+'[97]CONSOLIDADO (2)'!E35</f>
        <v>341.49660000000006</v>
      </c>
      <c r="G35" s="33">
        <f>+'[97]CONSOLIDADO (2)'!F35</f>
        <v>0</v>
      </c>
      <c r="H35" s="33">
        <f>+'[97]CONSOLIDADO (2)'!G35</f>
        <v>0</v>
      </c>
      <c r="I35" s="33">
        <f>+'[97]CONSOLIDADO (2)'!H35</f>
        <v>0</v>
      </c>
      <c r="J35" s="33">
        <f>+'[97]CONSOLIDADO (2)'!I35</f>
        <v>0</v>
      </c>
      <c r="K35" s="33">
        <f>+'[97]CONSOLIDADO (2)'!J35</f>
        <v>0</v>
      </c>
      <c r="L35" s="33">
        <f>+'[97]CONSOLIDADO (2)'!K35</f>
        <v>0</v>
      </c>
      <c r="M35" s="33">
        <f>+'[97]CONSOLIDADO (2)'!L35</f>
        <v>0</v>
      </c>
      <c r="N35" s="33">
        <f>+'[97]CONSOLIDADO (2)'!M35</f>
        <v>0</v>
      </c>
      <c r="O35" s="34">
        <f t="shared" si="16"/>
        <v>1235.431</v>
      </c>
      <c r="P35" s="39"/>
      <c r="Q35" s="35"/>
      <c r="R35" s="27" t="s">
        <v>21</v>
      </c>
      <c r="S35" s="36">
        <f t="shared" si="19"/>
        <v>257.79338880000006</v>
      </c>
      <c r="T35" s="36">
        <f t="shared" si="17"/>
        <v>254.73646980000001</v>
      </c>
      <c r="U35" s="36">
        <f t="shared" si="17"/>
        <v>265.19306939999996</v>
      </c>
      <c r="V35" s="36">
        <f t="shared" si="17"/>
        <v>297.10204200000004</v>
      </c>
      <c r="W35" s="36">
        <f t="shared" si="17"/>
        <v>0</v>
      </c>
      <c r="X35" s="36">
        <f t="shared" si="17"/>
        <v>0</v>
      </c>
      <c r="Y35" s="36">
        <f t="shared" si="17"/>
        <v>0</v>
      </c>
      <c r="Z35" s="36">
        <f t="shared" si="17"/>
        <v>0</v>
      </c>
      <c r="AA35" s="36">
        <f t="shared" si="17"/>
        <v>0</v>
      </c>
      <c r="AB35" s="36">
        <f t="shared" si="17"/>
        <v>0</v>
      </c>
      <c r="AC35" s="36">
        <f t="shared" si="17"/>
        <v>0</v>
      </c>
      <c r="AD35" s="36">
        <f t="shared" si="17"/>
        <v>0</v>
      </c>
      <c r="AE35" s="34">
        <f t="shared" si="18"/>
        <v>1074.8249700000001</v>
      </c>
    </row>
    <row r="36" spans="2:33" x14ac:dyDescent="0.25">
      <c r="B36" s="27" t="str">
        <f>+B25</f>
        <v>Otros</v>
      </c>
      <c r="C36" s="33">
        <f>+'[97]CONSOLIDADO (2)'!B36</f>
        <v>144.91208999999998</v>
      </c>
      <c r="D36" s="33">
        <f>+'[97]CONSOLIDADO (2)'!C36</f>
        <v>873.43448999999998</v>
      </c>
      <c r="E36" s="33">
        <f>+'[97]CONSOLIDADO (2)'!D36</f>
        <v>78.694360000000003</v>
      </c>
      <c r="F36" s="33">
        <f>+'[97]CONSOLIDADO (2)'!E36</f>
        <v>80.723390000000009</v>
      </c>
      <c r="G36" s="33">
        <f>+'[97]CONSOLIDADO (2)'!F36</f>
        <v>0</v>
      </c>
      <c r="H36" s="33">
        <f>+'[97]CONSOLIDADO (2)'!G36</f>
        <v>0</v>
      </c>
      <c r="I36" s="33">
        <f>+'[97]CONSOLIDADO (2)'!H36</f>
        <v>0</v>
      </c>
      <c r="J36" s="33">
        <f>+'[97]CONSOLIDADO (2)'!I36</f>
        <v>0</v>
      </c>
      <c r="K36" s="33">
        <f>+'[97]CONSOLIDADO (2)'!J36</f>
        <v>0</v>
      </c>
      <c r="L36" s="33">
        <f>+'[97]CONSOLIDADO (2)'!K36</f>
        <v>0</v>
      </c>
      <c r="M36" s="33">
        <f>+'[97]CONSOLIDADO (2)'!L36</f>
        <v>0</v>
      </c>
      <c r="N36" s="33">
        <f>+'[97]CONSOLIDADO (2)'!M36</f>
        <v>0</v>
      </c>
      <c r="O36" s="34">
        <f t="shared" si="16"/>
        <v>1177.76433</v>
      </c>
      <c r="P36" s="39"/>
      <c r="Q36" s="35"/>
      <c r="R36" s="27" t="str">
        <f>+B36</f>
        <v>Otros</v>
      </c>
      <c r="S36" s="36">
        <f t="shared" si="19"/>
        <v>126.07351829999998</v>
      </c>
      <c r="T36" s="36">
        <f t="shared" si="17"/>
        <v>759.88800630000003</v>
      </c>
      <c r="U36" s="36">
        <f t="shared" si="17"/>
        <v>68.464093200000008</v>
      </c>
      <c r="V36" s="36">
        <f t="shared" si="17"/>
        <v>70.22934930000001</v>
      </c>
      <c r="W36" s="36">
        <f t="shared" si="17"/>
        <v>0</v>
      </c>
      <c r="X36" s="36">
        <f t="shared" si="17"/>
        <v>0</v>
      </c>
      <c r="Y36" s="36">
        <f t="shared" si="17"/>
        <v>0</v>
      </c>
      <c r="Z36" s="36">
        <f t="shared" si="17"/>
        <v>0</v>
      </c>
      <c r="AA36" s="36">
        <f t="shared" si="17"/>
        <v>0</v>
      </c>
      <c r="AB36" s="36">
        <f t="shared" si="17"/>
        <v>0</v>
      </c>
      <c r="AC36" s="36">
        <f t="shared" si="17"/>
        <v>0</v>
      </c>
      <c r="AD36" s="36">
        <f t="shared" si="17"/>
        <v>0</v>
      </c>
      <c r="AE36" s="34">
        <f t="shared" si="18"/>
        <v>1024.6549671</v>
      </c>
    </row>
    <row r="37" spans="2:33" ht="14.45" customHeight="1" x14ac:dyDescent="0.25">
      <c r="B37" s="7" t="s">
        <v>14</v>
      </c>
      <c r="C37" s="37">
        <f t="shared" ref="C37:E37" si="20">SUM(C31:C36)</f>
        <v>9370.980410000062</v>
      </c>
      <c r="D37" s="37">
        <f t="shared" si="20"/>
        <v>9832.7047099999036</v>
      </c>
      <c r="E37" s="37">
        <f t="shared" si="20"/>
        <v>8919.6144200000836</v>
      </c>
      <c r="F37" s="37">
        <f t="shared" ref="F37:N37" si="21">SUM(F31:F36)</f>
        <v>9045.4945800000187</v>
      </c>
      <c r="G37" s="37">
        <f t="shared" si="21"/>
        <v>0</v>
      </c>
      <c r="H37" s="37">
        <f t="shared" si="21"/>
        <v>0</v>
      </c>
      <c r="I37" s="37">
        <f t="shared" si="21"/>
        <v>0</v>
      </c>
      <c r="J37" s="37">
        <f t="shared" si="21"/>
        <v>0</v>
      </c>
      <c r="K37" s="37">
        <f t="shared" si="21"/>
        <v>0</v>
      </c>
      <c r="L37" s="37">
        <f t="shared" si="21"/>
        <v>0</v>
      </c>
      <c r="M37" s="37">
        <f t="shared" si="21"/>
        <v>0</v>
      </c>
      <c r="N37" s="37">
        <f t="shared" si="21"/>
        <v>0</v>
      </c>
      <c r="O37" s="38">
        <f>SUM(C37:N37)</f>
        <v>37168.794120000071</v>
      </c>
      <c r="P37" s="39"/>
      <c r="Q37" s="35"/>
      <c r="R37" s="7" t="s">
        <v>14</v>
      </c>
      <c r="S37" s="37">
        <f t="shared" ref="S37:AD37" si="22">SUM(S31:S36)</f>
        <v>8152.752956700052</v>
      </c>
      <c r="T37" s="37">
        <f t="shared" si="22"/>
        <v>8554.4530976999176</v>
      </c>
      <c r="U37" s="37">
        <f t="shared" si="22"/>
        <v>7760.0645454000723</v>
      </c>
      <c r="V37" s="37">
        <f t="shared" si="22"/>
        <v>7869.580284600017</v>
      </c>
      <c r="W37" s="37">
        <f t="shared" si="22"/>
        <v>0</v>
      </c>
      <c r="X37" s="37">
        <f t="shared" si="22"/>
        <v>0</v>
      </c>
      <c r="Y37" s="37">
        <f t="shared" si="22"/>
        <v>0</v>
      </c>
      <c r="Z37" s="37">
        <f t="shared" si="22"/>
        <v>0</v>
      </c>
      <c r="AA37" s="37">
        <f t="shared" si="22"/>
        <v>0</v>
      </c>
      <c r="AB37" s="37">
        <f t="shared" si="22"/>
        <v>0</v>
      </c>
      <c r="AC37" s="37">
        <f t="shared" si="22"/>
        <v>0</v>
      </c>
      <c r="AD37" s="37">
        <f t="shared" si="22"/>
        <v>0</v>
      </c>
      <c r="AE37" s="44">
        <f>SUM(S37:AD37)</f>
        <v>32336.850884400061</v>
      </c>
    </row>
    <row r="38" spans="2:33" x14ac:dyDescent="0.25"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9"/>
      <c r="Q38" s="35"/>
      <c r="R38" s="10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6">
        <f>+O37*0.87</f>
        <v>32336.850884400061</v>
      </c>
      <c r="AF38" s="47">
        <f>+AE38-O37</f>
        <v>-4831.9432356000107</v>
      </c>
      <c r="AG38" s="2" t="s">
        <v>122</v>
      </c>
    </row>
    <row r="39" spans="2:33" ht="18.600000000000001" customHeight="1" x14ac:dyDescent="0.25">
      <c r="B39" s="2" t="s">
        <v>27</v>
      </c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9"/>
      <c r="N39" s="35"/>
      <c r="O39" s="35"/>
      <c r="Q39" s="35"/>
      <c r="R39" s="2" t="s">
        <v>27</v>
      </c>
      <c r="S39" s="35"/>
      <c r="T39" s="35"/>
      <c r="U39" s="35"/>
      <c r="V39" s="39"/>
      <c r="W39" s="35"/>
      <c r="X39" s="36"/>
      <c r="Y39" s="35"/>
      <c r="Z39" s="35"/>
      <c r="AA39" s="35"/>
      <c r="AB39" s="35"/>
      <c r="AC39" s="39"/>
      <c r="AD39" s="35"/>
      <c r="AE39" s="35"/>
    </row>
    <row r="40" spans="2:33" x14ac:dyDescent="0.25">
      <c r="C40" s="35"/>
      <c r="D40" s="35"/>
      <c r="E40" s="35"/>
      <c r="F40" s="35"/>
      <c r="G40" s="35"/>
      <c r="H40" s="28"/>
      <c r="I40" s="35"/>
      <c r="J40" s="35"/>
      <c r="K40" s="35"/>
      <c r="L40" s="35"/>
      <c r="M40" s="35"/>
      <c r="N40" s="35"/>
      <c r="O40" s="35"/>
      <c r="Q40" s="35"/>
      <c r="S40" s="35"/>
      <c r="T40" s="35"/>
      <c r="U40" s="35"/>
      <c r="V40" s="35"/>
      <c r="W40" s="35"/>
      <c r="X40" s="28"/>
      <c r="Y40" s="35"/>
      <c r="Z40" s="35"/>
      <c r="AA40" s="35"/>
      <c r="AB40" s="35"/>
      <c r="AC40" s="35"/>
      <c r="AD40" s="35"/>
      <c r="AE40" s="35"/>
    </row>
    <row r="41" spans="2:33" x14ac:dyDescent="0.25">
      <c r="B41" s="3" t="s">
        <v>26</v>
      </c>
      <c r="C41" s="4" t="s">
        <v>2</v>
      </c>
      <c r="D41" s="4" t="s">
        <v>3</v>
      </c>
      <c r="E41" s="4" t="s">
        <v>4</v>
      </c>
      <c r="F41" s="41" t="s">
        <v>5</v>
      </c>
      <c r="G41" s="41" t="s">
        <v>6</v>
      </c>
      <c r="H41" s="41" t="s">
        <v>7</v>
      </c>
      <c r="I41" s="41" t="s">
        <v>8</v>
      </c>
      <c r="J41" s="41" t="s">
        <v>9</v>
      </c>
      <c r="K41" s="41" t="s">
        <v>10</v>
      </c>
      <c r="L41" s="41" t="s">
        <v>11</v>
      </c>
      <c r="M41" s="41" t="s">
        <v>12</v>
      </c>
      <c r="N41" s="41" t="s">
        <v>13</v>
      </c>
      <c r="O41" s="43" t="s">
        <v>14</v>
      </c>
      <c r="Q41" s="35"/>
      <c r="R41" s="3" t="s">
        <v>26</v>
      </c>
      <c r="S41" s="4" t="s">
        <v>2</v>
      </c>
      <c r="T41" s="4" t="s">
        <v>3</v>
      </c>
      <c r="U41" s="4" t="s">
        <v>4</v>
      </c>
      <c r="V41" s="41" t="s">
        <v>5</v>
      </c>
      <c r="W41" s="41" t="s">
        <v>6</v>
      </c>
      <c r="X41" s="41" t="s">
        <v>7</v>
      </c>
      <c r="Y41" s="41" t="s">
        <v>8</v>
      </c>
      <c r="Z41" s="41" t="s">
        <v>9</v>
      </c>
      <c r="AA41" s="41" t="s">
        <v>10</v>
      </c>
      <c r="AB41" s="41" t="s">
        <v>11</v>
      </c>
      <c r="AC41" s="41" t="s">
        <v>12</v>
      </c>
      <c r="AD41" s="41" t="s">
        <v>13</v>
      </c>
      <c r="AE41" s="43" t="s">
        <v>14</v>
      </c>
    </row>
    <row r="42" spans="2:33" x14ac:dyDescent="0.25">
      <c r="B42" s="27" t="s">
        <v>17</v>
      </c>
      <c r="C42" s="33">
        <f t="shared" ref="C42:N42" si="23">+C31/C$75</f>
        <v>760.00146982759566</v>
      </c>
      <c r="D42" s="33">
        <f t="shared" si="23"/>
        <v>727.84243103446931</v>
      </c>
      <c r="E42" s="33">
        <f t="shared" si="23"/>
        <v>712.78259482759802</v>
      </c>
      <c r="F42" s="33">
        <f t="shared" si="23"/>
        <v>709.08368247126759</v>
      </c>
      <c r="G42" s="33">
        <f t="shared" si="23"/>
        <v>0</v>
      </c>
      <c r="H42" s="33">
        <f t="shared" si="23"/>
        <v>0</v>
      </c>
      <c r="I42" s="33">
        <f t="shared" si="23"/>
        <v>0</v>
      </c>
      <c r="J42" s="33">
        <f t="shared" si="23"/>
        <v>0</v>
      </c>
      <c r="K42" s="33">
        <f t="shared" si="23"/>
        <v>0</v>
      </c>
      <c r="L42" s="33">
        <f t="shared" si="23"/>
        <v>0</v>
      </c>
      <c r="M42" s="33">
        <f t="shared" si="23"/>
        <v>0</v>
      </c>
      <c r="N42" s="33">
        <f t="shared" si="23"/>
        <v>0</v>
      </c>
      <c r="O42" s="34">
        <f t="shared" ref="O42:O46" si="24">SUM(C42:N42)</f>
        <v>2909.7101781609308</v>
      </c>
      <c r="Q42" s="35"/>
      <c r="R42" s="27" t="s">
        <v>17</v>
      </c>
      <c r="S42" s="33">
        <f>+C42*0.87</f>
        <v>661.20127875000821</v>
      </c>
      <c r="T42" s="33">
        <f t="shared" ref="T42:AD47" si="25">+D42*0.87</f>
        <v>633.22291499998835</v>
      </c>
      <c r="U42" s="33">
        <f>+U31/U$75</f>
        <v>620.12085750001029</v>
      </c>
      <c r="V42" s="33">
        <f t="shared" si="25"/>
        <v>616.90280375000282</v>
      </c>
      <c r="W42" s="33">
        <f t="shared" si="25"/>
        <v>0</v>
      </c>
      <c r="X42" s="33">
        <f>+H42*0.87</f>
        <v>0</v>
      </c>
      <c r="Y42" s="33">
        <f t="shared" si="25"/>
        <v>0</v>
      </c>
      <c r="Z42" s="33">
        <f t="shared" si="25"/>
        <v>0</v>
      </c>
      <c r="AA42" s="33">
        <f t="shared" si="25"/>
        <v>0</v>
      </c>
      <c r="AB42" s="33">
        <f t="shared" si="25"/>
        <v>0</v>
      </c>
      <c r="AC42" s="33">
        <f t="shared" si="25"/>
        <v>0</v>
      </c>
      <c r="AD42" s="33">
        <f t="shared" si="25"/>
        <v>0</v>
      </c>
      <c r="AE42" s="34">
        <f t="shared" ref="AE42:AE47" si="26">SUM(S42:AD42)</f>
        <v>2531.4478550000094</v>
      </c>
    </row>
    <row r="43" spans="2:33" x14ac:dyDescent="0.25">
      <c r="B43" s="27" t="s">
        <v>18</v>
      </c>
      <c r="C43" s="33">
        <f t="shared" ref="C43:N43" si="27">+C32/C$75</f>
        <v>394.37707902298791</v>
      </c>
      <c r="D43" s="33">
        <f t="shared" si="27"/>
        <v>380.53593965517211</v>
      </c>
      <c r="E43" s="33">
        <f t="shared" si="27"/>
        <v>376.95436206896562</v>
      </c>
      <c r="F43" s="33">
        <f t="shared" si="27"/>
        <v>386.39261063218339</v>
      </c>
      <c r="G43" s="33">
        <f t="shared" si="27"/>
        <v>0</v>
      </c>
      <c r="H43" s="33">
        <f t="shared" si="27"/>
        <v>0</v>
      </c>
      <c r="I43" s="33">
        <f t="shared" si="27"/>
        <v>0</v>
      </c>
      <c r="J43" s="33">
        <f t="shared" si="27"/>
        <v>0</v>
      </c>
      <c r="K43" s="33">
        <f t="shared" si="27"/>
        <v>0</v>
      </c>
      <c r="L43" s="33">
        <f t="shared" si="27"/>
        <v>0</v>
      </c>
      <c r="M43" s="33">
        <f t="shared" si="27"/>
        <v>0</v>
      </c>
      <c r="N43" s="33">
        <f t="shared" si="27"/>
        <v>0</v>
      </c>
      <c r="O43" s="34">
        <f t="shared" si="24"/>
        <v>1538.2599913793092</v>
      </c>
      <c r="Q43" s="35"/>
      <c r="R43" s="27" t="s">
        <v>18</v>
      </c>
      <c r="S43" s="33">
        <f t="shared" ref="S43:S47" si="28">+C43*0.87</f>
        <v>343.10805874999949</v>
      </c>
      <c r="T43" s="33">
        <f t="shared" si="25"/>
        <v>331.06626749999975</v>
      </c>
      <c r="U43" s="33">
        <f>+U32/U$75</f>
        <v>327.9502950000001</v>
      </c>
      <c r="V43" s="33">
        <f t="shared" si="25"/>
        <v>336.16157124999955</v>
      </c>
      <c r="W43" s="33">
        <f t="shared" si="25"/>
        <v>0</v>
      </c>
      <c r="X43" s="33">
        <f t="shared" si="25"/>
        <v>0</v>
      </c>
      <c r="Y43" s="33">
        <f t="shared" si="25"/>
        <v>0</v>
      </c>
      <c r="Z43" s="33">
        <f t="shared" si="25"/>
        <v>0</v>
      </c>
      <c r="AA43" s="33">
        <f t="shared" si="25"/>
        <v>0</v>
      </c>
      <c r="AB43" s="33">
        <f t="shared" si="25"/>
        <v>0</v>
      </c>
      <c r="AC43" s="33">
        <f t="shared" si="25"/>
        <v>0</v>
      </c>
      <c r="AD43" s="33">
        <f t="shared" si="25"/>
        <v>0</v>
      </c>
      <c r="AE43" s="34">
        <f t="shared" si="26"/>
        <v>1338.2861924999988</v>
      </c>
    </row>
    <row r="44" spans="2:33" x14ac:dyDescent="0.25">
      <c r="B44" s="27" t="s">
        <v>19</v>
      </c>
      <c r="C44" s="33">
        <f t="shared" ref="C44:N44" si="29">+C33/C$75</f>
        <v>27.411556034482761</v>
      </c>
      <c r="D44" s="33">
        <f t="shared" si="29"/>
        <v>31.531637931034478</v>
      </c>
      <c r="E44" s="33">
        <f t="shared" si="29"/>
        <v>31.594070402298836</v>
      </c>
      <c r="F44" s="33">
        <f t="shared" si="29"/>
        <v>32.891594827586218</v>
      </c>
      <c r="G44" s="33">
        <f t="shared" si="29"/>
        <v>0</v>
      </c>
      <c r="H44" s="33">
        <f t="shared" si="29"/>
        <v>0</v>
      </c>
      <c r="I44" s="33">
        <f t="shared" si="29"/>
        <v>0</v>
      </c>
      <c r="J44" s="33">
        <f t="shared" si="29"/>
        <v>0</v>
      </c>
      <c r="K44" s="33">
        <f t="shared" si="29"/>
        <v>0</v>
      </c>
      <c r="L44" s="33">
        <f t="shared" si="29"/>
        <v>0</v>
      </c>
      <c r="M44" s="33">
        <f t="shared" si="29"/>
        <v>0</v>
      </c>
      <c r="N44" s="33">
        <f t="shared" si="29"/>
        <v>0</v>
      </c>
      <c r="O44" s="34">
        <f t="shared" si="24"/>
        <v>123.4288591954023</v>
      </c>
      <c r="Q44" s="35"/>
      <c r="R44" s="27" t="s">
        <v>19</v>
      </c>
      <c r="S44" s="33">
        <f t="shared" si="28"/>
        <v>23.848053750000002</v>
      </c>
      <c r="T44" s="33">
        <f t="shared" si="25"/>
        <v>27.432524999999995</v>
      </c>
      <c r="U44" s="33">
        <f>+U33/U$75</f>
        <v>27.486841249999987</v>
      </c>
      <c r="V44" s="33">
        <f t="shared" si="25"/>
        <v>28.615687500000011</v>
      </c>
      <c r="W44" s="33">
        <f t="shared" si="25"/>
        <v>0</v>
      </c>
      <c r="X44" s="33">
        <f t="shared" si="25"/>
        <v>0</v>
      </c>
      <c r="Y44" s="33">
        <f t="shared" si="25"/>
        <v>0</v>
      </c>
      <c r="Z44" s="33">
        <f t="shared" si="25"/>
        <v>0</v>
      </c>
      <c r="AA44" s="33">
        <f t="shared" si="25"/>
        <v>0</v>
      </c>
      <c r="AB44" s="33">
        <f t="shared" si="25"/>
        <v>0</v>
      </c>
      <c r="AC44" s="33">
        <f t="shared" si="25"/>
        <v>0</v>
      </c>
      <c r="AD44" s="33">
        <f t="shared" si="25"/>
        <v>0</v>
      </c>
      <c r="AE44" s="34">
        <f t="shared" si="26"/>
        <v>107.38310749999999</v>
      </c>
    </row>
    <row r="45" spans="2:33" x14ac:dyDescent="0.25">
      <c r="B45" s="27" t="s">
        <v>20</v>
      </c>
      <c r="C45" s="33">
        <f t="shared" ref="C45:N45" si="30">+C34/C$75</f>
        <v>101.22053879310346</v>
      </c>
      <c r="D45" s="33">
        <f t="shared" si="30"/>
        <v>105.27241666666669</v>
      </c>
      <c r="E45" s="33">
        <f t="shared" si="30"/>
        <v>105.12018534482759</v>
      </c>
      <c r="F45" s="33">
        <f t="shared" si="30"/>
        <v>110.60834626436782</v>
      </c>
      <c r="G45" s="33">
        <f t="shared" si="30"/>
        <v>0</v>
      </c>
      <c r="H45" s="33">
        <f t="shared" si="30"/>
        <v>0</v>
      </c>
      <c r="I45" s="33">
        <f t="shared" si="30"/>
        <v>0</v>
      </c>
      <c r="J45" s="33">
        <f t="shared" si="30"/>
        <v>0</v>
      </c>
      <c r="K45" s="33">
        <f t="shared" si="30"/>
        <v>0</v>
      </c>
      <c r="L45" s="33">
        <f t="shared" si="30"/>
        <v>0</v>
      </c>
      <c r="M45" s="33">
        <f t="shared" si="30"/>
        <v>0</v>
      </c>
      <c r="N45" s="33">
        <f t="shared" si="30"/>
        <v>0</v>
      </c>
      <c r="O45" s="34">
        <f>SUM(C45:N45)</f>
        <v>422.22148706896553</v>
      </c>
      <c r="Q45" s="35"/>
      <c r="R45" s="27" t="s">
        <v>20</v>
      </c>
      <c r="S45" s="33">
        <f>+C45*0.87</f>
        <v>88.061868750000002</v>
      </c>
      <c r="T45" s="33">
        <f t="shared" si="25"/>
        <v>91.587002500000011</v>
      </c>
      <c r="U45" s="33">
        <f t="shared" si="25"/>
        <v>91.454561249999998</v>
      </c>
      <c r="V45" s="33">
        <f t="shared" si="25"/>
        <v>96.229261250000008</v>
      </c>
      <c r="W45" s="33">
        <f t="shared" si="25"/>
        <v>0</v>
      </c>
      <c r="X45" s="33">
        <f t="shared" si="25"/>
        <v>0</v>
      </c>
      <c r="Y45" s="33">
        <f t="shared" si="25"/>
        <v>0</v>
      </c>
      <c r="Z45" s="33">
        <f t="shared" si="25"/>
        <v>0</v>
      </c>
      <c r="AA45" s="33">
        <f t="shared" si="25"/>
        <v>0</v>
      </c>
      <c r="AB45" s="33">
        <f t="shared" si="25"/>
        <v>0</v>
      </c>
      <c r="AC45" s="33">
        <f t="shared" si="25"/>
        <v>0</v>
      </c>
      <c r="AD45" s="33">
        <f t="shared" si="25"/>
        <v>0</v>
      </c>
      <c r="AE45" s="34">
        <f t="shared" si="26"/>
        <v>367.33269374999998</v>
      </c>
    </row>
    <row r="46" spans="2:33" x14ac:dyDescent="0.25">
      <c r="B46" s="27" t="s">
        <v>21</v>
      </c>
      <c r="C46" s="33">
        <f t="shared" ref="C46:N46" si="31">+C35/C$75</f>
        <v>42.57388505747128</v>
      </c>
      <c r="D46" s="33">
        <f t="shared" si="31"/>
        <v>42.06904310344828</v>
      </c>
      <c r="E46" s="33">
        <f t="shared" si="31"/>
        <v>43.795922413793093</v>
      </c>
      <c r="F46" s="33">
        <f t="shared" si="31"/>
        <v>49.065603448275873</v>
      </c>
      <c r="G46" s="33">
        <f t="shared" si="31"/>
        <v>0</v>
      </c>
      <c r="H46" s="33">
        <f t="shared" si="31"/>
        <v>0</v>
      </c>
      <c r="I46" s="33">
        <f t="shared" si="31"/>
        <v>0</v>
      </c>
      <c r="J46" s="33">
        <f t="shared" si="31"/>
        <v>0</v>
      </c>
      <c r="K46" s="33">
        <f t="shared" si="31"/>
        <v>0</v>
      </c>
      <c r="L46" s="33">
        <f t="shared" si="31"/>
        <v>0</v>
      </c>
      <c r="M46" s="33">
        <f t="shared" si="31"/>
        <v>0</v>
      </c>
      <c r="N46" s="33">
        <f t="shared" si="31"/>
        <v>0</v>
      </c>
      <c r="O46" s="34">
        <f t="shared" si="24"/>
        <v>177.50445402298854</v>
      </c>
      <c r="Q46" s="35"/>
      <c r="R46" s="27" t="s">
        <v>21</v>
      </c>
      <c r="S46" s="33">
        <f t="shared" si="28"/>
        <v>37.039280000000012</v>
      </c>
      <c r="T46" s="33">
        <f t="shared" si="25"/>
        <v>36.600067500000002</v>
      </c>
      <c r="U46" s="33">
        <f t="shared" si="25"/>
        <v>38.102452499999991</v>
      </c>
      <c r="V46" s="33">
        <f t="shared" si="25"/>
        <v>42.687075000000007</v>
      </c>
      <c r="W46" s="33">
        <f t="shared" si="25"/>
        <v>0</v>
      </c>
      <c r="X46" s="33">
        <f t="shared" si="25"/>
        <v>0</v>
      </c>
      <c r="Y46" s="33">
        <f t="shared" si="25"/>
        <v>0</v>
      </c>
      <c r="Z46" s="33">
        <f t="shared" si="25"/>
        <v>0</v>
      </c>
      <c r="AA46" s="33">
        <f t="shared" si="25"/>
        <v>0</v>
      </c>
      <c r="AB46" s="33">
        <f t="shared" si="25"/>
        <v>0</v>
      </c>
      <c r="AC46" s="33">
        <f t="shared" si="25"/>
        <v>0</v>
      </c>
      <c r="AD46" s="33">
        <f t="shared" si="25"/>
        <v>0</v>
      </c>
      <c r="AE46" s="34">
        <f t="shared" si="26"/>
        <v>154.42887500000001</v>
      </c>
    </row>
    <row r="47" spans="2:33" x14ac:dyDescent="0.25">
      <c r="B47" s="27" t="str">
        <f>+B36</f>
        <v>Otros</v>
      </c>
      <c r="C47" s="33">
        <f t="shared" ref="C47:N47" si="32">+C36/C$75</f>
        <v>20.820702586206892</v>
      </c>
      <c r="D47" s="33">
        <f t="shared" si="32"/>
        <v>125.49346120689655</v>
      </c>
      <c r="E47" s="33">
        <f t="shared" si="32"/>
        <v>11.30666091954023</v>
      </c>
      <c r="F47" s="33">
        <f t="shared" si="32"/>
        <v>11.598188218390806</v>
      </c>
      <c r="G47" s="33">
        <f t="shared" si="32"/>
        <v>0</v>
      </c>
      <c r="H47" s="33">
        <f t="shared" si="32"/>
        <v>0</v>
      </c>
      <c r="I47" s="33">
        <f t="shared" si="32"/>
        <v>0</v>
      </c>
      <c r="J47" s="33">
        <f t="shared" si="32"/>
        <v>0</v>
      </c>
      <c r="K47" s="33">
        <f t="shared" si="32"/>
        <v>0</v>
      </c>
      <c r="L47" s="33">
        <f t="shared" si="32"/>
        <v>0</v>
      </c>
      <c r="M47" s="33">
        <f t="shared" si="32"/>
        <v>0</v>
      </c>
      <c r="N47" s="33">
        <f t="shared" si="32"/>
        <v>0</v>
      </c>
      <c r="O47" s="34">
        <f>SUM(C47:N47)</f>
        <v>169.21901293103448</v>
      </c>
      <c r="Q47" s="35"/>
      <c r="R47" s="27" t="str">
        <f>+B47</f>
        <v>Otros</v>
      </c>
      <c r="S47" s="33">
        <f t="shared" si="28"/>
        <v>18.114011249999997</v>
      </c>
      <c r="T47" s="33">
        <f t="shared" si="25"/>
        <v>109.17931125</v>
      </c>
      <c r="U47" s="33">
        <f t="shared" si="25"/>
        <v>9.8367950000000004</v>
      </c>
      <c r="V47" s="33">
        <f t="shared" si="25"/>
        <v>10.090423750000001</v>
      </c>
      <c r="W47" s="33">
        <f t="shared" si="25"/>
        <v>0</v>
      </c>
      <c r="X47" s="33">
        <f t="shared" si="25"/>
        <v>0</v>
      </c>
      <c r="Y47" s="33">
        <f t="shared" si="25"/>
        <v>0</v>
      </c>
      <c r="Z47" s="33">
        <f t="shared" si="25"/>
        <v>0</v>
      </c>
      <c r="AA47" s="33">
        <f t="shared" si="25"/>
        <v>0</v>
      </c>
      <c r="AB47" s="33">
        <f t="shared" si="25"/>
        <v>0</v>
      </c>
      <c r="AC47" s="33">
        <f t="shared" si="25"/>
        <v>0</v>
      </c>
      <c r="AD47" s="33">
        <f t="shared" si="25"/>
        <v>0</v>
      </c>
      <c r="AE47" s="34">
        <f t="shared" si="26"/>
        <v>147.22054125</v>
      </c>
    </row>
    <row r="48" spans="2:33" x14ac:dyDescent="0.25">
      <c r="B48" s="7" t="s">
        <v>14</v>
      </c>
      <c r="C48" s="37">
        <f t="shared" ref="C48:N48" si="33">SUM(C42:C47)</f>
        <v>1346.4052313218481</v>
      </c>
      <c r="D48" s="37">
        <f t="shared" si="33"/>
        <v>1412.7449295976878</v>
      </c>
      <c r="E48" s="37">
        <f t="shared" si="33"/>
        <v>1281.5537959770236</v>
      </c>
      <c r="F48" s="37">
        <f t="shared" si="33"/>
        <v>1299.6400258620718</v>
      </c>
      <c r="G48" s="37">
        <f t="shared" si="33"/>
        <v>0</v>
      </c>
      <c r="H48" s="37">
        <f t="shared" si="33"/>
        <v>0</v>
      </c>
      <c r="I48" s="37">
        <f t="shared" si="33"/>
        <v>0</v>
      </c>
      <c r="J48" s="37">
        <f t="shared" si="33"/>
        <v>0</v>
      </c>
      <c r="K48" s="37">
        <f t="shared" si="33"/>
        <v>0</v>
      </c>
      <c r="L48" s="37">
        <f t="shared" si="33"/>
        <v>0</v>
      </c>
      <c r="M48" s="37">
        <f t="shared" si="33"/>
        <v>0</v>
      </c>
      <c r="N48" s="37">
        <f t="shared" si="33"/>
        <v>0</v>
      </c>
      <c r="O48" s="38">
        <f>SUM(C48:N48)</f>
        <v>5340.3439827586308</v>
      </c>
      <c r="Q48" s="35"/>
      <c r="R48" s="7" t="s">
        <v>14</v>
      </c>
      <c r="S48" s="37">
        <f t="shared" ref="S48:AD48" si="34">SUM(S42:S47)</f>
        <v>1171.3725512500077</v>
      </c>
      <c r="T48" s="37">
        <f t="shared" si="34"/>
        <v>1229.0880887499879</v>
      </c>
      <c r="U48" s="37">
        <f t="shared" si="34"/>
        <v>1114.9518025000104</v>
      </c>
      <c r="V48" s="37">
        <f t="shared" si="34"/>
        <v>1130.6868225000023</v>
      </c>
      <c r="W48" s="37">
        <f t="shared" si="34"/>
        <v>0</v>
      </c>
      <c r="X48" s="37">
        <f t="shared" si="34"/>
        <v>0</v>
      </c>
      <c r="Y48" s="37">
        <f t="shared" si="34"/>
        <v>0</v>
      </c>
      <c r="Z48" s="37">
        <f t="shared" si="34"/>
        <v>0</v>
      </c>
      <c r="AA48" s="37">
        <f t="shared" si="34"/>
        <v>0</v>
      </c>
      <c r="AB48" s="37">
        <f t="shared" si="34"/>
        <v>0</v>
      </c>
      <c r="AC48" s="37">
        <f t="shared" si="34"/>
        <v>0</v>
      </c>
      <c r="AD48" s="37">
        <f t="shared" si="34"/>
        <v>0</v>
      </c>
      <c r="AE48" s="38">
        <f>SUM(S48:AD48)</f>
        <v>4646.0992650000089</v>
      </c>
    </row>
    <row r="49" spans="2:31" x14ac:dyDescent="0.25">
      <c r="B49" s="2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Q49" s="35"/>
      <c r="R49" s="18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</row>
    <row r="50" spans="2:31" x14ac:dyDescent="0.25">
      <c r="B50" s="2" t="s">
        <v>28</v>
      </c>
      <c r="C50" s="35"/>
      <c r="D50" s="35"/>
      <c r="E50" s="35"/>
      <c r="F50" s="39"/>
      <c r="G50" s="35"/>
      <c r="H50" s="36"/>
      <c r="I50" s="35"/>
      <c r="J50" s="35"/>
      <c r="K50" s="35"/>
      <c r="L50" s="35"/>
      <c r="M50" s="39"/>
      <c r="N50" s="35"/>
      <c r="O50" s="35"/>
      <c r="Q50" s="35"/>
      <c r="R50" s="2" t="s">
        <v>29</v>
      </c>
      <c r="S50" s="35"/>
      <c r="T50" s="35"/>
      <c r="U50" s="35"/>
      <c r="V50" s="39"/>
      <c r="W50" s="35"/>
      <c r="X50" s="36"/>
      <c r="Y50" s="35"/>
      <c r="Z50" s="35"/>
      <c r="AA50" s="35"/>
      <c r="AB50" s="35"/>
      <c r="AC50" s="39"/>
      <c r="AD50" s="35"/>
      <c r="AE50" s="35"/>
    </row>
    <row r="51" spans="2:31" x14ac:dyDescent="0.25">
      <c r="B51" s="18"/>
      <c r="C51" s="35"/>
      <c r="D51" s="35"/>
      <c r="E51" s="35"/>
      <c r="F51" s="35"/>
      <c r="G51" s="35"/>
      <c r="H51" s="28"/>
      <c r="I51" s="35"/>
      <c r="J51" s="35"/>
      <c r="K51" s="35"/>
      <c r="L51" s="35"/>
      <c r="M51" s="35"/>
      <c r="N51" s="35"/>
      <c r="O51" s="35"/>
      <c r="Q51" s="35"/>
      <c r="R51" s="18"/>
      <c r="S51" s="35"/>
      <c r="T51" s="35"/>
      <c r="U51" s="35"/>
      <c r="V51" s="35"/>
      <c r="W51" s="35"/>
      <c r="X51" s="28"/>
      <c r="Y51" s="35"/>
      <c r="Z51" s="35"/>
      <c r="AA51" s="35"/>
      <c r="AB51" s="35"/>
      <c r="AC51" s="35"/>
      <c r="AD51" s="35"/>
      <c r="AE51" s="35"/>
    </row>
    <row r="52" spans="2:31" x14ac:dyDescent="0.25">
      <c r="B52" s="3" t="s">
        <v>26</v>
      </c>
      <c r="C52" s="4" t="s">
        <v>2</v>
      </c>
      <c r="D52" s="4" t="s">
        <v>3</v>
      </c>
      <c r="E52" s="4" t="s">
        <v>4</v>
      </c>
      <c r="F52" s="41" t="s">
        <v>5</v>
      </c>
      <c r="G52" s="41" t="s">
        <v>6</v>
      </c>
      <c r="H52" s="41" t="s">
        <v>7</v>
      </c>
      <c r="I52" s="41" t="s">
        <v>8</v>
      </c>
      <c r="J52" s="41" t="s">
        <v>9</v>
      </c>
      <c r="K52" s="41" t="s">
        <v>10</v>
      </c>
      <c r="L52" s="41" t="s">
        <v>11</v>
      </c>
      <c r="M52" s="41" t="s">
        <v>12</v>
      </c>
      <c r="N52" s="41" t="s">
        <v>13</v>
      </c>
      <c r="O52" s="42" t="s">
        <v>14</v>
      </c>
      <c r="Q52" s="35"/>
      <c r="R52" s="3" t="s">
        <v>26</v>
      </c>
      <c r="S52" s="4" t="s">
        <v>2</v>
      </c>
      <c r="T52" s="4" t="s">
        <v>3</v>
      </c>
      <c r="U52" s="4" t="s">
        <v>4</v>
      </c>
      <c r="V52" s="41" t="s">
        <v>5</v>
      </c>
      <c r="W52" s="41" t="s">
        <v>6</v>
      </c>
      <c r="X52" s="41" t="s">
        <v>7</v>
      </c>
      <c r="Y52" s="41" t="s">
        <v>8</v>
      </c>
      <c r="Z52" s="41" t="s">
        <v>9</v>
      </c>
      <c r="AA52" s="41" t="s">
        <v>10</v>
      </c>
      <c r="AB52" s="41" t="s">
        <v>11</v>
      </c>
      <c r="AC52" s="41" t="s">
        <v>12</v>
      </c>
      <c r="AD52" s="41" t="s">
        <v>13</v>
      </c>
      <c r="AE52" s="43" t="s">
        <v>14</v>
      </c>
    </row>
    <row r="53" spans="2:31" x14ac:dyDescent="0.25">
      <c r="B53" s="27" t="str">
        <f t="shared" ref="B53:B58" si="35">+B42</f>
        <v>Residencial</v>
      </c>
      <c r="C53" s="33">
        <f t="shared" ref="C53:O53" si="36">+C31/C20*100</f>
        <v>90.641341254840924</v>
      </c>
      <c r="D53" s="33">
        <f t="shared" si="36"/>
        <v>91.834656466406898</v>
      </c>
      <c r="E53" s="33">
        <f t="shared" si="36"/>
        <v>93.411795120827108</v>
      </c>
      <c r="F53" s="33">
        <f t="shared" si="36"/>
        <v>94.385319737615788</v>
      </c>
      <c r="G53" s="33" t="e">
        <f t="shared" si="36"/>
        <v>#DIV/0!</v>
      </c>
      <c r="H53" s="33" t="e">
        <f t="shared" si="36"/>
        <v>#DIV/0!</v>
      </c>
      <c r="I53" s="33" t="e">
        <f t="shared" si="36"/>
        <v>#DIV/0!</v>
      </c>
      <c r="J53" s="33" t="e">
        <f t="shared" si="36"/>
        <v>#DIV/0!</v>
      </c>
      <c r="K53" s="33" t="e">
        <f t="shared" si="36"/>
        <v>#DIV/0!</v>
      </c>
      <c r="L53" s="33" t="e">
        <f t="shared" si="36"/>
        <v>#DIV/0!</v>
      </c>
      <c r="M53" s="33" t="e">
        <f t="shared" si="36"/>
        <v>#DIV/0!</v>
      </c>
      <c r="N53" s="33" t="e">
        <f t="shared" si="36"/>
        <v>#DIV/0!</v>
      </c>
      <c r="O53" s="48">
        <f t="shared" si="36"/>
        <v>92.508383413762957</v>
      </c>
      <c r="Q53" s="35"/>
      <c r="R53" s="27" t="s">
        <v>17</v>
      </c>
      <c r="S53" s="33">
        <f t="shared" ref="S53:AE53" si="37">+S31/S20*100</f>
        <v>78.857966891711612</v>
      </c>
      <c r="T53" s="33">
        <f t="shared" si="37"/>
        <v>79.896151125773997</v>
      </c>
      <c r="U53" s="33">
        <f t="shared" si="37"/>
        <v>81.268261755119582</v>
      </c>
      <c r="V53" s="33">
        <f t="shared" si="37"/>
        <v>82.115228171725732</v>
      </c>
      <c r="W53" s="33" t="e">
        <f t="shared" si="37"/>
        <v>#DIV/0!</v>
      </c>
      <c r="X53" s="33" t="e">
        <f t="shared" si="37"/>
        <v>#DIV/0!</v>
      </c>
      <c r="Y53" s="33" t="e">
        <f t="shared" si="37"/>
        <v>#DIV/0!</v>
      </c>
      <c r="Z53" s="33" t="e">
        <f t="shared" si="37"/>
        <v>#DIV/0!</v>
      </c>
      <c r="AA53" s="33" t="e">
        <f t="shared" si="37"/>
        <v>#DIV/0!</v>
      </c>
      <c r="AB53" s="33" t="e">
        <f t="shared" si="37"/>
        <v>#DIV/0!</v>
      </c>
      <c r="AC53" s="33" t="e">
        <f t="shared" si="37"/>
        <v>#DIV/0!</v>
      </c>
      <c r="AD53" s="33" t="e">
        <f t="shared" si="37"/>
        <v>#DIV/0!</v>
      </c>
      <c r="AE53" s="34">
        <f t="shared" si="37"/>
        <v>80.482293569973791</v>
      </c>
    </row>
    <row r="54" spans="2:31" x14ac:dyDescent="0.25">
      <c r="B54" s="27" t="str">
        <f t="shared" si="35"/>
        <v>General</v>
      </c>
      <c r="C54" s="33">
        <f t="shared" ref="C54:O54" si="38">+C32/C21*100</f>
        <v>123.74058860150879</v>
      </c>
      <c r="D54" s="33">
        <f t="shared" si="38"/>
        <v>124.50985889670045</v>
      </c>
      <c r="E54" s="33">
        <f t="shared" si="38"/>
        <v>125.77638708180446</v>
      </c>
      <c r="F54" s="33">
        <f t="shared" si="38"/>
        <v>126.3653666875294</v>
      </c>
      <c r="G54" s="33" t="e">
        <f t="shared" si="38"/>
        <v>#DIV/0!</v>
      </c>
      <c r="H54" s="33" t="e">
        <f t="shared" si="38"/>
        <v>#DIV/0!</v>
      </c>
      <c r="I54" s="33" t="e">
        <f t="shared" si="38"/>
        <v>#DIV/0!</v>
      </c>
      <c r="J54" s="33" t="e">
        <f t="shared" si="38"/>
        <v>#DIV/0!</v>
      </c>
      <c r="K54" s="33" t="e">
        <f t="shared" si="38"/>
        <v>#DIV/0!</v>
      </c>
      <c r="L54" s="33" t="e">
        <f t="shared" si="38"/>
        <v>#DIV/0!</v>
      </c>
      <c r="M54" s="33" t="e">
        <f t="shared" si="38"/>
        <v>#DIV/0!</v>
      </c>
      <c r="N54" s="33" t="e">
        <f t="shared" si="38"/>
        <v>#DIV/0!</v>
      </c>
      <c r="O54" s="48">
        <f t="shared" si="38"/>
        <v>125.08048979382009</v>
      </c>
      <c r="Q54" s="35"/>
      <c r="R54" s="27" t="s">
        <v>18</v>
      </c>
      <c r="S54" s="33">
        <f t="shared" ref="S54:AE54" si="39">+S32/S21*100</f>
        <v>107.65431208331262</v>
      </c>
      <c r="T54" s="33">
        <f t="shared" si="39"/>
        <v>108.32357724012938</v>
      </c>
      <c r="U54" s="33">
        <f t="shared" si="39"/>
        <v>109.42545676116985</v>
      </c>
      <c r="V54" s="33">
        <f t="shared" si="39"/>
        <v>109.93786901815056</v>
      </c>
      <c r="W54" s="33" t="e">
        <f t="shared" si="39"/>
        <v>#DIV/0!</v>
      </c>
      <c r="X54" s="33" t="e">
        <f t="shared" si="39"/>
        <v>#DIV/0!</v>
      </c>
      <c r="Y54" s="33" t="e">
        <f t="shared" si="39"/>
        <v>#DIV/0!</v>
      </c>
      <c r="Z54" s="33" t="e">
        <f t="shared" si="39"/>
        <v>#DIV/0!</v>
      </c>
      <c r="AA54" s="33" t="e">
        <f t="shared" si="39"/>
        <v>#DIV/0!</v>
      </c>
      <c r="AB54" s="33" t="e">
        <f t="shared" si="39"/>
        <v>#DIV/0!</v>
      </c>
      <c r="AC54" s="33" t="e">
        <f t="shared" si="39"/>
        <v>#DIV/0!</v>
      </c>
      <c r="AD54" s="33" t="e">
        <f t="shared" si="39"/>
        <v>#DIV/0!</v>
      </c>
      <c r="AE54" s="34">
        <f t="shared" si="39"/>
        <v>108.8200261206235</v>
      </c>
    </row>
    <row r="55" spans="2:31" x14ac:dyDescent="0.25">
      <c r="B55" s="27" t="str">
        <f t="shared" si="35"/>
        <v>Industrial</v>
      </c>
      <c r="C55" s="33">
        <f t="shared" ref="C55:O55" si="40">+C33/C22*100</f>
        <v>122.30711977844453</v>
      </c>
      <c r="D55" s="33">
        <f t="shared" si="40"/>
        <v>106.07681450833302</v>
      </c>
      <c r="E55" s="33">
        <f t="shared" si="40"/>
        <v>101.39144768693772</v>
      </c>
      <c r="F55" s="33">
        <f t="shared" si="40"/>
        <v>100.46672986281173</v>
      </c>
      <c r="G55" s="33" t="e">
        <f t="shared" si="40"/>
        <v>#DIV/0!</v>
      </c>
      <c r="H55" s="33" t="e">
        <f t="shared" si="40"/>
        <v>#DIV/0!</v>
      </c>
      <c r="I55" s="33" t="e">
        <f t="shared" si="40"/>
        <v>#DIV/0!</v>
      </c>
      <c r="J55" s="33" t="e">
        <f t="shared" si="40"/>
        <v>#DIV/0!</v>
      </c>
      <c r="K55" s="33" t="e">
        <f t="shared" si="40"/>
        <v>#DIV/0!</v>
      </c>
      <c r="L55" s="33" t="e">
        <f t="shared" si="40"/>
        <v>#DIV/0!</v>
      </c>
      <c r="M55" s="33" t="e">
        <f t="shared" si="40"/>
        <v>#DIV/0!</v>
      </c>
      <c r="N55" s="33" t="e">
        <f t="shared" si="40"/>
        <v>#DIV/0!</v>
      </c>
      <c r="O55" s="48">
        <f t="shared" si="40"/>
        <v>106.37059242337006</v>
      </c>
      <c r="Q55" s="35"/>
      <c r="R55" s="27" t="s">
        <v>19</v>
      </c>
      <c r="S55" s="33">
        <f t="shared" ref="S55:AE55" si="41">+S33/S22*100</f>
        <v>106.40719420724673</v>
      </c>
      <c r="T55" s="33">
        <f t="shared" si="41"/>
        <v>92.286828622249729</v>
      </c>
      <c r="U55" s="33">
        <f t="shared" si="41"/>
        <v>88.21055948763582</v>
      </c>
      <c r="V55" s="33">
        <f t="shared" si="41"/>
        <v>87.406054980646203</v>
      </c>
      <c r="W55" s="33" t="e">
        <f t="shared" si="41"/>
        <v>#DIV/0!</v>
      </c>
      <c r="X55" s="33" t="e">
        <f t="shared" si="41"/>
        <v>#DIV/0!</v>
      </c>
      <c r="Y55" s="33" t="e">
        <f t="shared" si="41"/>
        <v>#DIV/0!</v>
      </c>
      <c r="Z55" s="33" t="e">
        <f t="shared" si="41"/>
        <v>#DIV/0!</v>
      </c>
      <c r="AA55" s="33" t="e">
        <f t="shared" si="41"/>
        <v>#DIV/0!</v>
      </c>
      <c r="AB55" s="33" t="e">
        <f t="shared" si="41"/>
        <v>#DIV/0!</v>
      </c>
      <c r="AC55" s="33" t="e">
        <f t="shared" si="41"/>
        <v>#DIV/0!</v>
      </c>
      <c r="AD55" s="33" t="e">
        <f t="shared" si="41"/>
        <v>#DIV/0!</v>
      </c>
      <c r="AE55" s="34">
        <f t="shared" si="41"/>
        <v>92.542415408331948</v>
      </c>
    </row>
    <row r="56" spans="2:31" x14ac:dyDescent="0.25">
      <c r="B56" s="27" t="str">
        <f t="shared" si="35"/>
        <v>Mineria</v>
      </c>
      <c r="C56" s="33">
        <f t="shared" ref="C56:O56" si="42">+C34/C23*100</f>
        <v>119.11298653650091</v>
      </c>
      <c r="D56" s="33">
        <f t="shared" si="42"/>
        <v>120.841926620333</v>
      </c>
      <c r="E56" s="33">
        <f t="shared" si="42"/>
        <v>120.28687383167582</v>
      </c>
      <c r="F56" s="33">
        <f t="shared" si="42"/>
        <v>124.93432880389356</v>
      </c>
      <c r="G56" s="33" t="e">
        <f t="shared" si="42"/>
        <v>#DIV/0!</v>
      </c>
      <c r="H56" s="33" t="e">
        <f t="shared" si="42"/>
        <v>#DIV/0!</v>
      </c>
      <c r="I56" s="33" t="e">
        <f t="shared" si="42"/>
        <v>#DIV/0!</v>
      </c>
      <c r="J56" s="33" t="e">
        <f t="shared" si="42"/>
        <v>#DIV/0!</v>
      </c>
      <c r="K56" s="33" t="e">
        <f t="shared" si="42"/>
        <v>#DIV/0!</v>
      </c>
      <c r="L56" s="33" t="e">
        <f t="shared" si="42"/>
        <v>#DIV/0!</v>
      </c>
      <c r="M56" s="33" t="e">
        <f t="shared" si="42"/>
        <v>#DIV/0!</v>
      </c>
      <c r="N56" s="33" t="e">
        <f t="shared" si="42"/>
        <v>#DIV/0!</v>
      </c>
      <c r="O56" s="48">
        <f t="shared" si="42"/>
        <v>121.3214517645242</v>
      </c>
      <c r="Q56" s="35"/>
      <c r="R56" s="27" t="s">
        <v>20</v>
      </c>
      <c r="S56" s="33">
        <f t="shared" ref="S56:AE56" si="43">+S34/S23*100</f>
        <v>103.62829828675579</v>
      </c>
      <c r="T56" s="33">
        <f t="shared" si="43"/>
        <v>105.1324761596897</v>
      </c>
      <c r="U56" s="33">
        <f t="shared" si="43"/>
        <v>104.64958023355794</v>
      </c>
      <c r="V56" s="33">
        <f t="shared" si="43"/>
        <v>108.69286605938741</v>
      </c>
      <c r="W56" s="33" t="e">
        <f t="shared" si="43"/>
        <v>#DIV/0!</v>
      </c>
      <c r="X56" s="33" t="e">
        <f t="shared" si="43"/>
        <v>#DIV/0!</v>
      </c>
      <c r="Y56" s="33" t="e">
        <f t="shared" si="43"/>
        <v>#DIV/0!</v>
      </c>
      <c r="Z56" s="33" t="e">
        <f t="shared" si="43"/>
        <v>#DIV/0!</v>
      </c>
      <c r="AA56" s="33" t="e">
        <f t="shared" si="43"/>
        <v>#DIV/0!</v>
      </c>
      <c r="AB56" s="33" t="e">
        <f t="shared" si="43"/>
        <v>#DIV/0!</v>
      </c>
      <c r="AC56" s="33" t="e">
        <f t="shared" si="43"/>
        <v>#DIV/0!</v>
      </c>
      <c r="AD56" s="33" t="e">
        <f t="shared" si="43"/>
        <v>#DIV/0!</v>
      </c>
      <c r="AE56" s="34">
        <f t="shared" si="43"/>
        <v>105.54966303513606</v>
      </c>
    </row>
    <row r="57" spans="2:31" x14ac:dyDescent="0.25">
      <c r="B57" s="27" t="str">
        <f t="shared" si="35"/>
        <v>Alumbrado Público</v>
      </c>
      <c r="C57" s="33">
        <f t="shared" ref="C57:O57" si="44">+C35/C24*100</f>
        <v>82.152053009509558</v>
      </c>
      <c r="D57" s="33">
        <f t="shared" si="44"/>
        <v>82.572530019909863</v>
      </c>
      <c r="E57" s="33">
        <f t="shared" si="44"/>
        <v>83.297476915677635</v>
      </c>
      <c r="F57" s="33">
        <f t="shared" si="44"/>
        <v>83.806754179949536</v>
      </c>
      <c r="G57" s="33" t="e">
        <f t="shared" si="44"/>
        <v>#DIV/0!</v>
      </c>
      <c r="H57" s="33" t="e">
        <f t="shared" si="44"/>
        <v>#DIV/0!</v>
      </c>
      <c r="I57" s="33" t="e">
        <f t="shared" si="44"/>
        <v>#DIV/0!</v>
      </c>
      <c r="J57" s="33" t="e">
        <f t="shared" si="44"/>
        <v>#DIV/0!</v>
      </c>
      <c r="K57" s="33" t="e">
        <f t="shared" si="44"/>
        <v>#DIV/0!</v>
      </c>
      <c r="L57" s="33" t="e">
        <f t="shared" si="44"/>
        <v>#DIV/0!</v>
      </c>
      <c r="M57" s="33" t="e">
        <f t="shared" si="44"/>
        <v>#DIV/0!</v>
      </c>
      <c r="N57" s="33" t="e">
        <f t="shared" si="44"/>
        <v>#DIV/0!</v>
      </c>
      <c r="O57" s="48">
        <f t="shared" si="44"/>
        <v>82.986679742864638</v>
      </c>
      <c r="Q57" s="35"/>
      <c r="R57" s="27" t="s">
        <v>21</v>
      </c>
      <c r="S57" s="33">
        <f t="shared" ref="S57:AE57" si="45">+S35/S24*100</f>
        <v>71.472286118273317</v>
      </c>
      <c r="T57" s="33">
        <f t="shared" si="45"/>
        <v>71.838101117321571</v>
      </c>
      <c r="U57" s="33">
        <f t="shared" si="45"/>
        <v>72.468804916639556</v>
      </c>
      <c r="V57" s="33">
        <f t="shared" si="45"/>
        <v>72.911876136556089</v>
      </c>
      <c r="W57" s="33" t="e">
        <f t="shared" si="45"/>
        <v>#DIV/0!</v>
      </c>
      <c r="X57" s="33" t="e">
        <f t="shared" si="45"/>
        <v>#DIV/0!</v>
      </c>
      <c r="Y57" s="33" t="e">
        <f t="shared" si="45"/>
        <v>#DIV/0!</v>
      </c>
      <c r="Z57" s="33" t="e">
        <f t="shared" si="45"/>
        <v>#DIV/0!</v>
      </c>
      <c r="AA57" s="33" t="e">
        <f t="shared" si="45"/>
        <v>#DIV/0!</v>
      </c>
      <c r="AB57" s="33" t="e">
        <f t="shared" si="45"/>
        <v>#DIV/0!</v>
      </c>
      <c r="AC57" s="33" t="e">
        <f t="shared" si="45"/>
        <v>#DIV/0!</v>
      </c>
      <c r="AD57" s="33" t="e">
        <f t="shared" si="45"/>
        <v>#DIV/0!</v>
      </c>
      <c r="AE57" s="34">
        <f t="shared" si="45"/>
        <v>72.198411376292242</v>
      </c>
    </row>
    <row r="58" spans="2:31" x14ac:dyDescent="0.25">
      <c r="B58" s="27" t="str">
        <f t="shared" si="35"/>
        <v>Otros</v>
      </c>
      <c r="C58" s="33">
        <f t="shared" ref="C58:O58" si="46">+C36/C25*100</f>
        <v>112.72117643398309</v>
      </c>
      <c r="D58" s="33">
        <f t="shared" si="46"/>
        <v>79.635962049045219</v>
      </c>
      <c r="E58" s="33">
        <f t="shared" si="46"/>
        <v>220.61158924616637</v>
      </c>
      <c r="F58" s="33">
        <f t="shared" si="46"/>
        <v>207.64325033439653</v>
      </c>
      <c r="G58" s="33" t="e">
        <f t="shared" si="46"/>
        <v>#DIV/0!</v>
      </c>
      <c r="H58" s="33" t="e">
        <f t="shared" si="46"/>
        <v>#DIV/0!</v>
      </c>
      <c r="I58" s="33" t="e">
        <f t="shared" si="46"/>
        <v>#DIV/0!</v>
      </c>
      <c r="J58" s="33" t="e">
        <f t="shared" si="46"/>
        <v>#DIV/0!</v>
      </c>
      <c r="K58" s="33" t="e">
        <f t="shared" si="46"/>
        <v>#DIV/0!</v>
      </c>
      <c r="L58" s="33" t="e">
        <f t="shared" si="46"/>
        <v>#DIV/0!</v>
      </c>
      <c r="M58" s="33" t="e">
        <f t="shared" si="46"/>
        <v>#DIV/0!</v>
      </c>
      <c r="N58" s="33" t="e">
        <f t="shared" si="46"/>
        <v>#DIV/0!</v>
      </c>
      <c r="O58" s="48">
        <f t="shared" si="46"/>
        <v>90.604992426276397</v>
      </c>
      <c r="Q58" s="35"/>
      <c r="R58" s="27" t="str">
        <f>+B58</f>
        <v>Otros</v>
      </c>
      <c r="S58" s="33">
        <f t="shared" ref="S58:AE58" si="47">+S36/S25*100</f>
        <v>98.067423497565287</v>
      </c>
      <c r="T58" s="33">
        <f t="shared" si="47"/>
        <v>69.283286982669352</v>
      </c>
      <c r="U58" s="33">
        <f t="shared" si="47"/>
        <v>191.93208264416475</v>
      </c>
      <c r="V58" s="33">
        <f t="shared" si="47"/>
        <v>180.649627790925</v>
      </c>
      <c r="W58" s="33" t="e">
        <f t="shared" si="47"/>
        <v>#DIV/0!</v>
      </c>
      <c r="X58" s="33" t="e">
        <f t="shared" si="47"/>
        <v>#DIV/0!</v>
      </c>
      <c r="Y58" s="33" t="e">
        <f t="shared" si="47"/>
        <v>#DIV/0!</v>
      </c>
      <c r="Z58" s="33" t="e">
        <f t="shared" si="47"/>
        <v>#DIV/0!</v>
      </c>
      <c r="AA58" s="33" t="e">
        <f t="shared" si="47"/>
        <v>#DIV/0!</v>
      </c>
      <c r="AB58" s="33" t="e">
        <f t="shared" si="47"/>
        <v>#DIV/0!</v>
      </c>
      <c r="AC58" s="33" t="e">
        <f t="shared" si="47"/>
        <v>#DIV/0!</v>
      </c>
      <c r="AD58" s="33" t="e">
        <f t="shared" si="47"/>
        <v>#DIV/0!</v>
      </c>
      <c r="AE58" s="34">
        <f t="shared" si="47"/>
        <v>78.826343410860474</v>
      </c>
    </row>
    <row r="59" spans="2:31" x14ac:dyDescent="0.25">
      <c r="B59" s="7" t="s">
        <v>14</v>
      </c>
      <c r="C59" s="49">
        <f t="shared" ref="C59:O59" si="48">+C37/C26*100</f>
        <v>100.86423544351553</v>
      </c>
      <c r="D59" s="50">
        <f t="shared" si="48"/>
        <v>99.240446243176933</v>
      </c>
      <c r="E59" s="50">
        <f t="shared" si="48"/>
        <v>103.4336279347819</v>
      </c>
      <c r="F59" s="50">
        <f t="shared" si="48"/>
        <v>104.60362113425812</v>
      </c>
      <c r="G59" s="50" t="e">
        <f t="shared" si="48"/>
        <v>#DIV/0!</v>
      </c>
      <c r="H59" s="50" t="e">
        <f t="shared" si="48"/>
        <v>#DIV/0!</v>
      </c>
      <c r="I59" s="50" t="e">
        <f t="shared" si="48"/>
        <v>#DIV/0!</v>
      </c>
      <c r="J59" s="50" t="e">
        <f t="shared" si="48"/>
        <v>#DIV/0!</v>
      </c>
      <c r="K59" s="50" t="e">
        <f t="shared" si="48"/>
        <v>#DIV/0!</v>
      </c>
      <c r="L59" s="50" t="e">
        <f t="shared" si="48"/>
        <v>#DIV/0!</v>
      </c>
      <c r="M59" s="50" t="e">
        <f t="shared" si="48"/>
        <v>#DIV/0!</v>
      </c>
      <c r="N59" s="50" t="e">
        <f t="shared" si="48"/>
        <v>#DIV/0!</v>
      </c>
      <c r="O59" s="47">
        <f t="shared" si="48"/>
        <v>101.9172977225617</v>
      </c>
      <c r="Q59" s="35"/>
      <c r="R59" s="7" t="s">
        <v>14</v>
      </c>
      <c r="S59" s="37">
        <f t="shared" ref="S59:AE59" si="49">+S37/S26*100</f>
        <v>87.75188483585849</v>
      </c>
      <c r="T59" s="37">
        <f t="shared" si="49"/>
        <v>86.339188231563952</v>
      </c>
      <c r="U59" s="37">
        <f t="shared" si="49"/>
        <v>89.987256303260239</v>
      </c>
      <c r="V59" s="37">
        <f t="shared" si="49"/>
        <v>91.005150386804573</v>
      </c>
      <c r="W59" s="37" t="e">
        <f t="shared" si="49"/>
        <v>#DIV/0!</v>
      </c>
      <c r="X59" s="37" t="e">
        <f t="shared" si="49"/>
        <v>#DIV/0!</v>
      </c>
      <c r="Y59" s="37" t="e">
        <f t="shared" si="49"/>
        <v>#DIV/0!</v>
      </c>
      <c r="Z59" s="37" t="e">
        <f t="shared" si="49"/>
        <v>#DIV/0!</v>
      </c>
      <c r="AA59" s="37" t="e">
        <f t="shared" si="49"/>
        <v>#DIV/0!</v>
      </c>
      <c r="AB59" s="37" t="e">
        <f t="shared" si="49"/>
        <v>#DIV/0!</v>
      </c>
      <c r="AC59" s="37" t="e">
        <f t="shared" si="49"/>
        <v>#DIV/0!</v>
      </c>
      <c r="AD59" s="37" t="e">
        <f t="shared" si="49"/>
        <v>#DIV/0!</v>
      </c>
      <c r="AE59" s="38">
        <f t="shared" si="49"/>
        <v>88.668049018628679</v>
      </c>
    </row>
    <row r="60" spans="2:31" x14ac:dyDescent="0.25">
      <c r="B60" s="2"/>
      <c r="C60" s="39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Q60" s="35"/>
      <c r="R60" s="18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</row>
    <row r="61" spans="2:31" x14ac:dyDescent="0.25">
      <c r="B61" s="2" t="s">
        <v>30</v>
      </c>
      <c r="C61" s="35"/>
      <c r="D61" s="35"/>
      <c r="E61" s="35"/>
      <c r="F61" s="32"/>
      <c r="G61" s="35"/>
      <c r="H61" s="36"/>
      <c r="I61" s="35"/>
      <c r="J61" s="35"/>
      <c r="K61" s="35"/>
      <c r="L61" s="35"/>
      <c r="M61" s="39"/>
      <c r="N61" s="35"/>
      <c r="O61" s="35"/>
      <c r="Q61" s="35"/>
      <c r="R61" s="2" t="s">
        <v>118</v>
      </c>
      <c r="S61" s="35"/>
      <c r="T61" s="35"/>
      <c r="U61" s="35"/>
      <c r="V61" s="39"/>
      <c r="W61" s="35"/>
      <c r="X61" s="36"/>
      <c r="Y61" s="35"/>
      <c r="Z61" s="35"/>
      <c r="AA61" s="35"/>
      <c r="AB61" s="35"/>
      <c r="AC61" s="39"/>
      <c r="AD61" s="35"/>
      <c r="AE61" s="35"/>
    </row>
    <row r="62" spans="2:31" x14ac:dyDescent="0.25">
      <c r="B62" s="18"/>
      <c r="C62" s="35"/>
      <c r="D62" s="35"/>
      <c r="E62" s="35"/>
      <c r="F62" s="35"/>
      <c r="G62" s="35"/>
      <c r="H62" s="28"/>
      <c r="I62" s="35"/>
      <c r="J62" s="35"/>
      <c r="K62" s="35"/>
      <c r="L62" s="35"/>
      <c r="M62" s="35"/>
      <c r="N62" s="35"/>
      <c r="O62" s="35"/>
      <c r="Q62" s="35"/>
      <c r="R62" s="18"/>
      <c r="S62" s="35"/>
      <c r="T62" s="35"/>
      <c r="U62" s="35"/>
      <c r="V62" s="35"/>
      <c r="W62" s="35"/>
      <c r="X62" s="28"/>
      <c r="Y62" s="35"/>
      <c r="Z62" s="35"/>
      <c r="AA62" s="35"/>
      <c r="AB62" s="35"/>
      <c r="AC62" s="35"/>
      <c r="AD62" s="35"/>
      <c r="AE62" s="35"/>
    </row>
    <row r="63" spans="2:31" x14ac:dyDescent="0.25">
      <c r="B63" s="3" t="s">
        <v>26</v>
      </c>
      <c r="C63" s="4" t="s">
        <v>2</v>
      </c>
      <c r="D63" s="4" t="s">
        <v>3</v>
      </c>
      <c r="E63" s="4" t="s">
        <v>4</v>
      </c>
      <c r="F63" s="41" t="s">
        <v>5</v>
      </c>
      <c r="G63" s="41" t="s">
        <v>6</v>
      </c>
      <c r="H63" s="41" t="s">
        <v>7</v>
      </c>
      <c r="I63" s="41" t="s">
        <v>8</v>
      </c>
      <c r="J63" s="41" t="s">
        <v>9</v>
      </c>
      <c r="K63" s="41" t="s">
        <v>10</v>
      </c>
      <c r="L63" s="41" t="s">
        <v>11</v>
      </c>
      <c r="M63" s="41" t="s">
        <v>12</v>
      </c>
      <c r="N63" s="41" t="s">
        <v>13</v>
      </c>
      <c r="O63" s="42" t="s">
        <v>14</v>
      </c>
      <c r="Q63" s="35"/>
      <c r="R63" s="3" t="s">
        <v>26</v>
      </c>
      <c r="S63" s="4" t="s">
        <v>2</v>
      </c>
      <c r="T63" s="4" t="s">
        <v>3</v>
      </c>
      <c r="U63" s="4" t="s">
        <v>4</v>
      </c>
      <c r="V63" s="41" t="s">
        <v>5</v>
      </c>
      <c r="W63" s="41" t="s">
        <v>6</v>
      </c>
      <c r="X63" s="41" t="s">
        <v>7</v>
      </c>
      <c r="Y63" s="41" t="s">
        <v>8</v>
      </c>
      <c r="Z63" s="41" t="s">
        <v>9</v>
      </c>
      <c r="AA63" s="41" t="s">
        <v>10</v>
      </c>
      <c r="AB63" s="41" t="s">
        <v>11</v>
      </c>
      <c r="AC63" s="41" t="s">
        <v>12</v>
      </c>
      <c r="AD63" s="41" t="s">
        <v>13</v>
      </c>
      <c r="AE63" s="42" t="s">
        <v>14</v>
      </c>
    </row>
    <row r="64" spans="2:31" x14ac:dyDescent="0.25">
      <c r="B64" s="27" t="str">
        <f t="shared" ref="B64:B69" si="50">+B53</f>
        <v>Residencial</v>
      </c>
      <c r="C64" s="33">
        <f t="shared" ref="C64:O64" si="51">+C42/C20*100</f>
        <v>13.023181214775995</v>
      </c>
      <c r="D64" s="33">
        <f t="shared" si="51"/>
        <v>13.194634549771104</v>
      </c>
      <c r="E64" s="33">
        <f t="shared" si="51"/>
        <v>13.42123493115332</v>
      </c>
      <c r="F64" s="33">
        <f t="shared" si="51"/>
        <v>13.561109157703418</v>
      </c>
      <c r="G64" s="33" t="e">
        <f t="shared" si="51"/>
        <v>#DIV/0!</v>
      </c>
      <c r="H64" s="33" t="e">
        <f t="shared" si="51"/>
        <v>#DIV/0!</v>
      </c>
      <c r="I64" s="33" t="e">
        <f t="shared" si="51"/>
        <v>#DIV/0!</v>
      </c>
      <c r="J64" s="33" t="e">
        <f t="shared" si="51"/>
        <v>#DIV/0!</v>
      </c>
      <c r="K64" s="33" t="e">
        <f t="shared" si="51"/>
        <v>#DIV/0!</v>
      </c>
      <c r="L64" s="33" t="e">
        <f t="shared" si="51"/>
        <v>#DIV/0!</v>
      </c>
      <c r="M64" s="33" t="e">
        <f t="shared" si="51"/>
        <v>#DIV/0!</v>
      </c>
      <c r="N64" s="33" t="e">
        <f t="shared" si="51"/>
        <v>#DIV/0!</v>
      </c>
      <c r="O64" s="48">
        <f t="shared" si="51"/>
        <v>13.291434398529162</v>
      </c>
      <c r="Q64" s="35"/>
      <c r="R64" s="27" t="s">
        <v>17</v>
      </c>
      <c r="S64" s="54">
        <f t="shared" ref="S64:AE64" si="52">+S42/S20*100</f>
        <v>11.330167656855116</v>
      </c>
      <c r="T64" s="54">
        <f t="shared" si="52"/>
        <v>11.479332058300862</v>
      </c>
      <c r="U64" s="54">
        <f t="shared" si="52"/>
        <v>11.676474390103389</v>
      </c>
      <c r="V64" s="54">
        <f t="shared" si="52"/>
        <v>11.798164967201973</v>
      </c>
      <c r="W64" s="54" t="e">
        <f t="shared" si="52"/>
        <v>#DIV/0!</v>
      </c>
      <c r="X64" s="54" t="e">
        <f t="shared" si="52"/>
        <v>#DIV/0!</v>
      </c>
      <c r="Y64" s="54" t="e">
        <f t="shared" si="52"/>
        <v>#DIV/0!</v>
      </c>
      <c r="Z64" s="54" t="e">
        <f t="shared" si="52"/>
        <v>#DIV/0!</v>
      </c>
      <c r="AA64" s="54" t="e">
        <f t="shared" si="52"/>
        <v>#DIV/0!</v>
      </c>
      <c r="AB64" s="54" t="e">
        <f t="shared" si="52"/>
        <v>#DIV/0!</v>
      </c>
      <c r="AC64" s="54" t="e">
        <f t="shared" si="52"/>
        <v>#DIV/0!</v>
      </c>
      <c r="AD64" s="54" t="e">
        <f t="shared" si="52"/>
        <v>#DIV/0!</v>
      </c>
      <c r="AE64" s="48">
        <f t="shared" si="52"/>
        <v>11.56354792672037</v>
      </c>
    </row>
    <row r="65" spans="2:61" x14ac:dyDescent="0.25">
      <c r="B65" s="27" t="str">
        <f t="shared" si="50"/>
        <v>General</v>
      </c>
      <c r="C65" s="33">
        <f t="shared" ref="C65:O65" si="53">+C43/C21*100</f>
        <v>17.778820201366202</v>
      </c>
      <c r="D65" s="33">
        <f t="shared" si="53"/>
        <v>17.889347542629373</v>
      </c>
      <c r="E65" s="33">
        <f t="shared" si="53"/>
        <v>18.071319983017879</v>
      </c>
      <c r="F65" s="33">
        <f t="shared" si="53"/>
        <v>18.155943489587557</v>
      </c>
      <c r="G65" s="33" t="e">
        <f t="shared" si="53"/>
        <v>#DIV/0!</v>
      </c>
      <c r="H65" s="33" t="e">
        <f t="shared" si="53"/>
        <v>#DIV/0!</v>
      </c>
      <c r="I65" s="33" t="e">
        <f t="shared" si="53"/>
        <v>#DIV/0!</v>
      </c>
      <c r="J65" s="33" t="e">
        <f t="shared" si="53"/>
        <v>#DIV/0!</v>
      </c>
      <c r="K65" s="33" t="e">
        <f t="shared" si="53"/>
        <v>#DIV/0!</v>
      </c>
      <c r="L65" s="33" t="e">
        <f t="shared" si="53"/>
        <v>#DIV/0!</v>
      </c>
      <c r="M65" s="33" t="e">
        <f t="shared" si="53"/>
        <v>#DIV/0!</v>
      </c>
      <c r="N65" s="33" t="e">
        <f t="shared" si="53"/>
        <v>#DIV/0!</v>
      </c>
      <c r="O65" s="48">
        <f t="shared" si="53"/>
        <v>17.971334740491397</v>
      </c>
      <c r="Q65" s="35"/>
      <c r="R65" s="27" t="s">
        <v>18</v>
      </c>
      <c r="S65" s="54">
        <f t="shared" ref="S65:AE65" si="54">+S43/S21*100</f>
        <v>15.467573575188599</v>
      </c>
      <c r="T65" s="54">
        <f t="shared" si="54"/>
        <v>15.563732362087556</v>
      </c>
      <c r="U65" s="54">
        <f t="shared" si="54"/>
        <v>15.722048385225557</v>
      </c>
      <c r="V65" s="54">
        <f t="shared" si="54"/>
        <v>15.795670835941175</v>
      </c>
      <c r="W65" s="54" t="e">
        <f t="shared" si="54"/>
        <v>#DIV/0!</v>
      </c>
      <c r="X65" s="54" t="e">
        <f t="shared" si="54"/>
        <v>#DIV/0!</v>
      </c>
      <c r="Y65" s="54" t="e">
        <f t="shared" si="54"/>
        <v>#DIV/0!</v>
      </c>
      <c r="Z65" s="54" t="e">
        <f t="shared" si="54"/>
        <v>#DIV/0!</v>
      </c>
      <c r="AA65" s="54" t="e">
        <f t="shared" si="54"/>
        <v>#DIV/0!</v>
      </c>
      <c r="AB65" s="54" t="e">
        <f t="shared" si="54"/>
        <v>#DIV/0!</v>
      </c>
      <c r="AC65" s="54" t="e">
        <f t="shared" si="54"/>
        <v>#DIV/0!</v>
      </c>
      <c r="AD65" s="54" t="e">
        <f t="shared" si="54"/>
        <v>#DIV/0!</v>
      </c>
      <c r="AE65" s="48">
        <f t="shared" si="54"/>
        <v>15.635061224227512</v>
      </c>
    </row>
    <row r="66" spans="2:61" x14ac:dyDescent="0.25">
      <c r="B66" s="27" t="str">
        <f t="shared" si="50"/>
        <v>Industrial</v>
      </c>
      <c r="C66" s="33">
        <f t="shared" ref="C66:O66" si="55">+C44/C22*100</f>
        <v>17.572862037132833</v>
      </c>
      <c r="D66" s="33">
        <f t="shared" si="55"/>
        <v>15.240921624760492</v>
      </c>
      <c r="E66" s="33">
        <f t="shared" si="55"/>
        <v>14.567736736628984</v>
      </c>
      <c r="F66" s="33">
        <f t="shared" si="55"/>
        <v>14.434874980289042</v>
      </c>
      <c r="G66" s="33" t="e">
        <f t="shared" si="55"/>
        <v>#DIV/0!</v>
      </c>
      <c r="H66" s="33" t="e">
        <f t="shared" si="55"/>
        <v>#DIV/0!</v>
      </c>
      <c r="I66" s="33" t="e">
        <f t="shared" si="55"/>
        <v>#DIV/0!</v>
      </c>
      <c r="J66" s="33" t="e">
        <f t="shared" si="55"/>
        <v>#DIV/0!</v>
      </c>
      <c r="K66" s="33" t="e">
        <f t="shared" si="55"/>
        <v>#DIV/0!</v>
      </c>
      <c r="L66" s="33" t="e">
        <f t="shared" si="55"/>
        <v>#DIV/0!</v>
      </c>
      <c r="M66" s="33" t="e">
        <f t="shared" si="55"/>
        <v>#DIV/0!</v>
      </c>
      <c r="N66" s="33" t="e">
        <f t="shared" si="55"/>
        <v>#DIV/0!</v>
      </c>
      <c r="O66" s="48">
        <f t="shared" si="55"/>
        <v>15.28313109531179</v>
      </c>
      <c r="Q66" s="35"/>
      <c r="R66" s="27" t="s">
        <v>19</v>
      </c>
      <c r="S66" s="54">
        <f t="shared" ref="S66:AE66" si="56">+S44/S22*100</f>
        <v>15.288389972305566</v>
      </c>
      <c r="T66" s="54">
        <f t="shared" si="56"/>
        <v>13.259601813541627</v>
      </c>
      <c r="U66" s="54">
        <f t="shared" si="56"/>
        <v>12.673930960867215</v>
      </c>
      <c r="V66" s="54">
        <f t="shared" si="56"/>
        <v>12.558341232851467</v>
      </c>
      <c r="W66" s="54" t="e">
        <f t="shared" si="56"/>
        <v>#DIV/0!</v>
      </c>
      <c r="X66" s="54" t="e">
        <f t="shared" si="56"/>
        <v>#DIV/0!</v>
      </c>
      <c r="Y66" s="54" t="e">
        <f t="shared" si="56"/>
        <v>#DIV/0!</v>
      </c>
      <c r="Z66" s="54" t="e">
        <f t="shared" si="56"/>
        <v>#DIV/0!</v>
      </c>
      <c r="AA66" s="54" t="e">
        <f t="shared" si="56"/>
        <v>#DIV/0!</v>
      </c>
      <c r="AB66" s="54" t="e">
        <f t="shared" si="56"/>
        <v>#DIV/0!</v>
      </c>
      <c r="AC66" s="54" t="e">
        <f t="shared" si="56"/>
        <v>#DIV/0!</v>
      </c>
      <c r="AD66" s="54" t="e">
        <f t="shared" si="56"/>
        <v>#DIV/0!</v>
      </c>
      <c r="AE66" s="48">
        <f t="shared" si="56"/>
        <v>13.296324052921257</v>
      </c>
    </row>
    <row r="67" spans="2:61" x14ac:dyDescent="0.25">
      <c r="B67" s="27" t="str">
        <f t="shared" si="50"/>
        <v>Mineria</v>
      </c>
      <c r="C67" s="33">
        <f t="shared" ref="C67:O67" si="57">+C45/C23*100</f>
        <v>17.113934847198408</v>
      </c>
      <c r="D67" s="33">
        <f t="shared" si="57"/>
        <v>17.362345778783478</v>
      </c>
      <c r="E67" s="33">
        <f t="shared" si="57"/>
        <v>17.28259681489595</v>
      </c>
      <c r="F67" s="33">
        <f t="shared" si="57"/>
        <v>17.950334598260572</v>
      </c>
      <c r="G67" s="33" t="e">
        <f t="shared" si="57"/>
        <v>#DIV/0!</v>
      </c>
      <c r="H67" s="33" t="e">
        <f t="shared" si="57"/>
        <v>#DIV/0!</v>
      </c>
      <c r="I67" s="33" t="e">
        <f t="shared" si="57"/>
        <v>#DIV/0!</v>
      </c>
      <c r="J67" s="33" t="e">
        <f t="shared" si="57"/>
        <v>#DIV/0!</v>
      </c>
      <c r="K67" s="33" t="e">
        <f t="shared" si="57"/>
        <v>#DIV/0!</v>
      </c>
      <c r="L67" s="33" t="e">
        <f t="shared" si="57"/>
        <v>#DIV/0!</v>
      </c>
      <c r="M67" s="33" t="e">
        <f t="shared" si="57"/>
        <v>#DIV/0!</v>
      </c>
      <c r="N67" s="33" t="e">
        <f t="shared" si="57"/>
        <v>#DIV/0!</v>
      </c>
      <c r="O67" s="48">
        <f t="shared" si="57"/>
        <v>17.431243069615547</v>
      </c>
      <c r="Q67" s="35"/>
      <c r="R67" s="27" t="s">
        <v>20</v>
      </c>
      <c r="S67" s="54">
        <f t="shared" ref="S67:AE67" si="58">+S45/S23*100</f>
        <v>14.889123317062614</v>
      </c>
      <c r="T67" s="54">
        <f t="shared" si="58"/>
        <v>15.105240827541625</v>
      </c>
      <c r="U67" s="54">
        <f t="shared" si="58"/>
        <v>15.035859228959477</v>
      </c>
      <c r="V67" s="54">
        <f t="shared" si="58"/>
        <v>15.616791100486695</v>
      </c>
      <c r="W67" s="54" t="e">
        <f t="shared" si="58"/>
        <v>#DIV/0!</v>
      </c>
      <c r="X67" s="54" t="e">
        <f t="shared" si="58"/>
        <v>#DIV/0!</v>
      </c>
      <c r="Y67" s="54" t="e">
        <f t="shared" si="58"/>
        <v>#DIV/0!</v>
      </c>
      <c r="Z67" s="54" t="e">
        <f t="shared" si="58"/>
        <v>#DIV/0!</v>
      </c>
      <c r="AA67" s="54" t="e">
        <f t="shared" si="58"/>
        <v>#DIV/0!</v>
      </c>
      <c r="AB67" s="54" t="e">
        <f t="shared" si="58"/>
        <v>#DIV/0!</v>
      </c>
      <c r="AC67" s="54" t="e">
        <f t="shared" si="58"/>
        <v>#DIV/0!</v>
      </c>
      <c r="AD67" s="54" t="e">
        <f t="shared" si="58"/>
        <v>#DIV/0!</v>
      </c>
      <c r="AE67" s="48">
        <f t="shared" si="58"/>
        <v>15.165181470565525</v>
      </c>
    </row>
    <row r="68" spans="2:61" x14ac:dyDescent="0.25">
      <c r="B68" s="27" t="str">
        <f t="shared" si="50"/>
        <v>Alumbrado Público</v>
      </c>
      <c r="C68" s="33">
        <f t="shared" ref="C68:O68" si="59">+C46/C24*100</f>
        <v>11.803455892170915</v>
      </c>
      <c r="D68" s="33">
        <f t="shared" si="59"/>
        <v>11.863869255734176</v>
      </c>
      <c r="E68" s="33">
        <f t="shared" si="59"/>
        <v>11.968028292482419</v>
      </c>
      <c r="F68" s="33">
        <f t="shared" si="59"/>
        <v>12.04120031321114</v>
      </c>
      <c r="G68" s="33" t="e">
        <f t="shared" si="59"/>
        <v>#DIV/0!</v>
      </c>
      <c r="H68" s="33" t="e">
        <f t="shared" si="59"/>
        <v>#DIV/0!</v>
      </c>
      <c r="I68" s="33" t="e">
        <f t="shared" si="59"/>
        <v>#DIV/0!</v>
      </c>
      <c r="J68" s="33" t="e">
        <f t="shared" si="59"/>
        <v>#DIV/0!</v>
      </c>
      <c r="K68" s="33" t="e">
        <f t="shared" si="59"/>
        <v>#DIV/0!</v>
      </c>
      <c r="L68" s="33" t="e">
        <f t="shared" si="59"/>
        <v>#DIV/0!</v>
      </c>
      <c r="M68" s="33" t="e">
        <f t="shared" si="59"/>
        <v>#DIV/0!</v>
      </c>
      <c r="N68" s="33" t="e">
        <f t="shared" si="59"/>
        <v>#DIV/0!</v>
      </c>
      <c r="O68" s="48">
        <f t="shared" si="59"/>
        <v>11.923373526273656</v>
      </c>
      <c r="Q68" s="35"/>
      <c r="R68" s="27" t="s">
        <v>21</v>
      </c>
      <c r="S68" s="54">
        <f t="shared" ref="S68:AE68" si="60">+S46/S24*100</f>
        <v>10.269006626188695</v>
      </c>
      <c r="T68" s="54">
        <f t="shared" si="60"/>
        <v>10.321566252488733</v>
      </c>
      <c r="U68" s="54">
        <f t="shared" si="60"/>
        <v>10.412184614459704</v>
      </c>
      <c r="V68" s="54">
        <f t="shared" si="60"/>
        <v>10.475844272493692</v>
      </c>
      <c r="W68" s="54" t="e">
        <f t="shared" si="60"/>
        <v>#DIV/0!</v>
      </c>
      <c r="X68" s="54" t="e">
        <f t="shared" si="60"/>
        <v>#DIV/0!</v>
      </c>
      <c r="Y68" s="54" t="e">
        <f t="shared" si="60"/>
        <v>#DIV/0!</v>
      </c>
      <c r="Z68" s="54" t="e">
        <f t="shared" si="60"/>
        <v>#DIV/0!</v>
      </c>
      <c r="AA68" s="54" t="e">
        <f t="shared" si="60"/>
        <v>#DIV/0!</v>
      </c>
      <c r="AB68" s="54" t="e">
        <f t="shared" si="60"/>
        <v>#DIV/0!</v>
      </c>
      <c r="AC68" s="54" t="e">
        <f t="shared" si="60"/>
        <v>#DIV/0!</v>
      </c>
      <c r="AD68" s="54" t="e">
        <f t="shared" si="60"/>
        <v>#DIV/0!</v>
      </c>
      <c r="AE68" s="48">
        <f t="shared" si="60"/>
        <v>10.37333496785808</v>
      </c>
    </row>
    <row r="69" spans="2:61" x14ac:dyDescent="0.25">
      <c r="B69" s="27" t="str">
        <f t="shared" si="50"/>
        <v>Otros</v>
      </c>
      <c r="C69" s="33">
        <f t="shared" ref="C69:O69" si="61">+C47/C25*100</f>
        <v>16.195571326721709</v>
      </c>
      <c r="D69" s="33">
        <f t="shared" si="61"/>
        <v>11.441948570265117</v>
      </c>
      <c r="E69" s="33">
        <f t="shared" si="61"/>
        <v>31.697067420426201</v>
      </c>
      <c r="F69" s="33">
        <f t="shared" si="61"/>
        <v>29.833800335401804</v>
      </c>
      <c r="G69" s="33" t="e">
        <f t="shared" si="61"/>
        <v>#DIV/0!</v>
      </c>
      <c r="H69" s="33" t="e">
        <f t="shared" si="61"/>
        <v>#DIV/0!</v>
      </c>
      <c r="I69" s="33" t="e">
        <f t="shared" si="61"/>
        <v>#DIV/0!</v>
      </c>
      <c r="J69" s="33" t="e">
        <f t="shared" si="61"/>
        <v>#DIV/0!</v>
      </c>
      <c r="K69" s="33" t="e">
        <f t="shared" si="61"/>
        <v>#DIV/0!</v>
      </c>
      <c r="L69" s="33" t="e">
        <f t="shared" si="61"/>
        <v>#DIV/0!</v>
      </c>
      <c r="M69" s="33" t="e">
        <f t="shared" si="61"/>
        <v>#DIV/0!</v>
      </c>
      <c r="N69" s="33" t="e">
        <f t="shared" si="61"/>
        <v>#DIV/0!</v>
      </c>
      <c r="O69" s="48">
        <f t="shared" si="61"/>
        <v>13.017958681936264</v>
      </c>
      <c r="Q69" s="35"/>
      <c r="R69" s="27" t="str">
        <f>+B69</f>
        <v>Otros</v>
      </c>
      <c r="S69" s="54">
        <f t="shared" ref="S69:AE69" si="62">+S47/S25*100</f>
        <v>14.090147054247886</v>
      </c>
      <c r="T69" s="54">
        <f t="shared" si="62"/>
        <v>9.9544952561306523</v>
      </c>
      <c r="U69" s="54">
        <f t="shared" si="62"/>
        <v>27.576448655770797</v>
      </c>
      <c r="V69" s="54">
        <f t="shared" si="62"/>
        <v>25.955406291799566</v>
      </c>
      <c r="W69" s="54" t="e">
        <f t="shared" si="62"/>
        <v>#DIV/0!</v>
      </c>
      <c r="X69" s="54" t="e">
        <f t="shared" si="62"/>
        <v>#DIV/0!</v>
      </c>
      <c r="Y69" s="54" t="e">
        <f t="shared" si="62"/>
        <v>#DIV/0!</v>
      </c>
      <c r="Z69" s="54" t="e">
        <f t="shared" si="62"/>
        <v>#DIV/0!</v>
      </c>
      <c r="AA69" s="54" t="e">
        <f t="shared" si="62"/>
        <v>#DIV/0!</v>
      </c>
      <c r="AB69" s="54" t="e">
        <f t="shared" si="62"/>
        <v>#DIV/0!</v>
      </c>
      <c r="AC69" s="54" t="e">
        <f t="shared" si="62"/>
        <v>#DIV/0!</v>
      </c>
      <c r="AD69" s="54" t="e">
        <f t="shared" si="62"/>
        <v>#DIV/0!</v>
      </c>
      <c r="AE69" s="48">
        <f t="shared" si="62"/>
        <v>11.32562405328455</v>
      </c>
    </row>
    <row r="70" spans="2:61" x14ac:dyDescent="0.25">
      <c r="B70" s="7" t="s">
        <v>14</v>
      </c>
      <c r="C70" s="49">
        <f t="shared" ref="C70:O70" si="63">+C48/C26*100</f>
        <v>14.491987851079818</v>
      </c>
      <c r="D70" s="50">
        <f t="shared" si="63"/>
        <v>14.258684805054164</v>
      </c>
      <c r="E70" s="50">
        <f t="shared" si="63"/>
        <v>14.861153438905445</v>
      </c>
      <c r="F70" s="50">
        <f t="shared" si="63"/>
        <v>15.029255910094557</v>
      </c>
      <c r="G70" s="50" t="e">
        <f t="shared" si="63"/>
        <v>#DIV/0!</v>
      </c>
      <c r="H70" s="50" t="e">
        <f t="shared" si="63"/>
        <v>#DIV/0!</v>
      </c>
      <c r="I70" s="50" t="e">
        <f t="shared" si="63"/>
        <v>#DIV/0!</v>
      </c>
      <c r="J70" s="50" t="e">
        <f t="shared" si="63"/>
        <v>#DIV/0!</v>
      </c>
      <c r="K70" s="50" t="e">
        <f t="shared" si="63"/>
        <v>#DIV/0!</v>
      </c>
      <c r="L70" s="50" t="e">
        <f t="shared" si="63"/>
        <v>#DIV/0!</v>
      </c>
      <c r="M70" s="50" t="e">
        <f t="shared" si="63"/>
        <v>#DIV/0!</v>
      </c>
      <c r="N70" s="50" t="e">
        <f t="shared" si="63"/>
        <v>#DIV/0!</v>
      </c>
      <c r="O70" s="47">
        <f t="shared" si="63"/>
        <v>14.643289902666911</v>
      </c>
      <c r="Q70" s="35"/>
      <c r="R70" s="7" t="s">
        <v>14</v>
      </c>
      <c r="S70" s="49">
        <f t="shared" ref="S70:AE70" si="64">+S48/S26*100</f>
        <v>12.608029430439441</v>
      </c>
      <c r="T70" s="50">
        <f t="shared" si="64"/>
        <v>12.405055780397117</v>
      </c>
      <c r="U70" s="50">
        <f t="shared" si="64"/>
        <v>12.929203491847737</v>
      </c>
      <c r="V70" s="50">
        <f t="shared" si="64"/>
        <v>13.075452641782265</v>
      </c>
      <c r="W70" s="50" t="e">
        <f t="shared" si="64"/>
        <v>#DIV/0!</v>
      </c>
      <c r="X70" s="50" t="e">
        <f t="shared" si="64"/>
        <v>#DIV/0!</v>
      </c>
      <c r="Y70" s="50" t="e">
        <f t="shared" si="64"/>
        <v>#DIV/0!</v>
      </c>
      <c r="Z70" s="50" t="e">
        <f t="shared" si="64"/>
        <v>#DIV/0!</v>
      </c>
      <c r="AA70" s="50" t="e">
        <f t="shared" si="64"/>
        <v>#DIV/0!</v>
      </c>
      <c r="AB70" s="50" t="e">
        <f t="shared" si="64"/>
        <v>#DIV/0!</v>
      </c>
      <c r="AC70" s="50" t="e">
        <f t="shared" si="64"/>
        <v>#DIV/0!</v>
      </c>
      <c r="AD70" s="102" t="e">
        <f t="shared" si="64"/>
        <v>#DIV/0!</v>
      </c>
      <c r="AE70" s="47">
        <f t="shared" si="64"/>
        <v>12.739662215320212</v>
      </c>
    </row>
    <row r="71" spans="2:61" x14ac:dyDescent="0.25">
      <c r="B71" s="2"/>
      <c r="C71" s="35"/>
      <c r="D71" s="52"/>
      <c r="E71" s="52"/>
      <c r="F71" s="52"/>
      <c r="G71" s="52"/>
      <c r="H71" s="52"/>
      <c r="I71" s="35"/>
      <c r="J71" s="35"/>
      <c r="K71" s="35"/>
      <c r="L71" s="35"/>
      <c r="M71" s="35"/>
      <c r="N71" s="35"/>
      <c r="O71" s="35"/>
      <c r="Q71" s="35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49">
        <f>+AE70/0.87</f>
        <v>14.643289902666911</v>
      </c>
    </row>
    <row r="72" spans="2:61" x14ac:dyDescent="0.25">
      <c r="B72" s="2"/>
      <c r="C72" s="35"/>
      <c r="D72" s="52"/>
      <c r="E72" s="52"/>
      <c r="F72" s="52"/>
      <c r="G72" s="52"/>
      <c r="H72" s="52"/>
      <c r="I72" s="35"/>
      <c r="J72" s="35"/>
      <c r="K72" s="35"/>
      <c r="L72" s="35"/>
      <c r="M72" s="35"/>
      <c r="N72" s="35"/>
      <c r="O72" s="35"/>
      <c r="Q72" s="35"/>
      <c r="R72" s="18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1" x14ac:dyDescent="0.25"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</row>
    <row r="74" spans="2:61" x14ac:dyDescent="0.25">
      <c r="B74" s="8" t="s">
        <v>36</v>
      </c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6"/>
      <c r="R74" s="8" t="s">
        <v>36</v>
      </c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</row>
    <row r="75" spans="2:61" x14ac:dyDescent="0.25">
      <c r="B75" s="8" t="s">
        <v>37</v>
      </c>
      <c r="C75" s="64">
        <v>6.96</v>
      </c>
      <c r="D75" s="64">
        <v>6.96</v>
      </c>
      <c r="E75" s="64">
        <v>6.96</v>
      </c>
      <c r="F75" s="64">
        <v>6.96</v>
      </c>
      <c r="G75" s="64">
        <v>6.96</v>
      </c>
      <c r="H75" s="64">
        <v>6.96</v>
      </c>
      <c r="I75" s="64">
        <v>6.96</v>
      </c>
      <c r="J75" s="64">
        <v>6.96</v>
      </c>
      <c r="K75" s="64">
        <v>6.96</v>
      </c>
      <c r="L75" s="64">
        <v>6.96</v>
      </c>
      <c r="M75" s="64">
        <v>6.96</v>
      </c>
      <c r="N75" s="64">
        <v>6.96</v>
      </c>
      <c r="O75" s="66"/>
      <c r="R75" s="8" t="s">
        <v>37</v>
      </c>
      <c r="S75" s="64">
        <f>+C75</f>
        <v>6.96</v>
      </c>
      <c r="T75" s="64">
        <f t="shared" ref="T75:AD75" si="65">+D75</f>
        <v>6.96</v>
      </c>
      <c r="U75" s="64">
        <f t="shared" si="65"/>
        <v>6.96</v>
      </c>
      <c r="V75" s="64">
        <f t="shared" si="65"/>
        <v>6.96</v>
      </c>
      <c r="W75" s="64">
        <f t="shared" si="65"/>
        <v>6.96</v>
      </c>
      <c r="X75" s="64">
        <f t="shared" si="65"/>
        <v>6.96</v>
      </c>
      <c r="Y75" s="64">
        <f t="shared" si="65"/>
        <v>6.96</v>
      </c>
      <c r="Z75" s="64">
        <f t="shared" si="65"/>
        <v>6.96</v>
      </c>
      <c r="AA75" s="64">
        <f t="shared" si="65"/>
        <v>6.96</v>
      </c>
      <c r="AB75" s="64">
        <f t="shared" si="65"/>
        <v>6.96</v>
      </c>
      <c r="AC75" s="64">
        <f t="shared" si="65"/>
        <v>6.96</v>
      </c>
      <c r="AD75" s="64">
        <f t="shared" si="65"/>
        <v>6.96</v>
      </c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</row>
    <row r="76" spans="2:61" x14ac:dyDescent="0.25">
      <c r="B76" s="1" t="s">
        <v>38</v>
      </c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</row>
    <row r="77" spans="2:61" x14ac:dyDescent="0.25">
      <c r="B77" s="1" t="s">
        <v>39</v>
      </c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</row>
    <row r="78" spans="2:61" x14ac:dyDescent="0.25"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</sheetData>
  <mergeCells count="4">
    <mergeCell ref="B2:D2"/>
    <mergeCell ref="B3:D3"/>
    <mergeCell ref="B4:D4"/>
    <mergeCell ref="R3:T3"/>
  </mergeCells>
  <conditionalFormatting sqref="I17:I19 I28:I30 J16:N19 J27:N30 I38:N41 I49:N52 I60:N63 I71:N1048576 I1:N8 C38:J39">
    <cfRule type="containsText" dxfId="349" priority="76" stopIfTrue="1" operator="containsText" text="*">
      <formula>NOT(ISERROR(SEARCH("*",C1)))</formula>
    </cfRule>
  </conditionalFormatting>
  <conditionalFormatting sqref="Y72:AD1048576 Y1:AD15 Y17:AD26 Y28:AD48 Y50:AD70">
    <cfRule type="containsText" dxfId="348" priority="74" stopIfTrue="1" operator="containsText" text="*">
      <formula>NOT(ISERROR(SEARCH("*",Y1)))</formula>
    </cfRule>
    <cfRule type="containsText" priority="75" stopIfTrue="1" operator="containsText" text="*">
      <formula>NOT(ISERROR(SEARCH("*",Y1)))</formula>
    </cfRule>
  </conditionalFormatting>
  <conditionalFormatting sqref="I27">
    <cfRule type="containsText" dxfId="347" priority="73" stopIfTrue="1" operator="containsText" text="*">
      <formula>NOT(ISERROR(SEARCH("*",I27)))</formula>
    </cfRule>
  </conditionalFormatting>
  <conditionalFormatting sqref="C5:G5 I5:N5 C6:E6 G6:N6 C71:N1048576 C59:E59 C70:E70 C60:N69 C1:N4 C7:N58">
    <cfRule type="containsText" dxfId="346" priority="70" operator="containsText" text="*">
      <formula>NOT(ISERROR(SEARCH("*",C1)))</formula>
    </cfRule>
    <cfRule type="containsText" dxfId="345" priority="71" operator="containsText" text="*">
      <formula>NOT(ISERROR(SEARCH("*",C1)))</formula>
    </cfRule>
    <cfRule type="containsText" priority="72" operator="containsText" text="*">
      <formula>NOT(ISERROR(SEARCH("*",C1)))</formula>
    </cfRule>
  </conditionalFormatting>
  <conditionalFormatting sqref="V8:AD8 V19:AD19 V30:AD30 V41:AD41 V63:AD63 S50:AD51 S49:AE49 S28:AD29 S27:AE27 S72:AD1048576 AE71 S17:AD18 S1:AD2 S4:AD7 U3:AD3 S9:AD15 S20:AD26 S31:AD40 S42:AD48 S53:AD62 S64:AD70">
    <cfRule type="containsText" dxfId="344" priority="69" operator="containsText" text="*">
      <formula>NOT(ISERROR(SEARCH("*",S1)))</formula>
    </cfRule>
  </conditionalFormatting>
  <conditionalFormatting sqref="S8:U8">
    <cfRule type="containsText" dxfId="343" priority="66" operator="containsText" text="*">
      <formula>NOT(ISERROR(SEARCH("*",S8)))</formula>
    </cfRule>
    <cfRule type="containsText" dxfId="342" priority="67" operator="containsText" text="*">
      <formula>NOT(ISERROR(SEARCH("*",S8)))</formula>
    </cfRule>
    <cfRule type="containsText" priority="68" operator="containsText" text="*">
      <formula>NOT(ISERROR(SEARCH("*",S8)))</formula>
    </cfRule>
  </conditionalFormatting>
  <conditionalFormatting sqref="S19:U19">
    <cfRule type="containsText" dxfId="341" priority="63" operator="containsText" text="*">
      <formula>NOT(ISERROR(SEARCH("*",S19)))</formula>
    </cfRule>
    <cfRule type="containsText" dxfId="340" priority="64" operator="containsText" text="*">
      <formula>NOT(ISERROR(SEARCH("*",S19)))</formula>
    </cfRule>
    <cfRule type="containsText" priority="65" operator="containsText" text="*">
      <formula>NOT(ISERROR(SEARCH("*",S19)))</formula>
    </cfRule>
  </conditionalFormatting>
  <conditionalFormatting sqref="S30:U30">
    <cfRule type="containsText" dxfId="339" priority="60" operator="containsText" text="*">
      <formula>NOT(ISERROR(SEARCH("*",S30)))</formula>
    </cfRule>
    <cfRule type="containsText" dxfId="338" priority="61" operator="containsText" text="*">
      <formula>NOT(ISERROR(SEARCH("*",S30)))</formula>
    </cfRule>
    <cfRule type="containsText" priority="62" operator="containsText" text="*">
      <formula>NOT(ISERROR(SEARCH("*",S30)))</formula>
    </cfRule>
  </conditionalFormatting>
  <conditionalFormatting sqref="S41:U41">
    <cfRule type="containsText" dxfId="337" priority="57" operator="containsText" text="*">
      <formula>NOT(ISERROR(SEARCH("*",S41)))</formula>
    </cfRule>
    <cfRule type="containsText" dxfId="336" priority="58" operator="containsText" text="*">
      <formula>NOT(ISERROR(SEARCH("*",S41)))</formula>
    </cfRule>
    <cfRule type="containsText" priority="59" operator="containsText" text="*">
      <formula>NOT(ISERROR(SEARCH("*",S41)))</formula>
    </cfRule>
  </conditionalFormatting>
  <conditionalFormatting sqref="S63:U63">
    <cfRule type="containsText" dxfId="335" priority="51" operator="containsText" text="*">
      <formula>NOT(ISERROR(SEARCH("*",S63)))</formula>
    </cfRule>
    <cfRule type="containsText" dxfId="334" priority="52" operator="containsText" text="*">
      <formula>NOT(ISERROR(SEARCH("*",S63)))</formula>
    </cfRule>
    <cfRule type="containsText" priority="53" operator="containsText" text="*">
      <formula>NOT(ISERROR(SEARCH("*",S63)))</formula>
    </cfRule>
  </conditionalFormatting>
  <conditionalFormatting sqref="F59:N59">
    <cfRule type="containsText" dxfId="333" priority="36" operator="containsText" text="*">
      <formula>NOT(ISERROR(SEARCH("*",F59)))</formula>
    </cfRule>
    <cfRule type="containsText" dxfId="332" priority="37" operator="containsText" text="*">
      <formula>NOT(ISERROR(SEARCH("*",F59)))</formula>
    </cfRule>
    <cfRule type="containsText" priority="38" operator="containsText" text="*">
      <formula>NOT(ISERROR(SEARCH("*",F59)))</formula>
    </cfRule>
  </conditionalFormatting>
  <conditionalFormatting sqref="F70:N70">
    <cfRule type="containsText" dxfId="331" priority="33" operator="containsText" text="*">
      <formula>NOT(ISERROR(SEARCH("*",F70)))</formula>
    </cfRule>
    <cfRule type="containsText" dxfId="330" priority="34" operator="containsText" text="*">
      <formula>NOT(ISERROR(SEARCH("*",F70)))</formula>
    </cfRule>
    <cfRule type="containsText" priority="35" operator="containsText" text="*">
      <formula>NOT(ISERROR(SEARCH("*",F70)))</formula>
    </cfRule>
  </conditionalFormatting>
  <conditionalFormatting sqref="V52:AD52">
    <cfRule type="containsText" dxfId="329" priority="7" operator="containsText" text="*">
      <formula>NOT(ISERROR(SEARCH("*",V52)))</formula>
    </cfRule>
  </conditionalFormatting>
  <conditionalFormatting sqref="S52:U52">
    <cfRule type="containsText" dxfId="328" priority="4" operator="containsText" text="*">
      <formula>NOT(ISERROR(SEARCH("*",S52)))</formula>
    </cfRule>
    <cfRule type="containsText" dxfId="327" priority="5" operator="containsText" text="*">
      <formula>NOT(ISERROR(SEARCH("*",S52)))</formula>
    </cfRule>
    <cfRule type="containsText" priority="6" operator="containsText" text="*">
      <formula>NOT(ISERROR(SEARCH("*",S52)))</formula>
    </cfRule>
  </conditionalFormatting>
  <conditionalFormatting sqref="S3:T3">
    <cfRule type="containsText" dxfId="326" priority="1" operator="containsText" text="*">
      <formula>NOT(ISERROR(SEARCH("*",S3)))</formula>
    </cfRule>
    <cfRule type="containsText" dxfId="325" priority="2" operator="containsText" text="*">
      <formula>NOT(ISERROR(SEARCH("*",S3)))</formula>
    </cfRule>
    <cfRule type="containsText" priority="3" operator="containsText" text="*">
      <formula>NOT(ISERROR(SEARCH("*",S3)))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F73"/>
  <sheetViews>
    <sheetView showGridLines="0" topLeftCell="A7" zoomScale="70" zoomScaleNormal="70" workbookViewId="0">
      <selection activeCell="I17" sqref="I17"/>
    </sheetView>
  </sheetViews>
  <sheetFormatPr baseColWidth="10" defaultColWidth="11.42578125" defaultRowHeight="15.75" x14ac:dyDescent="0.25"/>
  <cols>
    <col min="1" max="1" width="4.140625" style="95" customWidth="1"/>
    <col min="2" max="2" width="24.5703125" style="95" customWidth="1"/>
    <col min="3" max="10" width="11.7109375" style="95" customWidth="1"/>
    <col min="11" max="11" width="13.85546875" style="95" customWidth="1"/>
    <col min="12" max="12" width="11.7109375" style="95" customWidth="1"/>
    <col min="13" max="13" width="14.5703125" style="95" customWidth="1"/>
    <col min="14" max="14" width="14" style="95" customWidth="1"/>
    <col min="15" max="15" width="12.85546875" style="95" bestFit="1" customWidth="1"/>
    <col min="16" max="16" width="4.5703125" style="95" customWidth="1"/>
    <col min="17" max="17" width="4.85546875" style="95" customWidth="1"/>
    <col min="18" max="18" width="25" style="95" customWidth="1"/>
    <col min="19" max="26" width="11.42578125" style="95"/>
    <col min="27" max="27" width="16.5703125" style="95" customWidth="1"/>
    <col min="28" max="28" width="11.42578125" style="95"/>
    <col min="29" max="29" width="17.140625" style="95" customWidth="1"/>
    <col min="30" max="30" width="13.42578125" style="95" customWidth="1"/>
    <col min="31" max="31" width="14.42578125" style="95" customWidth="1"/>
    <col min="32" max="16384" width="11.42578125" style="95"/>
  </cols>
  <sheetData>
    <row r="1" spans="2:31" x14ac:dyDescent="0.25">
      <c r="B1" s="145" t="s">
        <v>96</v>
      </c>
      <c r="R1" s="145" t="str">
        <f>+B1</f>
        <v>AUTORIDAD DE FISCALIZACION DE ELECTRICIDAD Y TECNOLOGÍA NUCLEAR (AETN)</v>
      </c>
    </row>
    <row r="2" spans="2:31" x14ac:dyDescent="0.25">
      <c r="B2" s="145" t="s">
        <v>103</v>
      </c>
      <c r="R2" s="145" t="str">
        <f>+B2</f>
        <v>ENDE DELBENI S.A.M. (TOTAL SIN)</v>
      </c>
    </row>
    <row r="3" spans="2:31" x14ac:dyDescent="0.25">
      <c r="B3" s="145" t="str">
        <f>+' TOTAL SEPSA SIN '!B3</f>
        <v>CONSOLIDADO - con IVA</v>
      </c>
      <c r="R3" s="145" t="str">
        <f>+' TOTAL SEPSA SIN '!R3:U3</f>
        <v>CONSOLIDADO - sin IVA</v>
      </c>
    </row>
    <row r="4" spans="2:31" x14ac:dyDescent="0.25">
      <c r="B4" s="145" t="str">
        <f>+' TOTAL SEPSA SIN '!B4</f>
        <v>ESTADÍSTICAS GESTIÓN 2025</v>
      </c>
      <c r="R4" s="145" t="str">
        <f>+B4</f>
        <v>ESTADÍSTICAS GESTIÓN 2025</v>
      </c>
    </row>
    <row r="5" spans="2:31" x14ac:dyDescent="0.25">
      <c r="B5" s="145"/>
    </row>
    <row r="6" spans="2:31" x14ac:dyDescent="0.25">
      <c r="B6" s="145" t="s">
        <v>157</v>
      </c>
      <c r="R6" s="145" t="str">
        <f>+B6</f>
        <v>NÚMERO DE CONSUMIDORES</v>
      </c>
    </row>
    <row r="7" spans="2:31" x14ac:dyDescent="0.25">
      <c r="B7" s="145"/>
      <c r="R7" s="145"/>
    </row>
    <row r="8" spans="2:31" x14ac:dyDescent="0.25">
      <c r="B8" s="182" t="s">
        <v>26</v>
      </c>
      <c r="C8" s="183" t="s">
        <v>2</v>
      </c>
      <c r="D8" s="183" t="s">
        <v>3</v>
      </c>
      <c r="E8" s="183" t="s">
        <v>4</v>
      </c>
      <c r="F8" s="183" t="s">
        <v>5</v>
      </c>
      <c r="G8" s="183" t="s">
        <v>6</v>
      </c>
      <c r="H8" s="183" t="s">
        <v>7</v>
      </c>
      <c r="I8" s="183" t="s">
        <v>8</v>
      </c>
      <c r="J8" s="183" t="s">
        <v>9</v>
      </c>
      <c r="K8" s="183" t="s">
        <v>10</v>
      </c>
      <c r="L8" s="183" t="s">
        <v>11</v>
      </c>
      <c r="M8" s="183" t="s">
        <v>12</v>
      </c>
      <c r="N8" s="183" t="s">
        <v>13</v>
      </c>
      <c r="O8" s="184" t="s">
        <v>15</v>
      </c>
      <c r="P8" s="325"/>
      <c r="Q8" s="325"/>
      <c r="R8" s="182" t="s">
        <v>26</v>
      </c>
      <c r="S8" s="183" t="s">
        <v>2</v>
      </c>
      <c r="T8" s="183" t="s">
        <v>3</v>
      </c>
      <c r="U8" s="183" t="s">
        <v>4</v>
      </c>
      <c r="V8" s="183" t="s">
        <v>5</v>
      </c>
      <c r="W8" s="183" t="s">
        <v>6</v>
      </c>
      <c r="X8" s="183" t="s">
        <v>7</v>
      </c>
      <c r="Y8" s="183" t="s">
        <v>8</v>
      </c>
      <c r="Z8" s="183" t="s">
        <v>9</v>
      </c>
      <c r="AA8" s="183" t="s">
        <v>10</v>
      </c>
      <c r="AB8" s="183" t="s">
        <v>11</v>
      </c>
      <c r="AC8" s="183" t="s">
        <v>12</v>
      </c>
      <c r="AD8" s="183" t="s">
        <v>13</v>
      </c>
      <c r="AE8" s="184" t="s">
        <v>15</v>
      </c>
    </row>
    <row r="9" spans="2:31" s="175" customFormat="1" x14ac:dyDescent="0.25">
      <c r="B9" s="96" t="s">
        <v>102</v>
      </c>
      <c r="C9" s="204">
        <f>+'ENDE DELBENI - Reyes'!C9+'ENDE DELBENI - Rurrenabaque'!C9+'ENDE DELBENI - S.I. Moxos'!C9+'ENDE DELBENI - San Borja'!C9+'ENDE DELBENI - Santa Rosa'!C9+'ENDE DELBENI - Trinidad'!C9+'ENDE DELBENI - Yucumo'!C9</f>
        <v>62320</v>
      </c>
      <c r="D9" s="204">
        <f>+'ENDE DELBENI - Reyes'!D9+'ENDE DELBENI - Rurrenabaque'!D9+'ENDE DELBENI - S.I. Moxos'!D9+'ENDE DELBENI - San Borja'!D9+'ENDE DELBENI - Santa Rosa'!D9+'ENDE DELBENI - Trinidad'!D9+'ENDE DELBENI - Yucumo'!D9</f>
        <v>63043</v>
      </c>
      <c r="E9" s="204">
        <f>+'ENDE DELBENI - Reyes'!E9+'ENDE DELBENI - Rurrenabaque'!E9+'ENDE DELBENI - S.I. Moxos'!E9+'ENDE DELBENI - San Borja'!E9+'ENDE DELBENI - Santa Rosa'!E9+'ENDE DELBENI - Trinidad'!E9+'ENDE DELBENI - Yucumo'!E9</f>
        <v>63075</v>
      </c>
      <c r="F9" s="204">
        <f>+'ENDE DELBENI - Reyes'!F9+'ENDE DELBENI - Rurrenabaque'!F9+'ENDE DELBENI - S.I. Moxos'!F9+'ENDE DELBENI - San Borja'!F9+'ENDE DELBENI - Santa Rosa'!F9+'ENDE DELBENI - Trinidad'!F9+'ENDE DELBENI - Yucumo'!F9</f>
        <v>63065</v>
      </c>
      <c r="G9" s="204">
        <f>+'ENDE DELBENI - Reyes'!G9+'ENDE DELBENI - Rurrenabaque'!G9+'ENDE DELBENI - S.I. Moxos'!G9+'ENDE DELBENI - San Borja'!G9+'ENDE DELBENI - Santa Rosa'!G9+'ENDE DELBENI - Trinidad'!G9+'ENDE DELBENI - Yucumo'!G9</f>
        <v>0</v>
      </c>
      <c r="H9" s="204">
        <f>+'ENDE DELBENI - Reyes'!H9+'ENDE DELBENI - Rurrenabaque'!H9+'ENDE DELBENI - S.I. Moxos'!H9+'ENDE DELBENI - San Borja'!H9+'ENDE DELBENI - Santa Rosa'!H9+'ENDE DELBENI - Trinidad'!H9+'ENDE DELBENI - Yucumo'!H9</f>
        <v>0</v>
      </c>
      <c r="I9" s="204">
        <f>+'ENDE DELBENI - Reyes'!I9+'ENDE DELBENI - Rurrenabaque'!I9+'ENDE DELBENI - S.I. Moxos'!I9+'ENDE DELBENI - San Borja'!I9+'ENDE DELBENI - Santa Rosa'!I9+'ENDE DELBENI - Trinidad'!I9+'ENDE DELBENI - Yucumo'!I9</f>
        <v>0</v>
      </c>
      <c r="J9" s="204">
        <f>+'ENDE DELBENI - Reyes'!J9+'ENDE DELBENI - Rurrenabaque'!J9+'ENDE DELBENI - S.I. Moxos'!J9+'ENDE DELBENI - San Borja'!J9+'ENDE DELBENI - Santa Rosa'!J9+'ENDE DELBENI - Trinidad'!J9+'ENDE DELBENI - Yucumo'!J9</f>
        <v>0</v>
      </c>
      <c r="K9" s="204">
        <f>+'ENDE DELBENI - Reyes'!K9+'ENDE DELBENI - Rurrenabaque'!K9+'ENDE DELBENI - S.I. Moxos'!K9+'ENDE DELBENI - San Borja'!K9+'ENDE DELBENI - Santa Rosa'!K9+'ENDE DELBENI - Trinidad'!K9+'ENDE DELBENI - Yucumo'!K9</f>
        <v>0</v>
      </c>
      <c r="L9" s="204">
        <f>+'ENDE DELBENI - Reyes'!L9+'ENDE DELBENI - Rurrenabaque'!L9+'ENDE DELBENI - S.I. Moxos'!L9+'ENDE DELBENI - San Borja'!L9+'ENDE DELBENI - Santa Rosa'!L9+'ENDE DELBENI - Trinidad'!L9+'ENDE DELBENI - Yucumo'!L9</f>
        <v>0</v>
      </c>
      <c r="M9" s="204">
        <f>+'ENDE DELBENI - Reyes'!M9+'ENDE DELBENI - Rurrenabaque'!M9+'ENDE DELBENI - S.I. Moxos'!M9+'ENDE DELBENI - San Borja'!M9+'ENDE DELBENI - Santa Rosa'!M9+'ENDE DELBENI - Trinidad'!M9+'ENDE DELBENI - Yucumo'!M9</f>
        <v>0</v>
      </c>
      <c r="N9" s="204">
        <f>+'ENDE DELBENI - Reyes'!N9+'ENDE DELBENI - Rurrenabaque'!N9+'ENDE DELBENI - S.I. Moxos'!N9+'ENDE DELBENI - San Borja'!N9+'ENDE DELBENI - Santa Rosa'!N9+'ENDE DELBENI - Trinidad'!N9+'ENDE DELBENI - Yucumo'!N9</f>
        <v>0</v>
      </c>
      <c r="O9" s="205">
        <f t="shared" ref="O9:O14" si="0">+N9</f>
        <v>0</v>
      </c>
      <c r="R9" s="96" t="str">
        <f t="shared" ref="R9:AD14" si="1">+B9</f>
        <v>Domiciliario</v>
      </c>
      <c r="S9" s="204">
        <f t="shared" si="1"/>
        <v>62320</v>
      </c>
      <c r="T9" s="204">
        <f t="shared" si="1"/>
        <v>63043</v>
      </c>
      <c r="U9" s="204">
        <f t="shared" si="1"/>
        <v>63075</v>
      </c>
      <c r="V9" s="204">
        <f t="shared" si="1"/>
        <v>63065</v>
      </c>
      <c r="W9" s="204">
        <f t="shared" si="1"/>
        <v>0</v>
      </c>
      <c r="X9" s="204">
        <f t="shared" si="1"/>
        <v>0</v>
      </c>
      <c r="Y9" s="204">
        <f t="shared" si="1"/>
        <v>0</v>
      </c>
      <c r="Z9" s="204">
        <f t="shared" si="1"/>
        <v>0</v>
      </c>
      <c r="AA9" s="204">
        <f t="shared" si="1"/>
        <v>0</v>
      </c>
      <c r="AB9" s="204">
        <f t="shared" si="1"/>
        <v>0</v>
      </c>
      <c r="AC9" s="204">
        <f t="shared" si="1"/>
        <v>0</v>
      </c>
      <c r="AD9" s="204">
        <f t="shared" si="1"/>
        <v>0</v>
      </c>
      <c r="AE9" s="205">
        <f>+AD9</f>
        <v>0</v>
      </c>
    </row>
    <row r="10" spans="2:31" s="175" customFormat="1" x14ac:dyDescent="0.25">
      <c r="B10" s="96" t="s">
        <v>18</v>
      </c>
      <c r="C10" s="204">
        <f>+'ENDE DELBENI - Reyes'!C10+'ENDE DELBENI - Rurrenabaque'!C10+'ENDE DELBENI - S.I. Moxos'!C10+'ENDE DELBENI - San Borja'!C10+'ENDE DELBENI - Santa Rosa'!C10+'ENDE DELBENI - Trinidad'!C10+'ENDE DELBENI - Yucumo'!C10</f>
        <v>6759</v>
      </c>
      <c r="D10" s="204">
        <f>+'ENDE DELBENI - Reyes'!D10+'ENDE DELBENI - Rurrenabaque'!D10+'ENDE DELBENI - S.I. Moxos'!D10+'ENDE DELBENI - San Borja'!D10+'ENDE DELBENI - Santa Rosa'!D10+'ENDE DELBENI - Trinidad'!D10+'ENDE DELBENI - Yucumo'!D10</f>
        <v>6806</v>
      </c>
      <c r="E10" s="204">
        <f>+'ENDE DELBENI - Reyes'!E10+'ENDE DELBENI - Rurrenabaque'!E10+'ENDE DELBENI - S.I. Moxos'!E10+'ENDE DELBENI - San Borja'!E10+'ENDE DELBENI - Santa Rosa'!E10+'ENDE DELBENI - Trinidad'!E10+'ENDE DELBENI - Yucumo'!E10</f>
        <v>6814</v>
      </c>
      <c r="F10" s="204">
        <f>+'ENDE DELBENI - Reyes'!F10+'ENDE DELBENI - Rurrenabaque'!F10+'ENDE DELBENI - S.I. Moxos'!F10+'ENDE DELBENI - San Borja'!F10+'ENDE DELBENI - Santa Rosa'!F10+'ENDE DELBENI - Trinidad'!F10+'ENDE DELBENI - Yucumo'!F10</f>
        <v>6807</v>
      </c>
      <c r="G10" s="204">
        <f>+'ENDE DELBENI - Reyes'!G10+'ENDE DELBENI - Rurrenabaque'!G10+'ENDE DELBENI - S.I. Moxos'!G10+'ENDE DELBENI - San Borja'!G10+'ENDE DELBENI - Santa Rosa'!G10+'ENDE DELBENI - Trinidad'!G10+'ENDE DELBENI - Yucumo'!G10</f>
        <v>0</v>
      </c>
      <c r="H10" s="204">
        <f>+'ENDE DELBENI - Reyes'!H10+'ENDE DELBENI - Rurrenabaque'!H10+'ENDE DELBENI - S.I. Moxos'!H10+'ENDE DELBENI - San Borja'!H10+'ENDE DELBENI - Santa Rosa'!H10+'ENDE DELBENI - Trinidad'!H10+'ENDE DELBENI - Yucumo'!H10</f>
        <v>0</v>
      </c>
      <c r="I10" s="204">
        <f>+'ENDE DELBENI - Reyes'!I10+'ENDE DELBENI - Rurrenabaque'!I10+'ENDE DELBENI - S.I. Moxos'!I10+'ENDE DELBENI - San Borja'!I10+'ENDE DELBENI - Santa Rosa'!I10+'ENDE DELBENI - Trinidad'!I10+'ENDE DELBENI - Yucumo'!I10</f>
        <v>0</v>
      </c>
      <c r="J10" s="204">
        <f>+'ENDE DELBENI - Reyes'!J10+'ENDE DELBENI - Rurrenabaque'!J10+'ENDE DELBENI - S.I. Moxos'!J10+'ENDE DELBENI - San Borja'!J10+'ENDE DELBENI - Santa Rosa'!J10+'ENDE DELBENI - Trinidad'!J10+'ENDE DELBENI - Yucumo'!J10</f>
        <v>0</v>
      </c>
      <c r="K10" s="204">
        <f>+'ENDE DELBENI - Reyes'!K10+'ENDE DELBENI - Rurrenabaque'!K10+'ENDE DELBENI - S.I. Moxos'!K10+'ENDE DELBENI - San Borja'!K10+'ENDE DELBENI - Santa Rosa'!K10+'ENDE DELBENI - Trinidad'!K10+'ENDE DELBENI - Yucumo'!K10</f>
        <v>0</v>
      </c>
      <c r="L10" s="204">
        <f>+'ENDE DELBENI - Reyes'!L10+'ENDE DELBENI - Rurrenabaque'!L10+'ENDE DELBENI - S.I. Moxos'!L10+'ENDE DELBENI - San Borja'!L10+'ENDE DELBENI - Santa Rosa'!L10+'ENDE DELBENI - Trinidad'!L10+'ENDE DELBENI - Yucumo'!L10</f>
        <v>0</v>
      </c>
      <c r="M10" s="204">
        <f>+'ENDE DELBENI - Reyes'!M10+'ENDE DELBENI - Rurrenabaque'!M10+'ENDE DELBENI - S.I. Moxos'!M10+'ENDE DELBENI - San Borja'!M10+'ENDE DELBENI - Santa Rosa'!M10+'ENDE DELBENI - Trinidad'!M10+'ENDE DELBENI - Yucumo'!M10</f>
        <v>0</v>
      </c>
      <c r="N10" s="204">
        <f>+'ENDE DELBENI - Reyes'!N10+'ENDE DELBENI - Rurrenabaque'!N10+'ENDE DELBENI - S.I. Moxos'!N10+'ENDE DELBENI - San Borja'!N10+'ENDE DELBENI - Santa Rosa'!N10+'ENDE DELBENI - Trinidad'!N10+'ENDE DELBENI - Yucumo'!N10</f>
        <v>0</v>
      </c>
      <c r="O10" s="205">
        <f t="shared" si="0"/>
        <v>0</v>
      </c>
      <c r="R10" s="96" t="str">
        <f t="shared" si="1"/>
        <v>General</v>
      </c>
      <c r="S10" s="204">
        <f t="shared" si="1"/>
        <v>6759</v>
      </c>
      <c r="T10" s="204">
        <f t="shared" si="1"/>
        <v>6806</v>
      </c>
      <c r="U10" s="204">
        <f t="shared" si="1"/>
        <v>6814</v>
      </c>
      <c r="V10" s="204">
        <f t="shared" si="1"/>
        <v>6807</v>
      </c>
      <c r="W10" s="204">
        <f t="shared" si="1"/>
        <v>0</v>
      </c>
      <c r="X10" s="204">
        <f t="shared" si="1"/>
        <v>0</v>
      </c>
      <c r="Y10" s="204">
        <f t="shared" si="1"/>
        <v>0</v>
      </c>
      <c r="Z10" s="204">
        <f t="shared" si="1"/>
        <v>0</v>
      </c>
      <c r="AA10" s="204">
        <f t="shared" si="1"/>
        <v>0</v>
      </c>
      <c r="AB10" s="204">
        <f t="shared" si="1"/>
        <v>0</v>
      </c>
      <c r="AC10" s="204">
        <f t="shared" si="1"/>
        <v>0</v>
      </c>
      <c r="AD10" s="204">
        <f t="shared" si="1"/>
        <v>0</v>
      </c>
      <c r="AE10" s="205">
        <f>+AD10</f>
        <v>0</v>
      </c>
    </row>
    <row r="11" spans="2:31" s="175" customFormat="1" x14ac:dyDescent="0.25">
      <c r="B11" s="96" t="s">
        <v>19</v>
      </c>
      <c r="C11" s="204">
        <f>+'ENDE DELBENI - Reyes'!C11+'ENDE DELBENI - Rurrenabaque'!C11+'ENDE DELBENI - S.I. Moxos'!C11+'ENDE DELBENI - San Borja'!C11+'ENDE DELBENI - Santa Rosa'!C11+'ENDE DELBENI - Trinidad'!C11+'ENDE DELBENI - Yucumo'!C11</f>
        <v>482</v>
      </c>
      <c r="D11" s="204">
        <f>+'ENDE DELBENI - Reyes'!D11+'ENDE DELBENI - Rurrenabaque'!D11+'ENDE DELBENI - S.I. Moxos'!D11+'ENDE DELBENI - San Borja'!D11+'ENDE DELBENI - Santa Rosa'!D11+'ENDE DELBENI - Trinidad'!D11+'ENDE DELBENI - Yucumo'!D11</f>
        <v>486</v>
      </c>
      <c r="E11" s="204">
        <f>+'ENDE DELBENI - Reyes'!E11+'ENDE DELBENI - Rurrenabaque'!E11+'ENDE DELBENI - S.I. Moxos'!E11+'ENDE DELBENI - San Borja'!E11+'ENDE DELBENI - Santa Rosa'!E11+'ENDE DELBENI - Trinidad'!E11+'ENDE DELBENI - Yucumo'!E11</f>
        <v>487</v>
      </c>
      <c r="F11" s="204">
        <f>+'ENDE DELBENI - Reyes'!F11+'ENDE DELBENI - Rurrenabaque'!F11+'ENDE DELBENI - S.I. Moxos'!F11+'ENDE DELBENI - San Borja'!F11+'ENDE DELBENI - Santa Rosa'!F11+'ENDE DELBENI - Trinidad'!F11+'ENDE DELBENI - Yucumo'!F11</f>
        <v>491</v>
      </c>
      <c r="G11" s="204">
        <f>+'ENDE DELBENI - Reyes'!G11+'ENDE DELBENI - Rurrenabaque'!G11+'ENDE DELBENI - S.I. Moxos'!G11+'ENDE DELBENI - San Borja'!G11+'ENDE DELBENI - Santa Rosa'!G11+'ENDE DELBENI - Trinidad'!G11+'ENDE DELBENI - Yucumo'!G11</f>
        <v>0</v>
      </c>
      <c r="H11" s="204">
        <f>+'ENDE DELBENI - Reyes'!H11+'ENDE DELBENI - Rurrenabaque'!H11+'ENDE DELBENI - S.I. Moxos'!H11+'ENDE DELBENI - San Borja'!H11+'ENDE DELBENI - Santa Rosa'!H11+'ENDE DELBENI - Trinidad'!H11+'ENDE DELBENI - Yucumo'!H11</f>
        <v>0</v>
      </c>
      <c r="I11" s="204">
        <f>+'ENDE DELBENI - Reyes'!I11+'ENDE DELBENI - Rurrenabaque'!I11+'ENDE DELBENI - S.I. Moxos'!I11+'ENDE DELBENI - San Borja'!I11+'ENDE DELBENI - Santa Rosa'!I11+'ENDE DELBENI - Trinidad'!I11+'ENDE DELBENI - Yucumo'!I11</f>
        <v>0</v>
      </c>
      <c r="J11" s="204">
        <f>+'ENDE DELBENI - Reyes'!J11+'ENDE DELBENI - Rurrenabaque'!J11+'ENDE DELBENI - S.I. Moxos'!J11+'ENDE DELBENI - San Borja'!J11+'ENDE DELBENI - Santa Rosa'!J11+'ENDE DELBENI - Trinidad'!J11+'ENDE DELBENI - Yucumo'!J11</f>
        <v>0</v>
      </c>
      <c r="K11" s="204">
        <f>+'ENDE DELBENI - Reyes'!K11+'ENDE DELBENI - Rurrenabaque'!K11+'ENDE DELBENI - S.I. Moxos'!K11+'ENDE DELBENI - San Borja'!K11+'ENDE DELBENI - Santa Rosa'!K11+'ENDE DELBENI - Trinidad'!K11+'ENDE DELBENI - Yucumo'!K11</f>
        <v>0</v>
      </c>
      <c r="L11" s="204">
        <f>+'ENDE DELBENI - Reyes'!L11+'ENDE DELBENI - Rurrenabaque'!L11+'ENDE DELBENI - S.I. Moxos'!L11+'ENDE DELBENI - San Borja'!L11+'ENDE DELBENI - Santa Rosa'!L11+'ENDE DELBENI - Trinidad'!L11+'ENDE DELBENI - Yucumo'!L11</f>
        <v>0</v>
      </c>
      <c r="M11" s="204">
        <f>+'ENDE DELBENI - Reyes'!M11+'ENDE DELBENI - Rurrenabaque'!M11+'ENDE DELBENI - S.I. Moxos'!M11+'ENDE DELBENI - San Borja'!M11+'ENDE DELBENI - Santa Rosa'!M11+'ENDE DELBENI - Trinidad'!M11+'ENDE DELBENI - Yucumo'!M11</f>
        <v>0</v>
      </c>
      <c r="N11" s="204">
        <f>+'ENDE DELBENI - Reyes'!N11+'ENDE DELBENI - Rurrenabaque'!N11+'ENDE DELBENI - S.I. Moxos'!N11+'ENDE DELBENI - San Borja'!N11+'ENDE DELBENI - Santa Rosa'!N11+'ENDE DELBENI - Trinidad'!N11+'ENDE DELBENI - Yucumo'!N11</f>
        <v>0</v>
      </c>
      <c r="O11" s="205">
        <f t="shared" si="0"/>
        <v>0</v>
      </c>
      <c r="R11" s="96" t="str">
        <f t="shared" si="1"/>
        <v>Industrial</v>
      </c>
      <c r="S11" s="204">
        <f t="shared" si="1"/>
        <v>482</v>
      </c>
      <c r="T11" s="204">
        <f t="shared" si="1"/>
        <v>486</v>
      </c>
      <c r="U11" s="204">
        <f t="shared" si="1"/>
        <v>487</v>
      </c>
      <c r="V11" s="204">
        <f t="shared" si="1"/>
        <v>491</v>
      </c>
      <c r="W11" s="204">
        <f t="shared" si="1"/>
        <v>0</v>
      </c>
      <c r="X11" s="204">
        <f t="shared" si="1"/>
        <v>0</v>
      </c>
      <c r="Y11" s="204">
        <f t="shared" si="1"/>
        <v>0</v>
      </c>
      <c r="Z11" s="204">
        <f t="shared" si="1"/>
        <v>0</v>
      </c>
      <c r="AA11" s="204">
        <f t="shared" si="1"/>
        <v>0</v>
      </c>
      <c r="AB11" s="204">
        <f t="shared" si="1"/>
        <v>0</v>
      </c>
      <c r="AC11" s="204">
        <f t="shared" si="1"/>
        <v>0</v>
      </c>
      <c r="AD11" s="204">
        <f t="shared" si="1"/>
        <v>0</v>
      </c>
      <c r="AE11" s="205">
        <f>+AD11</f>
        <v>0</v>
      </c>
    </row>
    <row r="12" spans="2:31" s="175" customFormat="1" x14ac:dyDescent="0.25">
      <c r="B12" s="96" t="s">
        <v>91</v>
      </c>
      <c r="C12" s="204">
        <f>+'ENDE DELBENI - Reyes'!C12+'ENDE DELBENI - Rurrenabaque'!C12+'ENDE DELBENI - S.I. Moxos'!C12+'ENDE DELBENI - San Borja'!C12+'ENDE DELBENI - Santa Rosa'!C12+'ENDE DELBENI - Trinidad'!C12+'ENDE DELBENI - Yucumo'!C12</f>
        <v>0</v>
      </c>
      <c r="D12" s="204">
        <f>+'ENDE DELBENI - Reyes'!D12+'ENDE DELBENI - Rurrenabaque'!D12+'ENDE DELBENI - S.I. Moxos'!D12+'ENDE DELBENI - San Borja'!D12+'ENDE DELBENI - Santa Rosa'!D12+'ENDE DELBENI - Trinidad'!D12+'ENDE DELBENI - Yucumo'!D12</f>
        <v>0</v>
      </c>
      <c r="E12" s="204">
        <f>+'ENDE DELBENI - Reyes'!E12+'ENDE DELBENI - Rurrenabaque'!E12+'ENDE DELBENI - S.I. Moxos'!E12+'ENDE DELBENI - San Borja'!E12+'ENDE DELBENI - Santa Rosa'!E12+'ENDE DELBENI - Trinidad'!E12+'ENDE DELBENI - Yucumo'!E12</f>
        <v>0</v>
      </c>
      <c r="F12" s="204">
        <f>+'ENDE DELBENI - Reyes'!F12+'ENDE DELBENI - Rurrenabaque'!F12+'ENDE DELBENI - S.I. Moxos'!F12+'ENDE DELBENI - San Borja'!F12+'ENDE DELBENI - Santa Rosa'!F12+'ENDE DELBENI - Trinidad'!F12+'ENDE DELBENI - Yucumo'!F12</f>
        <v>0</v>
      </c>
      <c r="G12" s="204">
        <f>+'ENDE DELBENI - Reyes'!G12+'ENDE DELBENI - Rurrenabaque'!G12+'ENDE DELBENI - S.I. Moxos'!G12+'ENDE DELBENI - San Borja'!G12+'ENDE DELBENI - Santa Rosa'!G12+'ENDE DELBENI - Trinidad'!G12+'ENDE DELBENI - Yucumo'!G12</f>
        <v>0</v>
      </c>
      <c r="H12" s="204">
        <f>+'ENDE DELBENI - Reyes'!H12+'ENDE DELBENI - Rurrenabaque'!H12+'ENDE DELBENI - S.I. Moxos'!H12+'ENDE DELBENI - San Borja'!H12+'ENDE DELBENI - Santa Rosa'!H12+'ENDE DELBENI - Trinidad'!H12+'ENDE DELBENI - Yucumo'!H12</f>
        <v>0</v>
      </c>
      <c r="I12" s="204">
        <f>+'ENDE DELBENI - Reyes'!I12+'ENDE DELBENI - Rurrenabaque'!I12+'ENDE DELBENI - S.I. Moxos'!I12+'ENDE DELBENI - San Borja'!I12+'ENDE DELBENI - Santa Rosa'!I12+'ENDE DELBENI - Trinidad'!I12+'ENDE DELBENI - Yucumo'!I12</f>
        <v>0</v>
      </c>
      <c r="J12" s="204">
        <f>+'ENDE DELBENI - Reyes'!J12+'ENDE DELBENI - Rurrenabaque'!J12+'ENDE DELBENI - S.I. Moxos'!J12+'ENDE DELBENI - San Borja'!J12+'ENDE DELBENI - Santa Rosa'!J12+'ENDE DELBENI - Trinidad'!J12+'ENDE DELBENI - Yucumo'!J12</f>
        <v>0</v>
      </c>
      <c r="K12" s="204">
        <f>+'ENDE DELBENI - Reyes'!K12+'ENDE DELBENI - Rurrenabaque'!K12+'ENDE DELBENI - S.I. Moxos'!K12+'ENDE DELBENI - San Borja'!K12+'ENDE DELBENI - Santa Rosa'!K12+'ENDE DELBENI - Trinidad'!K12+'ENDE DELBENI - Yucumo'!K12</f>
        <v>0</v>
      </c>
      <c r="L12" s="204">
        <f>+'ENDE DELBENI - Reyes'!L12+'ENDE DELBENI - Rurrenabaque'!L12+'ENDE DELBENI - S.I. Moxos'!L12+'ENDE DELBENI - San Borja'!L12+'ENDE DELBENI - Santa Rosa'!L12+'ENDE DELBENI - Trinidad'!L12+'ENDE DELBENI - Yucumo'!L12</f>
        <v>0</v>
      </c>
      <c r="M12" s="204">
        <f>+'ENDE DELBENI - Reyes'!M12+'ENDE DELBENI - Rurrenabaque'!M12+'ENDE DELBENI - S.I. Moxos'!M12+'ENDE DELBENI - San Borja'!M12+'ENDE DELBENI - Santa Rosa'!M12+'ENDE DELBENI - Trinidad'!M12+'ENDE DELBENI - Yucumo'!M12</f>
        <v>0</v>
      </c>
      <c r="N12" s="204">
        <f>+'ENDE DELBENI - Reyes'!N12+'ENDE DELBENI - Rurrenabaque'!N12+'ENDE DELBENI - S.I. Moxos'!N12+'ENDE DELBENI - San Borja'!N12+'ENDE DELBENI - Santa Rosa'!N12+'ENDE DELBENI - Trinidad'!N12+'ENDE DELBENI - Yucumo'!N12</f>
        <v>0</v>
      </c>
      <c r="O12" s="205">
        <f t="shared" si="0"/>
        <v>0</v>
      </c>
      <c r="R12" s="96" t="str">
        <f t="shared" si="1"/>
        <v>Minería</v>
      </c>
      <c r="S12" s="204">
        <f t="shared" si="1"/>
        <v>0</v>
      </c>
      <c r="T12" s="204">
        <f t="shared" si="1"/>
        <v>0</v>
      </c>
      <c r="U12" s="204">
        <f t="shared" si="1"/>
        <v>0</v>
      </c>
      <c r="V12" s="204">
        <f t="shared" si="1"/>
        <v>0</v>
      </c>
      <c r="W12" s="204">
        <f t="shared" si="1"/>
        <v>0</v>
      </c>
      <c r="X12" s="204">
        <f t="shared" si="1"/>
        <v>0</v>
      </c>
      <c r="Y12" s="204">
        <f t="shared" si="1"/>
        <v>0</v>
      </c>
      <c r="Z12" s="204">
        <f t="shared" si="1"/>
        <v>0</v>
      </c>
      <c r="AA12" s="204">
        <f t="shared" si="1"/>
        <v>0</v>
      </c>
      <c r="AB12" s="204">
        <f t="shared" si="1"/>
        <v>0</v>
      </c>
      <c r="AC12" s="204">
        <f t="shared" si="1"/>
        <v>0</v>
      </c>
      <c r="AD12" s="204">
        <f t="shared" si="1"/>
        <v>0</v>
      </c>
      <c r="AE12" s="205">
        <f t="shared" ref="AE12:AE14" si="2">+AD12</f>
        <v>0</v>
      </c>
    </row>
    <row r="13" spans="2:31" s="175" customFormat="1" x14ac:dyDescent="0.25">
      <c r="B13" s="96" t="s">
        <v>21</v>
      </c>
      <c r="C13" s="204">
        <f>+'ENDE DELBENI - Reyes'!C13+'ENDE DELBENI - Rurrenabaque'!C13+'ENDE DELBENI - S.I. Moxos'!C13+'ENDE DELBENI - San Borja'!C13+'ENDE DELBENI - Santa Rosa'!C13+'ENDE DELBENI - Trinidad'!C13+'ENDE DELBENI - Yucumo'!C13</f>
        <v>352</v>
      </c>
      <c r="D13" s="204">
        <f>+'ENDE DELBENI - Reyes'!D13+'ENDE DELBENI - Rurrenabaque'!D13+'ENDE DELBENI - S.I. Moxos'!D13+'ENDE DELBENI - San Borja'!D13+'ENDE DELBENI - Santa Rosa'!D13+'ENDE DELBENI - Trinidad'!D13+'ENDE DELBENI - Yucumo'!D13</f>
        <v>355</v>
      </c>
      <c r="E13" s="204">
        <f>+'ENDE DELBENI - Reyes'!E13+'ENDE DELBENI - Rurrenabaque'!E13+'ENDE DELBENI - S.I. Moxos'!E13+'ENDE DELBENI - San Borja'!E13+'ENDE DELBENI - Santa Rosa'!E13+'ENDE DELBENI - Trinidad'!E13+'ENDE DELBENI - Yucumo'!E13</f>
        <v>359</v>
      </c>
      <c r="F13" s="204">
        <f>+'ENDE DELBENI - Reyes'!F13+'ENDE DELBENI - Rurrenabaque'!F13+'ENDE DELBENI - S.I. Moxos'!F13+'ENDE DELBENI - San Borja'!F13+'ENDE DELBENI - Santa Rosa'!F13+'ENDE DELBENI - Trinidad'!F13+'ENDE DELBENI - Yucumo'!F13</f>
        <v>360</v>
      </c>
      <c r="G13" s="204">
        <f>+'ENDE DELBENI - Reyes'!G13+'ENDE DELBENI - Rurrenabaque'!G13+'ENDE DELBENI - S.I. Moxos'!G13+'ENDE DELBENI - San Borja'!G13+'ENDE DELBENI - Santa Rosa'!G13+'ENDE DELBENI - Trinidad'!G13+'ENDE DELBENI - Yucumo'!G13</f>
        <v>0</v>
      </c>
      <c r="H13" s="204">
        <f>+'ENDE DELBENI - Reyes'!H13+'ENDE DELBENI - Rurrenabaque'!H13+'ENDE DELBENI - S.I. Moxos'!H13+'ENDE DELBENI - San Borja'!H13+'ENDE DELBENI - Santa Rosa'!H13+'ENDE DELBENI - Trinidad'!H13+'ENDE DELBENI - Yucumo'!H13</f>
        <v>0</v>
      </c>
      <c r="I13" s="204">
        <f>+'ENDE DELBENI - Reyes'!I13+'ENDE DELBENI - Rurrenabaque'!I13+'ENDE DELBENI - S.I. Moxos'!I13+'ENDE DELBENI - San Borja'!I13+'ENDE DELBENI - Santa Rosa'!I13+'ENDE DELBENI - Trinidad'!I13+'ENDE DELBENI - Yucumo'!I13</f>
        <v>0</v>
      </c>
      <c r="J13" s="204">
        <f>+'ENDE DELBENI - Reyes'!J13+'ENDE DELBENI - Rurrenabaque'!J13+'ENDE DELBENI - S.I. Moxos'!J13+'ENDE DELBENI - San Borja'!J13+'ENDE DELBENI - Santa Rosa'!J13+'ENDE DELBENI - Trinidad'!J13+'ENDE DELBENI - Yucumo'!J13</f>
        <v>0</v>
      </c>
      <c r="K13" s="204">
        <f>+'ENDE DELBENI - Reyes'!K13+'ENDE DELBENI - Rurrenabaque'!K13+'ENDE DELBENI - S.I. Moxos'!K13+'ENDE DELBENI - San Borja'!K13+'ENDE DELBENI - Santa Rosa'!K13+'ENDE DELBENI - Trinidad'!K13+'ENDE DELBENI - Yucumo'!K13</f>
        <v>0</v>
      </c>
      <c r="L13" s="204">
        <f>+'ENDE DELBENI - Reyes'!L13+'ENDE DELBENI - Rurrenabaque'!L13+'ENDE DELBENI - S.I. Moxos'!L13+'ENDE DELBENI - San Borja'!L13+'ENDE DELBENI - Santa Rosa'!L13+'ENDE DELBENI - Trinidad'!L13+'ENDE DELBENI - Yucumo'!L13</f>
        <v>0</v>
      </c>
      <c r="M13" s="204">
        <f>+'ENDE DELBENI - Reyes'!M13+'ENDE DELBENI - Rurrenabaque'!M13+'ENDE DELBENI - S.I. Moxos'!M13+'ENDE DELBENI - San Borja'!M13+'ENDE DELBENI - Santa Rosa'!M13+'ENDE DELBENI - Trinidad'!M13+'ENDE DELBENI - Yucumo'!M13</f>
        <v>0</v>
      </c>
      <c r="N13" s="204">
        <f>+'ENDE DELBENI - Reyes'!N13+'ENDE DELBENI - Rurrenabaque'!N13+'ENDE DELBENI - S.I. Moxos'!N13+'ENDE DELBENI - San Borja'!N13+'ENDE DELBENI - Santa Rosa'!N13+'ENDE DELBENI - Trinidad'!N13+'ENDE DELBENI - Yucumo'!N13</f>
        <v>0</v>
      </c>
      <c r="O13" s="205">
        <f t="shared" si="0"/>
        <v>0</v>
      </c>
      <c r="R13" s="96" t="str">
        <f t="shared" si="1"/>
        <v>Alumbrado Público</v>
      </c>
      <c r="S13" s="204">
        <f t="shared" si="1"/>
        <v>352</v>
      </c>
      <c r="T13" s="204">
        <f t="shared" si="1"/>
        <v>355</v>
      </c>
      <c r="U13" s="204">
        <f t="shared" si="1"/>
        <v>359</v>
      </c>
      <c r="V13" s="204">
        <f t="shared" si="1"/>
        <v>360</v>
      </c>
      <c r="W13" s="204">
        <f t="shared" si="1"/>
        <v>0</v>
      </c>
      <c r="X13" s="204">
        <f t="shared" si="1"/>
        <v>0</v>
      </c>
      <c r="Y13" s="204">
        <f t="shared" si="1"/>
        <v>0</v>
      </c>
      <c r="Z13" s="204">
        <f t="shared" si="1"/>
        <v>0</v>
      </c>
      <c r="AA13" s="204">
        <f t="shared" si="1"/>
        <v>0</v>
      </c>
      <c r="AB13" s="204">
        <f t="shared" si="1"/>
        <v>0</v>
      </c>
      <c r="AC13" s="204">
        <f t="shared" si="1"/>
        <v>0</v>
      </c>
      <c r="AD13" s="204">
        <f t="shared" si="1"/>
        <v>0</v>
      </c>
      <c r="AE13" s="205">
        <f t="shared" si="2"/>
        <v>0</v>
      </c>
    </row>
    <row r="14" spans="2:31" s="175" customFormat="1" x14ac:dyDescent="0.25">
      <c r="B14" s="122" t="s">
        <v>22</v>
      </c>
      <c r="C14" s="204">
        <f>+'ENDE DELBENI - Reyes'!C14+'ENDE DELBENI - Rurrenabaque'!C14+'ENDE DELBENI - S.I. Moxos'!C14+'ENDE DELBENI - San Borja'!C14+'ENDE DELBENI - Santa Rosa'!C14+'ENDE DELBENI - Trinidad'!C14+'ENDE DELBENI - Yucumo'!C14</f>
        <v>233</v>
      </c>
      <c r="D14" s="204">
        <f>+'ENDE DELBENI - Reyes'!D14+'ENDE DELBENI - Rurrenabaque'!D14+'ENDE DELBENI - S.I. Moxos'!D14+'ENDE DELBENI - San Borja'!D14+'ENDE DELBENI - Santa Rosa'!D14+'ENDE DELBENI - Trinidad'!D14+'ENDE DELBENI - Yucumo'!D14</f>
        <v>242</v>
      </c>
      <c r="E14" s="204">
        <f>+'ENDE DELBENI - Reyes'!E14+'ENDE DELBENI - Rurrenabaque'!E14+'ENDE DELBENI - S.I. Moxos'!E14+'ENDE DELBENI - San Borja'!E14+'ENDE DELBENI - Santa Rosa'!E14+'ENDE DELBENI - Trinidad'!E14+'ENDE DELBENI - Yucumo'!E14</f>
        <v>241</v>
      </c>
      <c r="F14" s="204">
        <f>+'ENDE DELBENI - Reyes'!F14+'ENDE DELBENI - Rurrenabaque'!F14+'ENDE DELBENI - S.I. Moxos'!F14+'ENDE DELBENI - San Borja'!F14+'ENDE DELBENI - Santa Rosa'!F14+'ENDE DELBENI - Trinidad'!F14+'ENDE DELBENI - Yucumo'!F14</f>
        <v>237</v>
      </c>
      <c r="G14" s="204">
        <f>+'ENDE DELBENI - Reyes'!G14+'ENDE DELBENI - Rurrenabaque'!G14+'ENDE DELBENI - S.I. Moxos'!G14+'ENDE DELBENI - San Borja'!G14+'ENDE DELBENI - Santa Rosa'!G14+'ENDE DELBENI - Trinidad'!G14+'ENDE DELBENI - Yucumo'!G14</f>
        <v>0</v>
      </c>
      <c r="H14" s="204">
        <f>+'ENDE DELBENI - Reyes'!H14+'ENDE DELBENI - Rurrenabaque'!H14+'ENDE DELBENI - S.I. Moxos'!H14+'ENDE DELBENI - San Borja'!H14+'ENDE DELBENI - Santa Rosa'!H14+'ENDE DELBENI - Trinidad'!H14+'ENDE DELBENI - Yucumo'!H14</f>
        <v>0</v>
      </c>
      <c r="I14" s="204">
        <f>+'ENDE DELBENI - Reyes'!I14+'ENDE DELBENI - Rurrenabaque'!I14+'ENDE DELBENI - S.I. Moxos'!I14+'ENDE DELBENI - San Borja'!I14+'ENDE DELBENI - Santa Rosa'!I14+'ENDE DELBENI - Trinidad'!I14+'ENDE DELBENI - Yucumo'!I14</f>
        <v>0</v>
      </c>
      <c r="J14" s="204">
        <f>+'ENDE DELBENI - Reyes'!J14+'ENDE DELBENI - Rurrenabaque'!J14+'ENDE DELBENI - S.I. Moxos'!J14+'ENDE DELBENI - San Borja'!J14+'ENDE DELBENI - Santa Rosa'!J14+'ENDE DELBENI - Trinidad'!J14+'ENDE DELBENI - Yucumo'!J14</f>
        <v>0</v>
      </c>
      <c r="K14" s="204">
        <f>+'ENDE DELBENI - Reyes'!K14+'ENDE DELBENI - Rurrenabaque'!K14+'ENDE DELBENI - S.I. Moxos'!K14+'ENDE DELBENI - San Borja'!K14+'ENDE DELBENI - Santa Rosa'!K14+'ENDE DELBENI - Trinidad'!K14+'ENDE DELBENI - Yucumo'!K14</f>
        <v>0</v>
      </c>
      <c r="L14" s="204">
        <f>+'ENDE DELBENI - Reyes'!L14+'ENDE DELBENI - Rurrenabaque'!L14+'ENDE DELBENI - S.I. Moxos'!L14+'ENDE DELBENI - San Borja'!L14+'ENDE DELBENI - Santa Rosa'!L14+'ENDE DELBENI - Trinidad'!L14+'ENDE DELBENI - Yucumo'!L14</f>
        <v>0</v>
      </c>
      <c r="M14" s="204">
        <f>+'ENDE DELBENI - Reyes'!M14+'ENDE DELBENI - Rurrenabaque'!M14+'ENDE DELBENI - S.I. Moxos'!M14+'ENDE DELBENI - San Borja'!M14+'ENDE DELBENI - Santa Rosa'!M14+'ENDE DELBENI - Trinidad'!M14+'ENDE DELBENI - Yucumo'!M14</f>
        <v>0</v>
      </c>
      <c r="N14" s="204">
        <f>+'ENDE DELBENI - Reyes'!N14+'ENDE DELBENI - Rurrenabaque'!N14+'ENDE DELBENI - S.I. Moxos'!N14+'ENDE DELBENI - San Borja'!N14+'ENDE DELBENI - Santa Rosa'!N14+'ENDE DELBENI - Trinidad'!N14+'ENDE DELBENI - Yucumo'!N14</f>
        <v>0</v>
      </c>
      <c r="O14" s="205">
        <f t="shared" si="0"/>
        <v>0</v>
      </c>
      <c r="R14" s="96" t="str">
        <f t="shared" si="1"/>
        <v>Otros</v>
      </c>
      <c r="S14" s="204">
        <f t="shared" si="1"/>
        <v>233</v>
      </c>
      <c r="T14" s="204">
        <f t="shared" si="1"/>
        <v>242</v>
      </c>
      <c r="U14" s="204">
        <f t="shared" si="1"/>
        <v>241</v>
      </c>
      <c r="V14" s="204">
        <f t="shared" si="1"/>
        <v>237</v>
      </c>
      <c r="W14" s="204">
        <f t="shared" si="1"/>
        <v>0</v>
      </c>
      <c r="X14" s="204">
        <f t="shared" si="1"/>
        <v>0</v>
      </c>
      <c r="Y14" s="204">
        <f t="shared" si="1"/>
        <v>0</v>
      </c>
      <c r="Z14" s="204">
        <f t="shared" si="1"/>
        <v>0</v>
      </c>
      <c r="AA14" s="204">
        <f t="shared" si="1"/>
        <v>0</v>
      </c>
      <c r="AB14" s="204">
        <f t="shared" si="1"/>
        <v>0</v>
      </c>
      <c r="AC14" s="204">
        <f t="shared" si="1"/>
        <v>0</v>
      </c>
      <c r="AD14" s="204">
        <f t="shared" si="1"/>
        <v>0</v>
      </c>
      <c r="AE14" s="205">
        <f t="shared" si="2"/>
        <v>0</v>
      </c>
    </row>
    <row r="15" spans="2:31" s="175" customFormat="1" x14ac:dyDescent="0.25">
      <c r="B15" s="181" t="s">
        <v>14</v>
      </c>
      <c r="C15" s="206">
        <f>SUM(C9:C14)</f>
        <v>70146</v>
      </c>
      <c r="D15" s="206">
        <f>SUM(D9:D14)</f>
        <v>70932</v>
      </c>
      <c r="E15" s="206">
        <f t="shared" ref="E15:N15" si="3">SUM(E9:E14)</f>
        <v>70976</v>
      </c>
      <c r="F15" s="206">
        <f t="shared" si="3"/>
        <v>70960</v>
      </c>
      <c r="G15" s="206">
        <f t="shared" si="3"/>
        <v>0</v>
      </c>
      <c r="H15" s="206">
        <f t="shared" si="3"/>
        <v>0</v>
      </c>
      <c r="I15" s="206">
        <f t="shared" si="3"/>
        <v>0</v>
      </c>
      <c r="J15" s="206">
        <f t="shared" si="3"/>
        <v>0</v>
      </c>
      <c r="K15" s="206">
        <f t="shared" si="3"/>
        <v>0</v>
      </c>
      <c r="L15" s="206">
        <f t="shared" si="3"/>
        <v>0</v>
      </c>
      <c r="M15" s="206">
        <f t="shared" si="3"/>
        <v>0</v>
      </c>
      <c r="N15" s="206">
        <f t="shared" si="3"/>
        <v>0</v>
      </c>
      <c r="O15" s="207">
        <f>+SUM(O9:O14)</f>
        <v>0</v>
      </c>
      <c r="R15" s="181" t="s">
        <v>14</v>
      </c>
      <c r="S15" s="206">
        <f>SUM(S9:S14)</f>
        <v>70146</v>
      </c>
      <c r="T15" s="206">
        <f>SUM(T9:T14)</f>
        <v>70932</v>
      </c>
      <c r="U15" s="206">
        <f t="shared" ref="U15:AD15" si="4">SUM(U9:U14)</f>
        <v>70976</v>
      </c>
      <c r="V15" s="206">
        <f t="shared" si="4"/>
        <v>70960</v>
      </c>
      <c r="W15" s="206">
        <f t="shared" si="4"/>
        <v>0</v>
      </c>
      <c r="X15" s="206">
        <f t="shared" si="4"/>
        <v>0</v>
      </c>
      <c r="Y15" s="206">
        <f t="shared" si="4"/>
        <v>0</v>
      </c>
      <c r="Z15" s="206">
        <f t="shared" si="4"/>
        <v>0</v>
      </c>
      <c r="AA15" s="206">
        <f t="shared" si="4"/>
        <v>0</v>
      </c>
      <c r="AB15" s="206">
        <f t="shared" si="4"/>
        <v>0</v>
      </c>
      <c r="AC15" s="206">
        <f t="shared" si="4"/>
        <v>0</v>
      </c>
      <c r="AD15" s="206">
        <f t="shared" si="4"/>
        <v>0</v>
      </c>
      <c r="AE15" s="207">
        <f>+SUM(AE9:AE14)</f>
        <v>0</v>
      </c>
    </row>
    <row r="16" spans="2:31" x14ac:dyDescent="0.25">
      <c r="C16" s="189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9"/>
    </row>
    <row r="17" spans="2:31" x14ac:dyDescent="0.25">
      <c r="B17" s="145" t="s">
        <v>40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R17" s="145" t="s">
        <v>40</v>
      </c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</row>
    <row r="18" spans="2:31" x14ac:dyDescent="0.25"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</row>
    <row r="19" spans="2:31" x14ac:dyDescent="0.25">
      <c r="B19" s="190" t="s">
        <v>26</v>
      </c>
      <c r="C19" s="183" t="s">
        <v>2</v>
      </c>
      <c r="D19" s="183" t="s">
        <v>3</v>
      </c>
      <c r="E19" s="183" t="s">
        <v>4</v>
      </c>
      <c r="F19" s="183" t="s">
        <v>5</v>
      </c>
      <c r="G19" s="183" t="s">
        <v>6</v>
      </c>
      <c r="H19" s="183" t="s">
        <v>7</v>
      </c>
      <c r="I19" s="183" t="s">
        <v>8</v>
      </c>
      <c r="J19" s="183" t="s">
        <v>9</v>
      </c>
      <c r="K19" s="183" t="s">
        <v>10</v>
      </c>
      <c r="L19" s="183" t="s">
        <v>11</v>
      </c>
      <c r="M19" s="183" t="s">
        <v>12</v>
      </c>
      <c r="N19" s="183" t="s">
        <v>13</v>
      </c>
      <c r="O19" s="184" t="str">
        <f>+O30</f>
        <v xml:space="preserve"> TOTAL </v>
      </c>
      <c r="P19" s="325"/>
      <c r="Q19" s="325"/>
      <c r="R19" s="190" t="s">
        <v>26</v>
      </c>
      <c r="S19" s="183" t="s">
        <v>2</v>
      </c>
      <c r="T19" s="183" t="s">
        <v>3</v>
      </c>
      <c r="U19" s="183" t="s">
        <v>4</v>
      </c>
      <c r="V19" s="183" t="s">
        <v>5</v>
      </c>
      <c r="W19" s="183" t="s">
        <v>6</v>
      </c>
      <c r="X19" s="183" t="s">
        <v>7</v>
      </c>
      <c r="Y19" s="183" t="s">
        <v>8</v>
      </c>
      <c r="Z19" s="183" t="s">
        <v>9</v>
      </c>
      <c r="AA19" s="183" t="s">
        <v>10</v>
      </c>
      <c r="AB19" s="183" t="s">
        <v>11</v>
      </c>
      <c r="AC19" s="183" t="s">
        <v>12</v>
      </c>
      <c r="AD19" s="183" t="s">
        <v>13</v>
      </c>
      <c r="AE19" s="184" t="s">
        <v>24</v>
      </c>
    </row>
    <row r="20" spans="2:31" x14ac:dyDescent="0.25">
      <c r="B20" s="148" t="s">
        <v>102</v>
      </c>
      <c r="C20" s="185">
        <f>+'ENDE DELBENI - Reyes'!C20+'ENDE DELBENI - Rurrenabaque'!C20+'ENDE DELBENI - S.I. Moxos'!C20+'ENDE DELBENI - San Borja'!C20+'ENDE DELBENI - Santa Rosa'!C20+'ENDE DELBENI - Trinidad'!C20+'ENDE DELBENI - Yucumo'!C21</f>
        <v>11208.754999999999</v>
      </c>
      <c r="D20" s="185">
        <f>+'ENDE DELBENI - Reyes'!D20+'ENDE DELBENI - Rurrenabaque'!D20+'ENDE DELBENI - S.I. Moxos'!D20+'ENDE DELBENI - San Borja'!D20+'ENDE DELBENI - Santa Rosa'!D20+'ENDE DELBENI - Trinidad'!D20+'ENDE DELBENI - Yucumo'!D21</f>
        <v>10604.114000000001</v>
      </c>
      <c r="E20" s="185">
        <f>+'ENDE DELBENI - Reyes'!E20+'ENDE DELBENI - Rurrenabaque'!E20+'ENDE DELBENI - S.I. Moxos'!E20+'ENDE DELBENI - San Borja'!E20+'ENDE DELBENI - Santa Rosa'!E20+'ENDE DELBENI - Trinidad'!E20+'ENDE DELBENI - Yucumo'!E21</f>
        <v>9795.7559999999994</v>
      </c>
      <c r="F20" s="185">
        <f>+'ENDE DELBENI - Reyes'!F20+'ENDE DELBENI - Rurrenabaque'!F20+'ENDE DELBENI - S.I. Moxos'!F20+'ENDE DELBENI - San Borja'!F20+'ENDE DELBENI - Santa Rosa'!F20+'ENDE DELBENI - Trinidad'!F20+'ENDE DELBENI - Yucumo'!F21</f>
        <v>9075.8660000000018</v>
      </c>
      <c r="G20" s="185">
        <f>+'ENDE DELBENI - Reyes'!G20+'ENDE DELBENI - Rurrenabaque'!G20+'ENDE DELBENI - S.I. Moxos'!G20+'ENDE DELBENI - San Borja'!G20+'ENDE DELBENI - Santa Rosa'!G20+'ENDE DELBENI - Trinidad'!G20+'ENDE DELBENI - Yucumo'!G21</f>
        <v>0</v>
      </c>
      <c r="H20" s="185">
        <f>+'ENDE DELBENI - Reyes'!H20+'ENDE DELBENI - Rurrenabaque'!H20+'ENDE DELBENI - S.I. Moxos'!H20+'ENDE DELBENI - San Borja'!H20+'ENDE DELBENI - Santa Rosa'!H20+'ENDE DELBENI - Trinidad'!H20+'ENDE DELBENI - Yucumo'!H21</f>
        <v>0</v>
      </c>
      <c r="I20" s="185">
        <f>+'ENDE DELBENI - Reyes'!I20+'ENDE DELBENI - Rurrenabaque'!I20+'ENDE DELBENI - S.I. Moxos'!I20+'ENDE DELBENI - San Borja'!I20+'ENDE DELBENI - Santa Rosa'!I20+'ENDE DELBENI - Trinidad'!I20+'ENDE DELBENI - Yucumo'!I21</f>
        <v>0</v>
      </c>
      <c r="J20" s="185">
        <f>+'ENDE DELBENI - Reyes'!J20+'ENDE DELBENI - Rurrenabaque'!J20+'ENDE DELBENI - S.I. Moxos'!J20+'ENDE DELBENI - San Borja'!J20+'ENDE DELBENI - Santa Rosa'!J20+'ENDE DELBENI - Trinidad'!J20+'ENDE DELBENI - Yucumo'!J21</f>
        <v>0</v>
      </c>
      <c r="K20" s="185">
        <f>+'ENDE DELBENI - Reyes'!K20+'ENDE DELBENI - Rurrenabaque'!K20+'ENDE DELBENI - S.I. Moxos'!K20+'ENDE DELBENI - San Borja'!K20+'ENDE DELBENI - Santa Rosa'!K20+'ENDE DELBENI - Trinidad'!K20+'ENDE DELBENI - Yucumo'!K21</f>
        <v>0</v>
      </c>
      <c r="L20" s="185">
        <f>+'ENDE DELBENI - Reyes'!L20+'ENDE DELBENI - Rurrenabaque'!L20+'ENDE DELBENI - S.I. Moxos'!L20+'ENDE DELBENI - San Borja'!L20+'ENDE DELBENI - Santa Rosa'!L20+'ENDE DELBENI - Trinidad'!L20+'ENDE DELBENI - Yucumo'!L21</f>
        <v>0</v>
      </c>
      <c r="M20" s="185">
        <f>+'ENDE DELBENI - Reyes'!M20+'ENDE DELBENI - Rurrenabaque'!M20+'ENDE DELBENI - S.I. Moxos'!M20+'ENDE DELBENI - San Borja'!M20+'ENDE DELBENI - Santa Rosa'!M20+'ENDE DELBENI - Trinidad'!M20+'ENDE DELBENI - Yucumo'!M21</f>
        <v>0</v>
      </c>
      <c r="N20" s="185">
        <f>+'ENDE DELBENI - Reyes'!N20+'ENDE DELBENI - Rurrenabaque'!N20+'ENDE DELBENI - S.I. Moxos'!N20+'ENDE DELBENI - San Borja'!N20+'ENDE DELBENI - Santa Rosa'!N20+'ENDE DELBENI - Trinidad'!N20+'ENDE DELBENI - Yucumo'!N21</f>
        <v>0</v>
      </c>
      <c r="O20" s="186">
        <f>SUM(C20:N20)</f>
        <v>40684.491000000002</v>
      </c>
      <c r="R20" s="148" t="str">
        <f>+B20</f>
        <v>Domiciliario</v>
      </c>
      <c r="S20" s="185">
        <f>+C20</f>
        <v>11208.754999999999</v>
      </c>
      <c r="T20" s="185">
        <f t="shared" ref="T20:AB25" si="5">+D20</f>
        <v>10604.114000000001</v>
      </c>
      <c r="U20" s="185">
        <f t="shared" si="5"/>
        <v>9795.7559999999994</v>
      </c>
      <c r="V20" s="185">
        <f t="shared" si="5"/>
        <v>9075.8660000000018</v>
      </c>
      <c r="W20" s="185">
        <f t="shared" si="5"/>
        <v>0</v>
      </c>
      <c r="X20" s="185">
        <f t="shared" si="5"/>
        <v>0</v>
      </c>
      <c r="Y20" s="185">
        <f t="shared" si="5"/>
        <v>0</v>
      </c>
      <c r="Z20" s="185">
        <f t="shared" si="5"/>
        <v>0</v>
      </c>
      <c r="AA20" s="185">
        <f t="shared" si="5"/>
        <v>0</v>
      </c>
      <c r="AB20" s="185">
        <f>+L20</f>
        <v>0</v>
      </c>
      <c r="AC20" s="185">
        <f t="shared" ref="AC20:AD25" si="6">+M20</f>
        <v>0</v>
      </c>
      <c r="AD20" s="185">
        <f t="shared" si="6"/>
        <v>0</v>
      </c>
      <c r="AE20" s="186">
        <f>SUM(S20:AD20)</f>
        <v>40684.491000000002</v>
      </c>
    </row>
    <row r="21" spans="2:31" x14ac:dyDescent="0.25">
      <c r="B21" s="148" t="s">
        <v>18</v>
      </c>
      <c r="C21" s="185">
        <f>+'ENDE DELBENI - Reyes'!C21+'ENDE DELBENI - Rurrenabaque'!C21+'ENDE DELBENI - S.I. Moxos'!C21+'ENDE DELBENI - San Borja'!C21+'ENDE DELBENI - Santa Rosa'!C21+'ENDE DELBENI - Trinidad'!C21+'ENDE DELBENI - Yucumo'!C22</f>
        <v>3757.2470000000003</v>
      </c>
      <c r="D21" s="185">
        <f>+'ENDE DELBENI - Reyes'!D21+'ENDE DELBENI - Rurrenabaque'!D21+'ENDE DELBENI - S.I. Moxos'!D21+'ENDE DELBENI - San Borja'!D21+'ENDE DELBENI - Santa Rosa'!D21+'ENDE DELBENI - Trinidad'!D21+'ENDE DELBENI - Yucumo'!D22</f>
        <v>3655.1779999999994</v>
      </c>
      <c r="E21" s="185">
        <f>+'ENDE DELBENI - Reyes'!E21+'ENDE DELBENI - Rurrenabaque'!E21+'ENDE DELBENI - S.I. Moxos'!E21+'ENDE DELBENI - San Borja'!E21+'ENDE DELBENI - Santa Rosa'!E21+'ENDE DELBENI - Trinidad'!E21+'ENDE DELBENI - Yucumo'!E22</f>
        <v>3584.5390000000002</v>
      </c>
      <c r="F21" s="185">
        <f>+'ENDE DELBENI - Reyes'!F21+'ENDE DELBENI - Rurrenabaque'!F21+'ENDE DELBENI - S.I. Moxos'!F21+'ENDE DELBENI - San Borja'!F21+'ENDE DELBENI - Santa Rosa'!F21+'ENDE DELBENI - Trinidad'!F21+'ENDE DELBENI - Yucumo'!F22</f>
        <v>3379.165</v>
      </c>
      <c r="G21" s="185">
        <f>+'ENDE DELBENI - Reyes'!G21+'ENDE DELBENI - Rurrenabaque'!G21+'ENDE DELBENI - S.I. Moxos'!G21+'ENDE DELBENI - San Borja'!G21+'ENDE DELBENI - Santa Rosa'!G21+'ENDE DELBENI - Trinidad'!G21+'ENDE DELBENI - Yucumo'!G22</f>
        <v>0</v>
      </c>
      <c r="H21" s="185">
        <f>+'ENDE DELBENI - Reyes'!H21+'ENDE DELBENI - Rurrenabaque'!H21+'ENDE DELBENI - S.I. Moxos'!H21+'ENDE DELBENI - San Borja'!H21+'ENDE DELBENI - Santa Rosa'!H21+'ENDE DELBENI - Trinidad'!H21+'ENDE DELBENI - Yucumo'!H22</f>
        <v>0</v>
      </c>
      <c r="I21" s="185">
        <f>+'ENDE DELBENI - Reyes'!I21+'ENDE DELBENI - Rurrenabaque'!I21+'ENDE DELBENI - S.I. Moxos'!I21+'ENDE DELBENI - San Borja'!I21+'ENDE DELBENI - Santa Rosa'!I21+'ENDE DELBENI - Trinidad'!I21+'ENDE DELBENI - Yucumo'!I22</f>
        <v>0</v>
      </c>
      <c r="J21" s="185">
        <f>+'ENDE DELBENI - Reyes'!J21+'ENDE DELBENI - Rurrenabaque'!J21+'ENDE DELBENI - S.I. Moxos'!J21+'ENDE DELBENI - San Borja'!J21+'ENDE DELBENI - Santa Rosa'!J21+'ENDE DELBENI - Trinidad'!J21+'ENDE DELBENI - Yucumo'!J22</f>
        <v>0</v>
      </c>
      <c r="K21" s="185">
        <f>+'ENDE DELBENI - Reyes'!K21+'ENDE DELBENI - Rurrenabaque'!K21+'ENDE DELBENI - S.I. Moxos'!K21+'ENDE DELBENI - San Borja'!K21+'ENDE DELBENI - Santa Rosa'!K21+'ENDE DELBENI - Trinidad'!K21+'ENDE DELBENI - Yucumo'!K22</f>
        <v>0</v>
      </c>
      <c r="L21" s="185">
        <f>+'ENDE DELBENI - Reyes'!L21+'ENDE DELBENI - Rurrenabaque'!L21+'ENDE DELBENI - S.I. Moxos'!L21+'ENDE DELBENI - San Borja'!L21+'ENDE DELBENI - Santa Rosa'!L21+'ENDE DELBENI - Trinidad'!L21+'ENDE DELBENI - Yucumo'!L22</f>
        <v>0</v>
      </c>
      <c r="M21" s="185">
        <f>+'ENDE DELBENI - Reyes'!M21+'ENDE DELBENI - Rurrenabaque'!M21+'ENDE DELBENI - S.I. Moxos'!M21+'ENDE DELBENI - San Borja'!M21+'ENDE DELBENI - Santa Rosa'!M21+'ENDE DELBENI - Trinidad'!M21+'ENDE DELBENI - Yucumo'!M22</f>
        <v>0</v>
      </c>
      <c r="N21" s="185">
        <f>+'ENDE DELBENI - Reyes'!N21+'ENDE DELBENI - Rurrenabaque'!N21+'ENDE DELBENI - S.I. Moxos'!N21+'ENDE DELBENI - San Borja'!N21+'ENDE DELBENI - Santa Rosa'!N21+'ENDE DELBENI - Trinidad'!N21+'ENDE DELBENI - Yucumo'!N22</f>
        <v>0</v>
      </c>
      <c r="O21" s="186">
        <f t="shared" ref="O21:O24" si="7">SUM(C21:N21)</f>
        <v>14376.129000000001</v>
      </c>
      <c r="R21" s="148" t="str">
        <f>+B21</f>
        <v>General</v>
      </c>
      <c r="S21" s="185">
        <f>+C21</f>
        <v>3757.2470000000003</v>
      </c>
      <c r="T21" s="185">
        <f t="shared" si="5"/>
        <v>3655.1779999999994</v>
      </c>
      <c r="U21" s="185">
        <f t="shared" si="5"/>
        <v>3584.5390000000002</v>
      </c>
      <c r="V21" s="185">
        <f t="shared" si="5"/>
        <v>3379.165</v>
      </c>
      <c r="W21" s="185">
        <f t="shared" si="5"/>
        <v>0</v>
      </c>
      <c r="X21" s="185">
        <f t="shared" si="5"/>
        <v>0</v>
      </c>
      <c r="Y21" s="185">
        <f t="shared" si="5"/>
        <v>0</v>
      </c>
      <c r="Z21" s="185">
        <f t="shared" si="5"/>
        <v>0</v>
      </c>
      <c r="AA21" s="185">
        <f t="shared" si="5"/>
        <v>0</v>
      </c>
      <c r="AB21" s="185">
        <f t="shared" si="5"/>
        <v>0</v>
      </c>
      <c r="AC21" s="185">
        <f t="shared" si="6"/>
        <v>0</v>
      </c>
      <c r="AD21" s="185">
        <f t="shared" si="6"/>
        <v>0</v>
      </c>
      <c r="AE21" s="186">
        <f t="shared" ref="AE21:AE24" si="8">SUM(S21:AD21)</f>
        <v>14376.129000000001</v>
      </c>
    </row>
    <row r="22" spans="2:31" x14ac:dyDescent="0.25">
      <c r="B22" s="148" t="s">
        <v>19</v>
      </c>
      <c r="C22" s="185">
        <f>+'ENDE DELBENI - Reyes'!C22+'ENDE DELBENI - Rurrenabaque'!C22+'ENDE DELBENI - S.I. Moxos'!C22+'ENDE DELBENI - San Borja'!C22+'ENDE DELBENI - Santa Rosa'!C22+'ENDE DELBENI - Trinidad'!C22+'ENDE DELBENI - Yucumo'!C23</f>
        <v>1036.902</v>
      </c>
      <c r="D22" s="185">
        <f>+'ENDE DELBENI - Reyes'!D22+'ENDE DELBENI - Rurrenabaque'!D22+'ENDE DELBENI - S.I. Moxos'!D22+'ENDE DELBENI - San Borja'!D22+'ENDE DELBENI - Santa Rosa'!D22+'ENDE DELBENI - Trinidad'!D22+'ENDE DELBENI - Yucumo'!D23</f>
        <v>1149.6120000000001</v>
      </c>
      <c r="E22" s="185">
        <f>+'ENDE DELBENI - Reyes'!E22+'ENDE DELBENI - Rurrenabaque'!E22+'ENDE DELBENI - S.I. Moxos'!E22+'ENDE DELBENI - San Borja'!E22+'ENDE DELBENI - Santa Rosa'!E22+'ENDE DELBENI - Trinidad'!E22+'ENDE DELBENI - Yucumo'!E23</f>
        <v>1060.2190000000001</v>
      </c>
      <c r="F22" s="185">
        <f>+'ENDE DELBENI - Reyes'!F22+'ENDE DELBENI - Rurrenabaque'!F22+'ENDE DELBENI - S.I. Moxos'!F22+'ENDE DELBENI - San Borja'!F22+'ENDE DELBENI - Santa Rosa'!F22+'ENDE DELBENI - Trinidad'!F22+'ENDE DELBENI - Yucumo'!F23</f>
        <v>993.28000000000009</v>
      </c>
      <c r="G22" s="185">
        <f>+'ENDE DELBENI - Reyes'!G22+'ENDE DELBENI - Rurrenabaque'!G22+'ENDE DELBENI - S.I. Moxos'!G22+'ENDE DELBENI - San Borja'!G22+'ENDE DELBENI - Santa Rosa'!G22+'ENDE DELBENI - Trinidad'!G22+'ENDE DELBENI - Yucumo'!G23</f>
        <v>0</v>
      </c>
      <c r="H22" s="185">
        <f>+'ENDE DELBENI - Reyes'!H22+'ENDE DELBENI - Rurrenabaque'!H22+'ENDE DELBENI - S.I. Moxos'!H22+'ENDE DELBENI - San Borja'!H22+'ENDE DELBENI - Santa Rosa'!H22+'ENDE DELBENI - Trinidad'!H22+'ENDE DELBENI - Yucumo'!H23</f>
        <v>0</v>
      </c>
      <c r="I22" s="185">
        <f>+'ENDE DELBENI - Reyes'!I22+'ENDE DELBENI - Rurrenabaque'!I22+'ENDE DELBENI - S.I. Moxos'!I22+'ENDE DELBENI - San Borja'!I22+'ENDE DELBENI - Santa Rosa'!I22+'ENDE DELBENI - Trinidad'!I22+'ENDE DELBENI - Yucumo'!I23</f>
        <v>0</v>
      </c>
      <c r="J22" s="185">
        <f>+'ENDE DELBENI - Reyes'!J22+'ENDE DELBENI - Rurrenabaque'!J22+'ENDE DELBENI - S.I. Moxos'!J22+'ENDE DELBENI - San Borja'!J22+'ENDE DELBENI - Santa Rosa'!J22+'ENDE DELBENI - Trinidad'!J22+'ENDE DELBENI - Yucumo'!J23</f>
        <v>0</v>
      </c>
      <c r="K22" s="185">
        <f>+'ENDE DELBENI - Reyes'!K22+'ENDE DELBENI - Rurrenabaque'!K22+'ENDE DELBENI - S.I. Moxos'!K22+'ENDE DELBENI - San Borja'!K22+'ENDE DELBENI - Santa Rosa'!K22+'ENDE DELBENI - Trinidad'!K22+'ENDE DELBENI - Yucumo'!K23</f>
        <v>0</v>
      </c>
      <c r="L22" s="185">
        <f>+'ENDE DELBENI - Reyes'!L22+'ENDE DELBENI - Rurrenabaque'!L22+'ENDE DELBENI - S.I. Moxos'!L22+'ENDE DELBENI - San Borja'!L22+'ENDE DELBENI - Santa Rosa'!L22+'ENDE DELBENI - Trinidad'!L22+'ENDE DELBENI - Yucumo'!L23</f>
        <v>0</v>
      </c>
      <c r="M22" s="185">
        <f>+'ENDE DELBENI - Reyes'!M22+'ENDE DELBENI - Rurrenabaque'!M22+'ENDE DELBENI - S.I. Moxos'!M22+'ENDE DELBENI - San Borja'!M22+'ENDE DELBENI - Santa Rosa'!M22+'ENDE DELBENI - Trinidad'!M22+'ENDE DELBENI - Yucumo'!M23</f>
        <v>0</v>
      </c>
      <c r="N22" s="185">
        <f>+'ENDE DELBENI - Reyes'!N22+'ENDE DELBENI - Rurrenabaque'!N22+'ENDE DELBENI - S.I. Moxos'!N22+'ENDE DELBENI - San Borja'!N22+'ENDE DELBENI - Santa Rosa'!N22+'ENDE DELBENI - Trinidad'!N22+'ENDE DELBENI - Yucumo'!N23</f>
        <v>0</v>
      </c>
      <c r="O22" s="186">
        <f t="shared" si="7"/>
        <v>4240.0129999999999</v>
      </c>
      <c r="R22" s="148" t="str">
        <f t="shared" ref="R22:R25" si="9">+B22</f>
        <v>Industrial</v>
      </c>
      <c r="S22" s="185">
        <f>+C22</f>
        <v>1036.902</v>
      </c>
      <c r="T22" s="185">
        <f t="shared" si="5"/>
        <v>1149.6120000000001</v>
      </c>
      <c r="U22" s="185">
        <f t="shared" si="5"/>
        <v>1060.2190000000001</v>
      </c>
      <c r="V22" s="185">
        <f t="shared" si="5"/>
        <v>993.28000000000009</v>
      </c>
      <c r="W22" s="185">
        <f t="shared" si="5"/>
        <v>0</v>
      </c>
      <c r="X22" s="185">
        <f t="shared" si="5"/>
        <v>0</v>
      </c>
      <c r="Y22" s="185">
        <f t="shared" si="5"/>
        <v>0</v>
      </c>
      <c r="Z22" s="185">
        <f t="shared" si="5"/>
        <v>0</v>
      </c>
      <c r="AA22" s="185">
        <f t="shared" si="5"/>
        <v>0</v>
      </c>
      <c r="AB22" s="185">
        <f t="shared" si="5"/>
        <v>0</v>
      </c>
      <c r="AC22" s="185">
        <f t="shared" si="6"/>
        <v>0</v>
      </c>
      <c r="AD22" s="185">
        <f t="shared" si="6"/>
        <v>0</v>
      </c>
      <c r="AE22" s="186">
        <f t="shared" si="8"/>
        <v>4240.0129999999999</v>
      </c>
    </row>
    <row r="23" spans="2:31" x14ac:dyDescent="0.25">
      <c r="B23" s="148" t="s">
        <v>91</v>
      </c>
      <c r="C23" s="185">
        <f>+'ENDE DELBENI - Reyes'!C23+'ENDE DELBENI - Rurrenabaque'!C23+'ENDE DELBENI - S.I. Moxos'!C23+'ENDE DELBENI - San Borja'!C23+'ENDE DELBENI - Santa Rosa'!C23+'ENDE DELBENI - Trinidad'!C23+'ENDE DELBENI - Yucumo'!C24</f>
        <v>0</v>
      </c>
      <c r="D23" s="185">
        <f>+'ENDE DELBENI - Reyes'!D23+'ENDE DELBENI - Rurrenabaque'!D23+'ENDE DELBENI - S.I. Moxos'!D23+'ENDE DELBENI - San Borja'!D23+'ENDE DELBENI - Santa Rosa'!D23+'ENDE DELBENI - Trinidad'!D23+'ENDE DELBENI - Yucumo'!D24</f>
        <v>0</v>
      </c>
      <c r="E23" s="185">
        <f>+'ENDE DELBENI - Reyes'!E23+'ENDE DELBENI - Rurrenabaque'!E23+'ENDE DELBENI - S.I. Moxos'!E23+'ENDE DELBENI - San Borja'!E23+'ENDE DELBENI - Santa Rosa'!E23+'ENDE DELBENI - Trinidad'!E23+'ENDE DELBENI - Yucumo'!E24</f>
        <v>0</v>
      </c>
      <c r="F23" s="185">
        <f>+'ENDE DELBENI - Reyes'!F23+'ENDE DELBENI - Rurrenabaque'!F23+'ENDE DELBENI - S.I. Moxos'!F23+'ENDE DELBENI - San Borja'!F23+'ENDE DELBENI - Santa Rosa'!F23+'ENDE DELBENI - Trinidad'!F23+'ENDE DELBENI - Yucumo'!F24</f>
        <v>0</v>
      </c>
      <c r="G23" s="185">
        <f>+'ENDE DELBENI - Reyes'!G23+'ENDE DELBENI - Rurrenabaque'!G23+'ENDE DELBENI - S.I. Moxos'!G23+'ENDE DELBENI - San Borja'!G23+'ENDE DELBENI - Santa Rosa'!G23+'ENDE DELBENI - Trinidad'!G23+'ENDE DELBENI - Yucumo'!G24</f>
        <v>0</v>
      </c>
      <c r="H23" s="185">
        <f>+'ENDE DELBENI - Reyes'!H23+'ENDE DELBENI - Rurrenabaque'!H23+'ENDE DELBENI - S.I. Moxos'!H23+'ENDE DELBENI - San Borja'!H23+'ENDE DELBENI - Santa Rosa'!H23+'ENDE DELBENI - Trinidad'!H23+'ENDE DELBENI - Yucumo'!H24</f>
        <v>0</v>
      </c>
      <c r="I23" s="185">
        <f>+'ENDE DELBENI - Reyes'!I23+'ENDE DELBENI - Rurrenabaque'!I23+'ENDE DELBENI - S.I. Moxos'!I23+'ENDE DELBENI - San Borja'!I23+'ENDE DELBENI - Santa Rosa'!I23+'ENDE DELBENI - Trinidad'!I23+'ENDE DELBENI - Yucumo'!I24</f>
        <v>0</v>
      </c>
      <c r="J23" s="185">
        <f>+'ENDE DELBENI - Reyes'!J23+'ENDE DELBENI - Rurrenabaque'!J23+'ENDE DELBENI - S.I. Moxos'!J23+'ENDE DELBENI - San Borja'!J23+'ENDE DELBENI - Santa Rosa'!J23+'ENDE DELBENI - Trinidad'!J23+'ENDE DELBENI - Yucumo'!J24</f>
        <v>0</v>
      </c>
      <c r="K23" s="185">
        <f>+'ENDE DELBENI - Reyes'!K23+'ENDE DELBENI - Rurrenabaque'!K23+'ENDE DELBENI - S.I. Moxos'!K23+'ENDE DELBENI - San Borja'!K23+'ENDE DELBENI - Santa Rosa'!K23+'ENDE DELBENI - Trinidad'!K23+'ENDE DELBENI - Yucumo'!K24</f>
        <v>0</v>
      </c>
      <c r="L23" s="185">
        <f>+'ENDE DELBENI - Reyes'!L23+'ENDE DELBENI - Rurrenabaque'!L23+'ENDE DELBENI - S.I. Moxos'!L23+'ENDE DELBENI - San Borja'!L23+'ENDE DELBENI - Santa Rosa'!L23+'ENDE DELBENI - Trinidad'!L23+'ENDE DELBENI - Yucumo'!L24</f>
        <v>0</v>
      </c>
      <c r="M23" s="185">
        <f>+'ENDE DELBENI - Reyes'!M23+'ENDE DELBENI - Rurrenabaque'!M23+'ENDE DELBENI - S.I. Moxos'!M23+'ENDE DELBENI - San Borja'!M23+'ENDE DELBENI - Santa Rosa'!M23+'ENDE DELBENI - Trinidad'!M23+'ENDE DELBENI - Yucumo'!M24</f>
        <v>0</v>
      </c>
      <c r="N23" s="185">
        <f>+'ENDE DELBENI - Reyes'!N23+'ENDE DELBENI - Rurrenabaque'!N23+'ENDE DELBENI - S.I. Moxos'!N23+'ENDE DELBENI - San Borja'!N23+'ENDE DELBENI - Santa Rosa'!N23+'ENDE DELBENI - Trinidad'!N23+'ENDE DELBENI - Yucumo'!N24</f>
        <v>0</v>
      </c>
      <c r="O23" s="186">
        <f t="shared" si="7"/>
        <v>0</v>
      </c>
      <c r="R23" s="148" t="str">
        <f t="shared" si="9"/>
        <v>Minería</v>
      </c>
      <c r="S23" s="185">
        <f>+C23</f>
        <v>0</v>
      </c>
      <c r="T23" s="185">
        <f t="shared" si="5"/>
        <v>0</v>
      </c>
      <c r="U23" s="185">
        <f t="shared" si="5"/>
        <v>0</v>
      </c>
      <c r="V23" s="185">
        <f t="shared" si="5"/>
        <v>0</v>
      </c>
      <c r="W23" s="185">
        <f t="shared" si="5"/>
        <v>0</v>
      </c>
      <c r="X23" s="185">
        <f t="shared" si="5"/>
        <v>0</v>
      </c>
      <c r="Y23" s="185">
        <f t="shared" si="5"/>
        <v>0</v>
      </c>
      <c r="Z23" s="185">
        <f t="shared" si="5"/>
        <v>0</v>
      </c>
      <c r="AA23" s="185">
        <f t="shared" si="5"/>
        <v>0</v>
      </c>
      <c r="AB23" s="185">
        <f t="shared" si="5"/>
        <v>0</v>
      </c>
      <c r="AC23" s="185">
        <f t="shared" si="6"/>
        <v>0</v>
      </c>
      <c r="AD23" s="185">
        <f t="shared" si="6"/>
        <v>0</v>
      </c>
      <c r="AE23" s="186">
        <f t="shared" si="8"/>
        <v>0</v>
      </c>
    </row>
    <row r="24" spans="2:31" x14ac:dyDescent="0.25">
      <c r="B24" s="148" t="s">
        <v>21</v>
      </c>
      <c r="C24" s="185">
        <f>+'ENDE DELBENI - Reyes'!C24+'ENDE DELBENI - Rurrenabaque'!C24+'ENDE DELBENI - S.I. Moxos'!C24+'ENDE DELBENI - San Borja'!C24+'ENDE DELBENI - Santa Rosa'!C24+'ENDE DELBENI - Trinidad'!C24+'ENDE DELBENI - Yucumo'!C25</f>
        <v>790.04299999999989</v>
      </c>
      <c r="D24" s="185">
        <f>+'ENDE DELBENI - Reyes'!D24+'ENDE DELBENI - Rurrenabaque'!D24+'ENDE DELBENI - S.I. Moxos'!D24+'ENDE DELBENI - San Borja'!D24+'ENDE DELBENI - Santa Rosa'!D24+'ENDE DELBENI - Trinidad'!D24+'ENDE DELBENI - Yucumo'!D25</f>
        <v>834.06000000000017</v>
      </c>
      <c r="E24" s="185">
        <f>+'ENDE DELBENI - Reyes'!E24+'ENDE DELBENI - Rurrenabaque'!E24+'ENDE DELBENI - S.I. Moxos'!E24+'ENDE DELBENI - San Borja'!E24+'ENDE DELBENI - Santa Rosa'!E24+'ENDE DELBENI - Trinidad'!E24+'ENDE DELBENI - Yucumo'!E25</f>
        <v>839.45999999999981</v>
      </c>
      <c r="F24" s="185">
        <f>+'ENDE DELBENI - Reyes'!F24+'ENDE DELBENI - Rurrenabaque'!F24+'ENDE DELBENI - S.I. Moxos'!F24+'ENDE DELBENI - San Borja'!F24+'ENDE DELBENI - Santa Rosa'!F24+'ENDE DELBENI - Trinidad'!F24+'ENDE DELBENI - Yucumo'!F25</f>
        <v>826.67699999999991</v>
      </c>
      <c r="G24" s="185">
        <f>+'ENDE DELBENI - Reyes'!G24+'ENDE DELBENI - Rurrenabaque'!G24+'ENDE DELBENI - S.I. Moxos'!G24+'ENDE DELBENI - San Borja'!G24+'ENDE DELBENI - Santa Rosa'!G24+'ENDE DELBENI - Trinidad'!G24+'ENDE DELBENI - Yucumo'!G25</f>
        <v>0</v>
      </c>
      <c r="H24" s="185">
        <f>+'ENDE DELBENI - Reyes'!H24+'ENDE DELBENI - Rurrenabaque'!H24+'ENDE DELBENI - S.I. Moxos'!H24+'ENDE DELBENI - San Borja'!H24+'ENDE DELBENI - Santa Rosa'!H24+'ENDE DELBENI - Trinidad'!H24+'ENDE DELBENI - Yucumo'!H25</f>
        <v>0</v>
      </c>
      <c r="I24" s="185">
        <f>+'ENDE DELBENI - Reyes'!I24+'ENDE DELBENI - Rurrenabaque'!I24+'ENDE DELBENI - S.I. Moxos'!I24+'ENDE DELBENI - San Borja'!I24+'ENDE DELBENI - Santa Rosa'!I24+'ENDE DELBENI - Trinidad'!I24+'ENDE DELBENI - Yucumo'!I25</f>
        <v>0</v>
      </c>
      <c r="J24" s="185">
        <f>+'ENDE DELBENI - Reyes'!J24+'ENDE DELBENI - Rurrenabaque'!J24+'ENDE DELBENI - S.I. Moxos'!J24+'ENDE DELBENI - San Borja'!J24+'ENDE DELBENI - Santa Rosa'!J24+'ENDE DELBENI - Trinidad'!J24+'ENDE DELBENI - Yucumo'!J25</f>
        <v>0</v>
      </c>
      <c r="K24" s="185">
        <f>+'ENDE DELBENI - Reyes'!K24+'ENDE DELBENI - Rurrenabaque'!K24+'ENDE DELBENI - S.I. Moxos'!K24+'ENDE DELBENI - San Borja'!K24+'ENDE DELBENI - Santa Rosa'!K24+'ENDE DELBENI - Trinidad'!K24+'ENDE DELBENI - Yucumo'!K25</f>
        <v>0</v>
      </c>
      <c r="L24" s="185">
        <f>+'ENDE DELBENI - Reyes'!L24+'ENDE DELBENI - Rurrenabaque'!L24+'ENDE DELBENI - S.I. Moxos'!L24+'ENDE DELBENI - San Borja'!L24+'ENDE DELBENI - Santa Rosa'!L24+'ENDE DELBENI - Trinidad'!L24+'ENDE DELBENI - Yucumo'!L25</f>
        <v>0</v>
      </c>
      <c r="M24" s="185">
        <f>+'ENDE DELBENI - Reyes'!M24+'ENDE DELBENI - Rurrenabaque'!M24+'ENDE DELBENI - S.I. Moxos'!M24+'ENDE DELBENI - San Borja'!M24+'ENDE DELBENI - Santa Rosa'!M24+'ENDE DELBENI - Trinidad'!M24+'ENDE DELBENI - Yucumo'!M25</f>
        <v>0</v>
      </c>
      <c r="N24" s="185">
        <f>+'ENDE DELBENI - Reyes'!N24+'ENDE DELBENI - Rurrenabaque'!N24+'ENDE DELBENI - S.I. Moxos'!N24+'ENDE DELBENI - San Borja'!N24+'ENDE DELBENI - Santa Rosa'!N24+'ENDE DELBENI - Trinidad'!N24+'ENDE DELBENI - Yucumo'!N25</f>
        <v>0</v>
      </c>
      <c r="O24" s="186">
        <f t="shared" si="7"/>
        <v>3290.24</v>
      </c>
      <c r="R24" s="148" t="str">
        <f t="shared" si="9"/>
        <v>Alumbrado Público</v>
      </c>
      <c r="S24" s="185">
        <f>+C24</f>
        <v>790.04299999999989</v>
      </c>
      <c r="T24" s="185">
        <f t="shared" si="5"/>
        <v>834.06000000000017</v>
      </c>
      <c r="U24" s="185">
        <f t="shared" si="5"/>
        <v>839.45999999999981</v>
      </c>
      <c r="V24" s="185">
        <f t="shared" si="5"/>
        <v>826.67699999999991</v>
      </c>
      <c r="W24" s="185">
        <f t="shared" si="5"/>
        <v>0</v>
      </c>
      <c r="X24" s="185">
        <f t="shared" si="5"/>
        <v>0</v>
      </c>
      <c r="Y24" s="185">
        <f t="shared" si="5"/>
        <v>0</v>
      </c>
      <c r="Z24" s="185">
        <f t="shared" si="5"/>
        <v>0</v>
      </c>
      <c r="AA24" s="185">
        <f t="shared" si="5"/>
        <v>0</v>
      </c>
      <c r="AB24" s="185">
        <f t="shared" si="5"/>
        <v>0</v>
      </c>
      <c r="AC24" s="185">
        <f t="shared" si="6"/>
        <v>0</v>
      </c>
      <c r="AD24" s="185">
        <f t="shared" si="6"/>
        <v>0</v>
      </c>
      <c r="AE24" s="186">
        <f t="shared" si="8"/>
        <v>3290.24</v>
      </c>
    </row>
    <row r="25" spans="2:31" x14ac:dyDescent="0.25">
      <c r="B25" s="164" t="s">
        <v>22</v>
      </c>
      <c r="C25" s="185">
        <f>+'ENDE DELBENI - Reyes'!C25+'ENDE DELBENI - Rurrenabaque'!C25+'ENDE DELBENI - S.I. Moxos'!C25+'ENDE DELBENI - San Borja'!C25+'ENDE DELBENI - Santa Rosa'!C25+'ENDE DELBENI - Trinidad'!C25+'ENDE DELBENI - Yucumo'!C26</f>
        <v>353.89600000000007</v>
      </c>
      <c r="D25" s="185">
        <f>+'ENDE DELBENI - Reyes'!D25+'ENDE DELBENI - Rurrenabaque'!D25+'ENDE DELBENI - S.I. Moxos'!D25+'ENDE DELBENI - San Borja'!D25+'ENDE DELBENI - Santa Rosa'!D25+'ENDE DELBENI - Trinidad'!D25+'ENDE DELBENI - Yucumo'!D26</f>
        <v>335.94400000000002</v>
      </c>
      <c r="E25" s="185">
        <f>+'ENDE DELBENI - Reyes'!E25+'ENDE DELBENI - Rurrenabaque'!E25+'ENDE DELBENI - S.I. Moxos'!E25+'ENDE DELBENI - San Borja'!E25+'ENDE DELBENI - Santa Rosa'!E25+'ENDE DELBENI - Trinidad'!E25+'ENDE DELBENI - Yucumo'!E26</f>
        <v>329.916</v>
      </c>
      <c r="F25" s="185">
        <f>+'ENDE DELBENI - Reyes'!F25+'ENDE DELBENI - Rurrenabaque'!F25+'ENDE DELBENI - S.I. Moxos'!F25+'ENDE DELBENI - San Borja'!F25+'ENDE DELBENI - Santa Rosa'!F25+'ENDE DELBENI - Trinidad'!F25+'ENDE DELBENI - Yucumo'!F26</f>
        <v>316.36099999999999</v>
      </c>
      <c r="G25" s="185">
        <f>+'ENDE DELBENI - Reyes'!G25+'ENDE DELBENI - Rurrenabaque'!G25+'ENDE DELBENI - S.I. Moxos'!G25+'ENDE DELBENI - San Borja'!G25+'ENDE DELBENI - Santa Rosa'!G25+'ENDE DELBENI - Trinidad'!G25+'ENDE DELBENI - Yucumo'!G26</f>
        <v>0</v>
      </c>
      <c r="H25" s="185">
        <f>+'ENDE DELBENI - Reyes'!H25+'ENDE DELBENI - Rurrenabaque'!H25+'ENDE DELBENI - S.I. Moxos'!H25+'ENDE DELBENI - San Borja'!H25+'ENDE DELBENI - Santa Rosa'!H25+'ENDE DELBENI - Trinidad'!H25+'ENDE DELBENI - Yucumo'!H26</f>
        <v>0</v>
      </c>
      <c r="I25" s="185">
        <f>+'ENDE DELBENI - Reyes'!I25+'ENDE DELBENI - Rurrenabaque'!I25+'ENDE DELBENI - S.I. Moxos'!I25+'ENDE DELBENI - San Borja'!I25+'ENDE DELBENI - Santa Rosa'!I25+'ENDE DELBENI - Trinidad'!I25+'ENDE DELBENI - Yucumo'!I26</f>
        <v>0</v>
      </c>
      <c r="J25" s="185">
        <f>+'ENDE DELBENI - Reyes'!J25+'ENDE DELBENI - Rurrenabaque'!J25+'ENDE DELBENI - S.I. Moxos'!J25+'ENDE DELBENI - San Borja'!J25+'ENDE DELBENI - Santa Rosa'!J25+'ENDE DELBENI - Trinidad'!J25+'ENDE DELBENI - Yucumo'!J26</f>
        <v>0</v>
      </c>
      <c r="K25" s="185">
        <f>+'ENDE DELBENI - Reyes'!K25+'ENDE DELBENI - Rurrenabaque'!K25+'ENDE DELBENI - S.I. Moxos'!K25+'ENDE DELBENI - San Borja'!K25+'ENDE DELBENI - Santa Rosa'!K25+'ENDE DELBENI - Trinidad'!K25+'ENDE DELBENI - Yucumo'!K26</f>
        <v>0</v>
      </c>
      <c r="L25" s="185">
        <f>+'ENDE DELBENI - Reyes'!L25+'ENDE DELBENI - Rurrenabaque'!L25+'ENDE DELBENI - S.I. Moxos'!L25+'ENDE DELBENI - San Borja'!L25+'ENDE DELBENI - Santa Rosa'!L25+'ENDE DELBENI - Trinidad'!L25+'ENDE DELBENI - Yucumo'!L26</f>
        <v>0</v>
      </c>
      <c r="M25" s="185">
        <f>+'ENDE DELBENI - Reyes'!M25+'ENDE DELBENI - Rurrenabaque'!M25+'ENDE DELBENI - S.I. Moxos'!M25+'ENDE DELBENI - San Borja'!M25+'ENDE DELBENI - Santa Rosa'!M25+'ENDE DELBENI - Trinidad'!M25+'ENDE DELBENI - Yucumo'!M26</f>
        <v>0</v>
      </c>
      <c r="N25" s="185">
        <f>+'ENDE DELBENI - Reyes'!N25+'ENDE DELBENI - Rurrenabaque'!N25+'ENDE DELBENI - S.I. Moxos'!N25+'ENDE DELBENI - San Borja'!N25+'ENDE DELBENI - Santa Rosa'!N25+'ENDE DELBENI - Trinidad'!N25+'ENDE DELBENI - Yucumo'!N26</f>
        <v>0</v>
      </c>
      <c r="O25" s="186">
        <f>SUM(C25:N25)</f>
        <v>1336.1170000000002</v>
      </c>
      <c r="R25" s="148" t="str">
        <f t="shared" si="9"/>
        <v>Otros</v>
      </c>
      <c r="S25" s="185">
        <f>+C25</f>
        <v>353.89600000000007</v>
      </c>
      <c r="T25" s="185">
        <f t="shared" si="5"/>
        <v>335.94400000000002</v>
      </c>
      <c r="U25" s="185">
        <f t="shared" si="5"/>
        <v>329.916</v>
      </c>
      <c r="V25" s="185">
        <f t="shared" si="5"/>
        <v>316.36099999999999</v>
      </c>
      <c r="W25" s="185">
        <f t="shared" si="5"/>
        <v>0</v>
      </c>
      <c r="X25" s="185">
        <f t="shared" si="5"/>
        <v>0</v>
      </c>
      <c r="Y25" s="185">
        <f t="shared" si="5"/>
        <v>0</v>
      </c>
      <c r="Z25" s="185">
        <f t="shared" si="5"/>
        <v>0</v>
      </c>
      <c r="AA25" s="185">
        <f t="shared" si="5"/>
        <v>0</v>
      </c>
      <c r="AB25" s="185">
        <f>+L25</f>
        <v>0</v>
      </c>
      <c r="AC25" s="185">
        <f t="shared" si="6"/>
        <v>0</v>
      </c>
      <c r="AD25" s="185">
        <f t="shared" si="6"/>
        <v>0</v>
      </c>
      <c r="AE25" s="186">
        <f>SUM(S25:AD25)</f>
        <v>1336.1170000000002</v>
      </c>
    </row>
    <row r="26" spans="2:31" x14ac:dyDescent="0.25">
      <c r="B26" s="143" t="s">
        <v>14</v>
      </c>
      <c r="C26" s="187">
        <f>SUM(C20:C25)</f>
        <v>17146.843000000001</v>
      </c>
      <c r="D26" s="187">
        <f t="shared" ref="D26:N26" si="10">SUM(D20:D25)</f>
        <v>16578.908000000003</v>
      </c>
      <c r="E26" s="187">
        <f t="shared" si="10"/>
        <v>15609.889999999998</v>
      </c>
      <c r="F26" s="187">
        <f t="shared" si="10"/>
        <v>14591.349000000004</v>
      </c>
      <c r="G26" s="187">
        <f t="shared" si="10"/>
        <v>0</v>
      </c>
      <c r="H26" s="187">
        <f t="shared" si="10"/>
        <v>0</v>
      </c>
      <c r="I26" s="187">
        <f t="shared" si="10"/>
        <v>0</v>
      </c>
      <c r="J26" s="187">
        <f t="shared" si="10"/>
        <v>0</v>
      </c>
      <c r="K26" s="187">
        <f t="shared" si="10"/>
        <v>0</v>
      </c>
      <c r="L26" s="187">
        <f t="shared" si="10"/>
        <v>0</v>
      </c>
      <c r="M26" s="187">
        <f t="shared" si="10"/>
        <v>0</v>
      </c>
      <c r="N26" s="187">
        <f t="shared" si="10"/>
        <v>0</v>
      </c>
      <c r="O26" s="188">
        <f>SUM(O20:O25)</f>
        <v>63926.99</v>
      </c>
      <c r="R26" s="143" t="s">
        <v>14</v>
      </c>
      <c r="S26" s="187">
        <f>SUM(S20:S25)</f>
        <v>17146.843000000001</v>
      </c>
      <c r="T26" s="187">
        <f>SUM(T20:T25)</f>
        <v>16578.908000000003</v>
      </c>
      <c r="U26" s="187">
        <f t="shared" ref="U26:AD26" si="11">SUM(U20:U25)</f>
        <v>15609.889999999998</v>
      </c>
      <c r="V26" s="187">
        <f t="shared" si="11"/>
        <v>14591.349000000004</v>
      </c>
      <c r="W26" s="187">
        <f t="shared" si="11"/>
        <v>0</v>
      </c>
      <c r="X26" s="187">
        <f t="shared" si="11"/>
        <v>0</v>
      </c>
      <c r="Y26" s="187">
        <f t="shared" si="11"/>
        <v>0</v>
      </c>
      <c r="Z26" s="187">
        <f t="shared" si="11"/>
        <v>0</v>
      </c>
      <c r="AA26" s="187">
        <f t="shared" si="11"/>
        <v>0</v>
      </c>
      <c r="AB26" s="187">
        <f t="shared" si="11"/>
        <v>0</v>
      </c>
      <c r="AC26" s="187">
        <f t="shared" si="11"/>
        <v>0</v>
      </c>
      <c r="AD26" s="187">
        <f t="shared" si="11"/>
        <v>0</v>
      </c>
      <c r="AE26" s="188">
        <f>SUM(AE20:AE25)</f>
        <v>63926.99</v>
      </c>
    </row>
    <row r="27" spans="2:31" x14ac:dyDescent="0.25">
      <c r="C27" s="189">
        <f>C26/1000</f>
        <v>17.146843000000001</v>
      </c>
      <c r="D27" s="189">
        <f t="shared" ref="D27:E27" si="12">D26/1000</f>
        <v>16.578908000000002</v>
      </c>
      <c r="E27" s="189">
        <f t="shared" si="12"/>
        <v>15.609889999999998</v>
      </c>
      <c r="F27" s="189">
        <f t="shared" ref="F27" si="13">F26/1000</f>
        <v>14.591349000000005</v>
      </c>
      <c r="G27" s="189">
        <f t="shared" ref="G27" si="14">G26/1000</f>
        <v>0</v>
      </c>
      <c r="H27" s="189">
        <f t="shared" ref="H27" si="15">H26/1000</f>
        <v>0</v>
      </c>
      <c r="I27" s="189">
        <f t="shared" ref="I27" si="16">I26/1000</f>
        <v>0</v>
      </c>
      <c r="J27" s="189">
        <f t="shared" ref="J27" si="17">J26/1000</f>
        <v>0</v>
      </c>
      <c r="K27" s="189">
        <f t="shared" ref="K27" si="18">K26/1000</f>
        <v>0</v>
      </c>
      <c r="L27" s="189">
        <f t="shared" ref="L27" si="19">L26/1000</f>
        <v>0</v>
      </c>
      <c r="M27" s="189">
        <f t="shared" ref="M27" si="20">M26/1000</f>
        <v>0</v>
      </c>
      <c r="N27" s="189">
        <f t="shared" ref="N27" si="21">N26/1000</f>
        <v>0</v>
      </c>
      <c r="O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</row>
    <row r="28" spans="2:31" x14ac:dyDescent="0.25">
      <c r="B28" s="145" t="s">
        <v>68</v>
      </c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R28" s="145" t="s">
        <v>68</v>
      </c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</row>
    <row r="29" spans="2:31" x14ac:dyDescent="0.25"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</row>
    <row r="30" spans="2:31" x14ac:dyDescent="0.25">
      <c r="B30" s="192" t="s">
        <v>16</v>
      </c>
      <c r="C30" s="183" t="s">
        <v>2</v>
      </c>
      <c r="D30" s="183" t="s">
        <v>3</v>
      </c>
      <c r="E30" s="183" t="s">
        <v>4</v>
      </c>
      <c r="F30" s="193" t="s">
        <v>71</v>
      </c>
      <c r="G30" s="193" t="s">
        <v>72</v>
      </c>
      <c r="H30" s="193" t="s">
        <v>73</v>
      </c>
      <c r="I30" s="193" t="s">
        <v>8</v>
      </c>
      <c r="J30" s="193" t="s">
        <v>9</v>
      </c>
      <c r="K30" s="193" t="s">
        <v>10</v>
      </c>
      <c r="L30" s="193" t="s">
        <v>11</v>
      </c>
      <c r="M30" s="193" t="s">
        <v>12</v>
      </c>
      <c r="N30" s="193" t="s">
        <v>13</v>
      </c>
      <c r="O30" s="194" t="s">
        <v>74</v>
      </c>
      <c r="P30" s="189"/>
      <c r="R30" s="190" t="s">
        <v>26</v>
      </c>
      <c r="S30" s="183" t="s">
        <v>2</v>
      </c>
      <c r="T30" s="183" t="s">
        <v>3</v>
      </c>
      <c r="U30" s="183" t="s">
        <v>4</v>
      </c>
      <c r="V30" s="193" t="s">
        <v>71</v>
      </c>
      <c r="W30" s="193" t="s">
        <v>72</v>
      </c>
      <c r="X30" s="193" t="s">
        <v>73</v>
      </c>
      <c r="Y30" s="193" t="s">
        <v>8</v>
      </c>
      <c r="Z30" s="193" t="s">
        <v>9</v>
      </c>
      <c r="AA30" s="193" t="s">
        <v>10</v>
      </c>
      <c r="AB30" s="193" t="s">
        <v>11</v>
      </c>
      <c r="AC30" s="193" t="s">
        <v>12</v>
      </c>
      <c r="AD30" s="193" t="s">
        <v>13</v>
      </c>
      <c r="AE30" s="194" t="s">
        <v>74</v>
      </c>
    </row>
    <row r="31" spans="2:31" x14ac:dyDescent="0.25">
      <c r="B31" s="148" t="s">
        <v>102</v>
      </c>
      <c r="C31" s="95">
        <f>+'ENDE DELBENI - Reyes'!C32+'ENDE DELBENI - Rurrenabaque'!C31+'ENDE DELBENI - S.I. Moxos'!C32+'ENDE DELBENI - San Borja'!C32+'ENDE DELBENI - Santa Rosa'!C31+'ENDE DELBENI - Trinidad'!C31+'ENDE DELBENI - Yucumo'!C33</f>
        <v>9303.8354942528731</v>
      </c>
      <c r="D31" s="95">
        <f>+'ENDE DELBENI - Reyes'!D32+'ENDE DELBENI - Rurrenabaque'!D31+'ENDE DELBENI - S.I. Moxos'!D32+'ENDE DELBENI - San Borja'!D32+'ENDE DELBENI - Santa Rosa'!D31+'ENDE DELBENI - Trinidad'!D31+'ENDE DELBENI - Yucumo'!D33</f>
        <v>8797.7890919540241</v>
      </c>
      <c r="E31" s="95">
        <f>+'ENDE DELBENI - Reyes'!E32+'ENDE DELBENI - Rurrenabaque'!E31+'ENDE DELBENI - S.I. Moxos'!E32+'ENDE DELBENI - San Borja'!E32+'ENDE DELBENI - Santa Rosa'!E31+'ENDE DELBENI - Trinidad'!E31+'ENDE DELBENI - Yucumo'!E33</f>
        <v>8141.4345747126426</v>
      </c>
      <c r="F31" s="95">
        <f>+'ENDE DELBENI - Reyes'!F32+'ENDE DELBENI - Rurrenabaque'!F31+'ENDE DELBENI - S.I. Moxos'!F32+'ENDE DELBENI - San Borja'!F32+'ENDE DELBENI - Santa Rosa'!F31+'ENDE DELBENI - Trinidad'!F31+'ENDE DELBENI - Yucumo'!F33</f>
        <v>7543.995011494254</v>
      </c>
      <c r="G31" s="95">
        <f>+'ENDE DELBENI - Reyes'!G32+'ENDE DELBENI - Rurrenabaque'!G31+'ENDE DELBENI - S.I. Moxos'!G32+'ENDE DELBENI - San Borja'!G32+'ENDE DELBENI - Santa Rosa'!G31+'ENDE DELBENI - Trinidad'!G31+'ENDE DELBENI - Yucumo'!G33</f>
        <v>0</v>
      </c>
      <c r="H31" s="95">
        <f>+'ENDE DELBENI - Reyes'!H32+'ENDE DELBENI - Rurrenabaque'!H31+'ENDE DELBENI - S.I. Moxos'!H32+'ENDE DELBENI - San Borja'!H32+'ENDE DELBENI - Santa Rosa'!H31+'ENDE DELBENI - Trinidad'!H31+'ENDE DELBENI - Yucumo'!H33</f>
        <v>0</v>
      </c>
      <c r="I31" s="95">
        <f>+'ENDE DELBENI - Reyes'!I32+'ENDE DELBENI - Rurrenabaque'!I31+'ENDE DELBENI - S.I. Moxos'!I32+'ENDE DELBENI - San Borja'!I32+'ENDE DELBENI - Santa Rosa'!I31+'ENDE DELBENI - Trinidad'!I31+'ENDE DELBENI - Yucumo'!I33</f>
        <v>0</v>
      </c>
      <c r="J31" s="95">
        <f>+'ENDE DELBENI - Reyes'!J32+'ENDE DELBENI - Rurrenabaque'!J31+'ENDE DELBENI - S.I. Moxos'!J32+'ENDE DELBENI - San Borja'!J32+'ENDE DELBENI - Santa Rosa'!J31+'ENDE DELBENI - Trinidad'!J31+'ENDE DELBENI - Yucumo'!J33</f>
        <v>0</v>
      </c>
      <c r="K31" s="95">
        <f>+'ENDE DELBENI - Reyes'!K32+'ENDE DELBENI - Rurrenabaque'!K31+'ENDE DELBENI - S.I. Moxos'!K32+'ENDE DELBENI - San Borja'!K32+'ENDE DELBENI - Santa Rosa'!K31+'ENDE DELBENI - Trinidad'!K31+'ENDE DELBENI - Yucumo'!K33</f>
        <v>0</v>
      </c>
      <c r="L31" s="95">
        <f>+'ENDE DELBENI - Reyes'!L32+'ENDE DELBENI - Rurrenabaque'!L31+'ENDE DELBENI - S.I. Moxos'!L32+'ENDE DELBENI - San Borja'!L32+'ENDE DELBENI - Santa Rosa'!L31+'ENDE DELBENI - Trinidad'!L31+'ENDE DELBENI - Yucumo'!L33</f>
        <v>0</v>
      </c>
      <c r="M31" s="95">
        <f>+'ENDE DELBENI - Reyes'!M32+'ENDE DELBENI - Rurrenabaque'!M31+'ENDE DELBENI - S.I. Moxos'!M32+'ENDE DELBENI - San Borja'!M32+'ENDE DELBENI - Santa Rosa'!M31+'ENDE DELBENI - Trinidad'!M31+'ENDE DELBENI - Yucumo'!M33</f>
        <v>0</v>
      </c>
      <c r="N31" s="95">
        <f>+'ENDE DELBENI - Reyes'!N32+'ENDE DELBENI - Rurrenabaque'!N31+'ENDE DELBENI - S.I. Moxos'!N32+'ENDE DELBENI - San Borja'!N32+'ENDE DELBENI - Santa Rosa'!N31+'ENDE DELBENI - Trinidad'!N31+'ENDE DELBENI - Yucumo'!N33</f>
        <v>0</v>
      </c>
      <c r="O31" s="186">
        <f>SUM(C31:N31)</f>
        <v>33787.054172413795</v>
      </c>
      <c r="R31" s="148" t="str">
        <f>+B31</f>
        <v>Domiciliario</v>
      </c>
      <c r="S31" s="185">
        <f>+C31*0.87</f>
        <v>8094.3368799999998</v>
      </c>
      <c r="T31" s="185">
        <f t="shared" ref="T31:AB36" si="22">+D31*0.87</f>
        <v>7654.0765100000008</v>
      </c>
      <c r="U31" s="185">
        <f t="shared" si="22"/>
        <v>7083.0480799999987</v>
      </c>
      <c r="V31" s="185">
        <f t="shared" si="22"/>
        <v>6563.2756600000012</v>
      </c>
      <c r="W31" s="185">
        <f t="shared" si="22"/>
        <v>0</v>
      </c>
      <c r="X31" s="185">
        <f>+H31*0.87</f>
        <v>0</v>
      </c>
      <c r="Y31" s="185">
        <f>+I31*0.87</f>
        <v>0</v>
      </c>
      <c r="Z31" s="185">
        <f>+J31*0.87</f>
        <v>0</v>
      </c>
      <c r="AA31" s="185">
        <f>+K31*0.87</f>
        <v>0</v>
      </c>
      <c r="AB31" s="185">
        <f>+L31*0.87</f>
        <v>0</v>
      </c>
      <c r="AC31" s="185">
        <f t="shared" ref="AC31:AD36" si="23">+M31*0.87</f>
        <v>0</v>
      </c>
      <c r="AD31" s="185">
        <f>+N31*0.87</f>
        <v>0</v>
      </c>
      <c r="AE31" s="227">
        <f>+SUM(S31:AD31)</f>
        <v>29394.737130000001</v>
      </c>
    </row>
    <row r="32" spans="2:31" x14ac:dyDescent="0.25">
      <c r="B32" s="148" t="s">
        <v>18</v>
      </c>
      <c r="C32" s="95">
        <f>+'ENDE DELBENI - Reyes'!C33+'ENDE DELBENI - Rurrenabaque'!C32+'ENDE DELBENI - S.I. Moxos'!C33+'ENDE DELBENI - San Borja'!C33+'ENDE DELBENI - Santa Rosa'!C32+'ENDE DELBENI - Trinidad'!C32+'ENDE DELBENI - Yucumo'!C34</f>
        <v>5218.0218045977017</v>
      </c>
      <c r="D32" s="95">
        <f>+'ENDE DELBENI - Reyes'!D33+'ENDE DELBENI - Rurrenabaque'!D32+'ENDE DELBENI - S.I. Moxos'!D33+'ENDE DELBENI - San Borja'!D33+'ENDE DELBENI - Santa Rosa'!D32+'ENDE DELBENI - Trinidad'!D32+'ENDE DELBENI - Yucumo'!D34</f>
        <v>5115.5078390804592</v>
      </c>
      <c r="E32" s="95">
        <f>+'ENDE DELBENI - Reyes'!E33+'ENDE DELBENI - Rurrenabaque'!E32+'ENDE DELBENI - S.I. Moxos'!E33+'ENDE DELBENI - San Borja'!E33+'ENDE DELBENI - Santa Rosa'!E32+'ENDE DELBENI - Trinidad'!E32+'ENDE DELBENI - Yucumo'!E34</f>
        <v>5072.5021264367824</v>
      </c>
      <c r="F32" s="95">
        <f>+'ENDE DELBENI - Reyes'!F33+'ENDE DELBENI - Rurrenabaque'!F32+'ENDE DELBENI - S.I. Moxos'!F33+'ENDE DELBENI - San Borja'!F33+'ENDE DELBENI - Santa Rosa'!F32+'ENDE DELBENI - Trinidad'!F32+'ENDE DELBENI - Yucumo'!F34</f>
        <v>4825.6960919540234</v>
      </c>
      <c r="G32" s="95">
        <f>+'ENDE DELBENI - Reyes'!G33+'ENDE DELBENI - Rurrenabaque'!G32+'ENDE DELBENI - S.I. Moxos'!G33+'ENDE DELBENI - San Borja'!G33+'ENDE DELBENI - Santa Rosa'!G32+'ENDE DELBENI - Trinidad'!G32+'ENDE DELBENI - Yucumo'!G34</f>
        <v>0</v>
      </c>
      <c r="H32" s="95">
        <f>+'ENDE DELBENI - Reyes'!H33+'ENDE DELBENI - Rurrenabaque'!H32+'ENDE DELBENI - S.I. Moxos'!H33+'ENDE DELBENI - San Borja'!H33+'ENDE DELBENI - Santa Rosa'!H32+'ENDE DELBENI - Trinidad'!H32+'ENDE DELBENI - Yucumo'!H34</f>
        <v>0</v>
      </c>
      <c r="I32" s="95">
        <f>+'ENDE DELBENI - Reyes'!I33+'ENDE DELBENI - Rurrenabaque'!I32+'ENDE DELBENI - S.I. Moxos'!I33+'ENDE DELBENI - San Borja'!I33+'ENDE DELBENI - Santa Rosa'!I32+'ENDE DELBENI - Trinidad'!I32+'ENDE DELBENI - Yucumo'!I34</f>
        <v>0</v>
      </c>
      <c r="J32" s="95">
        <f>+'ENDE DELBENI - Reyes'!J33+'ENDE DELBENI - Rurrenabaque'!J32+'ENDE DELBENI - S.I. Moxos'!J33+'ENDE DELBENI - San Borja'!J33+'ENDE DELBENI - Santa Rosa'!J32+'ENDE DELBENI - Trinidad'!J32+'ENDE DELBENI - Yucumo'!J34</f>
        <v>0</v>
      </c>
      <c r="K32" s="95">
        <f>+'ENDE DELBENI - Reyes'!K33+'ENDE DELBENI - Rurrenabaque'!K32+'ENDE DELBENI - S.I. Moxos'!K33+'ENDE DELBENI - San Borja'!K33+'ENDE DELBENI - Santa Rosa'!K32+'ENDE DELBENI - Trinidad'!K32+'ENDE DELBENI - Yucumo'!K34</f>
        <v>0</v>
      </c>
      <c r="L32" s="95">
        <f>+'ENDE DELBENI - Reyes'!L33+'ENDE DELBENI - Rurrenabaque'!L32+'ENDE DELBENI - S.I. Moxos'!L33+'ENDE DELBENI - San Borja'!L33+'ENDE DELBENI - Santa Rosa'!L32+'ENDE DELBENI - Trinidad'!L32+'ENDE DELBENI - Yucumo'!L34</f>
        <v>0</v>
      </c>
      <c r="M32" s="95">
        <f>+'ENDE DELBENI - Reyes'!M33+'ENDE DELBENI - Rurrenabaque'!M32+'ENDE DELBENI - S.I. Moxos'!M33+'ENDE DELBENI - San Borja'!M33+'ENDE DELBENI - Santa Rosa'!M32+'ENDE DELBENI - Trinidad'!M32+'ENDE DELBENI - Yucumo'!M34</f>
        <v>0</v>
      </c>
      <c r="N32" s="95">
        <f>+'ENDE DELBENI - Reyes'!N33+'ENDE DELBENI - Rurrenabaque'!N32+'ENDE DELBENI - S.I. Moxos'!N33+'ENDE DELBENI - San Borja'!N33+'ENDE DELBENI - Santa Rosa'!N32+'ENDE DELBENI - Trinidad'!N32+'ENDE DELBENI - Yucumo'!N34</f>
        <v>0</v>
      </c>
      <c r="O32" s="186">
        <f t="shared" ref="O32:O35" si="24">SUM(C32:N32)</f>
        <v>20231.727862068969</v>
      </c>
      <c r="R32" s="148" t="str">
        <f>+B32</f>
        <v>General</v>
      </c>
      <c r="S32" s="185">
        <f t="shared" ref="S32:S36" si="25">+C32*0.87</f>
        <v>4539.6789700000008</v>
      </c>
      <c r="T32" s="185">
        <f t="shared" si="22"/>
        <v>4450.4918199999993</v>
      </c>
      <c r="U32" s="185">
        <f t="shared" si="22"/>
        <v>4413.0768500000004</v>
      </c>
      <c r="V32" s="185">
        <f t="shared" si="22"/>
        <v>4198.3555999999999</v>
      </c>
      <c r="W32" s="185">
        <f t="shared" si="22"/>
        <v>0</v>
      </c>
      <c r="X32" s="185">
        <f t="shared" si="22"/>
        <v>0</v>
      </c>
      <c r="Y32" s="185">
        <f t="shared" si="22"/>
        <v>0</v>
      </c>
      <c r="Z32" s="185">
        <f t="shared" si="22"/>
        <v>0</v>
      </c>
      <c r="AA32" s="185">
        <f t="shared" si="22"/>
        <v>0</v>
      </c>
      <c r="AB32" s="185">
        <f t="shared" si="22"/>
        <v>0</v>
      </c>
      <c r="AC32" s="185">
        <f t="shared" si="23"/>
        <v>0</v>
      </c>
      <c r="AD32" s="185">
        <f t="shared" si="23"/>
        <v>0</v>
      </c>
      <c r="AE32" s="227">
        <f>+SUM(S32:AD32)</f>
        <v>17601.60324</v>
      </c>
    </row>
    <row r="33" spans="2:32" x14ac:dyDescent="0.25">
      <c r="B33" s="148" t="s">
        <v>19</v>
      </c>
      <c r="C33" s="95">
        <f>+'ENDE DELBENI - Reyes'!C34+'ENDE DELBENI - Rurrenabaque'!C33+'ENDE DELBENI - S.I. Moxos'!C34+'ENDE DELBENI - San Borja'!C34+'ENDE DELBENI - Santa Rosa'!C33+'ENDE DELBENI - Trinidad'!C33+'ENDE DELBENI - Yucumo'!C35</f>
        <v>856.99349425287369</v>
      </c>
      <c r="D33" s="95">
        <f>+'ENDE DELBENI - Reyes'!D34+'ENDE DELBENI - Rurrenabaque'!D33+'ENDE DELBENI - S.I. Moxos'!D34+'ENDE DELBENI - San Borja'!D34+'ENDE DELBENI - Santa Rosa'!D33+'ENDE DELBENI - Trinidad'!D33+'ENDE DELBENI - Yucumo'!D35</f>
        <v>963.64797701149405</v>
      </c>
      <c r="E33" s="95">
        <f>+'ENDE DELBENI - Reyes'!E34+'ENDE DELBENI - Rurrenabaque'!E33+'ENDE DELBENI - S.I. Moxos'!E34+'ENDE DELBENI - San Borja'!E34+'ENDE DELBENI - Santa Rosa'!E33+'ENDE DELBENI - Trinidad'!E33+'ENDE DELBENI - Yucumo'!E35</f>
        <v>912.70231034482754</v>
      </c>
      <c r="F33" s="95">
        <f>+'ENDE DELBENI - Reyes'!F34+'ENDE DELBENI - Rurrenabaque'!F33+'ENDE DELBENI - S.I. Moxos'!F34+'ENDE DELBENI - San Borja'!F34+'ENDE DELBENI - Santa Rosa'!F33+'ENDE DELBENI - Trinidad'!F33+'ENDE DELBENI - Yucumo'!F35</f>
        <v>867.72249425287373</v>
      </c>
      <c r="G33" s="95">
        <f>+'ENDE DELBENI - Reyes'!G34+'ENDE DELBENI - Rurrenabaque'!G33+'ENDE DELBENI - S.I. Moxos'!G34+'ENDE DELBENI - San Borja'!G34+'ENDE DELBENI - Santa Rosa'!G33+'ENDE DELBENI - Trinidad'!G33+'ENDE DELBENI - Yucumo'!G35</f>
        <v>0</v>
      </c>
      <c r="H33" s="95">
        <f>+'ENDE DELBENI - Reyes'!H34+'ENDE DELBENI - Rurrenabaque'!H33+'ENDE DELBENI - S.I. Moxos'!H34+'ENDE DELBENI - San Borja'!H34+'ENDE DELBENI - Santa Rosa'!H33+'ENDE DELBENI - Trinidad'!H33+'ENDE DELBENI - Yucumo'!H35</f>
        <v>0</v>
      </c>
      <c r="I33" s="95">
        <f>+'ENDE DELBENI - Reyes'!I34+'ENDE DELBENI - Rurrenabaque'!I33+'ENDE DELBENI - S.I. Moxos'!I34+'ENDE DELBENI - San Borja'!I34+'ENDE DELBENI - Santa Rosa'!I33+'ENDE DELBENI - Trinidad'!I33+'ENDE DELBENI - Yucumo'!I35</f>
        <v>0</v>
      </c>
      <c r="J33" s="95">
        <f>+'ENDE DELBENI - Reyes'!J34+'ENDE DELBENI - Rurrenabaque'!J33+'ENDE DELBENI - S.I. Moxos'!J34+'ENDE DELBENI - San Borja'!J34+'ENDE DELBENI - Santa Rosa'!J33+'ENDE DELBENI - Trinidad'!J33+'ENDE DELBENI - Yucumo'!J35</f>
        <v>0</v>
      </c>
      <c r="K33" s="95">
        <f>+'ENDE DELBENI - Reyes'!K34+'ENDE DELBENI - Rurrenabaque'!K33+'ENDE DELBENI - S.I. Moxos'!K34+'ENDE DELBENI - San Borja'!K34+'ENDE DELBENI - Santa Rosa'!K33+'ENDE DELBENI - Trinidad'!K33+'ENDE DELBENI - Yucumo'!K35</f>
        <v>0</v>
      </c>
      <c r="L33" s="95">
        <f>+'ENDE DELBENI - Reyes'!L34+'ENDE DELBENI - Rurrenabaque'!L33+'ENDE DELBENI - S.I. Moxos'!L34+'ENDE DELBENI - San Borja'!L34+'ENDE DELBENI - Santa Rosa'!L33+'ENDE DELBENI - Trinidad'!L33+'ENDE DELBENI - Yucumo'!L35</f>
        <v>0</v>
      </c>
      <c r="M33" s="95">
        <f>+'ENDE DELBENI - Reyes'!M34+'ENDE DELBENI - Rurrenabaque'!M33+'ENDE DELBENI - S.I. Moxos'!M34+'ENDE DELBENI - San Borja'!M34+'ENDE DELBENI - Santa Rosa'!M33+'ENDE DELBENI - Trinidad'!M33+'ENDE DELBENI - Yucumo'!M35</f>
        <v>0</v>
      </c>
      <c r="N33" s="95">
        <f>+'ENDE DELBENI - Reyes'!N34+'ENDE DELBENI - Rurrenabaque'!N33+'ENDE DELBENI - S.I. Moxos'!N34+'ENDE DELBENI - San Borja'!N34+'ENDE DELBENI - Santa Rosa'!N33+'ENDE DELBENI - Trinidad'!N33+'ENDE DELBENI - Yucumo'!N35</f>
        <v>0</v>
      </c>
      <c r="O33" s="186">
        <f t="shared" si="24"/>
        <v>3601.0662758620692</v>
      </c>
      <c r="R33" s="148" t="str">
        <f t="shared" ref="R33:R36" si="26">+B33</f>
        <v>Industrial</v>
      </c>
      <c r="S33" s="185">
        <f t="shared" si="25"/>
        <v>745.58434000000011</v>
      </c>
      <c r="T33" s="185">
        <f t="shared" si="22"/>
        <v>838.37373999999977</v>
      </c>
      <c r="U33" s="185">
        <f t="shared" si="22"/>
        <v>794.05100999999991</v>
      </c>
      <c r="V33" s="185">
        <f t="shared" si="22"/>
        <v>754.91857000000016</v>
      </c>
      <c r="W33" s="185">
        <f t="shared" si="22"/>
        <v>0</v>
      </c>
      <c r="X33" s="185">
        <f t="shared" si="22"/>
        <v>0</v>
      </c>
      <c r="Y33" s="185">
        <f t="shared" si="22"/>
        <v>0</v>
      </c>
      <c r="Z33" s="185">
        <f t="shared" si="22"/>
        <v>0</v>
      </c>
      <c r="AA33" s="185">
        <f t="shared" si="22"/>
        <v>0</v>
      </c>
      <c r="AB33" s="185">
        <f t="shared" si="22"/>
        <v>0</v>
      </c>
      <c r="AC33" s="185">
        <f t="shared" si="23"/>
        <v>0</v>
      </c>
      <c r="AD33" s="185">
        <f t="shared" si="23"/>
        <v>0</v>
      </c>
      <c r="AE33" s="227">
        <f t="shared" ref="AE33:AE36" si="27">+SUM(S33:AD33)</f>
        <v>3132.9276599999998</v>
      </c>
    </row>
    <row r="34" spans="2:32" x14ac:dyDescent="0.25">
      <c r="B34" s="148" t="s">
        <v>91</v>
      </c>
      <c r="C34" s="95">
        <f>+'ENDE DELBENI - Reyes'!C35+'ENDE DELBENI - Rurrenabaque'!C34+'ENDE DELBENI - S.I. Moxos'!C35+'ENDE DELBENI - San Borja'!C35+'ENDE DELBENI - Santa Rosa'!C34+'ENDE DELBENI - Trinidad'!C34+'ENDE DELBENI - Yucumo'!C36</f>
        <v>0</v>
      </c>
      <c r="D34" s="95">
        <f>+'ENDE DELBENI - Reyes'!D35+'ENDE DELBENI - Rurrenabaque'!D34+'ENDE DELBENI - S.I. Moxos'!D35+'ENDE DELBENI - San Borja'!D35+'ENDE DELBENI - Santa Rosa'!D34+'ENDE DELBENI - Trinidad'!D34+'ENDE DELBENI - Yucumo'!D36</f>
        <v>0</v>
      </c>
      <c r="E34" s="95">
        <f>+'ENDE DELBENI - Reyes'!E35+'ENDE DELBENI - Rurrenabaque'!E34+'ENDE DELBENI - S.I. Moxos'!E35+'ENDE DELBENI - San Borja'!E35+'ENDE DELBENI - Santa Rosa'!E34+'ENDE DELBENI - Trinidad'!E34+'ENDE DELBENI - Yucumo'!E36</f>
        <v>0</v>
      </c>
      <c r="F34" s="95">
        <f>+'ENDE DELBENI - Reyes'!F35+'ENDE DELBENI - Rurrenabaque'!F34+'ENDE DELBENI - S.I. Moxos'!F35+'ENDE DELBENI - San Borja'!F35+'ENDE DELBENI - Santa Rosa'!F34+'ENDE DELBENI - Trinidad'!F34+'ENDE DELBENI - Yucumo'!F36</f>
        <v>0</v>
      </c>
      <c r="G34" s="95">
        <f>+'ENDE DELBENI - Reyes'!G35+'ENDE DELBENI - Rurrenabaque'!G34+'ENDE DELBENI - S.I. Moxos'!G35+'ENDE DELBENI - San Borja'!G35+'ENDE DELBENI - Santa Rosa'!G34+'ENDE DELBENI - Trinidad'!G34+'ENDE DELBENI - Yucumo'!G36</f>
        <v>0</v>
      </c>
      <c r="H34" s="95">
        <f>+'ENDE DELBENI - Reyes'!H35+'ENDE DELBENI - Rurrenabaque'!H34+'ENDE DELBENI - S.I. Moxos'!H35+'ENDE DELBENI - San Borja'!H35+'ENDE DELBENI - Santa Rosa'!H34+'ENDE DELBENI - Trinidad'!H34+'ENDE DELBENI - Yucumo'!H36</f>
        <v>0</v>
      </c>
      <c r="I34" s="95">
        <f>+'ENDE DELBENI - Reyes'!I35+'ENDE DELBENI - Rurrenabaque'!I34+'ENDE DELBENI - S.I. Moxos'!I35+'ENDE DELBENI - San Borja'!I35+'ENDE DELBENI - Santa Rosa'!I34+'ENDE DELBENI - Trinidad'!I34+'ENDE DELBENI - Yucumo'!I36</f>
        <v>0</v>
      </c>
      <c r="J34" s="95">
        <f>+'ENDE DELBENI - Reyes'!J35+'ENDE DELBENI - Rurrenabaque'!J34+'ENDE DELBENI - S.I. Moxos'!J35+'ENDE DELBENI - San Borja'!J35+'ENDE DELBENI - Santa Rosa'!J34+'ENDE DELBENI - Trinidad'!J34+'ENDE DELBENI - Yucumo'!J36</f>
        <v>0</v>
      </c>
      <c r="K34" s="95">
        <f>+'ENDE DELBENI - Reyes'!K35+'ENDE DELBENI - Rurrenabaque'!K34+'ENDE DELBENI - S.I. Moxos'!K35+'ENDE DELBENI - San Borja'!K35+'ENDE DELBENI - Santa Rosa'!K34+'ENDE DELBENI - Trinidad'!K34+'ENDE DELBENI - Yucumo'!K36</f>
        <v>0</v>
      </c>
      <c r="L34" s="95">
        <f>+'ENDE DELBENI - Reyes'!L35+'ENDE DELBENI - Rurrenabaque'!L34+'ENDE DELBENI - S.I. Moxos'!L35+'ENDE DELBENI - San Borja'!L35+'ENDE DELBENI - Santa Rosa'!L34+'ENDE DELBENI - Trinidad'!L34+'ENDE DELBENI - Yucumo'!L36</f>
        <v>0</v>
      </c>
      <c r="M34" s="95">
        <f>+'ENDE DELBENI - Reyes'!M35+'ENDE DELBENI - Rurrenabaque'!M34+'ENDE DELBENI - S.I. Moxos'!M35+'ENDE DELBENI - San Borja'!M35+'ENDE DELBENI - Santa Rosa'!M34+'ENDE DELBENI - Trinidad'!M34+'ENDE DELBENI - Yucumo'!M36</f>
        <v>0</v>
      </c>
      <c r="N34" s="95">
        <f>+'ENDE DELBENI - Reyes'!N35+'ENDE DELBENI - Rurrenabaque'!N34+'ENDE DELBENI - S.I. Moxos'!N35+'ENDE DELBENI - San Borja'!N35+'ENDE DELBENI - Santa Rosa'!N34+'ENDE DELBENI - Trinidad'!N34+'ENDE DELBENI - Yucumo'!N36</f>
        <v>0</v>
      </c>
      <c r="O34" s="186">
        <f t="shared" si="24"/>
        <v>0</v>
      </c>
      <c r="R34" s="148" t="str">
        <f t="shared" si="26"/>
        <v>Minería</v>
      </c>
      <c r="S34" s="185">
        <f t="shared" si="25"/>
        <v>0</v>
      </c>
      <c r="T34" s="185">
        <f t="shared" si="22"/>
        <v>0</v>
      </c>
      <c r="U34" s="185">
        <f t="shared" si="22"/>
        <v>0</v>
      </c>
      <c r="V34" s="185">
        <f t="shared" si="22"/>
        <v>0</v>
      </c>
      <c r="W34" s="185">
        <f t="shared" si="22"/>
        <v>0</v>
      </c>
      <c r="X34" s="185">
        <f t="shared" si="22"/>
        <v>0</v>
      </c>
      <c r="Y34" s="185">
        <f t="shared" si="22"/>
        <v>0</v>
      </c>
      <c r="Z34" s="185">
        <f t="shared" si="22"/>
        <v>0</v>
      </c>
      <c r="AA34" s="185">
        <f t="shared" si="22"/>
        <v>0</v>
      </c>
      <c r="AB34" s="185">
        <f t="shared" si="22"/>
        <v>0</v>
      </c>
      <c r="AC34" s="185">
        <f t="shared" si="23"/>
        <v>0</v>
      </c>
      <c r="AD34" s="185">
        <f t="shared" si="23"/>
        <v>0</v>
      </c>
      <c r="AE34" s="227">
        <f t="shared" si="27"/>
        <v>0</v>
      </c>
    </row>
    <row r="35" spans="2:32" x14ac:dyDescent="0.25">
      <c r="B35" s="148" t="s">
        <v>21</v>
      </c>
      <c r="C35" s="95">
        <f>+'ENDE DELBENI - Reyes'!C36+'ENDE DELBENI - Rurrenabaque'!C35+'ENDE DELBENI - S.I. Moxos'!C36+'ENDE DELBENI - San Borja'!C36+'ENDE DELBENI - Santa Rosa'!C35+'ENDE DELBENI - Trinidad'!C35+'ENDE DELBENI - Yucumo'!C37</f>
        <v>1047.4016321839081</v>
      </c>
      <c r="D35" s="95">
        <f>+'ENDE DELBENI - Reyes'!D36+'ENDE DELBENI - Rurrenabaque'!D35+'ENDE DELBENI - S.I. Moxos'!D36+'ENDE DELBENI - San Borja'!D36+'ENDE DELBENI - Santa Rosa'!D35+'ENDE DELBENI - Trinidad'!D35+'ENDE DELBENI - Yucumo'!D37</f>
        <v>1109.3012183908045</v>
      </c>
      <c r="E35" s="95">
        <f>+'ENDE DELBENI - Reyes'!E36+'ENDE DELBENI - Rurrenabaque'!E35+'ENDE DELBENI - S.I. Moxos'!E36+'ENDE DELBENI - San Borja'!E36+'ENDE DELBENI - Santa Rosa'!E35+'ENDE DELBENI - Trinidad'!E35+'ENDE DELBENI - Yucumo'!E37</f>
        <v>1132.4313793103447</v>
      </c>
      <c r="F35" s="95">
        <f>+'ENDE DELBENI - Reyes'!F36+'ENDE DELBENI - Rurrenabaque'!F35+'ENDE DELBENI - S.I. Moxos'!F36+'ENDE DELBENI - San Borja'!F36+'ENDE DELBENI - Santa Rosa'!F35+'ENDE DELBENI - Trinidad'!F35+'ENDE DELBENI - Yucumo'!F37</f>
        <v>1125.1081379310347</v>
      </c>
      <c r="G35" s="95">
        <f>+'ENDE DELBENI - Reyes'!G36+'ENDE DELBENI - Rurrenabaque'!G35+'ENDE DELBENI - S.I. Moxos'!G36+'ENDE DELBENI - San Borja'!G36+'ENDE DELBENI - Santa Rosa'!G35+'ENDE DELBENI - Trinidad'!G35+'ENDE DELBENI - Yucumo'!G37</f>
        <v>0</v>
      </c>
      <c r="H35" s="95">
        <f>+'ENDE DELBENI - Reyes'!H36+'ENDE DELBENI - Rurrenabaque'!H35+'ENDE DELBENI - S.I. Moxos'!H36+'ENDE DELBENI - San Borja'!H36+'ENDE DELBENI - Santa Rosa'!H35+'ENDE DELBENI - Trinidad'!H35+'ENDE DELBENI - Yucumo'!H37</f>
        <v>0</v>
      </c>
      <c r="I35" s="95">
        <f>+'ENDE DELBENI - Reyes'!I36+'ENDE DELBENI - Rurrenabaque'!I35+'ENDE DELBENI - S.I. Moxos'!I36+'ENDE DELBENI - San Borja'!I36+'ENDE DELBENI - Santa Rosa'!I35+'ENDE DELBENI - Trinidad'!I35+'ENDE DELBENI - Yucumo'!I37</f>
        <v>0</v>
      </c>
      <c r="J35" s="95">
        <f>+'ENDE DELBENI - Reyes'!J36+'ENDE DELBENI - Rurrenabaque'!J35+'ENDE DELBENI - S.I. Moxos'!J36+'ENDE DELBENI - San Borja'!J36+'ENDE DELBENI - Santa Rosa'!J35+'ENDE DELBENI - Trinidad'!J35+'ENDE DELBENI - Yucumo'!J37</f>
        <v>0</v>
      </c>
      <c r="K35" s="95">
        <f>+'ENDE DELBENI - Reyes'!K36+'ENDE DELBENI - Rurrenabaque'!K35+'ENDE DELBENI - S.I. Moxos'!K36+'ENDE DELBENI - San Borja'!K36+'ENDE DELBENI - Santa Rosa'!K35+'ENDE DELBENI - Trinidad'!K35+'ENDE DELBENI - Yucumo'!K37</f>
        <v>0</v>
      </c>
      <c r="L35" s="95">
        <f>+'ENDE DELBENI - Reyes'!L36+'ENDE DELBENI - Rurrenabaque'!L35+'ENDE DELBENI - S.I. Moxos'!L36+'ENDE DELBENI - San Borja'!L36+'ENDE DELBENI - Santa Rosa'!L35+'ENDE DELBENI - Trinidad'!L35+'ENDE DELBENI - Yucumo'!L37</f>
        <v>0</v>
      </c>
      <c r="M35" s="95">
        <f>+'ENDE DELBENI - Reyes'!M36+'ENDE DELBENI - Rurrenabaque'!M35+'ENDE DELBENI - S.I. Moxos'!M36+'ENDE DELBENI - San Borja'!M36+'ENDE DELBENI - Santa Rosa'!M35+'ENDE DELBENI - Trinidad'!M35+'ENDE DELBENI - Yucumo'!M37</f>
        <v>0</v>
      </c>
      <c r="N35" s="95">
        <f>+'ENDE DELBENI - Reyes'!N36+'ENDE DELBENI - Rurrenabaque'!N35+'ENDE DELBENI - S.I. Moxos'!N36+'ENDE DELBENI - San Borja'!N36+'ENDE DELBENI - Santa Rosa'!N35+'ENDE DELBENI - Trinidad'!N35+'ENDE DELBENI - Yucumo'!N37</f>
        <v>0</v>
      </c>
      <c r="O35" s="186">
        <f t="shared" si="24"/>
        <v>4414.2423678160922</v>
      </c>
      <c r="R35" s="148" t="str">
        <f t="shared" si="26"/>
        <v>Alumbrado Público</v>
      </c>
      <c r="S35" s="185">
        <f t="shared" si="25"/>
        <v>911.23942</v>
      </c>
      <c r="T35" s="185">
        <f t="shared" si="22"/>
        <v>965.09205999999995</v>
      </c>
      <c r="U35" s="185">
        <f t="shared" si="22"/>
        <v>985.21529999999984</v>
      </c>
      <c r="V35" s="185">
        <f t="shared" si="22"/>
        <v>978.84408000000019</v>
      </c>
      <c r="W35" s="185">
        <f t="shared" si="22"/>
        <v>0</v>
      </c>
      <c r="X35" s="185">
        <f t="shared" si="22"/>
        <v>0</v>
      </c>
      <c r="Y35" s="185">
        <f t="shared" si="22"/>
        <v>0</v>
      </c>
      <c r="Z35" s="185">
        <f t="shared" si="22"/>
        <v>0</v>
      </c>
      <c r="AA35" s="185">
        <f t="shared" si="22"/>
        <v>0</v>
      </c>
      <c r="AB35" s="185">
        <f t="shared" si="22"/>
        <v>0</v>
      </c>
      <c r="AC35" s="185">
        <f t="shared" si="23"/>
        <v>0</v>
      </c>
      <c r="AD35" s="185">
        <f t="shared" si="23"/>
        <v>0</v>
      </c>
      <c r="AE35" s="227">
        <f t="shared" si="27"/>
        <v>3840.39086</v>
      </c>
    </row>
    <row r="36" spans="2:32" x14ac:dyDescent="0.25">
      <c r="B36" s="164" t="s">
        <v>22</v>
      </c>
      <c r="C36" s="95">
        <f>+'ENDE DELBENI - Reyes'!C37+'ENDE DELBENI - Rurrenabaque'!C36+'ENDE DELBENI - S.I. Moxos'!C37+'ENDE DELBENI - San Borja'!C37+'ENDE DELBENI - Santa Rosa'!C36+'ENDE DELBENI - Trinidad'!C36+'ENDE DELBENI - Yucumo'!C38</f>
        <v>356.35317241379312</v>
      </c>
      <c r="D36" s="95">
        <f>+'ENDE DELBENI - Reyes'!D37+'ENDE DELBENI - Rurrenabaque'!D36+'ENDE DELBENI - S.I. Moxos'!D37+'ENDE DELBENI - San Borja'!D37+'ENDE DELBENI - Santa Rosa'!D36+'ENDE DELBENI - Trinidad'!D36+'ENDE DELBENI - Yucumo'!D38</f>
        <v>339.82937931034485</v>
      </c>
      <c r="E36" s="95">
        <f>+'ENDE DELBENI - Reyes'!E37+'ENDE DELBENI - Rurrenabaque'!E36+'ENDE DELBENI - S.I. Moxos'!E37+'ENDE DELBENI - San Borja'!E37+'ENDE DELBENI - Santa Rosa'!E36+'ENDE DELBENI - Trinidad'!E36+'ENDE DELBENI - Yucumo'!E38</f>
        <v>338.32452873563216</v>
      </c>
      <c r="F36" s="95">
        <f>+'ENDE DELBENI - Reyes'!F37+'ENDE DELBENI - Rurrenabaque'!F36+'ENDE DELBENI - S.I. Moxos'!F37+'ENDE DELBENI - San Borja'!F37+'ENDE DELBENI - Santa Rosa'!F36+'ENDE DELBENI - Trinidad'!F36+'ENDE DELBENI - Yucumo'!F38</f>
        <v>327.54639080459771</v>
      </c>
      <c r="G36" s="95">
        <f>+'ENDE DELBENI - Reyes'!G37+'ENDE DELBENI - Rurrenabaque'!G36+'ENDE DELBENI - S.I. Moxos'!G37+'ENDE DELBENI - San Borja'!G37+'ENDE DELBENI - Santa Rosa'!G36+'ENDE DELBENI - Trinidad'!G36+'ENDE DELBENI - Yucumo'!G38</f>
        <v>0</v>
      </c>
      <c r="H36" s="95">
        <f>+'ENDE DELBENI - Reyes'!H37+'ENDE DELBENI - Rurrenabaque'!H36+'ENDE DELBENI - S.I. Moxos'!H37+'ENDE DELBENI - San Borja'!H37+'ENDE DELBENI - Santa Rosa'!H36+'ENDE DELBENI - Trinidad'!H36+'ENDE DELBENI - Yucumo'!H38</f>
        <v>0</v>
      </c>
      <c r="I36" s="95">
        <f>+'ENDE DELBENI - Reyes'!I37+'ENDE DELBENI - Rurrenabaque'!I36+'ENDE DELBENI - S.I. Moxos'!I37+'ENDE DELBENI - San Borja'!I37+'ENDE DELBENI - Santa Rosa'!I36+'ENDE DELBENI - Trinidad'!I36+'ENDE DELBENI - Yucumo'!I38</f>
        <v>0</v>
      </c>
      <c r="J36" s="95">
        <f>+'ENDE DELBENI - Reyes'!J37+'ENDE DELBENI - Rurrenabaque'!J36+'ENDE DELBENI - S.I. Moxos'!J37+'ENDE DELBENI - San Borja'!J37+'ENDE DELBENI - Santa Rosa'!J36+'ENDE DELBENI - Trinidad'!J36+'ENDE DELBENI - Yucumo'!J38</f>
        <v>0</v>
      </c>
      <c r="K36" s="95">
        <f>+'ENDE DELBENI - Reyes'!K37+'ENDE DELBENI - Rurrenabaque'!K36+'ENDE DELBENI - S.I. Moxos'!K37+'ENDE DELBENI - San Borja'!K37+'ENDE DELBENI - Santa Rosa'!K36+'ENDE DELBENI - Trinidad'!K36+'ENDE DELBENI - Yucumo'!K38</f>
        <v>0</v>
      </c>
      <c r="L36" s="95">
        <f>+'ENDE DELBENI - Reyes'!L37+'ENDE DELBENI - Rurrenabaque'!L36+'ENDE DELBENI - S.I. Moxos'!L37+'ENDE DELBENI - San Borja'!L37+'ENDE DELBENI - Santa Rosa'!L36+'ENDE DELBENI - Trinidad'!L36+'ENDE DELBENI - Yucumo'!L38</f>
        <v>0</v>
      </c>
      <c r="M36" s="95">
        <f>+'ENDE DELBENI - Reyes'!M37+'ENDE DELBENI - Rurrenabaque'!M36+'ENDE DELBENI - S.I. Moxos'!M37+'ENDE DELBENI - San Borja'!M37+'ENDE DELBENI - Santa Rosa'!M36+'ENDE DELBENI - Trinidad'!M36+'ENDE DELBENI - Yucumo'!M38</f>
        <v>0</v>
      </c>
      <c r="N36" s="95">
        <f>+'ENDE DELBENI - Reyes'!N37+'ENDE DELBENI - Rurrenabaque'!N36+'ENDE DELBENI - S.I. Moxos'!N37+'ENDE DELBENI - San Borja'!N37+'ENDE DELBENI - Santa Rosa'!N36+'ENDE DELBENI - Trinidad'!N36+'ENDE DELBENI - Yucumo'!N38</f>
        <v>0</v>
      </c>
      <c r="O36" s="186">
        <f>SUM(C36:N36)</f>
        <v>1362.0534712643678</v>
      </c>
      <c r="R36" s="148" t="str">
        <f t="shared" si="26"/>
        <v>Otros</v>
      </c>
      <c r="S36" s="185">
        <f t="shared" si="25"/>
        <v>310.02726000000001</v>
      </c>
      <c r="T36" s="185">
        <f t="shared" si="22"/>
        <v>295.65156000000002</v>
      </c>
      <c r="U36" s="185">
        <f t="shared" si="22"/>
        <v>294.34233999999998</v>
      </c>
      <c r="V36" s="185">
        <f t="shared" si="22"/>
        <v>284.96535999999998</v>
      </c>
      <c r="W36" s="185">
        <f t="shared" si="22"/>
        <v>0</v>
      </c>
      <c r="X36" s="185">
        <f t="shared" si="22"/>
        <v>0</v>
      </c>
      <c r="Y36" s="185">
        <f t="shared" si="22"/>
        <v>0</v>
      </c>
      <c r="Z36" s="185">
        <f t="shared" si="22"/>
        <v>0</v>
      </c>
      <c r="AA36" s="185">
        <f t="shared" si="22"/>
        <v>0</v>
      </c>
      <c r="AB36" s="185">
        <f t="shared" si="22"/>
        <v>0</v>
      </c>
      <c r="AC36" s="185">
        <f t="shared" si="23"/>
        <v>0</v>
      </c>
      <c r="AD36" s="185">
        <f t="shared" si="23"/>
        <v>0</v>
      </c>
      <c r="AE36" s="227">
        <f t="shared" si="27"/>
        <v>1184.9865199999999</v>
      </c>
    </row>
    <row r="37" spans="2:32" x14ac:dyDescent="0.25">
      <c r="B37" s="143" t="s">
        <v>14</v>
      </c>
      <c r="C37" s="187">
        <f>SUM(C31:C36)</f>
        <v>16782.605597701149</v>
      </c>
      <c r="D37" s="187">
        <f t="shared" ref="D37:N37" si="28">SUM(D31:D36)</f>
        <v>16326.075505747129</v>
      </c>
      <c r="E37" s="187">
        <f t="shared" si="28"/>
        <v>15597.394919540231</v>
      </c>
      <c r="F37" s="187">
        <f t="shared" si="28"/>
        <v>14690.068126436783</v>
      </c>
      <c r="G37" s="187">
        <f t="shared" si="28"/>
        <v>0</v>
      </c>
      <c r="H37" s="187">
        <f t="shared" si="28"/>
        <v>0</v>
      </c>
      <c r="I37" s="187">
        <f t="shared" si="28"/>
        <v>0</v>
      </c>
      <c r="J37" s="187">
        <f t="shared" si="28"/>
        <v>0</v>
      </c>
      <c r="K37" s="187">
        <f t="shared" si="28"/>
        <v>0</v>
      </c>
      <c r="L37" s="187">
        <f t="shared" si="28"/>
        <v>0</v>
      </c>
      <c r="M37" s="187">
        <f t="shared" si="28"/>
        <v>0</v>
      </c>
      <c r="N37" s="187">
        <f t="shared" si="28"/>
        <v>0</v>
      </c>
      <c r="O37" s="188">
        <f>SUM(O31:O36)</f>
        <v>63396.144149425294</v>
      </c>
      <c r="R37" s="143" t="s">
        <v>14</v>
      </c>
      <c r="S37" s="187">
        <f>+SUM(S31:S36)</f>
        <v>14600.86687</v>
      </c>
      <c r="T37" s="187">
        <f>+SUM(T31:T36)</f>
        <v>14203.68569</v>
      </c>
      <c r="U37" s="187">
        <f t="shared" ref="U37:AD37" si="29">+SUM(U31:U36)</f>
        <v>13569.733579999996</v>
      </c>
      <c r="V37" s="187">
        <f t="shared" si="29"/>
        <v>12780.359270000003</v>
      </c>
      <c r="W37" s="187">
        <f t="shared" si="29"/>
        <v>0</v>
      </c>
      <c r="X37" s="187">
        <f t="shared" si="29"/>
        <v>0</v>
      </c>
      <c r="Y37" s="187">
        <f t="shared" si="29"/>
        <v>0</v>
      </c>
      <c r="Z37" s="187">
        <f t="shared" si="29"/>
        <v>0</v>
      </c>
      <c r="AA37" s="187">
        <f t="shared" si="29"/>
        <v>0</v>
      </c>
      <c r="AB37" s="187">
        <f t="shared" si="29"/>
        <v>0</v>
      </c>
      <c r="AC37" s="187">
        <f t="shared" si="29"/>
        <v>0</v>
      </c>
      <c r="AD37" s="187">
        <f t="shared" si="29"/>
        <v>0</v>
      </c>
      <c r="AE37" s="188">
        <f>SUM(S37:AD37)</f>
        <v>55154.645409999997</v>
      </c>
    </row>
    <row r="38" spans="2:32" x14ac:dyDescent="0.25">
      <c r="AE38" s="95">
        <f>+AE37/0.87</f>
        <v>63396.144149425287</v>
      </c>
      <c r="AF38" s="95">
        <f>+AE38-O37</f>
        <v>0</v>
      </c>
    </row>
    <row r="39" spans="2:32" x14ac:dyDescent="0.25">
      <c r="B39" s="145" t="s">
        <v>27</v>
      </c>
      <c r="R39" s="145" t="s">
        <v>27</v>
      </c>
    </row>
    <row r="41" spans="2:32" x14ac:dyDescent="0.25">
      <c r="B41" s="192" t="s">
        <v>16</v>
      </c>
      <c r="C41" s="183" t="s">
        <v>2</v>
      </c>
      <c r="D41" s="183" t="s">
        <v>3</v>
      </c>
      <c r="E41" s="183" t="s">
        <v>4</v>
      </c>
      <c r="F41" s="193" t="s">
        <v>71</v>
      </c>
      <c r="G41" s="193" t="s">
        <v>72</v>
      </c>
      <c r="H41" s="193" t="s">
        <v>73</v>
      </c>
      <c r="I41" s="193" t="s">
        <v>8</v>
      </c>
      <c r="J41" s="193" t="s">
        <v>9</v>
      </c>
      <c r="K41" s="193" t="s">
        <v>10</v>
      </c>
      <c r="L41" s="193" t="s">
        <v>11</v>
      </c>
      <c r="M41" s="193" t="s">
        <v>12</v>
      </c>
      <c r="N41" s="193" t="s">
        <v>13</v>
      </c>
      <c r="O41" s="194" t="s">
        <v>74</v>
      </c>
      <c r="P41" s="189"/>
      <c r="R41" s="192" t="s">
        <v>16</v>
      </c>
      <c r="S41" s="183" t="s">
        <v>2</v>
      </c>
      <c r="T41" s="183" t="s">
        <v>3</v>
      </c>
      <c r="U41" s="183" t="s">
        <v>4</v>
      </c>
      <c r="V41" s="193" t="s">
        <v>71</v>
      </c>
      <c r="W41" s="193" t="s">
        <v>72</v>
      </c>
      <c r="X41" s="193" t="s">
        <v>73</v>
      </c>
      <c r="Y41" s="193" t="s">
        <v>8</v>
      </c>
      <c r="Z41" s="193" t="s">
        <v>9</v>
      </c>
      <c r="AA41" s="193" t="s">
        <v>10</v>
      </c>
      <c r="AB41" s="193" t="s">
        <v>11</v>
      </c>
      <c r="AC41" s="193" t="s">
        <v>12</v>
      </c>
      <c r="AD41" s="193" t="s">
        <v>13</v>
      </c>
      <c r="AE41" s="194" t="s">
        <v>74</v>
      </c>
    </row>
    <row r="42" spans="2:32" x14ac:dyDescent="0.25">
      <c r="B42" s="148" t="s">
        <v>102</v>
      </c>
      <c r="C42" s="185">
        <f>+C31/C$73</f>
        <v>1336.7579733121945</v>
      </c>
      <c r="D42" s="185">
        <f t="shared" ref="D42:N42" si="30">+D31/D$73</f>
        <v>1264.050156889946</v>
      </c>
      <c r="E42" s="185">
        <f t="shared" si="30"/>
        <v>1169.7463469414718</v>
      </c>
      <c r="F42" s="185">
        <f t="shared" si="30"/>
        <v>1083.9073292376802</v>
      </c>
      <c r="G42" s="185">
        <f t="shared" si="30"/>
        <v>0</v>
      </c>
      <c r="H42" s="185">
        <f t="shared" si="30"/>
        <v>0</v>
      </c>
      <c r="I42" s="185">
        <f t="shared" si="30"/>
        <v>0</v>
      </c>
      <c r="J42" s="185">
        <f t="shared" si="30"/>
        <v>0</v>
      </c>
      <c r="K42" s="185">
        <f t="shared" si="30"/>
        <v>0</v>
      </c>
      <c r="L42" s="185">
        <f t="shared" si="30"/>
        <v>0</v>
      </c>
      <c r="M42" s="185">
        <f t="shared" si="30"/>
        <v>0</v>
      </c>
      <c r="N42" s="185">
        <f t="shared" si="30"/>
        <v>0</v>
      </c>
      <c r="O42" s="186">
        <f>SUM(C42:N42)</f>
        <v>4854.4618063812923</v>
      </c>
      <c r="R42" s="148" t="str">
        <f>+B42</f>
        <v>Domiciliario</v>
      </c>
      <c r="S42" s="185">
        <f>+S31/$S$73</f>
        <v>1162.9794367816091</v>
      </c>
      <c r="T42" s="185">
        <f t="shared" ref="T42:AD43" si="31">+T31/$S$73</f>
        <v>1099.723636494253</v>
      </c>
      <c r="U42" s="185">
        <f t="shared" si="31"/>
        <v>1017.6793218390802</v>
      </c>
      <c r="V42" s="185">
        <f t="shared" si="31"/>
        <v>942.99937643678174</v>
      </c>
      <c r="W42" s="185">
        <f t="shared" si="31"/>
        <v>0</v>
      </c>
      <c r="X42" s="185">
        <f t="shared" si="31"/>
        <v>0</v>
      </c>
      <c r="Y42" s="185">
        <f t="shared" si="31"/>
        <v>0</v>
      </c>
      <c r="Z42" s="185">
        <f t="shared" si="31"/>
        <v>0</v>
      </c>
      <c r="AA42" s="185">
        <f t="shared" si="31"/>
        <v>0</v>
      </c>
      <c r="AB42" s="185">
        <f t="shared" si="31"/>
        <v>0</v>
      </c>
      <c r="AC42" s="185">
        <f t="shared" si="31"/>
        <v>0</v>
      </c>
      <c r="AD42" s="185">
        <f t="shared" si="31"/>
        <v>0</v>
      </c>
      <c r="AE42" s="227">
        <f t="shared" ref="AE42:AE47" si="32">SUM(S42:AD42)</f>
        <v>4223.3817715517243</v>
      </c>
    </row>
    <row r="43" spans="2:32" x14ac:dyDescent="0.25">
      <c r="B43" s="148" t="s">
        <v>18</v>
      </c>
      <c r="C43" s="185">
        <f t="shared" ref="C43:N47" si="33">+C32/C$73</f>
        <v>749.7157765226583</v>
      </c>
      <c r="D43" s="185">
        <f t="shared" si="33"/>
        <v>734.9867584885717</v>
      </c>
      <c r="E43" s="185">
        <f t="shared" si="33"/>
        <v>728.80777678689401</v>
      </c>
      <c r="F43" s="185">
        <f t="shared" si="33"/>
        <v>693.34713964856655</v>
      </c>
      <c r="G43" s="185">
        <f t="shared" si="33"/>
        <v>0</v>
      </c>
      <c r="H43" s="185">
        <f t="shared" si="33"/>
        <v>0</v>
      </c>
      <c r="I43" s="185">
        <f t="shared" si="33"/>
        <v>0</v>
      </c>
      <c r="J43" s="185">
        <f t="shared" si="33"/>
        <v>0</v>
      </c>
      <c r="K43" s="185">
        <f t="shared" si="33"/>
        <v>0</v>
      </c>
      <c r="L43" s="185">
        <f t="shared" si="33"/>
        <v>0</v>
      </c>
      <c r="M43" s="185">
        <f t="shared" si="33"/>
        <v>0</v>
      </c>
      <c r="N43" s="185">
        <f t="shared" si="33"/>
        <v>0</v>
      </c>
      <c r="O43" s="186">
        <f>SUM(C43:N43)</f>
        <v>2906.8574514466904</v>
      </c>
      <c r="R43" s="148" t="str">
        <f>+B43</f>
        <v>General</v>
      </c>
      <c r="S43" s="185">
        <f t="shared" ref="S43:AD47" si="34">+S32/$S$73</f>
        <v>652.25272557471271</v>
      </c>
      <c r="T43" s="185">
        <f t="shared" si="31"/>
        <v>639.4384798850574</v>
      </c>
      <c r="U43" s="185">
        <f t="shared" si="31"/>
        <v>634.0627658045978</v>
      </c>
      <c r="V43" s="185">
        <f t="shared" si="31"/>
        <v>603.21201149425281</v>
      </c>
      <c r="W43" s="185">
        <f t="shared" si="31"/>
        <v>0</v>
      </c>
      <c r="X43" s="185">
        <f t="shared" si="31"/>
        <v>0</v>
      </c>
      <c r="Y43" s="185">
        <f t="shared" si="31"/>
        <v>0</v>
      </c>
      <c r="Z43" s="185">
        <f t="shared" si="31"/>
        <v>0</v>
      </c>
      <c r="AA43" s="185">
        <f t="shared" si="31"/>
        <v>0</v>
      </c>
      <c r="AB43" s="185">
        <f t="shared" si="31"/>
        <v>0</v>
      </c>
      <c r="AC43" s="185">
        <f t="shared" si="31"/>
        <v>0</v>
      </c>
      <c r="AD43" s="185">
        <f t="shared" si="31"/>
        <v>0</v>
      </c>
      <c r="AE43" s="227">
        <f t="shared" si="32"/>
        <v>2528.9659827586206</v>
      </c>
    </row>
    <row r="44" spans="2:32" x14ac:dyDescent="0.25">
      <c r="B44" s="148" t="s">
        <v>19</v>
      </c>
      <c r="C44" s="185">
        <f t="shared" si="33"/>
        <v>123.13124917426346</v>
      </c>
      <c r="D44" s="185">
        <f t="shared" si="33"/>
        <v>138.45516911084684</v>
      </c>
      <c r="E44" s="185">
        <f t="shared" si="33"/>
        <v>131.13538941736027</v>
      </c>
      <c r="F44" s="185">
        <f t="shared" si="33"/>
        <v>124.67277216276922</v>
      </c>
      <c r="G44" s="185">
        <f t="shared" si="33"/>
        <v>0</v>
      </c>
      <c r="H44" s="185">
        <f t="shared" si="33"/>
        <v>0</v>
      </c>
      <c r="I44" s="185">
        <f t="shared" si="33"/>
        <v>0</v>
      </c>
      <c r="J44" s="185">
        <f t="shared" si="33"/>
        <v>0</v>
      </c>
      <c r="K44" s="185">
        <f t="shared" si="33"/>
        <v>0</v>
      </c>
      <c r="L44" s="185">
        <f t="shared" si="33"/>
        <v>0</v>
      </c>
      <c r="M44" s="185">
        <f t="shared" si="33"/>
        <v>0</v>
      </c>
      <c r="N44" s="185">
        <f t="shared" si="33"/>
        <v>0</v>
      </c>
      <c r="O44" s="186">
        <f t="shared" ref="O44:O46" si="35">SUM(C44:N44)</f>
        <v>517.39457986523985</v>
      </c>
      <c r="R44" s="148" t="str">
        <f t="shared" ref="R44:R47" si="36">+B44</f>
        <v>Industrial</v>
      </c>
      <c r="S44" s="185">
        <f t="shared" si="34"/>
        <v>107.12418678160921</v>
      </c>
      <c r="T44" s="185">
        <f t="shared" si="34"/>
        <v>120.45599712643676</v>
      </c>
      <c r="U44" s="185">
        <f t="shared" si="34"/>
        <v>114.08778879310344</v>
      </c>
      <c r="V44" s="185">
        <f t="shared" si="34"/>
        <v>108.46531178160922</v>
      </c>
      <c r="W44" s="185">
        <f t="shared" si="34"/>
        <v>0</v>
      </c>
      <c r="X44" s="185">
        <f t="shared" si="34"/>
        <v>0</v>
      </c>
      <c r="Y44" s="185">
        <f t="shared" si="34"/>
        <v>0</v>
      </c>
      <c r="Z44" s="185">
        <f t="shared" si="34"/>
        <v>0</v>
      </c>
      <c r="AA44" s="185">
        <f t="shared" si="34"/>
        <v>0</v>
      </c>
      <c r="AB44" s="185">
        <f t="shared" si="34"/>
        <v>0</v>
      </c>
      <c r="AC44" s="185">
        <f t="shared" si="34"/>
        <v>0</v>
      </c>
      <c r="AD44" s="185">
        <f t="shared" si="34"/>
        <v>0</v>
      </c>
      <c r="AE44" s="227">
        <f t="shared" si="32"/>
        <v>450.13328448275865</v>
      </c>
    </row>
    <row r="45" spans="2:32" x14ac:dyDescent="0.25">
      <c r="B45" s="148" t="s">
        <v>91</v>
      </c>
      <c r="C45" s="185">
        <f t="shared" si="33"/>
        <v>0</v>
      </c>
      <c r="D45" s="185">
        <f t="shared" si="33"/>
        <v>0</v>
      </c>
      <c r="E45" s="185">
        <f t="shared" si="33"/>
        <v>0</v>
      </c>
      <c r="F45" s="185">
        <f t="shared" si="33"/>
        <v>0</v>
      </c>
      <c r="G45" s="185">
        <f t="shared" si="33"/>
        <v>0</v>
      </c>
      <c r="H45" s="185">
        <f t="shared" si="33"/>
        <v>0</v>
      </c>
      <c r="I45" s="185">
        <f t="shared" si="33"/>
        <v>0</v>
      </c>
      <c r="J45" s="185">
        <f t="shared" si="33"/>
        <v>0</v>
      </c>
      <c r="K45" s="185">
        <f t="shared" si="33"/>
        <v>0</v>
      </c>
      <c r="L45" s="185">
        <f t="shared" si="33"/>
        <v>0</v>
      </c>
      <c r="M45" s="185">
        <f t="shared" si="33"/>
        <v>0</v>
      </c>
      <c r="N45" s="185">
        <f t="shared" si="33"/>
        <v>0</v>
      </c>
      <c r="O45" s="186">
        <f t="shared" si="35"/>
        <v>0</v>
      </c>
      <c r="R45" s="148" t="str">
        <f t="shared" si="36"/>
        <v>Minería</v>
      </c>
      <c r="S45" s="185">
        <f t="shared" si="34"/>
        <v>0</v>
      </c>
      <c r="T45" s="185">
        <f t="shared" si="34"/>
        <v>0</v>
      </c>
      <c r="U45" s="185">
        <f t="shared" si="34"/>
        <v>0</v>
      </c>
      <c r="V45" s="185">
        <f t="shared" si="34"/>
        <v>0</v>
      </c>
      <c r="W45" s="185">
        <f t="shared" si="34"/>
        <v>0</v>
      </c>
      <c r="X45" s="185">
        <f t="shared" si="34"/>
        <v>0</v>
      </c>
      <c r="Y45" s="185">
        <f t="shared" si="34"/>
        <v>0</v>
      </c>
      <c r="Z45" s="185">
        <f t="shared" si="34"/>
        <v>0</v>
      </c>
      <c r="AA45" s="185">
        <f t="shared" si="34"/>
        <v>0</v>
      </c>
      <c r="AB45" s="185">
        <f t="shared" si="34"/>
        <v>0</v>
      </c>
      <c r="AC45" s="185">
        <f t="shared" si="34"/>
        <v>0</v>
      </c>
      <c r="AD45" s="185">
        <f t="shared" si="34"/>
        <v>0</v>
      </c>
      <c r="AE45" s="227">
        <f t="shared" si="32"/>
        <v>0</v>
      </c>
    </row>
    <row r="46" spans="2:32" x14ac:dyDescent="0.25">
      <c r="B46" s="148" t="s">
        <v>21</v>
      </c>
      <c r="C46" s="185">
        <f t="shared" si="33"/>
        <v>150.48874025630863</v>
      </c>
      <c r="D46" s="185">
        <f t="shared" si="33"/>
        <v>159.38235896419604</v>
      </c>
      <c r="E46" s="185">
        <f t="shared" si="33"/>
        <v>162.70565794688861</v>
      </c>
      <c r="F46" s="185">
        <f t="shared" si="33"/>
        <v>161.65346809353946</v>
      </c>
      <c r="G46" s="185">
        <f t="shared" si="33"/>
        <v>0</v>
      </c>
      <c r="H46" s="185">
        <f t="shared" si="33"/>
        <v>0</v>
      </c>
      <c r="I46" s="185">
        <f t="shared" si="33"/>
        <v>0</v>
      </c>
      <c r="J46" s="185">
        <f t="shared" si="33"/>
        <v>0</v>
      </c>
      <c r="K46" s="185">
        <f t="shared" si="33"/>
        <v>0</v>
      </c>
      <c r="L46" s="185">
        <f t="shared" si="33"/>
        <v>0</v>
      </c>
      <c r="M46" s="185">
        <f t="shared" si="33"/>
        <v>0</v>
      </c>
      <c r="N46" s="185">
        <f t="shared" si="33"/>
        <v>0</v>
      </c>
      <c r="O46" s="186">
        <f t="shared" si="35"/>
        <v>634.23022526093268</v>
      </c>
      <c r="R46" s="148" t="str">
        <f t="shared" si="36"/>
        <v>Alumbrado Público</v>
      </c>
      <c r="S46" s="185">
        <f t="shared" si="34"/>
        <v>130.92520402298851</v>
      </c>
      <c r="T46" s="185">
        <f t="shared" si="34"/>
        <v>138.66265229885056</v>
      </c>
      <c r="U46" s="185">
        <f t="shared" si="34"/>
        <v>141.55392241379309</v>
      </c>
      <c r="V46" s="185">
        <f t="shared" si="34"/>
        <v>140.63851724137933</v>
      </c>
      <c r="W46" s="185">
        <f t="shared" si="34"/>
        <v>0</v>
      </c>
      <c r="X46" s="185">
        <f t="shared" si="34"/>
        <v>0</v>
      </c>
      <c r="Y46" s="185">
        <f t="shared" si="34"/>
        <v>0</v>
      </c>
      <c r="Z46" s="185">
        <f t="shared" si="34"/>
        <v>0</v>
      </c>
      <c r="AA46" s="185">
        <f t="shared" si="34"/>
        <v>0</v>
      </c>
      <c r="AB46" s="185">
        <f t="shared" si="34"/>
        <v>0</v>
      </c>
      <c r="AC46" s="185">
        <f t="shared" si="34"/>
        <v>0</v>
      </c>
      <c r="AD46" s="185">
        <f t="shared" si="34"/>
        <v>0</v>
      </c>
      <c r="AE46" s="227">
        <f t="shared" si="32"/>
        <v>551.78029597701152</v>
      </c>
    </row>
    <row r="47" spans="2:32" x14ac:dyDescent="0.25">
      <c r="B47" s="164" t="s">
        <v>22</v>
      </c>
      <c r="C47" s="185">
        <f t="shared" si="33"/>
        <v>51.200168450257635</v>
      </c>
      <c r="D47" s="185">
        <f t="shared" si="33"/>
        <v>48.8260602457392</v>
      </c>
      <c r="E47" s="185">
        <f t="shared" si="33"/>
        <v>48.609846082705772</v>
      </c>
      <c r="F47" s="185">
        <f t="shared" si="33"/>
        <v>47.061263046637599</v>
      </c>
      <c r="G47" s="185">
        <f t="shared" si="33"/>
        <v>0</v>
      </c>
      <c r="H47" s="185">
        <f t="shared" si="33"/>
        <v>0</v>
      </c>
      <c r="I47" s="185">
        <f t="shared" si="33"/>
        <v>0</v>
      </c>
      <c r="J47" s="185">
        <f t="shared" si="33"/>
        <v>0</v>
      </c>
      <c r="K47" s="185">
        <f t="shared" si="33"/>
        <v>0</v>
      </c>
      <c r="L47" s="185">
        <f t="shared" si="33"/>
        <v>0</v>
      </c>
      <c r="M47" s="185">
        <f t="shared" si="33"/>
        <v>0</v>
      </c>
      <c r="N47" s="185">
        <f t="shared" si="33"/>
        <v>0</v>
      </c>
      <c r="O47" s="186">
        <f>SUM(C47:N47)</f>
        <v>195.69733782534021</v>
      </c>
      <c r="R47" s="148" t="str">
        <f t="shared" si="36"/>
        <v>Otros</v>
      </c>
      <c r="S47" s="185">
        <f t="shared" si="34"/>
        <v>44.54414655172414</v>
      </c>
      <c r="T47" s="185">
        <f t="shared" si="34"/>
        <v>42.478672413793106</v>
      </c>
      <c r="U47" s="185">
        <f t="shared" si="34"/>
        <v>42.29056609195402</v>
      </c>
      <c r="V47" s="185">
        <f t="shared" si="34"/>
        <v>40.943298850574706</v>
      </c>
      <c r="W47" s="185">
        <f t="shared" si="34"/>
        <v>0</v>
      </c>
      <c r="X47" s="185">
        <f t="shared" si="34"/>
        <v>0</v>
      </c>
      <c r="Y47" s="185">
        <f t="shared" si="34"/>
        <v>0</v>
      </c>
      <c r="Z47" s="185">
        <f t="shared" si="34"/>
        <v>0</v>
      </c>
      <c r="AA47" s="185">
        <f t="shared" si="34"/>
        <v>0</v>
      </c>
      <c r="AB47" s="185">
        <f t="shared" si="34"/>
        <v>0</v>
      </c>
      <c r="AC47" s="185">
        <f t="shared" si="34"/>
        <v>0</v>
      </c>
      <c r="AD47" s="185">
        <f t="shared" si="34"/>
        <v>0</v>
      </c>
      <c r="AE47" s="227">
        <f t="shared" si="32"/>
        <v>170.25668390804597</v>
      </c>
    </row>
    <row r="48" spans="2:32" x14ac:dyDescent="0.25">
      <c r="B48" s="143" t="s">
        <v>14</v>
      </c>
      <c r="C48" s="187">
        <f>SUM(C42:C47)</f>
        <v>2411.2939077156821</v>
      </c>
      <c r="D48" s="187">
        <f t="shared" ref="D48:N48" si="37">SUM(D42:D47)</f>
        <v>2345.7005036992996</v>
      </c>
      <c r="E48" s="187">
        <f t="shared" si="37"/>
        <v>2241.0050171753205</v>
      </c>
      <c r="F48" s="187">
        <f t="shared" si="37"/>
        <v>2110.641972189193</v>
      </c>
      <c r="G48" s="187">
        <f t="shared" si="37"/>
        <v>0</v>
      </c>
      <c r="H48" s="187">
        <f t="shared" si="37"/>
        <v>0</v>
      </c>
      <c r="I48" s="187">
        <f t="shared" si="37"/>
        <v>0</v>
      </c>
      <c r="J48" s="187">
        <f t="shared" si="37"/>
        <v>0</v>
      </c>
      <c r="K48" s="187">
        <f t="shared" si="37"/>
        <v>0</v>
      </c>
      <c r="L48" s="187">
        <f t="shared" si="37"/>
        <v>0</v>
      </c>
      <c r="M48" s="187">
        <f t="shared" si="37"/>
        <v>0</v>
      </c>
      <c r="N48" s="187">
        <f t="shared" si="37"/>
        <v>0</v>
      </c>
      <c r="O48" s="188">
        <f>SUM(O42:O47)</f>
        <v>9108.6414007794974</v>
      </c>
      <c r="R48" s="143" t="s">
        <v>14</v>
      </c>
      <c r="S48" s="187">
        <f>SUM(S42:S47)</f>
        <v>2097.8256997126437</v>
      </c>
      <c r="T48" s="187">
        <f>SUM(T42:T47)</f>
        <v>2040.7594382183911</v>
      </c>
      <c r="U48" s="187">
        <f t="shared" ref="U48:AD48" si="38">SUM(U42:U47)</f>
        <v>1949.6743649425289</v>
      </c>
      <c r="V48" s="187">
        <f t="shared" si="38"/>
        <v>1836.2585158045977</v>
      </c>
      <c r="W48" s="187">
        <f t="shared" si="38"/>
        <v>0</v>
      </c>
      <c r="X48" s="187">
        <f t="shared" si="38"/>
        <v>0</v>
      </c>
      <c r="Y48" s="187">
        <f t="shared" si="38"/>
        <v>0</v>
      </c>
      <c r="Z48" s="187">
        <f t="shared" si="38"/>
        <v>0</v>
      </c>
      <c r="AA48" s="187">
        <f t="shared" si="38"/>
        <v>0</v>
      </c>
      <c r="AB48" s="187">
        <f t="shared" si="38"/>
        <v>0</v>
      </c>
      <c r="AC48" s="187">
        <f t="shared" si="38"/>
        <v>0</v>
      </c>
      <c r="AD48" s="187">
        <f t="shared" si="38"/>
        <v>0</v>
      </c>
      <c r="AE48" s="188">
        <f>SUM(AE42:AE47)</f>
        <v>7924.5180186781618</v>
      </c>
    </row>
    <row r="50" spans="2:31" x14ac:dyDescent="0.25">
      <c r="B50" s="145" t="s">
        <v>28</v>
      </c>
      <c r="R50" s="145" t="s">
        <v>28</v>
      </c>
    </row>
    <row r="52" spans="2:31" x14ac:dyDescent="0.25">
      <c r="B52" s="192" t="s">
        <v>16</v>
      </c>
      <c r="C52" s="183" t="s">
        <v>2</v>
      </c>
      <c r="D52" s="183" t="s">
        <v>3</v>
      </c>
      <c r="E52" s="183" t="s">
        <v>4</v>
      </c>
      <c r="F52" s="193" t="s">
        <v>71</v>
      </c>
      <c r="G52" s="193" t="s">
        <v>72</v>
      </c>
      <c r="H52" s="193" t="s">
        <v>73</v>
      </c>
      <c r="I52" s="193" t="s">
        <v>8</v>
      </c>
      <c r="J52" s="193" t="s">
        <v>9</v>
      </c>
      <c r="K52" s="193" t="s">
        <v>10</v>
      </c>
      <c r="L52" s="193" t="s">
        <v>11</v>
      </c>
      <c r="M52" s="193" t="s">
        <v>12</v>
      </c>
      <c r="N52" s="193" t="s">
        <v>13</v>
      </c>
      <c r="O52" s="194" t="s">
        <v>74</v>
      </c>
      <c r="P52" s="189"/>
      <c r="R52" s="192" t="s">
        <v>16</v>
      </c>
      <c r="S52" s="183" t="s">
        <v>2</v>
      </c>
      <c r="T52" s="183" t="s">
        <v>3</v>
      </c>
      <c r="U52" s="183" t="s">
        <v>4</v>
      </c>
      <c r="V52" s="193" t="s">
        <v>71</v>
      </c>
      <c r="W52" s="193" t="s">
        <v>72</v>
      </c>
      <c r="X52" s="193" t="s">
        <v>73</v>
      </c>
      <c r="Y52" s="193" t="s">
        <v>8</v>
      </c>
      <c r="Z52" s="193" t="s">
        <v>9</v>
      </c>
      <c r="AA52" s="193" t="s">
        <v>10</v>
      </c>
      <c r="AB52" s="193" t="s">
        <v>11</v>
      </c>
      <c r="AC52" s="193" t="s">
        <v>12</v>
      </c>
      <c r="AD52" s="193" t="s">
        <v>13</v>
      </c>
      <c r="AE52" s="194" t="s">
        <v>74</v>
      </c>
    </row>
    <row r="53" spans="2:31" x14ac:dyDescent="0.25">
      <c r="B53" s="148" t="s">
        <v>102</v>
      </c>
      <c r="C53" s="185">
        <f>+C31/C20*100</f>
        <v>83.005074999434584</v>
      </c>
      <c r="D53" s="185">
        <f t="shared" ref="D53:O58" si="39">+D31/D20*100</f>
        <v>82.965810174749379</v>
      </c>
      <c r="E53" s="185">
        <f t="shared" si="39"/>
        <v>83.111855529196959</v>
      </c>
      <c r="F53" s="185">
        <f t="shared" si="39"/>
        <v>83.121489580104551</v>
      </c>
      <c r="G53" s="185" t="e">
        <f t="shared" si="39"/>
        <v>#DIV/0!</v>
      </c>
      <c r="H53" s="185" t="e">
        <f t="shared" si="39"/>
        <v>#DIV/0!</v>
      </c>
      <c r="I53" s="185" t="e">
        <f t="shared" si="39"/>
        <v>#DIV/0!</v>
      </c>
      <c r="J53" s="185" t="e">
        <f t="shared" si="39"/>
        <v>#DIV/0!</v>
      </c>
      <c r="K53" s="185" t="e">
        <f t="shared" si="39"/>
        <v>#DIV/0!</v>
      </c>
      <c r="L53" s="185" t="e">
        <f t="shared" si="39"/>
        <v>#DIV/0!</v>
      </c>
      <c r="M53" s="185" t="e">
        <f t="shared" si="39"/>
        <v>#DIV/0!</v>
      </c>
      <c r="N53" s="185" t="e">
        <f t="shared" si="39"/>
        <v>#DIV/0!</v>
      </c>
      <c r="O53" s="186">
        <f>+O31/O20*100</f>
        <v>83.046520533865817</v>
      </c>
      <c r="R53" s="148" t="str">
        <f>+B53</f>
        <v>Domiciliario</v>
      </c>
      <c r="S53" s="185">
        <f>+S31/S20*100</f>
        <v>72.214415249508093</v>
      </c>
      <c r="T53" s="185">
        <f t="shared" ref="T53:AD53" si="40">+T31/T20*100</f>
        <v>72.18025485203195</v>
      </c>
      <c r="U53" s="185">
        <f t="shared" si="40"/>
        <v>72.307314310401352</v>
      </c>
      <c r="V53" s="185">
        <f t="shared" si="40"/>
        <v>72.315695934690964</v>
      </c>
      <c r="W53" s="185" t="e">
        <f t="shared" si="40"/>
        <v>#DIV/0!</v>
      </c>
      <c r="X53" s="185" t="e">
        <f t="shared" si="40"/>
        <v>#DIV/0!</v>
      </c>
      <c r="Y53" s="185" t="e">
        <f t="shared" si="40"/>
        <v>#DIV/0!</v>
      </c>
      <c r="Z53" s="185" t="e">
        <f t="shared" si="40"/>
        <v>#DIV/0!</v>
      </c>
      <c r="AA53" s="185" t="e">
        <f t="shared" si="40"/>
        <v>#DIV/0!</v>
      </c>
      <c r="AB53" s="185" t="e">
        <f t="shared" si="40"/>
        <v>#DIV/0!</v>
      </c>
      <c r="AC53" s="185" t="e">
        <f t="shared" si="40"/>
        <v>#DIV/0!</v>
      </c>
      <c r="AD53" s="185" t="e">
        <f t="shared" si="40"/>
        <v>#DIV/0!</v>
      </c>
      <c r="AE53" s="186">
        <f>+AE31/AE20*100</f>
        <v>72.250472864463262</v>
      </c>
    </row>
    <row r="54" spans="2:31" x14ac:dyDescent="0.25">
      <c r="B54" s="148" t="s">
        <v>18</v>
      </c>
      <c r="C54" s="185">
        <f t="shared" ref="C54:O59" si="41">+C32/C21*100</f>
        <v>138.87886009617418</v>
      </c>
      <c r="D54" s="185">
        <f t="shared" si="41"/>
        <v>139.95235906652044</v>
      </c>
      <c r="E54" s="185">
        <f t="shared" si="39"/>
        <v>141.51058550170001</v>
      </c>
      <c r="F54" s="185">
        <f t="shared" si="39"/>
        <v>142.80735305775312</v>
      </c>
      <c r="G54" s="185" t="e">
        <f t="shared" si="39"/>
        <v>#DIV/0!</v>
      </c>
      <c r="H54" s="185" t="e">
        <f t="shared" si="39"/>
        <v>#DIV/0!</v>
      </c>
      <c r="I54" s="185" t="e">
        <f t="shared" si="39"/>
        <v>#DIV/0!</v>
      </c>
      <c r="J54" s="185" t="e">
        <f t="shared" si="39"/>
        <v>#DIV/0!</v>
      </c>
      <c r="K54" s="185" t="e">
        <f t="shared" si="39"/>
        <v>#DIV/0!</v>
      </c>
      <c r="L54" s="185" t="e">
        <f t="shared" si="39"/>
        <v>#DIV/0!</v>
      </c>
      <c r="M54" s="185" t="e">
        <f t="shared" si="39"/>
        <v>#DIV/0!</v>
      </c>
      <c r="N54" s="185" t="e">
        <f t="shared" si="39"/>
        <v>#DIV/0!</v>
      </c>
      <c r="O54" s="186">
        <f t="shared" si="39"/>
        <v>140.73140177073375</v>
      </c>
      <c r="R54" s="148" t="str">
        <f>+B54</f>
        <v>General</v>
      </c>
      <c r="S54" s="185">
        <f t="shared" ref="S54:AD59" si="42">+S32/S21*100</f>
        <v>120.82460828367154</v>
      </c>
      <c r="T54" s="185">
        <f t="shared" si="42"/>
        <v>121.75855238787277</v>
      </c>
      <c r="U54" s="185">
        <f t="shared" si="42"/>
        <v>123.11420938647899</v>
      </c>
      <c r="V54" s="185">
        <f t="shared" si="42"/>
        <v>124.2423971602452</v>
      </c>
      <c r="W54" s="185" t="e">
        <f t="shared" si="42"/>
        <v>#DIV/0!</v>
      </c>
      <c r="X54" s="185" t="e">
        <f t="shared" si="42"/>
        <v>#DIV/0!</v>
      </c>
      <c r="Y54" s="185" t="e">
        <f t="shared" si="42"/>
        <v>#DIV/0!</v>
      </c>
      <c r="Z54" s="185" t="e">
        <f t="shared" si="42"/>
        <v>#DIV/0!</v>
      </c>
      <c r="AA54" s="185" t="e">
        <f t="shared" si="42"/>
        <v>#DIV/0!</v>
      </c>
      <c r="AB54" s="185" t="e">
        <f t="shared" si="42"/>
        <v>#DIV/0!</v>
      </c>
      <c r="AC54" s="185" t="e">
        <f t="shared" si="42"/>
        <v>#DIV/0!</v>
      </c>
      <c r="AD54" s="185" t="e">
        <f t="shared" si="42"/>
        <v>#DIV/0!</v>
      </c>
      <c r="AE54" s="186">
        <f>+AE32/AE21*100</f>
        <v>122.43631954053835</v>
      </c>
    </row>
    <row r="55" spans="2:31" x14ac:dyDescent="0.25">
      <c r="B55" s="148" t="s">
        <v>19</v>
      </c>
      <c r="C55" s="185">
        <f t="shared" si="41"/>
        <v>82.649420509640606</v>
      </c>
      <c r="D55" s="185">
        <f t="shared" si="41"/>
        <v>83.823757668804262</v>
      </c>
      <c r="E55" s="185">
        <f t="shared" si="39"/>
        <v>86.086205806991529</v>
      </c>
      <c r="F55" s="185">
        <f t="shared" si="39"/>
        <v>87.359303947816684</v>
      </c>
      <c r="G55" s="185" t="e">
        <f t="shared" si="39"/>
        <v>#DIV/0!</v>
      </c>
      <c r="H55" s="185" t="e">
        <f t="shared" si="39"/>
        <v>#DIV/0!</v>
      </c>
      <c r="I55" s="185" t="e">
        <f t="shared" si="39"/>
        <v>#DIV/0!</v>
      </c>
      <c r="J55" s="185" t="e">
        <f t="shared" si="39"/>
        <v>#DIV/0!</v>
      </c>
      <c r="K55" s="185" t="e">
        <f t="shared" si="39"/>
        <v>#DIV/0!</v>
      </c>
      <c r="L55" s="185" t="e">
        <f t="shared" si="39"/>
        <v>#DIV/0!</v>
      </c>
      <c r="M55" s="185" t="e">
        <f t="shared" si="39"/>
        <v>#DIV/0!</v>
      </c>
      <c r="N55" s="185" t="e">
        <f t="shared" si="39"/>
        <v>#DIV/0!</v>
      </c>
      <c r="O55" s="186">
        <f t="shared" si="39"/>
        <v>84.930547992708256</v>
      </c>
      <c r="R55" s="148" t="str">
        <f t="shared" ref="R55:R58" si="43">+B55</f>
        <v>Industrial</v>
      </c>
      <c r="S55" s="185">
        <f t="shared" si="42"/>
        <v>71.904995843387326</v>
      </c>
      <c r="T55" s="185">
        <f t="shared" si="42"/>
        <v>72.926669171859686</v>
      </c>
      <c r="U55" s="185">
        <f t="shared" si="42"/>
        <v>74.894999052082625</v>
      </c>
      <c r="V55" s="185">
        <f t="shared" si="42"/>
        <v>76.002594434600525</v>
      </c>
      <c r="W55" s="185" t="e">
        <f t="shared" si="42"/>
        <v>#DIV/0!</v>
      </c>
      <c r="X55" s="185" t="e">
        <f t="shared" si="42"/>
        <v>#DIV/0!</v>
      </c>
      <c r="Y55" s="185" t="e">
        <f t="shared" si="42"/>
        <v>#DIV/0!</v>
      </c>
      <c r="Z55" s="185" t="e">
        <f t="shared" si="42"/>
        <v>#DIV/0!</v>
      </c>
      <c r="AA55" s="185" t="e">
        <f t="shared" si="42"/>
        <v>#DIV/0!</v>
      </c>
      <c r="AB55" s="185" t="e">
        <f t="shared" si="42"/>
        <v>#DIV/0!</v>
      </c>
      <c r="AC55" s="185" t="e">
        <f t="shared" si="42"/>
        <v>#DIV/0!</v>
      </c>
      <c r="AD55" s="185" t="e">
        <f t="shared" si="42"/>
        <v>#DIV/0!</v>
      </c>
      <c r="AE55" s="186">
        <f>+AE33/AE22*100</f>
        <v>73.889576753656172</v>
      </c>
    </row>
    <row r="56" spans="2:31" x14ac:dyDescent="0.25">
      <c r="B56" s="148" t="s">
        <v>91</v>
      </c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6"/>
      <c r="R56" s="148" t="str">
        <f t="shared" si="43"/>
        <v>Minería</v>
      </c>
      <c r="S56" s="185" t="e">
        <f t="shared" si="42"/>
        <v>#DIV/0!</v>
      </c>
      <c r="T56" s="185" t="e">
        <f t="shared" si="42"/>
        <v>#DIV/0!</v>
      </c>
      <c r="U56" s="185" t="e">
        <f t="shared" si="42"/>
        <v>#DIV/0!</v>
      </c>
      <c r="V56" s="185" t="e">
        <f t="shared" si="42"/>
        <v>#DIV/0!</v>
      </c>
      <c r="W56" s="185" t="e">
        <f t="shared" si="42"/>
        <v>#DIV/0!</v>
      </c>
      <c r="X56" s="185" t="e">
        <f t="shared" si="42"/>
        <v>#DIV/0!</v>
      </c>
      <c r="Y56" s="185" t="e">
        <f t="shared" si="42"/>
        <v>#DIV/0!</v>
      </c>
      <c r="Z56" s="185" t="e">
        <f t="shared" si="42"/>
        <v>#DIV/0!</v>
      </c>
      <c r="AA56" s="185" t="e">
        <f t="shared" si="42"/>
        <v>#DIV/0!</v>
      </c>
      <c r="AB56" s="185" t="e">
        <f t="shared" si="42"/>
        <v>#DIV/0!</v>
      </c>
      <c r="AC56" s="185" t="e">
        <f t="shared" si="42"/>
        <v>#DIV/0!</v>
      </c>
      <c r="AD56" s="185" t="e">
        <f t="shared" si="42"/>
        <v>#DIV/0!</v>
      </c>
      <c r="AE56" s="186">
        <f>+AE34/AE24*100</f>
        <v>0</v>
      </c>
    </row>
    <row r="57" spans="2:31" x14ac:dyDescent="0.25">
      <c r="B57" s="148" t="s">
        <v>21</v>
      </c>
      <c r="C57" s="185">
        <f t="shared" si="41"/>
        <v>132.57526896433589</v>
      </c>
      <c r="D57" s="185">
        <f t="shared" si="41"/>
        <v>133.00017005860539</v>
      </c>
      <c r="E57" s="185">
        <f t="shared" si="39"/>
        <v>134.89998085797356</v>
      </c>
      <c r="F57" s="185">
        <f t="shared" si="39"/>
        <v>136.10008962763388</v>
      </c>
      <c r="G57" s="185" t="e">
        <f t="shared" si="39"/>
        <v>#DIV/0!</v>
      </c>
      <c r="H57" s="185" t="e">
        <f t="shared" si="39"/>
        <v>#DIV/0!</v>
      </c>
      <c r="I57" s="185" t="e">
        <f t="shared" si="39"/>
        <v>#DIV/0!</v>
      </c>
      <c r="J57" s="185" t="e">
        <f t="shared" si="39"/>
        <v>#DIV/0!</v>
      </c>
      <c r="K57" s="185" t="e">
        <f t="shared" si="39"/>
        <v>#DIV/0!</v>
      </c>
      <c r="L57" s="185" t="e">
        <f t="shared" si="39"/>
        <v>#DIV/0!</v>
      </c>
      <c r="M57" s="185" t="e">
        <f t="shared" si="39"/>
        <v>#DIV/0!</v>
      </c>
      <c r="N57" s="185" t="e">
        <f t="shared" si="39"/>
        <v>#DIV/0!</v>
      </c>
      <c r="O57" s="186">
        <f t="shared" si="39"/>
        <v>134.16171366879291</v>
      </c>
      <c r="R57" s="148" t="str">
        <f t="shared" si="43"/>
        <v>Alumbrado Público</v>
      </c>
      <c r="S57" s="185">
        <f t="shared" si="42"/>
        <v>115.34048399897223</v>
      </c>
      <c r="T57" s="185">
        <f t="shared" si="42"/>
        <v>115.71014795098671</v>
      </c>
      <c r="U57" s="185">
        <f t="shared" si="42"/>
        <v>117.36298334643701</v>
      </c>
      <c r="V57" s="185">
        <f t="shared" si="42"/>
        <v>118.40707797604146</v>
      </c>
      <c r="W57" s="185" t="e">
        <f t="shared" si="42"/>
        <v>#DIV/0!</v>
      </c>
      <c r="X57" s="185" t="e">
        <f t="shared" si="42"/>
        <v>#DIV/0!</v>
      </c>
      <c r="Y57" s="185" t="e">
        <f t="shared" si="42"/>
        <v>#DIV/0!</v>
      </c>
      <c r="Z57" s="185" t="e">
        <f t="shared" si="42"/>
        <v>#DIV/0!</v>
      </c>
      <c r="AA57" s="185" t="e">
        <f t="shared" si="42"/>
        <v>#DIV/0!</v>
      </c>
      <c r="AB57" s="185" t="e">
        <f t="shared" si="42"/>
        <v>#DIV/0!</v>
      </c>
      <c r="AC57" s="185" t="e">
        <f t="shared" si="42"/>
        <v>#DIV/0!</v>
      </c>
      <c r="AD57" s="185" t="e">
        <f t="shared" si="42"/>
        <v>#DIV/0!</v>
      </c>
      <c r="AE57" s="186">
        <f>+AE35/AE24*100</f>
        <v>116.72069089184984</v>
      </c>
    </row>
    <row r="58" spans="2:31" x14ac:dyDescent="0.25">
      <c r="B58" s="164" t="s">
        <v>22</v>
      </c>
      <c r="C58" s="185">
        <f t="shared" si="41"/>
        <v>100.6943204822301</v>
      </c>
      <c r="D58" s="185">
        <f t="shared" si="41"/>
        <v>101.15655564925845</v>
      </c>
      <c r="E58" s="185">
        <f t="shared" si="39"/>
        <v>102.54868776768396</v>
      </c>
      <c r="F58" s="185">
        <f t="shared" si="39"/>
        <v>103.53564149961522</v>
      </c>
      <c r="G58" s="185" t="e">
        <f t="shared" si="39"/>
        <v>#DIV/0!</v>
      </c>
      <c r="H58" s="185" t="e">
        <f t="shared" si="39"/>
        <v>#DIV/0!</v>
      </c>
      <c r="I58" s="185" t="e">
        <f t="shared" si="39"/>
        <v>#DIV/0!</v>
      </c>
      <c r="J58" s="185" t="e">
        <f t="shared" si="39"/>
        <v>#DIV/0!</v>
      </c>
      <c r="K58" s="185" t="e">
        <f t="shared" si="39"/>
        <v>#DIV/0!</v>
      </c>
      <c r="L58" s="185" t="e">
        <f t="shared" si="39"/>
        <v>#DIV/0!</v>
      </c>
      <c r="M58" s="185" t="e">
        <f t="shared" si="39"/>
        <v>#DIV/0!</v>
      </c>
      <c r="N58" s="185" t="e">
        <f t="shared" si="39"/>
        <v>#DIV/0!</v>
      </c>
      <c r="O58" s="186">
        <f t="shared" si="39"/>
        <v>101.9411826407693</v>
      </c>
      <c r="R58" s="148" t="str">
        <f t="shared" si="43"/>
        <v>Otros</v>
      </c>
      <c r="S58" s="185">
        <f t="shared" si="42"/>
        <v>87.604058819540185</v>
      </c>
      <c r="T58" s="185">
        <f t="shared" si="42"/>
        <v>88.006203414854852</v>
      </c>
      <c r="U58" s="185">
        <f t="shared" si="42"/>
        <v>89.217358357885033</v>
      </c>
      <c r="V58" s="185">
        <f t="shared" si="42"/>
        <v>90.076008104665235</v>
      </c>
      <c r="W58" s="185" t="e">
        <f t="shared" si="42"/>
        <v>#DIV/0!</v>
      </c>
      <c r="X58" s="185" t="e">
        <f t="shared" si="42"/>
        <v>#DIV/0!</v>
      </c>
      <c r="Y58" s="185" t="e">
        <f t="shared" si="42"/>
        <v>#DIV/0!</v>
      </c>
      <c r="Z58" s="185" t="e">
        <f t="shared" si="42"/>
        <v>#DIV/0!</v>
      </c>
      <c r="AA58" s="185" t="e">
        <f t="shared" si="42"/>
        <v>#DIV/0!</v>
      </c>
      <c r="AB58" s="185" t="e">
        <f t="shared" si="42"/>
        <v>#DIV/0!</v>
      </c>
      <c r="AC58" s="185" t="e">
        <f t="shared" si="42"/>
        <v>#DIV/0!</v>
      </c>
      <c r="AD58" s="185" t="e">
        <f t="shared" si="42"/>
        <v>#DIV/0!</v>
      </c>
      <c r="AE58" s="186">
        <f>+AE36/AE25*100</f>
        <v>88.688828897469278</v>
      </c>
    </row>
    <row r="59" spans="2:31" x14ac:dyDescent="0.25">
      <c r="B59" s="143" t="s">
        <v>14</v>
      </c>
      <c r="C59" s="188">
        <f t="shared" si="41"/>
        <v>97.875775719770388</v>
      </c>
      <c r="D59" s="188">
        <f t="shared" si="41"/>
        <v>98.474974984764529</v>
      </c>
      <c r="E59" s="188">
        <f t="shared" si="41"/>
        <v>99.919954077448551</v>
      </c>
      <c r="F59" s="188">
        <f t="shared" si="41"/>
        <v>100.67655928479799</v>
      </c>
      <c r="G59" s="188" t="e">
        <f t="shared" si="41"/>
        <v>#DIV/0!</v>
      </c>
      <c r="H59" s="188" t="e">
        <f t="shared" si="41"/>
        <v>#DIV/0!</v>
      </c>
      <c r="I59" s="188" t="e">
        <f t="shared" si="41"/>
        <v>#DIV/0!</v>
      </c>
      <c r="J59" s="188" t="e">
        <f t="shared" si="41"/>
        <v>#DIV/0!</v>
      </c>
      <c r="K59" s="188" t="e">
        <f t="shared" si="41"/>
        <v>#DIV/0!</v>
      </c>
      <c r="L59" s="188" t="e">
        <f t="shared" si="41"/>
        <v>#DIV/0!</v>
      </c>
      <c r="M59" s="188" t="e">
        <f t="shared" si="41"/>
        <v>#DIV/0!</v>
      </c>
      <c r="N59" s="188" t="e">
        <f t="shared" si="41"/>
        <v>#DIV/0!</v>
      </c>
      <c r="O59" s="188">
        <f t="shared" si="41"/>
        <v>99.169606060640888</v>
      </c>
      <c r="R59" s="143" t="s">
        <v>14</v>
      </c>
      <c r="S59" s="195">
        <f t="shared" si="42"/>
        <v>85.151924876200241</v>
      </c>
      <c r="T59" s="195">
        <f t="shared" si="42"/>
        <v>85.673228236745132</v>
      </c>
      <c r="U59" s="195">
        <f t="shared" si="42"/>
        <v>86.930360047380205</v>
      </c>
      <c r="V59" s="195">
        <f t="shared" si="42"/>
        <v>87.588606577774257</v>
      </c>
      <c r="W59" s="195" t="e">
        <f t="shared" si="42"/>
        <v>#DIV/0!</v>
      </c>
      <c r="X59" s="195" t="e">
        <f t="shared" si="42"/>
        <v>#DIV/0!</v>
      </c>
      <c r="Y59" s="195" t="e">
        <f t="shared" si="42"/>
        <v>#DIV/0!</v>
      </c>
      <c r="Z59" s="195" t="e">
        <f t="shared" si="42"/>
        <v>#DIV/0!</v>
      </c>
      <c r="AA59" s="195" t="e">
        <f t="shared" si="42"/>
        <v>#DIV/0!</v>
      </c>
      <c r="AB59" s="195" t="e">
        <f t="shared" si="42"/>
        <v>#DIV/0!</v>
      </c>
      <c r="AC59" s="195" t="e">
        <f t="shared" si="42"/>
        <v>#DIV/0!</v>
      </c>
      <c r="AD59" s="195" t="e">
        <f t="shared" si="42"/>
        <v>#DIV/0!</v>
      </c>
      <c r="AE59" s="188">
        <f>+AE37/AE26*100</f>
        <v>86.277557272757562</v>
      </c>
    </row>
    <row r="60" spans="2:31" x14ac:dyDescent="0.25">
      <c r="AE60" s="95">
        <f>+AE59/0.87</f>
        <v>99.169606060640874</v>
      </c>
    </row>
    <row r="61" spans="2:31" x14ac:dyDescent="0.25">
      <c r="B61" s="145" t="s">
        <v>30</v>
      </c>
      <c r="R61" s="145" t="s">
        <v>30</v>
      </c>
    </row>
    <row r="63" spans="2:31" x14ac:dyDescent="0.25">
      <c r="B63" s="192" t="s">
        <v>16</v>
      </c>
      <c r="C63" s="183" t="s">
        <v>2</v>
      </c>
      <c r="D63" s="183" t="s">
        <v>3</v>
      </c>
      <c r="E63" s="183" t="s">
        <v>4</v>
      </c>
      <c r="F63" s="193" t="s">
        <v>71</v>
      </c>
      <c r="G63" s="193" t="s">
        <v>72</v>
      </c>
      <c r="H63" s="193" t="s">
        <v>73</v>
      </c>
      <c r="I63" s="193" t="s">
        <v>8</v>
      </c>
      <c r="J63" s="193" t="s">
        <v>9</v>
      </c>
      <c r="K63" s="193" t="s">
        <v>10</v>
      </c>
      <c r="L63" s="193" t="s">
        <v>11</v>
      </c>
      <c r="M63" s="193" t="s">
        <v>12</v>
      </c>
      <c r="N63" s="193" t="s">
        <v>13</v>
      </c>
      <c r="O63" s="194" t="s">
        <v>74</v>
      </c>
      <c r="P63" s="189"/>
      <c r="R63" s="192" t="s">
        <v>16</v>
      </c>
      <c r="S63" s="183" t="s">
        <v>2</v>
      </c>
      <c r="T63" s="183" t="s">
        <v>3</v>
      </c>
      <c r="U63" s="183" t="s">
        <v>4</v>
      </c>
      <c r="V63" s="193" t="s">
        <v>71</v>
      </c>
      <c r="W63" s="193" t="s">
        <v>72</v>
      </c>
      <c r="X63" s="193" t="s">
        <v>73</v>
      </c>
      <c r="Y63" s="193" t="s">
        <v>8</v>
      </c>
      <c r="Z63" s="193" t="s">
        <v>9</v>
      </c>
      <c r="AA63" s="193" t="s">
        <v>10</v>
      </c>
      <c r="AB63" s="193" t="s">
        <v>11</v>
      </c>
      <c r="AC63" s="193" t="s">
        <v>12</v>
      </c>
      <c r="AD63" s="193" t="s">
        <v>13</v>
      </c>
      <c r="AE63" s="194" t="s">
        <v>74</v>
      </c>
    </row>
    <row r="64" spans="2:31" x14ac:dyDescent="0.25">
      <c r="B64" s="148" t="s">
        <v>102</v>
      </c>
      <c r="C64" s="185">
        <f>+C42/C20*100</f>
        <v>11.926016522907268</v>
      </c>
      <c r="D64" s="185">
        <f>+D42/D20*100</f>
        <v>11.920375025107671</v>
      </c>
      <c r="E64" s="185">
        <f t="shared" ref="E64:O69" si="44">+E42/E20*100</f>
        <v>11.941358553045541</v>
      </c>
      <c r="F64" s="185">
        <f t="shared" si="44"/>
        <v>11.942742755762149</v>
      </c>
      <c r="G64" s="185" t="e">
        <f t="shared" si="44"/>
        <v>#DIV/0!</v>
      </c>
      <c r="H64" s="185" t="e">
        <f t="shared" si="44"/>
        <v>#DIV/0!</v>
      </c>
      <c r="I64" s="185" t="e">
        <f t="shared" si="44"/>
        <v>#DIV/0!</v>
      </c>
      <c r="J64" s="185" t="e">
        <f t="shared" si="44"/>
        <v>#DIV/0!</v>
      </c>
      <c r="K64" s="185" t="e">
        <f t="shared" si="44"/>
        <v>#DIV/0!</v>
      </c>
      <c r="L64" s="185" t="e">
        <f t="shared" si="44"/>
        <v>#DIV/0!</v>
      </c>
      <c r="M64" s="185" t="e">
        <f t="shared" si="44"/>
        <v>#DIV/0!</v>
      </c>
      <c r="N64" s="185" t="e">
        <f t="shared" si="44"/>
        <v>#DIV/0!</v>
      </c>
      <c r="O64" s="186">
        <f>+O42/O20*100</f>
        <v>11.931971341072675</v>
      </c>
      <c r="R64" s="148" t="str">
        <f>+B64</f>
        <v>Domiciliario</v>
      </c>
      <c r="S64" s="185">
        <f>+S42/S20*100</f>
        <v>10.375634374929323</v>
      </c>
      <c r="T64" s="185">
        <f t="shared" ref="T64:AD64" si="45">+T42/T20*100</f>
        <v>10.370726271843672</v>
      </c>
      <c r="U64" s="185">
        <f t="shared" si="45"/>
        <v>10.38898194114962</v>
      </c>
      <c r="V64" s="185">
        <f t="shared" si="45"/>
        <v>10.390186197513069</v>
      </c>
      <c r="W64" s="185" t="e">
        <f t="shared" si="45"/>
        <v>#DIV/0!</v>
      </c>
      <c r="X64" s="185" t="e">
        <f t="shared" si="45"/>
        <v>#DIV/0!</v>
      </c>
      <c r="Y64" s="185" t="e">
        <f t="shared" si="45"/>
        <v>#DIV/0!</v>
      </c>
      <c r="Z64" s="185" t="e">
        <f t="shared" si="45"/>
        <v>#DIV/0!</v>
      </c>
      <c r="AA64" s="185" t="e">
        <f t="shared" si="45"/>
        <v>#DIV/0!</v>
      </c>
      <c r="AB64" s="185" t="e">
        <f t="shared" si="45"/>
        <v>#DIV/0!</v>
      </c>
      <c r="AC64" s="185" t="e">
        <f t="shared" si="45"/>
        <v>#DIV/0!</v>
      </c>
      <c r="AD64" s="185" t="e">
        <f t="shared" si="45"/>
        <v>#DIV/0!</v>
      </c>
      <c r="AE64" s="186">
        <f>+AE42/AE20*100</f>
        <v>10.380815066733227</v>
      </c>
    </row>
    <row r="65" spans="2:31" x14ac:dyDescent="0.25">
      <c r="B65" s="148" t="s">
        <v>18</v>
      </c>
      <c r="C65" s="185">
        <f t="shared" ref="C65:O70" si="46">+C43/C21*100</f>
        <v>19.953859209220429</v>
      </c>
      <c r="D65" s="185">
        <f t="shared" si="46"/>
        <v>20.108097567028796</v>
      </c>
      <c r="E65" s="185">
        <f t="shared" si="44"/>
        <v>20.331980675531607</v>
      </c>
      <c r="F65" s="185">
        <f t="shared" si="44"/>
        <v>20.518297853125446</v>
      </c>
      <c r="G65" s="185" t="e">
        <f t="shared" si="44"/>
        <v>#DIV/0!</v>
      </c>
      <c r="H65" s="185" t="e">
        <f t="shared" si="44"/>
        <v>#DIV/0!</v>
      </c>
      <c r="I65" s="185" t="e">
        <f t="shared" si="44"/>
        <v>#DIV/0!</v>
      </c>
      <c r="J65" s="185" t="e">
        <f t="shared" si="44"/>
        <v>#DIV/0!</v>
      </c>
      <c r="K65" s="185" t="e">
        <f t="shared" si="44"/>
        <v>#DIV/0!</v>
      </c>
      <c r="L65" s="185" t="e">
        <f t="shared" si="44"/>
        <v>#DIV/0!</v>
      </c>
      <c r="M65" s="185" t="e">
        <f t="shared" si="44"/>
        <v>#DIV/0!</v>
      </c>
      <c r="N65" s="185" t="e">
        <f t="shared" si="44"/>
        <v>#DIV/0!</v>
      </c>
      <c r="O65" s="186">
        <f t="shared" si="44"/>
        <v>20.22002899004795</v>
      </c>
      <c r="R65" s="148" t="str">
        <f>+B65</f>
        <v>General</v>
      </c>
      <c r="S65" s="185">
        <f t="shared" ref="S65:AD70" si="47">+S43/S21*100</f>
        <v>17.359857512021772</v>
      </c>
      <c r="T65" s="185">
        <f t="shared" si="47"/>
        <v>17.494044883315055</v>
      </c>
      <c r="U65" s="185">
        <f t="shared" si="47"/>
        <v>17.688823187712501</v>
      </c>
      <c r="V65" s="185">
        <f t="shared" si="47"/>
        <v>17.850919132219136</v>
      </c>
      <c r="W65" s="185" t="e">
        <f t="shared" si="47"/>
        <v>#DIV/0!</v>
      </c>
      <c r="X65" s="185" t="e">
        <f t="shared" si="47"/>
        <v>#DIV/0!</v>
      </c>
      <c r="Y65" s="185" t="e">
        <f t="shared" si="47"/>
        <v>#DIV/0!</v>
      </c>
      <c r="Z65" s="185" t="e">
        <f t="shared" si="47"/>
        <v>#DIV/0!</v>
      </c>
      <c r="AA65" s="185" t="e">
        <f t="shared" si="47"/>
        <v>#DIV/0!</v>
      </c>
      <c r="AB65" s="185" t="e">
        <f t="shared" si="47"/>
        <v>#DIV/0!</v>
      </c>
      <c r="AC65" s="185" t="e">
        <f t="shared" si="47"/>
        <v>#DIV/0!</v>
      </c>
      <c r="AD65" s="185" t="e">
        <f t="shared" si="47"/>
        <v>#DIV/0!</v>
      </c>
      <c r="AE65" s="186">
        <f>+AE44/AE21*100</f>
        <v>3.1311160638775473</v>
      </c>
    </row>
    <row r="66" spans="2:31" x14ac:dyDescent="0.25">
      <c r="B66" s="148" t="s">
        <v>19</v>
      </c>
      <c r="C66" s="185">
        <f t="shared" si="46"/>
        <v>11.874916739890892</v>
      </c>
      <c r="D66" s="185">
        <f t="shared" si="46"/>
        <v>12.043643343219001</v>
      </c>
      <c r="E66" s="185">
        <f t="shared" si="44"/>
        <v>12.368707730889586</v>
      </c>
      <c r="F66" s="185">
        <f t="shared" si="44"/>
        <v>12.551624130433433</v>
      </c>
      <c r="G66" s="185" t="e">
        <f t="shared" si="44"/>
        <v>#DIV/0!</v>
      </c>
      <c r="H66" s="185" t="e">
        <f t="shared" si="44"/>
        <v>#DIV/0!</v>
      </c>
      <c r="I66" s="185" t="e">
        <f t="shared" si="44"/>
        <v>#DIV/0!</v>
      </c>
      <c r="J66" s="185" t="e">
        <f t="shared" si="44"/>
        <v>#DIV/0!</v>
      </c>
      <c r="K66" s="185" t="e">
        <f t="shared" si="44"/>
        <v>#DIV/0!</v>
      </c>
      <c r="L66" s="185" t="e">
        <f t="shared" si="44"/>
        <v>#DIV/0!</v>
      </c>
      <c r="M66" s="185" t="e">
        <f t="shared" si="44"/>
        <v>#DIV/0!</v>
      </c>
      <c r="N66" s="185" t="e">
        <f t="shared" si="44"/>
        <v>#DIV/0!</v>
      </c>
      <c r="O66" s="186">
        <f t="shared" si="44"/>
        <v>12.202664941481073</v>
      </c>
      <c r="R66" s="148" t="str">
        <f t="shared" ref="R66:R69" si="48">+B66</f>
        <v>Industrial</v>
      </c>
      <c r="S66" s="185">
        <f t="shared" si="47"/>
        <v>10.331177563705076</v>
      </c>
      <c r="T66" s="185">
        <f t="shared" si="47"/>
        <v>10.477969708600533</v>
      </c>
      <c r="U66" s="185">
        <f t="shared" si="47"/>
        <v>10.760775725873941</v>
      </c>
      <c r="V66" s="185">
        <f t="shared" si="47"/>
        <v>10.919912993477086</v>
      </c>
      <c r="W66" s="185" t="e">
        <f t="shared" si="47"/>
        <v>#DIV/0!</v>
      </c>
      <c r="X66" s="185" t="e">
        <f t="shared" si="47"/>
        <v>#DIV/0!</v>
      </c>
      <c r="Y66" s="185" t="e">
        <f t="shared" si="47"/>
        <v>#DIV/0!</v>
      </c>
      <c r="Z66" s="185" t="e">
        <f t="shared" si="47"/>
        <v>#DIV/0!</v>
      </c>
      <c r="AA66" s="185" t="e">
        <f t="shared" si="47"/>
        <v>#DIV/0!</v>
      </c>
      <c r="AB66" s="185" t="e">
        <f t="shared" si="47"/>
        <v>#DIV/0!</v>
      </c>
      <c r="AC66" s="185" t="e">
        <f t="shared" si="47"/>
        <v>#DIV/0!</v>
      </c>
      <c r="AD66" s="185" t="e">
        <f t="shared" si="47"/>
        <v>#DIV/0!</v>
      </c>
      <c r="AE66" s="186">
        <f>+AE45/AE22*100</f>
        <v>0</v>
      </c>
    </row>
    <row r="67" spans="2:31" x14ac:dyDescent="0.25">
      <c r="B67" s="148" t="s">
        <v>91</v>
      </c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6"/>
      <c r="R67" s="148" t="str">
        <f t="shared" si="48"/>
        <v>Minería</v>
      </c>
      <c r="S67" s="185" t="e">
        <f t="shared" si="47"/>
        <v>#DIV/0!</v>
      </c>
      <c r="T67" s="185" t="e">
        <f t="shared" si="47"/>
        <v>#DIV/0!</v>
      </c>
      <c r="U67" s="185" t="e">
        <f t="shared" si="47"/>
        <v>#DIV/0!</v>
      </c>
      <c r="V67" s="185" t="e">
        <f t="shared" si="47"/>
        <v>#DIV/0!</v>
      </c>
      <c r="W67" s="185" t="e">
        <f t="shared" si="47"/>
        <v>#DIV/0!</v>
      </c>
      <c r="X67" s="185" t="e">
        <f t="shared" si="47"/>
        <v>#DIV/0!</v>
      </c>
      <c r="Y67" s="185" t="e">
        <f t="shared" si="47"/>
        <v>#DIV/0!</v>
      </c>
      <c r="Z67" s="185" t="e">
        <f t="shared" si="47"/>
        <v>#DIV/0!</v>
      </c>
      <c r="AA67" s="185" t="e">
        <f t="shared" si="47"/>
        <v>#DIV/0!</v>
      </c>
      <c r="AB67" s="185" t="e">
        <f t="shared" si="47"/>
        <v>#DIV/0!</v>
      </c>
      <c r="AC67" s="185" t="e">
        <f t="shared" si="47"/>
        <v>#DIV/0!</v>
      </c>
      <c r="AD67" s="185" t="e">
        <f t="shared" si="47"/>
        <v>#DIV/0!</v>
      </c>
      <c r="AE67" s="186">
        <f>+AE46/AE24*100</f>
        <v>16.770214208599114</v>
      </c>
    </row>
    <row r="68" spans="2:31" x14ac:dyDescent="0.25">
      <c r="B68" s="148" t="s">
        <v>21</v>
      </c>
      <c r="C68" s="185">
        <f t="shared" si="46"/>
        <v>19.04817082820918</v>
      </c>
      <c r="D68" s="185">
        <f t="shared" si="46"/>
        <v>19.109219836006524</v>
      </c>
      <c r="E68" s="185">
        <f t="shared" si="44"/>
        <v>19.382181157754825</v>
      </c>
      <c r="F68" s="185">
        <f t="shared" si="44"/>
        <v>19.554610578683025</v>
      </c>
      <c r="G68" s="185" t="e">
        <f t="shared" si="44"/>
        <v>#DIV/0!</v>
      </c>
      <c r="H68" s="185" t="e">
        <f t="shared" si="44"/>
        <v>#DIV/0!</v>
      </c>
      <c r="I68" s="185" t="e">
        <f t="shared" si="44"/>
        <v>#DIV/0!</v>
      </c>
      <c r="J68" s="185" t="e">
        <f t="shared" si="44"/>
        <v>#DIV/0!</v>
      </c>
      <c r="K68" s="185" t="e">
        <f t="shared" si="44"/>
        <v>#DIV/0!</v>
      </c>
      <c r="L68" s="185" t="e">
        <f t="shared" si="44"/>
        <v>#DIV/0!</v>
      </c>
      <c r="M68" s="185" t="e">
        <f t="shared" si="44"/>
        <v>#DIV/0!</v>
      </c>
      <c r="N68" s="185" t="e">
        <f t="shared" si="44"/>
        <v>#DIV/0!</v>
      </c>
      <c r="O68" s="186">
        <f t="shared" si="44"/>
        <v>19.276108285746108</v>
      </c>
      <c r="R68" s="148" t="str">
        <f t="shared" si="48"/>
        <v>Alumbrado Público</v>
      </c>
      <c r="S68" s="185">
        <f t="shared" si="47"/>
        <v>16.571908620541986</v>
      </c>
      <c r="T68" s="185">
        <f t="shared" si="47"/>
        <v>16.625021257325674</v>
      </c>
      <c r="U68" s="185">
        <f t="shared" si="47"/>
        <v>16.862497607246695</v>
      </c>
      <c r="V68" s="185">
        <f t="shared" si="47"/>
        <v>17.012511203454235</v>
      </c>
      <c r="W68" s="185" t="e">
        <f t="shared" si="47"/>
        <v>#DIV/0!</v>
      </c>
      <c r="X68" s="185" t="e">
        <f t="shared" si="47"/>
        <v>#DIV/0!</v>
      </c>
      <c r="Y68" s="185" t="e">
        <f t="shared" si="47"/>
        <v>#DIV/0!</v>
      </c>
      <c r="Z68" s="185" t="e">
        <f t="shared" si="47"/>
        <v>#DIV/0!</v>
      </c>
      <c r="AA68" s="185" t="e">
        <f t="shared" si="47"/>
        <v>#DIV/0!</v>
      </c>
      <c r="AB68" s="185" t="e">
        <f t="shared" si="47"/>
        <v>#DIV/0!</v>
      </c>
      <c r="AC68" s="185" t="e">
        <f t="shared" si="47"/>
        <v>#DIV/0!</v>
      </c>
      <c r="AD68" s="185" t="e">
        <f t="shared" si="47"/>
        <v>#DIV/0!</v>
      </c>
      <c r="AE68" s="186">
        <f>+AE47/AE25*100</f>
        <v>12.742647830096162</v>
      </c>
    </row>
    <row r="69" spans="2:31" x14ac:dyDescent="0.25">
      <c r="B69" s="164" t="s">
        <v>22</v>
      </c>
      <c r="C69" s="185">
        <f t="shared" si="46"/>
        <v>14.467574781929612</v>
      </c>
      <c r="D69" s="185">
        <f t="shared" si="46"/>
        <v>14.533987880640581</v>
      </c>
      <c r="E69" s="185">
        <f t="shared" si="44"/>
        <v>14.734006863172979</v>
      </c>
      <c r="F69" s="185">
        <f t="shared" si="44"/>
        <v>14.875810560289542</v>
      </c>
      <c r="G69" s="185" t="e">
        <f t="shared" si="44"/>
        <v>#DIV/0!</v>
      </c>
      <c r="H69" s="185" t="e">
        <f t="shared" si="44"/>
        <v>#DIV/0!</v>
      </c>
      <c r="I69" s="185" t="e">
        <f t="shared" si="44"/>
        <v>#DIV/0!</v>
      </c>
      <c r="J69" s="185" t="e">
        <f t="shared" si="44"/>
        <v>#DIV/0!</v>
      </c>
      <c r="K69" s="185" t="e">
        <f t="shared" si="44"/>
        <v>#DIV/0!</v>
      </c>
      <c r="L69" s="185" t="e">
        <f t="shared" si="44"/>
        <v>#DIV/0!</v>
      </c>
      <c r="M69" s="185" t="e">
        <f t="shared" si="44"/>
        <v>#DIV/0!</v>
      </c>
      <c r="N69" s="185" t="e">
        <f t="shared" si="44"/>
        <v>#DIV/0!</v>
      </c>
      <c r="O69" s="186">
        <f t="shared" si="44"/>
        <v>14.646721643788693</v>
      </c>
      <c r="R69" s="148" t="str">
        <f t="shared" si="48"/>
        <v>Otros</v>
      </c>
      <c r="S69" s="185">
        <f t="shared" si="47"/>
        <v>12.586790060278762</v>
      </c>
      <c r="T69" s="185">
        <f t="shared" si="47"/>
        <v>12.644569456157306</v>
      </c>
      <c r="U69" s="185">
        <f t="shared" si="47"/>
        <v>12.818585970960495</v>
      </c>
      <c r="V69" s="185">
        <f t="shared" si="47"/>
        <v>12.941955187451901</v>
      </c>
      <c r="W69" s="185" t="e">
        <f t="shared" si="47"/>
        <v>#DIV/0!</v>
      </c>
      <c r="X69" s="185" t="e">
        <f t="shared" si="47"/>
        <v>#DIV/0!</v>
      </c>
      <c r="Y69" s="185" t="e">
        <f t="shared" si="47"/>
        <v>#DIV/0!</v>
      </c>
      <c r="Z69" s="185" t="e">
        <f t="shared" si="47"/>
        <v>#DIV/0!</v>
      </c>
      <c r="AA69" s="185" t="e">
        <f t="shared" si="47"/>
        <v>#DIV/0!</v>
      </c>
      <c r="AB69" s="185" t="e">
        <f t="shared" si="47"/>
        <v>#DIV/0!</v>
      </c>
      <c r="AC69" s="185" t="e">
        <f t="shared" si="47"/>
        <v>#DIV/0!</v>
      </c>
      <c r="AD69" s="185" t="e">
        <f t="shared" si="47"/>
        <v>#DIV/0!</v>
      </c>
      <c r="AE69" s="186">
        <f>+AE47/AE25*100</f>
        <v>12.742647830096162</v>
      </c>
    </row>
    <row r="70" spans="2:31" x14ac:dyDescent="0.25">
      <c r="B70" s="143" t="s">
        <v>14</v>
      </c>
      <c r="C70" s="195">
        <f t="shared" si="46"/>
        <v>14.062611453989996</v>
      </c>
      <c r="D70" s="195">
        <f t="shared" si="46"/>
        <v>14.148703302408695</v>
      </c>
      <c r="E70" s="195">
        <f t="shared" si="46"/>
        <v>14.356315241012723</v>
      </c>
      <c r="F70" s="195">
        <f t="shared" si="46"/>
        <v>14.465022885746839</v>
      </c>
      <c r="G70" s="195" t="e">
        <f t="shared" si="46"/>
        <v>#DIV/0!</v>
      </c>
      <c r="H70" s="195" t="e">
        <f t="shared" si="46"/>
        <v>#DIV/0!</v>
      </c>
      <c r="I70" s="195" t="e">
        <f t="shared" si="46"/>
        <v>#DIV/0!</v>
      </c>
      <c r="J70" s="195" t="e">
        <f t="shared" si="46"/>
        <v>#DIV/0!</v>
      </c>
      <c r="K70" s="195" t="e">
        <f t="shared" si="46"/>
        <v>#DIV/0!</v>
      </c>
      <c r="L70" s="195" t="e">
        <f t="shared" si="46"/>
        <v>#DIV/0!</v>
      </c>
      <c r="M70" s="195" t="e">
        <f t="shared" si="46"/>
        <v>#DIV/0!</v>
      </c>
      <c r="N70" s="195" t="e">
        <f t="shared" si="46"/>
        <v>#DIV/0!</v>
      </c>
      <c r="O70" s="188">
        <f t="shared" si="46"/>
        <v>14.248506617908177</v>
      </c>
      <c r="R70" s="143" t="s">
        <v>14</v>
      </c>
      <c r="S70" s="195">
        <f t="shared" si="47"/>
        <v>12.234471964971299</v>
      </c>
      <c r="T70" s="187">
        <f t="shared" si="47"/>
        <v>12.309371873095566</v>
      </c>
      <c r="U70" s="187">
        <f t="shared" si="47"/>
        <v>12.489994259681069</v>
      </c>
      <c r="V70" s="187">
        <f t="shared" si="47"/>
        <v>12.584569910599747</v>
      </c>
      <c r="W70" s="187" t="e">
        <f t="shared" si="47"/>
        <v>#DIV/0!</v>
      </c>
      <c r="X70" s="195" t="e">
        <f t="shared" si="47"/>
        <v>#DIV/0!</v>
      </c>
      <c r="Y70" s="195" t="e">
        <f t="shared" si="47"/>
        <v>#DIV/0!</v>
      </c>
      <c r="Z70" s="195" t="e">
        <f t="shared" si="47"/>
        <v>#DIV/0!</v>
      </c>
      <c r="AA70" s="195" t="e">
        <f t="shared" si="47"/>
        <v>#DIV/0!</v>
      </c>
      <c r="AB70" s="187" t="e">
        <f t="shared" si="47"/>
        <v>#DIV/0!</v>
      </c>
      <c r="AC70" s="187" t="e">
        <f t="shared" si="47"/>
        <v>#DIV/0!</v>
      </c>
      <c r="AD70" s="187" t="e">
        <f t="shared" si="47"/>
        <v>#DIV/0!</v>
      </c>
      <c r="AE70" s="188">
        <f>+AE48/AE26*100</f>
        <v>12.396200757580111</v>
      </c>
    </row>
    <row r="73" spans="2:31" x14ac:dyDescent="0.25">
      <c r="B73" s="150" t="s">
        <v>86</v>
      </c>
      <c r="C73" s="118">
        <v>6.96</v>
      </c>
      <c r="D73" s="118">
        <v>6.96</v>
      </c>
      <c r="E73" s="118">
        <v>6.96</v>
      </c>
      <c r="F73" s="118">
        <v>6.96</v>
      </c>
      <c r="G73" s="118">
        <v>6.96</v>
      </c>
      <c r="H73" s="118">
        <v>6.96</v>
      </c>
      <c r="I73" s="118">
        <v>6.96</v>
      </c>
      <c r="J73" s="118">
        <v>6.96</v>
      </c>
      <c r="K73" s="118">
        <v>6.96</v>
      </c>
      <c r="L73" s="118">
        <v>6.96</v>
      </c>
      <c r="M73" s="118">
        <v>6.96</v>
      </c>
      <c r="N73" s="118">
        <v>6.96</v>
      </c>
      <c r="R73" s="150" t="s">
        <v>37</v>
      </c>
      <c r="S73" s="118">
        <f>+C73</f>
        <v>6.96</v>
      </c>
      <c r="T73" s="118">
        <f t="shared" ref="T73:AD73" si="49">+D73</f>
        <v>6.96</v>
      </c>
      <c r="U73" s="118">
        <f t="shared" si="49"/>
        <v>6.96</v>
      </c>
      <c r="V73" s="118">
        <f t="shared" si="49"/>
        <v>6.96</v>
      </c>
      <c r="W73" s="118">
        <f t="shared" si="49"/>
        <v>6.96</v>
      </c>
      <c r="X73" s="118">
        <f t="shared" si="49"/>
        <v>6.96</v>
      </c>
      <c r="Y73" s="118">
        <f t="shared" si="49"/>
        <v>6.96</v>
      </c>
      <c r="Z73" s="118">
        <f t="shared" si="49"/>
        <v>6.96</v>
      </c>
      <c r="AA73" s="118">
        <f t="shared" si="49"/>
        <v>6.96</v>
      </c>
      <c r="AB73" s="118">
        <f t="shared" si="49"/>
        <v>6.96</v>
      </c>
      <c r="AC73" s="118">
        <f t="shared" si="49"/>
        <v>6.96</v>
      </c>
      <c r="AD73" s="118">
        <f t="shared" si="49"/>
        <v>6.96</v>
      </c>
    </row>
  </sheetData>
  <conditionalFormatting sqref="F82:N65500 F16:N19 F38:N41 F49:N52 F60:N63 F59:G59 F71:N74 F70:G70 N59 N70 C15:N15 F29:N30 M28:N28 F1:N8">
    <cfRule type="containsText" dxfId="81" priority="7" stopIfTrue="1" operator="containsText" text="*">
      <formula>NOT(ISERROR(SEARCH("*",C1)))</formula>
    </cfRule>
  </conditionalFormatting>
  <conditionalFormatting sqref="C82:E1048576 C16:E19 O26 H59:M59 H70:M70 C29:E30 C28:L28 C7:E8 D6:E6 C1:E5 C38:E41 C42:N47 C49:E52 C59:E63 C70:E74 C53:N58 C64:N69 C9:N14 C31:N36 C20:N27">
    <cfRule type="containsText" dxfId="80" priority="6" operator="containsText" text="*">
      <formula>NOT(ISERROR(SEARCH("*",C1)))</formula>
    </cfRule>
  </conditionalFormatting>
  <conditionalFormatting sqref="O37">
    <cfRule type="containsText" dxfId="79" priority="5" operator="containsText" text="*">
      <formula>NOT(ISERROR(SEARCH("*",O37)))</formula>
    </cfRule>
  </conditionalFormatting>
  <conditionalFormatting sqref="O48">
    <cfRule type="containsText" dxfId="78" priority="4" operator="containsText" text="*">
      <formula>NOT(ISERROR(SEARCH("*",O48)))</formula>
    </cfRule>
  </conditionalFormatting>
  <conditionalFormatting sqref="C37:N37">
    <cfRule type="containsText" dxfId="77" priority="3" operator="containsText" text="*">
      <formula>NOT(ISERROR(SEARCH("*",C37)))</formula>
    </cfRule>
  </conditionalFormatting>
  <conditionalFormatting sqref="C48:N48">
    <cfRule type="containsText" dxfId="76" priority="2" operator="containsText" text="*">
      <formula>NOT(ISERROR(SEARCH("*",C48)))</formula>
    </cfRule>
  </conditionalFormatting>
  <conditionalFormatting sqref="AE26">
    <cfRule type="containsText" dxfId="75" priority="1" operator="containsText" text="*">
      <formula>NOT(ISERROR(SEARCH("*",AE26)))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1:AD114"/>
  <sheetViews>
    <sheetView showGridLines="0" zoomScale="70" zoomScaleNormal="70" workbookViewId="0">
      <selection activeCell="E6" sqref="E6"/>
    </sheetView>
  </sheetViews>
  <sheetFormatPr baseColWidth="10" defaultRowHeight="15.75" x14ac:dyDescent="0.25"/>
  <cols>
    <col min="1" max="1" width="4.140625" style="95" customWidth="1"/>
    <col min="2" max="2" width="26.5703125" style="95" customWidth="1"/>
    <col min="3" max="9" width="13.28515625" style="95" bestFit="1" customWidth="1"/>
    <col min="10" max="14" width="12.140625" style="95" bestFit="1" customWidth="1"/>
    <col min="15" max="15" width="13.28515625" style="95" bestFit="1" customWidth="1"/>
    <col min="16" max="16" width="11.42578125" style="95"/>
    <col min="17" max="17" width="24.7109375" style="95" customWidth="1"/>
    <col min="18" max="24" width="13.28515625" style="95" bestFit="1" customWidth="1"/>
    <col min="25" max="29" width="11.5703125" style="95" bestFit="1" customWidth="1"/>
    <col min="30" max="30" width="13.28515625" style="95" bestFit="1" customWidth="1"/>
    <col min="31" max="257" width="11.42578125" style="95"/>
    <col min="258" max="258" width="26.5703125" style="95" customWidth="1"/>
    <col min="259" max="259" width="11.7109375" style="95" bestFit="1" customWidth="1"/>
    <col min="260" max="260" width="11.42578125" style="95"/>
    <col min="261" max="261" width="11.7109375" style="95" bestFit="1" customWidth="1"/>
    <col min="262" max="272" width="11.42578125" style="95"/>
    <col min="273" max="273" width="24.7109375" style="95" customWidth="1"/>
    <col min="274" max="513" width="11.42578125" style="95"/>
    <col min="514" max="514" width="26.5703125" style="95" customWidth="1"/>
    <col min="515" max="515" width="11.7109375" style="95" bestFit="1" customWidth="1"/>
    <col min="516" max="516" width="11.42578125" style="95"/>
    <col min="517" max="517" width="11.7109375" style="95" bestFit="1" customWidth="1"/>
    <col min="518" max="528" width="11.42578125" style="95"/>
    <col min="529" max="529" width="24.7109375" style="95" customWidth="1"/>
    <col min="530" max="769" width="11.42578125" style="95"/>
    <col min="770" max="770" width="26.5703125" style="95" customWidth="1"/>
    <col min="771" max="771" width="11.7109375" style="95" bestFit="1" customWidth="1"/>
    <col min="772" max="772" width="11.42578125" style="95"/>
    <col min="773" max="773" width="11.7109375" style="95" bestFit="1" customWidth="1"/>
    <col min="774" max="784" width="11.42578125" style="95"/>
    <col min="785" max="785" width="24.7109375" style="95" customWidth="1"/>
    <col min="786" max="1025" width="11.42578125" style="95"/>
    <col min="1026" max="1026" width="26.5703125" style="95" customWidth="1"/>
    <col min="1027" max="1027" width="11.7109375" style="95" bestFit="1" customWidth="1"/>
    <col min="1028" max="1028" width="11.42578125" style="95"/>
    <col min="1029" max="1029" width="11.7109375" style="95" bestFit="1" customWidth="1"/>
    <col min="1030" max="1040" width="11.42578125" style="95"/>
    <col min="1041" max="1041" width="24.7109375" style="95" customWidth="1"/>
    <col min="1042" max="1281" width="11.42578125" style="95"/>
    <col min="1282" max="1282" width="26.5703125" style="95" customWidth="1"/>
    <col min="1283" max="1283" width="11.7109375" style="95" bestFit="1" customWidth="1"/>
    <col min="1284" max="1284" width="11.42578125" style="95"/>
    <col min="1285" max="1285" width="11.7109375" style="95" bestFit="1" customWidth="1"/>
    <col min="1286" max="1296" width="11.42578125" style="95"/>
    <col min="1297" max="1297" width="24.7109375" style="95" customWidth="1"/>
    <col min="1298" max="1537" width="11.42578125" style="95"/>
    <col min="1538" max="1538" width="26.5703125" style="95" customWidth="1"/>
    <col min="1539" max="1539" width="11.7109375" style="95" bestFit="1" customWidth="1"/>
    <col min="1540" max="1540" width="11.42578125" style="95"/>
    <col min="1541" max="1541" width="11.7109375" style="95" bestFit="1" customWidth="1"/>
    <col min="1542" max="1552" width="11.42578125" style="95"/>
    <col min="1553" max="1553" width="24.7109375" style="95" customWidth="1"/>
    <col min="1554" max="1793" width="11.42578125" style="95"/>
    <col min="1794" max="1794" width="26.5703125" style="95" customWidth="1"/>
    <col min="1795" max="1795" width="11.7109375" style="95" bestFit="1" customWidth="1"/>
    <col min="1796" max="1796" width="11.42578125" style="95"/>
    <col min="1797" max="1797" width="11.7109375" style="95" bestFit="1" customWidth="1"/>
    <col min="1798" max="1808" width="11.42578125" style="95"/>
    <col min="1809" max="1809" width="24.7109375" style="95" customWidth="1"/>
    <col min="1810" max="2049" width="11.42578125" style="95"/>
    <col min="2050" max="2050" width="26.5703125" style="95" customWidth="1"/>
    <col min="2051" max="2051" width="11.7109375" style="95" bestFit="1" customWidth="1"/>
    <col min="2052" max="2052" width="11.42578125" style="95"/>
    <col min="2053" max="2053" width="11.7109375" style="95" bestFit="1" customWidth="1"/>
    <col min="2054" max="2064" width="11.42578125" style="95"/>
    <col min="2065" max="2065" width="24.7109375" style="95" customWidth="1"/>
    <col min="2066" max="2305" width="11.42578125" style="95"/>
    <col min="2306" max="2306" width="26.5703125" style="95" customWidth="1"/>
    <col min="2307" max="2307" width="11.7109375" style="95" bestFit="1" customWidth="1"/>
    <col min="2308" max="2308" width="11.42578125" style="95"/>
    <col min="2309" max="2309" width="11.7109375" style="95" bestFit="1" customWidth="1"/>
    <col min="2310" max="2320" width="11.42578125" style="95"/>
    <col min="2321" max="2321" width="24.7109375" style="95" customWidth="1"/>
    <col min="2322" max="2561" width="11.42578125" style="95"/>
    <col min="2562" max="2562" width="26.5703125" style="95" customWidth="1"/>
    <col min="2563" max="2563" width="11.7109375" style="95" bestFit="1" customWidth="1"/>
    <col min="2564" max="2564" width="11.42578125" style="95"/>
    <col min="2565" max="2565" width="11.7109375" style="95" bestFit="1" customWidth="1"/>
    <col min="2566" max="2576" width="11.42578125" style="95"/>
    <col min="2577" max="2577" width="24.7109375" style="95" customWidth="1"/>
    <col min="2578" max="2817" width="11.42578125" style="95"/>
    <col min="2818" max="2818" width="26.5703125" style="95" customWidth="1"/>
    <col min="2819" max="2819" width="11.7109375" style="95" bestFit="1" customWidth="1"/>
    <col min="2820" max="2820" width="11.42578125" style="95"/>
    <col min="2821" max="2821" width="11.7109375" style="95" bestFit="1" customWidth="1"/>
    <col min="2822" max="2832" width="11.42578125" style="95"/>
    <col min="2833" max="2833" width="24.7109375" style="95" customWidth="1"/>
    <col min="2834" max="3073" width="11.42578125" style="95"/>
    <col min="3074" max="3074" width="26.5703125" style="95" customWidth="1"/>
    <col min="3075" max="3075" width="11.7109375" style="95" bestFit="1" customWidth="1"/>
    <col min="3076" max="3076" width="11.42578125" style="95"/>
    <col min="3077" max="3077" width="11.7109375" style="95" bestFit="1" customWidth="1"/>
    <col min="3078" max="3088" width="11.42578125" style="95"/>
    <col min="3089" max="3089" width="24.7109375" style="95" customWidth="1"/>
    <col min="3090" max="3329" width="11.42578125" style="95"/>
    <col min="3330" max="3330" width="26.5703125" style="95" customWidth="1"/>
    <col min="3331" max="3331" width="11.7109375" style="95" bestFit="1" customWidth="1"/>
    <col min="3332" max="3332" width="11.42578125" style="95"/>
    <col min="3333" max="3333" width="11.7109375" style="95" bestFit="1" customWidth="1"/>
    <col min="3334" max="3344" width="11.42578125" style="95"/>
    <col min="3345" max="3345" width="24.7109375" style="95" customWidth="1"/>
    <col min="3346" max="3585" width="11.42578125" style="95"/>
    <col min="3586" max="3586" width="26.5703125" style="95" customWidth="1"/>
    <col min="3587" max="3587" width="11.7109375" style="95" bestFit="1" customWidth="1"/>
    <col min="3588" max="3588" width="11.42578125" style="95"/>
    <col min="3589" max="3589" width="11.7109375" style="95" bestFit="1" customWidth="1"/>
    <col min="3590" max="3600" width="11.42578125" style="95"/>
    <col min="3601" max="3601" width="24.7109375" style="95" customWidth="1"/>
    <col min="3602" max="3841" width="11.42578125" style="95"/>
    <col min="3842" max="3842" width="26.5703125" style="95" customWidth="1"/>
    <col min="3843" max="3843" width="11.7109375" style="95" bestFit="1" customWidth="1"/>
    <col min="3844" max="3844" width="11.42578125" style="95"/>
    <col min="3845" max="3845" width="11.7109375" style="95" bestFit="1" customWidth="1"/>
    <col min="3846" max="3856" width="11.42578125" style="95"/>
    <col min="3857" max="3857" width="24.7109375" style="95" customWidth="1"/>
    <col min="3858" max="4097" width="11.42578125" style="95"/>
    <col min="4098" max="4098" width="26.5703125" style="95" customWidth="1"/>
    <col min="4099" max="4099" width="11.7109375" style="95" bestFit="1" customWidth="1"/>
    <col min="4100" max="4100" width="11.42578125" style="95"/>
    <col min="4101" max="4101" width="11.7109375" style="95" bestFit="1" customWidth="1"/>
    <col min="4102" max="4112" width="11.42578125" style="95"/>
    <col min="4113" max="4113" width="24.7109375" style="95" customWidth="1"/>
    <col min="4114" max="4353" width="11.42578125" style="95"/>
    <col min="4354" max="4354" width="26.5703125" style="95" customWidth="1"/>
    <col min="4355" max="4355" width="11.7109375" style="95" bestFit="1" customWidth="1"/>
    <col min="4356" max="4356" width="11.42578125" style="95"/>
    <col min="4357" max="4357" width="11.7109375" style="95" bestFit="1" customWidth="1"/>
    <col min="4358" max="4368" width="11.42578125" style="95"/>
    <col min="4369" max="4369" width="24.7109375" style="95" customWidth="1"/>
    <col min="4370" max="4609" width="11.42578125" style="95"/>
    <col min="4610" max="4610" width="26.5703125" style="95" customWidth="1"/>
    <col min="4611" max="4611" width="11.7109375" style="95" bestFit="1" customWidth="1"/>
    <col min="4612" max="4612" width="11.42578125" style="95"/>
    <col min="4613" max="4613" width="11.7109375" style="95" bestFit="1" customWidth="1"/>
    <col min="4614" max="4624" width="11.42578125" style="95"/>
    <col min="4625" max="4625" width="24.7109375" style="95" customWidth="1"/>
    <col min="4626" max="4865" width="11.42578125" style="95"/>
    <col min="4866" max="4866" width="26.5703125" style="95" customWidth="1"/>
    <col min="4867" max="4867" width="11.7109375" style="95" bestFit="1" customWidth="1"/>
    <col min="4868" max="4868" width="11.42578125" style="95"/>
    <col min="4869" max="4869" width="11.7109375" style="95" bestFit="1" customWidth="1"/>
    <col min="4870" max="4880" width="11.42578125" style="95"/>
    <col min="4881" max="4881" width="24.7109375" style="95" customWidth="1"/>
    <col min="4882" max="5121" width="11.42578125" style="95"/>
    <col min="5122" max="5122" width="26.5703125" style="95" customWidth="1"/>
    <col min="5123" max="5123" width="11.7109375" style="95" bestFit="1" customWidth="1"/>
    <col min="5124" max="5124" width="11.42578125" style="95"/>
    <col min="5125" max="5125" width="11.7109375" style="95" bestFit="1" customWidth="1"/>
    <col min="5126" max="5136" width="11.42578125" style="95"/>
    <col min="5137" max="5137" width="24.7109375" style="95" customWidth="1"/>
    <col min="5138" max="5377" width="11.42578125" style="95"/>
    <col min="5378" max="5378" width="26.5703125" style="95" customWidth="1"/>
    <col min="5379" max="5379" width="11.7109375" style="95" bestFit="1" customWidth="1"/>
    <col min="5380" max="5380" width="11.42578125" style="95"/>
    <col min="5381" max="5381" width="11.7109375" style="95" bestFit="1" customWidth="1"/>
    <col min="5382" max="5392" width="11.42578125" style="95"/>
    <col min="5393" max="5393" width="24.7109375" style="95" customWidth="1"/>
    <col min="5394" max="5633" width="11.42578125" style="95"/>
    <col min="5634" max="5634" width="26.5703125" style="95" customWidth="1"/>
    <col min="5635" max="5635" width="11.7109375" style="95" bestFit="1" customWidth="1"/>
    <col min="5636" max="5636" width="11.42578125" style="95"/>
    <col min="5637" max="5637" width="11.7109375" style="95" bestFit="1" customWidth="1"/>
    <col min="5638" max="5648" width="11.42578125" style="95"/>
    <col min="5649" max="5649" width="24.7109375" style="95" customWidth="1"/>
    <col min="5650" max="5889" width="11.42578125" style="95"/>
    <col min="5890" max="5890" width="26.5703125" style="95" customWidth="1"/>
    <col min="5891" max="5891" width="11.7109375" style="95" bestFit="1" customWidth="1"/>
    <col min="5892" max="5892" width="11.42578125" style="95"/>
    <col min="5893" max="5893" width="11.7109375" style="95" bestFit="1" customWidth="1"/>
    <col min="5894" max="5904" width="11.42578125" style="95"/>
    <col min="5905" max="5905" width="24.7109375" style="95" customWidth="1"/>
    <col min="5906" max="6145" width="11.42578125" style="95"/>
    <col min="6146" max="6146" width="26.5703125" style="95" customWidth="1"/>
    <col min="6147" max="6147" width="11.7109375" style="95" bestFit="1" customWidth="1"/>
    <col min="6148" max="6148" width="11.42578125" style="95"/>
    <col min="6149" max="6149" width="11.7109375" style="95" bestFit="1" customWidth="1"/>
    <col min="6150" max="6160" width="11.42578125" style="95"/>
    <col min="6161" max="6161" width="24.7109375" style="95" customWidth="1"/>
    <col min="6162" max="6401" width="11.42578125" style="95"/>
    <col min="6402" max="6402" width="26.5703125" style="95" customWidth="1"/>
    <col min="6403" max="6403" width="11.7109375" style="95" bestFit="1" customWidth="1"/>
    <col min="6404" max="6404" width="11.42578125" style="95"/>
    <col min="6405" max="6405" width="11.7109375" style="95" bestFit="1" customWidth="1"/>
    <col min="6406" max="6416" width="11.42578125" style="95"/>
    <col min="6417" max="6417" width="24.7109375" style="95" customWidth="1"/>
    <col min="6418" max="6657" width="11.42578125" style="95"/>
    <col min="6658" max="6658" width="26.5703125" style="95" customWidth="1"/>
    <col min="6659" max="6659" width="11.7109375" style="95" bestFit="1" customWidth="1"/>
    <col min="6660" max="6660" width="11.42578125" style="95"/>
    <col min="6661" max="6661" width="11.7109375" style="95" bestFit="1" customWidth="1"/>
    <col min="6662" max="6672" width="11.42578125" style="95"/>
    <col min="6673" max="6673" width="24.7109375" style="95" customWidth="1"/>
    <col min="6674" max="6913" width="11.42578125" style="95"/>
    <col min="6914" max="6914" width="26.5703125" style="95" customWidth="1"/>
    <col min="6915" max="6915" width="11.7109375" style="95" bestFit="1" customWidth="1"/>
    <col min="6916" max="6916" width="11.42578125" style="95"/>
    <col min="6917" max="6917" width="11.7109375" style="95" bestFit="1" customWidth="1"/>
    <col min="6918" max="6928" width="11.42578125" style="95"/>
    <col min="6929" max="6929" width="24.7109375" style="95" customWidth="1"/>
    <col min="6930" max="7169" width="11.42578125" style="95"/>
    <col min="7170" max="7170" width="26.5703125" style="95" customWidth="1"/>
    <col min="7171" max="7171" width="11.7109375" style="95" bestFit="1" customWidth="1"/>
    <col min="7172" max="7172" width="11.42578125" style="95"/>
    <col min="7173" max="7173" width="11.7109375" style="95" bestFit="1" customWidth="1"/>
    <col min="7174" max="7184" width="11.42578125" style="95"/>
    <col min="7185" max="7185" width="24.7109375" style="95" customWidth="1"/>
    <col min="7186" max="7425" width="11.42578125" style="95"/>
    <col min="7426" max="7426" width="26.5703125" style="95" customWidth="1"/>
    <col min="7427" max="7427" width="11.7109375" style="95" bestFit="1" customWidth="1"/>
    <col min="7428" max="7428" width="11.42578125" style="95"/>
    <col min="7429" max="7429" width="11.7109375" style="95" bestFit="1" customWidth="1"/>
    <col min="7430" max="7440" width="11.42578125" style="95"/>
    <col min="7441" max="7441" width="24.7109375" style="95" customWidth="1"/>
    <col min="7442" max="7681" width="11.42578125" style="95"/>
    <col min="7682" max="7682" width="26.5703125" style="95" customWidth="1"/>
    <col min="7683" max="7683" width="11.7109375" style="95" bestFit="1" customWidth="1"/>
    <col min="7684" max="7684" width="11.42578125" style="95"/>
    <col min="7685" max="7685" width="11.7109375" style="95" bestFit="1" customWidth="1"/>
    <col min="7686" max="7696" width="11.42578125" style="95"/>
    <col min="7697" max="7697" width="24.7109375" style="95" customWidth="1"/>
    <col min="7698" max="7937" width="11.42578125" style="95"/>
    <col min="7938" max="7938" width="26.5703125" style="95" customWidth="1"/>
    <col min="7939" max="7939" width="11.7109375" style="95" bestFit="1" customWidth="1"/>
    <col min="7940" max="7940" width="11.42578125" style="95"/>
    <col min="7941" max="7941" width="11.7109375" style="95" bestFit="1" customWidth="1"/>
    <col min="7942" max="7952" width="11.42578125" style="95"/>
    <col min="7953" max="7953" width="24.7109375" style="95" customWidth="1"/>
    <col min="7954" max="8193" width="11.42578125" style="95"/>
    <col min="8194" max="8194" width="26.5703125" style="95" customWidth="1"/>
    <col min="8195" max="8195" width="11.7109375" style="95" bestFit="1" customWidth="1"/>
    <col min="8196" max="8196" width="11.42578125" style="95"/>
    <col min="8197" max="8197" width="11.7109375" style="95" bestFit="1" customWidth="1"/>
    <col min="8198" max="8208" width="11.42578125" style="95"/>
    <col min="8209" max="8209" width="24.7109375" style="95" customWidth="1"/>
    <col min="8210" max="8449" width="11.42578125" style="95"/>
    <col min="8450" max="8450" width="26.5703125" style="95" customWidth="1"/>
    <col min="8451" max="8451" width="11.7109375" style="95" bestFit="1" customWidth="1"/>
    <col min="8452" max="8452" width="11.42578125" style="95"/>
    <col min="8453" max="8453" width="11.7109375" style="95" bestFit="1" customWidth="1"/>
    <col min="8454" max="8464" width="11.42578125" style="95"/>
    <col min="8465" max="8465" width="24.7109375" style="95" customWidth="1"/>
    <col min="8466" max="8705" width="11.42578125" style="95"/>
    <col min="8706" max="8706" width="26.5703125" style="95" customWidth="1"/>
    <col min="8707" max="8707" width="11.7109375" style="95" bestFit="1" customWidth="1"/>
    <col min="8708" max="8708" width="11.42578125" style="95"/>
    <col min="8709" max="8709" width="11.7109375" style="95" bestFit="1" customWidth="1"/>
    <col min="8710" max="8720" width="11.42578125" style="95"/>
    <col min="8721" max="8721" width="24.7109375" style="95" customWidth="1"/>
    <col min="8722" max="8961" width="11.42578125" style="95"/>
    <col min="8962" max="8962" width="26.5703125" style="95" customWidth="1"/>
    <col min="8963" max="8963" width="11.7109375" style="95" bestFit="1" customWidth="1"/>
    <col min="8964" max="8964" width="11.42578125" style="95"/>
    <col min="8965" max="8965" width="11.7109375" style="95" bestFit="1" customWidth="1"/>
    <col min="8966" max="8976" width="11.42578125" style="95"/>
    <col min="8977" max="8977" width="24.7109375" style="95" customWidth="1"/>
    <col min="8978" max="9217" width="11.42578125" style="95"/>
    <col min="9218" max="9218" width="26.5703125" style="95" customWidth="1"/>
    <col min="9219" max="9219" width="11.7109375" style="95" bestFit="1" customWidth="1"/>
    <col min="9220" max="9220" width="11.42578125" style="95"/>
    <col min="9221" max="9221" width="11.7109375" style="95" bestFit="1" customWidth="1"/>
    <col min="9222" max="9232" width="11.42578125" style="95"/>
    <col min="9233" max="9233" width="24.7109375" style="95" customWidth="1"/>
    <col min="9234" max="9473" width="11.42578125" style="95"/>
    <col min="9474" max="9474" width="26.5703125" style="95" customWidth="1"/>
    <col min="9475" max="9475" width="11.7109375" style="95" bestFit="1" customWidth="1"/>
    <col min="9476" max="9476" width="11.42578125" style="95"/>
    <col min="9477" max="9477" width="11.7109375" style="95" bestFit="1" customWidth="1"/>
    <col min="9478" max="9488" width="11.42578125" style="95"/>
    <col min="9489" max="9489" width="24.7109375" style="95" customWidth="1"/>
    <col min="9490" max="9729" width="11.42578125" style="95"/>
    <col min="9730" max="9730" width="26.5703125" style="95" customWidth="1"/>
    <col min="9731" max="9731" width="11.7109375" style="95" bestFit="1" customWidth="1"/>
    <col min="9732" max="9732" width="11.42578125" style="95"/>
    <col min="9733" max="9733" width="11.7109375" style="95" bestFit="1" customWidth="1"/>
    <col min="9734" max="9744" width="11.42578125" style="95"/>
    <col min="9745" max="9745" width="24.7109375" style="95" customWidth="1"/>
    <col min="9746" max="9985" width="11.42578125" style="95"/>
    <col min="9986" max="9986" width="26.5703125" style="95" customWidth="1"/>
    <col min="9987" max="9987" width="11.7109375" style="95" bestFit="1" customWidth="1"/>
    <col min="9988" max="9988" width="11.42578125" style="95"/>
    <col min="9989" max="9989" width="11.7109375" style="95" bestFit="1" customWidth="1"/>
    <col min="9990" max="10000" width="11.42578125" style="95"/>
    <col min="10001" max="10001" width="24.7109375" style="95" customWidth="1"/>
    <col min="10002" max="10241" width="11.42578125" style="95"/>
    <col min="10242" max="10242" width="26.5703125" style="95" customWidth="1"/>
    <col min="10243" max="10243" width="11.7109375" style="95" bestFit="1" customWidth="1"/>
    <col min="10244" max="10244" width="11.42578125" style="95"/>
    <col min="10245" max="10245" width="11.7109375" style="95" bestFit="1" customWidth="1"/>
    <col min="10246" max="10256" width="11.42578125" style="95"/>
    <col min="10257" max="10257" width="24.7109375" style="95" customWidth="1"/>
    <col min="10258" max="10497" width="11.42578125" style="95"/>
    <col min="10498" max="10498" width="26.5703125" style="95" customWidth="1"/>
    <col min="10499" max="10499" width="11.7109375" style="95" bestFit="1" customWidth="1"/>
    <col min="10500" max="10500" width="11.42578125" style="95"/>
    <col min="10501" max="10501" width="11.7109375" style="95" bestFit="1" customWidth="1"/>
    <col min="10502" max="10512" width="11.42578125" style="95"/>
    <col min="10513" max="10513" width="24.7109375" style="95" customWidth="1"/>
    <col min="10514" max="10753" width="11.42578125" style="95"/>
    <col min="10754" max="10754" width="26.5703125" style="95" customWidth="1"/>
    <col min="10755" max="10755" width="11.7109375" style="95" bestFit="1" customWidth="1"/>
    <col min="10756" max="10756" width="11.42578125" style="95"/>
    <col min="10757" max="10757" width="11.7109375" style="95" bestFit="1" customWidth="1"/>
    <col min="10758" max="10768" width="11.42578125" style="95"/>
    <col min="10769" max="10769" width="24.7109375" style="95" customWidth="1"/>
    <col min="10770" max="11009" width="11.42578125" style="95"/>
    <col min="11010" max="11010" width="26.5703125" style="95" customWidth="1"/>
    <col min="11011" max="11011" width="11.7109375" style="95" bestFit="1" customWidth="1"/>
    <col min="11012" max="11012" width="11.42578125" style="95"/>
    <col min="11013" max="11013" width="11.7109375" style="95" bestFit="1" customWidth="1"/>
    <col min="11014" max="11024" width="11.42578125" style="95"/>
    <col min="11025" max="11025" width="24.7109375" style="95" customWidth="1"/>
    <col min="11026" max="11265" width="11.42578125" style="95"/>
    <col min="11266" max="11266" width="26.5703125" style="95" customWidth="1"/>
    <col min="11267" max="11267" width="11.7109375" style="95" bestFit="1" customWidth="1"/>
    <col min="11268" max="11268" width="11.42578125" style="95"/>
    <col min="11269" max="11269" width="11.7109375" style="95" bestFit="1" customWidth="1"/>
    <col min="11270" max="11280" width="11.42578125" style="95"/>
    <col min="11281" max="11281" width="24.7109375" style="95" customWidth="1"/>
    <col min="11282" max="11521" width="11.42578125" style="95"/>
    <col min="11522" max="11522" width="26.5703125" style="95" customWidth="1"/>
    <col min="11523" max="11523" width="11.7109375" style="95" bestFit="1" customWidth="1"/>
    <col min="11524" max="11524" width="11.42578125" style="95"/>
    <col min="11525" max="11525" width="11.7109375" style="95" bestFit="1" customWidth="1"/>
    <col min="11526" max="11536" width="11.42578125" style="95"/>
    <col min="11537" max="11537" width="24.7109375" style="95" customWidth="1"/>
    <col min="11538" max="11777" width="11.42578125" style="95"/>
    <col min="11778" max="11778" width="26.5703125" style="95" customWidth="1"/>
    <col min="11779" max="11779" width="11.7109375" style="95" bestFit="1" customWidth="1"/>
    <col min="11780" max="11780" width="11.42578125" style="95"/>
    <col min="11781" max="11781" width="11.7109375" style="95" bestFit="1" customWidth="1"/>
    <col min="11782" max="11792" width="11.42578125" style="95"/>
    <col min="11793" max="11793" width="24.7109375" style="95" customWidth="1"/>
    <col min="11794" max="12033" width="11.42578125" style="95"/>
    <col min="12034" max="12034" width="26.5703125" style="95" customWidth="1"/>
    <col min="12035" max="12035" width="11.7109375" style="95" bestFit="1" customWidth="1"/>
    <col min="12036" max="12036" width="11.42578125" style="95"/>
    <col min="12037" max="12037" width="11.7109375" style="95" bestFit="1" customWidth="1"/>
    <col min="12038" max="12048" width="11.42578125" style="95"/>
    <col min="12049" max="12049" width="24.7109375" style="95" customWidth="1"/>
    <col min="12050" max="12289" width="11.42578125" style="95"/>
    <col min="12290" max="12290" width="26.5703125" style="95" customWidth="1"/>
    <col min="12291" max="12291" width="11.7109375" style="95" bestFit="1" customWidth="1"/>
    <col min="12292" max="12292" width="11.42578125" style="95"/>
    <col min="12293" max="12293" width="11.7109375" style="95" bestFit="1" customWidth="1"/>
    <col min="12294" max="12304" width="11.42578125" style="95"/>
    <col min="12305" max="12305" width="24.7109375" style="95" customWidth="1"/>
    <col min="12306" max="12545" width="11.42578125" style="95"/>
    <col min="12546" max="12546" width="26.5703125" style="95" customWidth="1"/>
    <col min="12547" max="12547" width="11.7109375" style="95" bestFit="1" customWidth="1"/>
    <col min="12548" max="12548" width="11.42578125" style="95"/>
    <col min="12549" max="12549" width="11.7109375" style="95" bestFit="1" customWidth="1"/>
    <col min="12550" max="12560" width="11.42578125" style="95"/>
    <col min="12561" max="12561" width="24.7109375" style="95" customWidth="1"/>
    <col min="12562" max="12801" width="11.42578125" style="95"/>
    <col min="12802" max="12802" width="26.5703125" style="95" customWidth="1"/>
    <col min="12803" max="12803" width="11.7109375" style="95" bestFit="1" customWidth="1"/>
    <col min="12804" max="12804" width="11.42578125" style="95"/>
    <col min="12805" max="12805" width="11.7109375" style="95" bestFit="1" customWidth="1"/>
    <col min="12806" max="12816" width="11.42578125" style="95"/>
    <col min="12817" max="12817" width="24.7109375" style="95" customWidth="1"/>
    <col min="12818" max="13057" width="11.42578125" style="95"/>
    <col min="13058" max="13058" width="26.5703125" style="95" customWidth="1"/>
    <col min="13059" max="13059" width="11.7109375" style="95" bestFit="1" customWidth="1"/>
    <col min="13060" max="13060" width="11.42578125" style="95"/>
    <col min="13061" max="13061" width="11.7109375" style="95" bestFit="1" customWidth="1"/>
    <col min="13062" max="13072" width="11.42578125" style="95"/>
    <col min="13073" max="13073" width="24.7109375" style="95" customWidth="1"/>
    <col min="13074" max="13313" width="11.42578125" style="95"/>
    <col min="13314" max="13314" width="26.5703125" style="95" customWidth="1"/>
    <col min="13315" max="13315" width="11.7109375" style="95" bestFit="1" customWidth="1"/>
    <col min="13316" max="13316" width="11.42578125" style="95"/>
    <col min="13317" max="13317" width="11.7109375" style="95" bestFit="1" customWidth="1"/>
    <col min="13318" max="13328" width="11.42578125" style="95"/>
    <col min="13329" max="13329" width="24.7109375" style="95" customWidth="1"/>
    <col min="13330" max="13569" width="11.42578125" style="95"/>
    <col min="13570" max="13570" width="26.5703125" style="95" customWidth="1"/>
    <col min="13571" max="13571" width="11.7109375" style="95" bestFit="1" customWidth="1"/>
    <col min="13572" max="13572" width="11.42578125" style="95"/>
    <col min="13573" max="13573" width="11.7109375" style="95" bestFit="1" customWidth="1"/>
    <col min="13574" max="13584" width="11.42578125" style="95"/>
    <col min="13585" max="13585" width="24.7109375" style="95" customWidth="1"/>
    <col min="13586" max="13825" width="11.42578125" style="95"/>
    <col min="13826" max="13826" width="26.5703125" style="95" customWidth="1"/>
    <col min="13827" max="13827" width="11.7109375" style="95" bestFit="1" customWidth="1"/>
    <col min="13828" max="13828" width="11.42578125" style="95"/>
    <col min="13829" max="13829" width="11.7109375" style="95" bestFit="1" customWidth="1"/>
    <col min="13830" max="13840" width="11.42578125" style="95"/>
    <col min="13841" max="13841" width="24.7109375" style="95" customWidth="1"/>
    <col min="13842" max="14081" width="11.42578125" style="95"/>
    <col min="14082" max="14082" width="26.5703125" style="95" customWidth="1"/>
    <col min="14083" max="14083" width="11.7109375" style="95" bestFit="1" customWidth="1"/>
    <col min="14084" max="14084" width="11.42578125" style="95"/>
    <col min="14085" max="14085" width="11.7109375" style="95" bestFit="1" customWidth="1"/>
    <col min="14086" max="14096" width="11.42578125" style="95"/>
    <col min="14097" max="14097" width="24.7109375" style="95" customWidth="1"/>
    <col min="14098" max="14337" width="11.42578125" style="95"/>
    <col min="14338" max="14338" width="26.5703125" style="95" customWidth="1"/>
    <col min="14339" max="14339" width="11.7109375" style="95" bestFit="1" customWidth="1"/>
    <col min="14340" max="14340" width="11.42578125" style="95"/>
    <col min="14341" max="14341" width="11.7109375" style="95" bestFit="1" customWidth="1"/>
    <col min="14342" max="14352" width="11.42578125" style="95"/>
    <col min="14353" max="14353" width="24.7109375" style="95" customWidth="1"/>
    <col min="14354" max="14593" width="11.42578125" style="95"/>
    <col min="14594" max="14594" width="26.5703125" style="95" customWidth="1"/>
    <col min="14595" max="14595" width="11.7109375" style="95" bestFit="1" customWidth="1"/>
    <col min="14596" max="14596" width="11.42578125" style="95"/>
    <col min="14597" max="14597" width="11.7109375" style="95" bestFit="1" customWidth="1"/>
    <col min="14598" max="14608" width="11.42578125" style="95"/>
    <col min="14609" max="14609" width="24.7109375" style="95" customWidth="1"/>
    <col min="14610" max="14849" width="11.42578125" style="95"/>
    <col min="14850" max="14850" width="26.5703125" style="95" customWidth="1"/>
    <col min="14851" max="14851" width="11.7109375" style="95" bestFit="1" customWidth="1"/>
    <col min="14852" max="14852" width="11.42578125" style="95"/>
    <col min="14853" max="14853" width="11.7109375" style="95" bestFit="1" customWidth="1"/>
    <col min="14854" max="14864" width="11.42578125" style="95"/>
    <col min="14865" max="14865" width="24.7109375" style="95" customWidth="1"/>
    <col min="14866" max="15105" width="11.42578125" style="95"/>
    <col min="15106" max="15106" width="26.5703125" style="95" customWidth="1"/>
    <col min="15107" max="15107" width="11.7109375" style="95" bestFit="1" customWidth="1"/>
    <col min="15108" max="15108" width="11.42578125" style="95"/>
    <col min="15109" max="15109" width="11.7109375" style="95" bestFit="1" customWidth="1"/>
    <col min="15110" max="15120" width="11.42578125" style="95"/>
    <col min="15121" max="15121" width="24.7109375" style="95" customWidth="1"/>
    <col min="15122" max="15361" width="11.42578125" style="95"/>
    <col min="15362" max="15362" width="26.5703125" style="95" customWidth="1"/>
    <col min="15363" max="15363" width="11.7109375" style="95" bestFit="1" customWidth="1"/>
    <col min="15364" max="15364" width="11.42578125" style="95"/>
    <col min="15365" max="15365" width="11.7109375" style="95" bestFit="1" customWidth="1"/>
    <col min="15366" max="15376" width="11.42578125" style="95"/>
    <col min="15377" max="15377" width="24.7109375" style="95" customWidth="1"/>
    <col min="15378" max="15617" width="11.42578125" style="95"/>
    <col min="15618" max="15618" width="26.5703125" style="95" customWidth="1"/>
    <col min="15619" max="15619" width="11.7109375" style="95" bestFit="1" customWidth="1"/>
    <col min="15620" max="15620" width="11.42578125" style="95"/>
    <col min="15621" max="15621" width="11.7109375" style="95" bestFit="1" customWidth="1"/>
    <col min="15622" max="15632" width="11.42578125" style="95"/>
    <col min="15633" max="15633" width="24.7109375" style="95" customWidth="1"/>
    <col min="15634" max="15873" width="11.42578125" style="95"/>
    <col min="15874" max="15874" width="26.5703125" style="95" customWidth="1"/>
    <col min="15875" max="15875" width="11.7109375" style="95" bestFit="1" customWidth="1"/>
    <col min="15876" max="15876" width="11.42578125" style="95"/>
    <col min="15877" max="15877" width="11.7109375" style="95" bestFit="1" customWidth="1"/>
    <col min="15878" max="15888" width="11.42578125" style="95"/>
    <col min="15889" max="15889" width="24.7109375" style="95" customWidth="1"/>
    <col min="15890" max="16129" width="11.42578125" style="95"/>
    <col min="16130" max="16130" width="26.5703125" style="95" customWidth="1"/>
    <col min="16131" max="16131" width="11.7109375" style="95" bestFit="1" customWidth="1"/>
    <col min="16132" max="16132" width="11.42578125" style="95"/>
    <col min="16133" max="16133" width="11.7109375" style="95" bestFit="1" customWidth="1"/>
    <col min="16134" max="16144" width="11.42578125" style="95"/>
    <col min="16145" max="16145" width="24.7109375" style="95" customWidth="1"/>
    <col min="16146" max="16384" width="11.42578125" style="95"/>
  </cols>
  <sheetData>
    <row r="1" spans="2:30" x14ac:dyDescent="0.25">
      <c r="B1" s="145" t="s">
        <v>100</v>
      </c>
      <c r="Q1" s="145" t="str">
        <f>+B1</f>
        <v>AUTORIDAD DE FISCALIZACION ELECTRICIDAD Y TECNOLOGÍA NUCLEAR (AETN)</v>
      </c>
    </row>
    <row r="2" spans="2:30" x14ac:dyDescent="0.25">
      <c r="B2" s="145" t="s">
        <v>138</v>
      </c>
      <c r="Q2" s="145" t="str">
        <f>+B2</f>
        <v>SETAR (TOTAL SIN)</v>
      </c>
    </row>
    <row r="3" spans="2:30" x14ac:dyDescent="0.25">
      <c r="B3" s="145" t="str">
        <f>+'TOTAL ENDE DELBENI SIN'!B3</f>
        <v>CONSOLIDADO - con IVA</v>
      </c>
      <c r="D3" s="145"/>
      <c r="Q3" s="145" t="str">
        <f>+'TOTAL ENDE DELBENI SIN'!R3</f>
        <v>CONSOLIDADO - sin IVA</v>
      </c>
    </row>
    <row r="4" spans="2:30" x14ac:dyDescent="0.25">
      <c r="B4" s="145" t="str">
        <f>+'TOTAL ENDE DELBENI SIN'!B4</f>
        <v>ESTADÍSTICAS GESTIÓN 2025</v>
      </c>
      <c r="Q4" s="145" t="str">
        <f>+B4</f>
        <v>ESTADÍSTICAS GESTIÓN 2025</v>
      </c>
    </row>
    <row r="6" spans="2:30" x14ac:dyDescent="0.25">
      <c r="B6" s="145" t="s">
        <v>157</v>
      </c>
      <c r="Q6" s="145" t="str">
        <f>+B6</f>
        <v>NÚMERO DE CONSUMIDORES</v>
      </c>
    </row>
    <row r="7" spans="2:30" x14ac:dyDescent="0.25">
      <c r="B7" s="145"/>
      <c r="C7" s="145"/>
      <c r="Q7" s="145"/>
      <c r="R7" s="145"/>
    </row>
    <row r="8" spans="2:30" x14ac:dyDescent="0.25">
      <c r="B8" s="147" t="s">
        <v>44</v>
      </c>
      <c r="C8" s="146" t="s">
        <v>45</v>
      </c>
      <c r="D8" s="146" t="s">
        <v>46</v>
      </c>
      <c r="E8" s="146" t="s">
        <v>47</v>
      </c>
      <c r="F8" s="146" t="s">
        <v>48</v>
      </c>
      <c r="G8" s="146" t="s">
        <v>49</v>
      </c>
      <c r="H8" s="146" t="s">
        <v>50</v>
      </c>
      <c r="I8" s="146" t="s">
        <v>51</v>
      </c>
      <c r="J8" s="146" t="s">
        <v>52</v>
      </c>
      <c r="K8" s="146" t="s">
        <v>53</v>
      </c>
      <c r="L8" s="146" t="s">
        <v>54</v>
      </c>
      <c r="M8" s="146" t="s">
        <v>55</v>
      </c>
      <c r="N8" s="146" t="s">
        <v>56</v>
      </c>
      <c r="O8" s="147" t="s">
        <v>15</v>
      </c>
      <c r="P8" s="324"/>
      <c r="Q8" s="147"/>
      <c r="R8" s="146" t="s">
        <v>2</v>
      </c>
      <c r="S8" s="146" t="s">
        <v>3</v>
      </c>
      <c r="T8" s="146" t="s">
        <v>4</v>
      </c>
      <c r="U8" s="146" t="s">
        <v>5</v>
      </c>
      <c r="V8" s="146" t="s">
        <v>6</v>
      </c>
      <c r="W8" s="146" t="s">
        <v>7</v>
      </c>
      <c r="X8" s="146" t="s">
        <v>8</v>
      </c>
      <c r="Y8" s="146" t="s">
        <v>9</v>
      </c>
      <c r="Z8" s="146" t="s">
        <v>10</v>
      </c>
      <c r="AA8" s="146" t="s">
        <v>11</v>
      </c>
      <c r="AB8" s="146" t="s">
        <v>12</v>
      </c>
      <c r="AC8" s="146" t="s">
        <v>13</v>
      </c>
      <c r="AD8" s="147" t="s">
        <v>15</v>
      </c>
    </row>
    <row r="9" spans="2:30" s="175" customFormat="1" x14ac:dyDescent="0.25">
      <c r="B9" s="96" t="s">
        <v>17</v>
      </c>
      <c r="C9" s="144">
        <f>+'SETAR - Tarija'!C9+'SETAR - Villamontes'!C9+'SETAR - Yacuiba'!C9+'SETAR - Bermejo'!C9</f>
        <v>142674</v>
      </c>
      <c r="D9" s="144">
        <f>+'SETAR - Tarija'!D9+'SETAR - Villamontes'!D9+'SETAR - Yacuiba'!D9+'SETAR - Bermejo'!D9</f>
        <v>142905</v>
      </c>
      <c r="E9" s="144">
        <f>+'SETAR - Tarija'!E9+'SETAR - Villamontes'!E9+'SETAR - Yacuiba'!E9+'SETAR - Bermejo'!E9</f>
        <v>143220</v>
      </c>
      <c r="F9" s="144">
        <f>+'SETAR - Tarija'!F9+'SETAR - Villamontes'!F9+'SETAR - Yacuiba'!F9+'SETAR - Bermejo'!F9</f>
        <v>143326</v>
      </c>
      <c r="G9" s="144">
        <f>+'SETAR - Tarija'!G9+'SETAR - Villamontes'!G9+'SETAR - Yacuiba'!G9+'SETAR - Bermejo'!G9</f>
        <v>0</v>
      </c>
      <c r="H9" s="144">
        <f>+'SETAR - Tarija'!H9+'SETAR - Villamontes'!H9+'SETAR - Yacuiba'!H9+'SETAR - Bermejo'!H9</f>
        <v>0</v>
      </c>
      <c r="I9" s="144">
        <f>+'SETAR - Tarija'!I9+'SETAR - Villamontes'!I9+'SETAR - Yacuiba'!I9+'SETAR - Bermejo'!I9</f>
        <v>0</v>
      </c>
      <c r="J9" s="144">
        <f>+'SETAR - Tarija'!J9+'SETAR - Villamontes'!J9+'SETAR - Yacuiba'!J9+'SETAR - Bermejo'!J9</f>
        <v>0</v>
      </c>
      <c r="K9" s="144">
        <f>+'SETAR - Tarija'!K9+'SETAR - Villamontes'!K9+'SETAR - Yacuiba'!K9+'SETAR - Bermejo'!K9</f>
        <v>0</v>
      </c>
      <c r="L9" s="144">
        <f>+'SETAR - Tarija'!L9+'SETAR - Villamontes'!L9+'SETAR - Yacuiba'!L9+'SETAR - Bermejo'!L9</f>
        <v>0</v>
      </c>
      <c r="M9" s="144">
        <f>+'SETAR - Tarija'!M9+'SETAR - Villamontes'!M9+'SETAR - Yacuiba'!M9+'SETAR - Bermejo'!M9</f>
        <v>0</v>
      </c>
      <c r="N9" s="144">
        <f>+'SETAR - Tarija'!N9+'SETAR - Villamontes'!N9+'SETAR - Yacuiba'!N9+'SETAR - Bermejo'!N9</f>
        <v>0</v>
      </c>
      <c r="O9" s="96">
        <f t="shared" ref="O9:O15" si="0">+N9</f>
        <v>0</v>
      </c>
      <c r="Q9" s="96" t="str">
        <f>+B9</f>
        <v>Residencial</v>
      </c>
      <c r="R9" s="144">
        <f>+C9</f>
        <v>142674</v>
      </c>
      <c r="S9" s="144">
        <f t="shared" ref="S9:AC14" si="1">+D9</f>
        <v>142905</v>
      </c>
      <c r="T9" s="144">
        <f t="shared" si="1"/>
        <v>143220</v>
      </c>
      <c r="U9" s="144">
        <f t="shared" si="1"/>
        <v>143326</v>
      </c>
      <c r="V9" s="144">
        <f t="shared" si="1"/>
        <v>0</v>
      </c>
      <c r="W9" s="144">
        <f t="shared" si="1"/>
        <v>0</v>
      </c>
      <c r="X9" s="144">
        <f t="shared" si="1"/>
        <v>0</v>
      </c>
      <c r="Y9" s="144">
        <f t="shared" si="1"/>
        <v>0</v>
      </c>
      <c r="Z9" s="144">
        <f t="shared" si="1"/>
        <v>0</v>
      </c>
      <c r="AA9" s="144">
        <f t="shared" si="1"/>
        <v>0</v>
      </c>
      <c r="AB9" s="144">
        <f t="shared" si="1"/>
        <v>0</v>
      </c>
      <c r="AC9" s="144">
        <f t="shared" si="1"/>
        <v>0</v>
      </c>
      <c r="AD9" s="96">
        <f t="shared" ref="AD9:AD15" si="2">+AC9</f>
        <v>0</v>
      </c>
    </row>
    <row r="10" spans="2:30" s="175" customFormat="1" x14ac:dyDescent="0.25">
      <c r="B10" s="96" t="s">
        <v>18</v>
      </c>
      <c r="C10" s="144">
        <f>+'SETAR - Tarija'!C10+'SETAR - Villamontes'!C10+'SETAR - Yacuiba'!C10+'SETAR - Bermejo'!C10</f>
        <v>19277</v>
      </c>
      <c r="D10" s="144">
        <f>+'SETAR - Tarija'!D10+'SETAR - Villamontes'!D10+'SETAR - Yacuiba'!D10+'SETAR - Bermejo'!D10</f>
        <v>19365</v>
      </c>
      <c r="E10" s="144">
        <f>+'SETAR - Tarija'!E10+'SETAR - Villamontes'!E10+'SETAR - Yacuiba'!E10+'SETAR - Bermejo'!E10</f>
        <v>19416</v>
      </c>
      <c r="F10" s="144">
        <f>+'SETAR - Tarija'!F10+'SETAR - Villamontes'!F10+'SETAR - Yacuiba'!F10+'SETAR - Bermejo'!F10</f>
        <v>19415</v>
      </c>
      <c r="G10" s="144">
        <f>+'SETAR - Tarija'!G10+'SETAR - Villamontes'!G10+'SETAR - Yacuiba'!G10+'SETAR - Bermejo'!G10</f>
        <v>0</v>
      </c>
      <c r="H10" s="144">
        <f>+'SETAR - Tarija'!H10+'SETAR - Villamontes'!H10+'SETAR - Yacuiba'!H10+'SETAR - Bermejo'!H10</f>
        <v>0</v>
      </c>
      <c r="I10" s="144">
        <f>+'SETAR - Tarija'!I10+'SETAR - Villamontes'!I10+'SETAR - Yacuiba'!I10+'SETAR - Bermejo'!I10</f>
        <v>0</v>
      </c>
      <c r="J10" s="144">
        <f>+'SETAR - Tarija'!J10+'SETAR - Villamontes'!J10+'SETAR - Yacuiba'!J10+'SETAR - Bermejo'!J10</f>
        <v>0</v>
      </c>
      <c r="K10" s="144">
        <f>+'SETAR - Tarija'!K10+'SETAR - Villamontes'!K10+'SETAR - Yacuiba'!K10+'SETAR - Bermejo'!K10</f>
        <v>0</v>
      </c>
      <c r="L10" s="144">
        <f>+'SETAR - Tarija'!L10+'SETAR - Villamontes'!L10+'SETAR - Yacuiba'!L10+'SETAR - Bermejo'!L10</f>
        <v>0</v>
      </c>
      <c r="M10" s="144">
        <f>+'SETAR - Tarija'!M10+'SETAR - Villamontes'!M10+'SETAR - Yacuiba'!M10+'SETAR - Bermejo'!M10</f>
        <v>0</v>
      </c>
      <c r="N10" s="144">
        <f>+'SETAR - Tarija'!N10+'SETAR - Villamontes'!N10+'SETAR - Yacuiba'!N10+'SETAR - Bermejo'!N10</f>
        <v>0</v>
      </c>
      <c r="O10" s="96">
        <f t="shared" si="0"/>
        <v>0</v>
      </c>
      <c r="Q10" s="96" t="str">
        <f>+B10</f>
        <v>General</v>
      </c>
      <c r="R10" s="144">
        <f>+C10</f>
        <v>19277</v>
      </c>
      <c r="S10" s="144">
        <f t="shared" si="1"/>
        <v>19365</v>
      </c>
      <c r="T10" s="144">
        <f t="shared" si="1"/>
        <v>19416</v>
      </c>
      <c r="U10" s="144">
        <f t="shared" si="1"/>
        <v>19415</v>
      </c>
      <c r="V10" s="144">
        <f t="shared" si="1"/>
        <v>0</v>
      </c>
      <c r="W10" s="144">
        <f t="shared" si="1"/>
        <v>0</v>
      </c>
      <c r="X10" s="144">
        <f t="shared" si="1"/>
        <v>0</v>
      </c>
      <c r="Y10" s="144">
        <f t="shared" si="1"/>
        <v>0</v>
      </c>
      <c r="Z10" s="144">
        <f t="shared" si="1"/>
        <v>0</v>
      </c>
      <c r="AA10" s="144">
        <f t="shared" si="1"/>
        <v>0</v>
      </c>
      <c r="AB10" s="144">
        <f t="shared" si="1"/>
        <v>0</v>
      </c>
      <c r="AC10" s="144">
        <f t="shared" si="1"/>
        <v>0</v>
      </c>
      <c r="AD10" s="96">
        <f t="shared" si="2"/>
        <v>0</v>
      </c>
    </row>
    <row r="11" spans="2:30" s="175" customFormat="1" x14ac:dyDescent="0.25">
      <c r="B11" s="96" t="s">
        <v>19</v>
      </c>
      <c r="C11" s="144">
        <f>++'SETAR - Tarija'!C11+'SETAR - Villamontes'!C11+'SETAR - Yacuiba'!C11+'SETAR - Bermejo'!C11</f>
        <v>1557</v>
      </c>
      <c r="D11" s="144">
        <f>++'SETAR - Tarija'!D11+'SETAR - Villamontes'!D11+'SETAR - Yacuiba'!D11+'SETAR - Bermejo'!D11</f>
        <v>1546</v>
      </c>
      <c r="E11" s="144">
        <f>++'SETAR - Tarija'!E11+'SETAR - Villamontes'!E11+'SETAR - Yacuiba'!E11+'SETAR - Bermejo'!E11</f>
        <v>1540</v>
      </c>
      <c r="F11" s="144">
        <f>++'SETAR - Tarija'!F11+'SETAR - Villamontes'!F11+'SETAR - Yacuiba'!F11+'SETAR - Bermejo'!F11</f>
        <v>1543</v>
      </c>
      <c r="G11" s="144">
        <f>++'SETAR - Tarija'!G11+'SETAR - Villamontes'!G11+'SETAR - Yacuiba'!G11+'SETAR - Bermejo'!G11</f>
        <v>0</v>
      </c>
      <c r="H11" s="144">
        <f>++'SETAR - Tarija'!H11+'SETAR - Villamontes'!H11+'SETAR - Yacuiba'!H11+'SETAR - Bermejo'!H11</f>
        <v>0</v>
      </c>
      <c r="I11" s="144">
        <f>++'SETAR - Tarija'!I11+'SETAR - Villamontes'!I11+'SETAR - Yacuiba'!I11+'SETAR - Bermejo'!I11</f>
        <v>0</v>
      </c>
      <c r="J11" s="144">
        <f>++'SETAR - Tarija'!J11+'SETAR - Villamontes'!J11+'SETAR - Yacuiba'!J11+'SETAR - Bermejo'!J11</f>
        <v>0</v>
      </c>
      <c r="K11" s="144">
        <f>++'SETAR - Tarija'!K11+'SETAR - Villamontes'!K11+'SETAR - Yacuiba'!K11+'SETAR - Bermejo'!K11</f>
        <v>0</v>
      </c>
      <c r="L11" s="144">
        <f>++'SETAR - Tarija'!L11+'SETAR - Villamontes'!L11+'SETAR - Yacuiba'!L11+'SETAR - Bermejo'!L11</f>
        <v>0</v>
      </c>
      <c r="M11" s="144">
        <f>++'SETAR - Tarija'!M11+'SETAR - Villamontes'!M11+'SETAR - Yacuiba'!M11+'SETAR - Bermejo'!M11</f>
        <v>0</v>
      </c>
      <c r="N11" s="144">
        <f>++'SETAR - Tarija'!N11+'SETAR - Villamontes'!N11+'SETAR - Yacuiba'!N11+'SETAR - Bermejo'!N11</f>
        <v>0</v>
      </c>
      <c r="O11" s="96">
        <f t="shared" si="0"/>
        <v>0</v>
      </c>
      <c r="Q11" s="96" t="str">
        <f t="shared" ref="Q11:Q14" si="3">+B11</f>
        <v>Industrial</v>
      </c>
      <c r="R11" s="144">
        <f>+C11</f>
        <v>1557</v>
      </c>
      <c r="S11" s="144">
        <f t="shared" si="1"/>
        <v>1546</v>
      </c>
      <c r="T11" s="144">
        <f t="shared" si="1"/>
        <v>1540</v>
      </c>
      <c r="U11" s="144">
        <f t="shared" si="1"/>
        <v>1543</v>
      </c>
      <c r="V11" s="144">
        <f t="shared" si="1"/>
        <v>0</v>
      </c>
      <c r="W11" s="144">
        <f t="shared" si="1"/>
        <v>0</v>
      </c>
      <c r="X11" s="144">
        <f t="shared" si="1"/>
        <v>0</v>
      </c>
      <c r="Y11" s="144">
        <f t="shared" si="1"/>
        <v>0</v>
      </c>
      <c r="Z11" s="144">
        <f t="shared" si="1"/>
        <v>0</v>
      </c>
      <c r="AA11" s="144">
        <f t="shared" si="1"/>
        <v>0</v>
      </c>
      <c r="AB11" s="144">
        <f t="shared" si="1"/>
        <v>0</v>
      </c>
      <c r="AC11" s="144">
        <f t="shared" si="1"/>
        <v>0</v>
      </c>
      <c r="AD11" s="96">
        <f t="shared" si="2"/>
        <v>0</v>
      </c>
    </row>
    <row r="12" spans="2:30" s="175" customFormat="1" x14ac:dyDescent="0.25">
      <c r="B12" s="96" t="s">
        <v>91</v>
      </c>
      <c r="C12" s="144">
        <f>+'SETAR - Tarija'!C12+'SETAR - Villamontes'!C12+'SETAR - Yacuiba'!C12+'SETAR - Bermejo'!C12</f>
        <v>0</v>
      </c>
      <c r="D12" s="144">
        <f>+'SETAR - Tarija'!D12+'SETAR - Villamontes'!D12+'SETAR - Yacuiba'!D12+'SETAR - Bermejo'!D12</f>
        <v>0</v>
      </c>
      <c r="E12" s="144">
        <f>+'SETAR - Tarija'!E12+'SETAR - Villamontes'!E12+'SETAR - Yacuiba'!E12+'SETAR - Bermejo'!E12</f>
        <v>0</v>
      </c>
      <c r="F12" s="144">
        <f>+'SETAR - Tarija'!F12+'SETAR - Villamontes'!F12+'SETAR - Yacuiba'!F12+'SETAR - Bermejo'!F12</f>
        <v>0</v>
      </c>
      <c r="G12" s="144">
        <f>+'SETAR - Tarija'!G12+'SETAR - Villamontes'!G12+'SETAR - Yacuiba'!G12+'SETAR - Bermejo'!G12</f>
        <v>0</v>
      </c>
      <c r="H12" s="144">
        <f>+'SETAR - Tarija'!H12+'SETAR - Villamontes'!H12+'SETAR - Yacuiba'!H12+'SETAR - Bermejo'!H12</f>
        <v>0</v>
      </c>
      <c r="I12" s="144">
        <f>+'SETAR - Tarija'!I12+'SETAR - Villamontes'!I12+'SETAR - Yacuiba'!I12+'SETAR - Bermejo'!I12</f>
        <v>0</v>
      </c>
      <c r="J12" s="144">
        <f>+'SETAR - Tarija'!J12+'SETAR - Villamontes'!J12+'SETAR - Yacuiba'!J12+'SETAR - Bermejo'!J12</f>
        <v>0</v>
      </c>
      <c r="K12" s="144">
        <f>+'SETAR - Tarija'!K12+'SETAR - Villamontes'!K12+'SETAR - Yacuiba'!K12+'SETAR - Bermejo'!K12</f>
        <v>0</v>
      </c>
      <c r="L12" s="144">
        <f>+'SETAR - Tarija'!L12+'SETAR - Villamontes'!L12+'SETAR - Yacuiba'!L12+'SETAR - Bermejo'!L12</f>
        <v>0</v>
      </c>
      <c r="M12" s="144">
        <f>+'SETAR - Tarija'!M12+'SETAR - Villamontes'!M12+'SETAR - Yacuiba'!M12+'SETAR - Bermejo'!M12</f>
        <v>0</v>
      </c>
      <c r="N12" s="144">
        <f>+'SETAR - Tarija'!N12+'SETAR - Villamontes'!N12+'SETAR - Yacuiba'!N12+'SETAR - Bermejo'!N12</f>
        <v>0</v>
      </c>
      <c r="O12" s="96"/>
      <c r="Q12" s="96" t="str">
        <f t="shared" si="3"/>
        <v>Minería</v>
      </c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96"/>
    </row>
    <row r="13" spans="2:30" s="175" customFormat="1" x14ac:dyDescent="0.25">
      <c r="B13" s="96" t="s">
        <v>21</v>
      </c>
      <c r="C13" s="144">
        <f>+'SETAR - Tarija'!C13+'SETAR - Villamontes'!C13+'SETAR - Yacuiba'!C13+'SETAR - Bermejo'!C13</f>
        <v>15</v>
      </c>
      <c r="D13" s="144">
        <f>+'SETAR - Tarija'!D13+'SETAR - Villamontes'!D13+'SETAR - Yacuiba'!D13+'SETAR - Bermejo'!D13</f>
        <v>15</v>
      </c>
      <c r="E13" s="144">
        <f>+'SETAR - Tarija'!E13+'SETAR - Villamontes'!E13+'SETAR - Yacuiba'!E13+'SETAR - Bermejo'!E13</f>
        <v>15</v>
      </c>
      <c r="F13" s="144">
        <f>+'SETAR - Tarija'!F13+'SETAR - Villamontes'!F13+'SETAR - Yacuiba'!F13+'SETAR - Bermejo'!F13</f>
        <v>15</v>
      </c>
      <c r="G13" s="144">
        <f>+'SETAR - Tarija'!G13+'SETAR - Villamontes'!G13+'SETAR - Yacuiba'!G13+'SETAR - Bermejo'!G13</f>
        <v>0</v>
      </c>
      <c r="H13" s="144">
        <f>+'SETAR - Tarija'!H13+'SETAR - Villamontes'!H13+'SETAR - Yacuiba'!H13+'SETAR - Bermejo'!H13</f>
        <v>0</v>
      </c>
      <c r="I13" s="144">
        <f>+'SETAR - Tarija'!I13+'SETAR - Villamontes'!I13+'SETAR - Yacuiba'!I13+'SETAR - Bermejo'!I13</f>
        <v>0</v>
      </c>
      <c r="J13" s="144">
        <f>+'SETAR - Tarija'!J13+'SETAR - Villamontes'!J13+'SETAR - Yacuiba'!J13+'SETAR - Bermejo'!J13</f>
        <v>0</v>
      </c>
      <c r="K13" s="144">
        <f>+'SETAR - Tarija'!K13+'SETAR - Villamontes'!K13+'SETAR - Yacuiba'!K13+'SETAR - Bermejo'!K13</f>
        <v>0</v>
      </c>
      <c r="L13" s="144">
        <f>+'SETAR - Tarija'!L13+'SETAR - Villamontes'!L13+'SETAR - Yacuiba'!L13+'SETAR - Bermejo'!L13</f>
        <v>0</v>
      </c>
      <c r="M13" s="144">
        <f>+'SETAR - Tarija'!M13+'SETAR - Villamontes'!M13+'SETAR - Yacuiba'!M13+'SETAR - Bermejo'!M13</f>
        <v>0</v>
      </c>
      <c r="N13" s="144">
        <f>+'SETAR - Tarija'!N13+'SETAR - Villamontes'!N13+'SETAR - Yacuiba'!N13+'SETAR - Bermejo'!N13</f>
        <v>0</v>
      </c>
      <c r="O13" s="96">
        <f t="shared" si="0"/>
        <v>0</v>
      </c>
      <c r="Q13" s="96" t="str">
        <f t="shared" si="3"/>
        <v>Alumbrado Público</v>
      </c>
      <c r="R13" s="144">
        <f>+C13</f>
        <v>15</v>
      </c>
      <c r="S13" s="144">
        <f t="shared" si="1"/>
        <v>15</v>
      </c>
      <c r="T13" s="144">
        <f t="shared" si="1"/>
        <v>15</v>
      </c>
      <c r="U13" s="144">
        <f t="shared" si="1"/>
        <v>15</v>
      </c>
      <c r="V13" s="144">
        <f t="shared" si="1"/>
        <v>0</v>
      </c>
      <c r="W13" s="144">
        <f t="shared" si="1"/>
        <v>0</v>
      </c>
      <c r="X13" s="144">
        <f t="shared" si="1"/>
        <v>0</v>
      </c>
      <c r="Y13" s="144">
        <f t="shared" si="1"/>
        <v>0</v>
      </c>
      <c r="Z13" s="144">
        <f t="shared" si="1"/>
        <v>0</v>
      </c>
      <c r="AA13" s="144">
        <f t="shared" si="1"/>
        <v>0</v>
      </c>
      <c r="AB13" s="144">
        <f t="shared" si="1"/>
        <v>0</v>
      </c>
      <c r="AC13" s="144">
        <f t="shared" si="1"/>
        <v>0</v>
      </c>
      <c r="AD13" s="96">
        <f t="shared" si="2"/>
        <v>0</v>
      </c>
    </row>
    <row r="14" spans="2:30" s="175" customFormat="1" x14ac:dyDescent="0.25">
      <c r="B14" s="96" t="s">
        <v>22</v>
      </c>
      <c r="C14" s="144">
        <f>+'SETAR - Tarija'!C14+'SETAR - Villamontes'!C14+'SETAR - Yacuiba'!C14+'SETAR - Bermejo'!C14</f>
        <v>786</v>
      </c>
      <c r="D14" s="144">
        <f>+'SETAR - Tarija'!D14+'SETAR - Villamontes'!D14+'SETAR - Yacuiba'!D14+'SETAR - Bermejo'!D14</f>
        <v>791</v>
      </c>
      <c r="E14" s="144">
        <f>+'SETAR - Tarija'!E14+'SETAR - Villamontes'!E14+'SETAR - Yacuiba'!E14+'SETAR - Bermejo'!E14</f>
        <v>790</v>
      </c>
      <c r="F14" s="144">
        <f>+'SETAR - Tarija'!F14+'SETAR - Villamontes'!F14+'SETAR - Yacuiba'!F14+'SETAR - Bermejo'!F14</f>
        <v>786</v>
      </c>
      <c r="G14" s="144">
        <f>+'SETAR - Tarija'!G14+'SETAR - Villamontes'!G14+'SETAR - Yacuiba'!G14+'SETAR - Bermejo'!G14</f>
        <v>0</v>
      </c>
      <c r="H14" s="144">
        <f>+'SETAR - Tarija'!H14+'SETAR - Villamontes'!H14+'SETAR - Yacuiba'!H14+'SETAR - Bermejo'!H14</f>
        <v>0</v>
      </c>
      <c r="I14" s="144">
        <f>+'SETAR - Tarija'!I14+'SETAR - Villamontes'!I14+'SETAR - Yacuiba'!I14+'SETAR - Bermejo'!I14</f>
        <v>0</v>
      </c>
      <c r="J14" s="144">
        <f>+'SETAR - Tarija'!J14+'SETAR - Villamontes'!J14+'SETAR - Yacuiba'!J14+'SETAR - Bermejo'!J14</f>
        <v>0</v>
      </c>
      <c r="K14" s="144">
        <f>+'SETAR - Tarija'!K14+'SETAR - Villamontes'!K14+'SETAR - Yacuiba'!K14+'SETAR - Bermejo'!K14</f>
        <v>0</v>
      </c>
      <c r="L14" s="144">
        <f>+'SETAR - Tarija'!L14+'SETAR - Villamontes'!L14+'SETAR - Yacuiba'!L14+'SETAR - Bermejo'!L14</f>
        <v>0</v>
      </c>
      <c r="M14" s="144">
        <f>+'SETAR - Tarija'!M14+'SETAR - Villamontes'!M14+'SETAR - Yacuiba'!M14+'SETAR - Bermejo'!M14</f>
        <v>0</v>
      </c>
      <c r="N14" s="144">
        <f>+'SETAR - Tarija'!N14+'SETAR - Villamontes'!N14+'SETAR - Yacuiba'!N14+'SETAR - Bermejo'!N14</f>
        <v>0</v>
      </c>
      <c r="O14" s="96">
        <f t="shared" si="0"/>
        <v>0</v>
      </c>
      <c r="Q14" s="96" t="str">
        <f t="shared" si="3"/>
        <v>Otros</v>
      </c>
      <c r="R14" s="144">
        <f>+C14</f>
        <v>786</v>
      </c>
      <c r="S14" s="144">
        <f t="shared" si="1"/>
        <v>791</v>
      </c>
      <c r="T14" s="144">
        <f t="shared" si="1"/>
        <v>790</v>
      </c>
      <c r="U14" s="144">
        <f t="shared" si="1"/>
        <v>786</v>
      </c>
      <c r="V14" s="144">
        <f t="shared" si="1"/>
        <v>0</v>
      </c>
      <c r="W14" s="144">
        <f t="shared" si="1"/>
        <v>0</v>
      </c>
      <c r="X14" s="144">
        <f t="shared" si="1"/>
        <v>0</v>
      </c>
      <c r="Y14" s="144">
        <f t="shared" si="1"/>
        <v>0</v>
      </c>
      <c r="Z14" s="144">
        <f t="shared" si="1"/>
        <v>0</v>
      </c>
      <c r="AA14" s="144">
        <f t="shared" si="1"/>
        <v>0</v>
      </c>
      <c r="AB14" s="144">
        <f t="shared" si="1"/>
        <v>0</v>
      </c>
      <c r="AC14" s="144">
        <f t="shared" si="1"/>
        <v>0</v>
      </c>
      <c r="AD14" s="96">
        <f t="shared" si="2"/>
        <v>0</v>
      </c>
    </row>
    <row r="15" spans="2:30" s="175" customFormat="1" x14ac:dyDescent="0.25">
      <c r="B15" s="31" t="s">
        <v>14</v>
      </c>
      <c r="C15" s="30">
        <f>SUM(C9:C14)</f>
        <v>164309</v>
      </c>
      <c r="D15" s="30">
        <f t="shared" ref="D15:N15" si="4">SUM(D9:D14)</f>
        <v>164622</v>
      </c>
      <c r="E15" s="30">
        <f t="shared" si="4"/>
        <v>164981</v>
      </c>
      <c r="F15" s="30">
        <f t="shared" si="4"/>
        <v>165085</v>
      </c>
      <c r="G15" s="30">
        <f t="shared" si="4"/>
        <v>0</v>
      </c>
      <c r="H15" s="30">
        <f t="shared" si="4"/>
        <v>0</v>
      </c>
      <c r="I15" s="30">
        <f t="shared" si="4"/>
        <v>0</v>
      </c>
      <c r="J15" s="30">
        <f t="shared" si="4"/>
        <v>0</v>
      </c>
      <c r="K15" s="30">
        <f t="shared" si="4"/>
        <v>0</v>
      </c>
      <c r="L15" s="30">
        <f t="shared" si="4"/>
        <v>0</v>
      </c>
      <c r="M15" s="30">
        <f t="shared" si="4"/>
        <v>0</v>
      </c>
      <c r="N15" s="30">
        <f t="shared" si="4"/>
        <v>0</v>
      </c>
      <c r="O15" s="31">
        <f t="shared" si="0"/>
        <v>0</v>
      </c>
      <c r="P15" s="273"/>
      <c r="Q15" s="31" t="s">
        <v>14</v>
      </c>
      <c r="R15" s="30">
        <f>SUM(R9:R14)</f>
        <v>164309</v>
      </c>
      <c r="S15" s="30">
        <f t="shared" ref="S15:AC15" si="5">SUM(S9:S14)</f>
        <v>164622</v>
      </c>
      <c r="T15" s="30">
        <f t="shared" si="5"/>
        <v>164981</v>
      </c>
      <c r="U15" s="30">
        <f t="shared" si="5"/>
        <v>165085</v>
      </c>
      <c r="V15" s="30">
        <f t="shared" si="5"/>
        <v>0</v>
      </c>
      <c r="W15" s="30">
        <f t="shared" si="5"/>
        <v>0</v>
      </c>
      <c r="X15" s="30">
        <f t="shared" si="5"/>
        <v>0</v>
      </c>
      <c r="Y15" s="30">
        <f t="shared" si="5"/>
        <v>0</v>
      </c>
      <c r="Z15" s="30">
        <f t="shared" si="5"/>
        <v>0</v>
      </c>
      <c r="AA15" s="30">
        <f t="shared" si="5"/>
        <v>0</v>
      </c>
      <c r="AB15" s="30">
        <f t="shared" si="5"/>
        <v>0</v>
      </c>
      <c r="AC15" s="30">
        <f t="shared" si="5"/>
        <v>0</v>
      </c>
      <c r="AD15" s="236">
        <f t="shared" si="2"/>
        <v>0</v>
      </c>
    </row>
    <row r="17" spans="2:30" x14ac:dyDescent="0.25">
      <c r="B17" s="145" t="s">
        <v>57</v>
      </c>
      <c r="Q17" s="145" t="s">
        <v>57</v>
      </c>
    </row>
    <row r="18" spans="2:30" x14ac:dyDescent="0.25">
      <c r="B18" s="145"/>
      <c r="C18" s="145"/>
      <c r="Q18" s="145"/>
      <c r="R18" s="145"/>
    </row>
    <row r="19" spans="2:30" x14ac:dyDescent="0.25">
      <c r="B19" s="147" t="s">
        <v>44</v>
      </c>
      <c r="C19" s="146" t="s">
        <v>45</v>
      </c>
      <c r="D19" s="146" t="s">
        <v>46</v>
      </c>
      <c r="E19" s="146" t="s">
        <v>47</v>
      </c>
      <c r="F19" s="146" t="s">
        <v>48</v>
      </c>
      <c r="G19" s="146" t="s">
        <v>49</v>
      </c>
      <c r="H19" s="146" t="s">
        <v>50</v>
      </c>
      <c r="I19" s="146" t="s">
        <v>51</v>
      </c>
      <c r="J19" s="146" t="s">
        <v>52</v>
      </c>
      <c r="K19" s="146" t="s">
        <v>53</v>
      </c>
      <c r="L19" s="146" t="s">
        <v>54</v>
      </c>
      <c r="M19" s="146" t="s">
        <v>55</v>
      </c>
      <c r="N19" s="146" t="s">
        <v>56</v>
      </c>
      <c r="O19" s="147" t="s">
        <v>14</v>
      </c>
      <c r="P19" s="324"/>
      <c r="Q19" s="147"/>
      <c r="R19" s="146" t="s">
        <v>2</v>
      </c>
      <c r="S19" s="146" t="s">
        <v>3</v>
      </c>
      <c r="T19" s="146" t="s">
        <v>4</v>
      </c>
      <c r="U19" s="146" t="s">
        <v>5</v>
      </c>
      <c r="V19" s="146" t="s">
        <v>6</v>
      </c>
      <c r="W19" s="146" t="s">
        <v>7</v>
      </c>
      <c r="X19" s="146" t="s">
        <v>8</v>
      </c>
      <c r="Y19" s="146" t="s">
        <v>9</v>
      </c>
      <c r="Z19" s="146" t="s">
        <v>10</v>
      </c>
      <c r="AA19" s="146" t="s">
        <v>11</v>
      </c>
      <c r="AB19" s="146" t="s">
        <v>12</v>
      </c>
      <c r="AC19" s="146" t="s">
        <v>13</v>
      </c>
      <c r="AD19" s="147" t="s">
        <v>14</v>
      </c>
    </row>
    <row r="20" spans="2:30" x14ac:dyDescent="0.25">
      <c r="B20" s="148" t="s">
        <v>17</v>
      </c>
      <c r="C20" s="98">
        <f>+'SETAR - Tarija'!C20+'SETAR - Villamontes'!C20+'SETAR - Yacuiba'!C20+'SETAR - Bermejo'!C20</f>
        <v>15208.905000000001</v>
      </c>
      <c r="D20" s="98">
        <f>+'SETAR - Tarija'!D20+'SETAR - Villamontes'!D20+'SETAR - Yacuiba'!D20+'SETAR - Bermejo'!D20</f>
        <v>16244.338000000002</v>
      </c>
      <c r="E20" s="98">
        <f>+'SETAR - Tarija'!E20+'SETAR - Villamontes'!E20+'SETAR - Yacuiba'!E20+'SETAR - Bermejo'!E20</f>
        <v>16295.024999999998</v>
      </c>
      <c r="F20" s="98">
        <f>+'SETAR - Tarija'!F20+'SETAR - Villamontes'!F20+'SETAR - Yacuiba'!F20+'SETAR - Bermejo'!F20</f>
        <v>12789.304</v>
      </c>
      <c r="G20" s="98">
        <f>+'SETAR - Tarija'!G20+'SETAR - Villamontes'!G20+'SETAR - Yacuiba'!G20+'SETAR - Bermejo'!G20</f>
        <v>0</v>
      </c>
      <c r="H20" s="98">
        <f>+'SETAR - Tarija'!H20+'SETAR - Villamontes'!H20+'SETAR - Yacuiba'!H20+'SETAR - Bermejo'!H20</f>
        <v>0</v>
      </c>
      <c r="I20" s="98">
        <f>+'SETAR - Tarija'!I20+'SETAR - Villamontes'!I20+'SETAR - Yacuiba'!I20+'SETAR - Bermejo'!I20</f>
        <v>0</v>
      </c>
      <c r="J20" s="98">
        <f>+'SETAR - Tarija'!J20+'SETAR - Villamontes'!J20+'SETAR - Yacuiba'!J20+'SETAR - Bermejo'!J20</f>
        <v>0</v>
      </c>
      <c r="K20" s="98">
        <f>+'SETAR - Tarija'!K20+'SETAR - Villamontes'!K20+'SETAR - Yacuiba'!K20+'SETAR - Bermejo'!K20</f>
        <v>0</v>
      </c>
      <c r="L20" s="98">
        <f>+'SETAR - Tarija'!L20+'SETAR - Villamontes'!L20+'SETAR - Yacuiba'!L20+'SETAR - Bermejo'!L20</f>
        <v>0</v>
      </c>
      <c r="M20" s="98">
        <f>+'SETAR - Tarija'!M20+'SETAR - Villamontes'!M20+'SETAR - Yacuiba'!M20+'SETAR - Bermejo'!M20</f>
        <v>0</v>
      </c>
      <c r="N20" s="98">
        <f>+'SETAR - Tarija'!N20+'SETAR - Villamontes'!N20+'SETAR - Yacuiba'!N20+'SETAR - Bermejo'!N20</f>
        <v>0</v>
      </c>
      <c r="O20" s="148">
        <f t="shared" ref="O20:O26" si="6">SUM(C20:N20)</f>
        <v>60537.572</v>
      </c>
      <c r="Q20" s="148" t="str">
        <f>+B20</f>
        <v>Residencial</v>
      </c>
      <c r="R20" s="98">
        <f>+C20</f>
        <v>15208.905000000001</v>
      </c>
      <c r="S20" s="98">
        <f t="shared" ref="S20:AC25" si="7">+D20</f>
        <v>16244.338000000002</v>
      </c>
      <c r="T20" s="98">
        <f t="shared" si="7"/>
        <v>16295.024999999998</v>
      </c>
      <c r="U20" s="98">
        <f t="shared" si="7"/>
        <v>12789.304</v>
      </c>
      <c r="V20" s="98">
        <f t="shared" si="7"/>
        <v>0</v>
      </c>
      <c r="W20" s="98">
        <f t="shared" si="7"/>
        <v>0</v>
      </c>
      <c r="X20" s="98">
        <f t="shared" si="7"/>
        <v>0</v>
      </c>
      <c r="Y20" s="98">
        <f t="shared" si="7"/>
        <v>0</v>
      </c>
      <c r="Z20" s="98">
        <f t="shared" si="7"/>
        <v>0</v>
      </c>
      <c r="AA20" s="98">
        <f t="shared" si="7"/>
        <v>0</v>
      </c>
      <c r="AB20" s="98">
        <f t="shared" si="7"/>
        <v>0</v>
      </c>
      <c r="AC20" s="98">
        <f t="shared" si="7"/>
        <v>0</v>
      </c>
      <c r="AD20" s="148">
        <f t="shared" ref="AD20:AD26" si="8">SUM(R20:AC20)</f>
        <v>60537.572</v>
      </c>
    </row>
    <row r="21" spans="2:30" x14ac:dyDescent="0.25">
      <c r="B21" s="148" t="s">
        <v>18</v>
      </c>
      <c r="C21" s="98">
        <f>+'SETAR - Tarija'!C21+'SETAR - Villamontes'!C21+'SETAR - Yacuiba'!C21+'SETAR - Bermejo'!C21</f>
        <v>5994.8680000000004</v>
      </c>
      <c r="D21" s="98">
        <f>+'SETAR - Tarija'!D21+'SETAR - Villamontes'!D21+'SETAR - Yacuiba'!D21+'SETAR - Bermejo'!D21</f>
        <v>6482.4390000000012</v>
      </c>
      <c r="E21" s="98">
        <f>+'SETAR - Tarija'!E21+'SETAR - Villamontes'!E21+'SETAR - Yacuiba'!E21+'SETAR - Bermejo'!E21</f>
        <v>6541.4750000000013</v>
      </c>
      <c r="F21" s="98">
        <f>+'SETAR - Tarija'!F21+'SETAR - Villamontes'!F21+'SETAR - Yacuiba'!F21+'SETAR - Bermejo'!F21</f>
        <v>5415.8149999999996</v>
      </c>
      <c r="G21" s="98">
        <f>+'SETAR - Tarija'!G21+'SETAR - Villamontes'!G21+'SETAR - Yacuiba'!G21+'SETAR - Bermejo'!G21</f>
        <v>0</v>
      </c>
      <c r="H21" s="98">
        <f>+'SETAR - Tarija'!H21+'SETAR - Villamontes'!H21+'SETAR - Yacuiba'!H21+'SETAR - Bermejo'!H21</f>
        <v>0</v>
      </c>
      <c r="I21" s="98">
        <f>+'SETAR - Tarija'!I21+'SETAR - Villamontes'!I21+'SETAR - Yacuiba'!I21+'SETAR - Bermejo'!I21</f>
        <v>0</v>
      </c>
      <c r="J21" s="98">
        <f>+'SETAR - Tarija'!J21+'SETAR - Villamontes'!J21+'SETAR - Yacuiba'!J21+'SETAR - Bermejo'!J21</f>
        <v>0</v>
      </c>
      <c r="K21" s="98">
        <f>+'SETAR - Tarija'!K21+'SETAR - Villamontes'!K21+'SETAR - Yacuiba'!K21+'SETAR - Bermejo'!K21</f>
        <v>0</v>
      </c>
      <c r="L21" s="98">
        <f>+'SETAR - Tarija'!L21+'SETAR - Villamontes'!L21+'SETAR - Yacuiba'!L21+'SETAR - Bermejo'!L21</f>
        <v>0</v>
      </c>
      <c r="M21" s="98">
        <f>+'SETAR - Tarija'!M21+'SETAR - Villamontes'!M21+'SETAR - Yacuiba'!M21+'SETAR - Bermejo'!M21</f>
        <v>0</v>
      </c>
      <c r="N21" s="98">
        <f>+'SETAR - Tarija'!N21+'SETAR - Villamontes'!N21+'SETAR - Yacuiba'!N21+'SETAR - Bermejo'!N21</f>
        <v>0</v>
      </c>
      <c r="O21" s="148">
        <f t="shared" si="6"/>
        <v>24434.597000000002</v>
      </c>
      <c r="Q21" s="148" t="str">
        <f>+B21</f>
        <v>General</v>
      </c>
      <c r="R21" s="98">
        <f t="shared" ref="R21:R25" si="9">+C21</f>
        <v>5994.8680000000004</v>
      </c>
      <c r="S21" s="98">
        <f t="shared" si="7"/>
        <v>6482.4390000000012</v>
      </c>
      <c r="T21" s="98">
        <f t="shared" si="7"/>
        <v>6541.4750000000013</v>
      </c>
      <c r="U21" s="98">
        <f t="shared" si="7"/>
        <v>5415.8149999999996</v>
      </c>
      <c r="V21" s="98">
        <f t="shared" si="7"/>
        <v>0</v>
      </c>
      <c r="W21" s="98">
        <f t="shared" si="7"/>
        <v>0</v>
      </c>
      <c r="X21" s="98">
        <f t="shared" si="7"/>
        <v>0</v>
      </c>
      <c r="Y21" s="98">
        <f t="shared" si="7"/>
        <v>0</v>
      </c>
      <c r="Z21" s="98">
        <f t="shared" si="7"/>
        <v>0</v>
      </c>
      <c r="AA21" s="98">
        <f t="shared" si="7"/>
        <v>0</v>
      </c>
      <c r="AB21" s="98">
        <f t="shared" si="7"/>
        <v>0</v>
      </c>
      <c r="AC21" s="98">
        <f t="shared" si="7"/>
        <v>0</v>
      </c>
      <c r="AD21" s="148">
        <f t="shared" si="8"/>
        <v>24434.597000000002</v>
      </c>
    </row>
    <row r="22" spans="2:30" x14ac:dyDescent="0.25">
      <c r="B22" s="148" t="s">
        <v>19</v>
      </c>
      <c r="C22" s="98">
        <f>+'SETAR - Tarija'!C22+'SETAR - Villamontes'!C22+'SETAR - Yacuiba'!C22+'SETAR - Bermejo'!C22</f>
        <v>3593.992999999999</v>
      </c>
      <c r="D22" s="98">
        <f>+'SETAR - Tarija'!D22+'SETAR - Villamontes'!D22+'SETAR - Yacuiba'!D22+'SETAR - Bermejo'!D22</f>
        <v>3759.4419999999996</v>
      </c>
      <c r="E22" s="98">
        <f>+'SETAR - Tarija'!E22+'SETAR - Villamontes'!E22+'SETAR - Yacuiba'!E22+'SETAR - Bermejo'!E22</f>
        <v>3485.3110000000001</v>
      </c>
      <c r="F22" s="98">
        <f>+'SETAR - Tarija'!F22+'SETAR - Villamontes'!F22+'SETAR - Yacuiba'!F22+'SETAR - Bermejo'!F22</f>
        <v>3417.1990000000005</v>
      </c>
      <c r="G22" s="98">
        <f>+'SETAR - Tarija'!G22+'SETAR - Villamontes'!G22+'SETAR - Yacuiba'!G22+'SETAR - Bermejo'!G22</f>
        <v>0</v>
      </c>
      <c r="H22" s="98">
        <f>+'SETAR - Tarija'!H22+'SETAR - Villamontes'!H22+'SETAR - Yacuiba'!H22+'SETAR - Bermejo'!H22</f>
        <v>0</v>
      </c>
      <c r="I22" s="98">
        <f>+'SETAR - Tarija'!I22+'SETAR - Villamontes'!I22+'SETAR - Yacuiba'!I22+'SETAR - Bermejo'!I22</f>
        <v>0</v>
      </c>
      <c r="J22" s="98">
        <f>+'SETAR - Tarija'!J22+'SETAR - Villamontes'!J22+'SETAR - Yacuiba'!J22+'SETAR - Bermejo'!J22</f>
        <v>0</v>
      </c>
      <c r="K22" s="98">
        <f>+'SETAR - Tarija'!K22+'SETAR - Villamontes'!K22+'SETAR - Yacuiba'!K22+'SETAR - Bermejo'!K22</f>
        <v>0</v>
      </c>
      <c r="L22" s="98">
        <f>+'SETAR - Tarija'!L22+'SETAR - Villamontes'!L22+'SETAR - Yacuiba'!L22+'SETAR - Bermejo'!L22</f>
        <v>0</v>
      </c>
      <c r="M22" s="98">
        <f>+'SETAR - Tarija'!M22+'SETAR - Villamontes'!M22+'SETAR - Yacuiba'!M22+'SETAR - Bermejo'!M22</f>
        <v>0</v>
      </c>
      <c r="N22" s="98">
        <f>+'SETAR - Tarija'!N22+'SETAR - Villamontes'!N22+'SETAR - Yacuiba'!N22+'SETAR - Bermejo'!N22</f>
        <v>0</v>
      </c>
      <c r="O22" s="148">
        <f t="shared" si="6"/>
        <v>14255.945</v>
      </c>
      <c r="Q22" s="148" t="str">
        <f t="shared" ref="Q22:Q25" si="10">+B22</f>
        <v>Industrial</v>
      </c>
      <c r="R22" s="98">
        <f t="shared" si="9"/>
        <v>3593.992999999999</v>
      </c>
      <c r="S22" s="98">
        <f t="shared" si="7"/>
        <v>3759.4419999999996</v>
      </c>
      <c r="T22" s="98">
        <f t="shared" si="7"/>
        <v>3485.3110000000001</v>
      </c>
      <c r="U22" s="98">
        <f t="shared" si="7"/>
        <v>3417.1990000000005</v>
      </c>
      <c r="V22" s="98">
        <f t="shared" si="7"/>
        <v>0</v>
      </c>
      <c r="W22" s="98">
        <f t="shared" si="7"/>
        <v>0</v>
      </c>
      <c r="X22" s="98">
        <f t="shared" si="7"/>
        <v>0</v>
      </c>
      <c r="Y22" s="98">
        <f t="shared" si="7"/>
        <v>0</v>
      </c>
      <c r="Z22" s="98">
        <f t="shared" si="7"/>
        <v>0</v>
      </c>
      <c r="AA22" s="98">
        <f t="shared" si="7"/>
        <v>0</v>
      </c>
      <c r="AB22" s="98">
        <f t="shared" si="7"/>
        <v>0</v>
      </c>
      <c r="AC22" s="98">
        <f t="shared" si="7"/>
        <v>0</v>
      </c>
      <c r="AD22" s="148">
        <f t="shared" si="8"/>
        <v>14255.945</v>
      </c>
    </row>
    <row r="23" spans="2:30" x14ac:dyDescent="0.25">
      <c r="B23" s="148" t="s">
        <v>91</v>
      </c>
      <c r="C23" s="98">
        <f>+'SETAR - Tarija'!C23+'SETAR - Villamontes'!C23+'SETAR - Yacuiba'!C23+'SETAR - Bermejo'!C23</f>
        <v>0</v>
      </c>
      <c r="D23" s="98">
        <f>+'SETAR - Tarija'!D23+'SETAR - Villamontes'!D23+'SETAR - Yacuiba'!D23+'SETAR - Bermejo'!D23</f>
        <v>0</v>
      </c>
      <c r="E23" s="98">
        <f>+'SETAR - Tarija'!E23+'SETAR - Villamontes'!E23+'SETAR - Yacuiba'!E23+'SETAR - Bermejo'!E23</f>
        <v>0</v>
      </c>
      <c r="F23" s="98">
        <f>+'SETAR - Tarija'!F23+'SETAR - Villamontes'!F23+'SETAR - Yacuiba'!F23+'SETAR - Bermejo'!F23</f>
        <v>0</v>
      </c>
      <c r="G23" s="98">
        <f>+'SETAR - Tarija'!G23+'SETAR - Villamontes'!G23+'SETAR - Yacuiba'!G23+'SETAR - Bermejo'!G23</f>
        <v>0</v>
      </c>
      <c r="H23" s="98">
        <f>+'SETAR - Tarija'!H23+'SETAR - Villamontes'!H23+'SETAR - Yacuiba'!H23+'SETAR - Bermejo'!H23</f>
        <v>0</v>
      </c>
      <c r="I23" s="98">
        <f>+'SETAR - Tarija'!I23+'SETAR - Villamontes'!I23+'SETAR - Yacuiba'!I23+'SETAR - Bermejo'!I23</f>
        <v>0</v>
      </c>
      <c r="J23" s="98">
        <f>+'SETAR - Tarija'!J23+'SETAR - Villamontes'!J23+'SETAR - Yacuiba'!J23+'SETAR - Bermejo'!J23</f>
        <v>0</v>
      </c>
      <c r="K23" s="98">
        <f>+'SETAR - Tarija'!K23+'SETAR - Villamontes'!K23+'SETAR - Yacuiba'!K23+'SETAR - Bermejo'!K23</f>
        <v>0</v>
      </c>
      <c r="L23" s="98">
        <f>+'SETAR - Tarija'!L23+'SETAR - Villamontes'!L23+'SETAR - Yacuiba'!L23+'SETAR - Bermejo'!L23</f>
        <v>0</v>
      </c>
      <c r="M23" s="98">
        <f>+'SETAR - Tarija'!M23+'SETAR - Villamontes'!M23+'SETAR - Yacuiba'!M23+'SETAR - Bermejo'!M23</f>
        <v>0</v>
      </c>
      <c r="N23" s="98">
        <f>+'SETAR - Tarija'!N23+'SETAR - Villamontes'!N23+'SETAR - Yacuiba'!N23+'SETAR - Bermejo'!N23</f>
        <v>0</v>
      </c>
      <c r="O23" s="148"/>
      <c r="Q23" s="148" t="str">
        <f t="shared" si="10"/>
        <v>Minería</v>
      </c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148"/>
    </row>
    <row r="24" spans="2:30" x14ac:dyDescent="0.25">
      <c r="B24" s="148" t="s">
        <v>21</v>
      </c>
      <c r="C24" s="98">
        <f>+'SETAR - Tarija'!C24+'SETAR - Villamontes'!C24+'SETAR - Yacuiba'!C24+'SETAR - Bermejo'!C24</f>
        <v>2613.4259999999999</v>
      </c>
      <c r="D24" s="98">
        <f>+'SETAR - Tarija'!D24+'SETAR - Villamontes'!D24+'SETAR - Yacuiba'!D24+'SETAR - Bermejo'!D24</f>
        <v>2440.5219999999995</v>
      </c>
      <c r="E24" s="98">
        <f>+'SETAR - Tarija'!E24+'SETAR - Villamontes'!E24+'SETAR - Yacuiba'!E24+'SETAR - Bermejo'!E24</f>
        <v>2554.8489999999997</v>
      </c>
      <c r="F24" s="98">
        <f>+'SETAR - Tarija'!F24+'SETAR - Villamontes'!F24+'SETAR - Yacuiba'!F24+'SETAR - Bermejo'!F24</f>
        <v>2519.404</v>
      </c>
      <c r="G24" s="98">
        <f>+'SETAR - Tarija'!G24+'SETAR - Villamontes'!G24+'SETAR - Yacuiba'!G24+'SETAR - Bermejo'!G24</f>
        <v>0</v>
      </c>
      <c r="H24" s="98">
        <f>+'SETAR - Tarija'!H24+'SETAR - Villamontes'!H24+'SETAR - Yacuiba'!H24+'SETAR - Bermejo'!H24</f>
        <v>0</v>
      </c>
      <c r="I24" s="98">
        <f>+'SETAR - Tarija'!I24+'SETAR - Villamontes'!I24+'SETAR - Yacuiba'!I24+'SETAR - Bermejo'!I24</f>
        <v>0</v>
      </c>
      <c r="J24" s="98">
        <f>+'SETAR - Tarija'!J24+'SETAR - Villamontes'!J24+'SETAR - Yacuiba'!J24+'SETAR - Bermejo'!J24</f>
        <v>0</v>
      </c>
      <c r="K24" s="98">
        <f>+'SETAR - Tarija'!K24+'SETAR - Villamontes'!K24+'SETAR - Yacuiba'!K24+'SETAR - Bermejo'!K24</f>
        <v>0</v>
      </c>
      <c r="L24" s="98">
        <f>+'SETAR - Tarija'!L24+'SETAR - Villamontes'!L24+'SETAR - Yacuiba'!L24+'SETAR - Bermejo'!L24</f>
        <v>0</v>
      </c>
      <c r="M24" s="98">
        <f>+'SETAR - Tarija'!M24+'SETAR - Villamontes'!M24+'SETAR - Yacuiba'!M24+'SETAR - Bermejo'!M24</f>
        <v>0</v>
      </c>
      <c r="N24" s="98">
        <f>+'SETAR - Tarija'!N24+'SETAR - Villamontes'!N24+'SETAR - Yacuiba'!N24+'SETAR - Bermejo'!N24</f>
        <v>0</v>
      </c>
      <c r="O24" s="148">
        <f t="shared" si="6"/>
        <v>10128.200999999999</v>
      </c>
      <c r="Q24" s="148" t="str">
        <f t="shared" si="10"/>
        <v>Alumbrado Público</v>
      </c>
      <c r="R24" s="98">
        <f t="shared" si="9"/>
        <v>2613.4259999999999</v>
      </c>
      <c r="S24" s="98">
        <f t="shared" si="7"/>
        <v>2440.5219999999995</v>
      </c>
      <c r="T24" s="98">
        <f t="shared" si="7"/>
        <v>2554.8489999999997</v>
      </c>
      <c r="U24" s="98">
        <f t="shared" si="7"/>
        <v>2519.404</v>
      </c>
      <c r="V24" s="98">
        <f t="shared" si="7"/>
        <v>0</v>
      </c>
      <c r="W24" s="98">
        <f t="shared" si="7"/>
        <v>0</v>
      </c>
      <c r="X24" s="98">
        <f t="shared" si="7"/>
        <v>0</v>
      </c>
      <c r="Y24" s="98">
        <f t="shared" si="7"/>
        <v>0</v>
      </c>
      <c r="Z24" s="98">
        <f t="shared" si="7"/>
        <v>0</v>
      </c>
      <c r="AA24" s="98">
        <f t="shared" si="7"/>
        <v>0</v>
      </c>
      <c r="AB24" s="98">
        <f t="shared" si="7"/>
        <v>0</v>
      </c>
      <c r="AC24" s="98">
        <f t="shared" si="7"/>
        <v>0</v>
      </c>
      <c r="AD24" s="148">
        <f t="shared" si="8"/>
        <v>10128.200999999999</v>
      </c>
    </row>
    <row r="25" spans="2:30" x14ac:dyDescent="0.25">
      <c r="B25" s="148" t="s">
        <v>22</v>
      </c>
      <c r="C25" s="98">
        <f>+'SETAR - Tarija'!C25+'SETAR - Villamontes'!C25+'SETAR - Yacuiba'!C25+'SETAR - Bermejo'!C25</f>
        <v>926.45</v>
      </c>
      <c r="D25" s="98">
        <f>+'SETAR - Tarija'!D25+'SETAR - Villamontes'!D25+'SETAR - Yacuiba'!D25+'SETAR - Bermejo'!D25</f>
        <v>943.48700000000008</v>
      </c>
      <c r="E25" s="98">
        <f>+'SETAR - Tarija'!E25+'SETAR - Villamontes'!E25+'SETAR - Yacuiba'!E25+'SETAR - Bermejo'!E25</f>
        <v>945.06100000000004</v>
      </c>
      <c r="F25" s="98">
        <f>+'SETAR - Tarija'!F25+'SETAR - Villamontes'!F25+'SETAR - Yacuiba'!F25+'SETAR - Bermejo'!F25</f>
        <v>871.35799999999995</v>
      </c>
      <c r="G25" s="98">
        <f>+'SETAR - Tarija'!G25+'SETAR - Villamontes'!G25+'SETAR - Yacuiba'!G25+'SETAR - Bermejo'!G25</f>
        <v>0</v>
      </c>
      <c r="H25" s="98">
        <f>+'SETAR - Tarija'!H25+'SETAR - Villamontes'!H25+'SETAR - Yacuiba'!H25+'SETAR - Bermejo'!H25</f>
        <v>0</v>
      </c>
      <c r="I25" s="98">
        <f>+'SETAR - Tarija'!I25+'SETAR - Villamontes'!I25+'SETAR - Yacuiba'!I25+'SETAR - Bermejo'!I25</f>
        <v>0</v>
      </c>
      <c r="J25" s="98">
        <f>+'SETAR - Tarija'!J25+'SETAR - Villamontes'!J25+'SETAR - Yacuiba'!J25+'SETAR - Bermejo'!J25</f>
        <v>0</v>
      </c>
      <c r="K25" s="98">
        <f>+'SETAR - Tarija'!K25+'SETAR - Villamontes'!K25+'SETAR - Yacuiba'!K25+'SETAR - Bermejo'!K25</f>
        <v>0</v>
      </c>
      <c r="L25" s="98">
        <f>+'SETAR - Tarija'!L25+'SETAR - Villamontes'!L25+'SETAR - Yacuiba'!L25+'SETAR - Bermejo'!L25</f>
        <v>0</v>
      </c>
      <c r="M25" s="98">
        <f>+'SETAR - Tarija'!M25+'SETAR - Villamontes'!M25+'SETAR - Yacuiba'!M25+'SETAR - Bermejo'!M25</f>
        <v>0</v>
      </c>
      <c r="N25" s="98">
        <f>+'SETAR - Tarija'!N25+'SETAR - Villamontes'!N25+'SETAR - Yacuiba'!N25+'SETAR - Bermejo'!N25</f>
        <v>0</v>
      </c>
      <c r="O25" s="148">
        <f t="shared" si="6"/>
        <v>3686.3559999999998</v>
      </c>
      <c r="Q25" s="148" t="str">
        <f t="shared" si="10"/>
        <v>Otros</v>
      </c>
      <c r="R25" s="98">
        <f t="shared" si="9"/>
        <v>926.45</v>
      </c>
      <c r="S25" s="98">
        <f t="shared" si="7"/>
        <v>943.48700000000008</v>
      </c>
      <c r="T25" s="98">
        <f t="shared" si="7"/>
        <v>945.06100000000004</v>
      </c>
      <c r="U25" s="98">
        <f t="shared" si="7"/>
        <v>871.35799999999995</v>
      </c>
      <c r="V25" s="98">
        <f t="shared" si="7"/>
        <v>0</v>
      </c>
      <c r="W25" s="98">
        <f t="shared" si="7"/>
        <v>0</v>
      </c>
      <c r="X25" s="98">
        <f t="shared" si="7"/>
        <v>0</v>
      </c>
      <c r="Y25" s="98">
        <f t="shared" si="7"/>
        <v>0</v>
      </c>
      <c r="Z25" s="98">
        <f t="shared" si="7"/>
        <v>0</v>
      </c>
      <c r="AA25" s="98">
        <f t="shared" si="7"/>
        <v>0</v>
      </c>
      <c r="AB25" s="98">
        <f t="shared" si="7"/>
        <v>0</v>
      </c>
      <c r="AC25" s="98">
        <f t="shared" si="7"/>
        <v>0</v>
      </c>
      <c r="AD25" s="148">
        <f t="shared" si="8"/>
        <v>3686.3559999999998</v>
      </c>
    </row>
    <row r="26" spans="2:30" x14ac:dyDescent="0.25">
      <c r="B26" s="143" t="s">
        <v>14</v>
      </c>
      <c r="C26" s="142">
        <f>SUM(C20:C25)</f>
        <v>28337.642</v>
      </c>
      <c r="D26" s="142">
        <f t="shared" ref="D26:N26" si="11">SUM(D20:D25)</f>
        <v>29870.228000000003</v>
      </c>
      <c r="E26" s="142">
        <f t="shared" si="11"/>
        <v>29821.721000000001</v>
      </c>
      <c r="F26" s="142">
        <f t="shared" si="11"/>
        <v>25013.079999999998</v>
      </c>
      <c r="G26" s="142">
        <f t="shared" si="11"/>
        <v>0</v>
      </c>
      <c r="H26" s="142">
        <f t="shared" si="11"/>
        <v>0</v>
      </c>
      <c r="I26" s="142">
        <f t="shared" si="11"/>
        <v>0</v>
      </c>
      <c r="J26" s="142">
        <f t="shared" si="11"/>
        <v>0</v>
      </c>
      <c r="K26" s="142">
        <f t="shared" si="11"/>
        <v>0</v>
      </c>
      <c r="L26" s="142">
        <f t="shared" si="11"/>
        <v>0</v>
      </c>
      <c r="M26" s="142">
        <f t="shared" si="11"/>
        <v>0</v>
      </c>
      <c r="N26" s="142">
        <f t="shared" si="11"/>
        <v>0</v>
      </c>
      <c r="O26" s="143">
        <f t="shared" si="6"/>
        <v>113042.671</v>
      </c>
      <c r="P26" s="145"/>
      <c r="Q26" s="143" t="s">
        <v>14</v>
      </c>
      <c r="R26" s="142">
        <f>SUM(R20:R25)</f>
        <v>28337.642</v>
      </c>
      <c r="S26" s="142">
        <f t="shared" ref="S26:AC26" si="12">SUM(S20:S25)</f>
        <v>29870.228000000003</v>
      </c>
      <c r="T26" s="142">
        <f t="shared" si="12"/>
        <v>29821.721000000001</v>
      </c>
      <c r="U26" s="142">
        <f t="shared" si="12"/>
        <v>25013.079999999998</v>
      </c>
      <c r="V26" s="142">
        <f t="shared" si="12"/>
        <v>0</v>
      </c>
      <c r="W26" s="142">
        <f t="shared" si="12"/>
        <v>0</v>
      </c>
      <c r="X26" s="142">
        <f t="shared" si="12"/>
        <v>0</v>
      </c>
      <c r="Y26" s="142">
        <f t="shared" si="12"/>
        <v>0</v>
      </c>
      <c r="Z26" s="142">
        <f t="shared" si="12"/>
        <v>0</v>
      </c>
      <c r="AA26" s="142">
        <f t="shared" si="12"/>
        <v>0</v>
      </c>
      <c r="AB26" s="142">
        <f t="shared" si="12"/>
        <v>0</v>
      </c>
      <c r="AC26" s="142">
        <f t="shared" si="12"/>
        <v>0</v>
      </c>
      <c r="AD26" s="143">
        <f t="shared" si="8"/>
        <v>113042.671</v>
      </c>
    </row>
    <row r="27" spans="2:30" x14ac:dyDescent="0.25">
      <c r="C27" s="175">
        <f>+C26/1000</f>
        <v>28.337641999999999</v>
      </c>
      <c r="D27" s="175">
        <f t="shared" ref="D27:K27" si="13">+D26/1000</f>
        <v>29.870228000000004</v>
      </c>
      <c r="E27" s="175">
        <f t="shared" si="13"/>
        <v>29.821721</v>
      </c>
      <c r="F27" s="175">
        <f t="shared" si="13"/>
        <v>25.013079999999999</v>
      </c>
      <c r="G27" s="175">
        <f t="shared" si="13"/>
        <v>0</v>
      </c>
      <c r="H27" s="175">
        <f t="shared" si="13"/>
        <v>0</v>
      </c>
      <c r="I27" s="175">
        <f t="shared" si="13"/>
        <v>0</v>
      </c>
      <c r="J27" s="175">
        <f t="shared" si="13"/>
        <v>0</v>
      </c>
      <c r="K27" s="175">
        <f t="shared" si="13"/>
        <v>0</v>
      </c>
      <c r="O27" s="95">
        <f>+O26/1000</f>
        <v>113.042671</v>
      </c>
    </row>
    <row r="29" spans="2:30" x14ac:dyDescent="0.25">
      <c r="B29" s="145" t="s">
        <v>83</v>
      </c>
      <c r="Q29" s="145" t="s">
        <v>125</v>
      </c>
    </row>
    <row r="30" spans="2:30" x14ac:dyDescent="0.25">
      <c r="B30" s="145"/>
      <c r="C30" s="145"/>
      <c r="Q30" s="145"/>
      <c r="R30" s="145"/>
    </row>
    <row r="31" spans="2:30" x14ac:dyDescent="0.25">
      <c r="B31" s="147" t="s">
        <v>44</v>
      </c>
      <c r="C31" s="146" t="s">
        <v>45</v>
      </c>
      <c r="D31" s="146" t="s">
        <v>46</v>
      </c>
      <c r="E31" s="146" t="s">
        <v>47</v>
      </c>
      <c r="F31" s="146" t="s">
        <v>48</v>
      </c>
      <c r="G31" s="146" t="s">
        <v>49</v>
      </c>
      <c r="H31" s="146" t="s">
        <v>50</v>
      </c>
      <c r="I31" s="146" t="s">
        <v>51</v>
      </c>
      <c r="J31" s="146" t="s">
        <v>52</v>
      </c>
      <c r="K31" s="146" t="s">
        <v>53</v>
      </c>
      <c r="L31" s="146" t="s">
        <v>54</v>
      </c>
      <c r="M31" s="146" t="s">
        <v>55</v>
      </c>
      <c r="N31" s="146" t="s">
        <v>56</v>
      </c>
      <c r="O31" s="147" t="s">
        <v>14</v>
      </c>
      <c r="P31" s="324"/>
      <c r="Q31" s="147"/>
      <c r="R31" s="146" t="s">
        <v>2</v>
      </c>
      <c r="S31" s="146" t="s">
        <v>3</v>
      </c>
      <c r="T31" s="146" t="s">
        <v>4</v>
      </c>
      <c r="U31" s="146" t="s">
        <v>5</v>
      </c>
      <c r="V31" s="146" t="s">
        <v>6</v>
      </c>
      <c r="W31" s="146" t="s">
        <v>7</v>
      </c>
      <c r="X31" s="146" t="s">
        <v>8</v>
      </c>
      <c r="Y31" s="146" t="s">
        <v>9</v>
      </c>
      <c r="Z31" s="146" t="s">
        <v>10</v>
      </c>
      <c r="AA31" s="146" t="s">
        <v>11</v>
      </c>
      <c r="AB31" s="146" t="s">
        <v>12</v>
      </c>
      <c r="AC31" s="168" t="s">
        <v>13</v>
      </c>
      <c r="AD31" s="168" t="s">
        <v>14</v>
      </c>
    </row>
    <row r="32" spans="2:30" x14ac:dyDescent="0.25">
      <c r="B32" s="148" t="s">
        <v>17</v>
      </c>
      <c r="C32" s="98">
        <f>+'SETAR - Tarija'!C32+'SETAR - Villamontes'!C32+'SETAR - Yacuiba'!C32+'SETAR - Bermejo'!C32</f>
        <v>13276.675494252873</v>
      </c>
      <c r="D32" s="98">
        <f>+'SETAR - Tarija'!D32+'SETAR - Villamontes'!D32+'SETAR - Yacuiba'!D32+'SETAR - Bermejo'!D32</f>
        <v>14433.595298850576</v>
      </c>
      <c r="E32" s="98">
        <f>+'SETAR - Tarija'!E32+'SETAR - Villamontes'!E32+'SETAR - Yacuiba'!E32+'SETAR - Bermejo'!E32</f>
        <v>14603.612333333334</v>
      </c>
      <c r="F32" s="98">
        <f>+'SETAR - Tarija'!F32+'SETAR - Villamontes'!F32+'SETAR - Yacuiba'!F32+'SETAR - Bermejo'!F32</f>
        <v>11302.342597701148</v>
      </c>
      <c r="G32" s="98">
        <f>+'SETAR - Tarija'!G32+'SETAR - Villamontes'!G32+'SETAR - Yacuiba'!G32+'SETAR - Bermejo'!G32</f>
        <v>0</v>
      </c>
      <c r="H32" s="98">
        <f>+'SETAR - Tarija'!H32+'SETAR - Villamontes'!H32+'SETAR - Yacuiba'!H32+'SETAR - Bermejo'!H32</f>
        <v>0</v>
      </c>
      <c r="I32" s="98">
        <f>+'SETAR - Tarija'!I32+'SETAR - Villamontes'!I32+'SETAR - Yacuiba'!I32+'SETAR - Bermejo'!I32</f>
        <v>0</v>
      </c>
      <c r="J32" s="98">
        <f>+'SETAR - Tarija'!J32+'SETAR - Villamontes'!J32+'SETAR - Yacuiba'!J32+'SETAR - Bermejo'!J32</f>
        <v>0</v>
      </c>
      <c r="K32" s="98">
        <f>+'SETAR - Tarija'!K32+'SETAR - Villamontes'!K32+'SETAR - Yacuiba'!K32+'SETAR - Bermejo'!K32</f>
        <v>0</v>
      </c>
      <c r="L32" s="98">
        <f>+'SETAR - Tarija'!L32+'SETAR - Villamontes'!L32+'SETAR - Yacuiba'!L32+'SETAR - Bermejo'!L32</f>
        <v>0</v>
      </c>
      <c r="M32" s="98">
        <f>+'SETAR - Tarija'!M32+'SETAR - Villamontes'!M32+'SETAR - Yacuiba'!M32+'SETAR - Bermejo'!M32</f>
        <v>0</v>
      </c>
      <c r="N32" s="98">
        <f>+'SETAR - Tarija'!N32+'SETAR - Villamontes'!N32+'SETAR - Yacuiba'!N32+'SETAR - Bermejo'!N32</f>
        <v>0</v>
      </c>
      <c r="O32" s="148">
        <f t="shared" ref="O32:O38" si="14">SUM(C32:N32)</f>
        <v>53616.225724137934</v>
      </c>
      <c r="Q32" s="148" t="str">
        <f>+B32</f>
        <v>Residencial</v>
      </c>
      <c r="R32" s="98">
        <f>+C32*0.87</f>
        <v>11550.70768</v>
      </c>
      <c r="S32" s="98">
        <f t="shared" ref="S32:AC37" si="15">+D32*0.87</f>
        <v>12557.227910000001</v>
      </c>
      <c r="T32" s="98">
        <f t="shared" si="15"/>
        <v>12705.142730000001</v>
      </c>
      <c r="U32" s="98">
        <f t="shared" si="15"/>
        <v>9833.0380599999989</v>
      </c>
      <c r="V32" s="98">
        <f t="shared" si="15"/>
        <v>0</v>
      </c>
      <c r="W32" s="98">
        <f t="shared" si="15"/>
        <v>0</v>
      </c>
      <c r="X32" s="98">
        <f t="shared" si="15"/>
        <v>0</v>
      </c>
      <c r="Y32" s="98">
        <f t="shared" si="15"/>
        <v>0</v>
      </c>
      <c r="Z32" s="98">
        <f t="shared" si="15"/>
        <v>0</v>
      </c>
      <c r="AA32" s="98">
        <f t="shared" si="15"/>
        <v>0</v>
      </c>
      <c r="AB32" s="98">
        <f t="shared" si="15"/>
        <v>0</v>
      </c>
      <c r="AC32" s="98">
        <f t="shared" si="15"/>
        <v>0</v>
      </c>
      <c r="AD32" s="148">
        <f t="shared" ref="AD32:AD38" si="16">SUM(R32:AC32)</f>
        <v>46646.116379999999</v>
      </c>
    </row>
    <row r="33" spans="2:30" x14ac:dyDescent="0.25">
      <c r="B33" s="148" t="s">
        <v>18</v>
      </c>
      <c r="C33" s="98">
        <f>+'SETAR - Tarija'!C33+'SETAR - Villamontes'!C33+'SETAR - Yacuiba'!C33+'SETAR - Bermejo'!C33</f>
        <v>9533.2209080459779</v>
      </c>
      <c r="D33" s="98">
        <f>+'SETAR - Tarija'!D33+'SETAR - Villamontes'!D33+'SETAR - Yacuiba'!D33+'SETAR - Bermejo'!D33</f>
        <v>10382.43347126437</v>
      </c>
      <c r="E33" s="98">
        <f>+'SETAR - Tarija'!E33+'SETAR - Villamontes'!E33+'SETAR - Yacuiba'!E33+'SETAR - Bermejo'!E33</f>
        <v>10604.159747126438</v>
      </c>
      <c r="F33" s="98">
        <f>+'SETAR - Tarija'!F33+'SETAR - Villamontes'!F33+'SETAR - Yacuiba'!F33+'SETAR - Bermejo'!F33</f>
        <v>8831.7515632183913</v>
      </c>
      <c r="G33" s="98">
        <f>+'SETAR - Tarija'!G33+'SETAR - Villamontes'!G33+'SETAR - Yacuiba'!G33+'SETAR - Bermejo'!G33</f>
        <v>0</v>
      </c>
      <c r="H33" s="98">
        <f>+'SETAR - Tarija'!H33+'SETAR - Villamontes'!H33+'SETAR - Yacuiba'!H33+'SETAR - Bermejo'!H33</f>
        <v>0</v>
      </c>
      <c r="I33" s="98">
        <f>+'SETAR - Tarija'!I33+'SETAR - Villamontes'!I33+'SETAR - Yacuiba'!I33+'SETAR - Bermejo'!I33</f>
        <v>0</v>
      </c>
      <c r="J33" s="98">
        <f>+'SETAR - Tarija'!J33+'SETAR - Villamontes'!J33+'SETAR - Yacuiba'!J33+'SETAR - Bermejo'!J33</f>
        <v>0</v>
      </c>
      <c r="K33" s="98">
        <f>+'SETAR - Tarija'!K33+'SETAR - Villamontes'!K33+'SETAR - Yacuiba'!K33+'SETAR - Bermejo'!K33</f>
        <v>0</v>
      </c>
      <c r="L33" s="98">
        <f>+'SETAR - Tarija'!L33+'SETAR - Villamontes'!L33+'SETAR - Yacuiba'!L33+'SETAR - Bermejo'!L33</f>
        <v>0</v>
      </c>
      <c r="M33" s="98">
        <f>+'SETAR - Tarija'!M33+'SETAR - Villamontes'!M33+'SETAR - Yacuiba'!M33+'SETAR - Bermejo'!M33</f>
        <v>0</v>
      </c>
      <c r="N33" s="98">
        <f>+'SETAR - Tarija'!N33+'SETAR - Villamontes'!N33+'SETAR - Yacuiba'!N33+'SETAR - Bermejo'!N33</f>
        <v>0</v>
      </c>
      <c r="O33" s="148">
        <f t="shared" si="14"/>
        <v>39351.565689655181</v>
      </c>
      <c r="Q33" s="148" t="str">
        <f>+B33</f>
        <v>General</v>
      </c>
      <c r="R33" s="98">
        <f>+C33*0.87</f>
        <v>8293.9021900000007</v>
      </c>
      <c r="S33" s="98">
        <f t="shared" si="15"/>
        <v>9032.717120000003</v>
      </c>
      <c r="T33" s="98">
        <f t="shared" si="15"/>
        <v>9225.6189800000011</v>
      </c>
      <c r="U33" s="98">
        <f t="shared" si="15"/>
        <v>7683.6238600000006</v>
      </c>
      <c r="V33" s="98">
        <f t="shared" si="15"/>
        <v>0</v>
      </c>
      <c r="W33" s="98">
        <f t="shared" si="15"/>
        <v>0</v>
      </c>
      <c r="X33" s="98">
        <f t="shared" si="15"/>
        <v>0</v>
      </c>
      <c r="Y33" s="98">
        <f t="shared" si="15"/>
        <v>0</v>
      </c>
      <c r="Z33" s="98">
        <f t="shared" si="15"/>
        <v>0</v>
      </c>
      <c r="AA33" s="98">
        <f t="shared" si="15"/>
        <v>0</v>
      </c>
      <c r="AB33" s="98">
        <f t="shared" si="15"/>
        <v>0</v>
      </c>
      <c r="AC33" s="98">
        <f t="shared" si="15"/>
        <v>0</v>
      </c>
      <c r="AD33" s="148">
        <f t="shared" si="16"/>
        <v>34235.862150000001</v>
      </c>
    </row>
    <row r="34" spans="2:30" x14ac:dyDescent="0.25">
      <c r="B34" s="148" t="s">
        <v>19</v>
      </c>
      <c r="C34" s="98">
        <f>+'SETAR - Tarija'!C34+'SETAR - Villamontes'!C34+'SETAR - Yacuiba'!C34+'SETAR - Bermejo'!C34</f>
        <v>3017.2690574712647</v>
      </c>
      <c r="D34" s="98">
        <f>+'SETAR - Tarija'!D34+'SETAR - Villamontes'!D34+'SETAR - Yacuiba'!D34+'SETAR - Bermejo'!D34</f>
        <v>3152.6185402298843</v>
      </c>
      <c r="E34" s="98">
        <f>+'SETAR - Tarija'!E34+'SETAR - Villamontes'!E34+'SETAR - Yacuiba'!E34+'SETAR - Bermejo'!E34</f>
        <v>2993.7702643678167</v>
      </c>
      <c r="F34" s="98">
        <f>+'SETAR - Tarija'!F34+'SETAR - Villamontes'!F34+'SETAR - Yacuiba'!F34+'SETAR - Bermejo'!F34</f>
        <v>2955.9010459770116</v>
      </c>
      <c r="G34" s="98">
        <f>+'SETAR - Tarija'!G34+'SETAR - Villamontes'!G34+'SETAR - Yacuiba'!G34+'SETAR - Bermejo'!G34</f>
        <v>0</v>
      </c>
      <c r="H34" s="98">
        <f>+'SETAR - Tarija'!H34+'SETAR - Villamontes'!H34+'SETAR - Yacuiba'!H34+'SETAR - Bermejo'!H34</f>
        <v>0</v>
      </c>
      <c r="I34" s="98">
        <f>+'SETAR - Tarija'!I34+'SETAR - Villamontes'!I34+'SETAR - Yacuiba'!I34+'SETAR - Bermejo'!I34</f>
        <v>0</v>
      </c>
      <c r="J34" s="98">
        <f>+'SETAR - Tarija'!J34+'SETAR - Villamontes'!J34+'SETAR - Yacuiba'!J34+'SETAR - Bermejo'!J34</f>
        <v>0</v>
      </c>
      <c r="K34" s="98">
        <f>+'SETAR - Tarija'!K34+'SETAR - Villamontes'!K34+'SETAR - Yacuiba'!K34+'SETAR - Bermejo'!K34</f>
        <v>0</v>
      </c>
      <c r="L34" s="98">
        <f>+'SETAR - Tarija'!L34+'SETAR - Villamontes'!L34+'SETAR - Yacuiba'!L34+'SETAR - Bermejo'!L34</f>
        <v>0</v>
      </c>
      <c r="M34" s="98">
        <f>+'SETAR - Tarija'!M34+'SETAR - Villamontes'!M34+'SETAR - Yacuiba'!M34+'SETAR - Bermejo'!M34</f>
        <v>0</v>
      </c>
      <c r="N34" s="98">
        <f>+'SETAR - Tarija'!N34+'SETAR - Villamontes'!N34+'SETAR - Yacuiba'!N34+'SETAR - Bermejo'!N34</f>
        <v>0</v>
      </c>
      <c r="O34" s="148">
        <f t="shared" si="14"/>
        <v>12119.558908045976</v>
      </c>
      <c r="Q34" s="148" t="str">
        <f t="shared" ref="Q34:Q37" si="17">+B34</f>
        <v>Industrial</v>
      </c>
      <c r="R34" s="98">
        <f>+C34*0.87</f>
        <v>2625.0240800000001</v>
      </c>
      <c r="S34" s="98">
        <f t="shared" si="15"/>
        <v>2742.7781299999992</v>
      </c>
      <c r="T34" s="98">
        <f t="shared" si="15"/>
        <v>2604.5801300000007</v>
      </c>
      <c r="U34" s="98">
        <f t="shared" si="15"/>
        <v>2571.63391</v>
      </c>
      <c r="V34" s="98">
        <f t="shared" si="15"/>
        <v>0</v>
      </c>
      <c r="W34" s="98">
        <f t="shared" si="15"/>
        <v>0</v>
      </c>
      <c r="X34" s="98">
        <f t="shared" si="15"/>
        <v>0</v>
      </c>
      <c r="Y34" s="98">
        <f t="shared" si="15"/>
        <v>0</v>
      </c>
      <c r="Z34" s="98">
        <f t="shared" si="15"/>
        <v>0</v>
      </c>
      <c r="AA34" s="98">
        <f t="shared" si="15"/>
        <v>0</v>
      </c>
      <c r="AB34" s="98">
        <f t="shared" si="15"/>
        <v>0</v>
      </c>
      <c r="AC34" s="98">
        <f t="shared" si="15"/>
        <v>0</v>
      </c>
      <c r="AD34" s="148">
        <f t="shared" si="16"/>
        <v>10544.016250000001</v>
      </c>
    </row>
    <row r="35" spans="2:30" x14ac:dyDescent="0.25">
      <c r="B35" s="148" t="s">
        <v>91</v>
      </c>
      <c r="C35" s="98">
        <f>+'SETAR - Tarija'!C35+'SETAR - Villamontes'!C35+'SETAR - Yacuiba'!C35+'SETAR - Bermejo'!C35</f>
        <v>0</v>
      </c>
      <c r="D35" s="98">
        <f>+'SETAR - Tarija'!D35+'SETAR - Villamontes'!D35+'SETAR - Yacuiba'!D35+'SETAR - Bermejo'!D35</f>
        <v>0</v>
      </c>
      <c r="E35" s="98">
        <f>+'SETAR - Tarija'!E35+'SETAR - Villamontes'!E35+'SETAR - Yacuiba'!E35+'SETAR - Bermejo'!E35</f>
        <v>0</v>
      </c>
      <c r="F35" s="98">
        <f>+'SETAR - Tarija'!F35+'SETAR - Villamontes'!F35+'SETAR - Yacuiba'!F35+'SETAR - Bermejo'!F35</f>
        <v>0</v>
      </c>
      <c r="G35" s="98">
        <f>+'SETAR - Tarija'!G35+'SETAR - Villamontes'!G35+'SETAR - Yacuiba'!G35+'SETAR - Bermejo'!G35</f>
        <v>0</v>
      </c>
      <c r="H35" s="98">
        <f>+'SETAR - Tarija'!H35+'SETAR - Villamontes'!H35+'SETAR - Yacuiba'!H35+'SETAR - Bermejo'!H35</f>
        <v>0</v>
      </c>
      <c r="I35" s="98">
        <f>+'SETAR - Tarija'!I35+'SETAR - Villamontes'!I35+'SETAR - Yacuiba'!I35+'SETAR - Bermejo'!I35</f>
        <v>0</v>
      </c>
      <c r="J35" s="98">
        <f>+'SETAR - Tarija'!J35+'SETAR - Villamontes'!J35+'SETAR - Yacuiba'!J35+'SETAR - Bermejo'!J35</f>
        <v>0</v>
      </c>
      <c r="K35" s="98">
        <f>+'SETAR - Tarija'!K35+'SETAR - Villamontes'!K35+'SETAR - Yacuiba'!K35+'SETAR - Bermejo'!K35</f>
        <v>0</v>
      </c>
      <c r="L35" s="98">
        <f>+'SETAR - Tarija'!L35+'SETAR - Villamontes'!L35+'SETAR - Yacuiba'!L35+'SETAR - Bermejo'!L35</f>
        <v>0</v>
      </c>
      <c r="M35" s="98">
        <f>+'SETAR - Tarija'!M35+'SETAR - Villamontes'!M35+'SETAR - Yacuiba'!M35+'SETAR - Bermejo'!M35</f>
        <v>0</v>
      </c>
      <c r="N35" s="98">
        <f>+'SETAR - Tarija'!N35+'SETAR - Villamontes'!N35+'SETAR - Yacuiba'!N35+'SETAR - Bermejo'!N35</f>
        <v>0</v>
      </c>
      <c r="O35" s="148"/>
      <c r="Q35" s="148" t="str">
        <f t="shared" si="17"/>
        <v>Minería</v>
      </c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148"/>
    </row>
    <row r="36" spans="2:30" x14ac:dyDescent="0.25">
      <c r="B36" s="148" t="s">
        <v>21</v>
      </c>
      <c r="C36" s="98">
        <f>+'SETAR - Tarija'!C36+'SETAR - Villamontes'!C36+'SETAR - Yacuiba'!C36+'SETAR - Bermejo'!C36</f>
        <v>3309.1469999999999</v>
      </c>
      <c r="D36" s="98">
        <f>+'SETAR - Tarija'!D36+'SETAR - Villamontes'!D36+'SETAR - Yacuiba'!D36+'SETAR - Bermejo'!D36</f>
        <v>3110.4031839080458</v>
      </c>
      <c r="E36" s="98">
        <f>+'SETAR - Tarija'!E36+'SETAR - Villamontes'!E36+'SETAR - Yacuiba'!E36+'SETAR - Bermejo'!E36</f>
        <v>3293.1126781609196</v>
      </c>
      <c r="F36" s="98">
        <f>+'SETAR - Tarija'!F36+'SETAR - Villamontes'!F36+'SETAR - Yacuiba'!F36+'SETAR - Bermejo'!F36</f>
        <v>3271.7504942528735</v>
      </c>
      <c r="G36" s="98">
        <f>+'SETAR - Tarija'!G36+'SETAR - Villamontes'!G36+'SETAR - Yacuiba'!G36+'SETAR - Bermejo'!G36</f>
        <v>0</v>
      </c>
      <c r="H36" s="98">
        <f>+'SETAR - Tarija'!H36+'SETAR - Villamontes'!H36+'SETAR - Yacuiba'!H36+'SETAR - Bermejo'!H36</f>
        <v>0</v>
      </c>
      <c r="I36" s="98">
        <f>+'SETAR - Tarija'!I36+'SETAR - Villamontes'!I36+'SETAR - Yacuiba'!I36+'SETAR - Bermejo'!I36</f>
        <v>0</v>
      </c>
      <c r="J36" s="98">
        <f>+'SETAR - Tarija'!J36+'SETAR - Villamontes'!J36+'SETAR - Yacuiba'!J36+'SETAR - Bermejo'!J36</f>
        <v>0</v>
      </c>
      <c r="K36" s="98">
        <f>+'SETAR - Tarija'!K36+'SETAR - Villamontes'!K36+'SETAR - Yacuiba'!K36+'SETAR - Bermejo'!K36</f>
        <v>0</v>
      </c>
      <c r="L36" s="98">
        <f>+'SETAR - Tarija'!L36+'SETAR - Villamontes'!L36+'SETAR - Yacuiba'!L36+'SETAR - Bermejo'!L36</f>
        <v>0</v>
      </c>
      <c r="M36" s="98">
        <f>+'SETAR - Tarija'!M36+'SETAR - Villamontes'!M36+'SETAR - Yacuiba'!M36+'SETAR - Bermejo'!M36</f>
        <v>0</v>
      </c>
      <c r="N36" s="98">
        <f>+'SETAR - Tarija'!N36+'SETAR - Villamontes'!N36+'SETAR - Yacuiba'!N36+'SETAR - Bermejo'!N36</f>
        <v>0</v>
      </c>
      <c r="O36" s="148">
        <f t="shared" si="14"/>
        <v>12984.41335632184</v>
      </c>
      <c r="Q36" s="148" t="str">
        <f t="shared" si="17"/>
        <v>Alumbrado Público</v>
      </c>
      <c r="R36" s="98">
        <f>+C36*0.87</f>
        <v>2878.9578900000001</v>
      </c>
      <c r="S36" s="98">
        <f t="shared" si="15"/>
        <v>2706.0507699999998</v>
      </c>
      <c r="T36" s="98">
        <f t="shared" si="15"/>
        <v>2865.00803</v>
      </c>
      <c r="U36" s="98">
        <f t="shared" si="15"/>
        <v>2846.4229299999997</v>
      </c>
      <c r="V36" s="98">
        <f t="shared" si="15"/>
        <v>0</v>
      </c>
      <c r="W36" s="98">
        <f t="shared" si="15"/>
        <v>0</v>
      </c>
      <c r="X36" s="98">
        <f t="shared" si="15"/>
        <v>0</v>
      </c>
      <c r="Y36" s="98">
        <f t="shared" si="15"/>
        <v>0</v>
      </c>
      <c r="Z36" s="98">
        <f t="shared" si="15"/>
        <v>0</v>
      </c>
      <c r="AA36" s="98">
        <f t="shared" si="15"/>
        <v>0</v>
      </c>
      <c r="AB36" s="98">
        <f t="shared" si="15"/>
        <v>0</v>
      </c>
      <c r="AC36" s="98">
        <f t="shared" si="15"/>
        <v>0</v>
      </c>
      <c r="AD36" s="148">
        <f t="shared" si="16"/>
        <v>11296.439620000001</v>
      </c>
    </row>
    <row r="37" spans="2:30" x14ac:dyDescent="0.25">
      <c r="B37" s="148" t="s">
        <v>22</v>
      </c>
      <c r="C37" s="98">
        <f>+'SETAR - Tarija'!C37+'SETAR - Villamontes'!C37+'SETAR - Yacuiba'!C37+'SETAR - Bermejo'!C37</f>
        <v>788.90048275862068</v>
      </c>
      <c r="D37" s="98">
        <f>+'SETAR - Tarija'!D37+'SETAR - Villamontes'!D37+'SETAR - Yacuiba'!D37+'SETAR - Bermejo'!D37</f>
        <v>810.41580459770114</v>
      </c>
      <c r="E37" s="98">
        <f>+'SETAR - Tarija'!E37+'SETAR - Villamontes'!E37+'SETAR - Yacuiba'!E37+'SETAR - Bermejo'!E37</f>
        <v>943.95317241379314</v>
      </c>
      <c r="F37" s="98">
        <f>+'SETAR - Tarija'!F37+'SETAR - Villamontes'!F37+'SETAR - Yacuiba'!F37+'SETAR - Bermejo'!F37</f>
        <v>761.17655172413788</v>
      </c>
      <c r="G37" s="98">
        <f>+'SETAR - Tarija'!G37+'SETAR - Villamontes'!G37+'SETAR - Yacuiba'!G37+'SETAR - Bermejo'!G37</f>
        <v>0</v>
      </c>
      <c r="H37" s="98">
        <f>+'SETAR - Tarija'!H37+'SETAR - Villamontes'!H37+'SETAR - Yacuiba'!H37+'SETAR - Bermejo'!H37</f>
        <v>0</v>
      </c>
      <c r="I37" s="98">
        <f>+'SETAR - Tarija'!I37+'SETAR - Villamontes'!I37+'SETAR - Yacuiba'!I37+'SETAR - Bermejo'!I37</f>
        <v>0</v>
      </c>
      <c r="J37" s="98">
        <f>+'SETAR - Tarija'!J37+'SETAR - Villamontes'!J37+'SETAR - Yacuiba'!J37+'SETAR - Bermejo'!J37</f>
        <v>0</v>
      </c>
      <c r="K37" s="98">
        <f>+'SETAR - Tarija'!K37+'SETAR - Villamontes'!K37+'SETAR - Yacuiba'!K37+'SETAR - Bermejo'!K37</f>
        <v>0</v>
      </c>
      <c r="L37" s="98">
        <f>+'SETAR - Tarija'!L37+'SETAR - Villamontes'!L37+'SETAR - Yacuiba'!L37+'SETAR - Bermejo'!L37</f>
        <v>0</v>
      </c>
      <c r="M37" s="98">
        <f>+'SETAR - Tarija'!M37+'SETAR - Villamontes'!M37+'SETAR - Yacuiba'!M37+'SETAR - Bermejo'!M37</f>
        <v>0</v>
      </c>
      <c r="N37" s="98">
        <f>+'SETAR - Tarija'!N37+'SETAR - Villamontes'!N37+'SETAR - Yacuiba'!N37+'SETAR - Bermejo'!N37</f>
        <v>0</v>
      </c>
      <c r="O37" s="148">
        <f t="shared" si="14"/>
        <v>3304.4460114942531</v>
      </c>
      <c r="Q37" s="148" t="str">
        <f t="shared" si="17"/>
        <v>Otros</v>
      </c>
      <c r="R37" s="98">
        <f>+C37*0.87</f>
        <v>686.34342000000004</v>
      </c>
      <c r="S37" s="98">
        <f t="shared" si="15"/>
        <v>705.06174999999996</v>
      </c>
      <c r="T37" s="98">
        <f t="shared" si="15"/>
        <v>821.23926000000006</v>
      </c>
      <c r="U37" s="98">
        <f t="shared" si="15"/>
        <v>662.22359999999992</v>
      </c>
      <c r="V37" s="98">
        <f t="shared" si="15"/>
        <v>0</v>
      </c>
      <c r="W37" s="98">
        <f t="shared" si="15"/>
        <v>0</v>
      </c>
      <c r="X37" s="98">
        <f t="shared" si="15"/>
        <v>0</v>
      </c>
      <c r="Y37" s="98">
        <f t="shared" si="15"/>
        <v>0</v>
      </c>
      <c r="Z37" s="98">
        <f t="shared" si="15"/>
        <v>0</v>
      </c>
      <c r="AA37" s="98">
        <f t="shared" si="15"/>
        <v>0</v>
      </c>
      <c r="AB37" s="98">
        <f t="shared" si="15"/>
        <v>0</v>
      </c>
      <c r="AC37" s="98">
        <f t="shared" si="15"/>
        <v>0</v>
      </c>
      <c r="AD37" s="148">
        <f t="shared" si="16"/>
        <v>2874.8680300000001</v>
      </c>
    </row>
    <row r="38" spans="2:30" x14ac:dyDescent="0.25">
      <c r="B38" s="143" t="s">
        <v>14</v>
      </c>
      <c r="C38" s="142">
        <f>SUM(C32:C37)</f>
        <v>29925.212942528738</v>
      </c>
      <c r="D38" s="142">
        <f t="shared" ref="D38:N38" si="18">SUM(D32:D37)</f>
        <v>31889.466298850577</v>
      </c>
      <c r="E38" s="142">
        <f t="shared" si="18"/>
        <v>32438.608195402299</v>
      </c>
      <c r="F38" s="142">
        <f t="shared" si="18"/>
        <v>27122.922252873559</v>
      </c>
      <c r="G38" s="142">
        <f t="shared" si="18"/>
        <v>0</v>
      </c>
      <c r="H38" s="142">
        <f t="shared" si="18"/>
        <v>0</v>
      </c>
      <c r="I38" s="142">
        <f t="shared" si="18"/>
        <v>0</v>
      </c>
      <c r="J38" s="142">
        <f t="shared" si="18"/>
        <v>0</v>
      </c>
      <c r="K38" s="142">
        <f t="shared" si="18"/>
        <v>0</v>
      </c>
      <c r="L38" s="142">
        <f t="shared" si="18"/>
        <v>0</v>
      </c>
      <c r="M38" s="142">
        <f t="shared" si="18"/>
        <v>0</v>
      </c>
      <c r="N38" s="142">
        <f t="shared" si="18"/>
        <v>0</v>
      </c>
      <c r="O38" s="143">
        <f t="shared" si="14"/>
        <v>121376.20968965517</v>
      </c>
      <c r="P38" s="145"/>
      <c r="Q38" s="143" t="s">
        <v>14</v>
      </c>
      <c r="R38" s="142">
        <f>SUM(R32:R37)</f>
        <v>26034.935260000002</v>
      </c>
      <c r="S38" s="142">
        <f t="shared" ref="S38:AC38" si="19">SUM(S32:S37)</f>
        <v>27743.835680000004</v>
      </c>
      <c r="T38" s="142">
        <f t="shared" si="19"/>
        <v>28221.589130000004</v>
      </c>
      <c r="U38" s="142">
        <f t="shared" si="19"/>
        <v>23596.942360000001</v>
      </c>
      <c r="V38" s="142">
        <f t="shared" si="19"/>
        <v>0</v>
      </c>
      <c r="W38" s="142">
        <f t="shared" si="19"/>
        <v>0</v>
      </c>
      <c r="X38" s="142">
        <f t="shared" si="19"/>
        <v>0</v>
      </c>
      <c r="Y38" s="142">
        <f t="shared" si="19"/>
        <v>0</v>
      </c>
      <c r="Z38" s="142">
        <f t="shared" si="19"/>
        <v>0</v>
      </c>
      <c r="AA38" s="142">
        <f t="shared" si="19"/>
        <v>0</v>
      </c>
      <c r="AB38" s="142">
        <f t="shared" si="19"/>
        <v>0</v>
      </c>
      <c r="AC38" s="142">
        <f t="shared" si="19"/>
        <v>0</v>
      </c>
      <c r="AD38" s="143">
        <f t="shared" si="16"/>
        <v>105597.30243000001</v>
      </c>
    </row>
    <row r="39" spans="2:30" x14ac:dyDescent="0.25">
      <c r="AD39" s="95">
        <f>+AD38/0.87</f>
        <v>121376.20968965518</v>
      </c>
    </row>
    <row r="40" spans="2:30" x14ac:dyDescent="0.25">
      <c r="B40" s="322" t="s">
        <v>41</v>
      </c>
      <c r="Q40" s="322" t="s">
        <v>41</v>
      </c>
    </row>
    <row r="41" spans="2:30" x14ac:dyDescent="0.25">
      <c r="B41" s="162"/>
      <c r="Q41" s="162"/>
    </row>
    <row r="42" spans="2:30" x14ac:dyDescent="0.25">
      <c r="B42" s="150" t="s">
        <v>44</v>
      </c>
      <c r="C42" s="146" t="s">
        <v>45</v>
      </c>
      <c r="D42" s="146" t="s">
        <v>46</v>
      </c>
      <c r="E42" s="146" t="s">
        <v>47</v>
      </c>
      <c r="F42" s="146" t="s">
        <v>48</v>
      </c>
      <c r="G42" s="146" t="s">
        <v>49</v>
      </c>
      <c r="H42" s="146" t="s">
        <v>50</v>
      </c>
      <c r="I42" s="146" t="s">
        <v>51</v>
      </c>
      <c r="J42" s="146" t="s">
        <v>52</v>
      </c>
      <c r="K42" s="146" t="s">
        <v>53</v>
      </c>
      <c r="L42" s="146" t="s">
        <v>54</v>
      </c>
      <c r="M42" s="146" t="s">
        <v>55</v>
      </c>
      <c r="N42" s="146" t="s">
        <v>56</v>
      </c>
      <c r="O42" s="156" t="s">
        <v>14</v>
      </c>
      <c r="P42" s="165"/>
      <c r="Q42" s="150" t="s">
        <v>44</v>
      </c>
      <c r="R42" s="178" t="s">
        <v>2</v>
      </c>
      <c r="S42" s="146" t="s">
        <v>3</v>
      </c>
      <c r="T42" s="146" t="s">
        <v>4</v>
      </c>
      <c r="U42" s="146" t="s">
        <v>5</v>
      </c>
      <c r="V42" s="146" t="s">
        <v>6</v>
      </c>
      <c r="W42" s="146" t="s">
        <v>7</v>
      </c>
      <c r="X42" s="146" t="s">
        <v>8</v>
      </c>
      <c r="Y42" s="146" t="s">
        <v>9</v>
      </c>
      <c r="Z42" s="146" t="s">
        <v>10</v>
      </c>
      <c r="AA42" s="146" t="s">
        <v>11</v>
      </c>
      <c r="AB42" s="146" t="s">
        <v>12</v>
      </c>
      <c r="AC42" s="168" t="s">
        <v>13</v>
      </c>
      <c r="AD42" s="156" t="s">
        <v>14</v>
      </c>
    </row>
    <row r="43" spans="2:30" x14ac:dyDescent="0.25">
      <c r="B43" s="163" t="s">
        <v>17</v>
      </c>
      <c r="C43" s="95">
        <f t="shared" ref="C43:N45" si="20">+C32/C$76</f>
        <v>1907.5683181397806</v>
      </c>
      <c r="D43" s="95">
        <f t="shared" si="20"/>
        <v>2073.7924279957724</v>
      </c>
      <c r="E43" s="95">
        <f t="shared" si="20"/>
        <v>2098.2201628352491</v>
      </c>
      <c r="F43" s="95">
        <f t="shared" si="20"/>
        <v>1623.89979852028</v>
      </c>
      <c r="G43" s="95">
        <f t="shared" si="20"/>
        <v>0</v>
      </c>
      <c r="H43" s="95">
        <f t="shared" si="20"/>
        <v>0</v>
      </c>
      <c r="I43" s="95">
        <f t="shared" si="20"/>
        <v>0</v>
      </c>
      <c r="J43" s="95">
        <f t="shared" si="20"/>
        <v>0</v>
      </c>
      <c r="K43" s="95">
        <f t="shared" si="20"/>
        <v>0</v>
      </c>
      <c r="L43" s="95">
        <f t="shared" si="20"/>
        <v>0</v>
      </c>
      <c r="M43" s="95">
        <f t="shared" si="20"/>
        <v>0</v>
      </c>
      <c r="N43" s="95">
        <f t="shared" si="20"/>
        <v>0</v>
      </c>
      <c r="O43" s="148">
        <f t="shared" ref="O43:O49" si="21">SUM(C43:N43)</f>
        <v>7703.4807074910823</v>
      </c>
      <c r="P43" s="98"/>
      <c r="Q43" s="148" t="str">
        <f>+B43</f>
        <v>Residencial</v>
      </c>
      <c r="R43" s="95">
        <f t="shared" ref="R43:AC45" si="22">+R32/R$76</f>
        <v>1659.5844367816092</v>
      </c>
      <c r="S43" s="95">
        <f t="shared" si="22"/>
        <v>1804.199412356322</v>
      </c>
      <c r="T43" s="95">
        <f t="shared" si="22"/>
        <v>1825.4515416666668</v>
      </c>
      <c r="U43" s="95">
        <f t="shared" si="22"/>
        <v>1412.7928247126436</v>
      </c>
      <c r="V43" s="95">
        <f t="shared" si="22"/>
        <v>0</v>
      </c>
      <c r="W43" s="95">
        <f t="shared" si="22"/>
        <v>0</v>
      </c>
      <c r="X43" s="95">
        <f t="shared" si="22"/>
        <v>0</v>
      </c>
      <c r="Y43" s="95">
        <f t="shared" si="22"/>
        <v>0</v>
      </c>
      <c r="Z43" s="95">
        <f t="shared" si="22"/>
        <v>0</v>
      </c>
      <c r="AA43" s="95">
        <f t="shared" si="22"/>
        <v>0</v>
      </c>
      <c r="AB43" s="95">
        <f t="shared" si="22"/>
        <v>0</v>
      </c>
      <c r="AC43" s="95">
        <f t="shared" si="22"/>
        <v>0</v>
      </c>
      <c r="AD43" s="148">
        <f t="shared" ref="AD43:AD49" si="23">SUM(R43:AC43)</f>
        <v>6702.0282155172417</v>
      </c>
    </row>
    <row r="44" spans="2:30" x14ac:dyDescent="0.25">
      <c r="B44" s="163" t="s">
        <v>18</v>
      </c>
      <c r="C44" s="95">
        <f t="shared" si="20"/>
        <v>1369.7156477077554</v>
      </c>
      <c r="D44" s="95">
        <f t="shared" si="20"/>
        <v>1491.7289470207429</v>
      </c>
      <c r="E44" s="95">
        <f t="shared" si="20"/>
        <v>1523.5861705641435</v>
      </c>
      <c r="F44" s="95">
        <f t="shared" si="20"/>
        <v>1268.929822301493</v>
      </c>
      <c r="G44" s="95">
        <f t="shared" si="20"/>
        <v>0</v>
      </c>
      <c r="H44" s="95">
        <f t="shared" si="20"/>
        <v>0</v>
      </c>
      <c r="I44" s="95">
        <f t="shared" si="20"/>
        <v>0</v>
      </c>
      <c r="J44" s="95">
        <f t="shared" si="20"/>
        <v>0</v>
      </c>
      <c r="K44" s="95">
        <f t="shared" si="20"/>
        <v>0</v>
      </c>
      <c r="L44" s="95">
        <f t="shared" si="20"/>
        <v>0</v>
      </c>
      <c r="M44" s="95">
        <f t="shared" si="20"/>
        <v>0</v>
      </c>
      <c r="N44" s="95">
        <f t="shared" si="20"/>
        <v>0</v>
      </c>
      <c r="O44" s="148">
        <f t="shared" si="21"/>
        <v>5653.9605875941352</v>
      </c>
      <c r="P44" s="98"/>
      <c r="Q44" s="148" t="str">
        <f>+B44</f>
        <v>General</v>
      </c>
      <c r="R44" s="95">
        <f t="shared" si="22"/>
        <v>1191.6526135057472</v>
      </c>
      <c r="S44" s="95">
        <f t="shared" si="22"/>
        <v>1297.8041839080465</v>
      </c>
      <c r="T44" s="95">
        <f t="shared" si="22"/>
        <v>1325.5199683908047</v>
      </c>
      <c r="U44" s="95">
        <f t="shared" si="22"/>
        <v>1103.9689454022989</v>
      </c>
      <c r="V44" s="95">
        <f t="shared" si="22"/>
        <v>0</v>
      </c>
      <c r="W44" s="95">
        <f t="shared" si="22"/>
        <v>0</v>
      </c>
      <c r="X44" s="95">
        <f t="shared" si="22"/>
        <v>0</v>
      </c>
      <c r="Y44" s="95">
        <f t="shared" si="22"/>
        <v>0</v>
      </c>
      <c r="Z44" s="95">
        <f t="shared" si="22"/>
        <v>0</v>
      </c>
      <c r="AA44" s="95">
        <f t="shared" si="22"/>
        <v>0</v>
      </c>
      <c r="AB44" s="95">
        <f t="shared" si="22"/>
        <v>0</v>
      </c>
      <c r="AC44" s="95">
        <f t="shared" si="22"/>
        <v>0</v>
      </c>
      <c r="AD44" s="148">
        <f t="shared" si="23"/>
        <v>4918.9457112068976</v>
      </c>
    </row>
    <row r="45" spans="2:30" x14ac:dyDescent="0.25">
      <c r="B45" s="163" t="s">
        <v>19</v>
      </c>
      <c r="C45" s="95">
        <f t="shared" si="20"/>
        <v>433.51566917690582</v>
      </c>
      <c r="D45" s="95">
        <f t="shared" si="20"/>
        <v>452.96243394107535</v>
      </c>
      <c r="E45" s="95">
        <f t="shared" si="20"/>
        <v>430.13940579997364</v>
      </c>
      <c r="F45" s="95">
        <f t="shared" si="20"/>
        <v>424.69842614612236</v>
      </c>
      <c r="G45" s="95">
        <f t="shared" si="20"/>
        <v>0</v>
      </c>
      <c r="H45" s="95">
        <f t="shared" si="20"/>
        <v>0</v>
      </c>
      <c r="I45" s="95">
        <f t="shared" si="20"/>
        <v>0</v>
      </c>
      <c r="J45" s="95">
        <f t="shared" si="20"/>
        <v>0</v>
      </c>
      <c r="K45" s="95">
        <f t="shared" si="20"/>
        <v>0</v>
      </c>
      <c r="L45" s="95">
        <f t="shared" si="20"/>
        <v>0</v>
      </c>
      <c r="M45" s="95">
        <f t="shared" si="20"/>
        <v>0</v>
      </c>
      <c r="N45" s="95">
        <f t="shared" si="20"/>
        <v>0</v>
      </c>
      <c r="O45" s="148">
        <f t="shared" si="21"/>
        <v>1741.3159350640772</v>
      </c>
      <c r="P45" s="98"/>
      <c r="Q45" s="148" t="str">
        <f t="shared" ref="Q45:Q48" si="24">+B45</f>
        <v>Industrial</v>
      </c>
      <c r="R45" s="95">
        <f t="shared" si="22"/>
        <v>377.15863218390808</v>
      </c>
      <c r="S45" s="95">
        <f t="shared" si="22"/>
        <v>394.07731752873553</v>
      </c>
      <c r="T45" s="95">
        <f t="shared" si="22"/>
        <v>374.22128304597715</v>
      </c>
      <c r="U45" s="95">
        <f t="shared" si="22"/>
        <v>369.48763074712645</v>
      </c>
      <c r="V45" s="95">
        <f t="shared" si="22"/>
        <v>0</v>
      </c>
      <c r="W45" s="95">
        <f t="shared" si="22"/>
        <v>0</v>
      </c>
      <c r="X45" s="95">
        <f t="shared" si="22"/>
        <v>0</v>
      </c>
      <c r="Y45" s="95">
        <f t="shared" si="22"/>
        <v>0</v>
      </c>
      <c r="Z45" s="95">
        <f t="shared" si="22"/>
        <v>0</v>
      </c>
      <c r="AA45" s="95">
        <f t="shared" si="22"/>
        <v>0</v>
      </c>
      <c r="AB45" s="95">
        <f t="shared" si="22"/>
        <v>0</v>
      </c>
      <c r="AC45" s="95">
        <f t="shared" si="22"/>
        <v>0</v>
      </c>
      <c r="AD45" s="148">
        <f t="shared" si="23"/>
        <v>1514.944863505747</v>
      </c>
    </row>
    <row r="46" spans="2:30" x14ac:dyDescent="0.25">
      <c r="B46" s="163" t="s">
        <v>91</v>
      </c>
      <c r="O46" s="148"/>
      <c r="P46" s="98"/>
      <c r="Q46" s="148" t="str">
        <f t="shared" si="24"/>
        <v>Minería</v>
      </c>
      <c r="AD46" s="148"/>
    </row>
    <row r="47" spans="2:30" x14ac:dyDescent="0.25">
      <c r="B47" s="163" t="s">
        <v>21</v>
      </c>
      <c r="C47" s="95">
        <f t="shared" ref="C47:N49" si="25">+C36/C$76</f>
        <v>475.45215517241377</v>
      </c>
      <c r="D47" s="95">
        <f t="shared" si="25"/>
        <v>446.89700918219046</v>
      </c>
      <c r="E47" s="95">
        <f t="shared" si="25"/>
        <v>473.14837329898268</v>
      </c>
      <c r="F47" s="95">
        <f t="shared" si="25"/>
        <v>470.07909400184963</v>
      </c>
      <c r="G47" s="95">
        <f t="shared" si="25"/>
        <v>0</v>
      </c>
      <c r="H47" s="95">
        <f t="shared" si="25"/>
        <v>0</v>
      </c>
      <c r="I47" s="95">
        <f t="shared" si="25"/>
        <v>0</v>
      </c>
      <c r="J47" s="95">
        <f t="shared" si="25"/>
        <v>0</v>
      </c>
      <c r="K47" s="95">
        <f t="shared" si="25"/>
        <v>0</v>
      </c>
      <c r="L47" s="95">
        <f t="shared" si="25"/>
        <v>0</v>
      </c>
      <c r="M47" s="95">
        <f t="shared" si="25"/>
        <v>0</v>
      </c>
      <c r="N47" s="95">
        <f t="shared" si="25"/>
        <v>0</v>
      </c>
      <c r="O47" s="148">
        <f t="shared" si="21"/>
        <v>1865.5766316554366</v>
      </c>
      <c r="P47" s="98"/>
      <c r="Q47" s="148" t="str">
        <f t="shared" si="24"/>
        <v>Alumbrado Público</v>
      </c>
      <c r="R47" s="95">
        <f t="shared" ref="R47:AC48" si="26">+R36/R$76</f>
        <v>413.64337500000005</v>
      </c>
      <c r="S47" s="95">
        <f t="shared" si="26"/>
        <v>388.80039798850572</v>
      </c>
      <c r="T47" s="95">
        <f t="shared" si="26"/>
        <v>411.63908477011495</v>
      </c>
      <c r="U47" s="95">
        <f t="shared" si="26"/>
        <v>408.96881178160913</v>
      </c>
      <c r="V47" s="95">
        <f t="shared" si="26"/>
        <v>0</v>
      </c>
      <c r="W47" s="95">
        <f t="shared" si="26"/>
        <v>0</v>
      </c>
      <c r="X47" s="95">
        <f t="shared" si="26"/>
        <v>0</v>
      </c>
      <c r="Y47" s="95">
        <f t="shared" si="26"/>
        <v>0</v>
      </c>
      <c r="Z47" s="95">
        <f t="shared" si="26"/>
        <v>0</v>
      </c>
      <c r="AA47" s="95">
        <f t="shared" si="26"/>
        <v>0</v>
      </c>
      <c r="AB47" s="95">
        <f t="shared" si="26"/>
        <v>0</v>
      </c>
      <c r="AC47" s="95">
        <f t="shared" si="26"/>
        <v>0</v>
      </c>
      <c r="AD47" s="148">
        <f t="shared" si="23"/>
        <v>1623.0516695402298</v>
      </c>
    </row>
    <row r="48" spans="2:30" x14ac:dyDescent="0.25">
      <c r="B48" s="163" t="s">
        <v>22</v>
      </c>
      <c r="C48" s="95">
        <f t="shared" si="25"/>
        <v>113.34777051129608</v>
      </c>
      <c r="D48" s="95">
        <f t="shared" si="25"/>
        <v>116.43905238472718</v>
      </c>
      <c r="E48" s="95">
        <f t="shared" si="25"/>
        <v>135.62545580657948</v>
      </c>
      <c r="F48" s="95">
        <f t="shared" si="25"/>
        <v>109.36444708680142</v>
      </c>
      <c r="G48" s="95">
        <f t="shared" si="25"/>
        <v>0</v>
      </c>
      <c r="H48" s="95">
        <f t="shared" si="25"/>
        <v>0</v>
      </c>
      <c r="I48" s="95">
        <f t="shared" si="25"/>
        <v>0</v>
      </c>
      <c r="J48" s="95">
        <f t="shared" si="25"/>
        <v>0</v>
      </c>
      <c r="K48" s="95">
        <f t="shared" si="25"/>
        <v>0</v>
      </c>
      <c r="L48" s="95">
        <f t="shared" si="25"/>
        <v>0</v>
      </c>
      <c r="M48" s="95">
        <f t="shared" si="25"/>
        <v>0</v>
      </c>
      <c r="N48" s="95">
        <f t="shared" si="25"/>
        <v>0</v>
      </c>
      <c r="O48" s="148">
        <f t="shared" si="21"/>
        <v>474.77672578940417</v>
      </c>
      <c r="P48" s="98"/>
      <c r="Q48" s="148" t="str">
        <f t="shared" si="24"/>
        <v>Otros</v>
      </c>
      <c r="R48" s="95">
        <f t="shared" si="26"/>
        <v>98.612560344827585</v>
      </c>
      <c r="S48" s="95">
        <f t="shared" si="26"/>
        <v>101.30197557471264</v>
      </c>
      <c r="T48" s="95">
        <f t="shared" si="26"/>
        <v>117.99414655172414</v>
      </c>
      <c r="U48" s="95">
        <f t="shared" si="26"/>
        <v>95.147068965517235</v>
      </c>
      <c r="V48" s="95">
        <f t="shared" si="26"/>
        <v>0</v>
      </c>
      <c r="W48" s="95">
        <f t="shared" si="26"/>
        <v>0</v>
      </c>
      <c r="X48" s="95">
        <f t="shared" si="26"/>
        <v>0</v>
      </c>
      <c r="Y48" s="95">
        <f t="shared" si="26"/>
        <v>0</v>
      </c>
      <c r="Z48" s="95">
        <f t="shared" si="26"/>
        <v>0</v>
      </c>
      <c r="AA48" s="95">
        <f t="shared" si="26"/>
        <v>0</v>
      </c>
      <c r="AB48" s="95">
        <f t="shared" si="26"/>
        <v>0</v>
      </c>
      <c r="AC48" s="95">
        <f t="shared" si="26"/>
        <v>0</v>
      </c>
      <c r="AD48" s="148">
        <f t="shared" si="23"/>
        <v>413.05575143678163</v>
      </c>
    </row>
    <row r="49" spans="2:30" x14ac:dyDescent="0.25">
      <c r="B49" s="143" t="s">
        <v>14</v>
      </c>
      <c r="C49" s="149">
        <f t="shared" si="25"/>
        <v>4299.5995607081522</v>
      </c>
      <c r="D49" s="142">
        <f t="shared" si="25"/>
        <v>4581.8198705245086</v>
      </c>
      <c r="E49" s="142">
        <f t="shared" si="25"/>
        <v>4660.7195683049276</v>
      </c>
      <c r="F49" s="142">
        <f t="shared" si="25"/>
        <v>3896.9715880565459</v>
      </c>
      <c r="G49" s="142">
        <f t="shared" si="25"/>
        <v>0</v>
      </c>
      <c r="H49" s="142">
        <f t="shared" si="25"/>
        <v>0</v>
      </c>
      <c r="I49" s="142">
        <f t="shared" si="25"/>
        <v>0</v>
      </c>
      <c r="J49" s="142">
        <f t="shared" si="25"/>
        <v>0</v>
      </c>
      <c r="K49" s="142">
        <f t="shared" si="25"/>
        <v>0</v>
      </c>
      <c r="L49" s="142">
        <f t="shared" si="25"/>
        <v>0</v>
      </c>
      <c r="M49" s="142">
        <f t="shared" si="25"/>
        <v>0</v>
      </c>
      <c r="N49" s="142">
        <f t="shared" si="25"/>
        <v>0</v>
      </c>
      <c r="O49" s="143">
        <f t="shared" si="21"/>
        <v>17439.110587594136</v>
      </c>
      <c r="P49" s="152"/>
      <c r="Q49" s="143" t="s">
        <v>14</v>
      </c>
      <c r="R49" s="142">
        <f>SUM(R43:R48)</f>
        <v>3740.6516178160923</v>
      </c>
      <c r="S49" s="142">
        <f t="shared" ref="S49:AC49" si="27">SUM(S43:S48)</f>
        <v>3986.1832873563226</v>
      </c>
      <c r="T49" s="142">
        <f t="shared" si="27"/>
        <v>4054.8260244252874</v>
      </c>
      <c r="U49" s="142">
        <f t="shared" si="27"/>
        <v>3390.3652816091949</v>
      </c>
      <c r="V49" s="142">
        <f t="shared" si="27"/>
        <v>0</v>
      </c>
      <c r="W49" s="142">
        <f t="shared" si="27"/>
        <v>0</v>
      </c>
      <c r="X49" s="142">
        <f t="shared" si="27"/>
        <v>0</v>
      </c>
      <c r="Y49" s="142">
        <f t="shared" si="27"/>
        <v>0</v>
      </c>
      <c r="Z49" s="142">
        <f t="shared" si="27"/>
        <v>0</v>
      </c>
      <c r="AA49" s="142">
        <f t="shared" si="27"/>
        <v>0</v>
      </c>
      <c r="AB49" s="142">
        <f t="shared" si="27"/>
        <v>0</v>
      </c>
      <c r="AC49" s="142">
        <f t="shared" si="27"/>
        <v>0</v>
      </c>
      <c r="AD49" s="143">
        <f t="shared" si="23"/>
        <v>15172.026211206896</v>
      </c>
    </row>
    <row r="50" spans="2:30" x14ac:dyDescent="0.25"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>
        <f>+AD49/0.87</f>
        <v>17439.110587594132</v>
      </c>
    </row>
    <row r="51" spans="2:30" x14ac:dyDescent="0.25">
      <c r="B51" s="322" t="s">
        <v>29</v>
      </c>
      <c r="Q51" s="322" t="s">
        <v>29</v>
      </c>
    </row>
    <row r="52" spans="2:30" x14ac:dyDescent="0.25">
      <c r="B52" s="162"/>
      <c r="Q52" s="162"/>
    </row>
    <row r="53" spans="2:30" x14ac:dyDescent="0.25">
      <c r="B53" s="170" t="s">
        <v>44</v>
      </c>
      <c r="C53" s="146" t="s">
        <v>45</v>
      </c>
      <c r="D53" s="146" t="s">
        <v>46</v>
      </c>
      <c r="E53" s="146" t="s">
        <v>47</v>
      </c>
      <c r="F53" s="146" t="s">
        <v>48</v>
      </c>
      <c r="G53" s="146" t="s">
        <v>49</v>
      </c>
      <c r="H53" s="146" t="s">
        <v>50</v>
      </c>
      <c r="I53" s="146" t="s">
        <v>51</v>
      </c>
      <c r="J53" s="146" t="s">
        <v>52</v>
      </c>
      <c r="K53" s="146" t="s">
        <v>53</v>
      </c>
      <c r="L53" s="146" t="s">
        <v>54</v>
      </c>
      <c r="M53" s="146" t="s">
        <v>55</v>
      </c>
      <c r="N53" s="146" t="s">
        <v>56</v>
      </c>
      <c r="O53" s="147" t="s">
        <v>15</v>
      </c>
      <c r="P53" s="165"/>
      <c r="Q53" s="170" t="s">
        <v>44</v>
      </c>
      <c r="R53" s="178" t="s">
        <v>2</v>
      </c>
      <c r="S53" s="146" t="s">
        <v>3</v>
      </c>
      <c r="T53" s="146" t="s">
        <v>4</v>
      </c>
      <c r="U53" s="146" t="s">
        <v>5</v>
      </c>
      <c r="V53" s="146" t="s">
        <v>6</v>
      </c>
      <c r="W53" s="146" t="s">
        <v>7</v>
      </c>
      <c r="X53" s="146" t="s">
        <v>8</v>
      </c>
      <c r="Y53" s="146" t="s">
        <v>9</v>
      </c>
      <c r="Z53" s="146" t="s">
        <v>10</v>
      </c>
      <c r="AA53" s="146" t="s">
        <v>11</v>
      </c>
      <c r="AB53" s="146" t="s">
        <v>12</v>
      </c>
      <c r="AC53" s="168" t="s">
        <v>13</v>
      </c>
      <c r="AD53" s="168" t="s">
        <v>15</v>
      </c>
    </row>
    <row r="54" spans="2:30" x14ac:dyDescent="0.25">
      <c r="B54" s="235" t="s">
        <v>17</v>
      </c>
      <c r="C54" s="169">
        <f t="shared" ref="C54:O56" si="28">+C32/C20*100</f>
        <v>87.295406830753905</v>
      </c>
      <c r="D54" s="98">
        <f t="shared" si="28"/>
        <v>88.853084064432636</v>
      </c>
      <c r="E54" s="98">
        <f t="shared" si="28"/>
        <v>89.620067065459168</v>
      </c>
      <c r="F54" s="98">
        <f t="shared" si="28"/>
        <v>88.373398565716698</v>
      </c>
      <c r="G54" s="98" t="e">
        <f t="shared" si="28"/>
        <v>#DIV/0!</v>
      </c>
      <c r="H54" s="98" t="e">
        <f t="shared" si="28"/>
        <v>#DIV/0!</v>
      </c>
      <c r="I54" s="98" t="e">
        <f t="shared" si="28"/>
        <v>#DIV/0!</v>
      </c>
      <c r="J54" s="98" t="e">
        <f t="shared" si="28"/>
        <v>#DIV/0!</v>
      </c>
      <c r="K54" s="98" t="e">
        <f t="shared" si="28"/>
        <v>#DIV/0!</v>
      </c>
      <c r="L54" s="98" t="e">
        <f t="shared" si="28"/>
        <v>#DIV/0!</v>
      </c>
      <c r="M54" s="98" t="e">
        <f t="shared" si="28"/>
        <v>#DIV/0!</v>
      </c>
      <c r="N54" s="98" t="e">
        <f t="shared" si="28"/>
        <v>#DIV/0!</v>
      </c>
      <c r="O54" s="148">
        <f t="shared" si="28"/>
        <v>88.566858486062074</v>
      </c>
      <c r="P54" s="98"/>
      <c r="Q54" s="148" t="str">
        <f>+B54</f>
        <v>Residencial</v>
      </c>
      <c r="R54" s="169">
        <f t="shared" ref="R54:AD56" si="29">+R32/R20*100</f>
        <v>75.947003942755899</v>
      </c>
      <c r="S54" s="98">
        <f t="shared" si="29"/>
        <v>77.302183136056385</v>
      </c>
      <c r="T54" s="98">
        <f t="shared" si="29"/>
        <v>77.969458346949466</v>
      </c>
      <c r="U54" s="98">
        <f t="shared" si="29"/>
        <v>76.884856752173519</v>
      </c>
      <c r="V54" s="98" t="e">
        <f t="shared" si="29"/>
        <v>#DIV/0!</v>
      </c>
      <c r="W54" s="98" t="e">
        <f t="shared" si="29"/>
        <v>#DIV/0!</v>
      </c>
      <c r="X54" s="98" t="e">
        <f t="shared" si="29"/>
        <v>#DIV/0!</v>
      </c>
      <c r="Y54" s="98" t="e">
        <f t="shared" si="29"/>
        <v>#DIV/0!</v>
      </c>
      <c r="Z54" s="98" t="e">
        <f t="shared" si="29"/>
        <v>#DIV/0!</v>
      </c>
      <c r="AA54" s="98" t="e">
        <f t="shared" si="29"/>
        <v>#DIV/0!</v>
      </c>
      <c r="AB54" s="98" t="e">
        <f t="shared" si="29"/>
        <v>#DIV/0!</v>
      </c>
      <c r="AC54" s="197" t="e">
        <f t="shared" si="29"/>
        <v>#DIV/0!</v>
      </c>
      <c r="AD54" s="197">
        <f t="shared" si="29"/>
        <v>77.053166882873995</v>
      </c>
    </row>
    <row r="55" spans="2:30" x14ac:dyDescent="0.25">
      <c r="B55" s="235" t="s">
        <v>18</v>
      </c>
      <c r="C55" s="169">
        <f t="shared" si="28"/>
        <v>159.02303283485105</v>
      </c>
      <c r="D55" s="98">
        <f t="shared" si="28"/>
        <v>160.1624553854555</v>
      </c>
      <c r="E55" s="98">
        <f t="shared" si="28"/>
        <v>162.10655467041357</v>
      </c>
      <c r="F55" s="98">
        <f t="shared" si="28"/>
        <v>163.0733613171497</v>
      </c>
      <c r="G55" s="98" t="e">
        <f t="shared" si="28"/>
        <v>#DIV/0!</v>
      </c>
      <c r="H55" s="98" t="e">
        <f t="shared" si="28"/>
        <v>#DIV/0!</v>
      </c>
      <c r="I55" s="98" t="e">
        <f t="shared" si="28"/>
        <v>#DIV/0!</v>
      </c>
      <c r="J55" s="98" t="e">
        <f t="shared" si="28"/>
        <v>#DIV/0!</v>
      </c>
      <c r="K55" s="98" t="e">
        <f t="shared" si="28"/>
        <v>#DIV/0!</v>
      </c>
      <c r="L55" s="98" t="e">
        <f t="shared" si="28"/>
        <v>#DIV/0!</v>
      </c>
      <c r="M55" s="98" t="e">
        <f t="shared" si="28"/>
        <v>#DIV/0!</v>
      </c>
      <c r="N55" s="98" t="e">
        <f t="shared" si="28"/>
        <v>#DIV/0!</v>
      </c>
      <c r="O55" s="148">
        <f t="shared" ref="O55" si="30">+O33/O21*100</f>
        <v>161.04855623219478</v>
      </c>
      <c r="P55" s="98"/>
      <c r="Q55" s="148" t="str">
        <f>+B55</f>
        <v>General</v>
      </c>
      <c r="R55" s="169">
        <f t="shared" si="29"/>
        <v>138.35003856632039</v>
      </c>
      <c r="S55" s="98">
        <f t="shared" si="29"/>
        <v>139.34133618534631</v>
      </c>
      <c r="T55" s="98">
        <f t="shared" si="29"/>
        <v>141.03270256325982</v>
      </c>
      <c r="U55" s="98">
        <f t="shared" si="29"/>
        <v>141.87382434592027</v>
      </c>
      <c r="V55" s="98" t="e">
        <f t="shared" si="29"/>
        <v>#DIV/0!</v>
      </c>
      <c r="W55" s="98" t="e">
        <f t="shared" si="29"/>
        <v>#DIV/0!</v>
      </c>
      <c r="X55" s="98" t="e">
        <f t="shared" si="29"/>
        <v>#DIV/0!</v>
      </c>
      <c r="Y55" s="98" t="e">
        <f t="shared" si="29"/>
        <v>#DIV/0!</v>
      </c>
      <c r="Z55" s="98" t="e">
        <f t="shared" si="29"/>
        <v>#DIV/0!</v>
      </c>
      <c r="AA55" s="98" t="e">
        <f t="shared" si="29"/>
        <v>#DIV/0!</v>
      </c>
      <c r="AB55" s="98" t="e">
        <f t="shared" si="29"/>
        <v>#DIV/0!</v>
      </c>
      <c r="AC55" s="197" t="e">
        <f t="shared" si="29"/>
        <v>#DIV/0!</v>
      </c>
      <c r="AD55" s="197">
        <f t="shared" si="29"/>
        <v>140.11224392200944</v>
      </c>
    </row>
    <row r="56" spans="2:30" x14ac:dyDescent="0.25">
      <c r="B56" s="235" t="s">
        <v>19</v>
      </c>
      <c r="C56" s="169">
        <f t="shared" si="28"/>
        <v>83.953114473825224</v>
      </c>
      <c r="D56" s="98">
        <f t="shared" si="28"/>
        <v>83.858682757438061</v>
      </c>
      <c r="E56" s="98">
        <f t="shared" si="28"/>
        <v>85.896789823571467</v>
      </c>
      <c r="F56" s="98">
        <f t="shared" si="28"/>
        <v>86.500699724453014</v>
      </c>
      <c r="G56" s="98" t="e">
        <f t="shared" si="28"/>
        <v>#DIV/0!</v>
      </c>
      <c r="H56" s="98" t="e">
        <f t="shared" si="28"/>
        <v>#DIV/0!</v>
      </c>
      <c r="I56" s="98" t="e">
        <f t="shared" si="28"/>
        <v>#DIV/0!</v>
      </c>
      <c r="J56" s="98" t="e">
        <f t="shared" si="28"/>
        <v>#DIV/0!</v>
      </c>
      <c r="K56" s="98" t="e">
        <f t="shared" si="28"/>
        <v>#DIV/0!</v>
      </c>
      <c r="L56" s="98" t="e">
        <f t="shared" si="28"/>
        <v>#DIV/0!</v>
      </c>
      <c r="M56" s="98" t="e">
        <f t="shared" si="28"/>
        <v>#DIV/0!</v>
      </c>
      <c r="N56" s="98" t="e">
        <f t="shared" si="28"/>
        <v>#DIV/0!</v>
      </c>
      <c r="O56" s="148">
        <f t="shared" ref="O56" si="31">+O34/O22*100</f>
        <v>85.014068923848797</v>
      </c>
      <c r="P56" s="98"/>
      <c r="Q56" s="148" t="str">
        <f t="shared" ref="Q56:Q59" si="32">+B56</f>
        <v>Industrial</v>
      </c>
      <c r="R56" s="169">
        <f t="shared" si="29"/>
        <v>73.039209592227948</v>
      </c>
      <c r="S56" s="98">
        <f t="shared" si="29"/>
        <v>72.957053998971105</v>
      </c>
      <c r="T56" s="98">
        <f t="shared" si="29"/>
        <v>74.730207146507183</v>
      </c>
      <c r="U56" s="98">
        <f t="shared" si="29"/>
        <v>75.255608760274114</v>
      </c>
      <c r="V56" s="98" t="e">
        <f t="shared" si="29"/>
        <v>#DIV/0!</v>
      </c>
      <c r="W56" s="98" t="e">
        <f t="shared" si="29"/>
        <v>#DIV/0!</v>
      </c>
      <c r="X56" s="98" t="e">
        <f t="shared" si="29"/>
        <v>#DIV/0!</v>
      </c>
      <c r="Y56" s="98" t="e">
        <f t="shared" si="29"/>
        <v>#DIV/0!</v>
      </c>
      <c r="Z56" s="98" t="e">
        <f t="shared" si="29"/>
        <v>#DIV/0!</v>
      </c>
      <c r="AA56" s="98" t="e">
        <f t="shared" si="29"/>
        <v>#DIV/0!</v>
      </c>
      <c r="AB56" s="98" t="e">
        <f t="shared" si="29"/>
        <v>#DIV/0!</v>
      </c>
      <c r="AC56" s="197" t="e">
        <f t="shared" si="29"/>
        <v>#DIV/0!</v>
      </c>
      <c r="AD56" s="197">
        <f t="shared" si="29"/>
        <v>73.962239963748459</v>
      </c>
    </row>
    <row r="57" spans="2:30" x14ac:dyDescent="0.25">
      <c r="B57" s="235" t="s">
        <v>91</v>
      </c>
      <c r="C57" s="169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148"/>
      <c r="P57" s="98"/>
      <c r="Q57" s="148" t="str">
        <f t="shared" si="32"/>
        <v>Minería</v>
      </c>
      <c r="R57" s="169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197"/>
      <c r="AD57" s="197"/>
    </row>
    <row r="58" spans="2:30" x14ac:dyDescent="0.25">
      <c r="B58" s="235" t="s">
        <v>21</v>
      </c>
      <c r="C58" s="169">
        <f t="shared" ref="C58:O60" si="33">+C36/C24*100</f>
        <v>126.62103308071475</v>
      </c>
      <c r="D58" s="98">
        <f t="shared" si="33"/>
        <v>127.44827475056756</v>
      </c>
      <c r="E58" s="98">
        <f t="shared" si="33"/>
        <v>128.89656798350589</v>
      </c>
      <c r="F58" s="98">
        <f t="shared" si="33"/>
        <v>129.86208223265794</v>
      </c>
      <c r="G58" s="98" t="e">
        <f t="shared" si="33"/>
        <v>#DIV/0!</v>
      </c>
      <c r="H58" s="98" t="e">
        <f t="shared" si="33"/>
        <v>#DIV/0!</v>
      </c>
      <c r="I58" s="98" t="e">
        <f t="shared" si="33"/>
        <v>#DIV/0!</v>
      </c>
      <c r="J58" s="98" t="e">
        <f t="shared" si="33"/>
        <v>#DIV/0!</v>
      </c>
      <c r="K58" s="98" t="e">
        <f t="shared" si="33"/>
        <v>#DIV/0!</v>
      </c>
      <c r="L58" s="98" t="e">
        <f t="shared" si="33"/>
        <v>#DIV/0!</v>
      </c>
      <c r="M58" s="98" t="e">
        <f t="shared" si="33"/>
        <v>#DIV/0!</v>
      </c>
      <c r="N58" s="98" t="e">
        <f t="shared" si="33"/>
        <v>#DIV/0!</v>
      </c>
      <c r="O58" s="148">
        <f t="shared" si="33"/>
        <v>128.20058918974692</v>
      </c>
      <c r="P58" s="98"/>
      <c r="Q58" s="148" t="str">
        <f t="shared" si="32"/>
        <v>Alumbrado Público</v>
      </c>
      <c r="R58" s="169">
        <f t="shared" ref="R58:AD60" si="34">+R36/R24*100</f>
        <v>110.16029878022182</v>
      </c>
      <c r="S58" s="98">
        <f t="shared" si="34"/>
        <v>110.87999903299377</v>
      </c>
      <c r="T58" s="98">
        <f t="shared" si="34"/>
        <v>112.14001414565011</v>
      </c>
      <c r="U58" s="98">
        <f t="shared" si="34"/>
        <v>112.9800115424124</v>
      </c>
      <c r="V58" s="98" t="e">
        <f t="shared" si="34"/>
        <v>#DIV/0!</v>
      </c>
      <c r="W58" s="98" t="e">
        <f t="shared" si="34"/>
        <v>#DIV/0!</v>
      </c>
      <c r="X58" s="98" t="e">
        <f t="shared" si="34"/>
        <v>#DIV/0!</v>
      </c>
      <c r="Y58" s="98" t="e">
        <f t="shared" si="34"/>
        <v>#DIV/0!</v>
      </c>
      <c r="Z58" s="98" t="e">
        <f t="shared" si="34"/>
        <v>#DIV/0!</v>
      </c>
      <c r="AA58" s="98" t="e">
        <f t="shared" si="34"/>
        <v>#DIV/0!</v>
      </c>
      <c r="AB58" s="98" t="e">
        <f t="shared" si="34"/>
        <v>#DIV/0!</v>
      </c>
      <c r="AC58" s="197" t="e">
        <f t="shared" si="34"/>
        <v>#DIV/0!</v>
      </c>
      <c r="AD58" s="197">
        <f t="shared" si="34"/>
        <v>111.53451259507983</v>
      </c>
    </row>
    <row r="59" spans="2:30" x14ac:dyDescent="0.25">
      <c r="B59" s="163" t="s">
        <v>22</v>
      </c>
      <c r="C59" s="169">
        <f t="shared" si="33"/>
        <v>85.153055508513205</v>
      </c>
      <c r="D59" s="98">
        <f t="shared" si="33"/>
        <v>85.895810392480357</v>
      </c>
      <c r="E59" s="98">
        <f t="shared" si="33"/>
        <v>99.882777134364147</v>
      </c>
      <c r="F59" s="98">
        <f t="shared" si="33"/>
        <v>87.35520322578526</v>
      </c>
      <c r="G59" s="98" t="e">
        <f t="shared" si="33"/>
        <v>#DIV/0!</v>
      </c>
      <c r="H59" s="98" t="e">
        <f t="shared" si="33"/>
        <v>#DIV/0!</v>
      </c>
      <c r="I59" s="98" t="e">
        <f t="shared" si="33"/>
        <v>#DIV/0!</v>
      </c>
      <c r="J59" s="98" t="e">
        <f t="shared" si="33"/>
        <v>#DIV/0!</v>
      </c>
      <c r="K59" s="98" t="e">
        <f t="shared" si="33"/>
        <v>#DIV/0!</v>
      </c>
      <c r="L59" s="98" t="e">
        <f t="shared" si="33"/>
        <v>#DIV/0!</v>
      </c>
      <c r="M59" s="98" t="e">
        <f t="shared" si="33"/>
        <v>#DIV/0!</v>
      </c>
      <c r="N59" s="98" t="e">
        <f t="shared" si="33"/>
        <v>#DIV/0!</v>
      </c>
      <c r="O59" s="148">
        <f t="shared" si="33"/>
        <v>89.639904867957767</v>
      </c>
      <c r="P59" s="98"/>
      <c r="Q59" s="148" t="str">
        <f t="shared" si="32"/>
        <v>Otros</v>
      </c>
      <c r="R59" s="169">
        <f t="shared" si="34"/>
        <v>74.083158292406509</v>
      </c>
      <c r="S59" s="98">
        <f t="shared" si="34"/>
        <v>74.729355041457907</v>
      </c>
      <c r="T59" s="98">
        <f t="shared" si="34"/>
        <v>86.898016106896804</v>
      </c>
      <c r="U59" s="98">
        <f t="shared" si="34"/>
        <v>75.999026806433164</v>
      </c>
      <c r="V59" s="98" t="e">
        <f t="shared" si="34"/>
        <v>#DIV/0!</v>
      </c>
      <c r="W59" s="98" t="e">
        <f t="shared" si="34"/>
        <v>#DIV/0!</v>
      </c>
      <c r="X59" s="98" t="e">
        <f t="shared" si="34"/>
        <v>#DIV/0!</v>
      </c>
      <c r="Y59" s="98" t="e">
        <f t="shared" si="34"/>
        <v>#DIV/0!</v>
      </c>
      <c r="Z59" s="98" t="e">
        <f t="shared" si="34"/>
        <v>#DIV/0!</v>
      </c>
      <c r="AA59" s="98" t="e">
        <f t="shared" si="34"/>
        <v>#DIV/0!</v>
      </c>
      <c r="AB59" s="98" t="e">
        <f t="shared" si="34"/>
        <v>#DIV/0!</v>
      </c>
      <c r="AC59" s="197" t="e">
        <f t="shared" si="34"/>
        <v>#DIV/0!</v>
      </c>
      <c r="AD59" s="197">
        <f t="shared" si="34"/>
        <v>77.986717235123265</v>
      </c>
    </row>
    <row r="60" spans="2:30" x14ac:dyDescent="0.25">
      <c r="B60" s="149" t="s">
        <v>14</v>
      </c>
      <c r="C60" s="149">
        <f t="shared" si="33"/>
        <v>105.60233961078602</v>
      </c>
      <c r="D60" s="142">
        <f t="shared" si="33"/>
        <v>106.76003644448437</v>
      </c>
      <c r="E60" s="142">
        <f t="shared" si="33"/>
        <v>108.77510454679091</v>
      </c>
      <c r="F60" s="142">
        <f t="shared" si="33"/>
        <v>108.43495584259739</v>
      </c>
      <c r="G60" s="142" t="e">
        <f t="shared" si="33"/>
        <v>#DIV/0!</v>
      </c>
      <c r="H60" s="142" t="e">
        <f t="shared" si="33"/>
        <v>#DIV/0!</v>
      </c>
      <c r="I60" s="142" t="e">
        <f t="shared" si="33"/>
        <v>#DIV/0!</v>
      </c>
      <c r="J60" s="142" t="e">
        <f t="shared" si="33"/>
        <v>#DIV/0!</v>
      </c>
      <c r="K60" s="142" t="e">
        <f t="shared" si="33"/>
        <v>#DIV/0!</v>
      </c>
      <c r="L60" s="142" t="e">
        <f t="shared" si="33"/>
        <v>#DIV/0!</v>
      </c>
      <c r="M60" s="142" t="e">
        <f t="shared" si="33"/>
        <v>#DIV/0!</v>
      </c>
      <c r="N60" s="142" t="e">
        <f t="shared" si="33"/>
        <v>#DIV/0!</v>
      </c>
      <c r="O60" s="143">
        <f t="shared" si="33"/>
        <v>107.37202917795101</v>
      </c>
      <c r="P60" s="152"/>
      <c r="Q60" s="149" t="s">
        <v>14</v>
      </c>
      <c r="R60" s="149">
        <f t="shared" si="34"/>
        <v>91.874035461383841</v>
      </c>
      <c r="S60" s="142">
        <f t="shared" si="34"/>
        <v>92.881231706701399</v>
      </c>
      <c r="T60" s="142">
        <f t="shared" si="34"/>
        <v>94.634340955708097</v>
      </c>
      <c r="U60" s="142">
        <f t="shared" si="34"/>
        <v>94.338411583059752</v>
      </c>
      <c r="V60" s="142" t="e">
        <f t="shared" si="34"/>
        <v>#DIV/0!</v>
      </c>
      <c r="W60" s="142" t="e">
        <f t="shared" si="34"/>
        <v>#DIV/0!</v>
      </c>
      <c r="X60" s="142" t="e">
        <f t="shared" si="34"/>
        <v>#DIV/0!</v>
      </c>
      <c r="Y60" s="142" t="e">
        <f t="shared" si="34"/>
        <v>#DIV/0!</v>
      </c>
      <c r="Z60" s="142" t="e">
        <f t="shared" si="34"/>
        <v>#DIV/0!</v>
      </c>
      <c r="AA60" s="142" t="e">
        <f t="shared" si="34"/>
        <v>#DIV/0!</v>
      </c>
      <c r="AB60" s="142" t="e">
        <f t="shared" si="34"/>
        <v>#DIV/0!</v>
      </c>
      <c r="AC60" s="177" t="e">
        <f t="shared" si="34"/>
        <v>#DIV/0!</v>
      </c>
      <c r="AD60" s="177">
        <f t="shared" si="34"/>
        <v>93.413665384817392</v>
      </c>
    </row>
    <row r="61" spans="2:30" x14ac:dyDescent="0.25"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>
        <f>+AD60/0.87</f>
        <v>107.37202917795102</v>
      </c>
    </row>
    <row r="62" spans="2:30" x14ac:dyDescent="0.25">
      <c r="B62" s="322" t="s">
        <v>42</v>
      </c>
      <c r="Q62" s="322" t="s">
        <v>42</v>
      </c>
    </row>
    <row r="63" spans="2:30" x14ac:dyDescent="0.25">
      <c r="B63" s="162"/>
      <c r="Q63" s="162"/>
    </row>
    <row r="64" spans="2:30" x14ac:dyDescent="0.25">
      <c r="B64" s="170" t="s">
        <v>44</v>
      </c>
      <c r="C64" s="146" t="s">
        <v>45</v>
      </c>
      <c r="D64" s="146" t="s">
        <v>46</v>
      </c>
      <c r="E64" s="146" t="s">
        <v>47</v>
      </c>
      <c r="F64" s="146" t="s">
        <v>48</v>
      </c>
      <c r="G64" s="146" t="s">
        <v>49</v>
      </c>
      <c r="H64" s="146" t="s">
        <v>50</v>
      </c>
      <c r="I64" s="146" t="s">
        <v>51</v>
      </c>
      <c r="J64" s="146" t="s">
        <v>52</v>
      </c>
      <c r="K64" s="146" t="s">
        <v>53</v>
      </c>
      <c r="L64" s="146" t="s">
        <v>54</v>
      </c>
      <c r="M64" s="146" t="s">
        <v>55</v>
      </c>
      <c r="N64" s="146" t="s">
        <v>56</v>
      </c>
      <c r="O64" s="147" t="s">
        <v>15</v>
      </c>
      <c r="P64" s="165"/>
      <c r="Q64" s="170" t="s">
        <v>44</v>
      </c>
      <c r="R64" s="178" t="s">
        <v>2</v>
      </c>
      <c r="S64" s="146" t="s">
        <v>3</v>
      </c>
      <c r="T64" s="146" t="s">
        <v>4</v>
      </c>
      <c r="U64" s="146" t="s">
        <v>5</v>
      </c>
      <c r="V64" s="146" t="s">
        <v>6</v>
      </c>
      <c r="W64" s="146" t="s">
        <v>7</v>
      </c>
      <c r="X64" s="146" t="s">
        <v>8</v>
      </c>
      <c r="Y64" s="146" t="s">
        <v>9</v>
      </c>
      <c r="Z64" s="146" t="s">
        <v>10</v>
      </c>
      <c r="AA64" s="146" t="s">
        <v>11</v>
      </c>
      <c r="AB64" s="146" t="s">
        <v>12</v>
      </c>
      <c r="AC64" s="168" t="s">
        <v>13</v>
      </c>
      <c r="AD64" s="147" t="s">
        <v>15</v>
      </c>
    </row>
    <row r="65" spans="2:30" x14ac:dyDescent="0.25">
      <c r="B65" s="235" t="s">
        <v>17</v>
      </c>
      <c r="C65" s="169">
        <f t="shared" ref="C65:O67" si="35">+C43/C20*100</f>
        <v>12.542443510165791</v>
      </c>
      <c r="D65" s="98">
        <f t="shared" si="35"/>
        <v>12.766247710406988</v>
      </c>
      <c r="E65" s="98">
        <f t="shared" si="35"/>
        <v>12.87644641745103</v>
      </c>
      <c r="F65" s="98">
        <f t="shared" si="35"/>
        <v>12.697327380131709</v>
      </c>
      <c r="G65" s="98" t="e">
        <f t="shared" si="35"/>
        <v>#DIV/0!</v>
      </c>
      <c r="H65" s="98" t="e">
        <f t="shared" si="35"/>
        <v>#DIV/0!</v>
      </c>
      <c r="I65" s="98" t="e">
        <f t="shared" si="35"/>
        <v>#DIV/0!</v>
      </c>
      <c r="J65" s="98" t="e">
        <f t="shared" si="35"/>
        <v>#DIV/0!</v>
      </c>
      <c r="K65" s="98" t="e">
        <f t="shared" si="35"/>
        <v>#DIV/0!</v>
      </c>
      <c r="L65" s="98" t="e">
        <f t="shared" si="35"/>
        <v>#DIV/0!</v>
      </c>
      <c r="M65" s="98" t="e">
        <f t="shared" si="35"/>
        <v>#DIV/0!</v>
      </c>
      <c r="N65" s="98" t="e">
        <f t="shared" si="35"/>
        <v>#DIV/0!</v>
      </c>
      <c r="O65" s="148">
        <f t="shared" si="35"/>
        <v>12.725123345698572</v>
      </c>
      <c r="P65" s="98"/>
      <c r="Q65" s="148" t="str">
        <f>+B65</f>
        <v>Residencial</v>
      </c>
      <c r="R65" s="169">
        <f t="shared" ref="R65:AD67" si="36">+R43/R20*100</f>
        <v>10.911925853844238</v>
      </c>
      <c r="S65" s="169">
        <f t="shared" si="36"/>
        <v>11.10663550805408</v>
      </c>
      <c r="T65" s="169">
        <f t="shared" si="36"/>
        <v>11.202508383182396</v>
      </c>
      <c r="U65" s="169">
        <f t="shared" si="36"/>
        <v>11.046674820714587</v>
      </c>
      <c r="V65" s="169" t="e">
        <f t="shared" si="36"/>
        <v>#DIV/0!</v>
      </c>
      <c r="W65" s="169" t="e">
        <f t="shared" si="36"/>
        <v>#DIV/0!</v>
      </c>
      <c r="X65" s="169" t="e">
        <f t="shared" si="36"/>
        <v>#DIV/0!</v>
      </c>
      <c r="Y65" s="169" t="e">
        <f t="shared" si="36"/>
        <v>#DIV/0!</v>
      </c>
      <c r="Z65" s="169" t="e">
        <f t="shared" si="36"/>
        <v>#DIV/0!</v>
      </c>
      <c r="AA65" s="169" t="e">
        <f t="shared" si="36"/>
        <v>#DIV/0!</v>
      </c>
      <c r="AB65" s="169" t="e">
        <f t="shared" si="36"/>
        <v>#DIV/0!</v>
      </c>
      <c r="AC65" s="169" t="e">
        <f t="shared" si="36"/>
        <v>#DIV/0!</v>
      </c>
      <c r="AD65" s="159">
        <f t="shared" si="36"/>
        <v>11.070857310757759</v>
      </c>
    </row>
    <row r="66" spans="2:30" x14ac:dyDescent="0.25">
      <c r="B66" s="235" t="s">
        <v>18</v>
      </c>
      <c r="C66" s="169">
        <f t="shared" si="35"/>
        <v>22.848136901559055</v>
      </c>
      <c r="D66" s="98">
        <f t="shared" si="35"/>
        <v>23.011847038140161</v>
      </c>
      <c r="E66" s="98">
        <f t="shared" si="35"/>
        <v>23.291171648047928</v>
      </c>
      <c r="F66" s="98">
        <f t="shared" si="35"/>
        <v>23.430080649015764</v>
      </c>
      <c r="G66" s="98" t="e">
        <f t="shared" si="35"/>
        <v>#DIV/0!</v>
      </c>
      <c r="H66" s="98" t="e">
        <f t="shared" si="35"/>
        <v>#DIV/0!</v>
      </c>
      <c r="I66" s="98" t="e">
        <f t="shared" si="35"/>
        <v>#DIV/0!</v>
      </c>
      <c r="J66" s="98" t="e">
        <f t="shared" si="35"/>
        <v>#DIV/0!</v>
      </c>
      <c r="K66" s="98" t="e">
        <f t="shared" si="35"/>
        <v>#DIV/0!</v>
      </c>
      <c r="L66" s="98" t="e">
        <f t="shared" si="35"/>
        <v>#DIV/0!</v>
      </c>
      <c r="M66" s="98" t="e">
        <f t="shared" si="35"/>
        <v>#DIV/0!</v>
      </c>
      <c r="N66" s="98" t="e">
        <f t="shared" si="35"/>
        <v>#DIV/0!</v>
      </c>
      <c r="O66" s="148">
        <f t="shared" si="35"/>
        <v>23.139160378188905</v>
      </c>
      <c r="P66" s="98"/>
      <c r="Q66" s="148" t="str">
        <f>+B66</f>
        <v>General</v>
      </c>
      <c r="R66" s="169">
        <f t="shared" si="36"/>
        <v>19.877879104356381</v>
      </c>
      <c r="S66" s="169">
        <f t="shared" si="36"/>
        <v>20.020306923181945</v>
      </c>
      <c r="T66" s="169">
        <f t="shared" si="36"/>
        <v>20.263319333801697</v>
      </c>
      <c r="U66" s="169">
        <f t="shared" si="36"/>
        <v>20.384170164643713</v>
      </c>
      <c r="V66" s="169" t="e">
        <f t="shared" si="36"/>
        <v>#DIV/0!</v>
      </c>
      <c r="W66" s="169" t="e">
        <f t="shared" si="36"/>
        <v>#DIV/0!</v>
      </c>
      <c r="X66" s="169" t="e">
        <f t="shared" si="36"/>
        <v>#DIV/0!</v>
      </c>
      <c r="Y66" s="169" t="e">
        <f t="shared" si="36"/>
        <v>#DIV/0!</v>
      </c>
      <c r="Z66" s="169" t="e">
        <f t="shared" si="36"/>
        <v>#DIV/0!</v>
      </c>
      <c r="AA66" s="169" t="e">
        <f t="shared" si="36"/>
        <v>#DIV/0!</v>
      </c>
      <c r="AB66" s="169" t="e">
        <f t="shared" si="36"/>
        <v>#DIV/0!</v>
      </c>
      <c r="AC66" s="169" t="e">
        <f t="shared" si="36"/>
        <v>#DIV/0!</v>
      </c>
      <c r="AD66" s="148">
        <f t="shared" si="36"/>
        <v>20.131069529024348</v>
      </c>
    </row>
    <row r="67" spans="2:30" x14ac:dyDescent="0.25">
      <c r="B67" s="235" t="s">
        <v>19</v>
      </c>
      <c r="C67" s="169">
        <f t="shared" si="35"/>
        <v>12.062229091066841</v>
      </c>
      <c r="D67" s="98">
        <f t="shared" si="35"/>
        <v>12.04866131572386</v>
      </c>
      <c r="E67" s="98">
        <f t="shared" si="35"/>
        <v>12.341492790743025</v>
      </c>
      <c r="F67" s="98">
        <f t="shared" si="35"/>
        <v>12.42826145466279</v>
      </c>
      <c r="G67" s="98" t="e">
        <f t="shared" si="35"/>
        <v>#DIV/0!</v>
      </c>
      <c r="H67" s="98" t="e">
        <f t="shared" si="35"/>
        <v>#DIV/0!</v>
      </c>
      <c r="I67" s="98" t="e">
        <f t="shared" si="35"/>
        <v>#DIV/0!</v>
      </c>
      <c r="J67" s="98" t="e">
        <f t="shared" si="35"/>
        <v>#DIV/0!</v>
      </c>
      <c r="K67" s="98" t="e">
        <f t="shared" si="35"/>
        <v>#DIV/0!</v>
      </c>
      <c r="L67" s="98" t="e">
        <f t="shared" si="35"/>
        <v>#DIV/0!</v>
      </c>
      <c r="M67" s="98" t="e">
        <f t="shared" si="35"/>
        <v>#DIV/0!</v>
      </c>
      <c r="N67" s="98" t="e">
        <f t="shared" si="35"/>
        <v>#DIV/0!</v>
      </c>
      <c r="O67" s="148">
        <f t="shared" si="35"/>
        <v>12.214665075265632</v>
      </c>
      <c r="P67" s="98"/>
      <c r="Q67" s="148" t="str">
        <f t="shared" ref="Q67:Q70" si="37">+B67</f>
        <v>Industrial</v>
      </c>
      <c r="R67" s="169">
        <f t="shared" si="36"/>
        <v>10.494139309228153</v>
      </c>
      <c r="S67" s="169">
        <f t="shared" si="36"/>
        <v>10.482335344679758</v>
      </c>
      <c r="T67" s="169">
        <f t="shared" si="36"/>
        <v>10.737098727946433</v>
      </c>
      <c r="U67" s="169">
        <f t="shared" si="36"/>
        <v>10.812587465556627</v>
      </c>
      <c r="V67" s="169" t="e">
        <f t="shared" si="36"/>
        <v>#DIV/0!</v>
      </c>
      <c r="W67" s="169" t="e">
        <f t="shared" si="36"/>
        <v>#DIV/0!</v>
      </c>
      <c r="X67" s="169" t="e">
        <f t="shared" si="36"/>
        <v>#DIV/0!</v>
      </c>
      <c r="Y67" s="169" t="e">
        <f t="shared" si="36"/>
        <v>#DIV/0!</v>
      </c>
      <c r="Z67" s="169" t="e">
        <f t="shared" si="36"/>
        <v>#DIV/0!</v>
      </c>
      <c r="AA67" s="169" t="e">
        <f t="shared" si="36"/>
        <v>#DIV/0!</v>
      </c>
      <c r="AB67" s="169" t="e">
        <f t="shared" si="36"/>
        <v>#DIV/0!</v>
      </c>
      <c r="AC67" s="169" t="e">
        <f t="shared" si="36"/>
        <v>#DIV/0!</v>
      </c>
      <c r="AD67" s="148">
        <f t="shared" si="36"/>
        <v>10.6267586154811</v>
      </c>
    </row>
    <row r="68" spans="2:30" x14ac:dyDescent="0.25">
      <c r="B68" s="235" t="s">
        <v>91</v>
      </c>
      <c r="C68" s="169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148"/>
      <c r="P68" s="98"/>
      <c r="Q68" s="148" t="str">
        <f t="shared" si="37"/>
        <v>Minería</v>
      </c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48"/>
    </row>
    <row r="69" spans="2:30" x14ac:dyDescent="0.25">
      <c r="B69" s="235" t="s">
        <v>21</v>
      </c>
      <c r="C69" s="169">
        <f t="shared" ref="C69:O71" si="38">+C47/C24*100</f>
        <v>18.192677166769357</v>
      </c>
      <c r="D69" s="98">
        <f t="shared" si="38"/>
        <v>18.31153372852982</v>
      </c>
      <c r="E69" s="98">
        <f t="shared" si="38"/>
        <v>18.519621836710613</v>
      </c>
      <c r="F69" s="98">
        <f t="shared" si="38"/>
        <v>18.658345148370394</v>
      </c>
      <c r="G69" s="98" t="e">
        <f t="shared" si="38"/>
        <v>#DIV/0!</v>
      </c>
      <c r="H69" s="98" t="e">
        <f t="shared" si="38"/>
        <v>#DIV/0!</v>
      </c>
      <c r="I69" s="98" t="e">
        <f t="shared" si="38"/>
        <v>#DIV/0!</v>
      </c>
      <c r="J69" s="98" t="e">
        <f t="shared" si="38"/>
        <v>#DIV/0!</v>
      </c>
      <c r="K69" s="98" t="e">
        <f t="shared" si="38"/>
        <v>#DIV/0!</v>
      </c>
      <c r="L69" s="98" t="e">
        <f t="shared" si="38"/>
        <v>#DIV/0!</v>
      </c>
      <c r="M69" s="98" t="e">
        <f t="shared" si="38"/>
        <v>#DIV/0!</v>
      </c>
      <c r="N69" s="98" t="e">
        <f t="shared" si="38"/>
        <v>#DIV/0!</v>
      </c>
      <c r="O69" s="148">
        <f t="shared" si="38"/>
        <v>18.41962488358433</v>
      </c>
      <c r="P69" s="98"/>
      <c r="Q69" s="148" t="str">
        <f t="shared" si="37"/>
        <v>Alumbrado Público</v>
      </c>
      <c r="R69" s="169">
        <f t="shared" ref="R69:AD71" si="39">+R47/R24*100</f>
        <v>15.827629135089344</v>
      </c>
      <c r="S69" s="169">
        <f t="shared" si="39"/>
        <v>15.931034343820945</v>
      </c>
      <c r="T69" s="169">
        <f t="shared" si="39"/>
        <v>16.112070997938236</v>
      </c>
      <c r="U69" s="169">
        <f t="shared" si="39"/>
        <v>16.232760279082239</v>
      </c>
      <c r="V69" s="169" t="e">
        <f t="shared" si="39"/>
        <v>#DIV/0!</v>
      </c>
      <c r="W69" s="169" t="e">
        <f t="shared" si="39"/>
        <v>#DIV/0!</v>
      </c>
      <c r="X69" s="169" t="e">
        <f t="shared" si="39"/>
        <v>#DIV/0!</v>
      </c>
      <c r="Y69" s="169" t="e">
        <f t="shared" si="39"/>
        <v>#DIV/0!</v>
      </c>
      <c r="Z69" s="169" t="e">
        <f t="shared" si="39"/>
        <v>#DIV/0!</v>
      </c>
      <c r="AA69" s="169" t="e">
        <f t="shared" si="39"/>
        <v>#DIV/0!</v>
      </c>
      <c r="AB69" s="169" t="e">
        <f t="shared" si="39"/>
        <v>#DIV/0!</v>
      </c>
      <c r="AC69" s="169" t="e">
        <f t="shared" si="39"/>
        <v>#DIV/0!</v>
      </c>
      <c r="AD69" s="148">
        <f t="shared" si="39"/>
        <v>16.025073648718365</v>
      </c>
    </row>
    <row r="70" spans="2:30" x14ac:dyDescent="0.25">
      <c r="B70" s="235" t="s">
        <v>22</v>
      </c>
      <c r="C70" s="169">
        <f t="shared" si="38"/>
        <v>12.234634412142704</v>
      </c>
      <c r="D70" s="98">
        <f t="shared" si="38"/>
        <v>12.341352067885108</v>
      </c>
      <c r="E70" s="98">
        <f t="shared" si="38"/>
        <v>14.350973726201746</v>
      </c>
      <c r="F70" s="98">
        <f t="shared" si="38"/>
        <v>12.551034946233514</v>
      </c>
      <c r="G70" s="98" t="e">
        <f t="shared" si="38"/>
        <v>#DIV/0!</v>
      </c>
      <c r="H70" s="98" t="e">
        <f t="shared" si="38"/>
        <v>#DIV/0!</v>
      </c>
      <c r="I70" s="98" t="e">
        <f t="shared" si="38"/>
        <v>#DIV/0!</v>
      </c>
      <c r="J70" s="98" t="e">
        <f t="shared" si="38"/>
        <v>#DIV/0!</v>
      </c>
      <c r="K70" s="98" t="e">
        <f t="shared" si="38"/>
        <v>#DIV/0!</v>
      </c>
      <c r="L70" s="98" t="e">
        <f t="shared" si="38"/>
        <v>#DIV/0!</v>
      </c>
      <c r="M70" s="98" t="e">
        <f t="shared" si="38"/>
        <v>#DIV/0!</v>
      </c>
      <c r="N70" s="98" t="e">
        <f t="shared" si="38"/>
        <v>#DIV/0!</v>
      </c>
      <c r="O70" s="148">
        <f t="shared" si="38"/>
        <v>12.879296676430712</v>
      </c>
      <c r="P70" s="98"/>
      <c r="Q70" s="148" t="str">
        <f t="shared" si="37"/>
        <v>Otros</v>
      </c>
      <c r="R70" s="169">
        <f t="shared" si="39"/>
        <v>10.644131938564151</v>
      </c>
      <c r="S70" s="169">
        <f t="shared" si="39"/>
        <v>10.736976299060045</v>
      </c>
      <c r="T70" s="169">
        <f t="shared" si="39"/>
        <v>12.485347141795518</v>
      </c>
      <c r="U70" s="169">
        <f t="shared" si="39"/>
        <v>10.919400403223158</v>
      </c>
      <c r="V70" s="169" t="e">
        <f t="shared" si="39"/>
        <v>#DIV/0!</v>
      </c>
      <c r="W70" s="169" t="e">
        <f t="shared" si="39"/>
        <v>#DIV/0!</v>
      </c>
      <c r="X70" s="169" t="e">
        <f t="shared" si="39"/>
        <v>#DIV/0!</v>
      </c>
      <c r="Y70" s="169" t="e">
        <f t="shared" si="39"/>
        <v>#DIV/0!</v>
      </c>
      <c r="Z70" s="169" t="e">
        <f t="shared" si="39"/>
        <v>#DIV/0!</v>
      </c>
      <c r="AA70" s="169" t="e">
        <f t="shared" si="39"/>
        <v>#DIV/0!</v>
      </c>
      <c r="AB70" s="169" t="e">
        <f t="shared" si="39"/>
        <v>#DIV/0!</v>
      </c>
      <c r="AC70" s="169" t="e">
        <f t="shared" si="39"/>
        <v>#DIV/0!</v>
      </c>
      <c r="AD70" s="148">
        <f t="shared" si="39"/>
        <v>11.204988108494721</v>
      </c>
    </row>
    <row r="71" spans="2:30" x14ac:dyDescent="0.25">
      <c r="B71" s="149" t="s">
        <v>14</v>
      </c>
      <c r="C71" s="149">
        <f t="shared" si="38"/>
        <v>15.172749944078454</v>
      </c>
      <c r="D71" s="142">
        <f t="shared" si="38"/>
        <v>15.339085696046606</v>
      </c>
      <c r="E71" s="142">
        <f t="shared" si="38"/>
        <v>15.628606975113634</v>
      </c>
      <c r="F71" s="142">
        <f t="shared" si="38"/>
        <v>15.579735034855949</v>
      </c>
      <c r="G71" s="142" t="e">
        <f t="shared" si="38"/>
        <v>#DIV/0!</v>
      </c>
      <c r="H71" s="142" t="e">
        <f t="shared" si="38"/>
        <v>#DIV/0!</v>
      </c>
      <c r="I71" s="142" t="e">
        <f t="shared" si="38"/>
        <v>#DIV/0!</v>
      </c>
      <c r="J71" s="142" t="e">
        <f t="shared" si="38"/>
        <v>#DIV/0!</v>
      </c>
      <c r="K71" s="142" t="e">
        <f t="shared" si="38"/>
        <v>#DIV/0!</v>
      </c>
      <c r="L71" s="142" t="e">
        <f t="shared" si="38"/>
        <v>#DIV/0!</v>
      </c>
      <c r="M71" s="142" t="e">
        <f t="shared" si="38"/>
        <v>#DIV/0!</v>
      </c>
      <c r="N71" s="142" t="e">
        <f t="shared" si="38"/>
        <v>#DIV/0!</v>
      </c>
      <c r="O71" s="143">
        <f t="shared" si="38"/>
        <v>15.427015686487216</v>
      </c>
      <c r="P71" s="152"/>
      <c r="Q71" s="149" t="s">
        <v>14</v>
      </c>
      <c r="R71" s="171">
        <f t="shared" si="39"/>
        <v>13.200292451348252</v>
      </c>
      <c r="S71" s="171">
        <f t="shared" si="39"/>
        <v>13.345004555560546</v>
      </c>
      <c r="T71" s="171">
        <f t="shared" si="39"/>
        <v>13.596888068348864</v>
      </c>
      <c r="U71" s="171">
        <f t="shared" si="39"/>
        <v>13.554369480324674</v>
      </c>
      <c r="V71" s="171" t="e">
        <f t="shared" si="39"/>
        <v>#DIV/0!</v>
      </c>
      <c r="W71" s="171" t="e">
        <f t="shared" si="39"/>
        <v>#DIV/0!</v>
      </c>
      <c r="X71" s="171" t="e">
        <f t="shared" si="39"/>
        <v>#DIV/0!</v>
      </c>
      <c r="Y71" s="171" t="e">
        <f t="shared" si="39"/>
        <v>#DIV/0!</v>
      </c>
      <c r="Z71" s="171" t="e">
        <f t="shared" si="39"/>
        <v>#DIV/0!</v>
      </c>
      <c r="AA71" s="171" t="e">
        <f t="shared" si="39"/>
        <v>#DIV/0!</v>
      </c>
      <c r="AB71" s="171" t="e">
        <f t="shared" si="39"/>
        <v>#DIV/0!</v>
      </c>
      <c r="AC71" s="171" t="e">
        <f t="shared" si="39"/>
        <v>#DIV/0!</v>
      </c>
      <c r="AD71" s="118">
        <f t="shared" si="39"/>
        <v>13.421503647243876</v>
      </c>
    </row>
    <row r="72" spans="2:30" x14ac:dyDescent="0.25">
      <c r="B72" s="152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>
        <f>+AD71/0.87</f>
        <v>15.427015686487213</v>
      </c>
    </row>
    <row r="73" spans="2:30" x14ac:dyDescent="0.25">
      <c r="B73" s="152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</row>
    <row r="75" spans="2:30" x14ac:dyDescent="0.25">
      <c r="B75" s="150" t="s">
        <v>36</v>
      </c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18"/>
      <c r="O75" s="172"/>
      <c r="P75" s="98"/>
      <c r="Q75" s="150" t="s">
        <v>36</v>
      </c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18"/>
      <c r="AD75" s="172"/>
    </row>
    <row r="76" spans="2:30" x14ac:dyDescent="0.25">
      <c r="B76" s="150" t="s">
        <v>37</v>
      </c>
      <c r="C76" s="95">
        <v>6.96</v>
      </c>
      <c r="D76" s="95">
        <v>6.96</v>
      </c>
      <c r="E76" s="95">
        <v>6.96</v>
      </c>
      <c r="F76" s="98">
        <v>6.96</v>
      </c>
      <c r="G76" s="98">
        <v>6.96</v>
      </c>
      <c r="H76" s="98">
        <v>6.96</v>
      </c>
      <c r="I76" s="98">
        <v>6.96</v>
      </c>
      <c r="J76" s="98">
        <v>6.96</v>
      </c>
      <c r="K76" s="98">
        <v>6.96</v>
      </c>
      <c r="L76" s="98">
        <v>6.96</v>
      </c>
      <c r="M76" s="98">
        <v>6.96</v>
      </c>
      <c r="N76" s="98">
        <v>6.96</v>
      </c>
      <c r="O76" s="172"/>
      <c r="P76" s="98"/>
      <c r="Q76" s="150" t="s">
        <v>37</v>
      </c>
      <c r="R76" s="171">
        <f>+C76</f>
        <v>6.96</v>
      </c>
      <c r="S76" s="171">
        <f t="shared" ref="S76:AC76" si="40">+D76</f>
        <v>6.96</v>
      </c>
      <c r="T76" s="171">
        <f t="shared" si="40"/>
        <v>6.96</v>
      </c>
      <c r="U76" s="171">
        <f t="shared" si="40"/>
        <v>6.96</v>
      </c>
      <c r="V76" s="171">
        <f t="shared" si="40"/>
        <v>6.96</v>
      </c>
      <c r="W76" s="171">
        <f t="shared" si="40"/>
        <v>6.96</v>
      </c>
      <c r="X76" s="171">
        <f t="shared" si="40"/>
        <v>6.96</v>
      </c>
      <c r="Y76" s="171">
        <f t="shared" si="40"/>
        <v>6.96</v>
      </c>
      <c r="Z76" s="171">
        <f t="shared" si="40"/>
        <v>6.96</v>
      </c>
      <c r="AA76" s="171">
        <f t="shared" si="40"/>
        <v>6.96</v>
      </c>
      <c r="AB76" s="171">
        <f t="shared" si="40"/>
        <v>6.96</v>
      </c>
      <c r="AC76" s="171">
        <f t="shared" si="40"/>
        <v>6.96</v>
      </c>
      <c r="AD76" s="172"/>
    </row>
    <row r="77" spans="2:30" x14ac:dyDescent="0.25">
      <c r="B77" s="95" t="s">
        <v>38</v>
      </c>
    </row>
    <row r="78" spans="2:30" x14ac:dyDescent="0.25">
      <c r="B78" s="95" t="s">
        <v>84</v>
      </c>
    </row>
    <row r="81" spans="2:15" x14ac:dyDescent="0.25">
      <c r="B81" s="322" t="s">
        <v>126</v>
      </c>
    </row>
    <row r="82" spans="2:15" x14ac:dyDescent="0.25">
      <c r="B82" s="162"/>
    </row>
    <row r="83" spans="2:15" x14ac:dyDescent="0.25">
      <c r="B83" s="150" t="s">
        <v>44</v>
      </c>
      <c r="C83" s="278" t="s">
        <v>45</v>
      </c>
      <c r="D83" s="278" t="s">
        <v>46</v>
      </c>
      <c r="E83" s="278" t="s">
        <v>47</v>
      </c>
      <c r="F83" s="278" t="s">
        <v>48</v>
      </c>
      <c r="G83" s="278" t="s">
        <v>49</v>
      </c>
      <c r="H83" s="278" t="s">
        <v>50</v>
      </c>
      <c r="I83" s="278" t="s">
        <v>51</v>
      </c>
      <c r="J83" s="278" t="s">
        <v>52</v>
      </c>
      <c r="K83" s="278" t="s">
        <v>53</v>
      </c>
      <c r="L83" s="278" t="s">
        <v>54</v>
      </c>
      <c r="M83" s="278" t="s">
        <v>55</v>
      </c>
      <c r="N83" s="278" t="s">
        <v>56</v>
      </c>
      <c r="O83" s="278" t="s">
        <v>15</v>
      </c>
    </row>
    <row r="84" spans="2:15" x14ac:dyDescent="0.25">
      <c r="B84" s="163" t="s">
        <v>17</v>
      </c>
      <c r="C84" s="279"/>
      <c r="D84" s="11">
        <f t="shared" ref="D84:O86" si="41">+D9/C9-1</f>
        <v>1.6190756549896435E-3</v>
      </c>
      <c r="E84" s="11">
        <f t="shared" si="41"/>
        <v>2.2042615723731895E-3</v>
      </c>
      <c r="F84" s="11">
        <f t="shared" si="41"/>
        <v>7.4012009495882936E-4</v>
      </c>
      <c r="G84" s="11">
        <f t="shared" si="41"/>
        <v>-1</v>
      </c>
      <c r="H84" s="11" t="e">
        <f t="shared" si="41"/>
        <v>#DIV/0!</v>
      </c>
      <c r="I84" s="11" t="e">
        <f t="shared" si="41"/>
        <v>#DIV/0!</v>
      </c>
      <c r="J84" s="11" t="e">
        <f t="shared" si="41"/>
        <v>#DIV/0!</v>
      </c>
      <c r="K84" s="11" t="e">
        <f t="shared" si="41"/>
        <v>#DIV/0!</v>
      </c>
      <c r="L84" s="11" t="e">
        <f t="shared" si="41"/>
        <v>#DIV/0!</v>
      </c>
      <c r="M84" s="11" t="e">
        <f t="shared" si="41"/>
        <v>#DIV/0!</v>
      </c>
      <c r="N84" s="11" t="e">
        <f t="shared" si="41"/>
        <v>#DIV/0!</v>
      </c>
      <c r="O84" s="11" t="e">
        <f t="shared" si="41"/>
        <v>#DIV/0!</v>
      </c>
    </row>
    <row r="85" spans="2:15" x14ac:dyDescent="0.25">
      <c r="B85" s="163" t="s">
        <v>18</v>
      </c>
      <c r="C85" s="279"/>
      <c r="D85" s="11">
        <f t="shared" si="41"/>
        <v>4.5650256782694409E-3</v>
      </c>
      <c r="E85" s="11">
        <f t="shared" si="41"/>
        <v>2.6336173508907379E-3</v>
      </c>
      <c r="F85" s="11">
        <f t="shared" si="41"/>
        <v>-5.150391429753487E-5</v>
      </c>
      <c r="G85" s="11">
        <f t="shared" si="41"/>
        <v>-1</v>
      </c>
      <c r="H85" s="11" t="e">
        <f t="shared" si="41"/>
        <v>#DIV/0!</v>
      </c>
      <c r="I85" s="11" t="e">
        <f t="shared" si="41"/>
        <v>#DIV/0!</v>
      </c>
      <c r="J85" s="11" t="e">
        <f t="shared" si="41"/>
        <v>#DIV/0!</v>
      </c>
      <c r="K85" s="11" t="e">
        <f t="shared" si="41"/>
        <v>#DIV/0!</v>
      </c>
      <c r="L85" s="11" t="e">
        <f t="shared" si="41"/>
        <v>#DIV/0!</v>
      </c>
      <c r="M85" s="11" t="e">
        <f t="shared" si="41"/>
        <v>#DIV/0!</v>
      </c>
      <c r="N85" s="11" t="e">
        <f t="shared" si="41"/>
        <v>#DIV/0!</v>
      </c>
      <c r="O85" s="11" t="e">
        <f t="shared" si="41"/>
        <v>#DIV/0!</v>
      </c>
    </row>
    <row r="86" spans="2:15" x14ac:dyDescent="0.25">
      <c r="B86" s="163" t="s">
        <v>19</v>
      </c>
      <c r="C86" s="279"/>
      <c r="D86" s="11">
        <f t="shared" si="41"/>
        <v>-7.0648683365446274E-3</v>
      </c>
      <c r="E86" s="11">
        <f t="shared" si="41"/>
        <v>-3.8809831824062613E-3</v>
      </c>
      <c r="F86" s="11">
        <f t="shared" si="41"/>
        <v>1.9480519480519209E-3</v>
      </c>
      <c r="G86" s="11">
        <f t="shared" si="41"/>
        <v>-1</v>
      </c>
      <c r="H86" s="11" t="e">
        <f t="shared" si="41"/>
        <v>#DIV/0!</v>
      </c>
      <c r="I86" s="11" t="e">
        <f t="shared" si="41"/>
        <v>#DIV/0!</v>
      </c>
      <c r="J86" s="11" t="e">
        <f t="shared" si="41"/>
        <v>#DIV/0!</v>
      </c>
      <c r="K86" s="11" t="e">
        <f t="shared" si="41"/>
        <v>#DIV/0!</v>
      </c>
      <c r="L86" s="11" t="e">
        <f t="shared" si="41"/>
        <v>#DIV/0!</v>
      </c>
      <c r="M86" s="11" t="e">
        <f t="shared" si="41"/>
        <v>#DIV/0!</v>
      </c>
      <c r="N86" s="11" t="e">
        <f t="shared" si="41"/>
        <v>#DIV/0!</v>
      </c>
      <c r="O86" s="11" t="e">
        <f t="shared" si="41"/>
        <v>#DIV/0!</v>
      </c>
    </row>
    <row r="87" spans="2:15" x14ac:dyDescent="0.25">
      <c r="B87" s="163" t="s">
        <v>91</v>
      </c>
      <c r="C87" s="279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</row>
    <row r="88" spans="2:15" x14ac:dyDescent="0.25">
      <c r="B88" s="163" t="s">
        <v>21</v>
      </c>
      <c r="C88" s="279"/>
      <c r="D88" s="11">
        <f t="shared" ref="D88:O90" si="42">+D13/C13-1</f>
        <v>0</v>
      </c>
      <c r="E88" s="11">
        <f t="shared" si="42"/>
        <v>0</v>
      </c>
      <c r="F88" s="11">
        <f t="shared" si="42"/>
        <v>0</v>
      </c>
      <c r="G88" s="11">
        <f t="shared" si="42"/>
        <v>-1</v>
      </c>
      <c r="H88" s="11" t="e">
        <f t="shared" si="42"/>
        <v>#DIV/0!</v>
      </c>
      <c r="I88" s="11" t="e">
        <f t="shared" si="42"/>
        <v>#DIV/0!</v>
      </c>
      <c r="J88" s="11" t="e">
        <f t="shared" si="42"/>
        <v>#DIV/0!</v>
      </c>
      <c r="K88" s="11" t="e">
        <f t="shared" si="42"/>
        <v>#DIV/0!</v>
      </c>
      <c r="L88" s="11" t="e">
        <f t="shared" si="42"/>
        <v>#DIV/0!</v>
      </c>
      <c r="M88" s="11" t="e">
        <f t="shared" si="42"/>
        <v>#DIV/0!</v>
      </c>
      <c r="N88" s="11" t="e">
        <f t="shared" si="42"/>
        <v>#DIV/0!</v>
      </c>
      <c r="O88" s="11" t="e">
        <f t="shared" si="42"/>
        <v>#DIV/0!</v>
      </c>
    </row>
    <row r="89" spans="2:15" x14ac:dyDescent="0.25">
      <c r="B89" s="163" t="s">
        <v>22</v>
      </c>
      <c r="C89" s="279"/>
      <c r="D89" s="11">
        <f t="shared" si="42"/>
        <v>6.3613231552162031E-3</v>
      </c>
      <c r="E89" s="11">
        <f t="shared" si="42"/>
        <v>-1.2642225031606058E-3</v>
      </c>
      <c r="F89" s="11">
        <f t="shared" si="42"/>
        <v>-5.0632911392405333E-3</v>
      </c>
      <c r="G89" s="11">
        <f t="shared" si="42"/>
        <v>-1</v>
      </c>
      <c r="H89" s="11" t="e">
        <f t="shared" si="42"/>
        <v>#DIV/0!</v>
      </c>
      <c r="I89" s="11" t="e">
        <f t="shared" si="42"/>
        <v>#DIV/0!</v>
      </c>
      <c r="J89" s="11" t="e">
        <f t="shared" si="42"/>
        <v>#DIV/0!</v>
      </c>
      <c r="K89" s="11" t="e">
        <f t="shared" si="42"/>
        <v>#DIV/0!</v>
      </c>
      <c r="L89" s="11" t="e">
        <f t="shared" si="42"/>
        <v>#DIV/0!</v>
      </c>
      <c r="M89" s="11"/>
      <c r="N89" s="11"/>
      <c r="O89" s="11"/>
    </row>
    <row r="90" spans="2:15" x14ac:dyDescent="0.25">
      <c r="B90" s="143" t="s">
        <v>14</v>
      </c>
      <c r="C90" s="284"/>
      <c r="D90" s="284">
        <f t="shared" si="42"/>
        <v>1.9049473857184474E-3</v>
      </c>
      <c r="E90" s="284">
        <f t="shared" si="42"/>
        <v>2.1807534837385845E-3</v>
      </c>
      <c r="F90" s="284">
        <f t="shared" si="42"/>
        <v>6.3037561901069239E-4</v>
      </c>
      <c r="G90" s="284">
        <f t="shared" si="42"/>
        <v>-1</v>
      </c>
      <c r="H90" s="284" t="e">
        <f t="shared" si="42"/>
        <v>#DIV/0!</v>
      </c>
      <c r="I90" s="284" t="e">
        <f t="shared" si="42"/>
        <v>#DIV/0!</v>
      </c>
      <c r="J90" s="284" t="e">
        <f t="shared" si="42"/>
        <v>#DIV/0!</v>
      </c>
      <c r="K90" s="284" t="e">
        <f t="shared" si="42"/>
        <v>#DIV/0!</v>
      </c>
      <c r="L90" s="284" t="e">
        <f t="shared" si="42"/>
        <v>#DIV/0!</v>
      </c>
      <c r="M90" s="284" t="e">
        <f>+M15/L15-1</f>
        <v>#DIV/0!</v>
      </c>
      <c r="N90" s="284" t="e">
        <f>+N15/M15-1</f>
        <v>#DIV/0!</v>
      </c>
      <c r="O90" s="284" t="e">
        <f>+O15/N15-1</f>
        <v>#DIV/0!</v>
      </c>
    </row>
    <row r="91" spans="2:15" x14ac:dyDescent="0.25"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</row>
    <row r="92" spans="2:15" x14ac:dyDescent="0.25"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</row>
    <row r="93" spans="2:15" x14ac:dyDescent="0.25">
      <c r="B93" s="322" t="s">
        <v>127</v>
      </c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</row>
    <row r="94" spans="2:15" x14ac:dyDescent="0.25">
      <c r="B94" s="16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</row>
    <row r="95" spans="2:15" x14ac:dyDescent="0.25">
      <c r="B95" s="150" t="s">
        <v>44</v>
      </c>
      <c r="C95" s="277" t="s">
        <v>45</v>
      </c>
      <c r="D95" s="277" t="s">
        <v>46</v>
      </c>
      <c r="E95" s="277" t="s">
        <v>47</v>
      </c>
      <c r="F95" s="277" t="s">
        <v>48</v>
      </c>
      <c r="G95" s="277" t="s">
        <v>49</v>
      </c>
      <c r="H95" s="277" t="s">
        <v>50</v>
      </c>
      <c r="I95" s="277" t="s">
        <v>51</v>
      </c>
      <c r="J95" s="277" t="s">
        <v>52</v>
      </c>
      <c r="K95" s="277" t="s">
        <v>53</v>
      </c>
      <c r="L95" s="277" t="s">
        <v>54</v>
      </c>
      <c r="M95" s="277" t="s">
        <v>55</v>
      </c>
      <c r="N95" s="277" t="s">
        <v>56</v>
      </c>
      <c r="O95" s="313" t="s">
        <v>15</v>
      </c>
    </row>
    <row r="96" spans="2:15" x14ac:dyDescent="0.25">
      <c r="B96" s="163" t="s">
        <v>17</v>
      </c>
      <c r="C96" s="279"/>
      <c r="D96" s="11">
        <f t="shared" ref="D96:N98" si="43">+D20/C20-1</f>
        <v>6.8080706664944035E-2</v>
      </c>
      <c r="E96" s="11">
        <f t="shared" si="43"/>
        <v>3.1202872040705376E-3</v>
      </c>
      <c r="F96" s="11">
        <f t="shared" si="43"/>
        <v>-0.21514057204576231</v>
      </c>
      <c r="G96" s="11">
        <f t="shared" si="43"/>
        <v>-1</v>
      </c>
      <c r="H96" s="11" t="e">
        <f t="shared" si="43"/>
        <v>#DIV/0!</v>
      </c>
      <c r="I96" s="11" t="e">
        <f t="shared" si="43"/>
        <v>#DIV/0!</v>
      </c>
      <c r="J96" s="11" t="e">
        <f t="shared" si="43"/>
        <v>#DIV/0!</v>
      </c>
      <c r="K96" s="11" t="e">
        <f t="shared" si="43"/>
        <v>#DIV/0!</v>
      </c>
      <c r="L96" s="11" t="e">
        <f t="shared" si="43"/>
        <v>#DIV/0!</v>
      </c>
      <c r="M96" s="11" t="e">
        <f t="shared" si="43"/>
        <v>#DIV/0!</v>
      </c>
      <c r="N96" s="11" t="e">
        <f t="shared" si="43"/>
        <v>#DIV/0!</v>
      </c>
      <c r="O96" s="11"/>
    </row>
    <row r="97" spans="2:15" x14ac:dyDescent="0.25">
      <c r="B97" s="163" t="s">
        <v>18</v>
      </c>
      <c r="C97" s="279"/>
      <c r="D97" s="11">
        <f t="shared" si="43"/>
        <v>8.133139878976503E-2</v>
      </c>
      <c r="E97" s="11">
        <f t="shared" si="43"/>
        <v>9.1070660286969307E-3</v>
      </c>
      <c r="F97" s="11">
        <f t="shared" si="43"/>
        <v>-0.17208045586049037</v>
      </c>
      <c r="G97" s="11">
        <f t="shared" si="43"/>
        <v>-1</v>
      </c>
      <c r="H97" s="11" t="e">
        <f t="shared" si="43"/>
        <v>#DIV/0!</v>
      </c>
      <c r="I97" s="11" t="e">
        <f t="shared" si="43"/>
        <v>#DIV/0!</v>
      </c>
      <c r="J97" s="11" t="e">
        <f t="shared" si="43"/>
        <v>#DIV/0!</v>
      </c>
      <c r="K97" s="11" t="e">
        <f t="shared" si="43"/>
        <v>#DIV/0!</v>
      </c>
      <c r="L97" s="11" t="e">
        <f t="shared" si="43"/>
        <v>#DIV/0!</v>
      </c>
      <c r="M97" s="11" t="e">
        <f t="shared" si="43"/>
        <v>#DIV/0!</v>
      </c>
      <c r="N97" s="11" t="e">
        <f t="shared" si="43"/>
        <v>#DIV/0!</v>
      </c>
      <c r="O97" s="11"/>
    </row>
    <row r="98" spans="2:15" x14ac:dyDescent="0.25">
      <c r="B98" s="163" t="s">
        <v>19</v>
      </c>
      <c r="C98" s="279"/>
      <c r="D98" s="11">
        <f t="shared" si="43"/>
        <v>4.603486985088745E-2</v>
      </c>
      <c r="E98" s="11">
        <f t="shared" si="43"/>
        <v>-7.2918002192878473E-2</v>
      </c>
      <c r="F98" s="11">
        <f t="shared" si="43"/>
        <v>-1.9542588882311973E-2</v>
      </c>
      <c r="G98" s="11">
        <f t="shared" si="43"/>
        <v>-1</v>
      </c>
      <c r="H98" s="11" t="e">
        <f t="shared" si="43"/>
        <v>#DIV/0!</v>
      </c>
      <c r="I98" s="11" t="e">
        <f t="shared" si="43"/>
        <v>#DIV/0!</v>
      </c>
      <c r="J98" s="11" t="e">
        <f t="shared" si="43"/>
        <v>#DIV/0!</v>
      </c>
      <c r="K98" s="11" t="e">
        <f t="shared" si="43"/>
        <v>#DIV/0!</v>
      </c>
      <c r="L98" s="11" t="e">
        <f t="shared" si="43"/>
        <v>#DIV/0!</v>
      </c>
      <c r="M98" s="11" t="e">
        <f t="shared" si="43"/>
        <v>#DIV/0!</v>
      </c>
      <c r="N98" s="11" t="e">
        <f t="shared" si="43"/>
        <v>#DIV/0!</v>
      </c>
      <c r="O98" s="11"/>
    </row>
    <row r="99" spans="2:15" x14ac:dyDescent="0.25">
      <c r="B99" s="163" t="s">
        <v>91</v>
      </c>
      <c r="C99" s="279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</row>
    <row r="100" spans="2:15" x14ac:dyDescent="0.25">
      <c r="B100" s="163" t="s">
        <v>21</v>
      </c>
      <c r="C100" s="279"/>
      <c r="D100" s="11">
        <f t="shared" ref="D100:N102" si="44">+D24/C24-1</f>
        <v>-6.6159898921951621E-2</v>
      </c>
      <c r="E100" s="11">
        <f t="shared" si="44"/>
        <v>4.6845306045182333E-2</v>
      </c>
      <c r="F100" s="11">
        <f t="shared" si="44"/>
        <v>-1.3873618362572393E-2</v>
      </c>
      <c r="G100" s="11">
        <f t="shared" si="44"/>
        <v>-1</v>
      </c>
      <c r="H100" s="11" t="e">
        <f t="shared" si="44"/>
        <v>#DIV/0!</v>
      </c>
      <c r="I100" s="11" t="e">
        <f t="shared" si="44"/>
        <v>#DIV/0!</v>
      </c>
      <c r="J100" s="11" t="e">
        <f t="shared" si="44"/>
        <v>#DIV/0!</v>
      </c>
      <c r="K100" s="11" t="e">
        <f t="shared" si="44"/>
        <v>#DIV/0!</v>
      </c>
      <c r="L100" s="11" t="e">
        <f t="shared" si="44"/>
        <v>#DIV/0!</v>
      </c>
      <c r="M100" s="11" t="e">
        <f t="shared" si="44"/>
        <v>#DIV/0!</v>
      </c>
      <c r="N100" s="11" t="e">
        <f t="shared" si="44"/>
        <v>#DIV/0!</v>
      </c>
      <c r="O100" s="11"/>
    </row>
    <row r="101" spans="2:15" x14ac:dyDescent="0.25">
      <c r="B101" s="163" t="s">
        <v>22</v>
      </c>
      <c r="C101" s="279"/>
      <c r="D101" s="11">
        <f t="shared" si="44"/>
        <v>1.838955151384325E-2</v>
      </c>
      <c r="E101" s="11">
        <f t="shared" si="44"/>
        <v>1.6682794781486265E-3</v>
      </c>
      <c r="F101" s="11">
        <f t="shared" si="44"/>
        <v>-7.7987558475061447E-2</v>
      </c>
      <c r="G101" s="11">
        <f t="shared" si="44"/>
        <v>-1</v>
      </c>
      <c r="H101" s="11" t="e">
        <f t="shared" si="44"/>
        <v>#DIV/0!</v>
      </c>
      <c r="I101" s="11" t="e">
        <f t="shared" si="44"/>
        <v>#DIV/0!</v>
      </c>
      <c r="J101" s="11" t="e">
        <f t="shared" si="44"/>
        <v>#DIV/0!</v>
      </c>
      <c r="K101" s="11" t="e">
        <f t="shared" si="44"/>
        <v>#DIV/0!</v>
      </c>
      <c r="L101" s="11" t="e">
        <f t="shared" si="44"/>
        <v>#DIV/0!</v>
      </c>
      <c r="M101" s="11" t="e">
        <f t="shared" si="44"/>
        <v>#DIV/0!</v>
      </c>
      <c r="N101" s="11"/>
      <c r="O101" s="11"/>
    </row>
    <row r="102" spans="2:15" x14ac:dyDescent="0.25">
      <c r="B102" s="143" t="s">
        <v>14</v>
      </c>
      <c r="C102" s="315"/>
      <c r="D102" s="295">
        <f t="shared" si="44"/>
        <v>5.4083046147594072E-2</v>
      </c>
      <c r="E102" s="295">
        <f t="shared" si="44"/>
        <v>-1.6239246650544548E-3</v>
      </c>
      <c r="F102" s="295">
        <f t="shared" si="44"/>
        <v>-0.16124626073726611</v>
      </c>
      <c r="G102" s="295">
        <f t="shared" si="44"/>
        <v>-1</v>
      </c>
      <c r="H102" s="295" t="e">
        <f t="shared" si="44"/>
        <v>#DIV/0!</v>
      </c>
      <c r="I102" s="295" t="e">
        <f t="shared" si="44"/>
        <v>#DIV/0!</v>
      </c>
      <c r="J102" s="295" t="e">
        <f t="shared" si="44"/>
        <v>#DIV/0!</v>
      </c>
      <c r="K102" s="295" t="e">
        <f t="shared" si="44"/>
        <v>#DIV/0!</v>
      </c>
      <c r="L102" s="295" t="e">
        <f t="shared" si="44"/>
        <v>#DIV/0!</v>
      </c>
      <c r="M102" s="295" t="e">
        <f t="shared" si="44"/>
        <v>#DIV/0!</v>
      </c>
      <c r="N102" s="295" t="e">
        <f>+N26/M26-1</f>
        <v>#DIV/0!</v>
      </c>
      <c r="O102" s="295"/>
    </row>
    <row r="103" spans="2:15" x14ac:dyDescent="0.25"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</row>
    <row r="104" spans="2:15" x14ac:dyDescent="0.25"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</row>
    <row r="105" spans="2:15" x14ac:dyDescent="0.25">
      <c r="B105" s="322" t="s">
        <v>128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</row>
    <row r="106" spans="2:15" x14ac:dyDescent="0.25">
      <c r="B106" s="16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</row>
    <row r="107" spans="2:15" x14ac:dyDescent="0.25">
      <c r="B107" s="150" t="s">
        <v>44</v>
      </c>
      <c r="C107" s="277" t="s">
        <v>45</v>
      </c>
      <c r="D107" s="277" t="s">
        <v>46</v>
      </c>
      <c r="E107" s="277" t="s">
        <v>47</v>
      </c>
      <c r="F107" s="277" t="s">
        <v>48</v>
      </c>
      <c r="G107" s="277" t="s">
        <v>49</v>
      </c>
      <c r="H107" s="277" t="s">
        <v>50</v>
      </c>
      <c r="I107" s="277" t="s">
        <v>51</v>
      </c>
      <c r="J107" s="277" t="s">
        <v>52</v>
      </c>
      <c r="K107" s="277" t="s">
        <v>53</v>
      </c>
      <c r="L107" s="277" t="s">
        <v>54</v>
      </c>
      <c r="M107" s="277" t="s">
        <v>55</v>
      </c>
      <c r="N107" s="277" t="s">
        <v>56</v>
      </c>
      <c r="O107" s="313" t="s">
        <v>15</v>
      </c>
    </row>
    <row r="108" spans="2:15" x14ac:dyDescent="0.25">
      <c r="B108" s="163" t="s">
        <v>17</v>
      </c>
      <c r="C108" s="279"/>
      <c r="D108" s="11">
        <f>+D54/C54-1</f>
        <v>1.7843747915611496E-2</v>
      </c>
      <c r="E108" s="11">
        <f t="shared" ref="E108:N110" si="45">+E54/D54-1</f>
        <v>8.632035782464742E-3</v>
      </c>
      <c r="F108" s="11">
        <f t="shared" si="45"/>
        <v>-1.3910595478933252E-2</v>
      </c>
      <c r="G108" s="11" t="e">
        <f t="shared" si="45"/>
        <v>#DIV/0!</v>
      </c>
      <c r="H108" s="11" t="e">
        <f t="shared" si="45"/>
        <v>#DIV/0!</v>
      </c>
      <c r="I108" s="11" t="e">
        <f t="shared" si="45"/>
        <v>#DIV/0!</v>
      </c>
      <c r="J108" s="11" t="e">
        <f t="shared" si="45"/>
        <v>#DIV/0!</v>
      </c>
      <c r="K108" s="11" t="e">
        <f t="shared" si="45"/>
        <v>#DIV/0!</v>
      </c>
      <c r="L108" s="11" t="e">
        <f t="shared" si="45"/>
        <v>#DIV/0!</v>
      </c>
      <c r="M108" s="11" t="e">
        <f t="shared" si="45"/>
        <v>#DIV/0!</v>
      </c>
      <c r="N108" s="11" t="e">
        <f t="shared" si="45"/>
        <v>#DIV/0!</v>
      </c>
      <c r="O108" s="90"/>
    </row>
    <row r="109" spans="2:15" x14ac:dyDescent="0.25">
      <c r="B109" s="163" t="s">
        <v>18</v>
      </c>
      <c r="C109" s="279"/>
      <c r="D109" s="11">
        <f>+D55/C55-1</f>
        <v>7.1651416168609927E-3</v>
      </c>
      <c r="E109" s="11">
        <f t="shared" si="45"/>
        <v>1.213829595880811E-2</v>
      </c>
      <c r="F109" s="11">
        <f t="shared" si="45"/>
        <v>5.9640194605443675E-3</v>
      </c>
      <c r="G109" s="11" t="e">
        <f t="shared" si="45"/>
        <v>#DIV/0!</v>
      </c>
      <c r="H109" s="11" t="e">
        <f t="shared" si="45"/>
        <v>#DIV/0!</v>
      </c>
      <c r="I109" s="11" t="e">
        <f t="shared" si="45"/>
        <v>#DIV/0!</v>
      </c>
      <c r="J109" s="11" t="e">
        <f t="shared" si="45"/>
        <v>#DIV/0!</v>
      </c>
      <c r="K109" s="11" t="e">
        <f t="shared" si="45"/>
        <v>#DIV/0!</v>
      </c>
      <c r="L109" s="11" t="e">
        <f t="shared" si="45"/>
        <v>#DIV/0!</v>
      </c>
      <c r="M109" s="11" t="e">
        <f t="shared" si="45"/>
        <v>#DIV/0!</v>
      </c>
      <c r="N109" s="11" t="e">
        <f t="shared" si="45"/>
        <v>#DIV/0!</v>
      </c>
      <c r="O109" s="90"/>
    </row>
    <row r="110" spans="2:15" x14ac:dyDescent="0.25">
      <c r="B110" s="163" t="s">
        <v>19</v>
      </c>
      <c r="C110" s="279"/>
      <c r="D110" s="11">
        <f>+D56/C56-1</f>
        <v>-1.1248149277011121E-3</v>
      </c>
      <c r="E110" s="11">
        <f t="shared" si="45"/>
        <v>2.4304067260734863E-2</v>
      </c>
      <c r="F110" s="11">
        <f t="shared" si="45"/>
        <v>7.0306457566335911E-3</v>
      </c>
      <c r="G110" s="11" t="e">
        <f t="shared" si="45"/>
        <v>#DIV/0!</v>
      </c>
      <c r="H110" s="11" t="e">
        <f t="shared" si="45"/>
        <v>#DIV/0!</v>
      </c>
      <c r="I110" s="11" t="e">
        <f t="shared" si="45"/>
        <v>#DIV/0!</v>
      </c>
      <c r="J110" s="11" t="e">
        <f t="shared" si="45"/>
        <v>#DIV/0!</v>
      </c>
      <c r="K110" s="11" t="e">
        <f t="shared" si="45"/>
        <v>#DIV/0!</v>
      </c>
      <c r="L110" s="11" t="e">
        <f t="shared" si="45"/>
        <v>#DIV/0!</v>
      </c>
      <c r="M110" s="11" t="e">
        <f t="shared" si="45"/>
        <v>#DIV/0!</v>
      </c>
      <c r="N110" s="11" t="e">
        <f t="shared" si="45"/>
        <v>#DIV/0!</v>
      </c>
      <c r="O110" s="90"/>
    </row>
    <row r="111" spans="2:15" x14ac:dyDescent="0.25">
      <c r="B111" s="163" t="s">
        <v>20</v>
      </c>
      <c r="C111" s="279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90"/>
    </row>
    <row r="112" spans="2:15" x14ac:dyDescent="0.25">
      <c r="B112" s="163" t="s">
        <v>21</v>
      </c>
      <c r="C112" s="279"/>
      <c r="D112" s="11">
        <f t="shared" ref="D112:N114" si="46">+D58/C58-1</f>
        <v>6.5332089758380896E-3</v>
      </c>
      <c r="E112" s="11">
        <f t="shared" si="46"/>
        <v>1.1363772760147661E-2</v>
      </c>
      <c r="F112" s="11">
        <f t="shared" si="46"/>
        <v>7.4906125450571182E-3</v>
      </c>
      <c r="G112" s="11" t="e">
        <f t="shared" si="46"/>
        <v>#DIV/0!</v>
      </c>
      <c r="H112" s="11" t="e">
        <f t="shared" si="46"/>
        <v>#DIV/0!</v>
      </c>
      <c r="I112" s="11" t="e">
        <f t="shared" si="46"/>
        <v>#DIV/0!</v>
      </c>
      <c r="J112" s="11" t="e">
        <f t="shared" si="46"/>
        <v>#DIV/0!</v>
      </c>
      <c r="K112" s="11" t="e">
        <f t="shared" si="46"/>
        <v>#DIV/0!</v>
      </c>
      <c r="L112" s="11" t="e">
        <f t="shared" si="46"/>
        <v>#DIV/0!</v>
      </c>
      <c r="M112" s="11" t="e">
        <f t="shared" si="46"/>
        <v>#DIV/0!</v>
      </c>
      <c r="N112" s="11" t="e">
        <f t="shared" si="46"/>
        <v>#DIV/0!</v>
      </c>
      <c r="O112" s="90"/>
    </row>
    <row r="113" spans="2:15" x14ac:dyDescent="0.25">
      <c r="B113" s="163" t="s">
        <v>22</v>
      </c>
      <c r="C113" s="279"/>
      <c r="D113" s="11">
        <f t="shared" si="46"/>
        <v>8.7225864008237952E-3</v>
      </c>
      <c r="E113" s="11">
        <f t="shared" si="46"/>
        <v>0.1628364256414101</v>
      </c>
      <c r="F113" s="11">
        <f t="shared" si="46"/>
        <v>-0.12542276324302204</v>
      </c>
      <c r="G113" s="11" t="e">
        <f t="shared" si="46"/>
        <v>#DIV/0!</v>
      </c>
      <c r="H113" s="11" t="e">
        <f t="shared" si="46"/>
        <v>#DIV/0!</v>
      </c>
      <c r="I113" s="11" t="e">
        <f t="shared" si="46"/>
        <v>#DIV/0!</v>
      </c>
      <c r="J113" s="11" t="e">
        <f t="shared" si="46"/>
        <v>#DIV/0!</v>
      </c>
      <c r="K113" s="11" t="e">
        <f t="shared" si="46"/>
        <v>#DIV/0!</v>
      </c>
      <c r="L113" s="11" t="e">
        <f t="shared" si="46"/>
        <v>#DIV/0!</v>
      </c>
      <c r="M113" s="11" t="e">
        <f t="shared" si="46"/>
        <v>#DIV/0!</v>
      </c>
      <c r="N113" s="11"/>
      <c r="O113" s="90"/>
    </row>
    <row r="114" spans="2:15" x14ac:dyDescent="0.25">
      <c r="B114" s="143" t="s">
        <v>14</v>
      </c>
      <c r="C114" s="315"/>
      <c r="D114" s="295">
        <f>+D60/C60-1</f>
        <v>1.0962795312729146E-2</v>
      </c>
      <c r="E114" s="295">
        <f t="shared" si="46"/>
        <v>1.8874741611336843E-2</v>
      </c>
      <c r="F114" s="295">
        <f t="shared" si="46"/>
        <v>-3.1270823007777393E-3</v>
      </c>
      <c r="G114" s="295" t="e">
        <f t="shared" si="46"/>
        <v>#DIV/0!</v>
      </c>
      <c r="H114" s="295" t="e">
        <f t="shared" si="46"/>
        <v>#DIV/0!</v>
      </c>
      <c r="I114" s="295" t="e">
        <f t="shared" si="46"/>
        <v>#DIV/0!</v>
      </c>
      <c r="J114" s="295" t="e">
        <f t="shared" si="46"/>
        <v>#DIV/0!</v>
      </c>
      <c r="K114" s="295" t="e">
        <f t="shared" si="46"/>
        <v>#DIV/0!</v>
      </c>
      <c r="L114" s="295" t="e">
        <f t="shared" si="46"/>
        <v>#DIV/0!</v>
      </c>
      <c r="M114" s="295" t="e">
        <f t="shared" si="46"/>
        <v>#DIV/0!</v>
      </c>
      <c r="N114" s="295" t="e">
        <f t="shared" si="46"/>
        <v>#DIV/0!</v>
      </c>
      <c r="O114" s="316"/>
    </row>
  </sheetData>
  <conditionalFormatting sqref="C173:N65531 C1:N115">
    <cfRule type="containsText" dxfId="74" priority="23" operator="containsText" text="*">
      <formula>NOT(ISERROR(SEARCH("*",C1)))</formula>
    </cfRule>
    <cfRule type="containsText" priority="24" operator="containsText" text="*">
      <formula>NOT(ISERROR(SEARCH("*",C1)))</formula>
    </cfRule>
  </conditionalFormatting>
  <conditionalFormatting sqref="C173:I65531 C15:I19 C38:I42 C43:N48 J15:N15 D26:N26 J38:N38 D27:I31 J28:N28 C1:I8 C49:I115 C21:C31 C32:N37 C9:N14 D27:K27 C20:N25">
    <cfRule type="containsText" dxfId="73" priority="22" operator="containsText" text="*">
      <formula>NOT(ISERROR(SEARCH("*",C1)))</formula>
    </cfRule>
  </conditionalFormatting>
  <conditionalFormatting sqref="C173:N65531">
    <cfRule type="containsText" dxfId="72" priority="20" operator="containsText" text="*">
      <formula>NOT(ISERROR(SEARCH("*",C173)))</formula>
    </cfRule>
    <cfRule type="containsText" priority="21" operator="containsText" text="*">
      <formula>NOT(ISERROR(SEARCH("*",C173)))</formula>
    </cfRule>
  </conditionalFormatting>
  <conditionalFormatting sqref="C173:I65531 C15:I19 C38:I42 C43:N48 J15:N15 D26:N26 J38:N38 D27:I31 J28:N28 C21:C31 C32:N37 C9:N14 D27:K27 C20:N25">
    <cfRule type="containsText" dxfId="71" priority="19" operator="containsText" text="*">
      <formula>NOT(ISERROR(SEARCH("*",C9)))</formula>
    </cfRule>
  </conditionalFormatting>
  <conditionalFormatting sqref="C173:N65531">
    <cfRule type="containsText" dxfId="70" priority="17" operator="containsText" text="*">
      <formula>NOT(ISERROR(SEARCH("*",C173)))</formula>
    </cfRule>
    <cfRule type="containsText" priority="18" operator="containsText" text="*">
      <formula>NOT(ISERROR(SEARCH("*",C173)))</formula>
    </cfRule>
  </conditionalFormatting>
  <conditionalFormatting sqref="C173:I65531 C15:I19 C38:I42 C43:N48 J15:N15 D26:N26 J38:N38 D27:I31 J28:N28 C21:C31 C32:N37 C9:N14 D27:K27 C20:N25">
    <cfRule type="containsText" dxfId="69" priority="16" operator="containsText" text="*">
      <formula>NOT(ISERROR(SEARCH("*",C9)))</formula>
    </cfRule>
  </conditionalFormatting>
  <conditionalFormatting sqref="C173:N65531">
    <cfRule type="containsText" dxfId="68" priority="14" operator="containsText" text="*">
      <formula>NOT(ISERROR(SEARCH("*",C173)))</formula>
    </cfRule>
    <cfRule type="containsText" priority="15" operator="containsText" text="*">
      <formula>NOT(ISERROR(SEARCH("*",C173)))</formula>
    </cfRule>
  </conditionalFormatting>
  <conditionalFormatting sqref="C173:I65531 C15:I19 C38:I42 C43:N48 J15:N15 D26:N26 J38:N38 D27:I31 J28:N28 C21:C31 C32:N37 C9:N14 D27:K27 C20:N25">
    <cfRule type="containsText" dxfId="67" priority="13" operator="containsText" text="*">
      <formula>NOT(ISERROR(SEARCH("*",C9)))</formula>
    </cfRule>
  </conditionalFormatting>
  <conditionalFormatting sqref="C173:N65531">
    <cfRule type="containsText" dxfId="66" priority="11" operator="containsText" text="*">
      <formula>NOT(ISERROR(SEARCH("*",C173)))</formula>
    </cfRule>
    <cfRule type="containsText" priority="12" operator="containsText" text="*">
      <formula>NOT(ISERROR(SEARCH("*",C173)))</formula>
    </cfRule>
  </conditionalFormatting>
  <conditionalFormatting sqref="C173:I65531 C15:I19 C38:I42 C43:N48 J15:N15 D26:N26 J38:N38 D27:I31 J28:N28 C21:C31 C32:N37 C9:N14 D27:K27 C20:N25">
    <cfRule type="containsText" dxfId="65" priority="10" operator="containsText" text="*">
      <formula>NOT(ISERROR(SEARCH("*",C9)))</formula>
    </cfRule>
  </conditionalFormatting>
  <conditionalFormatting sqref="C173:N65531">
    <cfRule type="containsText" dxfId="64" priority="8" operator="containsText" text="*">
      <formula>NOT(ISERROR(SEARCH("*",C173)))</formula>
    </cfRule>
    <cfRule type="containsText" priority="9" operator="containsText" text="*">
      <formula>NOT(ISERROR(SEARCH("*",C173)))</formula>
    </cfRule>
  </conditionalFormatting>
  <conditionalFormatting sqref="C173:I65531 C15:I19 C38:I42 C43:N48 J15:N15 D26:N26 J38:N38 D27:I31 J28:N28 C21:C31 C32:N37 C9:N14 D27:K27 C20:N25">
    <cfRule type="containsText" dxfId="63" priority="7" operator="containsText" text="*">
      <formula>NOT(ISERROR(SEARCH("*",C9)))</formula>
    </cfRule>
  </conditionalFormatting>
  <conditionalFormatting sqref="C173:N65531">
    <cfRule type="containsText" dxfId="62" priority="5" operator="containsText" text="*">
      <formula>NOT(ISERROR(SEARCH("*",C173)))</formula>
    </cfRule>
    <cfRule type="containsText" priority="6" operator="containsText" text="*">
      <formula>NOT(ISERROR(SEARCH("*",C173)))</formula>
    </cfRule>
  </conditionalFormatting>
  <conditionalFormatting sqref="C173:I65531 C15:I19 C38:I42 C43:N48 J15:N15 D26:N26 J38:N38 D27:I31 J28:N28 C21:C31 C32:N37 C9:N14 D27:K27 C20:N25">
    <cfRule type="containsText" dxfId="61" priority="4" operator="containsText" text="*">
      <formula>NOT(ISERROR(SEARCH("*",C9)))</formula>
    </cfRule>
  </conditionalFormatting>
  <conditionalFormatting sqref="C173:N65531">
    <cfRule type="containsText" dxfId="60" priority="2" operator="containsText" text="*">
      <formula>NOT(ISERROR(SEARCH("*",C173)))</formula>
    </cfRule>
    <cfRule type="containsText" priority="3" operator="containsText" text="*">
      <formula>NOT(ISERROR(SEARCH("*",C173)))</formula>
    </cfRule>
  </conditionalFormatting>
  <conditionalFormatting sqref="C173:I65531 C15:I19 C38:I42 C43:N48 J15:N15 D26:N26 J38:N38 D27:I31 J28:N28 C21:C31 C32:N37 C9:N14 D27:K27 C20:N25">
    <cfRule type="containsText" dxfId="59" priority="1" operator="containsText" text="*">
      <formula>NOT(ISERROR(SEARCH("*",C9)))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BI103"/>
  <sheetViews>
    <sheetView showGridLines="0" topLeftCell="B4" zoomScale="70" zoomScaleNormal="70" workbookViewId="0">
      <selection activeCell="O26" sqref="O26"/>
    </sheetView>
  </sheetViews>
  <sheetFormatPr baseColWidth="10" defaultColWidth="11.42578125" defaultRowHeight="15.75" x14ac:dyDescent="0.25"/>
  <cols>
    <col min="1" max="1" width="3.7109375" style="1" customWidth="1"/>
    <col min="2" max="2" width="31.140625" style="1" customWidth="1"/>
    <col min="3" max="13" width="15.42578125" style="1" customWidth="1"/>
    <col min="14" max="14" width="16.140625" style="1" bestFit="1" customWidth="1"/>
    <col min="15" max="15" width="15.42578125" style="1" customWidth="1"/>
    <col min="16" max="16" width="3.85546875" style="1" customWidth="1"/>
    <col min="17" max="17" width="4.140625" style="1" customWidth="1"/>
    <col min="18" max="18" width="24.28515625" style="1" customWidth="1"/>
    <col min="19" max="19" width="13.7109375" style="1" bestFit="1" customWidth="1"/>
    <col min="20" max="21" width="14.140625" style="1" bestFit="1" customWidth="1"/>
    <col min="22" max="24" width="13.5703125" style="1" bestFit="1" customWidth="1"/>
    <col min="25" max="25" width="13.28515625" style="1" bestFit="1" customWidth="1"/>
    <col min="26" max="26" width="13.5703125" style="1" bestFit="1" customWidth="1"/>
    <col min="27" max="27" width="13.7109375" style="1" customWidth="1"/>
    <col min="28" max="28" width="13.42578125" style="1" bestFit="1" customWidth="1"/>
    <col min="29" max="29" width="16.140625" style="1" bestFit="1" customWidth="1"/>
    <col min="30" max="30" width="13.7109375" style="1" customWidth="1"/>
    <col min="31" max="31" width="15.28515625" style="1" bestFit="1" customWidth="1"/>
    <col min="32" max="32" width="13" style="1" bestFit="1" customWidth="1"/>
    <col min="33" max="35" width="11.42578125" style="1"/>
    <col min="36" max="36" width="22.42578125" style="1" customWidth="1"/>
    <col min="37" max="40" width="12" style="1" bestFit="1" customWidth="1"/>
    <col min="41" max="48" width="11.42578125" style="1"/>
    <col min="49" max="49" width="13.42578125" style="1" bestFit="1" customWidth="1"/>
    <col min="50" max="16384" width="11.42578125" style="1"/>
  </cols>
  <sheetData>
    <row r="1" spans="2:31" x14ac:dyDescent="0.25">
      <c r="B1" s="2" t="s">
        <v>93</v>
      </c>
      <c r="R1" s="2" t="s">
        <v>117</v>
      </c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</row>
    <row r="2" spans="2:31" x14ac:dyDescent="0.25">
      <c r="B2" s="344" t="s">
        <v>158</v>
      </c>
      <c r="C2" s="345"/>
      <c r="D2" s="345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R2" s="20" t="str">
        <f>+B2</f>
        <v>DELAPAZ (TOTAL SIN)</v>
      </c>
      <c r="S2" s="321"/>
      <c r="T2" s="3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3" spans="2:31" x14ac:dyDescent="0.25">
      <c r="B3" s="346" t="str">
        <f>+'TOTAL SETAR SIN'!B3</f>
        <v>CONSOLIDADO - con IVA</v>
      </c>
      <c r="C3" s="345"/>
      <c r="D3" s="345"/>
      <c r="E3" s="19"/>
      <c r="F3" s="19"/>
      <c r="G3" s="320"/>
      <c r="H3" s="19"/>
      <c r="I3" s="19"/>
      <c r="J3" s="19"/>
      <c r="K3" s="19"/>
      <c r="L3" s="19"/>
      <c r="M3" s="19"/>
      <c r="N3" s="19"/>
      <c r="O3" s="19"/>
      <c r="R3" s="326" t="str">
        <f>+'TOTAL SETAR SIN'!Q3</f>
        <v>CONSOLIDADO - sin IVA</v>
      </c>
      <c r="S3" s="321"/>
      <c r="T3" s="3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</row>
    <row r="4" spans="2:31" x14ac:dyDescent="0.25">
      <c r="B4" s="346" t="str">
        <f>+'TOTAL SETAR SIN'!B4</f>
        <v>ESTADÍSTICAS GESTIÓN 2025</v>
      </c>
      <c r="C4" s="345"/>
      <c r="D4" s="345"/>
      <c r="E4" s="19"/>
      <c r="F4" s="19"/>
      <c r="G4" s="320"/>
      <c r="H4" s="19"/>
      <c r="I4" s="19"/>
      <c r="J4" s="19"/>
      <c r="K4" s="19"/>
      <c r="L4" s="19"/>
      <c r="M4" s="19"/>
      <c r="N4" s="19"/>
      <c r="O4" s="19"/>
      <c r="R4" s="20" t="str">
        <f>+B4</f>
        <v>ESTADÍSTICAS GESTIÓN 2025</v>
      </c>
      <c r="S4" s="321"/>
      <c r="T4" s="3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</row>
    <row r="5" spans="2:31" x14ac:dyDescent="0.25">
      <c r="M5" s="22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</row>
    <row r="6" spans="2:31" x14ac:dyDescent="0.25">
      <c r="B6" s="2" t="s">
        <v>157</v>
      </c>
      <c r="K6" s="23"/>
      <c r="R6" s="18" t="str">
        <f>+B6</f>
        <v>NÚMERO DE CONSUMIDORES</v>
      </c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</row>
    <row r="7" spans="2:31" x14ac:dyDescent="0.25"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</row>
    <row r="8" spans="2:31" x14ac:dyDescent="0.25">
      <c r="B8" s="3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4" t="s">
        <v>8</v>
      </c>
      <c r="J8" s="4" t="s">
        <v>9</v>
      </c>
      <c r="K8" s="4" t="s">
        <v>10</v>
      </c>
      <c r="L8" s="4" t="s">
        <v>11</v>
      </c>
      <c r="M8" s="4" t="s">
        <v>12</v>
      </c>
      <c r="N8" s="4" t="s">
        <v>13</v>
      </c>
      <c r="O8" s="3" t="s">
        <v>14</v>
      </c>
      <c r="R8" s="3" t="s">
        <v>1</v>
      </c>
      <c r="S8" s="4" t="s">
        <v>2</v>
      </c>
      <c r="T8" s="4" t="s">
        <v>3</v>
      </c>
      <c r="U8" s="4" t="s">
        <v>4</v>
      </c>
      <c r="V8" s="4" t="s">
        <v>5</v>
      </c>
      <c r="W8" s="4" t="s">
        <v>6</v>
      </c>
      <c r="X8" s="4" t="s">
        <v>7</v>
      </c>
      <c r="Y8" s="4" t="s">
        <v>8</v>
      </c>
      <c r="Z8" s="4" t="s">
        <v>9</v>
      </c>
      <c r="AA8" s="4" t="s">
        <v>10</v>
      </c>
      <c r="AB8" s="4" t="s">
        <v>11</v>
      </c>
      <c r="AC8" s="4" t="s">
        <v>12</v>
      </c>
      <c r="AD8" s="24" t="s">
        <v>13</v>
      </c>
      <c r="AE8" s="101" t="s">
        <v>15</v>
      </c>
    </row>
    <row r="9" spans="2:31" x14ac:dyDescent="0.25">
      <c r="B9" s="16" t="s">
        <v>17</v>
      </c>
      <c r="C9" s="25">
        <f>+'DELAPAZ - Concesion'!C9+'DELAPAZ - Sistema Nuevo'!C10+'DELAPAZ - Aroma'!C10+'DELAPAZ- Larecaja'!C9</f>
        <v>912826</v>
      </c>
      <c r="D9" s="25">
        <f>+'DELAPAZ - Concesion'!D9+'DELAPAZ - Sistema Nuevo'!D10+'DELAPAZ - Aroma'!D10+'DELAPAZ- Larecaja'!D9</f>
        <v>914970</v>
      </c>
      <c r="E9" s="25">
        <f>+'DELAPAZ - Concesion'!E9+'DELAPAZ - Sistema Nuevo'!E10+'DELAPAZ - Aroma'!E10+'DELAPAZ- Larecaja'!E9</f>
        <v>916661</v>
      </c>
      <c r="F9" s="25">
        <f>+'DELAPAZ - Concesion'!F9+'DELAPAZ - Sistema Nuevo'!F10+'DELAPAZ - Aroma'!F10+'DELAPAZ- Larecaja'!F9</f>
        <v>917831</v>
      </c>
      <c r="G9" s="25">
        <f>+'DELAPAZ - Concesion'!G9+'DELAPAZ - Sistema Nuevo'!G10+'DELAPAZ - Aroma'!G10+'DELAPAZ- Larecaja'!G9</f>
        <v>0</v>
      </c>
      <c r="H9" s="25">
        <f>+'DELAPAZ - Concesion'!H9+'DELAPAZ - Sistema Nuevo'!H10+'DELAPAZ - Aroma'!H10+'DELAPAZ- Larecaja'!H9</f>
        <v>0</v>
      </c>
      <c r="I9" s="25">
        <f>+'DELAPAZ - Concesion'!I9+'DELAPAZ - Sistema Nuevo'!I10+'DELAPAZ - Aroma'!I10+'DELAPAZ- Larecaja'!I9</f>
        <v>0</v>
      </c>
      <c r="J9" s="25">
        <f>+'DELAPAZ - Concesion'!J9+'DELAPAZ - Sistema Nuevo'!J10+'DELAPAZ - Aroma'!J10+'DELAPAZ- Larecaja'!J9</f>
        <v>0</v>
      </c>
      <c r="K9" s="25">
        <f>+'DELAPAZ - Concesion'!K9+'DELAPAZ - Sistema Nuevo'!K10+'DELAPAZ - Aroma'!K10+'DELAPAZ- Larecaja'!K9</f>
        <v>0</v>
      </c>
      <c r="L9" s="25">
        <f>+'DELAPAZ - Concesion'!L9+'DELAPAZ - Sistema Nuevo'!L10+'DELAPAZ - Aroma'!L10+'DELAPAZ- Larecaja'!L9</f>
        <v>0</v>
      </c>
      <c r="M9" s="25">
        <f>+'DELAPAZ - Concesion'!M9+'DELAPAZ - Sistema Nuevo'!M10+'DELAPAZ - Aroma'!M10+'DELAPAZ- Larecaja'!M9</f>
        <v>0</v>
      </c>
      <c r="N9" s="25">
        <f>+'DELAPAZ - Concesion'!N9+'DELAPAZ - Sistema Nuevo'!N10+'DELAPAZ - Aroma'!N10+'DELAPAZ- Larecaja'!N9</f>
        <v>0</v>
      </c>
      <c r="O9" s="26">
        <f>+N9</f>
        <v>0</v>
      </c>
      <c r="R9" s="27" t="str">
        <f>+B9</f>
        <v>Residencial</v>
      </c>
      <c r="S9" s="28">
        <f>+C9</f>
        <v>912826</v>
      </c>
      <c r="T9" s="28">
        <f t="shared" ref="T9:AD13" si="0">+D9</f>
        <v>914970</v>
      </c>
      <c r="U9" s="28">
        <f t="shared" si="0"/>
        <v>916661</v>
      </c>
      <c r="V9" s="28">
        <f t="shared" si="0"/>
        <v>917831</v>
      </c>
      <c r="W9" s="28">
        <f t="shared" si="0"/>
        <v>0</v>
      </c>
      <c r="X9" s="28">
        <f t="shared" si="0"/>
        <v>0</v>
      </c>
      <c r="Y9" s="28">
        <f t="shared" si="0"/>
        <v>0</v>
      </c>
      <c r="Z9" s="28">
        <f t="shared" si="0"/>
        <v>0</v>
      </c>
      <c r="AA9" s="28">
        <f t="shared" si="0"/>
        <v>0</v>
      </c>
      <c r="AB9" s="28">
        <f t="shared" si="0"/>
        <v>0</v>
      </c>
      <c r="AC9" s="28">
        <f t="shared" si="0"/>
        <v>0</v>
      </c>
      <c r="AD9" s="28">
        <f t="shared" si="0"/>
        <v>0</v>
      </c>
      <c r="AE9" s="29">
        <f>+AD9</f>
        <v>0</v>
      </c>
    </row>
    <row r="10" spans="2:31" x14ac:dyDescent="0.25">
      <c r="B10" s="16" t="s">
        <v>18</v>
      </c>
      <c r="C10" s="25">
        <f>+'DELAPAZ - Concesion'!C10+'DELAPAZ - Sistema Nuevo'!C11+'DELAPAZ - Aroma'!C11+'DELAPAZ- Larecaja'!C10</f>
        <v>84152</v>
      </c>
      <c r="D10" s="25">
        <f>+'DELAPAZ - Concesion'!D10+'DELAPAZ - Sistema Nuevo'!D11+'DELAPAZ - Aroma'!D11+'DELAPAZ- Larecaja'!D10</f>
        <v>84303</v>
      </c>
      <c r="E10" s="25">
        <f>+'DELAPAZ - Concesion'!E10+'DELAPAZ - Sistema Nuevo'!E11+'DELAPAZ - Aroma'!E11+'DELAPAZ- Larecaja'!E10</f>
        <v>84449</v>
      </c>
      <c r="F10" s="25">
        <f>+'DELAPAZ - Concesion'!F10+'DELAPAZ - Sistema Nuevo'!F11+'DELAPAZ - Aroma'!F11+'DELAPAZ- Larecaja'!F10</f>
        <v>84612</v>
      </c>
      <c r="G10" s="25">
        <f>+'DELAPAZ - Concesion'!G10+'DELAPAZ - Sistema Nuevo'!G11+'DELAPAZ - Aroma'!G11+'DELAPAZ- Larecaja'!G10</f>
        <v>0</v>
      </c>
      <c r="H10" s="25">
        <f>+'DELAPAZ - Concesion'!H10+'DELAPAZ - Sistema Nuevo'!H11+'DELAPAZ - Aroma'!H11+'DELAPAZ- Larecaja'!H10</f>
        <v>0</v>
      </c>
      <c r="I10" s="25">
        <f>+'DELAPAZ - Concesion'!I10+'DELAPAZ - Sistema Nuevo'!I11+'DELAPAZ - Aroma'!I11+'DELAPAZ- Larecaja'!I10</f>
        <v>0</v>
      </c>
      <c r="J10" s="25">
        <f>+'DELAPAZ - Concesion'!J10+'DELAPAZ - Sistema Nuevo'!J11+'DELAPAZ - Aroma'!J11+'DELAPAZ- Larecaja'!J10</f>
        <v>0</v>
      </c>
      <c r="K10" s="25">
        <f>+'DELAPAZ - Concesion'!K10+'DELAPAZ - Sistema Nuevo'!K11+'DELAPAZ - Aroma'!K11+'DELAPAZ- Larecaja'!K10</f>
        <v>0</v>
      </c>
      <c r="L10" s="25">
        <f>+'DELAPAZ - Concesion'!L10+'DELAPAZ - Sistema Nuevo'!L11+'DELAPAZ - Aroma'!L11+'DELAPAZ- Larecaja'!L10</f>
        <v>0</v>
      </c>
      <c r="M10" s="25">
        <f>+'DELAPAZ - Concesion'!M10+'DELAPAZ - Sistema Nuevo'!M11+'DELAPAZ - Aroma'!M11+'DELAPAZ- Larecaja'!M10</f>
        <v>0</v>
      </c>
      <c r="N10" s="25">
        <f>+'DELAPAZ - Concesion'!N10+'DELAPAZ - Sistema Nuevo'!N11+'DELAPAZ - Aroma'!N11+'DELAPAZ- Larecaja'!N10</f>
        <v>0</v>
      </c>
      <c r="O10" s="26">
        <f t="shared" ref="O10:O14" si="1">+N10</f>
        <v>0</v>
      </c>
      <c r="R10" s="27" t="str">
        <f t="shared" ref="R10:S14" si="2">+B10</f>
        <v>General</v>
      </c>
      <c r="S10" s="28">
        <f t="shared" si="2"/>
        <v>84152</v>
      </c>
      <c r="T10" s="28">
        <f t="shared" si="0"/>
        <v>84303</v>
      </c>
      <c r="U10" s="28">
        <f t="shared" si="0"/>
        <v>84449</v>
      </c>
      <c r="V10" s="28">
        <f t="shared" si="0"/>
        <v>84612</v>
      </c>
      <c r="W10" s="28">
        <f t="shared" si="0"/>
        <v>0</v>
      </c>
      <c r="X10" s="28">
        <f t="shared" si="0"/>
        <v>0</v>
      </c>
      <c r="Y10" s="28">
        <f t="shared" si="0"/>
        <v>0</v>
      </c>
      <c r="Z10" s="28">
        <f t="shared" si="0"/>
        <v>0</v>
      </c>
      <c r="AA10" s="28">
        <f t="shared" si="0"/>
        <v>0</v>
      </c>
      <c r="AB10" s="28">
        <f t="shared" si="0"/>
        <v>0</v>
      </c>
      <c r="AC10" s="28">
        <f t="shared" si="0"/>
        <v>0</v>
      </c>
      <c r="AD10" s="28">
        <f t="shared" si="0"/>
        <v>0</v>
      </c>
      <c r="AE10" s="29">
        <f t="shared" ref="AE10:AE13" si="3">+AD10</f>
        <v>0</v>
      </c>
    </row>
    <row r="11" spans="2:31" x14ac:dyDescent="0.25">
      <c r="B11" s="16" t="s">
        <v>19</v>
      </c>
      <c r="C11" s="25">
        <f>+'DELAPAZ - Concesion'!C11+'DELAPAZ - Sistema Nuevo'!C12+'DELAPAZ - Aroma'!C12+'DELAPAZ- Larecaja'!C11</f>
        <v>4928</v>
      </c>
      <c r="D11" s="25">
        <f>+'DELAPAZ - Concesion'!D11+'DELAPAZ - Sistema Nuevo'!D12+'DELAPAZ - Aroma'!D12+'DELAPAZ- Larecaja'!D11</f>
        <v>4929</v>
      </c>
      <c r="E11" s="25">
        <f>+'DELAPAZ - Concesion'!E11+'DELAPAZ - Sistema Nuevo'!E12+'DELAPAZ - Aroma'!E12+'DELAPAZ- Larecaja'!E11</f>
        <v>4932</v>
      </c>
      <c r="F11" s="25">
        <f>+'DELAPAZ - Concesion'!F11+'DELAPAZ - Sistema Nuevo'!F12+'DELAPAZ - Aroma'!F12+'DELAPAZ- Larecaja'!F11</f>
        <v>4950</v>
      </c>
      <c r="G11" s="25">
        <f>+'DELAPAZ - Concesion'!G11+'DELAPAZ - Sistema Nuevo'!G12+'DELAPAZ - Aroma'!G12+'DELAPAZ- Larecaja'!G11</f>
        <v>0</v>
      </c>
      <c r="H11" s="25">
        <f>+'DELAPAZ - Concesion'!H11+'DELAPAZ - Sistema Nuevo'!H12+'DELAPAZ - Aroma'!H12+'DELAPAZ- Larecaja'!H11</f>
        <v>0</v>
      </c>
      <c r="I11" s="25">
        <f>+'DELAPAZ - Concesion'!I11+'DELAPAZ - Sistema Nuevo'!I12+'DELAPAZ - Aroma'!I12+'DELAPAZ- Larecaja'!I11</f>
        <v>0</v>
      </c>
      <c r="J11" s="25">
        <f>+'DELAPAZ - Concesion'!J11+'DELAPAZ - Sistema Nuevo'!J12+'DELAPAZ - Aroma'!J12+'DELAPAZ- Larecaja'!J11</f>
        <v>0</v>
      </c>
      <c r="K11" s="25">
        <f>+'DELAPAZ - Concesion'!K11+'DELAPAZ - Sistema Nuevo'!K12+'DELAPAZ - Aroma'!K12+'DELAPAZ- Larecaja'!K11</f>
        <v>0</v>
      </c>
      <c r="L11" s="25">
        <f>+'DELAPAZ - Concesion'!L11+'DELAPAZ - Sistema Nuevo'!L12+'DELAPAZ - Aroma'!L12+'DELAPAZ- Larecaja'!L11</f>
        <v>0</v>
      </c>
      <c r="M11" s="25">
        <f>+'DELAPAZ - Concesion'!M11+'DELAPAZ - Sistema Nuevo'!M12+'DELAPAZ - Aroma'!M12+'DELAPAZ- Larecaja'!M11</f>
        <v>0</v>
      </c>
      <c r="N11" s="25">
        <f>+'DELAPAZ - Concesion'!N11+'DELAPAZ - Sistema Nuevo'!N12+'DELAPAZ - Aroma'!N12+'DELAPAZ- Larecaja'!N11</f>
        <v>0</v>
      </c>
      <c r="O11" s="26">
        <f t="shared" si="1"/>
        <v>0</v>
      </c>
      <c r="R11" s="27" t="str">
        <f t="shared" si="2"/>
        <v>Industrial</v>
      </c>
      <c r="S11" s="28">
        <f t="shared" si="2"/>
        <v>4928</v>
      </c>
      <c r="T11" s="28">
        <f t="shared" si="0"/>
        <v>4929</v>
      </c>
      <c r="U11" s="28">
        <f t="shared" si="0"/>
        <v>4932</v>
      </c>
      <c r="V11" s="28">
        <f t="shared" si="0"/>
        <v>4950</v>
      </c>
      <c r="W11" s="28">
        <f t="shared" si="0"/>
        <v>0</v>
      </c>
      <c r="X11" s="28">
        <f t="shared" si="0"/>
        <v>0</v>
      </c>
      <c r="Y11" s="28">
        <f t="shared" si="0"/>
        <v>0</v>
      </c>
      <c r="Z11" s="28">
        <f t="shared" si="0"/>
        <v>0</v>
      </c>
      <c r="AA11" s="28">
        <f t="shared" si="0"/>
        <v>0</v>
      </c>
      <c r="AB11" s="28">
        <f t="shared" si="0"/>
        <v>0</v>
      </c>
      <c r="AC11" s="28">
        <f t="shared" si="0"/>
        <v>0</v>
      </c>
      <c r="AD11" s="28">
        <f t="shared" si="0"/>
        <v>0</v>
      </c>
      <c r="AE11" s="29">
        <f t="shared" si="3"/>
        <v>0</v>
      </c>
    </row>
    <row r="12" spans="2:31" x14ac:dyDescent="0.25">
      <c r="B12" s="16" t="s">
        <v>20</v>
      </c>
      <c r="C12" s="25">
        <f>+'DELAPAZ - Concesion'!C12+'DELAPAZ - Sistema Nuevo'!C13+'DELAPAZ - Aroma'!C13+'DELAPAZ- Larecaja'!C12</f>
        <v>125</v>
      </c>
      <c r="D12" s="25">
        <f>+'DELAPAZ - Concesion'!D12+'DELAPAZ - Sistema Nuevo'!D13+'DELAPAZ - Aroma'!D13+'DELAPAZ- Larecaja'!D12</f>
        <v>128</v>
      </c>
      <c r="E12" s="25">
        <f>+'DELAPAZ - Concesion'!E12+'DELAPAZ - Sistema Nuevo'!E13+'DELAPAZ - Aroma'!E13+'DELAPAZ- Larecaja'!E12</f>
        <v>126</v>
      </c>
      <c r="F12" s="25">
        <f>+'DELAPAZ - Concesion'!F12+'DELAPAZ - Sistema Nuevo'!F13+'DELAPAZ - Aroma'!F13+'DELAPAZ- Larecaja'!F12</f>
        <v>146</v>
      </c>
      <c r="G12" s="25">
        <f>+'DELAPAZ - Concesion'!G12+'DELAPAZ - Sistema Nuevo'!G13+'DELAPAZ - Aroma'!G13+'DELAPAZ- Larecaja'!G12</f>
        <v>0</v>
      </c>
      <c r="H12" s="25">
        <f>+'DELAPAZ - Concesion'!H12+'DELAPAZ - Sistema Nuevo'!H13+'DELAPAZ - Aroma'!H13+'DELAPAZ- Larecaja'!H12</f>
        <v>0</v>
      </c>
      <c r="I12" s="25">
        <f>+'DELAPAZ - Concesion'!I12+'DELAPAZ - Sistema Nuevo'!I13+'DELAPAZ - Aroma'!I13+'DELAPAZ- Larecaja'!I12</f>
        <v>0</v>
      </c>
      <c r="J12" s="25">
        <f>+'DELAPAZ - Concesion'!J12+'DELAPAZ - Sistema Nuevo'!J13+'DELAPAZ - Aroma'!J13+'DELAPAZ- Larecaja'!J12</f>
        <v>0</v>
      </c>
      <c r="K12" s="25">
        <f>+'DELAPAZ - Concesion'!K12+'DELAPAZ - Sistema Nuevo'!K13+'DELAPAZ - Aroma'!K13+'DELAPAZ- Larecaja'!K12</f>
        <v>0</v>
      </c>
      <c r="L12" s="25">
        <f>+'DELAPAZ - Concesion'!L12+'DELAPAZ - Sistema Nuevo'!L13+'DELAPAZ - Aroma'!L13+'DELAPAZ- Larecaja'!L12</f>
        <v>0</v>
      </c>
      <c r="M12" s="25">
        <f>+'DELAPAZ - Concesion'!M12+'DELAPAZ - Sistema Nuevo'!M13+'DELAPAZ - Aroma'!M13+'DELAPAZ- Larecaja'!M12</f>
        <v>0</v>
      </c>
      <c r="N12" s="25">
        <f>+'DELAPAZ - Concesion'!N12+'DELAPAZ - Sistema Nuevo'!N13+'DELAPAZ - Aroma'!N13+'DELAPAZ- Larecaja'!N12</f>
        <v>0</v>
      </c>
      <c r="O12" s="26">
        <f t="shared" si="1"/>
        <v>0</v>
      </c>
      <c r="R12" s="27" t="str">
        <f t="shared" si="2"/>
        <v>Mineria</v>
      </c>
      <c r="S12" s="28">
        <f t="shared" si="2"/>
        <v>125</v>
      </c>
      <c r="T12" s="28">
        <f t="shared" si="0"/>
        <v>128</v>
      </c>
      <c r="U12" s="28">
        <f t="shared" si="0"/>
        <v>126</v>
      </c>
      <c r="V12" s="28">
        <f t="shared" si="0"/>
        <v>146</v>
      </c>
      <c r="W12" s="28">
        <f t="shared" si="0"/>
        <v>0</v>
      </c>
      <c r="X12" s="28">
        <f t="shared" si="0"/>
        <v>0</v>
      </c>
      <c r="Y12" s="28">
        <f t="shared" si="0"/>
        <v>0</v>
      </c>
      <c r="Z12" s="28">
        <f t="shared" si="0"/>
        <v>0</v>
      </c>
      <c r="AA12" s="28">
        <f t="shared" si="0"/>
        <v>0</v>
      </c>
      <c r="AB12" s="28">
        <f t="shared" si="0"/>
        <v>0</v>
      </c>
      <c r="AC12" s="28">
        <f t="shared" si="0"/>
        <v>0</v>
      </c>
      <c r="AD12" s="28">
        <f t="shared" si="0"/>
        <v>0</v>
      </c>
      <c r="AE12" s="29">
        <f t="shared" si="3"/>
        <v>0</v>
      </c>
    </row>
    <row r="13" spans="2:31" x14ac:dyDescent="0.25">
      <c r="B13" s="16" t="s">
        <v>121</v>
      </c>
      <c r="C13" s="25">
        <f>+'DELAPAZ - Concesion'!C13+'DELAPAZ - Sistema Nuevo'!C14+'DELAPAZ - Aroma'!C14+'DELAPAZ- Larecaja'!C13</f>
        <v>74</v>
      </c>
      <c r="D13" s="25">
        <f>+'DELAPAZ - Concesion'!D13+'DELAPAZ - Sistema Nuevo'!D14+'DELAPAZ - Aroma'!D14+'DELAPAZ- Larecaja'!D13</f>
        <v>74</v>
      </c>
      <c r="E13" s="25">
        <f>+'DELAPAZ - Concesion'!E13+'DELAPAZ - Sistema Nuevo'!E14+'DELAPAZ - Aroma'!E14+'DELAPAZ- Larecaja'!E13</f>
        <v>73</v>
      </c>
      <c r="F13" s="25">
        <f>+'DELAPAZ - Concesion'!F13+'DELAPAZ - Sistema Nuevo'!F14+'DELAPAZ - Aroma'!F14+'DELAPAZ- Larecaja'!F13</f>
        <v>72</v>
      </c>
      <c r="G13" s="25">
        <f>+'DELAPAZ - Concesion'!G13+'DELAPAZ - Sistema Nuevo'!G14+'DELAPAZ - Aroma'!G14+'DELAPAZ- Larecaja'!G13</f>
        <v>0</v>
      </c>
      <c r="H13" s="25">
        <f>+'DELAPAZ - Concesion'!H13+'DELAPAZ - Sistema Nuevo'!H14+'DELAPAZ - Aroma'!H14+'DELAPAZ- Larecaja'!H13</f>
        <v>0</v>
      </c>
      <c r="I13" s="25">
        <f>+'DELAPAZ - Concesion'!I13+'DELAPAZ - Sistema Nuevo'!I14+'DELAPAZ - Aroma'!I14+'DELAPAZ- Larecaja'!I13</f>
        <v>0</v>
      </c>
      <c r="J13" s="25">
        <f>+'DELAPAZ - Concesion'!J13+'DELAPAZ - Sistema Nuevo'!J14+'DELAPAZ - Aroma'!J14+'DELAPAZ- Larecaja'!J13</f>
        <v>0</v>
      </c>
      <c r="K13" s="25">
        <f>+'DELAPAZ - Concesion'!K13+'DELAPAZ - Sistema Nuevo'!K14+'DELAPAZ - Aroma'!K14+'DELAPAZ- Larecaja'!K13</f>
        <v>0</v>
      </c>
      <c r="L13" s="25">
        <f>+'DELAPAZ - Concesion'!L13+'DELAPAZ - Sistema Nuevo'!L14+'DELAPAZ - Aroma'!L14+'DELAPAZ- Larecaja'!L13</f>
        <v>0</v>
      </c>
      <c r="M13" s="25">
        <f>+'DELAPAZ - Concesion'!M13+'DELAPAZ - Sistema Nuevo'!M14+'DELAPAZ - Aroma'!M14+'DELAPAZ- Larecaja'!M13</f>
        <v>0</v>
      </c>
      <c r="N13" s="25">
        <f>+'DELAPAZ - Concesion'!N13+'DELAPAZ - Sistema Nuevo'!N14+'DELAPAZ - Aroma'!N14+'DELAPAZ- Larecaja'!N13</f>
        <v>0</v>
      </c>
      <c r="O13" s="26">
        <f t="shared" si="1"/>
        <v>0</v>
      </c>
      <c r="R13" s="27" t="str">
        <f t="shared" si="2"/>
        <v>A.Público</v>
      </c>
      <c r="S13" s="28">
        <f t="shared" si="2"/>
        <v>74</v>
      </c>
      <c r="T13" s="28">
        <f t="shared" si="0"/>
        <v>74</v>
      </c>
      <c r="U13" s="28">
        <f t="shared" si="0"/>
        <v>73</v>
      </c>
      <c r="V13" s="28">
        <f t="shared" si="0"/>
        <v>72</v>
      </c>
      <c r="W13" s="28">
        <f t="shared" si="0"/>
        <v>0</v>
      </c>
      <c r="X13" s="28">
        <f t="shared" si="0"/>
        <v>0</v>
      </c>
      <c r="Y13" s="28">
        <f t="shared" si="0"/>
        <v>0</v>
      </c>
      <c r="Z13" s="28">
        <f t="shared" si="0"/>
        <v>0</v>
      </c>
      <c r="AA13" s="28">
        <f t="shared" si="0"/>
        <v>0</v>
      </c>
      <c r="AB13" s="28">
        <f t="shared" si="0"/>
        <v>0</v>
      </c>
      <c r="AC13" s="28">
        <f t="shared" si="0"/>
        <v>0</v>
      </c>
      <c r="AD13" s="28">
        <f t="shared" si="0"/>
        <v>0</v>
      </c>
      <c r="AE13" s="29">
        <f t="shared" si="3"/>
        <v>0</v>
      </c>
    </row>
    <row r="14" spans="2:31" x14ac:dyDescent="0.25">
      <c r="B14" s="16" t="s">
        <v>22</v>
      </c>
      <c r="C14" s="25">
        <f>+'DELAPAZ - Concesion'!C14+'DELAPAZ - Sistema Nuevo'!C15+'DELAPAZ - Aroma'!C15+'DELAPAZ- Larecaja'!C14</f>
        <v>2619</v>
      </c>
      <c r="D14" s="25">
        <f>+'DELAPAZ - Concesion'!D14+'DELAPAZ - Sistema Nuevo'!D15+'DELAPAZ - Aroma'!D15+'DELAPAZ- Larecaja'!D14</f>
        <v>2654</v>
      </c>
      <c r="E14" s="25">
        <f>+'DELAPAZ - Concesion'!E14+'DELAPAZ - Sistema Nuevo'!E15+'DELAPAZ - Aroma'!E15+'DELAPAZ- Larecaja'!E14</f>
        <v>2655</v>
      </c>
      <c r="F14" s="25">
        <f>+'DELAPAZ - Concesion'!F14+'DELAPAZ - Sistema Nuevo'!F15+'DELAPAZ - Aroma'!F15+'DELAPAZ- Larecaja'!F14</f>
        <v>2787</v>
      </c>
      <c r="G14" s="25">
        <f>+'DELAPAZ - Concesion'!G14+'DELAPAZ - Sistema Nuevo'!G15+'DELAPAZ - Aroma'!G15+'DELAPAZ- Larecaja'!G14</f>
        <v>0</v>
      </c>
      <c r="H14" s="25">
        <f>+'DELAPAZ - Concesion'!H14+'DELAPAZ - Sistema Nuevo'!H15+'DELAPAZ - Aroma'!H15+'DELAPAZ- Larecaja'!H14</f>
        <v>0</v>
      </c>
      <c r="I14" s="25">
        <f>+'DELAPAZ - Concesion'!I14+'DELAPAZ - Sistema Nuevo'!I15+'DELAPAZ - Aroma'!I15+'DELAPAZ- Larecaja'!I14</f>
        <v>0</v>
      </c>
      <c r="J14" s="25">
        <f>+'DELAPAZ - Concesion'!J14+'DELAPAZ - Sistema Nuevo'!J15+'DELAPAZ - Aroma'!J15+'DELAPAZ- Larecaja'!J14</f>
        <v>0</v>
      </c>
      <c r="K14" s="25">
        <f>+'DELAPAZ - Concesion'!K14+'DELAPAZ - Sistema Nuevo'!K15+'DELAPAZ - Aroma'!K15+'DELAPAZ- Larecaja'!K14</f>
        <v>0</v>
      </c>
      <c r="L14" s="25">
        <f>+'DELAPAZ - Concesion'!L14+'DELAPAZ - Sistema Nuevo'!L15+'DELAPAZ - Aroma'!L15+'DELAPAZ- Larecaja'!L14</f>
        <v>0</v>
      </c>
      <c r="M14" s="25">
        <f>+'DELAPAZ - Concesion'!M14+'DELAPAZ - Sistema Nuevo'!M15+'DELAPAZ - Aroma'!M15+'DELAPAZ- Larecaja'!M14</f>
        <v>0</v>
      </c>
      <c r="N14" s="25">
        <f>+'DELAPAZ - Concesion'!N14+'DELAPAZ - Sistema Nuevo'!N15+'DELAPAZ - Aroma'!N15+'DELAPAZ- Larecaja'!N14</f>
        <v>0</v>
      </c>
      <c r="O14" s="26">
        <f t="shared" si="1"/>
        <v>0</v>
      </c>
      <c r="R14" s="27" t="str">
        <f t="shared" si="2"/>
        <v>Otros</v>
      </c>
      <c r="S14" s="28">
        <f t="shared" ref="S14" si="4">+C14</f>
        <v>2619</v>
      </c>
      <c r="T14" s="28">
        <f t="shared" ref="T14" si="5">+D14</f>
        <v>2654</v>
      </c>
      <c r="U14" s="28">
        <f t="shared" ref="U14" si="6">+E14</f>
        <v>2655</v>
      </c>
      <c r="V14" s="28">
        <f t="shared" ref="V14" si="7">+F14</f>
        <v>2787</v>
      </c>
      <c r="W14" s="28">
        <f t="shared" ref="W14" si="8">+G14</f>
        <v>0</v>
      </c>
      <c r="X14" s="28">
        <f t="shared" ref="X14" si="9">+H14</f>
        <v>0</v>
      </c>
      <c r="Y14" s="28">
        <f t="shared" ref="Y14" si="10">+I14</f>
        <v>0</v>
      </c>
      <c r="Z14" s="28">
        <f t="shared" ref="Z14" si="11">+J14</f>
        <v>0</v>
      </c>
      <c r="AA14" s="28">
        <f t="shared" ref="AA14" si="12">+K14</f>
        <v>0</v>
      </c>
      <c r="AB14" s="28">
        <f t="shared" ref="AB14" si="13">+L14</f>
        <v>0</v>
      </c>
      <c r="AC14" s="28">
        <f t="shared" ref="AC14" si="14">+M14</f>
        <v>0</v>
      </c>
      <c r="AD14" s="28">
        <f t="shared" ref="AD14" si="15">+N14</f>
        <v>0</v>
      </c>
      <c r="AE14" s="29">
        <f t="shared" ref="AE14" si="16">+AD14</f>
        <v>0</v>
      </c>
    </row>
    <row r="15" spans="2:31" x14ac:dyDescent="0.25">
      <c r="B15" s="7" t="s">
        <v>14</v>
      </c>
      <c r="C15" s="30">
        <f t="shared" ref="C15:O15" si="17">SUM(C9:C14)</f>
        <v>1004724</v>
      </c>
      <c r="D15" s="30">
        <f t="shared" si="17"/>
        <v>1007058</v>
      </c>
      <c r="E15" s="30">
        <f t="shared" si="17"/>
        <v>1008896</v>
      </c>
      <c r="F15" s="30">
        <f t="shared" si="17"/>
        <v>1010398</v>
      </c>
      <c r="G15" s="30">
        <f t="shared" si="17"/>
        <v>0</v>
      </c>
      <c r="H15" s="30">
        <f t="shared" si="17"/>
        <v>0</v>
      </c>
      <c r="I15" s="30">
        <f t="shared" si="17"/>
        <v>0</v>
      </c>
      <c r="J15" s="30">
        <f t="shared" si="17"/>
        <v>0</v>
      </c>
      <c r="K15" s="30">
        <f t="shared" si="17"/>
        <v>0</v>
      </c>
      <c r="L15" s="30">
        <f t="shared" si="17"/>
        <v>0</v>
      </c>
      <c r="M15" s="30">
        <f t="shared" si="17"/>
        <v>0</v>
      </c>
      <c r="N15" s="30">
        <f t="shared" si="17"/>
        <v>0</v>
      </c>
      <c r="O15" s="31">
        <f t="shared" si="17"/>
        <v>0</v>
      </c>
      <c r="R15" s="7" t="s">
        <v>14</v>
      </c>
      <c r="S15" s="30">
        <f t="shared" ref="S15:AD15" si="18">SUM(S9:S14)</f>
        <v>1004724</v>
      </c>
      <c r="T15" s="30">
        <f t="shared" si="18"/>
        <v>1007058</v>
      </c>
      <c r="U15" s="30">
        <f t="shared" si="18"/>
        <v>1008896</v>
      </c>
      <c r="V15" s="30">
        <f t="shared" si="18"/>
        <v>1010398</v>
      </c>
      <c r="W15" s="30">
        <f t="shared" si="18"/>
        <v>0</v>
      </c>
      <c r="X15" s="30">
        <f t="shared" si="18"/>
        <v>0</v>
      </c>
      <c r="Y15" s="30">
        <f t="shared" si="18"/>
        <v>0</v>
      </c>
      <c r="Z15" s="30">
        <f t="shared" si="18"/>
        <v>0</v>
      </c>
      <c r="AA15" s="30">
        <f t="shared" si="18"/>
        <v>0</v>
      </c>
      <c r="AB15" s="30">
        <f t="shared" si="18"/>
        <v>0</v>
      </c>
      <c r="AC15" s="30">
        <f t="shared" si="18"/>
        <v>0</v>
      </c>
      <c r="AD15" s="30">
        <f t="shared" si="18"/>
        <v>0</v>
      </c>
      <c r="AE15" s="31">
        <f>+SUM(AE9:AE14)</f>
        <v>0</v>
      </c>
    </row>
    <row r="16" spans="2:31" x14ac:dyDescent="0.25"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R16" s="10"/>
      <c r="S16" s="10"/>
      <c r="T16" s="25"/>
      <c r="U16" s="25"/>
      <c r="V16" s="25"/>
      <c r="W16" s="25"/>
      <c r="X16" s="25"/>
      <c r="Y16" s="25"/>
      <c r="Z16" s="25"/>
      <c r="AA16" s="25"/>
      <c r="AB16" s="10"/>
      <c r="AC16" s="10"/>
      <c r="AD16" s="10"/>
      <c r="AE16" s="10"/>
    </row>
    <row r="17" spans="2:31" x14ac:dyDescent="0.25">
      <c r="B17" s="2" t="s">
        <v>23</v>
      </c>
      <c r="R17" s="18" t="s">
        <v>23</v>
      </c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</row>
    <row r="18" spans="2:31" x14ac:dyDescent="0.25">
      <c r="D18" s="32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</row>
    <row r="19" spans="2:31" x14ac:dyDescent="0.25">
      <c r="B19" s="3" t="s">
        <v>1</v>
      </c>
      <c r="C19" s="4" t="s">
        <v>2</v>
      </c>
      <c r="D19" s="4" t="s">
        <v>3</v>
      </c>
      <c r="E19" s="4" t="s">
        <v>4</v>
      </c>
      <c r="F19" s="4" t="s">
        <v>5</v>
      </c>
      <c r="G19" s="4" t="s">
        <v>6</v>
      </c>
      <c r="H19" s="4" t="s">
        <v>7</v>
      </c>
      <c r="I19" s="4" t="s">
        <v>8</v>
      </c>
      <c r="J19" s="4" t="s">
        <v>9</v>
      </c>
      <c r="K19" s="4" t="s">
        <v>10</v>
      </c>
      <c r="L19" s="4" t="s">
        <v>11</v>
      </c>
      <c r="M19" s="4" t="s">
        <v>12</v>
      </c>
      <c r="N19" s="4" t="s">
        <v>13</v>
      </c>
      <c r="O19" s="3" t="s">
        <v>24</v>
      </c>
      <c r="R19" s="3" t="s">
        <v>1</v>
      </c>
      <c r="S19" s="4" t="s">
        <v>2</v>
      </c>
      <c r="T19" s="4" t="s">
        <v>3</v>
      </c>
      <c r="U19" s="4" t="s">
        <v>4</v>
      </c>
      <c r="V19" s="4" t="s">
        <v>5</v>
      </c>
      <c r="W19" s="4" t="s">
        <v>6</v>
      </c>
      <c r="X19" s="4" t="s">
        <v>7</v>
      </c>
      <c r="Y19" s="4" t="s">
        <v>8</v>
      </c>
      <c r="Z19" s="4" t="s">
        <v>9</v>
      </c>
      <c r="AA19" s="4" t="s">
        <v>10</v>
      </c>
      <c r="AB19" s="4" t="s">
        <v>11</v>
      </c>
      <c r="AC19" s="4" t="s">
        <v>12</v>
      </c>
      <c r="AD19" s="24" t="s">
        <v>13</v>
      </c>
      <c r="AE19" s="101" t="s">
        <v>24</v>
      </c>
    </row>
    <row r="20" spans="2:31" x14ac:dyDescent="0.25">
      <c r="B20" s="16" t="s">
        <v>17</v>
      </c>
      <c r="C20" s="33">
        <f>+'DELAPAZ - Concesion'!C20+'DELAPAZ - Sistema Nuevo'!C22+'DELAPAZ - Aroma'!C22+'DELAPAZ- Larecaja'!C20</f>
        <v>73166.239060006046</v>
      </c>
      <c r="D20" s="33">
        <f>+'DELAPAZ - Concesion'!D20+'DELAPAZ - Sistema Nuevo'!D22+'DELAPAZ - Aroma'!D22+'DELAPAZ- Larecaja'!D20</f>
        <v>74920.511810006385</v>
      </c>
      <c r="E20" s="33">
        <f>+'DELAPAZ - Concesion'!E20+'DELAPAZ - Sistema Nuevo'!E22+'DELAPAZ - Aroma'!E22+'DELAPAZ- Larecaja'!E20</f>
        <v>72631.372980006941</v>
      </c>
      <c r="F20" s="33">
        <f>+'DELAPAZ - Concesion'!F20+'DELAPAZ - Sistema Nuevo'!F22+'DELAPAZ - Aroma'!F22+'DELAPAZ- Larecaja'!F20</f>
        <v>69179.174300006416</v>
      </c>
      <c r="G20" s="33">
        <f>+'DELAPAZ - Concesion'!G20+'DELAPAZ - Sistema Nuevo'!G22+'DELAPAZ - Aroma'!G22+'DELAPAZ- Larecaja'!G20</f>
        <v>0</v>
      </c>
      <c r="H20" s="33">
        <f>+'DELAPAZ - Concesion'!H20+'DELAPAZ - Sistema Nuevo'!H22+'DELAPAZ - Aroma'!H22+'DELAPAZ- Larecaja'!H20</f>
        <v>0</v>
      </c>
      <c r="I20" s="33">
        <f>+'DELAPAZ - Concesion'!I20+'DELAPAZ - Sistema Nuevo'!I22+'DELAPAZ - Aroma'!I22+'DELAPAZ- Larecaja'!I20</f>
        <v>0</v>
      </c>
      <c r="J20" s="33">
        <f>+'DELAPAZ - Concesion'!J20+'DELAPAZ - Sistema Nuevo'!J22+'DELAPAZ - Aroma'!J22+'DELAPAZ- Larecaja'!J20</f>
        <v>0</v>
      </c>
      <c r="K20" s="33">
        <f>+'DELAPAZ - Concesion'!K20+'DELAPAZ - Sistema Nuevo'!K22+'DELAPAZ - Aroma'!K22+'DELAPAZ- Larecaja'!K20</f>
        <v>0</v>
      </c>
      <c r="L20" s="33">
        <f>+'DELAPAZ - Concesion'!L20+'DELAPAZ - Sistema Nuevo'!L22+'DELAPAZ - Aroma'!L22+'DELAPAZ- Larecaja'!L20</f>
        <v>0</v>
      </c>
      <c r="M20" s="33">
        <f>+'DELAPAZ - Concesion'!M20+'DELAPAZ - Sistema Nuevo'!M22+'DELAPAZ - Aroma'!M22+'DELAPAZ- Larecaja'!M20</f>
        <v>0</v>
      </c>
      <c r="N20" s="33">
        <f>+'DELAPAZ - Concesion'!N20+'DELAPAZ - Sistema Nuevo'!N22+'DELAPAZ - Aroma'!N22+'DELAPAZ- Larecaja'!N20</f>
        <v>0</v>
      </c>
      <c r="O20" s="34">
        <f>SUM(C20:N20)</f>
        <v>289897.29815002577</v>
      </c>
      <c r="P20" s="35"/>
      <c r="Q20" s="35"/>
      <c r="R20" s="27" t="str">
        <f>+B20</f>
        <v>Residencial</v>
      </c>
      <c r="S20" s="36">
        <f>+C20</f>
        <v>73166.239060006046</v>
      </c>
      <c r="T20" s="36">
        <f>+D20</f>
        <v>74920.511810006385</v>
      </c>
      <c r="U20" s="36">
        <f t="shared" ref="U20:AD24" si="19">+E20</f>
        <v>72631.372980006941</v>
      </c>
      <c r="V20" s="36">
        <f t="shared" si="19"/>
        <v>69179.174300006416</v>
      </c>
      <c r="W20" s="36">
        <f t="shared" si="19"/>
        <v>0</v>
      </c>
      <c r="X20" s="36">
        <f t="shared" si="19"/>
        <v>0</v>
      </c>
      <c r="Y20" s="36">
        <f t="shared" si="19"/>
        <v>0</v>
      </c>
      <c r="Z20" s="36">
        <f t="shared" si="19"/>
        <v>0</v>
      </c>
      <c r="AA20" s="36">
        <f t="shared" si="19"/>
        <v>0</v>
      </c>
      <c r="AB20" s="36">
        <f t="shared" si="19"/>
        <v>0</v>
      </c>
      <c r="AC20" s="36">
        <f t="shared" si="19"/>
        <v>0</v>
      </c>
      <c r="AD20" s="36">
        <f t="shared" si="19"/>
        <v>0</v>
      </c>
      <c r="AE20" s="34">
        <f>SUM(S20:AD20)</f>
        <v>289897.29815002577</v>
      </c>
    </row>
    <row r="21" spans="2:31" x14ac:dyDescent="0.25">
      <c r="B21" s="16" t="s">
        <v>18</v>
      </c>
      <c r="C21" s="33">
        <f>+'DELAPAZ - Concesion'!C21+'DELAPAZ - Sistema Nuevo'!C23+'DELAPAZ - Aroma'!C23+'DELAPAZ- Larecaja'!C21</f>
        <v>33453.298730000228</v>
      </c>
      <c r="D21" s="33">
        <f>+'DELAPAZ - Concesion'!D21+'DELAPAZ - Sistema Nuevo'!D23+'DELAPAZ - Aroma'!D23+'DELAPAZ- Larecaja'!D21</f>
        <v>34745.092120000299</v>
      </c>
      <c r="E21" s="33">
        <f>+'DELAPAZ - Concesion'!E21+'DELAPAZ - Sistema Nuevo'!E23+'DELAPAZ - Aroma'!E23+'DELAPAZ- Larecaja'!E21</f>
        <v>34001.552840000346</v>
      </c>
      <c r="F21" s="33">
        <f>+'DELAPAZ - Concesion'!F21+'DELAPAZ - Sistema Nuevo'!F23+'DELAPAZ - Aroma'!F23+'DELAPAZ- Larecaja'!F21</f>
        <v>33821.903070000328</v>
      </c>
      <c r="G21" s="33">
        <f>+'DELAPAZ - Concesion'!G21+'DELAPAZ - Sistema Nuevo'!G23+'DELAPAZ - Aroma'!G23+'DELAPAZ- Larecaja'!G21</f>
        <v>0</v>
      </c>
      <c r="H21" s="33">
        <f>+'DELAPAZ - Concesion'!H21+'DELAPAZ - Sistema Nuevo'!H23+'DELAPAZ - Aroma'!H23+'DELAPAZ- Larecaja'!H21</f>
        <v>0</v>
      </c>
      <c r="I21" s="33">
        <f>+'DELAPAZ - Concesion'!I21+'DELAPAZ - Sistema Nuevo'!I23+'DELAPAZ - Aroma'!I23+'DELAPAZ- Larecaja'!I21</f>
        <v>0</v>
      </c>
      <c r="J21" s="33">
        <f>+'DELAPAZ - Concesion'!J21+'DELAPAZ - Sistema Nuevo'!J23+'DELAPAZ - Aroma'!J23+'DELAPAZ- Larecaja'!J21</f>
        <v>0</v>
      </c>
      <c r="K21" s="33">
        <f>+'DELAPAZ - Concesion'!K21+'DELAPAZ - Sistema Nuevo'!K23+'DELAPAZ - Aroma'!K23+'DELAPAZ- Larecaja'!K21</f>
        <v>0</v>
      </c>
      <c r="L21" s="33">
        <f>+'DELAPAZ - Concesion'!L21+'DELAPAZ - Sistema Nuevo'!L23+'DELAPAZ - Aroma'!L23+'DELAPAZ- Larecaja'!L21</f>
        <v>0</v>
      </c>
      <c r="M21" s="33">
        <f>+'DELAPAZ - Concesion'!M21+'DELAPAZ - Sistema Nuevo'!M23+'DELAPAZ - Aroma'!M23+'DELAPAZ- Larecaja'!M21</f>
        <v>0</v>
      </c>
      <c r="N21" s="33">
        <f>+'DELAPAZ - Concesion'!N21+'DELAPAZ - Sistema Nuevo'!N23+'DELAPAZ - Aroma'!N23+'DELAPAZ- Larecaja'!N21</f>
        <v>0</v>
      </c>
      <c r="O21" s="34">
        <f t="shared" ref="O21:O25" si="20">SUM(C21:N21)</f>
        <v>136021.84676000118</v>
      </c>
      <c r="P21" s="35"/>
      <c r="Q21" s="35"/>
      <c r="R21" s="27" t="str">
        <f t="shared" ref="R21:T25" si="21">+B21</f>
        <v>General</v>
      </c>
      <c r="S21" s="36">
        <f t="shared" si="21"/>
        <v>33453.298730000228</v>
      </c>
      <c r="T21" s="36">
        <f t="shared" si="21"/>
        <v>34745.092120000299</v>
      </c>
      <c r="U21" s="36">
        <f t="shared" si="19"/>
        <v>34001.552840000346</v>
      </c>
      <c r="V21" s="36">
        <f t="shared" si="19"/>
        <v>33821.903070000328</v>
      </c>
      <c r="W21" s="36">
        <f t="shared" si="19"/>
        <v>0</v>
      </c>
      <c r="X21" s="36">
        <f t="shared" si="19"/>
        <v>0</v>
      </c>
      <c r="Y21" s="36">
        <f t="shared" si="19"/>
        <v>0</v>
      </c>
      <c r="Z21" s="36">
        <f t="shared" si="19"/>
        <v>0</v>
      </c>
      <c r="AA21" s="36">
        <f t="shared" si="19"/>
        <v>0</v>
      </c>
      <c r="AB21" s="36">
        <f t="shared" si="19"/>
        <v>0</v>
      </c>
      <c r="AC21" s="36">
        <f t="shared" si="19"/>
        <v>0</v>
      </c>
      <c r="AD21" s="36">
        <f t="shared" si="19"/>
        <v>0</v>
      </c>
      <c r="AE21" s="34">
        <f t="shared" ref="AE21:AE24" si="22">SUM(S21:AD21)</f>
        <v>136021.84676000118</v>
      </c>
    </row>
    <row r="22" spans="2:31" x14ac:dyDescent="0.25">
      <c r="B22" s="16" t="s">
        <v>19</v>
      </c>
      <c r="C22" s="33">
        <f>+'DELAPAZ - Concesion'!C22+'DELAPAZ - Sistema Nuevo'!C24+'DELAPAZ - Aroma'!C24+'DELAPAZ- Larecaja'!C22</f>
        <v>31876.021999999997</v>
      </c>
      <c r="D22" s="33">
        <f>+'DELAPAZ - Concesion'!D22+'DELAPAZ - Sistema Nuevo'!D24+'DELAPAZ - Aroma'!D24+'DELAPAZ- Larecaja'!D22</f>
        <v>34068.606</v>
      </c>
      <c r="E22" s="33">
        <f>+'DELAPAZ - Concesion'!E22+'DELAPAZ - Sistema Nuevo'!E24+'DELAPAZ - Aroma'!E24+'DELAPAZ- Larecaja'!E22</f>
        <v>30200.650000000012</v>
      </c>
      <c r="F22" s="33">
        <f>+'DELAPAZ - Concesion'!F22+'DELAPAZ - Sistema Nuevo'!F24+'DELAPAZ - Aroma'!F24+'DELAPAZ- Larecaja'!F22</f>
        <v>34916.660000000003</v>
      </c>
      <c r="G22" s="33">
        <f>+'DELAPAZ - Concesion'!G22+'DELAPAZ - Sistema Nuevo'!G24+'DELAPAZ - Aroma'!G24+'DELAPAZ- Larecaja'!G22</f>
        <v>0</v>
      </c>
      <c r="H22" s="33">
        <f>+'DELAPAZ - Concesion'!H22+'DELAPAZ - Sistema Nuevo'!H24+'DELAPAZ - Aroma'!H24+'DELAPAZ- Larecaja'!H22</f>
        <v>0</v>
      </c>
      <c r="I22" s="33">
        <f>+'DELAPAZ - Concesion'!I22+'DELAPAZ - Sistema Nuevo'!I24+'DELAPAZ - Aroma'!I24+'DELAPAZ- Larecaja'!I22</f>
        <v>0</v>
      </c>
      <c r="J22" s="33">
        <f>+'DELAPAZ - Concesion'!J22+'DELAPAZ - Sistema Nuevo'!J24+'DELAPAZ - Aroma'!J24+'DELAPAZ- Larecaja'!J22</f>
        <v>0</v>
      </c>
      <c r="K22" s="33">
        <f>+'DELAPAZ - Concesion'!K22+'DELAPAZ - Sistema Nuevo'!K24+'DELAPAZ - Aroma'!K24+'DELAPAZ- Larecaja'!K22</f>
        <v>0</v>
      </c>
      <c r="L22" s="33">
        <f>+'DELAPAZ - Concesion'!L22+'DELAPAZ - Sistema Nuevo'!L24+'DELAPAZ - Aroma'!L24+'DELAPAZ- Larecaja'!L22</f>
        <v>0</v>
      </c>
      <c r="M22" s="33">
        <f>+'DELAPAZ - Concesion'!M22+'DELAPAZ - Sistema Nuevo'!M24+'DELAPAZ - Aroma'!M24+'DELAPAZ- Larecaja'!M22</f>
        <v>0</v>
      </c>
      <c r="N22" s="33">
        <f>+'DELAPAZ - Concesion'!N22+'DELAPAZ - Sistema Nuevo'!N24+'DELAPAZ - Aroma'!N24+'DELAPAZ- Larecaja'!N22</f>
        <v>0</v>
      </c>
      <c r="O22" s="34">
        <f t="shared" si="20"/>
        <v>131061.93800000001</v>
      </c>
      <c r="P22" s="35"/>
      <c r="Q22" s="35"/>
      <c r="R22" s="27" t="str">
        <f t="shared" si="21"/>
        <v>Industrial</v>
      </c>
      <c r="S22" s="36">
        <f t="shared" si="21"/>
        <v>31876.021999999997</v>
      </c>
      <c r="T22" s="36">
        <f t="shared" si="21"/>
        <v>34068.606</v>
      </c>
      <c r="U22" s="36">
        <f t="shared" si="19"/>
        <v>30200.650000000012</v>
      </c>
      <c r="V22" s="36">
        <f t="shared" si="19"/>
        <v>34916.660000000003</v>
      </c>
      <c r="W22" s="36">
        <f t="shared" si="19"/>
        <v>0</v>
      </c>
      <c r="X22" s="36">
        <f t="shared" si="19"/>
        <v>0</v>
      </c>
      <c r="Y22" s="36">
        <f t="shared" si="19"/>
        <v>0</v>
      </c>
      <c r="Z22" s="36">
        <f t="shared" si="19"/>
        <v>0</v>
      </c>
      <c r="AA22" s="36">
        <f t="shared" si="19"/>
        <v>0</v>
      </c>
      <c r="AB22" s="36">
        <f t="shared" si="19"/>
        <v>0</v>
      </c>
      <c r="AC22" s="36">
        <f t="shared" si="19"/>
        <v>0</v>
      </c>
      <c r="AD22" s="36">
        <f t="shared" si="19"/>
        <v>0</v>
      </c>
      <c r="AE22" s="34">
        <f t="shared" si="22"/>
        <v>131061.93800000001</v>
      </c>
    </row>
    <row r="23" spans="2:31" x14ac:dyDescent="0.25">
      <c r="B23" s="16" t="s">
        <v>20</v>
      </c>
      <c r="C23" s="33">
        <f>+'DELAPAZ - Concesion'!C23+'DELAPAZ - Sistema Nuevo'!C25+'DELAPAZ - Aroma'!C25+'DELAPAZ- Larecaja'!C23</f>
        <v>2140.616</v>
      </c>
      <c r="D23" s="33">
        <f>+'DELAPAZ - Concesion'!D23+'DELAPAZ - Sistema Nuevo'!D25+'DELAPAZ - Aroma'!D25+'DELAPAZ- Larecaja'!D23</f>
        <v>3232.0850000000005</v>
      </c>
      <c r="E23" s="33">
        <f>+'DELAPAZ - Concesion'!E23+'DELAPAZ - Sistema Nuevo'!E25+'DELAPAZ - Aroma'!E25+'DELAPAZ- Larecaja'!E23</f>
        <v>2558.2489999999998</v>
      </c>
      <c r="F23" s="33">
        <f>+'DELAPAZ - Concesion'!F23+'DELAPAZ - Sistema Nuevo'!F25+'DELAPAZ - Aroma'!F25+'DELAPAZ- Larecaja'!F23</f>
        <v>3237.6600000000003</v>
      </c>
      <c r="G23" s="33">
        <f>+'DELAPAZ - Concesion'!G23+'DELAPAZ - Sistema Nuevo'!G25+'DELAPAZ - Aroma'!G25+'DELAPAZ- Larecaja'!G23</f>
        <v>0</v>
      </c>
      <c r="H23" s="33">
        <f>+'DELAPAZ - Concesion'!H23+'DELAPAZ - Sistema Nuevo'!H25+'DELAPAZ - Aroma'!H25+'DELAPAZ- Larecaja'!H23</f>
        <v>0</v>
      </c>
      <c r="I23" s="33">
        <f>+'DELAPAZ - Concesion'!I23+'DELAPAZ - Sistema Nuevo'!I25+'DELAPAZ - Aroma'!I25+'DELAPAZ- Larecaja'!I23</f>
        <v>0</v>
      </c>
      <c r="J23" s="33">
        <f>+'DELAPAZ - Concesion'!J23+'DELAPAZ - Sistema Nuevo'!J25+'DELAPAZ - Aroma'!J25+'DELAPAZ- Larecaja'!J23</f>
        <v>0</v>
      </c>
      <c r="K23" s="33">
        <f>+'DELAPAZ - Concesion'!K23+'DELAPAZ - Sistema Nuevo'!K25+'DELAPAZ - Aroma'!K25+'DELAPAZ- Larecaja'!K23</f>
        <v>0</v>
      </c>
      <c r="L23" s="33">
        <f>+'DELAPAZ - Concesion'!L23+'DELAPAZ - Sistema Nuevo'!L25+'DELAPAZ - Aroma'!L25+'DELAPAZ- Larecaja'!L23</f>
        <v>0</v>
      </c>
      <c r="M23" s="33">
        <f>+'DELAPAZ - Concesion'!M23+'DELAPAZ - Sistema Nuevo'!M25+'DELAPAZ - Aroma'!M25+'DELAPAZ- Larecaja'!M23</f>
        <v>0</v>
      </c>
      <c r="N23" s="33">
        <f>+'DELAPAZ - Concesion'!N23+'DELAPAZ - Sistema Nuevo'!N25+'DELAPAZ - Aroma'!N25+'DELAPAZ- Larecaja'!N23</f>
        <v>0</v>
      </c>
      <c r="O23" s="34">
        <f t="shared" si="20"/>
        <v>11168.61</v>
      </c>
      <c r="P23" s="35"/>
      <c r="Q23" s="35"/>
      <c r="R23" s="27" t="str">
        <f t="shared" si="21"/>
        <v>Mineria</v>
      </c>
      <c r="S23" s="36">
        <f t="shared" si="21"/>
        <v>2140.616</v>
      </c>
      <c r="T23" s="36">
        <f t="shared" si="21"/>
        <v>3232.0850000000005</v>
      </c>
      <c r="U23" s="36">
        <f t="shared" si="19"/>
        <v>2558.2489999999998</v>
      </c>
      <c r="V23" s="36">
        <f t="shared" si="19"/>
        <v>3237.6600000000003</v>
      </c>
      <c r="W23" s="36">
        <f t="shared" si="19"/>
        <v>0</v>
      </c>
      <c r="X23" s="36">
        <f t="shared" si="19"/>
        <v>0</v>
      </c>
      <c r="Y23" s="36">
        <f t="shared" si="19"/>
        <v>0</v>
      </c>
      <c r="Z23" s="36">
        <f t="shared" si="19"/>
        <v>0</v>
      </c>
      <c r="AA23" s="36">
        <f t="shared" si="19"/>
        <v>0</v>
      </c>
      <c r="AB23" s="36">
        <f t="shared" si="19"/>
        <v>0</v>
      </c>
      <c r="AC23" s="36">
        <f t="shared" si="19"/>
        <v>0</v>
      </c>
      <c r="AD23" s="36">
        <f t="shared" si="19"/>
        <v>0</v>
      </c>
      <c r="AE23" s="34">
        <f t="shared" si="22"/>
        <v>11168.61</v>
      </c>
    </row>
    <row r="24" spans="2:31" x14ac:dyDescent="0.25">
      <c r="B24" s="16" t="s">
        <v>121</v>
      </c>
      <c r="C24" s="33">
        <f>+'DELAPAZ - Concesion'!C24+'DELAPAZ - Sistema Nuevo'!C26+'DELAPAZ - Aroma'!C26+'DELAPAZ- Larecaja'!C24</f>
        <v>12004.040999999999</v>
      </c>
      <c r="D24" s="33">
        <f>+'DELAPAZ - Concesion'!D24+'DELAPAZ - Sistema Nuevo'!D26+'DELAPAZ - Aroma'!D26+'DELAPAZ- Larecaja'!D24</f>
        <v>10951.212999999998</v>
      </c>
      <c r="E24" s="33">
        <f>+'DELAPAZ - Concesion'!E24+'DELAPAZ - Sistema Nuevo'!E26+'DELAPAZ - Aroma'!E26+'DELAPAZ- Larecaja'!E24</f>
        <v>11070.207</v>
      </c>
      <c r="F24" s="33">
        <f>+'DELAPAZ - Concesion'!F24+'DELAPAZ - Sistema Nuevo'!F26+'DELAPAZ - Aroma'!F26+'DELAPAZ- Larecaja'!F24</f>
        <v>14057.064999999999</v>
      </c>
      <c r="G24" s="33">
        <f>+'DELAPAZ - Concesion'!G24+'DELAPAZ - Sistema Nuevo'!G26+'DELAPAZ - Aroma'!G26+'DELAPAZ- Larecaja'!G24</f>
        <v>0</v>
      </c>
      <c r="H24" s="33">
        <f>+'DELAPAZ - Concesion'!H24+'DELAPAZ - Sistema Nuevo'!H26+'DELAPAZ - Aroma'!H26+'DELAPAZ- Larecaja'!H24</f>
        <v>0</v>
      </c>
      <c r="I24" s="33">
        <f>+'DELAPAZ - Concesion'!I24+'DELAPAZ - Sistema Nuevo'!I26+'DELAPAZ - Aroma'!I26+'DELAPAZ- Larecaja'!I24</f>
        <v>0</v>
      </c>
      <c r="J24" s="33">
        <f>+'DELAPAZ - Concesion'!J24+'DELAPAZ - Sistema Nuevo'!J26+'DELAPAZ - Aroma'!J26+'DELAPAZ- Larecaja'!J24</f>
        <v>0</v>
      </c>
      <c r="K24" s="33">
        <f>+'DELAPAZ - Concesion'!K24+'DELAPAZ - Sistema Nuevo'!K26+'DELAPAZ - Aroma'!K26+'DELAPAZ- Larecaja'!K24</f>
        <v>0</v>
      </c>
      <c r="L24" s="33">
        <f>+'DELAPAZ - Concesion'!L24+'DELAPAZ - Sistema Nuevo'!L26+'DELAPAZ - Aroma'!L26+'DELAPAZ- Larecaja'!L24</f>
        <v>0</v>
      </c>
      <c r="M24" s="33">
        <f>+'DELAPAZ - Concesion'!M24+'DELAPAZ - Sistema Nuevo'!M26+'DELAPAZ - Aroma'!M26+'DELAPAZ- Larecaja'!M24</f>
        <v>0</v>
      </c>
      <c r="N24" s="33">
        <f>+'DELAPAZ - Concesion'!N24+'DELAPAZ - Sistema Nuevo'!N26+'DELAPAZ - Aroma'!N26+'DELAPAZ- Larecaja'!N24</f>
        <v>0</v>
      </c>
      <c r="O24" s="34">
        <f t="shared" si="20"/>
        <v>48082.525999999998</v>
      </c>
      <c r="P24" s="35"/>
      <c r="Q24" s="35"/>
      <c r="R24" s="27" t="str">
        <f t="shared" si="21"/>
        <v>A.Público</v>
      </c>
      <c r="S24" s="36">
        <f t="shared" si="21"/>
        <v>12004.040999999999</v>
      </c>
      <c r="T24" s="36">
        <f t="shared" si="21"/>
        <v>10951.212999999998</v>
      </c>
      <c r="U24" s="36">
        <f t="shared" si="19"/>
        <v>11070.207</v>
      </c>
      <c r="V24" s="36">
        <f t="shared" si="19"/>
        <v>14057.064999999999</v>
      </c>
      <c r="W24" s="36">
        <f t="shared" si="19"/>
        <v>0</v>
      </c>
      <c r="X24" s="36">
        <f t="shared" si="19"/>
        <v>0</v>
      </c>
      <c r="Y24" s="36">
        <f t="shared" si="19"/>
        <v>0</v>
      </c>
      <c r="Z24" s="36">
        <f t="shared" si="19"/>
        <v>0</v>
      </c>
      <c r="AA24" s="36">
        <f t="shared" si="19"/>
        <v>0</v>
      </c>
      <c r="AB24" s="36">
        <f t="shared" si="19"/>
        <v>0</v>
      </c>
      <c r="AC24" s="36">
        <f t="shared" si="19"/>
        <v>0</v>
      </c>
      <c r="AD24" s="36">
        <f t="shared" si="19"/>
        <v>0</v>
      </c>
      <c r="AE24" s="34">
        <f t="shared" si="22"/>
        <v>48082.525999999998</v>
      </c>
    </row>
    <row r="25" spans="2:31" x14ac:dyDescent="0.25">
      <c r="B25" s="16" t="str">
        <f>+B14</f>
        <v>Otros</v>
      </c>
      <c r="C25" s="33">
        <f>+'DELAPAZ - Concesion'!C25+'DELAPAZ - Sistema Nuevo'!C27+'DELAPAZ - Aroma'!C27+'DELAPAZ- Larecaja'!C25</f>
        <v>3642.9049999999993</v>
      </c>
      <c r="D25" s="33">
        <f>+'DELAPAZ - Concesion'!D25+'DELAPAZ - Sistema Nuevo'!D27+'DELAPAZ - Aroma'!D27+'DELAPAZ- Larecaja'!D25</f>
        <v>4540.9650000000001</v>
      </c>
      <c r="E25" s="33">
        <f>+'DELAPAZ - Concesion'!E25+'DELAPAZ - Sistema Nuevo'!E27+'DELAPAZ - Aroma'!E27+'DELAPAZ- Larecaja'!E25</f>
        <v>3495.1139999999996</v>
      </c>
      <c r="F25" s="33">
        <f>+'DELAPAZ - Concesion'!F25+'DELAPAZ - Sistema Nuevo'!F27+'DELAPAZ - Aroma'!F27+'DELAPAZ- Larecaja'!F25</f>
        <v>3790.7099999999996</v>
      </c>
      <c r="G25" s="33">
        <f>+'DELAPAZ - Concesion'!G25+'DELAPAZ - Sistema Nuevo'!G27+'DELAPAZ - Aroma'!G27+'DELAPAZ- Larecaja'!G25</f>
        <v>0</v>
      </c>
      <c r="H25" s="33">
        <f>+'DELAPAZ - Concesion'!H25+'DELAPAZ - Sistema Nuevo'!H27+'DELAPAZ - Aroma'!H27+'DELAPAZ- Larecaja'!H25</f>
        <v>0</v>
      </c>
      <c r="I25" s="33">
        <f>+'DELAPAZ - Concesion'!I25+'DELAPAZ - Sistema Nuevo'!I27+'DELAPAZ - Aroma'!I27+'DELAPAZ- Larecaja'!I25</f>
        <v>0</v>
      </c>
      <c r="J25" s="33">
        <f>+'DELAPAZ - Concesion'!J25+'DELAPAZ - Sistema Nuevo'!J27+'DELAPAZ - Aroma'!J27+'DELAPAZ- Larecaja'!J25</f>
        <v>0</v>
      </c>
      <c r="K25" s="33">
        <f>+'DELAPAZ - Concesion'!K25+'DELAPAZ - Sistema Nuevo'!K27+'DELAPAZ - Aroma'!K27+'DELAPAZ- Larecaja'!K25</f>
        <v>0</v>
      </c>
      <c r="L25" s="33">
        <f>+'DELAPAZ - Concesion'!L25+'DELAPAZ - Sistema Nuevo'!L27+'DELAPAZ - Aroma'!L27+'DELAPAZ- Larecaja'!L25</f>
        <v>0</v>
      </c>
      <c r="M25" s="33">
        <f>+'DELAPAZ - Concesion'!M25+'DELAPAZ - Sistema Nuevo'!M27+'DELAPAZ - Aroma'!M27+'DELAPAZ- Larecaja'!M25</f>
        <v>0</v>
      </c>
      <c r="N25" s="33">
        <f>+'DELAPAZ - Concesion'!N25+'DELAPAZ - Sistema Nuevo'!N27+'DELAPAZ - Aroma'!N27+'DELAPAZ- Larecaja'!N25</f>
        <v>0</v>
      </c>
      <c r="O25" s="34">
        <f t="shared" si="20"/>
        <v>15469.693999999998</v>
      </c>
      <c r="P25" s="35"/>
      <c r="Q25" s="35"/>
      <c r="R25" s="27" t="str">
        <f t="shared" si="21"/>
        <v>Otros</v>
      </c>
      <c r="S25" s="36">
        <f t="shared" ref="S25" si="23">+C25</f>
        <v>3642.9049999999993</v>
      </c>
      <c r="T25" s="36">
        <f t="shared" ref="T25" si="24">+D25</f>
        <v>4540.9650000000001</v>
      </c>
      <c r="U25" s="36">
        <f t="shared" ref="U25" si="25">+E25</f>
        <v>3495.1139999999996</v>
      </c>
      <c r="V25" s="36">
        <f t="shared" ref="V25" si="26">+F25</f>
        <v>3790.7099999999996</v>
      </c>
      <c r="W25" s="36">
        <f t="shared" ref="W25" si="27">+G25</f>
        <v>0</v>
      </c>
      <c r="X25" s="36">
        <f t="shared" ref="X25" si="28">+H25</f>
        <v>0</v>
      </c>
      <c r="Y25" s="36">
        <f t="shared" ref="Y25" si="29">+I25</f>
        <v>0</v>
      </c>
      <c r="Z25" s="36">
        <f t="shared" ref="Z25" si="30">+J25</f>
        <v>0</v>
      </c>
      <c r="AA25" s="36">
        <f t="shared" ref="AA25" si="31">+K25</f>
        <v>0</v>
      </c>
      <c r="AB25" s="36">
        <f t="shared" ref="AB25" si="32">+L25</f>
        <v>0</v>
      </c>
      <c r="AC25" s="36">
        <f t="shared" ref="AC25" si="33">+M25</f>
        <v>0</v>
      </c>
      <c r="AD25" s="36">
        <f t="shared" ref="AD25" si="34">+N25</f>
        <v>0</v>
      </c>
      <c r="AE25" s="34">
        <f t="shared" ref="AE25" si="35">SUM(S25:AD25)</f>
        <v>15469.693999999998</v>
      </c>
    </row>
    <row r="26" spans="2:31" x14ac:dyDescent="0.25">
      <c r="B26" s="7" t="s">
        <v>14</v>
      </c>
      <c r="C26" s="37">
        <f t="shared" ref="C26:N26" si="36">SUM(C20:C25)</f>
        <v>156283.12179000626</v>
      </c>
      <c r="D26" s="37">
        <f t="shared" si="36"/>
        <v>162458.47293000665</v>
      </c>
      <c r="E26" s="37">
        <f t="shared" si="36"/>
        <v>153957.14582000731</v>
      </c>
      <c r="F26" s="37">
        <f t="shared" si="36"/>
        <v>159003.17237000674</v>
      </c>
      <c r="G26" s="37">
        <f t="shared" si="36"/>
        <v>0</v>
      </c>
      <c r="H26" s="37">
        <f t="shared" si="36"/>
        <v>0</v>
      </c>
      <c r="I26" s="37">
        <f t="shared" si="36"/>
        <v>0</v>
      </c>
      <c r="J26" s="37">
        <f t="shared" si="36"/>
        <v>0</v>
      </c>
      <c r="K26" s="37">
        <f t="shared" si="36"/>
        <v>0</v>
      </c>
      <c r="L26" s="37">
        <f t="shared" si="36"/>
        <v>0</v>
      </c>
      <c r="M26" s="37">
        <f t="shared" si="36"/>
        <v>0</v>
      </c>
      <c r="N26" s="37">
        <f t="shared" si="36"/>
        <v>0</v>
      </c>
      <c r="O26" s="38">
        <f>SUM(C26:N26)</f>
        <v>631701.91291002696</v>
      </c>
      <c r="P26" s="35"/>
      <c r="Q26" s="35"/>
      <c r="R26" s="7" t="s">
        <v>14</v>
      </c>
      <c r="S26" s="37">
        <f t="shared" ref="S26:AD26" si="37">SUM(S20:S25)</f>
        <v>156283.12179000626</v>
      </c>
      <c r="T26" s="37">
        <f t="shared" si="37"/>
        <v>162458.47293000665</v>
      </c>
      <c r="U26" s="37">
        <f t="shared" si="37"/>
        <v>153957.14582000731</v>
      </c>
      <c r="V26" s="37">
        <f t="shared" si="37"/>
        <v>159003.17237000674</v>
      </c>
      <c r="W26" s="37">
        <f t="shared" si="37"/>
        <v>0</v>
      </c>
      <c r="X26" s="37">
        <f t="shared" si="37"/>
        <v>0</v>
      </c>
      <c r="Y26" s="37">
        <f t="shared" si="37"/>
        <v>0</v>
      </c>
      <c r="Z26" s="37">
        <f t="shared" si="37"/>
        <v>0</v>
      </c>
      <c r="AA26" s="37">
        <f t="shared" si="37"/>
        <v>0</v>
      </c>
      <c r="AB26" s="37">
        <f t="shared" si="37"/>
        <v>0</v>
      </c>
      <c r="AC26" s="37">
        <f t="shared" si="37"/>
        <v>0</v>
      </c>
      <c r="AD26" s="37">
        <f t="shared" si="37"/>
        <v>0</v>
      </c>
      <c r="AE26" s="38">
        <f>SUM(S26:AD26)</f>
        <v>631701.91291002696</v>
      </c>
    </row>
    <row r="27" spans="2:31" x14ac:dyDescent="0.25">
      <c r="C27" s="175">
        <f>+C26/1000</f>
        <v>156.28312179000625</v>
      </c>
      <c r="D27" s="175">
        <f t="shared" ref="D27:K27" si="38">+D26/1000</f>
        <v>162.45847293000665</v>
      </c>
      <c r="E27" s="175">
        <f t="shared" si="38"/>
        <v>153.9571458200073</v>
      </c>
      <c r="F27" s="175">
        <f t="shared" si="38"/>
        <v>159.00317237000675</v>
      </c>
      <c r="G27" s="175">
        <f t="shared" si="38"/>
        <v>0</v>
      </c>
      <c r="H27" s="175">
        <f t="shared" si="38"/>
        <v>0</v>
      </c>
      <c r="I27" s="175">
        <f t="shared" si="38"/>
        <v>0</v>
      </c>
      <c r="J27" s="175">
        <f t="shared" si="38"/>
        <v>0</v>
      </c>
      <c r="K27" s="175">
        <f t="shared" si="38"/>
        <v>0</v>
      </c>
      <c r="L27" s="39"/>
      <c r="M27" s="39"/>
      <c r="N27" s="39"/>
      <c r="O27" s="39"/>
      <c r="P27" s="35"/>
      <c r="Q27" s="35"/>
      <c r="R27" s="10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2:31" x14ac:dyDescent="0.25">
      <c r="B28" s="2" t="s">
        <v>25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Q28" s="35"/>
      <c r="R28" s="18" t="s">
        <v>25</v>
      </c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2:31" x14ac:dyDescent="0.25">
      <c r="C29" s="35"/>
      <c r="D29" s="32"/>
      <c r="E29" s="35"/>
      <c r="F29" s="35"/>
      <c r="G29" s="35"/>
      <c r="H29" s="28"/>
      <c r="I29" s="35"/>
      <c r="J29" s="35"/>
      <c r="K29" s="35"/>
      <c r="L29" s="35"/>
      <c r="M29" s="35"/>
      <c r="N29" s="35"/>
      <c r="O29" s="35"/>
      <c r="Q29" s="35"/>
      <c r="R29" s="1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2:31" x14ac:dyDescent="0.25">
      <c r="B30" s="3" t="s">
        <v>26</v>
      </c>
      <c r="C30" s="4" t="s">
        <v>2</v>
      </c>
      <c r="D30" s="4" t="s">
        <v>3</v>
      </c>
      <c r="E30" s="4" t="s">
        <v>4</v>
      </c>
      <c r="F30" s="41" t="s">
        <v>5</v>
      </c>
      <c r="G30" s="41" t="s">
        <v>6</v>
      </c>
      <c r="H30" s="41" t="s">
        <v>7</v>
      </c>
      <c r="I30" s="41" t="s">
        <v>8</v>
      </c>
      <c r="J30" s="41" t="s">
        <v>9</v>
      </c>
      <c r="K30" s="41" t="s">
        <v>10</v>
      </c>
      <c r="L30" s="41" t="s">
        <v>11</v>
      </c>
      <c r="M30" s="41" t="s">
        <v>12</v>
      </c>
      <c r="N30" s="41" t="s">
        <v>13</v>
      </c>
      <c r="O30" s="43" t="s">
        <v>14</v>
      </c>
      <c r="Q30" s="35"/>
      <c r="R30" s="3" t="s">
        <v>26</v>
      </c>
      <c r="S30" s="4" t="s">
        <v>2</v>
      </c>
      <c r="T30" s="4" t="s">
        <v>3</v>
      </c>
      <c r="U30" s="4" t="s">
        <v>4</v>
      </c>
      <c r="V30" s="4" t="s">
        <v>5</v>
      </c>
      <c r="W30" s="4" t="s">
        <v>6</v>
      </c>
      <c r="X30" s="4" t="s">
        <v>7</v>
      </c>
      <c r="Y30" s="4" t="s">
        <v>8</v>
      </c>
      <c r="Z30" s="4" t="s">
        <v>9</v>
      </c>
      <c r="AA30" s="4" t="s">
        <v>10</v>
      </c>
      <c r="AB30" s="41" t="s">
        <v>11</v>
      </c>
      <c r="AC30" s="41" t="s">
        <v>12</v>
      </c>
      <c r="AD30" s="43" t="s">
        <v>13</v>
      </c>
      <c r="AE30" s="3" t="s">
        <v>24</v>
      </c>
    </row>
    <row r="31" spans="2:31" x14ac:dyDescent="0.25">
      <c r="B31" s="16" t="s">
        <v>17</v>
      </c>
      <c r="C31" s="33">
        <f>+'DELAPAZ - Concesion'!C31+'DELAPAZ - Sistema Nuevo'!C34+'DELAPAZ - Aroma'!C34+'DELAPAZ- Larecaja'!C31</f>
        <v>68509.330660078471</v>
      </c>
      <c r="D31" s="33">
        <f>+'DELAPAZ - Concesion'!D31+'DELAPAZ - Sistema Nuevo'!D34+'DELAPAZ - Aroma'!D34+'DELAPAZ- Larecaja'!D31</f>
        <v>70241.565090014425</v>
      </c>
      <c r="E31" s="33">
        <f>+'DELAPAZ - Concesion'!E31+'DELAPAZ - Sistema Nuevo'!E34+'DELAPAZ - Aroma'!E34+'DELAPAZ- Larecaja'!E31</f>
        <v>69235.197900038562</v>
      </c>
      <c r="F31" s="33">
        <f>+'DELAPAZ - Concesion'!F31+'DELAPAZ - Sistema Nuevo'!F34+'DELAPAZ - Aroma'!F34+'DELAPAZ- Larecaja'!F31</f>
        <v>67053.364259907466</v>
      </c>
      <c r="G31" s="33">
        <f>+'DELAPAZ - Concesion'!G31+'DELAPAZ - Sistema Nuevo'!G34+'DELAPAZ - Aroma'!G34+'DELAPAZ- Larecaja'!G31</f>
        <v>0</v>
      </c>
      <c r="H31" s="33">
        <f>+'DELAPAZ - Concesion'!H31+'DELAPAZ - Sistema Nuevo'!H34+'DELAPAZ - Aroma'!H34+'DELAPAZ- Larecaja'!H31</f>
        <v>0</v>
      </c>
      <c r="I31" s="33">
        <f>+'DELAPAZ - Concesion'!I31+'DELAPAZ - Sistema Nuevo'!I34+'DELAPAZ - Aroma'!I34+'DELAPAZ- Larecaja'!I31</f>
        <v>0</v>
      </c>
      <c r="J31" s="33">
        <f>+'DELAPAZ - Concesion'!J31+'DELAPAZ - Sistema Nuevo'!J34+'DELAPAZ - Aroma'!J34+'DELAPAZ- Larecaja'!J31</f>
        <v>0</v>
      </c>
      <c r="K31" s="33">
        <f>+'DELAPAZ - Concesion'!K31+'DELAPAZ - Sistema Nuevo'!K34+'DELAPAZ - Aroma'!K34+'DELAPAZ- Larecaja'!K31</f>
        <v>0</v>
      </c>
      <c r="L31" s="33">
        <f>+'DELAPAZ - Concesion'!L31+'DELAPAZ - Sistema Nuevo'!L34+'DELAPAZ - Aroma'!L34+'DELAPAZ- Larecaja'!L31</f>
        <v>0</v>
      </c>
      <c r="M31" s="33">
        <f>+'DELAPAZ - Concesion'!M31+'DELAPAZ - Sistema Nuevo'!M34+'DELAPAZ - Aroma'!M34+'DELAPAZ- Larecaja'!M31</f>
        <v>0</v>
      </c>
      <c r="N31" s="33">
        <f>+'DELAPAZ - Concesion'!N31+'DELAPAZ - Sistema Nuevo'!N34+'DELAPAZ - Aroma'!N34+'DELAPAZ- Larecaja'!N31</f>
        <v>0</v>
      </c>
      <c r="O31" s="34">
        <f>SUM(C31:N31)</f>
        <v>275039.45791003894</v>
      </c>
      <c r="P31" s="39"/>
      <c r="Q31" s="35"/>
      <c r="R31" s="27" t="str">
        <f>+B31</f>
        <v>Residencial</v>
      </c>
      <c r="S31" s="36">
        <f>+C31*0.87</f>
        <v>59603.117674268273</v>
      </c>
      <c r="T31" s="36">
        <f t="shared" ref="T31:AD35" si="39">+D31*0.87</f>
        <v>61110.161628312548</v>
      </c>
      <c r="U31" s="36">
        <f t="shared" si="39"/>
        <v>60234.622173033546</v>
      </c>
      <c r="V31" s="36">
        <f t="shared" si="39"/>
        <v>58336.426906119494</v>
      </c>
      <c r="W31" s="36">
        <f t="shared" si="39"/>
        <v>0</v>
      </c>
      <c r="X31" s="36">
        <f t="shared" si="39"/>
        <v>0</v>
      </c>
      <c r="Y31" s="36">
        <f t="shared" si="39"/>
        <v>0</v>
      </c>
      <c r="Z31" s="36">
        <f t="shared" si="39"/>
        <v>0</v>
      </c>
      <c r="AA31" s="36">
        <f t="shared" si="39"/>
        <v>0</v>
      </c>
      <c r="AB31" s="36">
        <f t="shared" si="39"/>
        <v>0</v>
      </c>
      <c r="AC31" s="36">
        <f t="shared" si="39"/>
        <v>0</v>
      </c>
      <c r="AD31" s="36">
        <f t="shared" si="39"/>
        <v>0</v>
      </c>
      <c r="AE31" s="34">
        <f>SUM(S31:AD31)</f>
        <v>239284.32838173385</v>
      </c>
    </row>
    <row r="32" spans="2:31" x14ac:dyDescent="0.25">
      <c r="B32" s="16" t="s">
        <v>18</v>
      </c>
      <c r="C32" s="33">
        <f>+'DELAPAZ - Concesion'!C32+'DELAPAZ - Sistema Nuevo'!C35+'DELAPAZ - Aroma'!C35+'DELAPAZ- Larecaja'!C32</f>
        <v>44375.095240000664</v>
      </c>
      <c r="D32" s="33">
        <f>+'DELAPAZ - Concesion'!D32+'DELAPAZ - Sistema Nuevo'!D35+'DELAPAZ - Aroma'!D35+'DELAPAZ- Larecaja'!D32</f>
        <v>46238.135970000447</v>
      </c>
      <c r="E32" s="33">
        <f>+'DELAPAZ - Concesion'!E32+'DELAPAZ - Sistema Nuevo'!E35+'DELAPAZ - Aroma'!E35+'DELAPAZ- Larecaja'!E32</f>
        <v>45844.282349999674</v>
      </c>
      <c r="F32" s="33">
        <f>+'DELAPAZ - Concesion'!F32+'DELAPAZ - Sistema Nuevo'!F35+'DELAPAZ - Aroma'!F35+'DELAPAZ- Larecaja'!F32</f>
        <v>45971.143590000123</v>
      </c>
      <c r="G32" s="33">
        <f>+'DELAPAZ - Concesion'!G32+'DELAPAZ - Sistema Nuevo'!G35+'DELAPAZ - Aroma'!G35+'DELAPAZ- Larecaja'!G32</f>
        <v>0</v>
      </c>
      <c r="H32" s="33">
        <f>+'DELAPAZ - Concesion'!H32+'DELAPAZ - Sistema Nuevo'!H35+'DELAPAZ - Aroma'!H35+'DELAPAZ- Larecaja'!H32</f>
        <v>0</v>
      </c>
      <c r="I32" s="33">
        <f>+'DELAPAZ - Concesion'!I32+'DELAPAZ - Sistema Nuevo'!I35+'DELAPAZ - Aroma'!I35+'DELAPAZ- Larecaja'!I32</f>
        <v>0</v>
      </c>
      <c r="J32" s="33">
        <f>+'DELAPAZ - Concesion'!J32+'DELAPAZ - Sistema Nuevo'!J35+'DELAPAZ - Aroma'!J35+'DELAPAZ- Larecaja'!J32</f>
        <v>0</v>
      </c>
      <c r="K32" s="33">
        <f>+'DELAPAZ - Concesion'!K32+'DELAPAZ - Sistema Nuevo'!K35+'DELAPAZ - Aroma'!K35+'DELAPAZ- Larecaja'!K32</f>
        <v>0</v>
      </c>
      <c r="L32" s="33">
        <f>+'DELAPAZ - Concesion'!L32+'DELAPAZ - Sistema Nuevo'!L35+'DELAPAZ - Aroma'!L35+'DELAPAZ- Larecaja'!L32</f>
        <v>0</v>
      </c>
      <c r="M32" s="33">
        <f>+'DELAPAZ - Concesion'!M32+'DELAPAZ - Sistema Nuevo'!M35+'DELAPAZ - Aroma'!M35+'DELAPAZ- Larecaja'!M32</f>
        <v>0</v>
      </c>
      <c r="N32" s="33">
        <f>+'DELAPAZ - Concesion'!N32+'DELAPAZ - Sistema Nuevo'!N35+'DELAPAZ - Aroma'!N35+'DELAPAZ- Larecaja'!N32</f>
        <v>0</v>
      </c>
      <c r="O32" s="34">
        <f t="shared" ref="O32:O36" si="40">SUM(C32:N32)</f>
        <v>182428.65715000092</v>
      </c>
      <c r="P32" s="39"/>
      <c r="Q32" s="35"/>
      <c r="R32" s="27" t="str">
        <f t="shared" ref="R32:R36" si="41">+B32</f>
        <v>General</v>
      </c>
      <c r="S32" s="36">
        <f t="shared" ref="S32:S35" si="42">+C32*0.87</f>
        <v>38606.332858800575</v>
      </c>
      <c r="T32" s="36">
        <f t="shared" si="39"/>
        <v>40227.17829390039</v>
      </c>
      <c r="U32" s="36">
        <f t="shared" si="39"/>
        <v>39884.525644499714</v>
      </c>
      <c r="V32" s="36">
        <f t="shared" si="39"/>
        <v>39994.894923300104</v>
      </c>
      <c r="W32" s="36">
        <f t="shared" si="39"/>
        <v>0</v>
      </c>
      <c r="X32" s="36">
        <f t="shared" si="39"/>
        <v>0</v>
      </c>
      <c r="Y32" s="36">
        <f t="shared" si="39"/>
        <v>0</v>
      </c>
      <c r="Z32" s="36">
        <f t="shared" si="39"/>
        <v>0</v>
      </c>
      <c r="AA32" s="36">
        <f t="shared" si="39"/>
        <v>0</v>
      </c>
      <c r="AB32" s="36">
        <f t="shared" si="39"/>
        <v>0</v>
      </c>
      <c r="AC32" s="36">
        <f t="shared" si="39"/>
        <v>0</v>
      </c>
      <c r="AD32" s="36">
        <f t="shared" si="39"/>
        <v>0</v>
      </c>
      <c r="AE32" s="34">
        <f t="shared" ref="AE32:AE35" si="43">SUM(S32:AD32)</f>
        <v>158712.93172050078</v>
      </c>
    </row>
    <row r="33" spans="2:33" x14ac:dyDescent="0.25">
      <c r="B33" s="16" t="s">
        <v>19</v>
      </c>
      <c r="C33" s="33">
        <f>+'DELAPAZ - Concesion'!C33+'DELAPAZ - Sistema Nuevo'!C36+'DELAPAZ - Aroma'!C36+'DELAPAZ- Larecaja'!C33</f>
        <v>25093.361679999995</v>
      </c>
      <c r="D33" s="33">
        <f>+'DELAPAZ - Concesion'!D33+'DELAPAZ - Sistema Nuevo'!D36+'DELAPAZ - Aroma'!D36+'DELAPAZ- Larecaja'!D33</f>
        <v>26625.512870000002</v>
      </c>
      <c r="E33" s="33">
        <f>+'DELAPAZ - Concesion'!E33+'DELAPAZ - Sistema Nuevo'!E36+'DELAPAZ - Aroma'!E36+'DELAPAZ- Larecaja'!E33</f>
        <v>24914.955829999992</v>
      </c>
      <c r="F33" s="33">
        <f>+'DELAPAZ - Concesion'!F33+'DELAPAZ - Sistema Nuevo'!F36+'DELAPAZ - Aroma'!F36+'DELAPAZ- Larecaja'!F33</f>
        <v>27708.166459999997</v>
      </c>
      <c r="G33" s="33">
        <f>+'DELAPAZ - Concesion'!G33+'DELAPAZ - Sistema Nuevo'!G36+'DELAPAZ - Aroma'!G36+'DELAPAZ- Larecaja'!G33</f>
        <v>0</v>
      </c>
      <c r="H33" s="33">
        <f>+'DELAPAZ - Concesion'!H33+'DELAPAZ - Sistema Nuevo'!H36+'DELAPAZ - Aroma'!H36+'DELAPAZ- Larecaja'!H33</f>
        <v>0</v>
      </c>
      <c r="I33" s="33">
        <f>+'DELAPAZ - Concesion'!I33+'DELAPAZ - Sistema Nuevo'!I36+'DELAPAZ - Aroma'!I36+'DELAPAZ- Larecaja'!I33</f>
        <v>0</v>
      </c>
      <c r="J33" s="33">
        <f>+'DELAPAZ - Concesion'!J33+'DELAPAZ - Sistema Nuevo'!J36+'DELAPAZ - Aroma'!J36+'DELAPAZ- Larecaja'!J33</f>
        <v>0</v>
      </c>
      <c r="K33" s="33">
        <f>+'DELAPAZ - Concesion'!K33+'DELAPAZ - Sistema Nuevo'!K36+'DELAPAZ - Aroma'!K36+'DELAPAZ- Larecaja'!K33</f>
        <v>0</v>
      </c>
      <c r="L33" s="33">
        <f>+'DELAPAZ - Concesion'!L33+'DELAPAZ - Sistema Nuevo'!L36+'DELAPAZ - Aroma'!L36+'DELAPAZ- Larecaja'!L33</f>
        <v>0</v>
      </c>
      <c r="M33" s="33">
        <f>+'DELAPAZ - Concesion'!M33+'DELAPAZ - Sistema Nuevo'!M36+'DELAPAZ - Aroma'!M36+'DELAPAZ- Larecaja'!M33</f>
        <v>0</v>
      </c>
      <c r="N33" s="33">
        <f>+'DELAPAZ - Concesion'!N33+'DELAPAZ - Sistema Nuevo'!N36+'DELAPAZ - Aroma'!N36+'DELAPAZ- Larecaja'!N33</f>
        <v>0</v>
      </c>
      <c r="O33" s="34">
        <f t="shared" si="40"/>
        <v>104341.99683999998</v>
      </c>
      <c r="P33" s="39"/>
      <c r="Q33" s="35"/>
      <c r="R33" s="27" t="str">
        <f t="shared" si="41"/>
        <v>Industrial</v>
      </c>
      <c r="S33" s="36">
        <f t="shared" si="42"/>
        <v>21831.224661599994</v>
      </c>
      <c r="T33" s="36">
        <f t="shared" si="39"/>
        <v>23164.1961969</v>
      </c>
      <c r="U33" s="36">
        <f t="shared" si="39"/>
        <v>21676.011572099993</v>
      </c>
      <c r="V33" s="36">
        <f t="shared" si="39"/>
        <v>24106.104820199998</v>
      </c>
      <c r="W33" s="36">
        <f t="shared" si="39"/>
        <v>0</v>
      </c>
      <c r="X33" s="36">
        <f t="shared" si="39"/>
        <v>0</v>
      </c>
      <c r="Y33" s="36">
        <f t="shared" si="39"/>
        <v>0</v>
      </c>
      <c r="Z33" s="36">
        <f t="shared" si="39"/>
        <v>0</v>
      </c>
      <c r="AA33" s="36">
        <f t="shared" si="39"/>
        <v>0</v>
      </c>
      <c r="AB33" s="36">
        <f t="shared" si="39"/>
        <v>0</v>
      </c>
      <c r="AC33" s="36">
        <f t="shared" si="39"/>
        <v>0</v>
      </c>
      <c r="AD33" s="36">
        <f t="shared" si="39"/>
        <v>0</v>
      </c>
      <c r="AE33" s="34">
        <f t="shared" si="43"/>
        <v>90777.537250799985</v>
      </c>
    </row>
    <row r="34" spans="2:33" x14ac:dyDescent="0.25">
      <c r="B34" s="16" t="s">
        <v>20</v>
      </c>
      <c r="C34" s="33">
        <f>+'DELAPAZ - Concesion'!C34+'DELAPAZ - Sistema Nuevo'!C37+'DELAPAZ - Aroma'!C37+'DELAPAZ- Larecaja'!C34</f>
        <v>2748.5499099999997</v>
      </c>
      <c r="D34" s="33">
        <f>+'DELAPAZ - Concesion'!D34+'DELAPAZ - Sistema Nuevo'!D37+'DELAPAZ - Aroma'!D37+'DELAPAZ- Larecaja'!D34</f>
        <v>3578.4872699999996</v>
      </c>
      <c r="E34" s="33">
        <f>+'DELAPAZ - Concesion'!E34+'DELAPAZ - Sistema Nuevo'!E37+'DELAPAZ - Aroma'!E37+'DELAPAZ- Larecaja'!E34</f>
        <v>3159.8116500000006</v>
      </c>
      <c r="F34" s="33">
        <f>+'DELAPAZ - Concesion'!F34+'DELAPAZ - Sistema Nuevo'!F37+'DELAPAZ - Aroma'!F37+'DELAPAZ- Larecaja'!F34</f>
        <v>3745.4438799999998</v>
      </c>
      <c r="G34" s="33">
        <f>+'DELAPAZ - Concesion'!G34+'DELAPAZ - Sistema Nuevo'!G37+'DELAPAZ - Aroma'!G37+'DELAPAZ- Larecaja'!G34</f>
        <v>0</v>
      </c>
      <c r="H34" s="33">
        <f>+'DELAPAZ - Concesion'!H34+'DELAPAZ - Sistema Nuevo'!H37+'DELAPAZ - Aroma'!H37+'DELAPAZ- Larecaja'!H34</f>
        <v>0</v>
      </c>
      <c r="I34" s="33">
        <f>+'DELAPAZ - Concesion'!I34+'DELAPAZ - Sistema Nuevo'!I37+'DELAPAZ - Aroma'!I37+'DELAPAZ- Larecaja'!I34</f>
        <v>0</v>
      </c>
      <c r="J34" s="33">
        <f>+'DELAPAZ - Concesion'!J34+'DELAPAZ - Sistema Nuevo'!J37+'DELAPAZ - Aroma'!J37+'DELAPAZ- Larecaja'!J34</f>
        <v>0</v>
      </c>
      <c r="K34" s="33">
        <f>+'DELAPAZ - Concesion'!K34+'DELAPAZ - Sistema Nuevo'!K37+'DELAPAZ - Aroma'!K37+'DELAPAZ- Larecaja'!K34</f>
        <v>0</v>
      </c>
      <c r="L34" s="33">
        <f>+'DELAPAZ - Concesion'!L34+'DELAPAZ - Sistema Nuevo'!L37+'DELAPAZ - Aroma'!L37+'DELAPAZ- Larecaja'!L34</f>
        <v>0</v>
      </c>
      <c r="M34" s="33">
        <f>+'DELAPAZ - Concesion'!M34+'DELAPAZ - Sistema Nuevo'!M37+'DELAPAZ - Aroma'!M37+'DELAPAZ- Larecaja'!M34</f>
        <v>0</v>
      </c>
      <c r="N34" s="33">
        <f>+'DELAPAZ - Concesion'!N34+'DELAPAZ - Sistema Nuevo'!N37+'DELAPAZ - Aroma'!N37+'DELAPAZ- Larecaja'!N34</f>
        <v>0</v>
      </c>
      <c r="O34" s="34">
        <f t="shared" si="40"/>
        <v>13232.292709999998</v>
      </c>
      <c r="P34" s="39"/>
      <c r="Q34" s="35"/>
      <c r="R34" s="27" t="str">
        <f t="shared" si="41"/>
        <v>Mineria</v>
      </c>
      <c r="S34" s="36">
        <f t="shared" si="42"/>
        <v>2391.2384216999999</v>
      </c>
      <c r="T34" s="36">
        <f t="shared" si="39"/>
        <v>3113.2839248999999</v>
      </c>
      <c r="U34" s="36">
        <f t="shared" si="39"/>
        <v>2749.0361355000005</v>
      </c>
      <c r="V34" s="36">
        <f t="shared" si="39"/>
        <v>3258.5361755999998</v>
      </c>
      <c r="W34" s="36">
        <f t="shared" si="39"/>
        <v>0</v>
      </c>
      <c r="X34" s="36">
        <f t="shared" si="39"/>
        <v>0</v>
      </c>
      <c r="Y34" s="36">
        <f t="shared" si="39"/>
        <v>0</v>
      </c>
      <c r="Z34" s="36">
        <f t="shared" si="39"/>
        <v>0</v>
      </c>
      <c r="AA34" s="36">
        <f t="shared" si="39"/>
        <v>0</v>
      </c>
      <c r="AB34" s="36">
        <f t="shared" si="39"/>
        <v>0</v>
      </c>
      <c r="AC34" s="36">
        <f t="shared" si="39"/>
        <v>0</v>
      </c>
      <c r="AD34" s="36">
        <f t="shared" si="39"/>
        <v>0</v>
      </c>
      <c r="AE34" s="34">
        <f t="shared" si="43"/>
        <v>11512.094657700001</v>
      </c>
    </row>
    <row r="35" spans="2:33" x14ac:dyDescent="0.25">
      <c r="B35" s="16" t="s">
        <v>121</v>
      </c>
      <c r="C35" s="33">
        <f>+'DELAPAZ - Concesion'!C35+'DELAPAZ - Sistema Nuevo'!C38+'DELAPAZ - Aroma'!C38+'DELAPAZ- Larecaja'!C35</f>
        <v>11980.452010000003</v>
      </c>
      <c r="D35" s="33">
        <f>+'DELAPAZ - Concesion'!D35+'DELAPAZ - Sistema Nuevo'!D38+'DELAPAZ - Aroma'!D38+'DELAPAZ- Larecaja'!D35</f>
        <v>10989.082489999999</v>
      </c>
      <c r="E35" s="33">
        <f>+'DELAPAZ - Concesion'!E35+'DELAPAZ - Sistema Nuevo'!E38+'DELAPAZ - Aroma'!E38+'DELAPAZ- Larecaja'!E35</f>
        <v>11191.757450000001</v>
      </c>
      <c r="F35" s="33">
        <f>+'DELAPAZ - Concesion'!F35+'DELAPAZ - Sistema Nuevo'!F38+'DELAPAZ - Aroma'!F38+'DELAPAZ- Larecaja'!F35</f>
        <v>14337.056430000001</v>
      </c>
      <c r="G35" s="33">
        <f>+'DELAPAZ - Concesion'!G35+'DELAPAZ - Sistema Nuevo'!G38+'DELAPAZ - Aroma'!G38+'DELAPAZ- Larecaja'!G35</f>
        <v>0</v>
      </c>
      <c r="H35" s="33">
        <f>+'DELAPAZ - Concesion'!H35+'DELAPAZ - Sistema Nuevo'!H38+'DELAPAZ - Aroma'!H38+'DELAPAZ- Larecaja'!H35</f>
        <v>0</v>
      </c>
      <c r="I35" s="33">
        <f>+'DELAPAZ - Concesion'!I35+'DELAPAZ - Sistema Nuevo'!I38+'DELAPAZ - Aroma'!I38+'DELAPAZ- Larecaja'!I35</f>
        <v>0</v>
      </c>
      <c r="J35" s="33">
        <f>+'DELAPAZ - Concesion'!J35+'DELAPAZ - Sistema Nuevo'!J38+'DELAPAZ - Aroma'!J38+'DELAPAZ- Larecaja'!J35</f>
        <v>0</v>
      </c>
      <c r="K35" s="33">
        <f>+'DELAPAZ - Concesion'!K35+'DELAPAZ - Sistema Nuevo'!K38+'DELAPAZ - Aroma'!K38+'DELAPAZ- Larecaja'!K35</f>
        <v>0</v>
      </c>
      <c r="L35" s="33">
        <f>+'DELAPAZ - Concesion'!L35+'DELAPAZ - Sistema Nuevo'!L38+'DELAPAZ - Aroma'!L38+'DELAPAZ- Larecaja'!L35</f>
        <v>0</v>
      </c>
      <c r="M35" s="33">
        <f>+'DELAPAZ - Concesion'!M35+'DELAPAZ - Sistema Nuevo'!M38+'DELAPAZ - Aroma'!M38+'DELAPAZ- Larecaja'!M35</f>
        <v>0</v>
      </c>
      <c r="N35" s="33">
        <f>+'DELAPAZ - Concesion'!N35+'DELAPAZ - Sistema Nuevo'!N38+'DELAPAZ - Aroma'!N38+'DELAPAZ- Larecaja'!N35</f>
        <v>0</v>
      </c>
      <c r="O35" s="34">
        <f t="shared" si="40"/>
        <v>48498.348379999996</v>
      </c>
      <c r="P35" s="39"/>
      <c r="Q35" s="35"/>
      <c r="R35" s="27" t="str">
        <f t="shared" si="41"/>
        <v>A.Público</v>
      </c>
      <c r="S35" s="36">
        <f t="shared" si="42"/>
        <v>10422.993248700002</v>
      </c>
      <c r="T35" s="36">
        <f t="shared" si="39"/>
        <v>9560.5017662999999</v>
      </c>
      <c r="U35" s="36">
        <f t="shared" si="39"/>
        <v>9736.8289815000007</v>
      </c>
      <c r="V35" s="36">
        <f t="shared" si="39"/>
        <v>12473.239094100001</v>
      </c>
      <c r="W35" s="36">
        <f t="shared" si="39"/>
        <v>0</v>
      </c>
      <c r="X35" s="36">
        <f t="shared" si="39"/>
        <v>0</v>
      </c>
      <c r="Y35" s="36">
        <f t="shared" si="39"/>
        <v>0</v>
      </c>
      <c r="Z35" s="36">
        <f t="shared" si="39"/>
        <v>0</v>
      </c>
      <c r="AA35" s="36">
        <f t="shared" si="39"/>
        <v>0</v>
      </c>
      <c r="AB35" s="36">
        <f t="shared" si="39"/>
        <v>0</v>
      </c>
      <c r="AC35" s="36">
        <f t="shared" si="39"/>
        <v>0</v>
      </c>
      <c r="AD35" s="36">
        <f t="shared" si="39"/>
        <v>0</v>
      </c>
      <c r="AE35" s="34">
        <f t="shared" si="43"/>
        <v>42193.563090600001</v>
      </c>
    </row>
    <row r="36" spans="2:33" x14ac:dyDescent="0.25">
      <c r="B36" s="16" t="str">
        <f>+B25</f>
        <v>Otros</v>
      </c>
      <c r="C36" s="33">
        <f>+'DELAPAZ - Concesion'!C36+'DELAPAZ - Sistema Nuevo'!C39+'DELAPAZ - Aroma'!C39+'DELAPAZ- Larecaja'!C36</f>
        <v>3497.3017599999989</v>
      </c>
      <c r="D36" s="33">
        <f>+'DELAPAZ - Concesion'!D36+'DELAPAZ - Sistema Nuevo'!D39+'DELAPAZ - Aroma'!D39+'DELAPAZ- Larecaja'!D36</f>
        <v>4195.3901500000011</v>
      </c>
      <c r="E36" s="33">
        <f>+'DELAPAZ - Concesion'!E36+'DELAPAZ - Sistema Nuevo'!E39+'DELAPAZ - Aroma'!E39+'DELAPAZ- Larecaja'!E36</f>
        <v>3441.174039999999</v>
      </c>
      <c r="F36" s="33">
        <f>+'DELAPAZ - Concesion'!F36+'DELAPAZ - Sistema Nuevo'!F39+'DELAPAZ - Aroma'!F39+'DELAPAZ- Larecaja'!F36</f>
        <v>3688.6055500000002</v>
      </c>
      <c r="G36" s="33">
        <f>+'DELAPAZ - Concesion'!G36+'DELAPAZ - Sistema Nuevo'!G39+'DELAPAZ - Aroma'!G39+'DELAPAZ- Larecaja'!G36</f>
        <v>0</v>
      </c>
      <c r="H36" s="33">
        <f>+'DELAPAZ - Concesion'!H36+'DELAPAZ - Sistema Nuevo'!H39+'DELAPAZ - Aroma'!H39+'DELAPAZ- Larecaja'!H36</f>
        <v>0</v>
      </c>
      <c r="I36" s="33">
        <f>+'DELAPAZ - Concesion'!I36+'DELAPAZ - Sistema Nuevo'!I39+'DELAPAZ - Aroma'!I39+'DELAPAZ- Larecaja'!I36</f>
        <v>0</v>
      </c>
      <c r="J36" s="33">
        <f>+'DELAPAZ - Concesion'!J36+'DELAPAZ - Sistema Nuevo'!J39+'DELAPAZ - Aroma'!J39+'DELAPAZ- Larecaja'!J36</f>
        <v>0</v>
      </c>
      <c r="K36" s="33">
        <f>+'DELAPAZ - Concesion'!K36+'DELAPAZ - Sistema Nuevo'!K39+'DELAPAZ - Aroma'!K39+'DELAPAZ- Larecaja'!K36</f>
        <v>0</v>
      </c>
      <c r="L36" s="33">
        <f>+'DELAPAZ - Concesion'!L36+'DELAPAZ - Sistema Nuevo'!L39+'DELAPAZ - Aroma'!L39+'DELAPAZ- Larecaja'!L36</f>
        <v>0</v>
      </c>
      <c r="M36" s="33">
        <f>+'DELAPAZ - Concesion'!M36+'DELAPAZ - Sistema Nuevo'!M39+'DELAPAZ - Aroma'!M39+'DELAPAZ- Larecaja'!M36</f>
        <v>0</v>
      </c>
      <c r="N36" s="33">
        <f>+'DELAPAZ - Concesion'!N36+'DELAPAZ - Sistema Nuevo'!N39+'DELAPAZ - Aroma'!N39+'DELAPAZ- Larecaja'!N36</f>
        <v>0</v>
      </c>
      <c r="O36" s="34">
        <f t="shared" si="40"/>
        <v>14822.4715</v>
      </c>
      <c r="P36" s="39"/>
      <c r="Q36" s="35"/>
      <c r="R36" s="27" t="str">
        <f t="shared" si="41"/>
        <v>Otros</v>
      </c>
      <c r="S36" s="36">
        <f t="shared" ref="S36" si="44">+C36*0.87</f>
        <v>3042.652531199999</v>
      </c>
      <c r="T36" s="36">
        <f t="shared" ref="T36" si="45">+D36*0.87</f>
        <v>3649.9894305000007</v>
      </c>
      <c r="U36" s="36">
        <f t="shared" ref="U36" si="46">+E36*0.87</f>
        <v>2993.8214147999993</v>
      </c>
      <c r="V36" s="36">
        <f t="shared" ref="V36" si="47">+F36*0.87</f>
        <v>3209.0868285000001</v>
      </c>
      <c r="W36" s="36">
        <f t="shared" ref="W36" si="48">+G36*0.87</f>
        <v>0</v>
      </c>
      <c r="X36" s="36">
        <f t="shared" ref="X36" si="49">+H36*0.87</f>
        <v>0</v>
      </c>
      <c r="Y36" s="36">
        <f t="shared" ref="Y36" si="50">+I36*0.87</f>
        <v>0</v>
      </c>
      <c r="Z36" s="36">
        <f t="shared" ref="Z36" si="51">+J36*0.87</f>
        <v>0</v>
      </c>
      <c r="AA36" s="36">
        <f t="shared" ref="AA36" si="52">+K36*0.87</f>
        <v>0</v>
      </c>
      <c r="AB36" s="36">
        <f t="shared" ref="AB36" si="53">+L36*0.87</f>
        <v>0</v>
      </c>
      <c r="AC36" s="36">
        <f t="shared" ref="AC36" si="54">+M36*0.87</f>
        <v>0</v>
      </c>
      <c r="AD36" s="36">
        <f t="shared" ref="AD36" si="55">+N36*0.87</f>
        <v>0</v>
      </c>
      <c r="AE36" s="34">
        <f t="shared" ref="AE36" si="56">SUM(S36:AD36)</f>
        <v>12895.550204999998</v>
      </c>
    </row>
    <row r="37" spans="2:33" x14ac:dyDescent="0.25">
      <c r="B37" s="7" t="s">
        <v>14</v>
      </c>
      <c r="C37" s="37">
        <f t="shared" ref="C37:N37" si="57">SUM(C31:C36)</f>
        <v>156204.09126007915</v>
      </c>
      <c r="D37" s="37">
        <f t="shared" si="57"/>
        <v>161868.17384001488</v>
      </c>
      <c r="E37" s="37">
        <f t="shared" si="57"/>
        <v>157787.17922003823</v>
      </c>
      <c r="F37" s="37">
        <f t="shared" si="57"/>
        <v>162503.78016990761</v>
      </c>
      <c r="G37" s="37">
        <f t="shared" si="57"/>
        <v>0</v>
      </c>
      <c r="H37" s="37">
        <f t="shared" si="57"/>
        <v>0</v>
      </c>
      <c r="I37" s="37">
        <f t="shared" si="57"/>
        <v>0</v>
      </c>
      <c r="J37" s="37">
        <f t="shared" si="57"/>
        <v>0</v>
      </c>
      <c r="K37" s="37">
        <f t="shared" si="57"/>
        <v>0</v>
      </c>
      <c r="L37" s="37">
        <f t="shared" si="57"/>
        <v>0</v>
      </c>
      <c r="M37" s="37">
        <f t="shared" si="57"/>
        <v>0</v>
      </c>
      <c r="N37" s="37">
        <f t="shared" si="57"/>
        <v>0</v>
      </c>
      <c r="O37" s="38">
        <f>SUM(C37:N37)</f>
        <v>638363.22449003987</v>
      </c>
      <c r="P37" s="39"/>
      <c r="Q37" s="35"/>
      <c r="R37" s="7" t="s">
        <v>14</v>
      </c>
      <c r="S37" s="37">
        <f t="shared" ref="S37:AD37" si="58">SUM(S31:S36)</f>
        <v>135897.55939626883</v>
      </c>
      <c r="T37" s="37">
        <f t="shared" si="58"/>
        <v>140825.31124081291</v>
      </c>
      <c r="U37" s="37">
        <f t="shared" si="58"/>
        <v>137274.84592143327</v>
      </c>
      <c r="V37" s="37">
        <f t="shared" si="58"/>
        <v>141378.28874781961</v>
      </c>
      <c r="W37" s="37">
        <f t="shared" si="58"/>
        <v>0</v>
      </c>
      <c r="X37" s="37">
        <f t="shared" si="58"/>
        <v>0</v>
      </c>
      <c r="Y37" s="37">
        <f t="shared" si="58"/>
        <v>0</v>
      </c>
      <c r="Z37" s="37">
        <f t="shared" si="58"/>
        <v>0</v>
      </c>
      <c r="AA37" s="37">
        <f t="shared" si="58"/>
        <v>0</v>
      </c>
      <c r="AB37" s="37">
        <f t="shared" si="58"/>
        <v>0</v>
      </c>
      <c r="AC37" s="37">
        <f t="shared" si="58"/>
        <v>0</v>
      </c>
      <c r="AD37" s="37">
        <f t="shared" si="58"/>
        <v>0</v>
      </c>
      <c r="AE37" s="44">
        <f>SUM(S37:AD37)</f>
        <v>555376.00530633458</v>
      </c>
    </row>
    <row r="38" spans="2:33" x14ac:dyDescent="0.25"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9"/>
      <c r="Q38" s="35"/>
      <c r="R38" s="10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6">
        <f>+AE37/0.87</f>
        <v>638363.22449003975</v>
      </c>
      <c r="AF38" s="47">
        <f>+AE38-O37</f>
        <v>0</v>
      </c>
      <c r="AG38" s="2" t="s">
        <v>122</v>
      </c>
    </row>
    <row r="39" spans="2:33" x14ac:dyDescent="0.25">
      <c r="B39" s="2" t="s">
        <v>27</v>
      </c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9"/>
      <c r="N39" s="35"/>
      <c r="O39" s="35"/>
      <c r="Q39" s="35"/>
      <c r="R39" s="2" t="s">
        <v>27</v>
      </c>
      <c r="S39" s="35"/>
      <c r="T39" s="35"/>
      <c r="U39" s="35"/>
      <c r="V39" s="39"/>
      <c r="W39" s="35"/>
      <c r="X39" s="36"/>
      <c r="Y39" s="35"/>
      <c r="Z39" s="35"/>
      <c r="AA39" s="35"/>
      <c r="AB39" s="35"/>
      <c r="AC39" s="39"/>
      <c r="AD39" s="35"/>
      <c r="AE39" s="35"/>
    </row>
    <row r="40" spans="2:33" x14ac:dyDescent="0.25">
      <c r="C40" s="35"/>
      <c r="D40" s="35"/>
      <c r="E40" s="35"/>
      <c r="F40" s="35"/>
      <c r="G40" s="35"/>
      <c r="H40" s="28"/>
      <c r="I40" s="35"/>
      <c r="J40" s="35"/>
      <c r="K40" s="35"/>
      <c r="L40" s="35"/>
      <c r="M40" s="35"/>
      <c r="N40" s="35"/>
      <c r="O40" s="35"/>
      <c r="Q40" s="35"/>
      <c r="S40" s="35"/>
      <c r="T40" s="35"/>
      <c r="U40" s="35"/>
      <c r="V40" s="35"/>
      <c r="W40" s="35"/>
      <c r="X40" s="28"/>
      <c r="Y40" s="35"/>
      <c r="Z40" s="35"/>
      <c r="AA40" s="35"/>
      <c r="AB40" s="35"/>
      <c r="AC40" s="35"/>
      <c r="AD40" s="35"/>
      <c r="AE40" s="35"/>
    </row>
    <row r="41" spans="2:33" x14ac:dyDescent="0.25">
      <c r="B41" s="3" t="s">
        <v>26</v>
      </c>
      <c r="C41" s="4" t="s">
        <v>2</v>
      </c>
      <c r="D41" s="4" t="s">
        <v>3</v>
      </c>
      <c r="E41" s="4" t="s">
        <v>4</v>
      </c>
      <c r="F41" s="41" t="s">
        <v>5</v>
      </c>
      <c r="G41" s="41" t="s">
        <v>6</v>
      </c>
      <c r="H41" s="41" t="s">
        <v>7</v>
      </c>
      <c r="I41" s="41" t="s">
        <v>8</v>
      </c>
      <c r="J41" s="41" t="s">
        <v>9</v>
      </c>
      <c r="K41" s="41" t="s">
        <v>10</v>
      </c>
      <c r="L41" s="41" t="s">
        <v>11</v>
      </c>
      <c r="M41" s="41" t="s">
        <v>12</v>
      </c>
      <c r="N41" s="41" t="s">
        <v>13</v>
      </c>
      <c r="O41" s="43" t="s">
        <v>14</v>
      </c>
      <c r="Q41" s="35"/>
      <c r="R41" s="3" t="s">
        <v>26</v>
      </c>
      <c r="S41" s="4" t="s">
        <v>2</v>
      </c>
      <c r="T41" s="4" t="s">
        <v>3</v>
      </c>
      <c r="U41" s="4" t="s">
        <v>4</v>
      </c>
      <c r="V41" s="41" t="s">
        <v>5</v>
      </c>
      <c r="W41" s="41" t="s">
        <v>6</v>
      </c>
      <c r="X41" s="41" t="s">
        <v>7</v>
      </c>
      <c r="Y41" s="41" t="s">
        <v>8</v>
      </c>
      <c r="Z41" s="41" t="s">
        <v>9</v>
      </c>
      <c r="AA41" s="41" t="s">
        <v>10</v>
      </c>
      <c r="AB41" s="41" t="s">
        <v>11</v>
      </c>
      <c r="AC41" s="41" t="s">
        <v>12</v>
      </c>
      <c r="AD41" s="41" t="s">
        <v>13</v>
      </c>
      <c r="AE41" s="43" t="s">
        <v>14</v>
      </c>
    </row>
    <row r="42" spans="2:33" x14ac:dyDescent="0.25">
      <c r="B42" s="16" t="s">
        <v>17</v>
      </c>
      <c r="C42" s="33">
        <f t="shared" ref="C42:N42" si="59">+C31/C$100</f>
        <v>9843.2946350687453</v>
      </c>
      <c r="D42" s="33">
        <f t="shared" si="59"/>
        <v>10092.178892243452</v>
      </c>
      <c r="E42" s="33">
        <f t="shared" si="59"/>
        <v>9947.5859051779535</v>
      </c>
      <c r="F42" s="33">
        <f t="shared" si="59"/>
        <v>9634.1040603315323</v>
      </c>
      <c r="G42" s="33">
        <f t="shared" si="59"/>
        <v>0</v>
      </c>
      <c r="H42" s="33">
        <f t="shared" si="59"/>
        <v>0</v>
      </c>
      <c r="I42" s="33">
        <f t="shared" si="59"/>
        <v>0</v>
      </c>
      <c r="J42" s="33">
        <f t="shared" si="59"/>
        <v>0</v>
      </c>
      <c r="K42" s="33">
        <f t="shared" si="59"/>
        <v>0</v>
      </c>
      <c r="L42" s="33">
        <f t="shared" si="59"/>
        <v>0</v>
      </c>
      <c r="M42" s="33">
        <f t="shared" si="59"/>
        <v>0</v>
      </c>
      <c r="N42" s="33">
        <f t="shared" si="59"/>
        <v>0</v>
      </c>
      <c r="O42" s="34">
        <f t="shared" ref="O42:O47" si="60">SUM(C42:N42)</f>
        <v>39517.163492821688</v>
      </c>
      <c r="Q42" s="35"/>
      <c r="R42" s="27" t="str">
        <f>+B42</f>
        <v>Residencial</v>
      </c>
      <c r="S42" s="33">
        <f>+C42*0.87</f>
        <v>8563.6663325098089</v>
      </c>
      <c r="T42" s="33">
        <f t="shared" ref="T42:AD46" si="61">+D42*0.87</f>
        <v>8780.1956362518031</v>
      </c>
      <c r="U42" s="33">
        <f t="shared" si="61"/>
        <v>8654.3997375048202</v>
      </c>
      <c r="V42" s="33">
        <f t="shared" si="61"/>
        <v>8381.6705324884333</v>
      </c>
      <c r="W42" s="33">
        <f t="shared" si="61"/>
        <v>0</v>
      </c>
      <c r="X42" s="33">
        <f t="shared" si="61"/>
        <v>0</v>
      </c>
      <c r="Y42" s="33">
        <f t="shared" si="61"/>
        <v>0</v>
      </c>
      <c r="Z42" s="33">
        <f t="shared" si="61"/>
        <v>0</v>
      </c>
      <c r="AA42" s="33">
        <f t="shared" si="61"/>
        <v>0</v>
      </c>
      <c r="AB42" s="33">
        <f t="shared" si="61"/>
        <v>0</v>
      </c>
      <c r="AC42" s="33">
        <f t="shared" si="61"/>
        <v>0</v>
      </c>
      <c r="AD42" s="33">
        <f t="shared" si="61"/>
        <v>0</v>
      </c>
      <c r="AE42" s="34">
        <f t="shared" ref="AE42:AE46" si="62">SUM(S42:AD42)</f>
        <v>34379.932238754867</v>
      </c>
    </row>
    <row r="43" spans="2:33" x14ac:dyDescent="0.25">
      <c r="B43" s="16" t="s">
        <v>18</v>
      </c>
      <c r="C43" s="33">
        <f t="shared" ref="C43:N43" si="63">+C32/C$100</f>
        <v>6375.7320747127396</v>
      </c>
      <c r="D43" s="33">
        <f t="shared" si="63"/>
        <v>6643.4103405173055</v>
      </c>
      <c r="E43" s="33">
        <f t="shared" si="63"/>
        <v>6586.8221767240912</v>
      </c>
      <c r="F43" s="33">
        <f t="shared" si="63"/>
        <v>6605.0493663793277</v>
      </c>
      <c r="G43" s="33">
        <f t="shared" si="63"/>
        <v>0</v>
      </c>
      <c r="H43" s="33">
        <f t="shared" si="63"/>
        <v>0</v>
      </c>
      <c r="I43" s="33">
        <f t="shared" si="63"/>
        <v>0</v>
      </c>
      <c r="J43" s="33">
        <f t="shared" si="63"/>
        <v>0</v>
      </c>
      <c r="K43" s="33">
        <f t="shared" si="63"/>
        <v>0</v>
      </c>
      <c r="L43" s="33">
        <f t="shared" si="63"/>
        <v>0</v>
      </c>
      <c r="M43" s="33">
        <f t="shared" si="63"/>
        <v>0</v>
      </c>
      <c r="N43" s="33">
        <f t="shared" si="63"/>
        <v>0</v>
      </c>
      <c r="O43" s="34">
        <f t="shared" si="60"/>
        <v>26211.013958333464</v>
      </c>
      <c r="Q43" s="35"/>
      <c r="R43" s="27" t="str">
        <f t="shared" ref="R43:R46" si="64">+B43</f>
        <v>General</v>
      </c>
      <c r="S43" s="33">
        <f t="shared" ref="S43:S46" si="65">+C43*0.87</f>
        <v>5546.8869050000831</v>
      </c>
      <c r="T43" s="33">
        <f t="shared" si="61"/>
        <v>5779.7669962500559</v>
      </c>
      <c r="U43" s="33">
        <f t="shared" si="61"/>
        <v>5730.5352937499592</v>
      </c>
      <c r="V43" s="33">
        <f t="shared" si="61"/>
        <v>5746.3929487500154</v>
      </c>
      <c r="W43" s="33">
        <f t="shared" si="61"/>
        <v>0</v>
      </c>
      <c r="X43" s="33">
        <f t="shared" si="61"/>
        <v>0</v>
      </c>
      <c r="Y43" s="33">
        <f t="shared" si="61"/>
        <v>0</v>
      </c>
      <c r="Z43" s="33">
        <f t="shared" si="61"/>
        <v>0</v>
      </c>
      <c r="AA43" s="33">
        <f t="shared" si="61"/>
        <v>0</v>
      </c>
      <c r="AB43" s="33">
        <f t="shared" si="61"/>
        <v>0</v>
      </c>
      <c r="AC43" s="33">
        <f t="shared" si="61"/>
        <v>0</v>
      </c>
      <c r="AD43" s="33">
        <f t="shared" si="61"/>
        <v>0</v>
      </c>
      <c r="AE43" s="34">
        <f t="shared" si="62"/>
        <v>22803.582143750114</v>
      </c>
    </row>
    <row r="44" spans="2:33" x14ac:dyDescent="0.25">
      <c r="B44" s="16" t="s">
        <v>19</v>
      </c>
      <c r="C44" s="33">
        <f t="shared" ref="C44:N44" si="66">+C33/C$100</f>
        <v>3605.3680574712635</v>
      </c>
      <c r="D44" s="33">
        <f t="shared" si="66"/>
        <v>3825.5047227011496</v>
      </c>
      <c r="E44" s="33">
        <f t="shared" si="66"/>
        <v>3579.7350330459758</v>
      </c>
      <c r="F44" s="33">
        <f t="shared" si="66"/>
        <v>3981.058399425287</v>
      </c>
      <c r="G44" s="33">
        <f t="shared" si="66"/>
        <v>0</v>
      </c>
      <c r="H44" s="33">
        <f t="shared" si="66"/>
        <v>0</v>
      </c>
      <c r="I44" s="33">
        <f t="shared" si="66"/>
        <v>0</v>
      </c>
      <c r="J44" s="33">
        <f t="shared" si="66"/>
        <v>0</v>
      </c>
      <c r="K44" s="33">
        <f t="shared" si="66"/>
        <v>0</v>
      </c>
      <c r="L44" s="33">
        <f t="shared" si="66"/>
        <v>0</v>
      </c>
      <c r="M44" s="33">
        <f t="shared" si="66"/>
        <v>0</v>
      </c>
      <c r="N44" s="33">
        <f t="shared" si="66"/>
        <v>0</v>
      </c>
      <c r="O44" s="34">
        <f t="shared" si="60"/>
        <v>14991.666212643675</v>
      </c>
      <c r="Q44" s="35"/>
      <c r="R44" s="27" t="str">
        <f t="shared" si="64"/>
        <v>Industrial</v>
      </c>
      <c r="S44" s="33">
        <f t="shared" si="65"/>
        <v>3136.6702099999993</v>
      </c>
      <c r="T44" s="33">
        <f t="shared" si="61"/>
        <v>3328.1891087500003</v>
      </c>
      <c r="U44" s="33">
        <f t="shared" si="61"/>
        <v>3114.369478749999</v>
      </c>
      <c r="V44" s="33">
        <f t="shared" si="61"/>
        <v>3463.5208074999996</v>
      </c>
      <c r="W44" s="33">
        <f t="shared" si="61"/>
        <v>0</v>
      </c>
      <c r="X44" s="33">
        <f t="shared" si="61"/>
        <v>0</v>
      </c>
      <c r="Y44" s="33">
        <f t="shared" si="61"/>
        <v>0</v>
      </c>
      <c r="Z44" s="33">
        <f t="shared" si="61"/>
        <v>0</v>
      </c>
      <c r="AA44" s="33">
        <f t="shared" si="61"/>
        <v>0</v>
      </c>
      <c r="AB44" s="33">
        <f t="shared" si="61"/>
        <v>0</v>
      </c>
      <c r="AC44" s="33">
        <f t="shared" si="61"/>
        <v>0</v>
      </c>
      <c r="AD44" s="33">
        <f t="shared" si="61"/>
        <v>0</v>
      </c>
      <c r="AE44" s="34">
        <f t="shared" si="62"/>
        <v>13042.749604999997</v>
      </c>
    </row>
    <row r="45" spans="2:33" x14ac:dyDescent="0.25">
      <c r="B45" s="16" t="s">
        <v>20</v>
      </c>
      <c r="C45" s="33">
        <f t="shared" ref="C45:N45" si="67">+C34/C$100</f>
        <v>394.90659626436781</v>
      </c>
      <c r="D45" s="33">
        <f t="shared" si="67"/>
        <v>514.15046982758611</v>
      </c>
      <c r="E45" s="33">
        <f t="shared" si="67"/>
        <v>453.99592672413803</v>
      </c>
      <c r="F45" s="33">
        <f t="shared" si="67"/>
        <v>538.13848850574709</v>
      </c>
      <c r="G45" s="33">
        <f t="shared" si="67"/>
        <v>0</v>
      </c>
      <c r="H45" s="33">
        <f t="shared" si="67"/>
        <v>0</v>
      </c>
      <c r="I45" s="33">
        <f t="shared" si="67"/>
        <v>0</v>
      </c>
      <c r="J45" s="33">
        <f t="shared" si="67"/>
        <v>0</v>
      </c>
      <c r="K45" s="33">
        <f t="shared" si="67"/>
        <v>0</v>
      </c>
      <c r="L45" s="33">
        <f t="shared" si="67"/>
        <v>0</v>
      </c>
      <c r="M45" s="33">
        <f t="shared" si="67"/>
        <v>0</v>
      </c>
      <c r="N45" s="33">
        <f t="shared" si="67"/>
        <v>0</v>
      </c>
      <c r="O45" s="34">
        <f t="shared" si="60"/>
        <v>1901.1914813218389</v>
      </c>
      <c r="Q45" s="35"/>
      <c r="R45" s="27" t="str">
        <f t="shared" si="64"/>
        <v>Mineria</v>
      </c>
      <c r="S45" s="33">
        <f t="shared" si="65"/>
        <v>343.56873874999997</v>
      </c>
      <c r="T45" s="33">
        <f t="shared" si="61"/>
        <v>447.3109087499999</v>
      </c>
      <c r="U45" s="33">
        <f t="shared" si="61"/>
        <v>394.97645625000007</v>
      </c>
      <c r="V45" s="33">
        <f t="shared" si="61"/>
        <v>468.18048499999998</v>
      </c>
      <c r="W45" s="33">
        <f t="shared" si="61"/>
        <v>0</v>
      </c>
      <c r="X45" s="33">
        <f t="shared" si="61"/>
        <v>0</v>
      </c>
      <c r="Y45" s="33">
        <f t="shared" si="61"/>
        <v>0</v>
      </c>
      <c r="Z45" s="33">
        <f t="shared" si="61"/>
        <v>0</v>
      </c>
      <c r="AA45" s="33">
        <f t="shared" si="61"/>
        <v>0</v>
      </c>
      <c r="AB45" s="33">
        <f t="shared" si="61"/>
        <v>0</v>
      </c>
      <c r="AC45" s="33">
        <f t="shared" si="61"/>
        <v>0</v>
      </c>
      <c r="AD45" s="33">
        <f t="shared" si="61"/>
        <v>0</v>
      </c>
      <c r="AE45" s="34">
        <f t="shared" si="62"/>
        <v>1654.0365887499997</v>
      </c>
    </row>
    <row r="46" spans="2:33" x14ac:dyDescent="0.25">
      <c r="B46" s="16" t="s">
        <v>121</v>
      </c>
      <c r="C46" s="33">
        <f t="shared" ref="C46:N46" si="68">+C35/C$100</f>
        <v>1721.3293117816097</v>
      </c>
      <c r="D46" s="33">
        <f t="shared" si="68"/>
        <v>1578.8911623563217</v>
      </c>
      <c r="E46" s="33">
        <f t="shared" si="68"/>
        <v>1608.0111278735633</v>
      </c>
      <c r="F46" s="33">
        <f t="shared" si="68"/>
        <v>2059.9219008620689</v>
      </c>
      <c r="G46" s="33">
        <f t="shared" si="68"/>
        <v>0</v>
      </c>
      <c r="H46" s="33">
        <f t="shared" si="68"/>
        <v>0</v>
      </c>
      <c r="I46" s="33">
        <f t="shared" si="68"/>
        <v>0</v>
      </c>
      <c r="J46" s="33">
        <f t="shared" si="68"/>
        <v>0</v>
      </c>
      <c r="K46" s="33">
        <f t="shared" si="68"/>
        <v>0</v>
      </c>
      <c r="L46" s="33">
        <f t="shared" si="68"/>
        <v>0</v>
      </c>
      <c r="M46" s="33">
        <f t="shared" si="68"/>
        <v>0</v>
      </c>
      <c r="N46" s="33">
        <f t="shared" si="68"/>
        <v>0</v>
      </c>
      <c r="O46" s="34">
        <f t="shared" si="60"/>
        <v>6968.1535028735634</v>
      </c>
      <c r="Q46" s="35"/>
      <c r="R46" s="27" t="str">
        <f t="shared" si="64"/>
        <v>A.Público</v>
      </c>
      <c r="S46" s="33">
        <f t="shared" si="65"/>
        <v>1497.5565012500003</v>
      </c>
      <c r="T46" s="33">
        <f t="shared" si="61"/>
        <v>1373.6353112499999</v>
      </c>
      <c r="U46" s="33">
        <f t="shared" si="61"/>
        <v>1398.9696812500001</v>
      </c>
      <c r="V46" s="33">
        <f t="shared" si="61"/>
        <v>1792.1320537500001</v>
      </c>
      <c r="W46" s="33">
        <f t="shared" si="61"/>
        <v>0</v>
      </c>
      <c r="X46" s="33">
        <f t="shared" si="61"/>
        <v>0</v>
      </c>
      <c r="Y46" s="33">
        <f t="shared" si="61"/>
        <v>0</v>
      </c>
      <c r="Z46" s="33">
        <f t="shared" si="61"/>
        <v>0</v>
      </c>
      <c r="AA46" s="33">
        <f t="shared" si="61"/>
        <v>0</v>
      </c>
      <c r="AB46" s="33">
        <f t="shared" si="61"/>
        <v>0</v>
      </c>
      <c r="AC46" s="33">
        <f t="shared" si="61"/>
        <v>0</v>
      </c>
      <c r="AD46" s="33">
        <f t="shared" si="61"/>
        <v>0</v>
      </c>
      <c r="AE46" s="34">
        <f t="shared" si="62"/>
        <v>6062.2935474999995</v>
      </c>
    </row>
    <row r="47" spans="2:33" x14ac:dyDescent="0.25">
      <c r="B47" s="16" t="str">
        <f>+B36</f>
        <v>Otros</v>
      </c>
      <c r="C47" s="33">
        <f t="shared" ref="C47:N47" si="69">+C36/C$100</f>
        <v>502.48588505747114</v>
      </c>
      <c r="D47" s="33">
        <f t="shared" si="69"/>
        <v>602.78594109195421</v>
      </c>
      <c r="E47" s="33">
        <f t="shared" si="69"/>
        <v>494.42155747126424</v>
      </c>
      <c r="F47" s="33">
        <f t="shared" si="69"/>
        <v>529.97206178160923</v>
      </c>
      <c r="G47" s="33">
        <f t="shared" si="69"/>
        <v>0</v>
      </c>
      <c r="H47" s="33">
        <f t="shared" si="69"/>
        <v>0</v>
      </c>
      <c r="I47" s="33">
        <f t="shared" si="69"/>
        <v>0</v>
      </c>
      <c r="J47" s="33">
        <f t="shared" si="69"/>
        <v>0</v>
      </c>
      <c r="K47" s="33">
        <f t="shared" si="69"/>
        <v>0</v>
      </c>
      <c r="L47" s="33">
        <f t="shared" si="69"/>
        <v>0</v>
      </c>
      <c r="M47" s="33">
        <f t="shared" si="69"/>
        <v>0</v>
      </c>
      <c r="N47" s="33">
        <f t="shared" si="69"/>
        <v>0</v>
      </c>
      <c r="O47" s="34">
        <f t="shared" si="60"/>
        <v>2129.6654454022987</v>
      </c>
      <c r="Q47" s="35"/>
      <c r="R47" s="27" t="str">
        <f t="shared" ref="R47" si="70">+B47</f>
        <v>Otros</v>
      </c>
      <c r="S47" s="33">
        <f t="shared" ref="S47" si="71">+C47*0.87</f>
        <v>437.16271999999987</v>
      </c>
      <c r="T47" s="33">
        <f t="shared" ref="T47" si="72">+D47*0.87</f>
        <v>524.42376875000014</v>
      </c>
      <c r="U47" s="33">
        <f t="shared" ref="U47" si="73">+E47*0.87</f>
        <v>430.14675499999987</v>
      </c>
      <c r="V47" s="33">
        <f t="shared" ref="V47" si="74">+F47*0.87</f>
        <v>461.07569375000003</v>
      </c>
      <c r="W47" s="33">
        <f t="shared" ref="W47" si="75">+G47*0.87</f>
        <v>0</v>
      </c>
      <c r="X47" s="33">
        <f t="shared" ref="X47" si="76">+H47*0.87</f>
        <v>0</v>
      </c>
      <c r="Y47" s="33">
        <f t="shared" ref="Y47" si="77">+I47*0.87</f>
        <v>0</v>
      </c>
      <c r="Z47" s="33">
        <f t="shared" ref="Z47" si="78">+J47*0.87</f>
        <v>0</v>
      </c>
      <c r="AA47" s="33">
        <f t="shared" ref="AA47" si="79">+K47*0.87</f>
        <v>0</v>
      </c>
      <c r="AB47" s="33">
        <f t="shared" ref="AB47" si="80">+L47*0.87</f>
        <v>0</v>
      </c>
      <c r="AC47" s="33">
        <f t="shared" ref="AC47" si="81">+M47*0.87</f>
        <v>0</v>
      </c>
      <c r="AD47" s="33">
        <f t="shared" ref="AD47" si="82">+N47*0.87</f>
        <v>0</v>
      </c>
      <c r="AE47" s="34">
        <f t="shared" ref="AE47" si="83">SUM(S47:AD47)</f>
        <v>1852.8089375</v>
      </c>
    </row>
    <row r="48" spans="2:33" x14ac:dyDescent="0.25">
      <c r="B48" s="7" t="s">
        <v>14</v>
      </c>
      <c r="C48" s="37">
        <f t="shared" ref="C48:N48" si="84">SUM(C42:C47)</f>
        <v>22443.1165603562</v>
      </c>
      <c r="D48" s="37">
        <f t="shared" si="84"/>
        <v>23256.92152873777</v>
      </c>
      <c r="E48" s="37">
        <f t="shared" si="84"/>
        <v>22670.571727016988</v>
      </c>
      <c r="F48" s="37">
        <f t="shared" si="84"/>
        <v>23348.244277285572</v>
      </c>
      <c r="G48" s="37">
        <f t="shared" si="84"/>
        <v>0</v>
      </c>
      <c r="H48" s="37">
        <f t="shared" si="84"/>
        <v>0</v>
      </c>
      <c r="I48" s="37">
        <f t="shared" si="84"/>
        <v>0</v>
      </c>
      <c r="J48" s="37">
        <f t="shared" si="84"/>
        <v>0</v>
      </c>
      <c r="K48" s="37">
        <f t="shared" si="84"/>
        <v>0</v>
      </c>
      <c r="L48" s="37">
        <f t="shared" si="84"/>
        <v>0</v>
      </c>
      <c r="M48" s="37">
        <f t="shared" si="84"/>
        <v>0</v>
      </c>
      <c r="N48" s="37">
        <f t="shared" si="84"/>
        <v>0</v>
      </c>
      <c r="O48" s="38">
        <f>SUM(C48:N48)</f>
        <v>91718.854093396527</v>
      </c>
      <c r="Q48" s="35"/>
      <c r="R48" s="7" t="s">
        <v>14</v>
      </c>
      <c r="S48" s="37">
        <f t="shared" ref="S48:AD48" si="85">SUM(S42:S47)</f>
        <v>19525.511407509894</v>
      </c>
      <c r="T48" s="37">
        <f t="shared" si="85"/>
        <v>20233.521730001859</v>
      </c>
      <c r="U48" s="37">
        <f t="shared" si="85"/>
        <v>19723.397402504779</v>
      </c>
      <c r="V48" s="37">
        <f t="shared" si="85"/>
        <v>20312.972521238451</v>
      </c>
      <c r="W48" s="37">
        <f t="shared" si="85"/>
        <v>0</v>
      </c>
      <c r="X48" s="37">
        <f t="shared" si="85"/>
        <v>0</v>
      </c>
      <c r="Y48" s="37">
        <f t="shared" si="85"/>
        <v>0</v>
      </c>
      <c r="Z48" s="37">
        <f t="shared" si="85"/>
        <v>0</v>
      </c>
      <c r="AA48" s="37">
        <f t="shared" si="85"/>
        <v>0</v>
      </c>
      <c r="AB48" s="37">
        <f t="shared" si="85"/>
        <v>0</v>
      </c>
      <c r="AC48" s="37">
        <f t="shared" si="85"/>
        <v>0</v>
      </c>
      <c r="AD48" s="37">
        <f t="shared" si="85"/>
        <v>0</v>
      </c>
      <c r="AE48" s="38">
        <f>SUM(S48:AD48)</f>
        <v>79795.403061254983</v>
      </c>
    </row>
    <row r="49" spans="2:31" x14ac:dyDescent="0.25">
      <c r="B49" s="2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Q49" s="35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</row>
    <row r="50" spans="2:31" x14ac:dyDescent="0.25">
      <c r="B50" s="2" t="s">
        <v>28</v>
      </c>
      <c r="C50" s="35"/>
      <c r="D50" s="35"/>
      <c r="E50" s="35"/>
      <c r="F50" s="39"/>
      <c r="G50" s="35"/>
      <c r="H50" s="36"/>
      <c r="I50" s="35"/>
      <c r="J50" s="35"/>
      <c r="K50" s="35"/>
      <c r="L50" s="35"/>
      <c r="M50" s="39"/>
      <c r="N50" s="35"/>
      <c r="O50" s="35"/>
      <c r="Q50" s="35"/>
      <c r="R50" s="2" t="s">
        <v>29</v>
      </c>
      <c r="S50" s="35"/>
      <c r="T50" s="35"/>
      <c r="U50" s="35"/>
      <c r="V50" s="39"/>
      <c r="W50" s="35"/>
      <c r="X50" s="36"/>
      <c r="Y50" s="35"/>
      <c r="Z50" s="35"/>
      <c r="AA50" s="35"/>
      <c r="AB50" s="35"/>
      <c r="AC50" s="39"/>
      <c r="AD50" s="35"/>
      <c r="AE50" s="35"/>
    </row>
    <row r="51" spans="2:31" x14ac:dyDescent="0.25">
      <c r="B51" s="18"/>
      <c r="C51" s="35"/>
      <c r="D51" s="35"/>
      <c r="E51" s="35"/>
      <c r="F51" s="35"/>
      <c r="G51" s="35"/>
      <c r="H51" s="28"/>
      <c r="I51" s="35"/>
      <c r="J51" s="35"/>
      <c r="K51" s="35"/>
      <c r="L51" s="35"/>
      <c r="M51" s="35"/>
      <c r="N51" s="35"/>
      <c r="O51" s="35"/>
      <c r="Q51" s="35"/>
      <c r="R51" s="18"/>
      <c r="S51" s="35"/>
      <c r="T51" s="35"/>
      <c r="U51" s="35"/>
      <c r="V51" s="35"/>
      <c r="W51" s="35"/>
      <c r="X51" s="28"/>
      <c r="Y51" s="35"/>
      <c r="Z51" s="35"/>
      <c r="AA51" s="35"/>
      <c r="AB51" s="35"/>
      <c r="AC51" s="35"/>
      <c r="AD51" s="35"/>
      <c r="AE51" s="35"/>
    </row>
    <row r="52" spans="2:31" x14ac:dyDescent="0.25">
      <c r="B52" s="3" t="s">
        <v>26</v>
      </c>
      <c r="C52" s="4" t="s">
        <v>2</v>
      </c>
      <c r="D52" s="4" t="s">
        <v>3</v>
      </c>
      <c r="E52" s="4" t="s">
        <v>4</v>
      </c>
      <c r="F52" s="41" t="s">
        <v>5</v>
      </c>
      <c r="G52" s="41" t="s">
        <v>6</v>
      </c>
      <c r="H52" s="41" t="s">
        <v>7</v>
      </c>
      <c r="I52" s="41" t="s">
        <v>8</v>
      </c>
      <c r="J52" s="41" t="s">
        <v>9</v>
      </c>
      <c r="K52" s="41" t="s">
        <v>10</v>
      </c>
      <c r="L52" s="41" t="s">
        <v>11</v>
      </c>
      <c r="M52" s="41" t="s">
        <v>12</v>
      </c>
      <c r="N52" s="41" t="s">
        <v>13</v>
      </c>
      <c r="O52" s="42" t="s">
        <v>14</v>
      </c>
      <c r="Q52" s="35"/>
      <c r="R52" s="3" t="s">
        <v>26</v>
      </c>
      <c r="S52" s="4" t="s">
        <v>2</v>
      </c>
      <c r="T52" s="4" t="s">
        <v>3</v>
      </c>
      <c r="U52" s="4" t="s">
        <v>4</v>
      </c>
      <c r="V52" s="41" t="s">
        <v>5</v>
      </c>
      <c r="W52" s="41" t="s">
        <v>6</v>
      </c>
      <c r="X52" s="41" t="s">
        <v>7</v>
      </c>
      <c r="Y52" s="41" t="s">
        <v>8</v>
      </c>
      <c r="Z52" s="41" t="s">
        <v>9</v>
      </c>
      <c r="AA52" s="41" t="s">
        <v>10</v>
      </c>
      <c r="AB52" s="41" t="s">
        <v>11</v>
      </c>
      <c r="AC52" s="41" t="s">
        <v>12</v>
      </c>
      <c r="AD52" s="41" t="s">
        <v>13</v>
      </c>
      <c r="AE52" s="42" t="s">
        <v>14</v>
      </c>
    </row>
    <row r="53" spans="2:31" x14ac:dyDescent="0.25">
      <c r="B53" s="16" t="s">
        <v>17</v>
      </c>
      <c r="C53" s="33">
        <f t="shared" ref="C53:O53" si="86">+C31/C20*100</f>
        <v>93.635167722495211</v>
      </c>
      <c r="D53" s="33">
        <f t="shared" si="86"/>
        <v>93.754785429312776</v>
      </c>
      <c r="E53" s="33">
        <f t="shared" si="86"/>
        <v>95.324093514102742</v>
      </c>
      <c r="F53" s="33">
        <f t="shared" si="86"/>
        <v>96.927095384399877</v>
      </c>
      <c r="G53" s="33" t="e">
        <f t="shared" si="86"/>
        <v>#DIV/0!</v>
      </c>
      <c r="H53" s="33" t="e">
        <f t="shared" si="86"/>
        <v>#DIV/0!</v>
      </c>
      <c r="I53" s="33" t="e">
        <f t="shared" si="86"/>
        <v>#DIV/0!</v>
      </c>
      <c r="J53" s="33" t="e">
        <f t="shared" si="86"/>
        <v>#DIV/0!</v>
      </c>
      <c r="K53" s="33" t="e">
        <f t="shared" si="86"/>
        <v>#DIV/0!</v>
      </c>
      <c r="L53" s="33" t="e">
        <f t="shared" si="86"/>
        <v>#DIV/0!</v>
      </c>
      <c r="M53" s="33" t="e">
        <f t="shared" si="86"/>
        <v>#DIV/0!</v>
      </c>
      <c r="N53" s="33" t="e">
        <f t="shared" si="86"/>
        <v>#DIV/0!</v>
      </c>
      <c r="O53" s="48">
        <f t="shared" si="86"/>
        <v>94.874791750457192</v>
      </c>
      <c r="Q53" s="35"/>
      <c r="R53" s="27" t="str">
        <f>+B53</f>
        <v>Residencial</v>
      </c>
      <c r="S53" s="33">
        <f t="shared" ref="S53:AE53" si="87">+S31/S20*100</f>
        <v>81.462595918570841</v>
      </c>
      <c r="T53" s="33">
        <f t="shared" si="87"/>
        <v>81.566663323502112</v>
      </c>
      <c r="U53" s="33">
        <f t="shared" si="87"/>
        <v>82.931961357269373</v>
      </c>
      <c r="V53" s="33">
        <f t="shared" si="87"/>
        <v>84.326572984427898</v>
      </c>
      <c r="W53" s="33" t="e">
        <f t="shared" si="87"/>
        <v>#DIV/0!</v>
      </c>
      <c r="X53" s="33" t="e">
        <f t="shared" si="87"/>
        <v>#DIV/0!</v>
      </c>
      <c r="Y53" s="33" t="e">
        <f t="shared" si="87"/>
        <v>#DIV/0!</v>
      </c>
      <c r="Z53" s="33" t="e">
        <f t="shared" si="87"/>
        <v>#DIV/0!</v>
      </c>
      <c r="AA53" s="33" t="e">
        <f t="shared" si="87"/>
        <v>#DIV/0!</v>
      </c>
      <c r="AB53" s="33" t="e">
        <f t="shared" si="87"/>
        <v>#DIV/0!</v>
      </c>
      <c r="AC53" s="33" t="e">
        <f t="shared" si="87"/>
        <v>#DIV/0!</v>
      </c>
      <c r="AD53" s="33" t="e">
        <f t="shared" si="87"/>
        <v>#DIV/0!</v>
      </c>
      <c r="AE53" s="48">
        <f t="shared" si="87"/>
        <v>82.541068822897742</v>
      </c>
    </row>
    <row r="54" spans="2:31" x14ac:dyDescent="0.25">
      <c r="B54" s="16" t="s">
        <v>18</v>
      </c>
      <c r="C54" s="33">
        <f t="shared" ref="C54:O54" si="88">+C32/C21*100</f>
        <v>132.64789101412589</v>
      </c>
      <c r="D54" s="33">
        <f t="shared" si="88"/>
        <v>133.07817924415406</v>
      </c>
      <c r="E54" s="33">
        <f t="shared" si="88"/>
        <v>134.82996663630968</v>
      </c>
      <c r="F54" s="33">
        <f t="shared" si="88"/>
        <v>135.92122091667881</v>
      </c>
      <c r="G54" s="33" t="e">
        <f t="shared" si="88"/>
        <v>#DIV/0!</v>
      </c>
      <c r="H54" s="33" t="e">
        <f t="shared" si="88"/>
        <v>#DIV/0!</v>
      </c>
      <c r="I54" s="33" t="e">
        <f t="shared" si="88"/>
        <v>#DIV/0!</v>
      </c>
      <c r="J54" s="33" t="e">
        <f t="shared" si="88"/>
        <v>#DIV/0!</v>
      </c>
      <c r="K54" s="33" t="e">
        <f t="shared" si="88"/>
        <v>#DIV/0!</v>
      </c>
      <c r="L54" s="33" t="e">
        <f t="shared" si="88"/>
        <v>#DIV/0!</v>
      </c>
      <c r="M54" s="33" t="e">
        <f t="shared" si="88"/>
        <v>#DIV/0!</v>
      </c>
      <c r="N54" s="33" t="e">
        <f t="shared" si="88"/>
        <v>#DIV/0!</v>
      </c>
      <c r="O54" s="48">
        <f t="shared" si="88"/>
        <v>134.11717418590894</v>
      </c>
      <c r="Q54" s="35"/>
      <c r="R54" s="27" t="str">
        <f t="shared" ref="R54:R57" si="89">+B54</f>
        <v>General</v>
      </c>
      <c r="S54" s="33">
        <f t="shared" ref="S54:AE54" si="90">+S32/S21*100</f>
        <v>115.40366518228953</v>
      </c>
      <c r="T54" s="33">
        <f t="shared" si="90"/>
        <v>115.77801594241404</v>
      </c>
      <c r="U54" s="33">
        <f t="shared" si="90"/>
        <v>117.30207097358942</v>
      </c>
      <c r="V54" s="33">
        <f t="shared" si="90"/>
        <v>118.25146219751058</v>
      </c>
      <c r="W54" s="33" t="e">
        <f t="shared" si="90"/>
        <v>#DIV/0!</v>
      </c>
      <c r="X54" s="33" t="e">
        <f t="shared" si="90"/>
        <v>#DIV/0!</v>
      </c>
      <c r="Y54" s="33" t="e">
        <f t="shared" si="90"/>
        <v>#DIV/0!</v>
      </c>
      <c r="Z54" s="33" t="e">
        <f t="shared" si="90"/>
        <v>#DIV/0!</v>
      </c>
      <c r="AA54" s="33" t="e">
        <f t="shared" si="90"/>
        <v>#DIV/0!</v>
      </c>
      <c r="AB54" s="33" t="e">
        <f t="shared" si="90"/>
        <v>#DIV/0!</v>
      </c>
      <c r="AC54" s="33" t="e">
        <f t="shared" si="90"/>
        <v>#DIV/0!</v>
      </c>
      <c r="AD54" s="33" t="e">
        <f t="shared" si="90"/>
        <v>#DIV/0!</v>
      </c>
      <c r="AE54" s="48">
        <f t="shared" si="90"/>
        <v>116.68194154174077</v>
      </c>
    </row>
    <row r="55" spans="2:31" x14ac:dyDescent="0.25">
      <c r="B55" s="16" t="s">
        <v>19</v>
      </c>
      <c r="C55" s="33">
        <f t="shared" ref="C55:O55" si="91">+C33/C22*100</f>
        <v>78.721747901918235</v>
      </c>
      <c r="D55" s="33">
        <f t="shared" si="91"/>
        <v>78.152633747327386</v>
      </c>
      <c r="E55" s="33">
        <f t="shared" si="91"/>
        <v>82.498078120835089</v>
      </c>
      <c r="F55" s="33">
        <f t="shared" si="91"/>
        <v>79.355145824371505</v>
      </c>
      <c r="G55" s="33" t="e">
        <f t="shared" si="91"/>
        <v>#DIV/0!</v>
      </c>
      <c r="H55" s="33" t="e">
        <f t="shared" si="91"/>
        <v>#DIV/0!</v>
      </c>
      <c r="I55" s="33" t="e">
        <f t="shared" si="91"/>
        <v>#DIV/0!</v>
      </c>
      <c r="J55" s="33" t="e">
        <f t="shared" si="91"/>
        <v>#DIV/0!</v>
      </c>
      <c r="K55" s="33" t="e">
        <f t="shared" si="91"/>
        <v>#DIV/0!</v>
      </c>
      <c r="L55" s="33" t="e">
        <f t="shared" si="91"/>
        <v>#DIV/0!</v>
      </c>
      <c r="M55" s="33" t="e">
        <f t="shared" si="91"/>
        <v>#DIV/0!</v>
      </c>
      <c r="N55" s="33" t="e">
        <f t="shared" si="91"/>
        <v>#DIV/0!</v>
      </c>
      <c r="O55" s="48">
        <f t="shared" si="91"/>
        <v>79.612737635544477</v>
      </c>
      <c r="Q55" s="35"/>
      <c r="R55" s="27" t="str">
        <f t="shared" si="89"/>
        <v>Industrial</v>
      </c>
      <c r="S55" s="33">
        <f t="shared" ref="S55:AE55" si="92">+S33/S22*100</f>
        <v>68.487920674668871</v>
      </c>
      <c r="T55" s="33">
        <f t="shared" si="92"/>
        <v>67.99279136017482</v>
      </c>
      <c r="U55" s="33">
        <f t="shared" si="92"/>
        <v>71.773327965126526</v>
      </c>
      <c r="V55" s="33">
        <f t="shared" si="92"/>
        <v>69.038976867203203</v>
      </c>
      <c r="W55" s="33" t="e">
        <f t="shared" si="92"/>
        <v>#DIV/0!</v>
      </c>
      <c r="X55" s="33" t="e">
        <f t="shared" si="92"/>
        <v>#DIV/0!</v>
      </c>
      <c r="Y55" s="33" t="e">
        <f t="shared" si="92"/>
        <v>#DIV/0!</v>
      </c>
      <c r="Z55" s="33" t="e">
        <f t="shared" si="92"/>
        <v>#DIV/0!</v>
      </c>
      <c r="AA55" s="33" t="e">
        <f t="shared" si="92"/>
        <v>#DIV/0!</v>
      </c>
      <c r="AB55" s="33" t="e">
        <f t="shared" si="92"/>
        <v>#DIV/0!</v>
      </c>
      <c r="AC55" s="33" t="e">
        <f t="shared" si="92"/>
        <v>#DIV/0!</v>
      </c>
      <c r="AD55" s="33" t="e">
        <f t="shared" si="92"/>
        <v>#DIV/0!</v>
      </c>
      <c r="AE55" s="48">
        <f t="shared" si="92"/>
        <v>69.263081742923703</v>
      </c>
    </row>
    <row r="56" spans="2:31" x14ac:dyDescent="0.25">
      <c r="B56" s="16" t="s">
        <v>20</v>
      </c>
      <c r="C56" s="33">
        <f t="shared" ref="C56:O56" si="93">+C34/C23*100</f>
        <v>128.39995169614727</v>
      </c>
      <c r="D56" s="33">
        <f t="shared" si="93"/>
        <v>110.71761014948551</v>
      </c>
      <c r="E56" s="33">
        <f t="shared" si="93"/>
        <v>123.51462465147063</v>
      </c>
      <c r="F56" s="33">
        <f t="shared" si="93"/>
        <v>115.68366906963669</v>
      </c>
      <c r="G56" s="33" t="e">
        <f t="shared" si="93"/>
        <v>#DIV/0!</v>
      </c>
      <c r="H56" s="33" t="e">
        <f t="shared" si="93"/>
        <v>#DIV/0!</v>
      </c>
      <c r="I56" s="33" t="e">
        <f t="shared" si="93"/>
        <v>#DIV/0!</v>
      </c>
      <c r="J56" s="33" t="e">
        <f t="shared" si="93"/>
        <v>#DIV/0!</v>
      </c>
      <c r="K56" s="33" t="e">
        <f t="shared" si="93"/>
        <v>#DIV/0!</v>
      </c>
      <c r="L56" s="33" t="e">
        <f t="shared" si="93"/>
        <v>#DIV/0!</v>
      </c>
      <c r="M56" s="33" t="e">
        <f t="shared" si="93"/>
        <v>#DIV/0!</v>
      </c>
      <c r="N56" s="33" t="e">
        <f t="shared" si="93"/>
        <v>#DIV/0!</v>
      </c>
      <c r="O56" s="48">
        <f t="shared" si="93"/>
        <v>118.47752504564129</v>
      </c>
      <c r="Q56" s="35"/>
      <c r="R56" s="27" t="str">
        <f t="shared" si="89"/>
        <v>Mineria</v>
      </c>
      <c r="S56" s="33">
        <f t="shared" ref="S56:AE56" si="94">+S34/S23*100</f>
        <v>111.70795797564811</v>
      </c>
      <c r="T56" s="33">
        <f t="shared" si="94"/>
        <v>96.324320830052415</v>
      </c>
      <c r="U56" s="33">
        <f t="shared" si="94"/>
        <v>107.45772344677944</v>
      </c>
      <c r="V56" s="33">
        <f t="shared" si="94"/>
        <v>100.64479209058392</v>
      </c>
      <c r="W56" s="33" t="e">
        <f t="shared" si="94"/>
        <v>#DIV/0!</v>
      </c>
      <c r="X56" s="33" t="e">
        <f t="shared" si="94"/>
        <v>#DIV/0!</v>
      </c>
      <c r="Y56" s="33" t="e">
        <f t="shared" si="94"/>
        <v>#DIV/0!</v>
      </c>
      <c r="Z56" s="33" t="e">
        <f t="shared" si="94"/>
        <v>#DIV/0!</v>
      </c>
      <c r="AA56" s="33" t="e">
        <f t="shared" si="94"/>
        <v>#DIV/0!</v>
      </c>
      <c r="AB56" s="33" t="e">
        <f t="shared" si="94"/>
        <v>#DIV/0!</v>
      </c>
      <c r="AC56" s="33" t="e">
        <f t="shared" si="94"/>
        <v>#DIV/0!</v>
      </c>
      <c r="AD56" s="33" t="e">
        <f t="shared" si="94"/>
        <v>#DIV/0!</v>
      </c>
      <c r="AE56" s="48">
        <f t="shared" si="94"/>
        <v>103.07544678970795</v>
      </c>
    </row>
    <row r="57" spans="2:31" x14ac:dyDescent="0.25">
      <c r="B57" s="16" t="s">
        <v>121</v>
      </c>
      <c r="C57" s="33">
        <f t="shared" ref="C57:O57" si="95">+C35/C24*100</f>
        <v>99.80349125765234</v>
      </c>
      <c r="D57" s="33">
        <f t="shared" si="95"/>
        <v>100.34580178469727</v>
      </c>
      <c r="E57" s="33">
        <f t="shared" si="95"/>
        <v>101.0979961801979</v>
      </c>
      <c r="F57" s="33">
        <f t="shared" si="95"/>
        <v>101.99181998518183</v>
      </c>
      <c r="G57" s="33" t="e">
        <f t="shared" si="95"/>
        <v>#DIV/0!</v>
      </c>
      <c r="H57" s="33" t="e">
        <f t="shared" si="95"/>
        <v>#DIV/0!</v>
      </c>
      <c r="I57" s="33" t="e">
        <f t="shared" si="95"/>
        <v>#DIV/0!</v>
      </c>
      <c r="J57" s="33" t="e">
        <f t="shared" si="95"/>
        <v>#DIV/0!</v>
      </c>
      <c r="K57" s="33" t="e">
        <f t="shared" si="95"/>
        <v>#DIV/0!</v>
      </c>
      <c r="L57" s="33" t="e">
        <f t="shared" si="95"/>
        <v>#DIV/0!</v>
      </c>
      <c r="M57" s="33" t="e">
        <f t="shared" si="95"/>
        <v>#DIV/0!</v>
      </c>
      <c r="N57" s="33" t="e">
        <f t="shared" si="95"/>
        <v>#DIV/0!</v>
      </c>
      <c r="O57" s="48">
        <f t="shared" si="95"/>
        <v>100.86480976477816</v>
      </c>
      <c r="Q57" s="35"/>
      <c r="R57" s="27" t="str">
        <f t="shared" si="89"/>
        <v>A.Público</v>
      </c>
      <c r="S57" s="33">
        <f t="shared" ref="S57:AE57" si="96">+S35/S24*100</f>
        <v>86.829037394157538</v>
      </c>
      <c r="T57" s="33">
        <f t="shared" si="96"/>
        <v>87.300847552686648</v>
      </c>
      <c r="U57" s="33">
        <f t="shared" si="96"/>
        <v>87.95525667677218</v>
      </c>
      <c r="V57" s="33">
        <f t="shared" si="96"/>
        <v>88.732883387108203</v>
      </c>
      <c r="W57" s="33" t="e">
        <f t="shared" si="96"/>
        <v>#DIV/0!</v>
      </c>
      <c r="X57" s="33" t="e">
        <f t="shared" si="96"/>
        <v>#DIV/0!</v>
      </c>
      <c r="Y57" s="33" t="e">
        <f t="shared" si="96"/>
        <v>#DIV/0!</v>
      </c>
      <c r="Z57" s="33" t="e">
        <f t="shared" si="96"/>
        <v>#DIV/0!</v>
      </c>
      <c r="AA57" s="33" t="e">
        <f t="shared" si="96"/>
        <v>#DIV/0!</v>
      </c>
      <c r="AB57" s="33" t="e">
        <f t="shared" si="96"/>
        <v>#DIV/0!</v>
      </c>
      <c r="AC57" s="33" t="e">
        <f t="shared" si="96"/>
        <v>#DIV/0!</v>
      </c>
      <c r="AD57" s="33" t="e">
        <f t="shared" si="96"/>
        <v>#DIV/0!</v>
      </c>
      <c r="AE57" s="48">
        <f t="shared" si="96"/>
        <v>87.752384495357006</v>
      </c>
    </row>
    <row r="58" spans="2:31" x14ac:dyDescent="0.25">
      <c r="B58" s="16" t="str">
        <f>+B47</f>
        <v>Otros</v>
      </c>
      <c r="C58" s="33">
        <f t="shared" ref="C58:O58" si="97">+C36/C25*100</f>
        <v>96.003100822008804</v>
      </c>
      <c r="D58" s="33">
        <f t="shared" si="97"/>
        <v>92.389836741749846</v>
      </c>
      <c r="E58" s="33">
        <f t="shared" si="97"/>
        <v>98.456703844280881</v>
      </c>
      <c r="F58" s="33">
        <f t="shared" si="97"/>
        <v>97.30645578268981</v>
      </c>
      <c r="G58" s="33" t="e">
        <f t="shared" si="97"/>
        <v>#DIV/0!</v>
      </c>
      <c r="H58" s="33" t="e">
        <f t="shared" si="97"/>
        <v>#DIV/0!</v>
      </c>
      <c r="I58" s="33" t="e">
        <f t="shared" si="97"/>
        <v>#DIV/0!</v>
      </c>
      <c r="J58" s="33" t="e">
        <f t="shared" si="97"/>
        <v>#DIV/0!</v>
      </c>
      <c r="K58" s="33" t="e">
        <f t="shared" si="97"/>
        <v>#DIV/0!</v>
      </c>
      <c r="L58" s="33" t="e">
        <f t="shared" si="97"/>
        <v>#DIV/0!</v>
      </c>
      <c r="M58" s="33" t="e">
        <f t="shared" si="97"/>
        <v>#DIV/0!</v>
      </c>
      <c r="N58" s="33" t="e">
        <f t="shared" si="97"/>
        <v>#DIV/0!</v>
      </c>
      <c r="O58" s="48">
        <f t="shared" si="97"/>
        <v>95.816190675781968</v>
      </c>
      <c r="Q58" s="35"/>
      <c r="R58" s="27" t="str">
        <f t="shared" ref="R58" si="98">+B58</f>
        <v>Otros</v>
      </c>
      <c r="S58" s="33">
        <f t="shared" ref="S58:AE58" si="99">+S36/S25*100</f>
        <v>83.522697715147658</v>
      </c>
      <c r="T58" s="33">
        <f t="shared" si="99"/>
        <v>80.379157965322349</v>
      </c>
      <c r="U58" s="33">
        <f t="shared" si="99"/>
        <v>85.657332344524377</v>
      </c>
      <c r="V58" s="33">
        <f t="shared" si="99"/>
        <v>84.656616530940127</v>
      </c>
      <c r="W58" s="33" t="e">
        <f t="shared" si="99"/>
        <v>#DIV/0!</v>
      </c>
      <c r="X58" s="33" t="e">
        <f t="shared" si="99"/>
        <v>#DIV/0!</v>
      </c>
      <c r="Y58" s="33" t="e">
        <f t="shared" si="99"/>
        <v>#DIV/0!</v>
      </c>
      <c r="Z58" s="33" t="e">
        <f t="shared" si="99"/>
        <v>#DIV/0!</v>
      </c>
      <c r="AA58" s="33" t="e">
        <f t="shared" si="99"/>
        <v>#DIV/0!</v>
      </c>
      <c r="AB58" s="33" t="e">
        <f t="shared" si="99"/>
        <v>#DIV/0!</v>
      </c>
      <c r="AC58" s="33" t="e">
        <f t="shared" si="99"/>
        <v>#DIV/0!</v>
      </c>
      <c r="AD58" s="33" t="e">
        <f t="shared" si="99"/>
        <v>#DIV/0!</v>
      </c>
      <c r="AE58" s="48">
        <f t="shared" si="99"/>
        <v>83.360085887930296</v>
      </c>
    </row>
    <row r="59" spans="2:31" x14ac:dyDescent="0.25">
      <c r="B59" s="7" t="s">
        <v>14</v>
      </c>
      <c r="C59" s="49">
        <f t="shared" ref="C59:O59" si="100">+C37/C26*100</f>
        <v>99.949431180397525</v>
      </c>
      <c r="D59" s="50">
        <f t="shared" si="100"/>
        <v>99.636646166035234</v>
      </c>
      <c r="E59" s="50">
        <f t="shared" si="100"/>
        <v>102.487726944814</v>
      </c>
      <c r="F59" s="50">
        <f t="shared" si="100"/>
        <v>102.20159619944866</v>
      </c>
      <c r="G59" s="50" t="e">
        <f t="shared" si="100"/>
        <v>#DIV/0!</v>
      </c>
      <c r="H59" s="50" t="e">
        <f t="shared" si="100"/>
        <v>#DIV/0!</v>
      </c>
      <c r="I59" s="50" t="e">
        <f t="shared" si="100"/>
        <v>#DIV/0!</v>
      </c>
      <c r="J59" s="50" t="e">
        <f t="shared" si="100"/>
        <v>#DIV/0!</v>
      </c>
      <c r="K59" s="50" t="e">
        <f t="shared" si="100"/>
        <v>#DIV/0!</v>
      </c>
      <c r="L59" s="50" t="e">
        <f t="shared" si="100"/>
        <v>#DIV/0!</v>
      </c>
      <c r="M59" s="50" t="e">
        <f t="shared" si="100"/>
        <v>#DIV/0!</v>
      </c>
      <c r="N59" s="50" t="e">
        <f t="shared" si="100"/>
        <v>#DIV/0!</v>
      </c>
      <c r="O59" s="47">
        <f t="shared" si="100"/>
        <v>101.05450236003348</v>
      </c>
      <c r="Q59" s="35"/>
      <c r="R59" s="7" t="s">
        <v>14</v>
      </c>
      <c r="S59" s="49">
        <f t="shared" ref="S59:AE59" si="101">+S37/S26*100</f>
        <v>86.956005126945826</v>
      </c>
      <c r="T59" s="49">
        <f t="shared" si="101"/>
        <v>86.683882164450637</v>
      </c>
      <c r="U59" s="49">
        <f t="shared" si="101"/>
        <v>89.16432244198819</v>
      </c>
      <c r="V59" s="49">
        <f t="shared" si="101"/>
        <v>88.915388693520327</v>
      </c>
      <c r="W59" s="49" t="e">
        <f t="shared" si="101"/>
        <v>#DIV/0!</v>
      </c>
      <c r="X59" s="49" t="e">
        <f t="shared" si="101"/>
        <v>#DIV/0!</v>
      </c>
      <c r="Y59" s="49" t="e">
        <f t="shared" si="101"/>
        <v>#DIV/0!</v>
      </c>
      <c r="Z59" s="49" t="e">
        <f t="shared" si="101"/>
        <v>#DIV/0!</v>
      </c>
      <c r="AA59" s="49" t="e">
        <f t="shared" si="101"/>
        <v>#DIV/0!</v>
      </c>
      <c r="AB59" s="49" t="e">
        <f t="shared" si="101"/>
        <v>#DIV/0!</v>
      </c>
      <c r="AC59" s="49" t="e">
        <f t="shared" si="101"/>
        <v>#DIV/0!</v>
      </c>
      <c r="AD59" s="49" t="e">
        <f t="shared" si="101"/>
        <v>#DIV/0!</v>
      </c>
      <c r="AE59" s="51">
        <f t="shared" si="101"/>
        <v>87.917417053229116</v>
      </c>
    </row>
    <row r="60" spans="2:31" x14ac:dyDescent="0.25">
      <c r="B60" s="2"/>
      <c r="C60" s="39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9">
        <f>+O59*0.87</f>
        <v>87.91741705322913</v>
      </c>
      <c r="Q60" s="35"/>
      <c r="R60" s="18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</row>
    <row r="61" spans="2:31" x14ac:dyDescent="0.25">
      <c r="B61" s="2" t="s">
        <v>30</v>
      </c>
      <c r="C61" s="35"/>
      <c r="D61" s="35"/>
      <c r="E61" s="35"/>
      <c r="F61" s="32"/>
      <c r="G61" s="35"/>
      <c r="H61" s="36"/>
      <c r="I61" s="35"/>
      <c r="J61" s="35"/>
      <c r="K61" s="35"/>
      <c r="L61" s="35"/>
      <c r="M61" s="39"/>
      <c r="N61" s="35"/>
      <c r="O61" s="35"/>
      <c r="Q61" s="35"/>
      <c r="R61" s="2" t="s">
        <v>118</v>
      </c>
      <c r="S61" s="35"/>
      <c r="T61" s="35"/>
      <c r="U61" s="35"/>
      <c r="V61" s="39"/>
      <c r="W61" s="35"/>
      <c r="X61" s="36"/>
      <c r="Y61" s="35"/>
      <c r="Z61" s="35"/>
      <c r="AA61" s="35"/>
      <c r="AB61" s="35"/>
      <c r="AC61" s="39"/>
      <c r="AD61" s="35"/>
      <c r="AE61" s="35"/>
    </row>
    <row r="62" spans="2:31" x14ac:dyDescent="0.25">
      <c r="B62" s="18"/>
      <c r="C62" s="35"/>
      <c r="D62" s="35"/>
      <c r="E62" s="35"/>
      <c r="F62" s="35"/>
      <c r="G62" s="35"/>
      <c r="H62" s="28"/>
      <c r="I62" s="35"/>
      <c r="J62" s="35"/>
      <c r="K62" s="35"/>
      <c r="L62" s="35"/>
      <c r="M62" s="35"/>
      <c r="N62" s="35"/>
      <c r="O62" s="35"/>
      <c r="Q62" s="35"/>
      <c r="R62" s="18"/>
      <c r="S62" s="35"/>
      <c r="T62" s="35"/>
      <c r="U62" s="35"/>
      <c r="V62" s="35"/>
      <c r="W62" s="35"/>
      <c r="X62" s="28"/>
      <c r="Y62" s="35"/>
      <c r="Z62" s="35"/>
      <c r="AA62" s="35"/>
      <c r="AB62" s="35"/>
      <c r="AC62" s="35"/>
      <c r="AD62" s="35"/>
      <c r="AE62" s="35"/>
    </row>
    <row r="63" spans="2:31" x14ac:dyDescent="0.25">
      <c r="B63" s="3" t="s">
        <v>26</v>
      </c>
      <c r="C63" s="4" t="s">
        <v>2</v>
      </c>
      <c r="D63" s="4" t="s">
        <v>3</v>
      </c>
      <c r="E63" s="4" t="s">
        <v>4</v>
      </c>
      <c r="F63" s="41" t="s">
        <v>5</v>
      </c>
      <c r="G63" s="41" t="s">
        <v>6</v>
      </c>
      <c r="H63" s="41" t="s">
        <v>7</v>
      </c>
      <c r="I63" s="41" t="s">
        <v>8</v>
      </c>
      <c r="J63" s="41" t="s">
        <v>9</v>
      </c>
      <c r="K63" s="41" t="s">
        <v>10</v>
      </c>
      <c r="L63" s="41" t="s">
        <v>11</v>
      </c>
      <c r="M63" s="41" t="s">
        <v>12</v>
      </c>
      <c r="N63" s="41" t="s">
        <v>13</v>
      </c>
      <c r="O63" s="42" t="s">
        <v>14</v>
      </c>
      <c r="Q63" s="35"/>
      <c r="R63" s="3" t="s">
        <v>26</v>
      </c>
      <c r="S63" s="4" t="s">
        <v>2</v>
      </c>
      <c r="T63" s="4" t="s">
        <v>3</v>
      </c>
      <c r="U63" s="4" t="s">
        <v>4</v>
      </c>
      <c r="V63" s="41" t="s">
        <v>5</v>
      </c>
      <c r="W63" s="41" t="s">
        <v>6</v>
      </c>
      <c r="X63" s="41" t="s">
        <v>7</v>
      </c>
      <c r="Y63" s="41" t="s">
        <v>8</v>
      </c>
      <c r="Z63" s="41" t="s">
        <v>9</v>
      </c>
      <c r="AA63" s="41" t="s">
        <v>10</v>
      </c>
      <c r="AB63" s="41" t="s">
        <v>11</v>
      </c>
      <c r="AC63" s="41" t="s">
        <v>12</v>
      </c>
      <c r="AD63" s="41" t="s">
        <v>13</v>
      </c>
      <c r="AE63" s="42" t="s">
        <v>14</v>
      </c>
    </row>
    <row r="64" spans="2:31" x14ac:dyDescent="0.25">
      <c r="B64" s="16" t="s">
        <v>17</v>
      </c>
      <c r="C64" s="33">
        <f t="shared" ref="C64:O64" si="102">+C42/C20*100</f>
        <v>13.453328695760808</v>
      </c>
      <c r="D64" s="33">
        <f t="shared" si="102"/>
        <v>13.470515147889767</v>
      </c>
      <c r="E64" s="33">
        <f t="shared" si="102"/>
        <v>13.695990447428553</v>
      </c>
      <c r="F64" s="33">
        <f t="shared" si="102"/>
        <v>13.926306808103432</v>
      </c>
      <c r="G64" s="33" t="e">
        <f t="shared" si="102"/>
        <v>#DIV/0!</v>
      </c>
      <c r="H64" s="33" t="e">
        <f t="shared" si="102"/>
        <v>#DIV/0!</v>
      </c>
      <c r="I64" s="33" t="e">
        <f t="shared" si="102"/>
        <v>#DIV/0!</v>
      </c>
      <c r="J64" s="33" t="e">
        <f t="shared" si="102"/>
        <v>#DIV/0!</v>
      </c>
      <c r="K64" s="33" t="e">
        <f t="shared" si="102"/>
        <v>#DIV/0!</v>
      </c>
      <c r="L64" s="33" t="e">
        <f t="shared" si="102"/>
        <v>#DIV/0!</v>
      </c>
      <c r="M64" s="33" t="e">
        <f t="shared" si="102"/>
        <v>#DIV/0!</v>
      </c>
      <c r="N64" s="33" t="e">
        <f t="shared" si="102"/>
        <v>#DIV/0!</v>
      </c>
      <c r="O64" s="48">
        <f t="shared" si="102"/>
        <v>13.631435596330057</v>
      </c>
      <c r="Q64" s="35"/>
      <c r="R64" s="27" t="str">
        <f>+B64</f>
        <v>Residencial</v>
      </c>
      <c r="S64" s="33">
        <f t="shared" ref="S64:AE64" si="103">+S42/S20*100</f>
        <v>11.704395965311901</v>
      </c>
      <c r="T64" s="33">
        <f t="shared" si="103"/>
        <v>11.719348178664097</v>
      </c>
      <c r="U64" s="33">
        <f t="shared" si="103"/>
        <v>11.915511689262843</v>
      </c>
      <c r="V64" s="33">
        <f t="shared" si="103"/>
        <v>12.115886923049985</v>
      </c>
      <c r="W64" s="33" t="e">
        <f t="shared" si="103"/>
        <v>#DIV/0!</v>
      </c>
      <c r="X64" s="33" t="e">
        <f t="shared" si="103"/>
        <v>#DIV/0!</v>
      </c>
      <c r="Y64" s="33" t="e">
        <f t="shared" si="103"/>
        <v>#DIV/0!</v>
      </c>
      <c r="Z64" s="33" t="e">
        <f t="shared" si="103"/>
        <v>#DIV/0!</v>
      </c>
      <c r="AA64" s="33" t="e">
        <f t="shared" si="103"/>
        <v>#DIV/0!</v>
      </c>
      <c r="AB64" s="33" t="e">
        <f t="shared" si="103"/>
        <v>#DIV/0!</v>
      </c>
      <c r="AC64" s="33" t="e">
        <f t="shared" si="103"/>
        <v>#DIV/0!</v>
      </c>
      <c r="AD64" s="33" t="e">
        <f t="shared" si="103"/>
        <v>#DIV/0!</v>
      </c>
      <c r="AE64" s="48">
        <f t="shared" si="103"/>
        <v>11.859348968807149</v>
      </c>
    </row>
    <row r="65" spans="2:32" x14ac:dyDescent="0.25">
      <c r="B65" s="16" t="s">
        <v>18</v>
      </c>
      <c r="C65" s="33">
        <f t="shared" ref="C65:O65" si="104">+C43/C21*100</f>
        <v>19.058605030765214</v>
      </c>
      <c r="D65" s="33">
        <f t="shared" si="104"/>
        <v>19.120428052320985</v>
      </c>
      <c r="E65" s="33">
        <f t="shared" si="104"/>
        <v>19.372121643147942</v>
      </c>
      <c r="F65" s="33">
        <f t="shared" si="104"/>
        <v>19.528911051246954</v>
      </c>
      <c r="G65" s="33" t="e">
        <f t="shared" si="104"/>
        <v>#DIV/0!</v>
      </c>
      <c r="H65" s="33" t="e">
        <f t="shared" si="104"/>
        <v>#DIV/0!</v>
      </c>
      <c r="I65" s="33" t="e">
        <f t="shared" si="104"/>
        <v>#DIV/0!</v>
      </c>
      <c r="J65" s="33" t="e">
        <f t="shared" si="104"/>
        <v>#DIV/0!</v>
      </c>
      <c r="K65" s="33" t="e">
        <f t="shared" si="104"/>
        <v>#DIV/0!</v>
      </c>
      <c r="L65" s="33" t="e">
        <f t="shared" si="104"/>
        <v>#DIV/0!</v>
      </c>
      <c r="M65" s="33" t="e">
        <f t="shared" si="104"/>
        <v>#DIV/0!</v>
      </c>
      <c r="N65" s="33" t="e">
        <f t="shared" si="104"/>
        <v>#DIV/0!</v>
      </c>
      <c r="O65" s="48">
        <f t="shared" si="104"/>
        <v>19.269708934757031</v>
      </c>
      <c r="Q65" s="35"/>
      <c r="R65" s="27" t="str">
        <f t="shared" ref="R65:R68" si="105">+B65</f>
        <v>General</v>
      </c>
      <c r="S65" s="33">
        <f t="shared" ref="S65:AE65" si="106">+S43/S21*100</f>
        <v>16.580986376765736</v>
      </c>
      <c r="T65" s="33">
        <f t="shared" si="106"/>
        <v>16.634772405519257</v>
      </c>
      <c r="U65" s="33">
        <f t="shared" si="106"/>
        <v>16.85374582953871</v>
      </c>
      <c r="V65" s="33">
        <f t="shared" si="106"/>
        <v>16.990152614584851</v>
      </c>
      <c r="W65" s="33" t="e">
        <f t="shared" si="106"/>
        <v>#DIV/0!</v>
      </c>
      <c r="X65" s="33" t="e">
        <f t="shared" si="106"/>
        <v>#DIV/0!</v>
      </c>
      <c r="Y65" s="33" t="e">
        <f t="shared" si="106"/>
        <v>#DIV/0!</v>
      </c>
      <c r="Z65" s="33" t="e">
        <f t="shared" si="106"/>
        <v>#DIV/0!</v>
      </c>
      <c r="AA65" s="33" t="e">
        <f t="shared" si="106"/>
        <v>#DIV/0!</v>
      </c>
      <c r="AB65" s="33" t="e">
        <f t="shared" si="106"/>
        <v>#DIV/0!</v>
      </c>
      <c r="AC65" s="33" t="e">
        <f t="shared" si="106"/>
        <v>#DIV/0!</v>
      </c>
      <c r="AD65" s="33" t="e">
        <f t="shared" si="106"/>
        <v>#DIV/0!</v>
      </c>
      <c r="AE65" s="48">
        <f t="shared" si="106"/>
        <v>16.764646773238617</v>
      </c>
    </row>
    <row r="66" spans="2:32" x14ac:dyDescent="0.25">
      <c r="B66" s="16" t="s">
        <v>19</v>
      </c>
      <c r="C66" s="33">
        <f t="shared" ref="C66:O66" si="107">+C44/C22*100</f>
        <v>11.310595962919287</v>
      </c>
      <c r="D66" s="33">
        <f t="shared" si="107"/>
        <v>11.228826687834394</v>
      </c>
      <c r="E66" s="33">
        <f t="shared" si="107"/>
        <v>11.853172143798146</v>
      </c>
      <c r="F66" s="33">
        <f t="shared" si="107"/>
        <v>11.401601411547629</v>
      </c>
      <c r="G66" s="33" t="e">
        <f t="shared" si="107"/>
        <v>#DIV/0!</v>
      </c>
      <c r="H66" s="33" t="e">
        <f t="shared" si="107"/>
        <v>#DIV/0!</v>
      </c>
      <c r="I66" s="33" t="e">
        <f t="shared" si="107"/>
        <v>#DIV/0!</v>
      </c>
      <c r="J66" s="33" t="e">
        <f t="shared" si="107"/>
        <v>#DIV/0!</v>
      </c>
      <c r="K66" s="33" t="e">
        <f t="shared" si="107"/>
        <v>#DIV/0!</v>
      </c>
      <c r="L66" s="33" t="e">
        <f t="shared" si="107"/>
        <v>#DIV/0!</v>
      </c>
      <c r="M66" s="33" t="e">
        <f t="shared" si="107"/>
        <v>#DIV/0!</v>
      </c>
      <c r="N66" s="33" t="e">
        <f t="shared" si="107"/>
        <v>#DIV/0!</v>
      </c>
      <c r="O66" s="48">
        <f t="shared" si="107"/>
        <v>11.438611729244897</v>
      </c>
      <c r="Q66" s="35"/>
      <c r="R66" s="27" t="str">
        <f t="shared" si="105"/>
        <v>Industrial</v>
      </c>
      <c r="S66" s="33">
        <f t="shared" ref="S66:AE66" si="108">+S44/S22*100</f>
        <v>9.8402184877397794</v>
      </c>
      <c r="T66" s="33">
        <f t="shared" si="108"/>
        <v>9.7690792184159232</v>
      </c>
      <c r="U66" s="33">
        <f t="shared" si="108"/>
        <v>10.312259765104386</v>
      </c>
      <c r="V66" s="33">
        <f t="shared" si="108"/>
        <v>9.9193932280464381</v>
      </c>
      <c r="W66" s="33" t="e">
        <f t="shared" si="108"/>
        <v>#DIV/0!</v>
      </c>
      <c r="X66" s="33" t="e">
        <f t="shared" si="108"/>
        <v>#DIV/0!</v>
      </c>
      <c r="Y66" s="33" t="e">
        <f t="shared" si="108"/>
        <v>#DIV/0!</v>
      </c>
      <c r="Z66" s="33" t="e">
        <f t="shared" si="108"/>
        <v>#DIV/0!</v>
      </c>
      <c r="AA66" s="33" t="e">
        <f t="shared" si="108"/>
        <v>#DIV/0!</v>
      </c>
      <c r="AB66" s="33" t="e">
        <f t="shared" si="108"/>
        <v>#DIV/0!</v>
      </c>
      <c r="AC66" s="33" t="e">
        <f t="shared" si="108"/>
        <v>#DIV/0!</v>
      </c>
      <c r="AD66" s="33" t="e">
        <f t="shared" si="108"/>
        <v>#DIV/0!</v>
      </c>
      <c r="AE66" s="48">
        <f t="shared" si="108"/>
        <v>9.9515922044430596</v>
      </c>
    </row>
    <row r="67" spans="2:32" x14ac:dyDescent="0.25">
      <c r="B67" s="16" t="s">
        <v>20</v>
      </c>
      <c r="C67" s="33">
        <f t="shared" ref="C67:O67" si="109">+C45/C23*100</f>
        <v>18.44826892186024</v>
      </c>
      <c r="D67" s="33">
        <f t="shared" si="109"/>
        <v>15.907702607684701</v>
      </c>
      <c r="E67" s="33">
        <f t="shared" si="109"/>
        <v>17.746354116590606</v>
      </c>
      <c r="F67" s="33">
        <f t="shared" si="109"/>
        <v>16.621216820350099</v>
      </c>
      <c r="G67" s="33" t="e">
        <f t="shared" si="109"/>
        <v>#DIV/0!</v>
      </c>
      <c r="H67" s="33" t="e">
        <f t="shared" si="109"/>
        <v>#DIV/0!</v>
      </c>
      <c r="I67" s="33" t="e">
        <f t="shared" si="109"/>
        <v>#DIV/0!</v>
      </c>
      <c r="J67" s="33" t="e">
        <f t="shared" si="109"/>
        <v>#DIV/0!</v>
      </c>
      <c r="K67" s="33" t="e">
        <f t="shared" si="109"/>
        <v>#DIV/0!</v>
      </c>
      <c r="L67" s="33" t="e">
        <f t="shared" si="109"/>
        <v>#DIV/0!</v>
      </c>
      <c r="M67" s="33" t="e">
        <f t="shared" si="109"/>
        <v>#DIV/0!</v>
      </c>
      <c r="N67" s="33" t="e">
        <f t="shared" si="109"/>
        <v>#DIV/0!</v>
      </c>
      <c r="O67" s="48">
        <f t="shared" si="109"/>
        <v>17.022632908856508</v>
      </c>
      <c r="Q67" s="35"/>
      <c r="R67" s="27" t="str">
        <f t="shared" si="105"/>
        <v>Mineria</v>
      </c>
      <c r="S67" s="33">
        <f t="shared" ref="S67:AE67" si="110">+S45/S23*100</f>
        <v>16.049993962018409</v>
      </c>
      <c r="T67" s="33">
        <f t="shared" si="110"/>
        <v>13.839701268685689</v>
      </c>
      <c r="U67" s="33">
        <f t="shared" si="110"/>
        <v>15.439328081433828</v>
      </c>
      <c r="V67" s="33">
        <f t="shared" si="110"/>
        <v>14.460458633704587</v>
      </c>
      <c r="W67" s="33" t="e">
        <f t="shared" si="110"/>
        <v>#DIV/0!</v>
      </c>
      <c r="X67" s="33" t="e">
        <f t="shared" si="110"/>
        <v>#DIV/0!</v>
      </c>
      <c r="Y67" s="33" t="e">
        <f t="shared" si="110"/>
        <v>#DIV/0!</v>
      </c>
      <c r="Z67" s="33" t="e">
        <f t="shared" si="110"/>
        <v>#DIV/0!</v>
      </c>
      <c r="AA67" s="33" t="e">
        <f t="shared" si="110"/>
        <v>#DIV/0!</v>
      </c>
      <c r="AB67" s="33" t="e">
        <f t="shared" si="110"/>
        <v>#DIV/0!</v>
      </c>
      <c r="AC67" s="33" t="e">
        <f t="shared" si="110"/>
        <v>#DIV/0!</v>
      </c>
      <c r="AD67" s="33" t="e">
        <f t="shared" si="110"/>
        <v>#DIV/0!</v>
      </c>
      <c r="AE67" s="48">
        <f t="shared" si="110"/>
        <v>14.809690630705161</v>
      </c>
    </row>
    <row r="68" spans="2:32" x14ac:dyDescent="0.25">
      <c r="B68" s="16" t="s">
        <v>121</v>
      </c>
      <c r="C68" s="33">
        <f t="shared" ref="C68:O68" si="111">+C46/C24*100</f>
        <v>14.339582077248902</v>
      </c>
      <c r="D68" s="33">
        <f t="shared" si="111"/>
        <v>14.417500256422025</v>
      </c>
      <c r="E68" s="33">
        <f t="shared" si="111"/>
        <v>14.525574163821537</v>
      </c>
      <c r="F68" s="33">
        <f t="shared" si="111"/>
        <v>14.653997124307736</v>
      </c>
      <c r="G68" s="33" t="e">
        <f t="shared" si="111"/>
        <v>#DIV/0!</v>
      </c>
      <c r="H68" s="33" t="e">
        <f t="shared" si="111"/>
        <v>#DIV/0!</v>
      </c>
      <c r="I68" s="33" t="e">
        <f t="shared" si="111"/>
        <v>#DIV/0!</v>
      </c>
      <c r="J68" s="33" t="e">
        <f t="shared" si="111"/>
        <v>#DIV/0!</v>
      </c>
      <c r="K68" s="33" t="e">
        <f t="shared" si="111"/>
        <v>#DIV/0!</v>
      </c>
      <c r="L68" s="33" t="e">
        <f t="shared" si="111"/>
        <v>#DIV/0!</v>
      </c>
      <c r="M68" s="33" t="e">
        <f t="shared" si="111"/>
        <v>#DIV/0!</v>
      </c>
      <c r="N68" s="33" t="e">
        <f t="shared" si="111"/>
        <v>#DIV/0!</v>
      </c>
      <c r="O68" s="48">
        <f t="shared" si="111"/>
        <v>14.49207036850261</v>
      </c>
      <c r="Q68" s="35"/>
      <c r="R68" s="27" t="str">
        <f t="shared" si="105"/>
        <v>A.Público</v>
      </c>
      <c r="S68" s="33">
        <f t="shared" ref="S68:AE68" si="112">+S46/S24*100</f>
        <v>12.475436407206542</v>
      </c>
      <c r="T68" s="33">
        <f t="shared" si="112"/>
        <v>12.543225223087159</v>
      </c>
      <c r="U68" s="33">
        <f t="shared" si="112"/>
        <v>12.637249522524737</v>
      </c>
      <c r="V68" s="33">
        <f t="shared" si="112"/>
        <v>12.748977498147729</v>
      </c>
      <c r="W68" s="33" t="e">
        <f t="shared" si="112"/>
        <v>#DIV/0!</v>
      </c>
      <c r="X68" s="33" t="e">
        <f t="shared" si="112"/>
        <v>#DIV/0!</v>
      </c>
      <c r="Y68" s="33" t="e">
        <f t="shared" si="112"/>
        <v>#DIV/0!</v>
      </c>
      <c r="Z68" s="33" t="e">
        <f t="shared" si="112"/>
        <v>#DIV/0!</v>
      </c>
      <c r="AA68" s="33" t="e">
        <f t="shared" si="112"/>
        <v>#DIV/0!</v>
      </c>
      <c r="AB68" s="33" t="e">
        <f t="shared" si="112"/>
        <v>#DIV/0!</v>
      </c>
      <c r="AC68" s="33" t="e">
        <f t="shared" si="112"/>
        <v>#DIV/0!</v>
      </c>
      <c r="AD68" s="33" t="e">
        <f t="shared" si="112"/>
        <v>#DIV/0!</v>
      </c>
      <c r="AE68" s="48">
        <f t="shared" si="112"/>
        <v>12.60810122059727</v>
      </c>
    </row>
    <row r="69" spans="2:32" x14ac:dyDescent="0.25">
      <c r="B69" s="16" t="str">
        <f>+B58</f>
        <v>Otros</v>
      </c>
      <c r="C69" s="33">
        <f t="shared" ref="C69:O69" si="113">+C47/C25*100</f>
        <v>13.793548968679426</v>
      </c>
      <c r="D69" s="33">
        <f t="shared" si="113"/>
        <v>13.274401830711186</v>
      </c>
      <c r="E69" s="33">
        <f t="shared" si="113"/>
        <v>14.146078138546104</v>
      </c>
      <c r="F69" s="33">
        <f t="shared" si="113"/>
        <v>13.980812612455432</v>
      </c>
      <c r="G69" s="33" t="e">
        <f t="shared" si="113"/>
        <v>#DIV/0!</v>
      </c>
      <c r="H69" s="33" t="e">
        <f t="shared" si="113"/>
        <v>#DIV/0!</v>
      </c>
      <c r="I69" s="33" t="e">
        <f t="shared" si="113"/>
        <v>#DIV/0!</v>
      </c>
      <c r="J69" s="33" t="e">
        <f t="shared" si="113"/>
        <v>#DIV/0!</v>
      </c>
      <c r="K69" s="33" t="e">
        <f t="shared" si="113"/>
        <v>#DIV/0!</v>
      </c>
      <c r="L69" s="33" t="e">
        <f t="shared" si="113"/>
        <v>#DIV/0!</v>
      </c>
      <c r="M69" s="33" t="e">
        <f t="shared" si="113"/>
        <v>#DIV/0!</v>
      </c>
      <c r="N69" s="33" t="e">
        <f t="shared" si="113"/>
        <v>#DIV/0!</v>
      </c>
      <c r="O69" s="48">
        <f t="shared" si="113"/>
        <v>13.76669406261235</v>
      </c>
      <c r="Q69" s="35"/>
      <c r="R69" s="27" t="str">
        <f t="shared" ref="R69" si="114">+B69</f>
        <v>Otros</v>
      </c>
      <c r="S69" s="33">
        <f t="shared" ref="S69:AE69" si="115">+S47/S25*100</f>
        <v>12.000387602751101</v>
      </c>
      <c r="T69" s="33">
        <f t="shared" si="115"/>
        <v>11.548729592718731</v>
      </c>
      <c r="U69" s="33">
        <f t="shared" si="115"/>
        <v>12.30708798053511</v>
      </c>
      <c r="V69" s="33">
        <f t="shared" si="115"/>
        <v>12.163306972836226</v>
      </c>
      <c r="W69" s="33" t="e">
        <f t="shared" si="115"/>
        <v>#DIV/0!</v>
      </c>
      <c r="X69" s="33" t="e">
        <f t="shared" si="115"/>
        <v>#DIV/0!</v>
      </c>
      <c r="Y69" s="33" t="e">
        <f t="shared" si="115"/>
        <v>#DIV/0!</v>
      </c>
      <c r="Z69" s="33" t="e">
        <f t="shared" si="115"/>
        <v>#DIV/0!</v>
      </c>
      <c r="AA69" s="33" t="e">
        <f t="shared" si="115"/>
        <v>#DIV/0!</v>
      </c>
      <c r="AB69" s="33" t="e">
        <f t="shared" si="115"/>
        <v>#DIV/0!</v>
      </c>
      <c r="AC69" s="33" t="e">
        <f t="shared" si="115"/>
        <v>#DIV/0!</v>
      </c>
      <c r="AD69" s="33" t="e">
        <f t="shared" si="115"/>
        <v>#DIV/0!</v>
      </c>
      <c r="AE69" s="48">
        <f t="shared" si="115"/>
        <v>11.977023834472746</v>
      </c>
    </row>
    <row r="70" spans="2:32" x14ac:dyDescent="0.25">
      <c r="B70" s="7" t="s">
        <v>14</v>
      </c>
      <c r="C70" s="49">
        <f t="shared" ref="C70:O70" si="116">+C48/C26*100</f>
        <v>14.360550456953666</v>
      </c>
      <c r="D70" s="50">
        <f t="shared" si="116"/>
        <v>14.315610081326902</v>
      </c>
      <c r="E70" s="50">
        <f t="shared" si="116"/>
        <v>14.725248124254886</v>
      </c>
      <c r="F70" s="50">
        <f t="shared" si="116"/>
        <v>14.684137384978255</v>
      </c>
      <c r="G70" s="50" t="e">
        <f t="shared" si="116"/>
        <v>#DIV/0!</v>
      </c>
      <c r="H70" s="50" t="e">
        <f t="shared" si="116"/>
        <v>#DIV/0!</v>
      </c>
      <c r="I70" s="50" t="e">
        <f t="shared" si="116"/>
        <v>#DIV/0!</v>
      </c>
      <c r="J70" s="50" t="e">
        <f t="shared" si="116"/>
        <v>#DIV/0!</v>
      </c>
      <c r="K70" s="50" t="e">
        <f t="shared" si="116"/>
        <v>#DIV/0!</v>
      </c>
      <c r="L70" s="50" t="e">
        <f t="shared" si="116"/>
        <v>#DIV/0!</v>
      </c>
      <c r="M70" s="50" t="e">
        <f t="shared" si="116"/>
        <v>#DIV/0!</v>
      </c>
      <c r="N70" s="50" t="e">
        <f t="shared" si="116"/>
        <v>#DIV/0!</v>
      </c>
      <c r="O70" s="47">
        <f t="shared" si="116"/>
        <v>14.519325051728948</v>
      </c>
      <c r="Q70" s="35"/>
      <c r="R70" s="7" t="s">
        <v>14</v>
      </c>
      <c r="S70" s="49">
        <f t="shared" ref="S70:AE70" si="117">+S48/S26*100</f>
        <v>12.493678897549691</v>
      </c>
      <c r="T70" s="50">
        <f t="shared" si="117"/>
        <v>12.454580770754404</v>
      </c>
      <c r="U70" s="50">
        <f t="shared" si="117"/>
        <v>12.81096586810175</v>
      </c>
      <c r="V70" s="50">
        <f t="shared" si="117"/>
        <v>12.775199524931082</v>
      </c>
      <c r="W70" s="50" t="e">
        <f t="shared" si="117"/>
        <v>#DIV/0!</v>
      </c>
      <c r="X70" s="50" t="e">
        <f t="shared" si="117"/>
        <v>#DIV/0!</v>
      </c>
      <c r="Y70" s="50" t="e">
        <f t="shared" si="117"/>
        <v>#DIV/0!</v>
      </c>
      <c r="Z70" s="50" t="e">
        <f t="shared" si="117"/>
        <v>#DIV/0!</v>
      </c>
      <c r="AA70" s="50" t="e">
        <f t="shared" si="117"/>
        <v>#DIV/0!</v>
      </c>
      <c r="AB70" s="50" t="e">
        <f t="shared" si="117"/>
        <v>#DIV/0!</v>
      </c>
      <c r="AC70" s="50" t="e">
        <f t="shared" si="117"/>
        <v>#DIV/0!</v>
      </c>
      <c r="AD70" s="102" t="e">
        <f t="shared" si="117"/>
        <v>#DIV/0!</v>
      </c>
      <c r="AE70" s="47">
        <f t="shared" si="117"/>
        <v>12.631812795004185</v>
      </c>
    </row>
    <row r="71" spans="2:32" x14ac:dyDescent="0.25">
      <c r="B71" s="2"/>
      <c r="C71" s="35"/>
      <c r="D71" s="52"/>
      <c r="E71" s="52"/>
      <c r="F71" s="52"/>
      <c r="G71" s="52"/>
      <c r="H71" s="52"/>
      <c r="I71" s="35"/>
      <c r="J71" s="35"/>
      <c r="K71" s="35"/>
      <c r="L71" s="35"/>
      <c r="M71" s="35"/>
      <c r="N71" s="35"/>
      <c r="O71" s="35"/>
      <c r="Q71" s="35"/>
      <c r="R71" s="18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</row>
    <row r="72" spans="2:32" x14ac:dyDescent="0.25">
      <c r="B72" s="2"/>
      <c r="C72" s="35"/>
      <c r="D72" s="52"/>
      <c r="E72" s="52"/>
      <c r="F72" s="52"/>
      <c r="G72" s="52"/>
      <c r="H72" s="52"/>
      <c r="I72" s="35"/>
      <c r="J72" s="35"/>
      <c r="K72" s="35"/>
      <c r="L72" s="35"/>
      <c r="M72" s="35"/>
      <c r="N72" s="35"/>
      <c r="O72" s="35"/>
      <c r="Q72" s="35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</row>
    <row r="73" spans="2:32" x14ac:dyDescent="0.25">
      <c r="B73" s="2"/>
      <c r="C73" s="35"/>
      <c r="D73" s="52"/>
      <c r="E73" s="52"/>
      <c r="F73" s="52"/>
      <c r="G73" s="52"/>
      <c r="H73" s="52"/>
      <c r="I73" s="35"/>
      <c r="J73" s="35"/>
      <c r="K73" s="35"/>
      <c r="L73" s="35"/>
      <c r="M73" s="35"/>
      <c r="N73" s="35"/>
      <c r="O73" s="35"/>
      <c r="Q73" s="35"/>
      <c r="R73" s="18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32" x14ac:dyDescent="0.25">
      <c r="B74" s="2"/>
      <c r="C74" s="35"/>
      <c r="D74" s="52"/>
      <c r="E74" s="52"/>
      <c r="F74" s="52"/>
      <c r="G74" s="52"/>
      <c r="H74" s="52"/>
      <c r="I74" s="35"/>
      <c r="J74" s="35"/>
      <c r="K74" s="35"/>
      <c r="L74" s="35"/>
      <c r="M74" s="35"/>
      <c r="N74" s="35"/>
      <c r="O74" s="35"/>
      <c r="Q74" s="35"/>
      <c r="R74" s="18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32" x14ac:dyDescent="0.25">
      <c r="B75" s="2" t="s">
        <v>31</v>
      </c>
      <c r="C75" s="35"/>
      <c r="D75" s="52"/>
      <c r="E75" s="52"/>
      <c r="F75" s="52"/>
      <c r="G75" s="52"/>
      <c r="H75" s="52"/>
      <c r="I75" s="35"/>
      <c r="J75" s="35"/>
      <c r="K75" s="35"/>
      <c r="L75" s="35"/>
      <c r="M75" s="35"/>
      <c r="N75" s="35"/>
      <c r="O75" s="35"/>
      <c r="Q75" s="35"/>
      <c r="R75" s="2" t="s">
        <v>119</v>
      </c>
      <c r="S75" s="35"/>
      <c r="T75" s="35"/>
      <c r="U75" s="35"/>
      <c r="V75" s="39"/>
      <c r="W75" s="35"/>
      <c r="X75" s="36"/>
      <c r="Y75" s="35"/>
      <c r="Z75" s="35"/>
      <c r="AA75" s="35"/>
      <c r="AB75" s="35"/>
      <c r="AC75" s="39"/>
      <c r="AD75" s="35"/>
      <c r="AE75" s="35"/>
    </row>
    <row r="76" spans="2:32" x14ac:dyDescent="0.25">
      <c r="B76" s="53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35"/>
      <c r="R76" s="18"/>
      <c r="S76" s="35"/>
      <c r="T76" s="35"/>
      <c r="U76" s="35"/>
      <c r="V76" s="35"/>
      <c r="W76" s="35"/>
      <c r="X76" s="28"/>
      <c r="Y76" s="35"/>
      <c r="Z76" s="35"/>
      <c r="AA76" s="35"/>
      <c r="AB76" s="35"/>
      <c r="AC76" s="35"/>
      <c r="AD76" s="35"/>
      <c r="AE76" s="35"/>
    </row>
    <row r="77" spans="2:32" x14ac:dyDescent="0.25">
      <c r="B77" s="100" t="s">
        <v>26</v>
      </c>
      <c r="C77" s="100" t="s">
        <v>2</v>
      </c>
      <c r="D77" s="4" t="s">
        <v>3</v>
      </c>
      <c r="E77" s="4" t="s">
        <v>4</v>
      </c>
      <c r="F77" s="41" t="s">
        <v>5</v>
      </c>
      <c r="G77" s="41" t="s">
        <v>6</v>
      </c>
      <c r="H77" s="41" t="s">
        <v>7</v>
      </c>
      <c r="I77" s="41" t="s">
        <v>8</v>
      </c>
      <c r="J77" s="41" t="s">
        <v>9</v>
      </c>
      <c r="K77" s="41" t="s">
        <v>10</v>
      </c>
      <c r="L77" s="41" t="s">
        <v>11</v>
      </c>
      <c r="M77" s="41" t="s">
        <v>12</v>
      </c>
      <c r="N77" s="43" t="s">
        <v>13</v>
      </c>
      <c r="O77" s="35"/>
      <c r="R77" s="3" t="s">
        <v>26</v>
      </c>
      <c r="S77" s="4" t="s">
        <v>2</v>
      </c>
      <c r="T77" s="4" t="s">
        <v>3</v>
      </c>
      <c r="U77" s="4" t="s">
        <v>4</v>
      </c>
      <c r="V77" s="41" t="s">
        <v>5</v>
      </c>
      <c r="W77" s="41" t="s">
        <v>6</v>
      </c>
      <c r="X77" s="41" t="s">
        <v>7</v>
      </c>
      <c r="Y77" s="41" t="s">
        <v>8</v>
      </c>
      <c r="Z77" s="41" t="s">
        <v>9</v>
      </c>
      <c r="AA77" s="41" t="s">
        <v>10</v>
      </c>
      <c r="AB77" s="41" t="s">
        <v>11</v>
      </c>
      <c r="AC77" s="41" t="s">
        <v>12</v>
      </c>
      <c r="AD77" s="41" t="s">
        <v>13</v>
      </c>
      <c r="AE77" s="42" t="s">
        <v>14</v>
      </c>
    </row>
    <row r="78" spans="2:32" x14ac:dyDescent="0.25">
      <c r="B78" s="16" t="s">
        <v>17</v>
      </c>
      <c r="C78" s="54"/>
      <c r="D78" s="11">
        <f t="shared" ref="D78:N78" si="118">((D20/C20)-1)</f>
        <v>2.3976533064130834E-2</v>
      </c>
      <c r="E78" s="11">
        <f t="shared" si="118"/>
        <v>-3.0554233743151027E-2</v>
      </c>
      <c r="F78" s="11">
        <f t="shared" si="118"/>
        <v>-4.7530406467062192E-2</v>
      </c>
      <c r="G78" s="11">
        <f t="shared" si="118"/>
        <v>-1</v>
      </c>
      <c r="H78" s="11" t="e">
        <f t="shared" si="118"/>
        <v>#DIV/0!</v>
      </c>
      <c r="I78" s="11" t="e">
        <f t="shared" si="118"/>
        <v>#DIV/0!</v>
      </c>
      <c r="J78" s="11" t="e">
        <f t="shared" si="118"/>
        <v>#DIV/0!</v>
      </c>
      <c r="K78" s="11" t="e">
        <f t="shared" si="118"/>
        <v>#DIV/0!</v>
      </c>
      <c r="L78" s="11" t="e">
        <f t="shared" si="118"/>
        <v>#DIV/0!</v>
      </c>
      <c r="M78" s="11" t="e">
        <f t="shared" si="118"/>
        <v>#DIV/0!</v>
      </c>
      <c r="N78" s="90" t="e">
        <f t="shared" si="118"/>
        <v>#DIV/0!</v>
      </c>
      <c r="O78" s="35"/>
      <c r="R78" s="27" t="str">
        <f>+B78</f>
        <v>Residencial</v>
      </c>
      <c r="S78" s="54"/>
      <c r="T78" s="11">
        <f t="shared" ref="T78:AD78" si="119">(T64/S64)-1</f>
        <v>1.2774869712635084E-3</v>
      </c>
      <c r="U78" s="11">
        <f t="shared" si="119"/>
        <v>1.6738431831547995E-2</v>
      </c>
      <c r="V78" s="11">
        <f t="shared" si="119"/>
        <v>1.6816334792210563E-2</v>
      </c>
      <c r="W78" s="11" t="e">
        <f t="shared" si="119"/>
        <v>#DIV/0!</v>
      </c>
      <c r="X78" s="11" t="e">
        <f t="shared" si="119"/>
        <v>#DIV/0!</v>
      </c>
      <c r="Y78" s="11" t="e">
        <f t="shared" si="119"/>
        <v>#DIV/0!</v>
      </c>
      <c r="Z78" s="11" t="e">
        <f t="shared" si="119"/>
        <v>#DIV/0!</v>
      </c>
      <c r="AA78" s="11" t="e">
        <f t="shared" si="119"/>
        <v>#DIV/0!</v>
      </c>
      <c r="AB78" s="11" t="e">
        <f t="shared" si="119"/>
        <v>#DIV/0!</v>
      </c>
      <c r="AC78" s="11" t="e">
        <f t="shared" si="119"/>
        <v>#DIV/0!</v>
      </c>
      <c r="AD78" s="11" t="e">
        <f t="shared" si="119"/>
        <v>#DIV/0!</v>
      </c>
      <c r="AE78" s="12"/>
    </row>
    <row r="79" spans="2:32" x14ac:dyDescent="0.25">
      <c r="B79" s="16" t="s">
        <v>18</v>
      </c>
      <c r="C79" s="54"/>
      <c r="D79" s="11">
        <f t="shared" ref="D79:N79" si="120">((D21/C21)-1)</f>
        <v>3.8614828403801482E-2</v>
      </c>
      <c r="E79" s="11">
        <f t="shared" si="120"/>
        <v>-2.1399836196489774E-2</v>
      </c>
      <c r="F79" s="11">
        <f t="shared" si="120"/>
        <v>-5.2835754544914293E-3</v>
      </c>
      <c r="G79" s="11">
        <f t="shared" si="120"/>
        <v>-1</v>
      </c>
      <c r="H79" s="11" t="e">
        <f t="shared" si="120"/>
        <v>#DIV/0!</v>
      </c>
      <c r="I79" s="11" t="e">
        <f t="shared" si="120"/>
        <v>#DIV/0!</v>
      </c>
      <c r="J79" s="11" t="e">
        <f t="shared" si="120"/>
        <v>#DIV/0!</v>
      </c>
      <c r="K79" s="11" t="e">
        <f t="shared" si="120"/>
        <v>#DIV/0!</v>
      </c>
      <c r="L79" s="11" t="e">
        <f t="shared" si="120"/>
        <v>#DIV/0!</v>
      </c>
      <c r="M79" s="11" t="e">
        <f t="shared" si="120"/>
        <v>#DIV/0!</v>
      </c>
      <c r="N79" s="90" t="e">
        <f t="shared" si="120"/>
        <v>#DIV/0!</v>
      </c>
      <c r="O79" s="35"/>
      <c r="R79" s="27" t="str">
        <f t="shared" ref="R79:R83" si="121">+B79</f>
        <v>General</v>
      </c>
      <c r="S79" s="54"/>
      <c r="T79" s="11">
        <f t="shared" ref="T79:AD79" si="122">(T65/S65)-1</f>
        <v>3.2438377024956999E-3</v>
      </c>
      <c r="U79" s="11">
        <f t="shared" si="122"/>
        <v>1.316359603133499E-2</v>
      </c>
      <c r="V79" s="11">
        <f t="shared" si="122"/>
        <v>8.0935589290225263E-3</v>
      </c>
      <c r="W79" s="11" t="e">
        <f t="shared" si="122"/>
        <v>#DIV/0!</v>
      </c>
      <c r="X79" s="11" t="e">
        <f t="shared" si="122"/>
        <v>#DIV/0!</v>
      </c>
      <c r="Y79" s="11" t="e">
        <f t="shared" si="122"/>
        <v>#DIV/0!</v>
      </c>
      <c r="Z79" s="11" t="e">
        <f t="shared" si="122"/>
        <v>#DIV/0!</v>
      </c>
      <c r="AA79" s="11" t="e">
        <f t="shared" si="122"/>
        <v>#DIV/0!</v>
      </c>
      <c r="AB79" s="11" t="e">
        <f t="shared" si="122"/>
        <v>#DIV/0!</v>
      </c>
      <c r="AC79" s="11" t="e">
        <f t="shared" si="122"/>
        <v>#DIV/0!</v>
      </c>
      <c r="AD79" s="11" t="e">
        <f t="shared" si="122"/>
        <v>#DIV/0!</v>
      </c>
      <c r="AE79" s="12"/>
    </row>
    <row r="80" spans="2:32" x14ac:dyDescent="0.25">
      <c r="B80" s="16" t="s">
        <v>19</v>
      </c>
      <c r="C80" s="54"/>
      <c r="D80" s="11">
        <f t="shared" ref="D80:N80" si="123">((D22/C22)-1)</f>
        <v>6.878474359190756E-2</v>
      </c>
      <c r="E80" s="11">
        <f t="shared" si="123"/>
        <v>-0.11353431954333526</v>
      </c>
      <c r="F80" s="11">
        <f t="shared" si="123"/>
        <v>0.15615591055159372</v>
      </c>
      <c r="G80" s="11">
        <f t="shared" si="123"/>
        <v>-1</v>
      </c>
      <c r="H80" s="11" t="e">
        <f t="shared" si="123"/>
        <v>#DIV/0!</v>
      </c>
      <c r="I80" s="11" t="e">
        <f t="shared" si="123"/>
        <v>#DIV/0!</v>
      </c>
      <c r="J80" s="11" t="e">
        <f t="shared" si="123"/>
        <v>#DIV/0!</v>
      </c>
      <c r="K80" s="11" t="e">
        <f t="shared" si="123"/>
        <v>#DIV/0!</v>
      </c>
      <c r="L80" s="11" t="e">
        <f t="shared" si="123"/>
        <v>#DIV/0!</v>
      </c>
      <c r="M80" s="11" t="e">
        <f t="shared" si="123"/>
        <v>#DIV/0!</v>
      </c>
      <c r="N80" s="90" t="e">
        <f t="shared" si="123"/>
        <v>#DIV/0!</v>
      </c>
      <c r="O80" s="35"/>
      <c r="R80" s="27" t="str">
        <f t="shared" si="121"/>
        <v>Industrial</v>
      </c>
      <c r="S80" s="54"/>
      <c r="T80" s="11">
        <f t="shared" ref="T80:AD80" si="124">(T66/S66)-1</f>
        <v>-7.2294400182770779E-3</v>
      </c>
      <c r="U80" s="11">
        <f t="shared" si="124"/>
        <v>5.5602020880791025E-2</v>
      </c>
      <c r="V80" s="11">
        <f t="shared" si="124"/>
        <v>-3.8097036537749762E-2</v>
      </c>
      <c r="W80" s="11" t="e">
        <f t="shared" si="124"/>
        <v>#DIV/0!</v>
      </c>
      <c r="X80" s="11" t="e">
        <f t="shared" si="124"/>
        <v>#DIV/0!</v>
      </c>
      <c r="Y80" s="11" t="e">
        <f t="shared" si="124"/>
        <v>#DIV/0!</v>
      </c>
      <c r="Z80" s="11" t="e">
        <f t="shared" si="124"/>
        <v>#DIV/0!</v>
      </c>
      <c r="AA80" s="11" t="e">
        <f t="shared" si="124"/>
        <v>#DIV/0!</v>
      </c>
      <c r="AB80" s="11" t="e">
        <f t="shared" si="124"/>
        <v>#DIV/0!</v>
      </c>
      <c r="AC80" s="11" t="e">
        <f t="shared" si="124"/>
        <v>#DIV/0!</v>
      </c>
      <c r="AD80" s="11" t="e">
        <f t="shared" si="124"/>
        <v>#DIV/0!</v>
      </c>
      <c r="AE80" s="12"/>
    </row>
    <row r="81" spans="2:61" x14ac:dyDescent="0.25">
      <c r="B81" s="16" t="s">
        <v>20</v>
      </c>
      <c r="C81" s="54"/>
      <c r="D81" s="11">
        <f t="shared" ref="D81:N81" si="125">((D23/C23)-1)</f>
        <v>0.50988547221921188</v>
      </c>
      <c r="E81" s="11">
        <f t="shared" si="125"/>
        <v>-0.20848337837649711</v>
      </c>
      <c r="F81" s="11">
        <f t="shared" si="125"/>
        <v>0.26557657210068308</v>
      </c>
      <c r="G81" s="11">
        <f t="shared" si="125"/>
        <v>-1</v>
      </c>
      <c r="H81" s="11" t="e">
        <f t="shared" si="125"/>
        <v>#DIV/0!</v>
      </c>
      <c r="I81" s="11" t="e">
        <f t="shared" si="125"/>
        <v>#DIV/0!</v>
      </c>
      <c r="J81" s="11" t="e">
        <f t="shared" si="125"/>
        <v>#DIV/0!</v>
      </c>
      <c r="K81" s="11" t="e">
        <f t="shared" si="125"/>
        <v>#DIV/0!</v>
      </c>
      <c r="L81" s="11" t="e">
        <f t="shared" si="125"/>
        <v>#DIV/0!</v>
      </c>
      <c r="M81" s="11" t="e">
        <f t="shared" si="125"/>
        <v>#DIV/0!</v>
      </c>
      <c r="N81" s="90" t="e">
        <f t="shared" si="125"/>
        <v>#DIV/0!</v>
      </c>
      <c r="O81" s="35"/>
      <c r="R81" s="27" t="str">
        <f t="shared" si="121"/>
        <v>Mineria</v>
      </c>
      <c r="S81" s="54"/>
      <c r="T81" s="11">
        <f t="shared" ref="T81:AD81" si="126">(T67/S67)-1</f>
        <v>-0.13771299220194588</v>
      </c>
      <c r="U81" s="11">
        <f t="shared" si="126"/>
        <v>0.11558246682444828</v>
      </c>
      <c r="V81" s="11">
        <f t="shared" si="126"/>
        <v>-6.3401039382429913E-2</v>
      </c>
      <c r="W81" s="11" t="e">
        <f t="shared" si="126"/>
        <v>#DIV/0!</v>
      </c>
      <c r="X81" s="11" t="e">
        <f t="shared" si="126"/>
        <v>#DIV/0!</v>
      </c>
      <c r="Y81" s="11" t="e">
        <f t="shared" si="126"/>
        <v>#DIV/0!</v>
      </c>
      <c r="Z81" s="11" t="e">
        <f t="shared" si="126"/>
        <v>#DIV/0!</v>
      </c>
      <c r="AA81" s="11" t="e">
        <f t="shared" si="126"/>
        <v>#DIV/0!</v>
      </c>
      <c r="AB81" s="11" t="e">
        <f t="shared" si="126"/>
        <v>#DIV/0!</v>
      </c>
      <c r="AC81" s="11" t="e">
        <f t="shared" si="126"/>
        <v>#DIV/0!</v>
      </c>
      <c r="AD81" s="11" t="e">
        <f t="shared" si="126"/>
        <v>#DIV/0!</v>
      </c>
      <c r="AE81" s="12"/>
    </row>
    <row r="82" spans="2:61" x14ac:dyDescent="0.25">
      <c r="B82" s="16" t="s">
        <v>121</v>
      </c>
      <c r="C82" s="54"/>
      <c r="D82" s="11">
        <f t="shared" ref="D82:N82" si="127">((D24/C24)-1)</f>
        <v>-8.7706131626841488E-2</v>
      </c>
      <c r="E82" s="11">
        <f t="shared" si="127"/>
        <v>1.0865828287697665E-2</v>
      </c>
      <c r="F82" s="11">
        <f t="shared" si="127"/>
        <v>0.26981049225186116</v>
      </c>
      <c r="G82" s="11">
        <f t="shared" si="127"/>
        <v>-1</v>
      </c>
      <c r="H82" s="11" t="e">
        <f t="shared" si="127"/>
        <v>#DIV/0!</v>
      </c>
      <c r="I82" s="11" t="e">
        <f t="shared" si="127"/>
        <v>#DIV/0!</v>
      </c>
      <c r="J82" s="11" t="e">
        <f t="shared" si="127"/>
        <v>#DIV/0!</v>
      </c>
      <c r="K82" s="11" t="e">
        <f t="shared" si="127"/>
        <v>#DIV/0!</v>
      </c>
      <c r="L82" s="11" t="e">
        <f t="shared" si="127"/>
        <v>#DIV/0!</v>
      </c>
      <c r="M82" s="11" t="e">
        <f t="shared" si="127"/>
        <v>#DIV/0!</v>
      </c>
      <c r="N82" s="90" t="e">
        <f t="shared" si="127"/>
        <v>#DIV/0!</v>
      </c>
      <c r="O82" s="35"/>
      <c r="R82" s="27" t="str">
        <f t="shared" si="121"/>
        <v>A.Público</v>
      </c>
      <c r="S82" s="54"/>
      <c r="T82" s="11">
        <f t="shared" ref="T82:AD82" si="128">(T68/S68)-1</f>
        <v>5.4337831293387318E-3</v>
      </c>
      <c r="U82" s="11">
        <f t="shared" si="128"/>
        <v>7.4960225751601328E-3</v>
      </c>
      <c r="V82" s="11">
        <f t="shared" si="128"/>
        <v>8.8411624241373499E-3</v>
      </c>
      <c r="W82" s="11" t="e">
        <f t="shared" si="128"/>
        <v>#DIV/0!</v>
      </c>
      <c r="X82" s="11" t="e">
        <f t="shared" si="128"/>
        <v>#DIV/0!</v>
      </c>
      <c r="Y82" s="11" t="e">
        <f t="shared" si="128"/>
        <v>#DIV/0!</v>
      </c>
      <c r="Z82" s="11" t="e">
        <f t="shared" si="128"/>
        <v>#DIV/0!</v>
      </c>
      <c r="AA82" s="11" t="e">
        <f t="shared" si="128"/>
        <v>#DIV/0!</v>
      </c>
      <c r="AB82" s="11" t="e">
        <f t="shared" si="128"/>
        <v>#DIV/0!</v>
      </c>
      <c r="AC82" s="11" t="e">
        <f t="shared" si="128"/>
        <v>#DIV/0!</v>
      </c>
      <c r="AD82" s="11" t="e">
        <f t="shared" si="128"/>
        <v>#DIV/0!</v>
      </c>
      <c r="AE82" s="12"/>
    </row>
    <row r="83" spans="2:61" x14ac:dyDescent="0.25">
      <c r="B83" s="16" t="str">
        <f>+B69</f>
        <v>Otros</v>
      </c>
      <c r="C83" s="54"/>
      <c r="D83" s="11">
        <f t="shared" ref="D83:N83" si="129">((D25/C25)-1)</f>
        <v>0.24652303587384283</v>
      </c>
      <c r="E83" s="11">
        <f t="shared" si="129"/>
        <v>-0.23031470183099856</v>
      </c>
      <c r="F83" s="11">
        <f t="shared" si="129"/>
        <v>8.4574065395291775E-2</v>
      </c>
      <c r="G83" s="11">
        <f t="shared" si="129"/>
        <v>-1</v>
      </c>
      <c r="H83" s="11" t="e">
        <f t="shared" si="129"/>
        <v>#DIV/0!</v>
      </c>
      <c r="I83" s="11" t="e">
        <f t="shared" si="129"/>
        <v>#DIV/0!</v>
      </c>
      <c r="J83" s="11" t="e">
        <f t="shared" si="129"/>
        <v>#DIV/0!</v>
      </c>
      <c r="K83" s="11" t="e">
        <f t="shared" si="129"/>
        <v>#DIV/0!</v>
      </c>
      <c r="L83" s="11" t="e">
        <f t="shared" si="129"/>
        <v>#DIV/0!</v>
      </c>
      <c r="M83" s="11" t="e">
        <f t="shared" si="129"/>
        <v>#DIV/0!</v>
      </c>
      <c r="N83" s="90" t="e">
        <f t="shared" si="129"/>
        <v>#DIV/0!</v>
      </c>
      <c r="O83" s="35"/>
      <c r="R83" s="27" t="str">
        <f t="shared" si="121"/>
        <v>Otros</v>
      </c>
      <c r="S83" s="54"/>
      <c r="T83" s="11">
        <f t="shared" ref="T83:AD83" si="130">(T69/S69)-1</f>
        <v>-3.7636951820525066E-2</v>
      </c>
      <c r="U83" s="11">
        <f t="shared" si="130"/>
        <v>6.5665957604073677E-2</v>
      </c>
      <c r="V83" s="11">
        <f t="shared" si="130"/>
        <v>-1.168278051853433E-2</v>
      </c>
      <c r="W83" s="11" t="e">
        <f t="shared" si="130"/>
        <v>#DIV/0!</v>
      </c>
      <c r="X83" s="11" t="e">
        <f t="shared" si="130"/>
        <v>#DIV/0!</v>
      </c>
      <c r="Y83" s="11" t="e">
        <f t="shared" si="130"/>
        <v>#DIV/0!</v>
      </c>
      <c r="Z83" s="11" t="e">
        <f t="shared" si="130"/>
        <v>#DIV/0!</v>
      </c>
      <c r="AA83" s="11" t="e">
        <f t="shared" si="130"/>
        <v>#DIV/0!</v>
      </c>
      <c r="AB83" s="11" t="e">
        <f t="shared" si="130"/>
        <v>#DIV/0!</v>
      </c>
      <c r="AC83" s="11" t="e">
        <f t="shared" si="130"/>
        <v>#DIV/0!</v>
      </c>
      <c r="AD83" s="11" t="e">
        <f t="shared" si="130"/>
        <v>#DIV/0!</v>
      </c>
      <c r="AE83" s="12"/>
    </row>
    <row r="84" spans="2:61" x14ac:dyDescent="0.25">
      <c r="B84" s="9" t="s">
        <v>14</v>
      </c>
      <c r="C84" s="55"/>
      <c r="D84" s="57">
        <f t="shared" ref="D84:N84" si="131">((D26/C26)-1)</f>
        <v>3.9513871167086378E-2</v>
      </c>
      <c r="E84" s="57">
        <f t="shared" si="131"/>
        <v>-5.2329231936471765E-2</v>
      </c>
      <c r="F84" s="57">
        <f t="shared" si="131"/>
        <v>3.2775526742349292E-2</v>
      </c>
      <c r="G84" s="57">
        <f t="shared" si="131"/>
        <v>-1</v>
      </c>
      <c r="H84" s="57" t="e">
        <f t="shared" si="131"/>
        <v>#DIV/0!</v>
      </c>
      <c r="I84" s="57" t="e">
        <f t="shared" si="131"/>
        <v>#DIV/0!</v>
      </c>
      <c r="J84" s="57" t="e">
        <f t="shared" si="131"/>
        <v>#DIV/0!</v>
      </c>
      <c r="K84" s="57" t="e">
        <f t="shared" si="131"/>
        <v>#DIV/0!</v>
      </c>
      <c r="L84" s="57" t="e">
        <f t="shared" si="131"/>
        <v>#DIV/0!</v>
      </c>
      <c r="M84" s="57" t="e">
        <f t="shared" si="131"/>
        <v>#DIV/0!</v>
      </c>
      <c r="N84" s="94" t="e">
        <f t="shared" si="131"/>
        <v>#DIV/0!</v>
      </c>
      <c r="O84" s="35"/>
      <c r="R84" s="7" t="s">
        <v>14</v>
      </c>
      <c r="S84" s="56"/>
      <c r="T84" s="57">
        <f t="shared" ref="T84:AD84" si="132">(T70/S70)-1</f>
        <v>-3.1294326607796963E-3</v>
      </c>
      <c r="U84" s="57">
        <f t="shared" si="132"/>
        <v>2.8614780690507269E-2</v>
      </c>
      <c r="V84" s="57">
        <f t="shared" si="132"/>
        <v>-2.7918537555176037E-3</v>
      </c>
      <c r="W84" s="57" t="e">
        <f t="shared" si="132"/>
        <v>#DIV/0!</v>
      </c>
      <c r="X84" s="57" t="e">
        <f t="shared" si="132"/>
        <v>#DIV/0!</v>
      </c>
      <c r="Y84" s="57" t="e">
        <f t="shared" si="132"/>
        <v>#DIV/0!</v>
      </c>
      <c r="Z84" s="57" t="e">
        <f t="shared" si="132"/>
        <v>#DIV/0!</v>
      </c>
      <c r="AA84" s="57" t="e">
        <f t="shared" si="132"/>
        <v>#DIV/0!</v>
      </c>
      <c r="AB84" s="57" t="e">
        <f t="shared" si="132"/>
        <v>#DIV/0!</v>
      </c>
      <c r="AC84" s="57" t="e">
        <f t="shared" si="132"/>
        <v>#DIV/0!</v>
      </c>
      <c r="AD84" s="57" t="e">
        <f t="shared" si="132"/>
        <v>#DIV/0!</v>
      </c>
      <c r="AE84" s="14"/>
    </row>
    <row r="85" spans="2:61" x14ac:dyDescent="0.25">
      <c r="B85" s="1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35"/>
    </row>
    <row r="86" spans="2:61" x14ac:dyDescent="0.25">
      <c r="B86" s="2" t="s">
        <v>35</v>
      </c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</row>
    <row r="87" spans="2:61" x14ac:dyDescent="0.25">
      <c r="B87" s="53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35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</row>
    <row r="88" spans="2:61" x14ac:dyDescent="0.25">
      <c r="B88" s="100" t="s">
        <v>26</v>
      </c>
      <c r="C88" s="100" t="s">
        <v>2</v>
      </c>
      <c r="D88" s="4" t="s">
        <v>3</v>
      </c>
      <c r="E88" s="4" t="s">
        <v>4</v>
      </c>
      <c r="F88" s="41" t="s">
        <v>5</v>
      </c>
      <c r="G88" s="41" t="s">
        <v>6</v>
      </c>
      <c r="H88" s="41" t="s">
        <v>7</v>
      </c>
      <c r="I88" s="41" t="s">
        <v>8</v>
      </c>
      <c r="J88" s="41" t="s">
        <v>9</v>
      </c>
      <c r="K88" s="41" t="s">
        <v>10</v>
      </c>
      <c r="L88" s="41" t="s">
        <v>11</v>
      </c>
      <c r="M88" s="41" t="s">
        <v>12</v>
      </c>
      <c r="N88" s="43" t="s">
        <v>13</v>
      </c>
      <c r="O88" s="35"/>
      <c r="R88" s="53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</row>
    <row r="89" spans="2:61" x14ac:dyDescent="0.25">
      <c r="B89" s="16" t="s">
        <v>17</v>
      </c>
      <c r="C89" s="54"/>
      <c r="D89" s="11">
        <f t="shared" ref="D89:N89" si="133">(D31/C31)-1</f>
        <v>2.5284649743999799E-2</v>
      </c>
      <c r="E89" s="11">
        <f t="shared" si="133"/>
        <v>-1.4327231870278068E-2</v>
      </c>
      <c r="F89" s="11">
        <f t="shared" si="133"/>
        <v>-3.1513358902811484E-2</v>
      </c>
      <c r="G89" s="11">
        <f t="shared" si="133"/>
        <v>-1</v>
      </c>
      <c r="H89" s="11" t="e">
        <f t="shared" si="133"/>
        <v>#DIV/0!</v>
      </c>
      <c r="I89" s="11" t="e">
        <f t="shared" si="133"/>
        <v>#DIV/0!</v>
      </c>
      <c r="J89" s="11" t="e">
        <f t="shared" si="133"/>
        <v>#DIV/0!</v>
      </c>
      <c r="K89" s="11" t="e">
        <f t="shared" si="133"/>
        <v>#DIV/0!</v>
      </c>
      <c r="L89" s="11" t="e">
        <f t="shared" si="133"/>
        <v>#DIV/0!</v>
      </c>
      <c r="M89" s="11" t="e">
        <f t="shared" si="133"/>
        <v>#DIV/0!</v>
      </c>
      <c r="N89" s="90" t="e">
        <f t="shared" si="133"/>
        <v>#DIV/0!</v>
      </c>
      <c r="O89" s="35"/>
      <c r="R89" s="53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</row>
    <row r="90" spans="2:61" x14ac:dyDescent="0.25">
      <c r="B90" s="16" t="s">
        <v>18</v>
      </c>
      <c r="C90" s="54"/>
      <c r="D90" s="11">
        <f t="shared" ref="D90:N90" si="134">(D32/C32)-1</f>
        <v>4.1983926342548994E-2</v>
      </c>
      <c r="E90" s="11">
        <f t="shared" si="134"/>
        <v>-8.51793896398223E-3</v>
      </c>
      <c r="F90" s="11">
        <f t="shared" si="134"/>
        <v>2.7672205452344834E-3</v>
      </c>
      <c r="G90" s="11">
        <f t="shared" si="134"/>
        <v>-1</v>
      </c>
      <c r="H90" s="11" t="e">
        <f t="shared" si="134"/>
        <v>#DIV/0!</v>
      </c>
      <c r="I90" s="11" t="e">
        <f t="shared" si="134"/>
        <v>#DIV/0!</v>
      </c>
      <c r="J90" s="11" t="e">
        <f t="shared" si="134"/>
        <v>#DIV/0!</v>
      </c>
      <c r="K90" s="11" t="e">
        <f t="shared" si="134"/>
        <v>#DIV/0!</v>
      </c>
      <c r="L90" s="11" t="e">
        <f t="shared" si="134"/>
        <v>#DIV/0!</v>
      </c>
      <c r="M90" s="11" t="e">
        <f t="shared" si="134"/>
        <v>#DIV/0!</v>
      </c>
      <c r="N90" s="90" t="e">
        <f t="shared" si="134"/>
        <v>#DIV/0!</v>
      </c>
      <c r="O90" s="35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</row>
    <row r="91" spans="2:61" x14ac:dyDescent="0.25">
      <c r="B91" s="16" t="s">
        <v>19</v>
      </c>
      <c r="C91" s="54"/>
      <c r="D91" s="11">
        <f t="shared" ref="D91:N91" si="135">(D33/C33)-1</f>
        <v>6.1058028395660102E-2</v>
      </c>
      <c r="E91" s="11">
        <f t="shared" si="135"/>
        <v>-6.4245036268479216E-2</v>
      </c>
      <c r="F91" s="11">
        <f t="shared" si="135"/>
        <v>0.11210979658397435</v>
      </c>
      <c r="G91" s="11">
        <f t="shared" si="135"/>
        <v>-1</v>
      </c>
      <c r="H91" s="11" t="e">
        <f t="shared" si="135"/>
        <v>#DIV/0!</v>
      </c>
      <c r="I91" s="11" t="e">
        <f t="shared" si="135"/>
        <v>#DIV/0!</v>
      </c>
      <c r="J91" s="11" t="e">
        <f t="shared" si="135"/>
        <v>#DIV/0!</v>
      </c>
      <c r="K91" s="11" t="e">
        <f t="shared" si="135"/>
        <v>#DIV/0!</v>
      </c>
      <c r="L91" s="11" t="e">
        <f t="shared" si="135"/>
        <v>#DIV/0!</v>
      </c>
      <c r="M91" s="11" t="e">
        <f t="shared" si="135"/>
        <v>#DIV/0!</v>
      </c>
      <c r="N91" s="90" t="e">
        <f t="shared" si="135"/>
        <v>#DIV/0!</v>
      </c>
      <c r="O91" s="35"/>
      <c r="R91" s="60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</row>
    <row r="92" spans="2:61" x14ac:dyDescent="0.25">
      <c r="B92" s="16" t="s">
        <v>20</v>
      </c>
      <c r="C92" s="54"/>
      <c r="D92" s="11">
        <f t="shared" ref="D92:N92" si="136">(D34/C34)-1</f>
        <v>0.30195462595765643</v>
      </c>
      <c r="E92" s="11">
        <f t="shared" si="136"/>
        <v>-0.11699793471669917</v>
      </c>
      <c r="F92" s="11">
        <f t="shared" si="136"/>
        <v>0.18533770201144706</v>
      </c>
      <c r="G92" s="11">
        <f t="shared" si="136"/>
        <v>-1</v>
      </c>
      <c r="H92" s="11" t="e">
        <f t="shared" si="136"/>
        <v>#DIV/0!</v>
      </c>
      <c r="I92" s="11" t="e">
        <f t="shared" si="136"/>
        <v>#DIV/0!</v>
      </c>
      <c r="J92" s="11" t="e">
        <f t="shared" si="136"/>
        <v>#DIV/0!</v>
      </c>
      <c r="K92" s="11" t="e">
        <f t="shared" si="136"/>
        <v>#DIV/0!</v>
      </c>
      <c r="L92" s="11" t="e">
        <f t="shared" si="136"/>
        <v>#DIV/0!</v>
      </c>
      <c r="M92" s="11" t="e">
        <f t="shared" si="136"/>
        <v>#DIV/0!</v>
      </c>
      <c r="N92" s="90" t="e">
        <f t="shared" si="136"/>
        <v>#DIV/0!</v>
      </c>
      <c r="O92" s="35"/>
      <c r="R92" s="60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</row>
    <row r="93" spans="2:61" x14ac:dyDescent="0.25">
      <c r="B93" s="16" t="s">
        <v>121</v>
      </c>
      <c r="C93" s="54"/>
      <c r="D93" s="11">
        <f t="shared" ref="D93:N93" si="137">(D35/C35)-1</f>
        <v>-8.2748924595876239E-2</v>
      </c>
      <c r="E93" s="11">
        <f t="shared" si="137"/>
        <v>1.8443301357000008E-2</v>
      </c>
      <c r="F93" s="11">
        <f t="shared" si="137"/>
        <v>0.28103709306173341</v>
      </c>
      <c r="G93" s="11">
        <f t="shared" si="137"/>
        <v>-1</v>
      </c>
      <c r="H93" s="11" t="e">
        <f t="shared" si="137"/>
        <v>#DIV/0!</v>
      </c>
      <c r="I93" s="11" t="e">
        <f t="shared" si="137"/>
        <v>#DIV/0!</v>
      </c>
      <c r="J93" s="11" t="e">
        <f t="shared" si="137"/>
        <v>#DIV/0!</v>
      </c>
      <c r="K93" s="11" t="e">
        <f t="shared" si="137"/>
        <v>#DIV/0!</v>
      </c>
      <c r="L93" s="11" t="e">
        <f t="shared" si="137"/>
        <v>#DIV/0!</v>
      </c>
      <c r="M93" s="11" t="e">
        <f t="shared" si="137"/>
        <v>#DIV/0!</v>
      </c>
      <c r="N93" s="90" t="e">
        <f t="shared" si="137"/>
        <v>#DIV/0!</v>
      </c>
      <c r="O93" s="35"/>
      <c r="R93" s="60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</row>
    <row r="94" spans="2:61" x14ac:dyDescent="0.25">
      <c r="B94" s="16" t="str">
        <f>+B83</f>
        <v>Otros</v>
      </c>
      <c r="C94" s="54"/>
      <c r="D94" s="11">
        <f t="shared" ref="D94:N94" si="138">(D36/C36)-1</f>
        <v>0.19960770842948428</v>
      </c>
      <c r="E94" s="11">
        <f t="shared" si="138"/>
        <v>-0.17977257967295412</v>
      </c>
      <c r="F94" s="11">
        <f t="shared" si="138"/>
        <v>7.1903224633184104E-2</v>
      </c>
      <c r="G94" s="11">
        <f t="shared" si="138"/>
        <v>-1</v>
      </c>
      <c r="H94" s="11" t="e">
        <f t="shared" si="138"/>
        <v>#DIV/0!</v>
      </c>
      <c r="I94" s="11" t="e">
        <f t="shared" si="138"/>
        <v>#DIV/0!</v>
      </c>
      <c r="J94" s="11" t="e">
        <f t="shared" si="138"/>
        <v>#DIV/0!</v>
      </c>
      <c r="K94" s="11" t="e">
        <f t="shared" si="138"/>
        <v>#DIV/0!</v>
      </c>
      <c r="L94" s="11" t="e">
        <f t="shared" si="138"/>
        <v>#DIV/0!</v>
      </c>
      <c r="M94" s="11" t="e">
        <f t="shared" si="138"/>
        <v>#DIV/0!</v>
      </c>
      <c r="N94" s="90" t="e">
        <f t="shared" si="138"/>
        <v>#DIV/0!</v>
      </c>
      <c r="O94" s="35"/>
      <c r="R94" s="60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</row>
    <row r="95" spans="2:61" x14ac:dyDescent="0.25">
      <c r="B95" s="9" t="s">
        <v>14</v>
      </c>
      <c r="C95" s="103"/>
      <c r="D95" s="57">
        <f t="shared" ref="D95:N95" si="139">(D37/C37)-1</f>
        <v>3.6260782507322675E-2</v>
      </c>
      <c r="E95" s="57">
        <f t="shared" si="139"/>
        <v>-2.5211840741529379E-2</v>
      </c>
      <c r="F95" s="57">
        <f t="shared" si="139"/>
        <v>2.9892168509406902E-2</v>
      </c>
      <c r="G95" s="57">
        <f t="shared" si="139"/>
        <v>-1</v>
      </c>
      <c r="H95" s="57" t="e">
        <f t="shared" si="139"/>
        <v>#DIV/0!</v>
      </c>
      <c r="I95" s="57" t="e">
        <f t="shared" si="139"/>
        <v>#DIV/0!</v>
      </c>
      <c r="J95" s="57" t="e">
        <f t="shared" si="139"/>
        <v>#DIV/0!</v>
      </c>
      <c r="K95" s="57" t="e">
        <f t="shared" si="139"/>
        <v>#DIV/0!</v>
      </c>
      <c r="L95" s="57" t="e">
        <f t="shared" si="139"/>
        <v>#DIV/0!</v>
      </c>
      <c r="M95" s="57" t="e">
        <f t="shared" si="139"/>
        <v>#DIV/0!</v>
      </c>
      <c r="N95" s="94" t="e">
        <f t="shared" si="139"/>
        <v>#DIV/0!</v>
      </c>
      <c r="O95" s="35"/>
      <c r="R95" s="60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</row>
    <row r="96" spans="2:61" x14ac:dyDescent="0.25">
      <c r="B96" s="10"/>
      <c r="C96" s="33"/>
      <c r="D96" s="33"/>
      <c r="E96" s="33"/>
      <c r="F96" s="33"/>
      <c r="G96" s="63"/>
      <c r="H96" s="63"/>
      <c r="I96" s="63"/>
      <c r="J96" s="63"/>
      <c r="K96" s="63"/>
      <c r="L96" s="63"/>
      <c r="M96" s="63"/>
      <c r="N96" s="63"/>
      <c r="O96" s="35"/>
      <c r="R96" s="10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</row>
    <row r="97" spans="2:61" x14ac:dyDescent="0.25">
      <c r="O97" s="35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</row>
    <row r="98" spans="2:61" x14ac:dyDescent="0.25">
      <c r="O98" s="35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</row>
    <row r="99" spans="2:61" x14ac:dyDescent="0.25">
      <c r="B99" s="8" t="s">
        <v>36</v>
      </c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35"/>
      <c r="R99" s="8" t="s">
        <v>36</v>
      </c>
      <c r="S99" s="64">
        <f>+C99</f>
        <v>0</v>
      </c>
      <c r="T99" s="64">
        <f t="shared" ref="T99:AE100" si="140">+D99</f>
        <v>0</v>
      </c>
      <c r="U99" s="64">
        <f t="shared" si="140"/>
        <v>0</v>
      </c>
      <c r="V99" s="64">
        <f t="shared" si="140"/>
        <v>0</v>
      </c>
      <c r="W99" s="64">
        <f t="shared" si="140"/>
        <v>0</v>
      </c>
      <c r="X99" s="64">
        <f t="shared" si="140"/>
        <v>0</v>
      </c>
      <c r="Y99" s="64">
        <f t="shared" si="140"/>
        <v>0</v>
      </c>
      <c r="Z99" s="64">
        <f t="shared" si="140"/>
        <v>0</v>
      </c>
      <c r="AA99" s="64">
        <f t="shared" si="140"/>
        <v>0</v>
      </c>
      <c r="AB99" s="64">
        <f t="shared" si="140"/>
        <v>0</v>
      </c>
      <c r="AC99" s="64">
        <f t="shared" si="140"/>
        <v>0</v>
      </c>
      <c r="AD99" s="64">
        <f t="shared" si="140"/>
        <v>0</v>
      </c>
      <c r="AE99" s="64">
        <f t="shared" si="140"/>
        <v>0</v>
      </c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</row>
    <row r="100" spans="2:61" x14ac:dyDescent="0.25">
      <c r="B100" s="8" t="s">
        <v>37</v>
      </c>
      <c r="C100" s="64">
        <v>6.96</v>
      </c>
      <c r="D100" s="64">
        <v>6.96</v>
      </c>
      <c r="E100" s="64">
        <v>6.96</v>
      </c>
      <c r="F100" s="64">
        <v>6.96</v>
      </c>
      <c r="G100" s="64">
        <v>6.96</v>
      </c>
      <c r="H100" s="64">
        <v>6.96</v>
      </c>
      <c r="I100" s="64">
        <v>6.96</v>
      </c>
      <c r="J100" s="64">
        <v>6.96</v>
      </c>
      <c r="K100" s="64">
        <v>6.96</v>
      </c>
      <c r="L100" s="64">
        <v>6.96</v>
      </c>
      <c r="M100" s="64">
        <v>6.96</v>
      </c>
      <c r="N100" s="64">
        <v>6.96</v>
      </c>
      <c r="O100" s="35"/>
      <c r="R100" s="8" t="s">
        <v>37</v>
      </c>
      <c r="S100" s="64">
        <f>+C100</f>
        <v>6.96</v>
      </c>
      <c r="T100" s="64">
        <f t="shared" si="140"/>
        <v>6.96</v>
      </c>
      <c r="U100" s="64">
        <f t="shared" si="140"/>
        <v>6.96</v>
      </c>
      <c r="V100" s="64">
        <f t="shared" si="140"/>
        <v>6.96</v>
      </c>
      <c r="W100" s="64">
        <f t="shared" si="140"/>
        <v>6.96</v>
      </c>
      <c r="X100" s="64">
        <f t="shared" si="140"/>
        <v>6.96</v>
      </c>
      <c r="Y100" s="64">
        <f t="shared" si="140"/>
        <v>6.96</v>
      </c>
      <c r="Z100" s="64">
        <f t="shared" si="140"/>
        <v>6.96</v>
      </c>
      <c r="AA100" s="64">
        <f t="shared" si="140"/>
        <v>6.96</v>
      </c>
      <c r="AB100" s="64">
        <f t="shared" si="140"/>
        <v>6.96</v>
      </c>
      <c r="AC100" s="64">
        <f t="shared" si="140"/>
        <v>6.96</v>
      </c>
      <c r="AD100" s="64">
        <f t="shared" si="140"/>
        <v>6.96</v>
      </c>
      <c r="AE100" s="64">
        <f t="shared" si="140"/>
        <v>0</v>
      </c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</row>
    <row r="101" spans="2:61" x14ac:dyDescent="0.25">
      <c r="B101" s="1" t="s">
        <v>38</v>
      </c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</row>
    <row r="102" spans="2:61" x14ac:dyDescent="0.25">
      <c r="B102" s="1" t="s">
        <v>39</v>
      </c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</row>
    <row r="103" spans="2:61" x14ac:dyDescent="0.25"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</sheetData>
  <mergeCells count="3">
    <mergeCell ref="B2:D2"/>
    <mergeCell ref="B3:D3"/>
    <mergeCell ref="B4:D4"/>
  </mergeCells>
  <conditionalFormatting sqref="I18:I19 J16:N19 I28:N30 I38:N41 I49:N52 I60:N63 I1:N8 C16:I17 C38:J39 I71:N1048576">
    <cfRule type="containsText" dxfId="58" priority="69" stopIfTrue="1" operator="containsText" text="*">
      <formula>NOT(ISERROR(SEARCH("*",C1)))</formula>
    </cfRule>
  </conditionalFormatting>
  <conditionalFormatting sqref="Y71:AD71 Y1:AD26 Y28:AD48 Y50:AD63 Y73:AD84 Y86:AD1048576">
    <cfRule type="containsText" dxfId="57" priority="67" stopIfTrue="1" operator="containsText" text="*">
      <formula>NOT(ISERROR(SEARCH("*",Y1)))</formula>
    </cfRule>
    <cfRule type="containsText" priority="68" stopIfTrue="1" operator="containsText" text="*">
      <formula>NOT(ISERROR(SEARCH("*",Y1)))</formula>
    </cfRule>
  </conditionalFormatting>
  <conditionalFormatting sqref="C5:G5 I5:N5 C6:D6 G6:N6 C59:E59 C70:E70 C1:N4 C60:N69 C7:N26 C28:N58 C71:N1048576">
    <cfRule type="containsText" dxfId="56" priority="64" operator="containsText" text="*">
      <formula>NOT(ISERROR(SEARCH("*",C1)))</formula>
    </cfRule>
    <cfRule type="containsText" dxfId="55" priority="65" operator="containsText" text="*">
      <formula>NOT(ISERROR(SEARCH("*",C1)))</formula>
    </cfRule>
    <cfRule type="containsText" priority="66" operator="containsText" text="*">
      <formula>NOT(ISERROR(SEARCH("*",C1)))</formula>
    </cfRule>
  </conditionalFormatting>
  <conditionalFormatting sqref="V8:AD8 V19:AD19 V30:AD30 V41:AD41 V52:AD52 V63:AD63 V77:AD77 S28:AD29 S71:AD71 S73:AD76 S1:AD7 S50:AD51 S9:AD18 S20:AD26 S31:AD40 S42:AD48 S53:AD62 S78:AD84 S86:AD1048576">
    <cfRule type="containsText" dxfId="54" priority="63" operator="containsText" text="*">
      <formula>NOT(ISERROR(SEARCH("*",S1)))</formula>
    </cfRule>
  </conditionalFormatting>
  <conditionalFormatting sqref="S8:U8">
    <cfRule type="containsText" dxfId="53" priority="60" operator="containsText" text="*">
      <formula>NOT(ISERROR(SEARCH("*",S8)))</formula>
    </cfRule>
    <cfRule type="containsText" dxfId="52" priority="61" operator="containsText" text="*">
      <formula>NOT(ISERROR(SEARCH("*",S8)))</formula>
    </cfRule>
    <cfRule type="containsText" priority="62" operator="containsText" text="*">
      <formula>NOT(ISERROR(SEARCH("*",S8)))</formula>
    </cfRule>
  </conditionalFormatting>
  <conditionalFormatting sqref="S19:U19">
    <cfRule type="containsText" dxfId="51" priority="57" operator="containsText" text="*">
      <formula>NOT(ISERROR(SEARCH("*",S19)))</formula>
    </cfRule>
    <cfRule type="containsText" dxfId="50" priority="58" operator="containsText" text="*">
      <formula>NOT(ISERROR(SEARCH("*",S19)))</formula>
    </cfRule>
    <cfRule type="containsText" priority="59" operator="containsText" text="*">
      <formula>NOT(ISERROR(SEARCH("*",S19)))</formula>
    </cfRule>
  </conditionalFormatting>
  <conditionalFormatting sqref="S30:U30">
    <cfRule type="containsText" dxfId="49" priority="54" operator="containsText" text="*">
      <formula>NOT(ISERROR(SEARCH("*",S30)))</formula>
    </cfRule>
    <cfRule type="containsText" dxfId="48" priority="55" operator="containsText" text="*">
      <formula>NOT(ISERROR(SEARCH("*",S30)))</formula>
    </cfRule>
    <cfRule type="containsText" priority="56" operator="containsText" text="*">
      <formula>NOT(ISERROR(SEARCH("*",S30)))</formula>
    </cfRule>
  </conditionalFormatting>
  <conditionalFormatting sqref="S41:U41">
    <cfRule type="containsText" dxfId="47" priority="51" operator="containsText" text="*">
      <formula>NOT(ISERROR(SEARCH("*",S41)))</formula>
    </cfRule>
    <cfRule type="containsText" dxfId="46" priority="52" operator="containsText" text="*">
      <formula>NOT(ISERROR(SEARCH("*",S41)))</formula>
    </cfRule>
    <cfRule type="containsText" priority="53" operator="containsText" text="*">
      <formula>NOT(ISERROR(SEARCH("*",S41)))</formula>
    </cfRule>
  </conditionalFormatting>
  <conditionalFormatting sqref="S52:U52">
    <cfRule type="containsText" dxfId="45" priority="48" operator="containsText" text="*">
      <formula>NOT(ISERROR(SEARCH("*",S52)))</formula>
    </cfRule>
    <cfRule type="containsText" dxfId="44" priority="49" operator="containsText" text="*">
      <formula>NOT(ISERROR(SEARCH("*",S52)))</formula>
    </cfRule>
    <cfRule type="containsText" priority="50" operator="containsText" text="*">
      <formula>NOT(ISERROR(SEARCH("*",S52)))</formula>
    </cfRule>
  </conditionalFormatting>
  <conditionalFormatting sqref="S63:U63">
    <cfRule type="containsText" dxfId="43" priority="45" operator="containsText" text="*">
      <formula>NOT(ISERROR(SEARCH("*",S63)))</formula>
    </cfRule>
    <cfRule type="containsText" dxfId="42" priority="46" operator="containsText" text="*">
      <formula>NOT(ISERROR(SEARCH("*",S63)))</formula>
    </cfRule>
    <cfRule type="containsText" priority="47" operator="containsText" text="*">
      <formula>NOT(ISERROR(SEARCH("*",S63)))</formula>
    </cfRule>
  </conditionalFormatting>
  <conditionalFormatting sqref="S77:U77">
    <cfRule type="containsText" dxfId="41" priority="42" operator="containsText" text="*">
      <formula>NOT(ISERROR(SEARCH("*",S77)))</formula>
    </cfRule>
    <cfRule type="containsText" dxfId="40" priority="43" operator="containsText" text="*">
      <formula>NOT(ISERROR(SEARCH("*",S77)))</formula>
    </cfRule>
    <cfRule type="containsText" priority="44" operator="containsText" text="*">
      <formula>NOT(ISERROR(SEARCH("*",S77)))</formula>
    </cfRule>
  </conditionalFormatting>
  <conditionalFormatting sqref="F59:N59">
    <cfRule type="containsText" dxfId="39" priority="36" operator="containsText" text="*">
      <formula>NOT(ISERROR(SEARCH("*",F59)))</formula>
    </cfRule>
    <cfRule type="containsText" dxfId="38" priority="37" operator="containsText" text="*">
      <formula>NOT(ISERROR(SEARCH("*",F59)))</formula>
    </cfRule>
    <cfRule type="containsText" priority="38" operator="containsText" text="*">
      <formula>NOT(ISERROR(SEARCH("*",F59)))</formula>
    </cfRule>
  </conditionalFormatting>
  <conditionalFormatting sqref="F70:N70">
    <cfRule type="containsText" dxfId="37" priority="33" operator="containsText" text="*">
      <formula>NOT(ISERROR(SEARCH("*",F70)))</formula>
    </cfRule>
    <cfRule type="containsText" dxfId="36" priority="34" operator="containsText" text="*">
      <formula>NOT(ISERROR(SEARCH("*",F70)))</formula>
    </cfRule>
    <cfRule type="containsText" priority="35" operator="containsText" text="*">
      <formula>NOT(ISERROR(SEARCH("*",F70)))</formula>
    </cfRule>
  </conditionalFormatting>
  <conditionalFormatting sqref="Y64:AD69">
    <cfRule type="containsText" dxfId="35" priority="2" stopIfTrue="1" operator="containsText" text="*">
      <formula>NOT(ISERROR(SEARCH("*",Y64)))</formula>
    </cfRule>
    <cfRule type="containsText" priority="3" stopIfTrue="1" operator="containsText" text="*">
      <formula>NOT(ISERROR(SEARCH("*",Y64)))</formula>
    </cfRule>
  </conditionalFormatting>
  <conditionalFormatting sqref="S64:AD69">
    <cfRule type="containsText" dxfId="34" priority="1" operator="containsText" text="*">
      <formula>NOT(ISERROR(SEARCH("*",S64)))</formula>
    </cfRule>
  </conditionalFormatting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B1:AE73"/>
  <sheetViews>
    <sheetView showGridLines="0" topLeftCell="A6" zoomScale="70" zoomScaleNormal="70" workbookViewId="0">
      <selection activeCell="H23" sqref="H23"/>
    </sheetView>
  </sheetViews>
  <sheetFormatPr baseColWidth="10" defaultRowHeight="15.75" x14ac:dyDescent="0.25"/>
  <cols>
    <col min="1" max="1" width="4" style="95" customWidth="1"/>
    <col min="2" max="2" width="23.42578125" style="95" customWidth="1"/>
    <col min="3" max="14" width="12.7109375" style="95" customWidth="1"/>
    <col min="15" max="15" width="15.42578125" style="95" bestFit="1" customWidth="1"/>
    <col min="16" max="16" width="4" style="95" customWidth="1"/>
    <col min="17" max="17" width="4.140625" style="95" customWidth="1"/>
    <col min="18" max="18" width="21" style="95" customWidth="1"/>
    <col min="19" max="19" width="13.28515625" style="95" customWidth="1"/>
    <col min="20" max="30" width="11.42578125" style="95"/>
    <col min="31" max="31" width="12.7109375" style="95" customWidth="1"/>
    <col min="32" max="256" width="11.42578125" style="95"/>
    <col min="257" max="257" width="1.28515625" style="95" customWidth="1"/>
    <col min="258" max="258" width="23.42578125" style="95" customWidth="1"/>
    <col min="259" max="271" width="12.7109375" style="95" customWidth="1"/>
    <col min="272" max="272" width="4" style="95" customWidth="1"/>
    <col min="273" max="273" width="4.140625" style="95" customWidth="1"/>
    <col min="274" max="274" width="21" style="95" customWidth="1"/>
    <col min="275" max="275" width="13.28515625" style="95" customWidth="1"/>
    <col min="276" max="286" width="11.42578125" style="95"/>
    <col min="287" max="287" width="12.7109375" style="95" customWidth="1"/>
    <col min="288" max="512" width="11.42578125" style="95"/>
    <col min="513" max="513" width="1.28515625" style="95" customWidth="1"/>
    <col min="514" max="514" width="23.42578125" style="95" customWidth="1"/>
    <col min="515" max="527" width="12.7109375" style="95" customWidth="1"/>
    <col min="528" max="528" width="4" style="95" customWidth="1"/>
    <col min="529" max="529" width="4.140625" style="95" customWidth="1"/>
    <col min="530" max="530" width="21" style="95" customWidth="1"/>
    <col min="531" max="531" width="13.28515625" style="95" customWidth="1"/>
    <col min="532" max="542" width="11.42578125" style="95"/>
    <col min="543" max="543" width="12.7109375" style="95" customWidth="1"/>
    <col min="544" max="768" width="11.42578125" style="95"/>
    <col min="769" max="769" width="1.28515625" style="95" customWidth="1"/>
    <col min="770" max="770" width="23.42578125" style="95" customWidth="1"/>
    <col min="771" max="783" width="12.7109375" style="95" customWidth="1"/>
    <col min="784" max="784" width="4" style="95" customWidth="1"/>
    <col min="785" max="785" width="4.140625" style="95" customWidth="1"/>
    <col min="786" max="786" width="21" style="95" customWidth="1"/>
    <col min="787" max="787" width="13.28515625" style="95" customWidth="1"/>
    <col min="788" max="798" width="11.42578125" style="95"/>
    <col min="799" max="799" width="12.7109375" style="95" customWidth="1"/>
    <col min="800" max="1024" width="11.42578125" style="95"/>
    <col min="1025" max="1025" width="1.28515625" style="95" customWidth="1"/>
    <col min="1026" max="1026" width="23.42578125" style="95" customWidth="1"/>
    <col min="1027" max="1039" width="12.7109375" style="95" customWidth="1"/>
    <col min="1040" max="1040" width="4" style="95" customWidth="1"/>
    <col min="1041" max="1041" width="4.140625" style="95" customWidth="1"/>
    <col min="1042" max="1042" width="21" style="95" customWidth="1"/>
    <col min="1043" max="1043" width="13.28515625" style="95" customWidth="1"/>
    <col min="1044" max="1054" width="11.42578125" style="95"/>
    <col min="1055" max="1055" width="12.7109375" style="95" customWidth="1"/>
    <col min="1056" max="1280" width="11.42578125" style="95"/>
    <col min="1281" max="1281" width="1.28515625" style="95" customWidth="1"/>
    <col min="1282" max="1282" width="23.42578125" style="95" customWidth="1"/>
    <col min="1283" max="1295" width="12.7109375" style="95" customWidth="1"/>
    <col min="1296" max="1296" width="4" style="95" customWidth="1"/>
    <col min="1297" max="1297" width="4.140625" style="95" customWidth="1"/>
    <col min="1298" max="1298" width="21" style="95" customWidth="1"/>
    <col min="1299" max="1299" width="13.28515625" style="95" customWidth="1"/>
    <col min="1300" max="1310" width="11.42578125" style="95"/>
    <col min="1311" max="1311" width="12.7109375" style="95" customWidth="1"/>
    <col min="1312" max="1536" width="11.42578125" style="95"/>
    <col min="1537" max="1537" width="1.28515625" style="95" customWidth="1"/>
    <col min="1538" max="1538" width="23.42578125" style="95" customWidth="1"/>
    <col min="1539" max="1551" width="12.7109375" style="95" customWidth="1"/>
    <col min="1552" max="1552" width="4" style="95" customWidth="1"/>
    <col min="1553" max="1553" width="4.140625" style="95" customWidth="1"/>
    <col min="1554" max="1554" width="21" style="95" customWidth="1"/>
    <col min="1555" max="1555" width="13.28515625" style="95" customWidth="1"/>
    <col min="1556" max="1566" width="11.42578125" style="95"/>
    <col min="1567" max="1567" width="12.7109375" style="95" customWidth="1"/>
    <col min="1568" max="1792" width="11.42578125" style="95"/>
    <col min="1793" max="1793" width="1.28515625" style="95" customWidth="1"/>
    <col min="1794" max="1794" width="23.42578125" style="95" customWidth="1"/>
    <col min="1795" max="1807" width="12.7109375" style="95" customWidth="1"/>
    <col min="1808" max="1808" width="4" style="95" customWidth="1"/>
    <col min="1809" max="1809" width="4.140625" style="95" customWidth="1"/>
    <col min="1810" max="1810" width="21" style="95" customWidth="1"/>
    <col min="1811" max="1811" width="13.28515625" style="95" customWidth="1"/>
    <col min="1812" max="1822" width="11.42578125" style="95"/>
    <col min="1823" max="1823" width="12.7109375" style="95" customWidth="1"/>
    <col min="1824" max="2048" width="11.42578125" style="95"/>
    <col min="2049" max="2049" width="1.28515625" style="95" customWidth="1"/>
    <col min="2050" max="2050" width="23.42578125" style="95" customWidth="1"/>
    <col min="2051" max="2063" width="12.7109375" style="95" customWidth="1"/>
    <col min="2064" max="2064" width="4" style="95" customWidth="1"/>
    <col min="2065" max="2065" width="4.140625" style="95" customWidth="1"/>
    <col min="2066" max="2066" width="21" style="95" customWidth="1"/>
    <col min="2067" max="2067" width="13.28515625" style="95" customWidth="1"/>
    <col min="2068" max="2078" width="11.42578125" style="95"/>
    <col min="2079" max="2079" width="12.7109375" style="95" customWidth="1"/>
    <col min="2080" max="2304" width="11.42578125" style="95"/>
    <col min="2305" max="2305" width="1.28515625" style="95" customWidth="1"/>
    <col min="2306" max="2306" width="23.42578125" style="95" customWidth="1"/>
    <col min="2307" max="2319" width="12.7109375" style="95" customWidth="1"/>
    <col min="2320" max="2320" width="4" style="95" customWidth="1"/>
    <col min="2321" max="2321" width="4.140625" style="95" customWidth="1"/>
    <col min="2322" max="2322" width="21" style="95" customWidth="1"/>
    <col min="2323" max="2323" width="13.28515625" style="95" customWidth="1"/>
    <col min="2324" max="2334" width="11.42578125" style="95"/>
    <col min="2335" max="2335" width="12.7109375" style="95" customWidth="1"/>
    <col min="2336" max="2560" width="11.42578125" style="95"/>
    <col min="2561" max="2561" width="1.28515625" style="95" customWidth="1"/>
    <col min="2562" max="2562" width="23.42578125" style="95" customWidth="1"/>
    <col min="2563" max="2575" width="12.7109375" style="95" customWidth="1"/>
    <col min="2576" max="2576" width="4" style="95" customWidth="1"/>
    <col min="2577" max="2577" width="4.140625" style="95" customWidth="1"/>
    <col min="2578" max="2578" width="21" style="95" customWidth="1"/>
    <col min="2579" max="2579" width="13.28515625" style="95" customWidth="1"/>
    <col min="2580" max="2590" width="11.42578125" style="95"/>
    <col min="2591" max="2591" width="12.7109375" style="95" customWidth="1"/>
    <col min="2592" max="2816" width="11.42578125" style="95"/>
    <col min="2817" max="2817" width="1.28515625" style="95" customWidth="1"/>
    <col min="2818" max="2818" width="23.42578125" style="95" customWidth="1"/>
    <col min="2819" max="2831" width="12.7109375" style="95" customWidth="1"/>
    <col min="2832" max="2832" width="4" style="95" customWidth="1"/>
    <col min="2833" max="2833" width="4.140625" style="95" customWidth="1"/>
    <col min="2834" max="2834" width="21" style="95" customWidth="1"/>
    <col min="2835" max="2835" width="13.28515625" style="95" customWidth="1"/>
    <col min="2836" max="2846" width="11.42578125" style="95"/>
    <col min="2847" max="2847" width="12.7109375" style="95" customWidth="1"/>
    <col min="2848" max="3072" width="11.42578125" style="95"/>
    <col min="3073" max="3073" width="1.28515625" style="95" customWidth="1"/>
    <col min="3074" max="3074" width="23.42578125" style="95" customWidth="1"/>
    <col min="3075" max="3087" width="12.7109375" style="95" customWidth="1"/>
    <col min="3088" max="3088" width="4" style="95" customWidth="1"/>
    <col min="3089" max="3089" width="4.140625" style="95" customWidth="1"/>
    <col min="3090" max="3090" width="21" style="95" customWidth="1"/>
    <col min="3091" max="3091" width="13.28515625" style="95" customWidth="1"/>
    <col min="3092" max="3102" width="11.42578125" style="95"/>
    <col min="3103" max="3103" width="12.7109375" style="95" customWidth="1"/>
    <col min="3104" max="3328" width="11.42578125" style="95"/>
    <col min="3329" max="3329" width="1.28515625" style="95" customWidth="1"/>
    <col min="3330" max="3330" width="23.42578125" style="95" customWidth="1"/>
    <col min="3331" max="3343" width="12.7109375" style="95" customWidth="1"/>
    <col min="3344" max="3344" width="4" style="95" customWidth="1"/>
    <col min="3345" max="3345" width="4.140625" style="95" customWidth="1"/>
    <col min="3346" max="3346" width="21" style="95" customWidth="1"/>
    <col min="3347" max="3347" width="13.28515625" style="95" customWidth="1"/>
    <col min="3348" max="3358" width="11.42578125" style="95"/>
    <col min="3359" max="3359" width="12.7109375" style="95" customWidth="1"/>
    <col min="3360" max="3584" width="11.42578125" style="95"/>
    <col min="3585" max="3585" width="1.28515625" style="95" customWidth="1"/>
    <col min="3586" max="3586" width="23.42578125" style="95" customWidth="1"/>
    <col min="3587" max="3599" width="12.7109375" style="95" customWidth="1"/>
    <col min="3600" max="3600" width="4" style="95" customWidth="1"/>
    <col min="3601" max="3601" width="4.140625" style="95" customWidth="1"/>
    <col min="3602" max="3602" width="21" style="95" customWidth="1"/>
    <col min="3603" max="3603" width="13.28515625" style="95" customWidth="1"/>
    <col min="3604" max="3614" width="11.42578125" style="95"/>
    <col min="3615" max="3615" width="12.7109375" style="95" customWidth="1"/>
    <col min="3616" max="3840" width="11.42578125" style="95"/>
    <col min="3841" max="3841" width="1.28515625" style="95" customWidth="1"/>
    <col min="3842" max="3842" width="23.42578125" style="95" customWidth="1"/>
    <col min="3843" max="3855" width="12.7109375" style="95" customWidth="1"/>
    <col min="3856" max="3856" width="4" style="95" customWidth="1"/>
    <col min="3857" max="3857" width="4.140625" style="95" customWidth="1"/>
    <col min="3858" max="3858" width="21" style="95" customWidth="1"/>
    <col min="3859" max="3859" width="13.28515625" style="95" customWidth="1"/>
    <col min="3860" max="3870" width="11.42578125" style="95"/>
    <col min="3871" max="3871" width="12.7109375" style="95" customWidth="1"/>
    <col min="3872" max="4096" width="11.42578125" style="95"/>
    <col min="4097" max="4097" width="1.28515625" style="95" customWidth="1"/>
    <col min="4098" max="4098" width="23.42578125" style="95" customWidth="1"/>
    <col min="4099" max="4111" width="12.7109375" style="95" customWidth="1"/>
    <col min="4112" max="4112" width="4" style="95" customWidth="1"/>
    <col min="4113" max="4113" width="4.140625" style="95" customWidth="1"/>
    <col min="4114" max="4114" width="21" style="95" customWidth="1"/>
    <col min="4115" max="4115" width="13.28515625" style="95" customWidth="1"/>
    <col min="4116" max="4126" width="11.42578125" style="95"/>
    <col min="4127" max="4127" width="12.7109375" style="95" customWidth="1"/>
    <col min="4128" max="4352" width="11.42578125" style="95"/>
    <col min="4353" max="4353" width="1.28515625" style="95" customWidth="1"/>
    <col min="4354" max="4354" width="23.42578125" style="95" customWidth="1"/>
    <col min="4355" max="4367" width="12.7109375" style="95" customWidth="1"/>
    <col min="4368" max="4368" width="4" style="95" customWidth="1"/>
    <col min="4369" max="4369" width="4.140625" style="95" customWidth="1"/>
    <col min="4370" max="4370" width="21" style="95" customWidth="1"/>
    <col min="4371" max="4371" width="13.28515625" style="95" customWidth="1"/>
    <col min="4372" max="4382" width="11.42578125" style="95"/>
    <col min="4383" max="4383" width="12.7109375" style="95" customWidth="1"/>
    <col min="4384" max="4608" width="11.42578125" style="95"/>
    <col min="4609" max="4609" width="1.28515625" style="95" customWidth="1"/>
    <col min="4610" max="4610" width="23.42578125" style="95" customWidth="1"/>
    <col min="4611" max="4623" width="12.7109375" style="95" customWidth="1"/>
    <col min="4624" max="4624" width="4" style="95" customWidth="1"/>
    <col min="4625" max="4625" width="4.140625" style="95" customWidth="1"/>
    <col min="4626" max="4626" width="21" style="95" customWidth="1"/>
    <col min="4627" max="4627" width="13.28515625" style="95" customWidth="1"/>
    <col min="4628" max="4638" width="11.42578125" style="95"/>
    <col min="4639" max="4639" width="12.7109375" style="95" customWidth="1"/>
    <col min="4640" max="4864" width="11.42578125" style="95"/>
    <col min="4865" max="4865" width="1.28515625" style="95" customWidth="1"/>
    <col min="4866" max="4866" width="23.42578125" style="95" customWidth="1"/>
    <col min="4867" max="4879" width="12.7109375" style="95" customWidth="1"/>
    <col min="4880" max="4880" width="4" style="95" customWidth="1"/>
    <col min="4881" max="4881" width="4.140625" style="95" customWidth="1"/>
    <col min="4882" max="4882" width="21" style="95" customWidth="1"/>
    <col min="4883" max="4883" width="13.28515625" style="95" customWidth="1"/>
    <col min="4884" max="4894" width="11.42578125" style="95"/>
    <col min="4895" max="4895" width="12.7109375" style="95" customWidth="1"/>
    <col min="4896" max="5120" width="11.42578125" style="95"/>
    <col min="5121" max="5121" width="1.28515625" style="95" customWidth="1"/>
    <col min="5122" max="5122" width="23.42578125" style="95" customWidth="1"/>
    <col min="5123" max="5135" width="12.7109375" style="95" customWidth="1"/>
    <col min="5136" max="5136" width="4" style="95" customWidth="1"/>
    <col min="5137" max="5137" width="4.140625" style="95" customWidth="1"/>
    <col min="5138" max="5138" width="21" style="95" customWidth="1"/>
    <col min="5139" max="5139" width="13.28515625" style="95" customWidth="1"/>
    <col min="5140" max="5150" width="11.42578125" style="95"/>
    <col min="5151" max="5151" width="12.7109375" style="95" customWidth="1"/>
    <col min="5152" max="5376" width="11.42578125" style="95"/>
    <col min="5377" max="5377" width="1.28515625" style="95" customWidth="1"/>
    <col min="5378" max="5378" width="23.42578125" style="95" customWidth="1"/>
    <col min="5379" max="5391" width="12.7109375" style="95" customWidth="1"/>
    <col min="5392" max="5392" width="4" style="95" customWidth="1"/>
    <col min="5393" max="5393" width="4.140625" style="95" customWidth="1"/>
    <col min="5394" max="5394" width="21" style="95" customWidth="1"/>
    <col min="5395" max="5395" width="13.28515625" style="95" customWidth="1"/>
    <col min="5396" max="5406" width="11.42578125" style="95"/>
    <col min="5407" max="5407" width="12.7109375" style="95" customWidth="1"/>
    <col min="5408" max="5632" width="11.42578125" style="95"/>
    <col min="5633" max="5633" width="1.28515625" style="95" customWidth="1"/>
    <col min="5634" max="5634" width="23.42578125" style="95" customWidth="1"/>
    <col min="5635" max="5647" width="12.7109375" style="95" customWidth="1"/>
    <col min="5648" max="5648" width="4" style="95" customWidth="1"/>
    <col min="5649" max="5649" width="4.140625" style="95" customWidth="1"/>
    <col min="5650" max="5650" width="21" style="95" customWidth="1"/>
    <col min="5651" max="5651" width="13.28515625" style="95" customWidth="1"/>
    <col min="5652" max="5662" width="11.42578125" style="95"/>
    <col min="5663" max="5663" width="12.7109375" style="95" customWidth="1"/>
    <col min="5664" max="5888" width="11.42578125" style="95"/>
    <col min="5889" max="5889" width="1.28515625" style="95" customWidth="1"/>
    <col min="5890" max="5890" width="23.42578125" style="95" customWidth="1"/>
    <col min="5891" max="5903" width="12.7109375" style="95" customWidth="1"/>
    <col min="5904" max="5904" width="4" style="95" customWidth="1"/>
    <col min="5905" max="5905" width="4.140625" style="95" customWidth="1"/>
    <col min="5906" max="5906" width="21" style="95" customWidth="1"/>
    <col min="5907" max="5907" width="13.28515625" style="95" customWidth="1"/>
    <col min="5908" max="5918" width="11.42578125" style="95"/>
    <col min="5919" max="5919" width="12.7109375" style="95" customWidth="1"/>
    <col min="5920" max="6144" width="11.42578125" style="95"/>
    <col min="6145" max="6145" width="1.28515625" style="95" customWidth="1"/>
    <col min="6146" max="6146" width="23.42578125" style="95" customWidth="1"/>
    <col min="6147" max="6159" width="12.7109375" style="95" customWidth="1"/>
    <col min="6160" max="6160" width="4" style="95" customWidth="1"/>
    <col min="6161" max="6161" width="4.140625" style="95" customWidth="1"/>
    <col min="6162" max="6162" width="21" style="95" customWidth="1"/>
    <col min="6163" max="6163" width="13.28515625" style="95" customWidth="1"/>
    <col min="6164" max="6174" width="11.42578125" style="95"/>
    <col min="6175" max="6175" width="12.7109375" style="95" customWidth="1"/>
    <col min="6176" max="6400" width="11.42578125" style="95"/>
    <col min="6401" max="6401" width="1.28515625" style="95" customWidth="1"/>
    <col min="6402" max="6402" width="23.42578125" style="95" customWidth="1"/>
    <col min="6403" max="6415" width="12.7109375" style="95" customWidth="1"/>
    <col min="6416" max="6416" width="4" style="95" customWidth="1"/>
    <col min="6417" max="6417" width="4.140625" style="95" customWidth="1"/>
    <col min="6418" max="6418" width="21" style="95" customWidth="1"/>
    <col min="6419" max="6419" width="13.28515625" style="95" customWidth="1"/>
    <col min="6420" max="6430" width="11.42578125" style="95"/>
    <col min="6431" max="6431" width="12.7109375" style="95" customWidth="1"/>
    <col min="6432" max="6656" width="11.42578125" style="95"/>
    <col min="6657" max="6657" width="1.28515625" style="95" customWidth="1"/>
    <col min="6658" max="6658" width="23.42578125" style="95" customWidth="1"/>
    <col min="6659" max="6671" width="12.7109375" style="95" customWidth="1"/>
    <col min="6672" max="6672" width="4" style="95" customWidth="1"/>
    <col min="6673" max="6673" width="4.140625" style="95" customWidth="1"/>
    <col min="6674" max="6674" width="21" style="95" customWidth="1"/>
    <col min="6675" max="6675" width="13.28515625" style="95" customWidth="1"/>
    <col min="6676" max="6686" width="11.42578125" style="95"/>
    <col min="6687" max="6687" width="12.7109375" style="95" customWidth="1"/>
    <col min="6688" max="6912" width="11.42578125" style="95"/>
    <col min="6913" max="6913" width="1.28515625" style="95" customWidth="1"/>
    <col min="6914" max="6914" width="23.42578125" style="95" customWidth="1"/>
    <col min="6915" max="6927" width="12.7109375" style="95" customWidth="1"/>
    <col min="6928" max="6928" width="4" style="95" customWidth="1"/>
    <col min="6929" max="6929" width="4.140625" style="95" customWidth="1"/>
    <col min="6930" max="6930" width="21" style="95" customWidth="1"/>
    <col min="6931" max="6931" width="13.28515625" style="95" customWidth="1"/>
    <col min="6932" max="6942" width="11.42578125" style="95"/>
    <col min="6943" max="6943" width="12.7109375" style="95" customWidth="1"/>
    <col min="6944" max="7168" width="11.42578125" style="95"/>
    <col min="7169" max="7169" width="1.28515625" style="95" customWidth="1"/>
    <col min="7170" max="7170" width="23.42578125" style="95" customWidth="1"/>
    <col min="7171" max="7183" width="12.7109375" style="95" customWidth="1"/>
    <col min="7184" max="7184" width="4" style="95" customWidth="1"/>
    <col min="7185" max="7185" width="4.140625" style="95" customWidth="1"/>
    <col min="7186" max="7186" width="21" style="95" customWidth="1"/>
    <col min="7187" max="7187" width="13.28515625" style="95" customWidth="1"/>
    <col min="7188" max="7198" width="11.42578125" style="95"/>
    <col min="7199" max="7199" width="12.7109375" style="95" customWidth="1"/>
    <col min="7200" max="7424" width="11.42578125" style="95"/>
    <col min="7425" max="7425" width="1.28515625" style="95" customWidth="1"/>
    <col min="7426" max="7426" width="23.42578125" style="95" customWidth="1"/>
    <col min="7427" max="7439" width="12.7109375" style="95" customWidth="1"/>
    <col min="7440" max="7440" width="4" style="95" customWidth="1"/>
    <col min="7441" max="7441" width="4.140625" style="95" customWidth="1"/>
    <col min="7442" max="7442" width="21" style="95" customWidth="1"/>
    <col min="7443" max="7443" width="13.28515625" style="95" customWidth="1"/>
    <col min="7444" max="7454" width="11.42578125" style="95"/>
    <col min="7455" max="7455" width="12.7109375" style="95" customWidth="1"/>
    <col min="7456" max="7680" width="11.42578125" style="95"/>
    <col min="7681" max="7681" width="1.28515625" style="95" customWidth="1"/>
    <col min="7682" max="7682" width="23.42578125" style="95" customWidth="1"/>
    <col min="7683" max="7695" width="12.7109375" style="95" customWidth="1"/>
    <col min="7696" max="7696" width="4" style="95" customWidth="1"/>
    <col min="7697" max="7697" width="4.140625" style="95" customWidth="1"/>
    <col min="7698" max="7698" width="21" style="95" customWidth="1"/>
    <col min="7699" max="7699" width="13.28515625" style="95" customWidth="1"/>
    <col min="7700" max="7710" width="11.42578125" style="95"/>
    <col min="7711" max="7711" width="12.7109375" style="95" customWidth="1"/>
    <col min="7712" max="7936" width="11.42578125" style="95"/>
    <col min="7937" max="7937" width="1.28515625" style="95" customWidth="1"/>
    <col min="7938" max="7938" width="23.42578125" style="95" customWidth="1"/>
    <col min="7939" max="7951" width="12.7109375" style="95" customWidth="1"/>
    <col min="7952" max="7952" width="4" style="95" customWidth="1"/>
    <col min="7953" max="7953" width="4.140625" style="95" customWidth="1"/>
    <col min="7954" max="7954" width="21" style="95" customWidth="1"/>
    <col min="7955" max="7955" width="13.28515625" style="95" customWidth="1"/>
    <col min="7956" max="7966" width="11.42578125" style="95"/>
    <col min="7967" max="7967" width="12.7109375" style="95" customWidth="1"/>
    <col min="7968" max="8192" width="11.42578125" style="95"/>
    <col min="8193" max="8193" width="1.28515625" style="95" customWidth="1"/>
    <col min="8194" max="8194" width="23.42578125" style="95" customWidth="1"/>
    <col min="8195" max="8207" width="12.7109375" style="95" customWidth="1"/>
    <col min="8208" max="8208" width="4" style="95" customWidth="1"/>
    <col min="8209" max="8209" width="4.140625" style="95" customWidth="1"/>
    <col min="8210" max="8210" width="21" style="95" customWidth="1"/>
    <col min="8211" max="8211" width="13.28515625" style="95" customWidth="1"/>
    <col min="8212" max="8222" width="11.42578125" style="95"/>
    <col min="8223" max="8223" width="12.7109375" style="95" customWidth="1"/>
    <col min="8224" max="8448" width="11.42578125" style="95"/>
    <col min="8449" max="8449" width="1.28515625" style="95" customWidth="1"/>
    <col min="8450" max="8450" width="23.42578125" style="95" customWidth="1"/>
    <col min="8451" max="8463" width="12.7109375" style="95" customWidth="1"/>
    <col min="8464" max="8464" width="4" style="95" customWidth="1"/>
    <col min="8465" max="8465" width="4.140625" style="95" customWidth="1"/>
    <col min="8466" max="8466" width="21" style="95" customWidth="1"/>
    <col min="8467" max="8467" width="13.28515625" style="95" customWidth="1"/>
    <col min="8468" max="8478" width="11.42578125" style="95"/>
    <col min="8479" max="8479" width="12.7109375" style="95" customWidth="1"/>
    <col min="8480" max="8704" width="11.42578125" style="95"/>
    <col min="8705" max="8705" width="1.28515625" style="95" customWidth="1"/>
    <col min="8706" max="8706" width="23.42578125" style="95" customWidth="1"/>
    <col min="8707" max="8719" width="12.7109375" style="95" customWidth="1"/>
    <col min="8720" max="8720" width="4" style="95" customWidth="1"/>
    <col min="8721" max="8721" width="4.140625" style="95" customWidth="1"/>
    <col min="8722" max="8722" width="21" style="95" customWidth="1"/>
    <col min="8723" max="8723" width="13.28515625" style="95" customWidth="1"/>
    <col min="8724" max="8734" width="11.42578125" style="95"/>
    <col min="8735" max="8735" width="12.7109375" style="95" customWidth="1"/>
    <col min="8736" max="8960" width="11.42578125" style="95"/>
    <col min="8961" max="8961" width="1.28515625" style="95" customWidth="1"/>
    <col min="8962" max="8962" width="23.42578125" style="95" customWidth="1"/>
    <col min="8963" max="8975" width="12.7109375" style="95" customWidth="1"/>
    <col min="8976" max="8976" width="4" style="95" customWidth="1"/>
    <col min="8977" max="8977" width="4.140625" style="95" customWidth="1"/>
    <col min="8978" max="8978" width="21" style="95" customWidth="1"/>
    <col min="8979" max="8979" width="13.28515625" style="95" customWidth="1"/>
    <col min="8980" max="8990" width="11.42578125" style="95"/>
    <col min="8991" max="8991" width="12.7109375" style="95" customWidth="1"/>
    <col min="8992" max="9216" width="11.42578125" style="95"/>
    <col min="9217" max="9217" width="1.28515625" style="95" customWidth="1"/>
    <col min="9218" max="9218" width="23.42578125" style="95" customWidth="1"/>
    <col min="9219" max="9231" width="12.7109375" style="95" customWidth="1"/>
    <col min="9232" max="9232" width="4" style="95" customWidth="1"/>
    <col min="9233" max="9233" width="4.140625" style="95" customWidth="1"/>
    <col min="9234" max="9234" width="21" style="95" customWidth="1"/>
    <col min="9235" max="9235" width="13.28515625" style="95" customWidth="1"/>
    <col min="9236" max="9246" width="11.42578125" style="95"/>
    <col min="9247" max="9247" width="12.7109375" style="95" customWidth="1"/>
    <col min="9248" max="9472" width="11.42578125" style="95"/>
    <col min="9473" max="9473" width="1.28515625" style="95" customWidth="1"/>
    <col min="9474" max="9474" width="23.42578125" style="95" customWidth="1"/>
    <col min="9475" max="9487" width="12.7109375" style="95" customWidth="1"/>
    <col min="9488" max="9488" width="4" style="95" customWidth="1"/>
    <col min="9489" max="9489" width="4.140625" style="95" customWidth="1"/>
    <col min="9490" max="9490" width="21" style="95" customWidth="1"/>
    <col min="9491" max="9491" width="13.28515625" style="95" customWidth="1"/>
    <col min="9492" max="9502" width="11.42578125" style="95"/>
    <col min="9503" max="9503" width="12.7109375" style="95" customWidth="1"/>
    <col min="9504" max="9728" width="11.42578125" style="95"/>
    <col min="9729" max="9729" width="1.28515625" style="95" customWidth="1"/>
    <col min="9730" max="9730" width="23.42578125" style="95" customWidth="1"/>
    <col min="9731" max="9743" width="12.7109375" style="95" customWidth="1"/>
    <col min="9744" max="9744" width="4" style="95" customWidth="1"/>
    <col min="9745" max="9745" width="4.140625" style="95" customWidth="1"/>
    <col min="9746" max="9746" width="21" style="95" customWidth="1"/>
    <col min="9747" max="9747" width="13.28515625" style="95" customWidth="1"/>
    <col min="9748" max="9758" width="11.42578125" style="95"/>
    <col min="9759" max="9759" width="12.7109375" style="95" customWidth="1"/>
    <col min="9760" max="9984" width="11.42578125" style="95"/>
    <col min="9985" max="9985" width="1.28515625" style="95" customWidth="1"/>
    <col min="9986" max="9986" width="23.42578125" style="95" customWidth="1"/>
    <col min="9987" max="9999" width="12.7109375" style="95" customWidth="1"/>
    <col min="10000" max="10000" width="4" style="95" customWidth="1"/>
    <col min="10001" max="10001" width="4.140625" style="95" customWidth="1"/>
    <col min="10002" max="10002" width="21" style="95" customWidth="1"/>
    <col min="10003" max="10003" width="13.28515625" style="95" customWidth="1"/>
    <col min="10004" max="10014" width="11.42578125" style="95"/>
    <col min="10015" max="10015" width="12.7109375" style="95" customWidth="1"/>
    <col min="10016" max="10240" width="11.42578125" style="95"/>
    <col min="10241" max="10241" width="1.28515625" style="95" customWidth="1"/>
    <col min="10242" max="10242" width="23.42578125" style="95" customWidth="1"/>
    <col min="10243" max="10255" width="12.7109375" style="95" customWidth="1"/>
    <col min="10256" max="10256" width="4" style="95" customWidth="1"/>
    <col min="10257" max="10257" width="4.140625" style="95" customWidth="1"/>
    <col min="10258" max="10258" width="21" style="95" customWidth="1"/>
    <col min="10259" max="10259" width="13.28515625" style="95" customWidth="1"/>
    <col min="10260" max="10270" width="11.42578125" style="95"/>
    <col min="10271" max="10271" width="12.7109375" style="95" customWidth="1"/>
    <col min="10272" max="10496" width="11.42578125" style="95"/>
    <col min="10497" max="10497" width="1.28515625" style="95" customWidth="1"/>
    <col min="10498" max="10498" width="23.42578125" style="95" customWidth="1"/>
    <col min="10499" max="10511" width="12.7109375" style="95" customWidth="1"/>
    <col min="10512" max="10512" width="4" style="95" customWidth="1"/>
    <col min="10513" max="10513" width="4.140625" style="95" customWidth="1"/>
    <col min="10514" max="10514" width="21" style="95" customWidth="1"/>
    <col min="10515" max="10515" width="13.28515625" style="95" customWidth="1"/>
    <col min="10516" max="10526" width="11.42578125" style="95"/>
    <col min="10527" max="10527" width="12.7109375" style="95" customWidth="1"/>
    <col min="10528" max="10752" width="11.42578125" style="95"/>
    <col min="10753" max="10753" width="1.28515625" style="95" customWidth="1"/>
    <col min="10754" max="10754" width="23.42578125" style="95" customWidth="1"/>
    <col min="10755" max="10767" width="12.7109375" style="95" customWidth="1"/>
    <col min="10768" max="10768" width="4" style="95" customWidth="1"/>
    <col min="10769" max="10769" width="4.140625" style="95" customWidth="1"/>
    <col min="10770" max="10770" width="21" style="95" customWidth="1"/>
    <col min="10771" max="10771" width="13.28515625" style="95" customWidth="1"/>
    <col min="10772" max="10782" width="11.42578125" style="95"/>
    <col min="10783" max="10783" width="12.7109375" style="95" customWidth="1"/>
    <col min="10784" max="11008" width="11.42578125" style="95"/>
    <col min="11009" max="11009" width="1.28515625" style="95" customWidth="1"/>
    <col min="11010" max="11010" width="23.42578125" style="95" customWidth="1"/>
    <col min="11011" max="11023" width="12.7109375" style="95" customWidth="1"/>
    <col min="11024" max="11024" width="4" style="95" customWidth="1"/>
    <col min="11025" max="11025" width="4.140625" style="95" customWidth="1"/>
    <col min="11026" max="11026" width="21" style="95" customWidth="1"/>
    <col min="11027" max="11027" width="13.28515625" style="95" customWidth="1"/>
    <col min="11028" max="11038" width="11.42578125" style="95"/>
    <col min="11039" max="11039" width="12.7109375" style="95" customWidth="1"/>
    <col min="11040" max="11264" width="11.42578125" style="95"/>
    <col min="11265" max="11265" width="1.28515625" style="95" customWidth="1"/>
    <col min="11266" max="11266" width="23.42578125" style="95" customWidth="1"/>
    <col min="11267" max="11279" width="12.7109375" style="95" customWidth="1"/>
    <col min="11280" max="11280" width="4" style="95" customWidth="1"/>
    <col min="11281" max="11281" width="4.140625" style="95" customWidth="1"/>
    <col min="11282" max="11282" width="21" style="95" customWidth="1"/>
    <col min="11283" max="11283" width="13.28515625" style="95" customWidth="1"/>
    <col min="11284" max="11294" width="11.42578125" style="95"/>
    <col min="11295" max="11295" width="12.7109375" style="95" customWidth="1"/>
    <col min="11296" max="11520" width="11.42578125" style="95"/>
    <col min="11521" max="11521" width="1.28515625" style="95" customWidth="1"/>
    <col min="11522" max="11522" width="23.42578125" style="95" customWidth="1"/>
    <col min="11523" max="11535" width="12.7109375" style="95" customWidth="1"/>
    <col min="11536" max="11536" width="4" style="95" customWidth="1"/>
    <col min="11537" max="11537" width="4.140625" style="95" customWidth="1"/>
    <col min="11538" max="11538" width="21" style="95" customWidth="1"/>
    <col min="11539" max="11539" width="13.28515625" style="95" customWidth="1"/>
    <col min="11540" max="11550" width="11.42578125" style="95"/>
    <col min="11551" max="11551" width="12.7109375" style="95" customWidth="1"/>
    <col min="11552" max="11776" width="11.42578125" style="95"/>
    <col min="11777" max="11777" width="1.28515625" style="95" customWidth="1"/>
    <col min="11778" max="11778" width="23.42578125" style="95" customWidth="1"/>
    <col min="11779" max="11791" width="12.7109375" style="95" customWidth="1"/>
    <col min="11792" max="11792" width="4" style="95" customWidth="1"/>
    <col min="11793" max="11793" width="4.140625" style="95" customWidth="1"/>
    <col min="11794" max="11794" width="21" style="95" customWidth="1"/>
    <col min="11795" max="11795" width="13.28515625" style="95" customWidth="1"/>
    <col min="11796" max="11806" width="11.42578125" style="95"/>
    <col min="11807" max="11807" width="12.7109375" style="95" customWidth="1"/>
    <col min="11808" max="12032" width="11.42578125" style="95"/>
    <col min="12033" max="12033" width="1.28515625" style="95" customWidth="1"/>
    <col min="12034" max="12034" width="23.42578125" style="95" customWidth="1"/>
    <col min="12035" max="12047" width="12.7109375" style="95" customWidth="1"/>
    <col min="12048" max="12048" width="4" style="95" customWidth="1"/>
    <col min="12049" max="12049" width="4.140625" style="95" customWidth="1"/>
    <col min="12050" max="12050" width="21" style="95" customWidth="1"/>
    <col min="12051" max="12051" width="13.28515625" style="95" customWidth="1"/>
    <col min="12052" max="12062" width="11.42578125" style="95"/>
    <col min="12063" max="12063" width="12.7109375" style="95" customWidth="1"/>
    <col min="12064" max="12288" width="11.42578125" style="95"/>
    <col min="12289" max="12289" width="1.28515625" style="95" customWidth="1"/>
    <col min="12290" max="12290" width="23.42578125" style="95" customWidth="1"/>
    <col min="12291" max="12303" width="12.7109375" style="95" customWidth="1"/>
    <col min="12304" max="12304" width="4" style="95" customWidth="1"/>
    <col min="12305" max="12305" width="4.140625" style="95" customWidth="1"/>
    <col min="12306" max="12306" width="21" style="95" customWidth="1"/>
    <col min="12307" max="12307" width="13.28515625" style="95" customWidth="1"/>
    <col min="12308" max="12318" width="11.42578125" style="95"/>
    <col min="12319" max="12319" width="12.7109375" style="95" customWidth="1"/>
    <col min="12320" max="12544" width="11.42578125" style="95"/>
    <col min="12545" max="12545" width="1.28515625" style="95" customWidth="1"/>
    <col min="12546" max="12546" width="23.42578125" style="95" customWidth="1"/>
    <col min="12547" max="12559" width="12.7109375" style="95" customWidth="1"/>
    <col min="12560" max="12560" width="4" style="95" customWidth="1"/>
    <col min="12561" max="12561" width="4.140625" style="95" customWidth="1"/>
    <col min="12562" max="12562" width="21" style="95" customWidth="1"/>
    <col min="12563" max="12563" width="13.28515625" style="95" customWidth="1"/>
    <col min="12564" max="12574" width="11.42578125" style="95"/>
    <col min="12575" max="12575" width="12.7109375" style="95" customWidth="1"/>
    <col min="12576" max="12800" width="11.42578125" style="95"/>
    <col min="12801" max="12801" width="1.28515625" style="95" customWidth="1"/>
    <col min="12802" max="12802" width="23.42578125" style="95" customWidth="1"/>
    <col min="12803" max="12815" width="12.7109375" style="95" customWidth="1"/>
    <col min="12816" max="12816" width="4" style="95" customWidth="1"/>
    <col min="12817" max="12817" width="4.140625" style="95" customWidth="1"/>
    <col min="12818" max="12818" width="21" style="95" customWidth="1"/>
    <col min="12819" max="12819" width="13.28515625" style="95" customWidth="1"/>
    <col min="12820" max="12830" width="11.42578125" style="95"/>
    <col min="12831" max="12831" width="12.7109375" style="95" customWidth="1"/>
    <col min="12832" max="13056" width="11.42578125" style="95"/>
    <col min="13057" max="13057" width="1.28515625" style="95" customWidth="1"/>
    <col min="13058" max="13058" width="23.42578125" style="95" customWidth="1"/>
    <col min="13059" max="13071" width="12.7109375" style="95" customWidth="1"/>
    <col min="13072" max="13072" width="4" style="95" customWidth="1"/>
    <col min="13073" max="13073" width="4.140625" style="95" customWidth="1"/>
    <col min="13074" max="13074" width="21" style="95" customWidth="1"/>
    <col min="13075" max="13075" width="13.28515625" style="95" customWidth="1"/>
    <col min="13076" max="13086" width="11.42578125" style="95"/>
    <col min="13087" max="13087" width="12.7109375" style="95" customWidth="1"/>
    <col min="13088" max="13312" width="11.42578125" style="95"/>
    <col min="13313" max="13313" width="1.28515625" style="95" customWidth="1"/>
    <col min="13314" max="13314" width="23.42578125" style="95" customWidth="1"/>
    <col min="13315" max="13327" width="12.7109375" style="95" customWidth="1"/>
    <col min="13328" max="13328" width="4" style="95" customWidth="1"/>
    <col min="13329" max="13329" width="4.140625" style="95" customWidth="1"/>
    <col min="13330" max="13330" width="21" style="95" customWidth="1"/>
    <col min="13331" max="13331" width="13.28515625" style="95" customWidth="1"/>
    <col min="13332" max="13342" width="11.42578125" style="95"/>
    <col min="13343" max="13343" width="12.7109375" style="95" customWidth="1"/>
    <col min="13344" max="13568" width="11.42578125" style="95"/>
    <col min="13569" max="13569" width="1.28515625" style="95" customWidth="1"/>
    <col min="13570" max="13570" width="23.42578125" style="95" customWidth="1"/>
    <col min="13571" max="13583" width="12.7109375" style="95" customWidth="1"/>
    <col min="13584" max="13584" width="4" style="95" customWidth="1"/>
    <col min="13585" max="13585" width="4.140625" style="95" customWidth="1"/>
    <col min="13586" max="13586" width="21" style="95" customWidth="1"/>
    <col min="13587" max="13587" width="13.28515625" style="95" customWidth="1"/>
    <col min="13588" max="13598" width="11.42578125" style="95"/>
    <col min="13599" max="13599" width="12.7109375" style="95" customWidth="1"/>
    <col min="13600" max="13824" width="11.42578125" style="95"/>
    <col min="13825" max="13825" width="1.28515625" style="95" customWidth="1"/>
    <col min="13826" max="13826" width="23.42578125" style="95" customWidth="1"/>
    <col min="13827" max="13839" width="12.7109375" style="95" customWidth="1"/>
    <col min="13840" max="13840" width="4" style="95" customWidth="1"/>
    <col min="13841" max="13841" width="4.140625" style="95" customWidth="1"/>
    <col min="13842" max="13842" width="21" style="95" customWidth="1"/>
    <col min="13843" max="13843" width="13.28515625" style="95" customWidth="1"/>
    <col min="13844" max="13854" width="11.42578125" style="95"/>
    <col min="13855" max="13855" width="12.7109375" style="95" customWidth="1"/>
    <col min="13856" max="14080" width="11.42578125" style="95"/>
    <col min="14081" max="14081" width="1.28515625" style="95" customWidth="1"/>
    <col min="14082" max="14082" width="23.42578125" style="95" customWidth="1"/>
    <col min="14083" max="14095" width="12.7109375" style="95" customWidth="1"/>
    <col min="14096" max="14096" width="4" style="95" customWidth="1"/>
    <col min="14097" max="14097" width="4.140625" style="95" customWidth="1"/>
    <col min="14098" max="14098" width="21" style="95" customWidth="1"/>
    <col min="14099" max="14099" width="13.28515625" style="95" customWidth="1"/>
    <col min="14100" max="14110" width="11.42578125" style="95"/>
    <col min="14111" max="14111" width="12.7109375" style="95" customWidth="1"/>
    <col min="14112" max="14336" width="11.42578125" style="95"/>
    <col min="14337" max="14337" width="1.28515625" style="95" customWidth="1"/>
    <col min="14338" max="14338" width="23.42578125" style="95" customWidth="1"/>
    <col min="14339" max="14351" width="12.7109375" style="95" customWidth="1"/>
    <col min="14352" max="14352" width="4" style="95" customWidth="1"/>
    <col min="14353" max="14353" width="4.140625" style="95" customWidth="1"/>
    <col min="14354" max="14354" width="21" style="95" customWidth="1"/>
    <col min="14355" max="14355" width="13.28515625" style="95" customWidth="1"/>
    <col min="14356" max="14366" width="11.42578125" style="95"/>
    <col min="14367" max="14367" width="12.7109375" style="95" customWidth="1"/>
    <col min="14368" max="14592" width="11.42578125" style="95"/>
    <col min="14593" max="14593" width="1.28515625" style="95" customWidth="1"/>
    <col min="14594" max="14594" width="23.42578125" style="95" customWidth="1"/>
    <col min="14595" max="14607" width="12.7109375" style="95" customWidth="1"/>
    <col min="14608" max="14608" width="4" style="95" customWidth="1"/>
    <col min="14609" max="14609" width="4.140625" style="95" customWidth="1"/>
    <col min="14610" max="14610" width="21" style="95" customWidth="1"/>
    <col min="14611" max="14611" width="13.28515625" style="95" customWidth="1"/>
    <col min="14612" max="14622" width="11.42578125" style="95"/>
    <col min="14623" max="14623" width="12.7109375" style="95" customWidth="1"/>
    <col min="14624" max="14848" width="11.42578125" style="95"/>
    <col min="14849" max="14849" width="1.28515625" style="95" customWidth="1"/>
    <col min="14850" max="14850" width="23.42578125" style="95" customWidth="1"/>
    <col min="14851" max="14863" width="12.7109375" style="95" customWidth="1"/>
    <col min="14864" max="14864" width="4" style="95" customWidth="1"/>
    <col min="14865" max="14865" width="4.140625" style="95" customWidth="1"/>
    <col min="14866" max="14866" width="21" style="95" customWidth="1"/>
    <col min="14867" max="14867" width="13.28515625" style="95" customWidth="1"/>
    <col min="14868" max="14878" width="11.42578125" style="95"/>
    <col min="14879" max="14879" width="12.7109375" style="95" customWidth="1"/>
    <col min="14880" max="15104" width="11.42578125" style="95"/>
    <col min="15105" max="15105" width="1.28515625" style="95" customWidth="1"/>
    <col min="15106" max="15106" width="23.42578125" style="95" customWidth="1"/>
    <col min="15107" max="15119" width="12.7109375" style="95" customWidth="1"/>
    <col min="15120" max="15120" width="4" style="95" customWidth="1"/>
    <col min="15121" max="15121" width="4.140625" style="95" customWidth="1"/>
    <col min="15122" max="15122" width="21" style="95" customWidth="1"/>
    <col min="15123" max="15123" width="13.28515625" style="95" customWidth="1"/>
    <col min="15124" max="15134" width="11.42578125" style="95"/>
    <col min="15135" max="15135" width="12.7109375" style="95" customWidth="1"/>
    <col min="15136" max="15360" width="11.42578125" style="95"/>
    <col min="15361" max="15361" width="1.28515625" style="95" customWidth="1"/>
    <col min="15362" max="15362" width="23.42578125" style="95" customWidth="1"/>
    <col min="15363" max="15375" width="12.7109375" style="95" customWidth="1"/>
    <col min="15376" max="15376" width="4" style="95" customWidth="1"/>
    <col min="15377" max="15377" width="4.140625" style="95" customWidth="1"/>
    <col min="15378" max="15378" width="21" style="95" customWidth="1"/>
    <col min="15379" max="15379" width="13.28515625" style="95" customWidth="1"/>
    <col min="15380" max="15390" width="11.42578125" style="95"/>
    <col min="15391" max="15391" width="12.7109375" style="95" customWidth="1"/>
    <col min="15392" max="15616" width="11.42578125" style="95"/>
    <col min="15617" max="15617" width="1.28515625" style="95" customWidth="1"/>
    <col min="15618" max="15618" width="23.42578125" style="95" customWidth="1"/>
    <col min="15619" max="15631" width="12.7109375" style="95" customWidth="1"/>
    <col min="15632" max="15632" width="4" style="95" customWidth="1"/>
    <col min="15633" max="15633" width="4.140625" style="95" customWidth="1"/>
    <col min="15634" max="15634" width="21" style="95" customWidth="1"/>
    <col min="15635" max="15635" width="13.28515625" style="95" customWidth="1"/>
    <col min="15636" max="15646" width="11.42578125" style="95"/>
    <col min="15647" max="15647" width="12.7109375" style="95" customWidth="1"/>
    <col min="15648" max="15872" width="11.42578125" style="95"/>
    <col min="15873" max="15873" width="1.28515625" style="95" customWidth="1"/>
    <col min="15874" max="15874" width="23.42578125" style="95" customWidth="1"/>
    <col min="15875" max="15887" width="12.7109375" style="95" customWidth="1"/>
    <col min="15888" max="15888" width="4" style="95" customWidth="1"/>
    <col min="15889" max="15889" width="4.140625" style="95" customWidth="1"/>
    <col min="15890" max="15890" width="21" style="95" customWidth="1"/>
    <col min="15891" max="15891" width="13.28515625" style="95" customWidth="1"/>
    <col min="15892" max="15902" width="11.42578125" style="95"/>
    <col min="15903" max="15903" width="12.7109375" style="95" customWidth="1"/>
    <col min="15904" max="16128" width="11.42578125" style="95"/>
    <col min="16129" max="16129" width="1.28515625" style="95" customWidth="1"/>
    <col min="16130" max="16130" width="23.42578125" style="95" customWidth="1"/>
    <col min="16131" max="16143" width="12.7109375" style="95" customWidth="1"/>
    <col min="16144" max="16144" width="4" style="95" customWidth="1"/>
    <col min="16145" max="16145" width="4.140625" style="95" customWidth="1"/>
    <col min="16146" max="16146" width="21" style="95" customWidth="1"/>
    <col min="16147" max="16147" width="13.28515625" style="95" customWidth="1"/>
    <col min="16148" max="16158" width="11.42578125" style="95"/>
    <col min="16159" max="16159" width="12.7109375" style="95" customWidth="1"/>
    <col min="16160" max="16384" width="11.42578125" style="95"/>
  </cols>
  <sheetData>
    <row r="1" spans="2:31" x14ac:dyDescent="0.25">
      <c r="B1" s="145" t="s">
        <v>96</v>
      </c>
      <c r="R1" s="145" t="str">
        <f>+B1</f>
        <v>AUTORIDAD DE FISCALIZACION DE ELECTRICIDAD Y TECNOLOGÍA NUCLEAR (AETN)</v>
      </c>
    </row>
    <row r="2" spans="2:31" x14ac:dyDescent="0.25">
      <c r="B2" s="322" t="s">
        <v>92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R2" s="322" t="str">
        <f>+B2</f>
        <v>EMDEECRUZ</v>
      </c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</row>
    <row r="3" spans="2:31" x14ac:dyDescent="0.25">
      <c r="B3" s="347" t="str">
        <f>+'TOTAL DELAPAZ'!B3:D3</f>
        <v>CONSOLIDADO - con IVA</v>
      </c>
      <c r="C3" s="347"/>
      <c r="D3" s="347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R3" s="347" t="str">
        <f>+'TOTAL DELAPAZ'!R3</f>
        <v>CONSOLIDADO - sin IVA</v>
      </c>
      <c r="S3" s="347"/>
      <c r="T3" s="347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</row>
    <row r="4" spans="2:31" x14ac:dyDescent="0.25">
      <c r="B4" s="347" t="str">
        <f>+'TOTAL DELAPAZ'!B4:D4</f>
        <v>ESTADÍSTICAS GESTIÓN 2025</v>
      </c>
      <c r="C4" s="347"/>
      <c r="D4" s="347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R4" s="347" t="str">
        <f>+B4</f>
        <v>ESTADÍSTICAS GESTIÓN 2025</v>
      </c>
      <c r="S4" s="347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</row>
    <row r="6" spans="2:31" x14ac:dyDescent="0.25">
      <c r="B6" s="145" t="s">
        <v>157</v>
      </c>
      <c r="R6" s="145" t="str">
        <f>+B6</f>
        <v>NÚMERO DE CONSUMIDORES</v>
      </c>
    </row>
    <row r="8" spans="2:31" x14ac:dyDescent="0.25">
      <c r="B8" s="147" t="s">
        <v>26</v>
      </c>
      <c r="C8" s="146" t="s">
        <v>2</v>
      </c>
      <c r="D8" s="146" t="s">
        <v>3</v>
      </c>
      <c r="E8" s="146" t="s">
        <v>4</v>
      </c>
      <c r="F8" s="146" t="s">
        <v>5</v>
      </c>
      <c r="G8" s="146" t="s">
        <v>6</v>
      </c>
      <c r="H8" s="146" t="s">
        <v>7</v>
      </c>
      <c r="I8" s="146" t="s">
        <v>8</v>
      </c>
      <c r="J8" s="146" t="s">
        <v>9</v>
      </c>
      <c r="K8" s="146" t="s">
        <v>10</v>
      </c>
      <c r="L8" s="146" t="s">
        <v>11</v>
      </c>
      <c r="M8" s="146" t="s">
        <v>12</v>
      </c>
      <c r="N8" s="146" t="s">
        <v>13</v>
      </c>
      <c r="O8" s="147" t="s">
        <v>14</v>
      </c>
      <c r="R8" s="147" t="s">
        <v>26</v>
      </c>
      <c r="S8" s="146" t="s">
        <v>2</v>
      </c>
      <c r="T8" s="146" t="s">
        <v>3</v>
      </c>
      <c r="U8" s="146" t="s">
        <v>4</v>
      </c>
      <c r="V8" s="146" t="s">
        <v>5</v>
      </c>
      <c r="W8" s="146" t="s">
        <v>6</v>
      </c>
      <c r="X8" s="146" t="s">
        <v>7</v>
      </c>
      <c r="Y8" s="146" t="s">
        <v>8</v>
      </c>
      <c r="Z8" s="146" t="s">
        <v>9</v>
      </c>
      <c r="AA8" s="146" t="s">
        <v>10</v>
      </c>
      <c r="AB8" s="146" t="s">
        <v>11</v>
      </c>
      <c r="AC8" s="146" t="s">
        <v>12</v>
      </c>
      <c r="AD8" s="146" t="s">
        <v>13</v>
      </c>
      <c r="AE8" s="147" t="s">
        <v>14</v>
      </c>
    </row>
    <row r="9" spans="2:31" s="175" customFormat="1" x14ac:dyDescent="0.25">
      <c r="B9" s="262" t="s">
        <v>17</v>
      </c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96">
        <f t="shared" ref="O9:O14" si="0">+N9</f>
        <v>0</v>
      </c>
      <c r="R9" s="176" t="str">
        <f>+B9</f>
        <v>Residencial</v>
      </c>
      <c r="S9" s="275"/>
      <c r="T9" s="275"/>
      <c r="U9" s="275"/>
      <c r="V9" s="275"/>
      <c r="W9" s="275"/>
      <c r="X9" s="275"/>
      <c r="Y9" s="275"/>
      <c r="Z9" s="275"/>
      <c r="AA9" s="275"/>
      <c r="AB9" s="275"/>
      <c r="AC9" s="275"/>
      <c r="AD9" s="275"/>
      <c r="AE9" s="96"/>
    </row>
    <row r="10" spans="2:31" s="175" customFormat="1" x14ac:dyDescent="0.25">
      <c r="B10" s="262" t="s">
        <v>18</v>
      </c>
      <c r="C10" s="144">
        <f>+'[121]CONSOLIDADO (2)'!B10</f>
        <v>54</v>
      </c>
      <c r="D10" s="144">
        <f>+'[121]CONSOLIDADO (2)'!C10</f>
        <v>53</v>
      </c>
      <c r="E10" s="144">
        <f>+'[121]CONSOLIDADO (2)'!D10</f>
        <v>55</v>
      </c>
      <c r="F10" s="144">
        <f>+'[121]CONSOLIDADO (2)'!E10</f>
        <v>56</v>
      </c>
      <c r="G10" s="144">
        <f>+'[121]CONSOLIDADO (2)'!F10</f>
        <v>0</v>
      </c>
      <c r="H10" s="144">
        <f>+'[121]CONSOLIDADO (2)'!G10</f>
        <v>0</v>
      </c>
      <c r="I10" s="144">
        <f>+'[121]CONSOLIDADO (2)'!H10</f>
        <v>0</v>
      </c>
      <c r="J10" s="144">
        <f>+'[121]CONSOLIDADO (2)'!I10</f>
        <v>0</v>
      </c>
      <c r="K10" s="144">
        <f>+'[121]CONSOLIDADO (2)'!J10</f>
        <v>0</v>
      </c>
      <c r="L10" s="144">
        <f>+'[121]CONSOLIDADO (2)'!K10</f>
        <v>0</v>
      </c>
      <c r="M10" s="144">
        <f>+'[121]CONSOLIDADO (2)'!L10</f>
        <v>0</v>
      </c>
      <c r="N10" s="144">
        <f>+'[121]CONSOLIDADO (2)'!M10</f>
        <v>0</v>
      </c>
      <c r="O10" s="96">
        <f t="shared" si="0"/>
        <v>0</v>
      </c>
      <c r="R10" s="176" t="str">
        <f t="shared" ref="R10:R14" si="1">+B10</f>
        <v>General</v>
      </c>
      <c r="S10" s="275">
        <f t="shared" ref="S10:T11" si="2">+C10</f>
        <v>54</v>
      </c>
      <c r="T10" s="275">
        <f t="shared" si="2"/>
        <v>53</v>
      </c>
      <c r="U10" s="275">
        <f t="shared" ref="U10:AD11" si="3">+E10</f>
        <v>55</v>
      </c>
      <c r="V10" s="275">
        <f t="shared" si="3"/>
        <v>56</v>
      </c>
      <c r="W10" s="275">
        <f t="shared" si="3"/>
        <v>0</v>
      </c>
      <c r="X10" s="275">
        <f t="shared" si="3"/>
        <v>0</v>
      </c>
      <c r="Y10" s="275">
        <f t="shared" si="3"/>
        <v>0</v>
      </c>
      <c r="Z10" s="275">
        <f t="shared" si="3"/>
        <v>0</v>
      </c>
      <c r="AA10" s="275">
        <f t="shared" si="3"/>
        <v>0</v>
      </c>
      <c r="AB10" s="275">
        <f t="shared" si="3"/>
        <v>0</v>
      </c>
      <c r="AC10" s="275">
        <f t="shared" si="3"/>
        <v>0</v>
      </c>
      <c r="AD10" s="275">
        <f t="shared" si="3"/>
        <v>0</v>
      </c>
      <c r="AE10" s="96">
        <f t="shared" ref="AE10:AE11" si="4">+AD10</f>
        <v>0</v>
      </c>
    </row>
    <row r="11" spans="2:31" s="175" customFormat="1" x14ac:dyDescent="0.25">
      <c r="B11" s="262" t="s">
        <v>19</v>
      </c>
      <c r="C11" s="144">
        <f>+'[121]CONSOLIDADO (2)'!B11</f>
        <v>103</v>
      </c>
      <c r="D11" s="144">
        <f>+'[121]CONSOLIDADO (2)'!C11</f>
        <v>102</v>
      </c>
      <c r="E11" s="144">
        <f>+'[121]CONSOLIDADO (2)'!D11</f>
        <v>102</v>
      </c>
      <c r="F11" s="144">
        <f>+'[121]CONSOLIDADO (2)'!E11</f>
        <v>105</v>
      </c>
      <c r="G11" s="144">
        <f>+'[121]CONSOLIDADO (2)'!F11</f>
        <v>0</v>
      </c>
      <c r="H11" s="144">
        <f>+'[121]CONSOLIDADO (2)'!G11</f>
        <v>0</v>
      </c>
      <c r="I11" s="144">
        <f>+'[121]CONSOLIDADO (2)'!H11</f>
        <v>0</v>
      </c>
      <c r="J11" s="144">
        <f>+'[121]CONSOLIDADO (2)'!I11</f>
        <v>0</v>
      </c>
      <c r="K11" s="144">
        <f>+'[121]CONSOLIDADO (2)'!J11</f>
        <v>0</v>
      </c>
      <c r="L11" s="144">
        <f>+'[121]CONSOLIDADO (2)'!K11</f>
        <v>0</v>
      </c>
      <c r="M11" s="144">
        <f>+'[121]CONSOLIDADO (2)'!L11</f>
        <v>0</v>
      </c>
      <c r="N11" s="144">
        <f>+'[121]CONSOLIDADO (2)'!M11</f>
        <v>0</v>
      </c>
      <c r="O11" s="96">
        <f t="shared" si="0"/>
        <v>0</v>
      </c>
      <c r="R11" s="176" t="str">
        <f t="shared" si="1"/>
        <v>Industrial</v>
      </c>
      <c r="S11" s="275">
        <f t="shared" si="2"/>
        <v>103</v>
      </c>
      <c r="T11" s="275">
        <f t="shared" si="2"/>
        <v>102</v>
      </c>
      <c r="U11" s="275">
        <f t="shared" si="3"/>
        <v>102</v>
      </c>
      <c r="V11" s="275">
        <f t="shared" si="3"/>
        <v>105</v>
      </c>
      <c r="W11" s="275">
        <f t="shared" si="3"/>
        <v>0</v>
      </c>
      <c r="X11" s="275">
        <f t="shared" si="3"/>
        <v>0</v>
      </c>
      <c r="Y11" s="275">
        <f t="shared" si="3"/>
        <v>0</v>
      </c>
      <c r="Z11" s="275">
        <f t="shared" si="3"/>
        <v>0</v>
      </c>
      <c r="AA11" s="275">
        <f t="shared" si="3"/>
        <v>0</v>
      </c>
      <c r="AB11" s="275">
        <f t="shared" si="3"/>
        <v>0</v>
      </c>
      <c r="AC11" s="275">
        <f t="shared" si="3"/>
        <v>0</v>
      </c>
      <c r="AD11" s="275">
        <f t="shared" si="3"/>
        <v>0</v>
      </c>
      <c r="AE11" s="96">
        <f t="shared" si="4"/>
        <v>0</v>
      </c>
    </row>
    <row r="12" spans="2:31" s="175" customFormat="1" x14ac:dyDescent="0.25">
      <c r="B12" s="262" t="s">
        <v>20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96">
        <f t="shared" si="0"/>
        <v>0</v>
      </c>
      <c r="R12" s="176" t="str">
        <f t="shared" si="1"/>
        <v>Mineria</v>
      </c>
      <c r="S12" s="275"/>
      <c r="T12" s="275"/>
      <c r="U12" s="275"/>
      <c r="V12" s="275"/>
      <c r="W12" s="275"/>
      <c r="X12" s="275"/>
      <c r="Y12" s="275"/>
      <c r="Z12" s="275"/>
      <c r="AA12" s="275"/>
      <c r="AB12" s="275"/>
      <c r="AC12" s="275"/>
      <c r="AD12" s="275"/>
      <c r="AE12" s="96"/>
    </row>
    <row r="13" spans="2:31" s="175" customFormat="1" x14ac:dyDescent="0.25">
      <c r="B13" s="262" t="s">
        <v>121</v>
      </c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96">
        <f t="shared" si="0"/>
        <v>0</v>
      </c>
      <c r="R13" s="176" t="str">
        <f t="shared" si="1"/>
        <v>A.Público</v>
      </c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  <c r="AD13" s="275"/>
      <c r="AE13" s="96"/>
    </row>
    <row r="14" spans="2:31" s="175" customFormat="1" x14ac:dyDescent="0.25">
      <c r="B14" s="262" t="s">
        <v>22</v>
      </c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96">
        <f t="shared" si="0"/>
        <v>0</v>
      </c>
      <c r="R14" s="176" t="str">
        <f t="shared" si="1"/>
        <v>Otros</v>
      </c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96"/>
    </row>
    <row r="15" spans="2:31" s="175" customFormat="1" x14ac:dyDescent="0.25">
      <c r="B15" s="31" t="s">
        <v>14</v>
      </c>
      <c r="C15" s="30">
        <f t="shared" ref="C15:O15" si="5">SUM(C9:C14)</f>
        <v>157</v>
      </c>
      <c r="D15" s="30">
        <f t="shared" ref="D15:N15" si="6">SUM(D9:D14)</f>
        <v>155</v>
      </c>
      <c r="E15" s="30">
        <f t="shared" si="6"/>
        <v>157</v>
      </c>
      <c r="F15" s="30">
        <f t="shared" ref="F15:N15" si="7">SUM(F9:F14)</f>
        <v>161</v>
      </c>
      <c r="G15" s="30">
        <f t="shared" ref="G15:N15" si="8">SUM(G9:G14)</f>
        <v>0</v>
      </c>
      <c r="H15" s="30">
        <f t="shared" si="8"/>
        <v>0</v>
      </c>
      <c r="I15" s="30">
        <f t="shared" ref="I15:N15" si="9">SUM(I9:I14)</f>
        <v>0</v>
      </c>
      <c r="J15" s="30">
        <f t="shared" ref="J15:N15" si="10">SUM(J9:J14)</f>
        <v>0</v>
      </c>
      <c r="K15" s="30">
        <f t="shared" si="10"/>
        <v>0</v>
      </c>
      <c r="L15" s="30">
        <f t="shared" ref="L15:N15" si="11">SUM(L9:L14)</f>
        <v>0</v>
      </c>
      <c r="M15" s="30">
        <f t="shared" ref="M15:N15" si="12">SUM(M9:M14)</f>
        <v>0</v>
      </c>
      <c r="N15" s="30">
        <f t="shared" si="12"/>
        <v>0</v>
      </c>
      <c r="O15" s="31">
        <f t="shared" si="5"/>
        <v>0</v>
      </c>
      <c r="R15" s="31" t="s">
        <v>14</v>
      </c>
      <c r="S15" s="97">
        <f t="shared" ref="S15:AE15" si="13">SUM(S9:S14)</f>
        <v>157</v>
      </c>
      <c r="T15" s="97">
        <f t="shared" si="13"/>
        <v>155</v>
      </c>
      <c r="U15" s="97">
        <f t="shared" si="13"/>
        <v>157</v>
      </c>
      <c r="V15" s="97">
        <f t="shared" si="13"/>
        <v>161</v>
      </c>
      <c r="W15" s="97">
        <f t="shared" si="13"/>
        <v>0</v>
      </c>
      <c r="X15" s="97">
        <f t="shared" si="13"/>
        <v>0</v>
      </c>
      <c r="Y15" s="97">
        <f t="shared" si="13"/>
        <v>0</v>
      </c>
      <c r="Z15" s="97">
        <f t="shared" si="13"/>
        <v>0</v>
      </c>
      <c r="AA15" s="97">
        <f t="shared" si="13"/>
        <v>0</v>
      </c>
      <c r="AB15" s="97">
        <f t="shared" si="13"/>
        <v>0</v>
      </c>
      <c r="AC15" s="97">
        <f t="shared" si="13"/>
        <v>0</v>
      </c>
      <c r="AD15" s="97">
        <f t="shared" si="13"/>
        <v>0</v>
      </c>
      <c r="AE15" s="31">
        <f t="shared" si="13"/>
        <v>0</v>
      </c>
    </row>
    <row r="17" spans="2:31" x14ac:dyDescent="0.25">
      <c r="B17" s="145" t="s">
        <v>40</v>
      </c>
      <c r="R17" s="145" t="s">
        <v>40</v>
      </c>
    </row>
    <row r="19" spans="2:31" x14ac:dyDescent="0.25">
      <c r="B19" s="147" t="s">
        <v>26</v>
      </c>
      <c r="C19" s="146" t="s">
        <v>2</v>
      </c>
      <c r="D19" s="146" t="s">
        <v>3</v>
      </c>
      <c r="E19" s="146" t="s">
        <v>4</v>
      </c>
      <c r="F19" s="146" t="s">
        <v>5</v>
      </c>
      <c r="G19" s="146" t="s">
        <v>6</v>
      </c>
      <c r="H19" s="146" t="s">
        <v>7</v>
      </c>
      <c r="I19" s="146" t="s">
        <v>8</v>
      </c>
      <c r="J19" s="146" t="s">
        <v>9</v>
      </c>
      <c r="K19" s="146" t="s">
        <v>10</v>
      </c>
      <c r="L19" s="146" t="s">
        <v>11</v>
      </c>
      <c r="M19" s="146" t="s">
        <v>12</v>
      </c>
      <c r="N19" s="146" t="s">
        <v>13</v>
      </c>
      <c r="O19" s="147" t="s">
        <v>24</v>
      </c>
      <c r="R19" s="147" t="s">
        <v>26</v>
      </c>
      <c r="S19" s="146" t="s">
        <v>2</v>
      </c>
      <c r="T19" s="146" t="s">
        <v>3</v>
      </c>
      <c r="U19" s="146" t="s">
        <v>4</v>
      </c>
      <c r="V19" s="146" t="s">
        <v>5</v>
      </c>
      <c r="W19" s="146" t="s">
        <v>6</v>
      </c>
      <c r="X19" s="146" t="s">
        <v>7</v>
      </c>
      <c r="Y19" s="146" t="s">
        <v>8</v>
      </c>
      <c r="Z19" s="146" t="s">
        <v>9</v>
      </c>
      <c r="AA19" s="146" t="s">
        <v>10</v>
      </c>
      <c r="AB19" s="146" t="s">
        <v>11</v>
      </c>
      <c r="AC19" s="146" t="s">
        <v>12</v>
      </c>
      <c r="AD19" s="146" t="s">
        <v>13</v>
      </c>
      <c r="AE19" s="147" t="s">
        <v>24</v>
      </c>
    </row>
    <row r="20" spans="2:31" x14ac:dyDescent="0.25">
      <c r="B20" s="150" t="s">
        <v>17</v>
      </c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161">
        <f t="shared" ref="O20:O25" si="14">SUM(C20:N20)</f>
        <v>0</v>
      </c>
      <c r="R20" s="163" t="str">
        <f>+B20</f>
        <v>Residencial</v>
      </c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161"/>
    </row>
    <row r="21" spans="2:31" x14ac:dyDescent="0.25">
      <c r="B21" s="150" t="s">
        <v>18</v>
      </c>
      <c r="C21" s="98">
        <f>+'[121]CONSOLIDADO (2)'!B21</f>
        <v>75.703000000000003</v>
      </c>
      <c r="D21" s="98">
        <f>+'[121]CONSOLIDADO (2)'!C21</f>
        <v>61.31600000000001</v>
      </c>
      <c r="E21" s="98">
        <f>+'[121]CONSOLIDADO (2)'!D21</f>
        <v>65.23299999999999</v>
      </c>
      <c r="F21" s="98">
        <f>+'[121]CONSOLIDADO (2)'!E21</f>
        <v>83.166000000000011</v>
      </c>
      <c r="G21" s="98">
        <f>+'[121]CONSOLIDADO (2)'!F21</f>
        <v>0</v>
      </c>
      <c r="H21" s="98">
        <f>+'[121]CONSOLIDADO (2)'!G21</f>
        <v>0</v>
      </c>
      <c r="I21" s="98">
        <f>+'[121]CONSOLIDADO (2)'!H21</f>
        <v>0</v>
      </c>
      <c r="J21" s="98">
        <f>+'[121]CONSOLIDADO (2)'!I21</f>
        <v>0</v>
      </c>
      <c r="K21" s="98">
        <f>+'[121]CONSOLIDADO (2)'!J21</f>
        <v>0</v>
      </c>
      <c r="L21" s="98">
        <f>+'[121]CONSOLIDADO (2)'!K21</f>
        <v>0</v>
      </c>
      <c r="M21" s="98">
        <f>+'[121]CONSOLIDADO (2)'!L21</f>
        <v>0</v>
      </c>
      <c r="N21" s="98">
        <f>+'[121]CONSOLIDADO (2)'!M21</f>
        <v>0</v>
      </c>
      <c r="O21" s="161">
        <f t="shared" si="14"/>
        <v>285.41800000000001</v>
      </c>
      <c r="R21" s="163" t="str">
        <f t="shared" ref="R21:R25" si="15">+B21</f>
        <v>General</v>
      </c>
      <c r="S21" s="98">
        <f t="shared" ref="S21:T22" si="16">+C21</f>
        <v>75.703000000000003</v>
      </c>
      <c r="T21" s="98">
        <f t="shared" si="16"/>
        <v>61.31600000000001</v>
      </c>
      <c r="U21" s="98">
        <f t="shared" ref="U21:AD22" si="17">+E21</f>
        <v>65.23299999999999</v>
      </c>
      <c r="V21" s="98">
        <f t="shared" si="17"/>
        <v>83.166000000000011</v>
      </c>
      <c r="W21" s="98">
        <f t="shared" si="17"/>
        <v>0</v>
      </c>
      <c r="X21" s="98">
        <f t="shared" si="17"/>
        <v>0</v>
      </c>
      <c r="Y21" s="98">
        <f t="shared" si="17"/>
        <v>0</v>
      </c>
      <c r="Z21" s="98">
        <f t="shared" si="17"/>
        <v>0</v>
      </c>
      <c r="AA21" s="98">
        <f t="shared" si="17"/>
        <v>0</v>
      </c>
      <c r="AB21" s="98">
        <f t="shared" si="17"/>
        <v>0</v>
      </c>
      <c r="AC21" s="98">
        <f t="shared" si="17"/>
        <v>0</v>
      </c>
      <c r="AD21" s="98">
        <f t="shared" si="17"/>
        <v>0</v>
      </c>
      <c r="AE21" s="161">
        <f t="shared" ref="AE21:AE26" si="18">SUM(S21:AD21)</f>
        <v>285.41800000000001</v>
      </c>
    </row>
    <row r="22" spans="2:31" x14ac:dyDescent="0.25">
      <c r="B22" s="150" t="s">
        <v>19</v>
      </c>
      <c r="C22" s="98">
        <f>+'[121]CONSOLIDADO (2)'!B22</f>
        <v>13107.128999999999</v>
      </c>
      <c r="D22" s="98">
        <f>+'[121]CONSOLIDADO (2)'!C22</f>
        <v>13197.475</v>
      </c>
      <c r="E22" s="98">
        <f>+'[121]CONSOLIDADO (2)'!D22</f>
        <v>13007.539000000001</v>
      </c>
      <c r="F22" s="98">
        <f>+'[121]CONSOLIDADO (2)'!E22</f>
        <v>14568.580000000002</v>
      </c>
      <c r="G22" s="98">
        <f>+'[121]CONSOLIDADO (2)'!F22</f>
        <v>0</v>
      </c>
      <c r="H22" s="98">
        <f>+'[121]CONSOLIDADO (2)'!G22</f>
        <v>0</v>
      </c>
      <c r="I22" s="98">
        <f>+'[121]CONSOLIDADO (2)'!H22</f>
        <v>0</v>
      </c>
      <c r="J22" s="98">
        <f>+'[121]CONSOLIDADO (2)'!I22</f>
        <v>0</v>
      </c>
      <c r="K22" s="98">
        <f>+'[121]CONSOLIDADO (2)'!J22</f>
        <v>0</v>
      </c>
      <c r="L22" s="98">
        <f>+'[121]CONSOLIDADO (2)'!K22</f>
        <v>0</v>
      </c>
      <c r="M22" s="98">
        <f>+'[121]CONSOLIDADO (2)'!L22</f>
        <v>0</v>
      </c>
      <c r="N22" s="98">
        <f>+'[121]CONSOLIDADO (2)'!M22</f>
        <v>0</v>
      </c>
      <c r="O22" s="161">
        <f t="shared" si="14"/>
        <v>53880.722999999998</v>
      </c>
      <c r="R22" s="163" t="str">
        <f t="shared" si="15"/>
        <v>Industrial</v>
      </c>
      <c r="S22" s="98">
        <f t="shared" si="16"/>
        <v>13107.128999999999</v>
      </c>
      <c r="T22" s="98">
        <f t="shared" si="16"/>
        <v>13197.475</v>
      </c>
      <c r="U22" s="98">
        <f t="shared" si="17"/>
        <v>13007.539000000001</v>
      </c>
      <c r="V22" s="98">
        <f t="shared" si="17"/>
        <v>14568.580000000002</v>
      </c>
      <c r="W22" s="98">
        <f t="shared" si="17"/>
        <v>0</v>
      </c>
      <c r="X22" s="98">
        <f t="shared" si="17"/>
        <v>0</v>
      </c>
      <c r="Y22" s="98">
        <f t="shared" si="17"/>
        <v>0</v>
      </c>
      <c r="Z22" s="98">
        <f t="shared" si="17"/>
        <v>0</v>
      </c>
      <c r="AA22" s="98">
        <f t="shared" si="17"/>
        <v>0</v>
      </c>
      <c r="AB22" s="98">
        <f t="shared" si="17"/>
        <v>0</v>
      </c>
      <c r="AC22" s="98">
        <f t="shared" si="17"/>
        <v>0</v>
      </c>
      <c r="AD22" s="98">
        <f t="shared" si="17"/>
        <v>0</v>
      </c>
      <c r="AE22" s="161">
        <f t="shared" si="18"/>
        <v>53880.722999999998</v>
      </c>
    </row>
    <row r="23" spans="2:31" x14ac:dyDescent="0.25">
      <c r="B23" s="150" t="s">
        <v>20</v>
      </c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161">
        <f t="shared" si="14"/>
        <v>0</v>
      </c>
      <c r="R23" s="163" t="str">
        <f t="shared" si="15"/>
        <v>Mineria</v>
      </c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161"/>
    </row>
    <row r="24" spans="2:31" x14ac:dyDescent="0.25">
      <c r="B24" s="150" t="s">
        <v>121</v>
      </c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161">
        <f t="shared" si="14"/>
        <v>0</v>
      </c>
      <c r="R24" s="163" t="str">
        <f t="shared" si="15"/>
        <v>A.Público</v>
      </c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161"/>
    </row>
    <row r="25" spans="2:31" x14ac:dyDescent="0.25">
      <c r="B25" s="150" t="s">
        <v>22</v>
      </c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161">
        <f t="shared" si="14"/>
        <v>0</v>
      </c>
      <c r="R25" s="163" t="str">
        <f t="shared" si="15"/>
        <v>Otros</v>
      </c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161"/>
    </row>
    <row r="26" spans="2:31" x14ac:dyDescent="0.25">
      <c r="B26" s="143" t="s">
        <v>14</v>
      </c>
      <c r="C26" s="142">
        <f t="shared" ref="C26:N26" si="19">SUM(C20:C25)</f>
        <v>13182.831999999999</v>
      </c>
      <c r="D26" s="142">
        <f t="shared" si="19"/>
        <v>13258.791000000001</v>
      </c>
      <c r="E26" s="142">
        <f t="shared" si="19"/>
        <v>13072.772000000001</v>
      </c>
      <c r="F26" s="142">
        <f t="shared" ref="F26:N26" si="20">SUM(F20:F25)</f>
        <v>14651.746000000001</v>
      </c>
      <c r="G26" s="142">
        <f t="shared" si="20"/>
        <v>0</v>
      </c>
      <c r="H26" s="142">
        <f t="shared" si="20"/>
        <v>0</v>
      </c>
      <c r="I26" s="142">
        <f t="shared" si="20"/>
        <v>0</v>
      </c>
      <c r="J26" s="142">
        <f t="shared" si="20"/>
        <v>0</v>
      </c>
      <c r="K26" s="142">
        <f t="shared" si="20"/>
        <v>0</v>
      </c>
      <c r="L26" s="142">
        <f t="shared" si="20"/>
        <v>0</v>
      </c>
      <c r="M26" s="142">
        <f t="shared" si="20"/>
        <v>0</v>
      </c>
      <c r="N26" s="142">
        <f t="shared" si="20"/>
        <v>0</v>
      </c>
      <c r="O26" s="166">
        <f>SUM(C26:N26)</f>
        <v>54166.141000000003</v>
      </c>
      <c r="R26" s="143" t="s">
        <v>14</v>
      </c>
      <c r="S26" s="142">
        <f t="shared" ref="S26:AD26" si="21">SUM(S20:S25)</f>
        <v>13182.831999999999</v>
      </c>
      <c r="T26" s="142">
        <f t="shared" si="21"/>
        <v>13258.791000000001</v>
      </c>
      <c r="U26" s="142">
        <f t="shared" si="21"/>
        <v>13072.772000000001</v>
      </c>
      <c r="V26" s="142">
        <f t="shared" si="21"/>
        <v>14651.746000000001</v>
      </c>
      <c r="W26" s="142">
        <f t="shared" si="21"/>
        <v>0</v>
      </c>
      <c r="X26" s="142">
        <f t="shared" si="21"/>
        <v>0</v>
      </c>
      <c r="Y26" s="142">
        <f t="shared" si="21"/>
        <v>0</v>
      </c>
      <c r="Z26" s="142">
        <f t="shared" si="21"/>
        <v>0</v>
      </c>
      <c r="AA26" s="142">
        <f t="shared" si="21"/>
        <v>0</v>
      </c>
      <c r="AB26" s="142">
        <f t="shared" si="21"/>
        <v>0</v>
      </c>
      <c r="AC26" s="142">
        <f t="shared" si="21"/>
        <v>0</v>
      </c>
      <c r="AD26" s="142">
        <f t="shared" si="21"/>
        <v>0</v>
      </c>
      <c r="AE26" s="166">
        <f t="shared" si="18"/>
        <v>54166.141000000003</v>
      </c>
    </row>
    <row r="28" spans="2:31" x14ac:dyDescent="0.25">
      <c r="B28" s="145" t="s">
        <v>25</v>
      </c>
      <c r="R28" s="145" t="s">
        <v>68</v>
      </c>
      <c r="X28" s="160"/>
    </row>
    <row r="29" spans="2:31" x14ac:dyDescent="0.25">
      <c r="X29" s="160"/>
    </row>
    <row r="30" spans="2:31" x14ac:dyDescent="0.25">
      <c r="B30" s="147" t="s">
        <v>26</v>
      </c>
      <c r="C30" s="146" t="s">
        <v>2</v>
      </c>
      <c r="D30" s="146" t="s">
        <v>3</v>
      </c>
      <c r="E30" s="146" t="s">
        <v>4</v>
      </c>
      <c r="F30" s="146" t="s">
        <v>5</v>
      </c>
      <c r="G30" s="146" t="s">
        <v>6</v>
      </c>
      <c r="H30" s="146" t="s">
        <v>7</v>
      </c>
      <c r="I30" s="146" t="s">
        <v>8</v>
      </c>
      <c r="J30" s="146" t="s">
        <v>9</v>
      </c>
      <c r="K30" s="146" t="s">
        <v>10</v>
      </c>
      <c r="L30" s="146" t="s">
        <v>11</v>
      </c>
      <c r="M30" s="146" t="s">
        <v>12</v>
      </c>
      <c r="N30" s="146" t="s">
        <v>13</v>
      </c>
      <c r="O30" s="147" t="s">
        <v>14</v>
      </c>
      <c r="R30" s="147" t="s">
        <v>26</v>
      </c>
      <c r="S30" s="146" t="s">
        <v>2</v>
      </c>
      <c r="T30" s="146" t="s">
        <v>3</v>
      </c>
      <c r="U30" s="146" t="s">
        <v>4</v>
      </c>
      <c r="V30" s="146" t="s">
        <v>5</v>
      </c>
      <c r="W30" s="146" t="s">
        <v>6</v>
      </c>
      <c r="X30" s="146" t="s">
        <v>7</v>
      </c>
      <c r="Y30" s="146" t="s">
        <v>8</v>
      </c>
      <c r="Z30" s="146" t="s">
        <v>9</v>
      </c>
      <c r="AA30" s="146" t="s">
        <v>10</v>
      </c>
      <c r="AB30" s="146" t="s">
        <v>11</v>
      </c>
      <c r="AC30" s="146" t="s">
        <v>12</v>
      </c>
      <c r="AD30" s="146" t="s">
        <v>13</v>
      </c>
      <c r="AE30" s="147" t="s">
        <v>14</v>
      </c>
    </row>
    <row r="31" spans="2:31" x14ac:dyDescent="0.25">
      <c r="B31" s="150" t="s">
        <v>17</v>
      </c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161">
        <f t="shared" ref="O31:O36" si="22">SUM(C31:N31)</f>
        <v>0</v>
      </c>
      <c r="R31" s="163" t="str">
        <f>+B31</f>
        <v>Residencial</v>
      </c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161"/>
    </row>
    <row r="32" spans="2:31" x14ac:dyDescent="0.25">
      <c r="B32" s="150" t="s">
        <v>18</v>
      </c>
      <c r="C32" s="98">
        <f>+'[121]CONSOLIDADO (2)'!B32</f>
        <v>109.29511494252874</v>
      </c>
      <c r="D32" s="98">
        <f>+'[121]CONSOLIDADO (2)'!C32</f>
        <v>105.21827586206896</v>
      </c>
      <c r="E32" s="98">
        <f>+'[121]CONSOLIDADO (2)'!D32</f>
        <v>113.78465517241378</v>
      </c>
      <c r="F32" s="98">
        <f>+'[121]CONSOLIDADO (2)'!E32</f>
        <v>118.98188505747126</v>
      </c>
      <c r="G32" s="98">
        <f>+'[121]CONSOLIDADO (2)'!F32</f>
        <v>0</v>
      </c>
      <c r="H32" s="98">
        <f>+'[121]CONSOLIDADO (2)'!G32</f>
        <v>0</v>
      </c>
      <c r="I32" s="98">
        <f>+'[121]CONSOLIDADO (2)'!H32</f>
        <v>0</v>
      </c>
      <c r="J32" s="98">
        <f>+'[121]CONSOLIDADO (2)'!I32</f>
        <v>0</v>
      </c>
      <c r="K32" s="98">
        <f>+'[121]CONSOLIDADO (2)'!J32</f>
        <v>0</v>
      </c>
      <c r="L32" s="98">
        <f>+'[121]CONSOLIDADO (2)'!K32</f>
        <v>0</v>
      </c>
      <c r="M32" s="98">
        <f>+'[121]CONSOLIDADO (2)'!L32</f>
        <v>0</v>
      </c>
      <c r="N32" s="98">
        <f>+'[121]CONSOLIDADO (2)'!M32</f>
        <v>0</v>
      </c>
      <c r="O32" s="161">
        <f t="shared" si="22"/>
        <v>447.27993103448273</v>
      </c>
      <c r="R32" s="163" t="str">
        <f t="shared" ref="R32:R36" si="23">+B32</f>
        <v>General</v>
      </c>
      <c r="S32" s="98">
        <f t="shared" ref="S32:AD33" si="24">+C32*0.87</f>
        <v>95.086750000000009</v>
      </c>
      <c r="T32" s="98">
        <f t="shared" si="24"/>
        <v>91.539900000000003</v>
      </c>
      <c r="U32" s="98">
        <f t="shared" si="24"/>
        <v>98.992649999999983</v>
      </c>
      <c r="V32" s="98">
        <f t="shared" si="24"/>
        <v>103.51424</v>
      </c>
      <c r="W32" s="98">
        <f t="shared" si="24"/>
        <v>0</v>
      </c>
      <c r="X32" s="98">
        <f t="shared" si="24"/>
        <v>0</v>
      </c>
      <c r="Y32" s="98">
        <f>+I32*0.87</f>
        <v>0</v>
      </c>
      <c r="Z32" s="98">
        <f>+J32*0.87</f>
        <v>0</v>
      </c>
      <c r="AA32" s="98">
        <f t="shared" si="24"/>
        <v>0</v>
      </c>
      <c r="AB32" s="98">
        <f t="shared" si="24"/>
        <v>0</v>
      </c>
      <c r="AC32" s="98">
        <f t="shared" si="24"/>
        <v>0</v>
      </c>
      <c r="AD32" s="98">
        <f t="shared" si="24"/>
        <v>0</v>
      </c>
      <c r="AE32" s="161">
        <f t="shared" ref="AE32:AE37" si="25">SUM(S32:AD32)</f>
        <v>389.13354000000004</v>
      </c>
    </row>
    <row r="33" spans="2:31" x14ac:dyDescent="0.25">
      <c r="B33" s="150" t="s">
        <v>19</v>
      </c>
      <c r="C33" s="98">
        <f>+'[121]CONSOLIDADO (2)'!B33</f>
        <v>5549.316689655172</v>
      </c>
      <c r="D33" s="98">
        <f>+'[121]CONSOLIDADO (2)'!C33</f>
        <v>6459.0825517241383</v>
      </c>
      <c r="E33" s="98">
        <f>+'[121]CONSOLIDADO (2)'!D33</f>
        <v>6490.3618045977009</v>
      </c>
      <c r="F33" s="98">
        <f>+'[121]CONSOLIDADO (2)'!E33</f>
        <v>6160.5109425287355</v>
      </c>
      <c r="G33" s="98">
        <f>+'[121]CONSOLIDADO (2)'!F33</f>
        <v>0</v>
      </c>
      <c r="H33" s="98">
        <f>+'[121]CONSOLIDADO (2)'!G33</f>
        <v>0</v>
      </c>
      <c r="I33" s="98">
        <f>+'[121]CONSOLIDADO (2)'!H33</f>
        <v>0</v>
      </c>
      <c r="J33" s="98">
        <f>+'[121]CONSOLIDADO (2)'!I33</f>
        <v>0</v>
      </c>
      <c r="K33" s="98">
        <f>+'[121]CONSOLIDADO (2)'!J33</f>
        <v>0</v>
      </c>
      <c r="L33" s="98">
        <f>+'[121]CONSOLIDADO (2)'!K33</f>
        <v>0</v>
      </c>
      <c r="M33" s="98">
        <f>+'[121]CONSOLIDADO (2)'!L33</f>
        <v>0</v>
      </c>
      <c r="N33" s="98">
        <f>+'[121]CONSOLIDADO (2)'!M33</f>
        <v>0</v>
      </c>
      <c r="O33" s="161">
        <f t="shared" si="22"/>
        <v>24659.271988505745</v>
      </c>
      <c r="R33" s="163" t="str">
        <f t="shared" si="23"/>
        <v>Industrial</v>
      </c>
      <c r="S33" s="98">
        <f t="shared" si="24"/>
        <v>4827.9055199999993</v>
      </c>
      <c r="T33" s="98">
        <f t="shared" si="24"/>
        <v>5619.40182</v>
      </c>
      <c r="U33" s="98">
        <f t="shared" si="24"/>
        <v>5646.6147700000001</v>
      </c>
      <c r="V33" s="98">
        <f t="shared" si="24"/>
        <v>5359.6445199999998</v>
      </c>
      <c r="W33" s="98">
        <f t="shared" si="24"/>
        <v>0</v>
      </c>
      <c r="X33" s="98">
        <f t="shared" si="24"/>
        <v>0</v>
      </c>
      <c r="Y33" s="98">
        <f t="shared" si="24"/>
        <v>0</v>
      </c>
      <c r="Z33" s="98">
        <f t="shared" si="24"/>
        <v>0</v>
      </c>
      <c r="AA33" s="98">
        <f t="shared" si="24"/>
        <v>0</v>
      </c>
      <c r="AB33" s="98">
        <f t="shared" si="24"/>
        <v>0</v>
      </c>
      <c r="AC33" s="98">
        <f t="shared" si="24"/>
        <v>0</v>
      </c>
      <c r="AD33" s="98">
        <f t="shared" si="24"/>
        <v>0</v>
      </c>
      <c r="AE33" s="161">
        <f t="shared" si="25"/>
        <v>21453.566630000001</v>
      </c>
    </row>
    <row r="34" spans="2:31" x14ac:dyDescent="0.25">
      <c r="B34" s="150" t="s">
        <v>20</v>
      </c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161">
        <f t="shared" si="22"/>
        <v>0</v>
      </c>
      <c r="R34" s="163" t="str">
        <f t="shared" si="23"/>
        <v>Mineria</v>
      </c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161"/>
    </row>
    <row r="35" spans="2:31" x14ac:dyDescent="0.25">
      <c r="B35" s="150" t="s">
        <v>121</v>
      </c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161">
        <f t="shared" si="22"/>
        <v>0</v>
      </c>
      <c r="R35" s="163" t="str">
        <f t="shared" si="23"/>
        <v>A.Público</v>
      </c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161"/>
    </row>
    <row r="36" spans="2:31" x14ac:dyDescent="0.25">
      <c r="B36" s="150" t="s">
        <v>22</v>
      </c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161">
        <f t="shared" si="22"/>
        <v>0</v>
      </c>
      <c r="R36" s="163" t="str">
        <f t="shared" si="23"/>
        <v>Otros</v>
      </c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161"/>
    </row>
    <row r="37" spans="2:31" x14ac:dyDescent="0.25">
      <c r="B37" s="143" t="s">
        <v>14</v>
      </c>
      <c r="C37" s="142">
        <f t="shared" ref="C37:N37" si="26">SUM(C31:C36)</f>
        <v>5658.6118045977009</v>
      </c>
      <c r="D37" s="142">
        <f t="shared" si="26"/>
        <v>6564.3008275862076</v>
      </c>
      <c r="E37" s="142">
        <f t="shared" si="26"/>
        <v>6604.1464597701151</v>
      </c>
      <c r="F37" s="142">
        <f t="shared" si="26"/>
        <v>6279.4928275862067</v>
      </c>
      <c r="G37" s="142">
        <f t="shared" si="26"/>
        <v>0</v>
      </c>
      <c r="H37" s="142">
        <f t="shared" si="26"/>
        <v>0</v>
      </c>
      <c r="I37" s="142">
        <f t="shared" si="26"/>
        <v>0</v>
      </c>
      <c r="J37" s="142">
        <f t="shared" si="26"/>
        <v>0</v>
      </c>
      <c r="K37" s="142">
        <f t="shared" si="26"/>
        <v>0</v>
      </c>
      <c r="L37" s="142">
        <f t="shared" si="26"/>
        <v>0</v>
      </c>
      <c r="M37" s="142">
        <f t="shared" si="26"/>
        <v>0</v>
      </c>
      <c r="N37" s="142">
        <f t="shared" si="26"/>
        <v>0</v>
      </c>
      <c r="O37" s="166">
        <f>SUM(C37:N37)</f>
        <v>25106.55191954023</v>
      </c>
      <c r="R37" s="143" t="s">
        <v>14</v>
      </c>
      <c r="S37" s="142">
        <f t="shared" ref="S37:AD37" si="27">SUM(S31:S36)</f>
        <v>4922.9922699999997</v>
      </c>
      <c r="T37" s="142">
        <f t="shared" si="27"/>
        <v>5710.9417199999998</v>
      </c>
      <c r="U37" s="142">
        <f t="shared" si="27"/>
        <v>5745.6074200000003</v>
      </c>
      <c r="V37" s="142">
        <f t="shared" si="27"/>
        <v>5463.1587600000003</v>
      </c>
      <c r="W37" s="142">
        <f t="shared" si="27"/>
        <v>0</v>
      </c>
      <c r="X37" s="142">
        <f t="shared" si="27"/>
        <v>0</v>
      </c>
      <c r="Y37" s="142">
        <f t="shared" si="27"/>
        <v>0</v>
      </c>
      <c r="Z37" s="142">
        <f t="shared" si="27"/>
        <v>0</v>
      </c>
      <c r="AA37" s="142">
        <f t="shared" si="27"/>
        <v>0</v>
      </c>
      <c r="AB37" s="142">
        <f t="shared" si="27"/>
        <v>0</v>
      </c>
      <c r="AC37" s="142">
        <f t="shared" si="27"/>
        <v>0</v>
      </c>
      <c r="AD37" s="142">
        <f t="shared" si="27"/>
        <v>0</v>
      </c>
      <c r="AE37" s="166">
        <f t="shared" si="25"/>
        <v>21842.70017</v>
      </c>
    </row>
    <row r="38" spans="2:31" x14ac:dyDescent="0.25">
      <c r="AE38" s="95">
        <f>+AE37/0.87</f>
        <v>25106.55191954023</v>
      </c>
    </row>
    <row r="39" spans="2:31" x14ac:dyDescent="0.25">
      <c r="B39" s="145" t="s">
        <v>69</v>
      </c>
      <c r="D39" s="145"/>
      <c r="H39" s="160"/>
      <c r="R39" s="145" t="s">
        <v>69</v>
      </c>
      <c r="X39" s="160"/>
    </row>
    <row r="40" spans="2:31" x14ac:dyDescent="0.25">
      <c r="H40" s="160"/>
      <c r="X40" s="160"/>
    </row>
    <row r="41" spans="2:31" x14ac:dyDescent="0.25">
      <c r="B41" s="147" t="s">
        <v>26</v>
      </c>
      <c r="C41" s="146" t="s">
        <v>2</v>
      </c>
      <c r="D41" s="146" t="s">
        <v>3</v>
      </c>
      <c r="E41" s="146" t="s">
        <v>4</v>
      </c>
      <c r="F41" s="146" t="s">
        <v>5</v>
      </c>
      <c r="G41" s="146" t="s">
        <v>6</v>
      </c>
      <c r="H41" s="146" t="s">
        <v>7</v>
      </c>
      <c r="I41" s="146" t="s">
        <v>8</v>
      </c>
      <c r="J41" s="146" t="s">
        <v>9</v>
      </c>
      <c r="K41" s="146" t="s">
        <v>10</v>
      </c>
      <c r="L41" s="146" t="s">
        <v>11</v>
      </c>
      <c r="M41" s="146" t="s">
        <v>12</v>
      </c>
      <c r="N41" s="146" t="s">
        <v>13</v>
      </c>
      <c r="O41" s="147" t="s">
        <v>14</v>
      </c>
      <c r="R41" s="147" t="s">
        <v>26</v>
      </c>
      <c r="S41" s="146" t="s">
        <v>2</v>
      </c>
      <c r="T41" s="146" t="s">
        <v>3</v>
      </c>
      <c r="U41" s="146" t="s">
        <v>4</v>
      </c>
      <c r="V41" s="146" t="s">
        <v>5</v>
      </c>
      <c r="W41" s="146" t="s">
        <v>6</v>
      </c>
      <c r="X41" s="146" t="s">
        <v>7</v>
      </c>
      <c r="Y41" s="146" t="s">
        <v>8</v>
      </c>
      <c r="Z41" s="146" t="s">
        <v>9</v>
      </c>
      <c r="AA41" s="146" t="s">
        <v>10</v>
      </c>
      <c r="AB41" s="146" t="s">
        <v>11</v>
      </c>
      <c r="AC41" s="146" t="s">
        <v>12</v>
      </c>
      <c r="AD41" s="146" t="s">
        <v>13</v>
      </c>
      <c r="AE41" s="147" t="s">
        <v>14</v>
      </c>
    </row>
    <row r="42" spans="2:31" x14ac:dyDescent="0.25">
      <c r="B42" s="150" t="s">
        <v>17</v>
      </c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161"/>
      <c r="R42" s="163" t="str">
        <f>+B42</f>
        <v>Residencial</v>
      </c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161"/>
    </row>
    <row r="43" spans="2:31" x14ac:dyDescent="0.25">
      <c r="B43" s="150" t="s">
        <v>18</v>
      </c>
      <c r="C43" s="98">
        <f t="shared" ref="C43:N44" si="28">+C32/C$51</f>
        <v>15.70332111243229</v>
      </c>
      <c r="D43" s="98">
        <f t="shared" si="28"/>
        <v>15.11756837098692</v>
      </c>
      <c r="E43" s="98">
        <f t="shared" si="28"/>
        <v>16.348369996036464</v>
      </c>
      <c r="F43" s="98">
        <f t="shared" si="28"/>
        <v>17.095098427797595</v>
      </c>
      <c r="G43" s="98">
        <f t="shared" si="28"/>
        <v>0</v>
      </c>
      <c r="H43" s="98">
        <f t="shared" si="28"/>
        <v>0</v>
      </c>
      <c r="I43" s="98">
        <f t="shared" si="28"/>
        <v>0</v>
      </c>
      <c r="J43" s="98">
        <f t="shared" si="28"/>
        <v>0</v>
      </c>
      <c r="K43" s="98">
        <f t="shared" si="28"/>
        <v>0</v>
      </c>
      <c r="L43" s="98">
        <f t="shared" si="28"/>
        <v>0</v>
      </c>
      <c r="M43" s="98">
        <f t="shared" si="28"/>
        <v>0</v>
      </c>
      <c r="N43" s="98">
        <f t="shared" si="28"/>
        <v>0</v>
      </c>
      <c r="O43" s="161">
        <f t="shared" ref="O43:O44" si="29">SUM(C43:N43)</f>
        <v>64.26435790725327</v>
      </c>
      <c r="R43" s="163" t="str">
        <f t="shared" ref="R43:R47" si="30">+B43</f>
        <v>General</v>
      </c>
      <c r="S43" s="98">
        <f t="shared" ref="S43:S44" si="31">+S32/S$51</f>
        <v>13.661889367816093</v>
      </c>
      <c r="T43" s="98">
        <f t="shared" ref="T43:T44" si="32">+T32/$T$51</f>
        <v>13.15228448275862</v>
      </c>
      <c r="U43" s="98">
        <f t="shared" ref="U43:U44" si="33">+U32/U$51</f>
        <v>14.223081896551722</v>
      </c>
      <c r="V43" s="98">
        <f t="shared" ref="V43:AD44" si="34">+F43*0.87</f>
        <v>14.872735632183907</v>
      </c>
      <c r="W43" s="98">
        <f t="shared" si="34"/>
        <v>0</v>
      </c>
      <c r="X43" s="98">
        <f t="shared" si="34"/>
        <v>0</v>
      </c>
      <c r="Y43" s="98">
        <f t="shared" si="34"/>
        <v>0</v>
      </c>
      <c r="Z43" s="98">
        <f t="shared" si="34"/>
        <v>0</v>
      </c>
      <c r="AA43" s="98">
        <f t="shared" si="34"/>
        <v>0</v>
      </c>
      <c r="AB43" s="98">
        <f t="shared" si="34"/>
        <v>0</v>
      </c>
      <c r="AC43" s="98">
        <f t="shared" si="34"/>
        <v>0</v>
      </c>
      <c r="AD43" s="98">
        <f t="shared" si="34"/>
        <v>0</v>
      </c>
      <c r="AE43" s="161">
        <f t="shared" ref="AE43:AE48" si="35">SUM(S43:AD43)</f>
        <v>55.909991379310341</v>
      </c>
    </row>
    <row r="44" spans="2:31" x14ac:dyDescent="0.25">
      <c r="B44" s="150" t="s">
        <v>19</v>
      </c>
      <c r="C44" s="98">
        <f t="shared" si="28"/>
        <v>797.31561632976604</v>
      </c>
      <c r="D44" s="98">
        <f t="shared" si="28"/>
        <v>928.02910225921528</v>
      </c>
      <c r="E44" s="98">
        <f t="shared" si="28"/>
        <v>932.52324778702598</v>
      </c>
      <c r="F44" s="98">
        <f t="shared" si="28"/>
        <v>885.13088254723209</v>
      </c>
      <c r="G44" s="98">
        <f t="shared" si="28"/>
        <v>0</v>
      </c>
      <c r="H44" s="98">
        <f t="shared" si="28"/>
        <v>0</v>
      </c>
      <c r="I44" s="98">
        <f t="shared" si="28"/>
        <v>0</v>
      </c>
      <c r="J44" s="98">
        <f t="shared" si="28"/>
        <v>0</v>
      </c>
      <c r="K44" s="98">
        <f t="shared" si="28"/>
        <v>0</v>
      </c>
      <c r="L44" s="98">
        <f t="shared" si="28"/>
        <v>0</v>
      </c>
      <c r="M44" s="98">
        <f t="shared" si="28"/>
        <v>0</v>
      </c>
      <c r="N44" s="98">
        <f t="shared" si="28"/>
        <v>0</v>
      </c>
      <c r="O44" s="161">
        <f t="shared" si="29"/>
        <v>3542.9988489232392</v>
      </c>
      <c r="R44" s="163" t="str">
        <f t="shared" si="30"/>
        <v>Industrial</v>
      </c>
      <c r="S44" s="98">
        <f t="shared" si="31"/>
        <v>693.6645862068965</v>
      </c>
      <c r="T44" s="98">
        <f t="shared" si="32"/>
        <v>807.38531896551729</v>
      </c>
      <c r="U44" s="98">
        <f t="shared" si="33"/>
        <v>811.29522557471262</v>
      </c>
      <c r="V44" s="98">
        <f t="shared" si="34"/>
        <v>770.06386781609194</v>
      </c>
      <c r="W44" s="98">
        <f t="shared" si="34"/>
        <v>0</v>
      </c>
      <c r="X44" s="98">
        <f t="shared" si="34"/>
        <v>0</v>
      </c>
      <c r="Y44" s="98">
        <f t="shared" si="34"/>
        <v>0</v>
      </c>
      <c r="Z44" s="98">
        <f t="shared" si="34"/>
        <v>0</v>
      </c>
      <c r="AA44" s="98">
        <f t="shared" si="34"/>
        <v>0</v>
      </c>
      <c r="AB44" s="98">
        <f t="shared" si="34"/>
        <v>0</v>
      </c>
      <c r="AC44" s="98">
        <f t="shared" si="34"/>
        <v>0</v>
      </c>
      <c r="AD44" s="98">
        <f t="shared" si="34"/>
        <v>0</v>
      </c>
      <c r="AE44" s="161">
        <f t="shared" si="35"/>
        <v>3082.4089985632181</v>
      </c>
    </row>
    <row r="45" spans="2:31" x14ac:dyDescent="0.25">
      <c r="B45" s="150" t="s">
        <v>20</v>
      </c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161"/>
      <c r="R45" s="163" t="str">
        <f t="shared" si="30"/>
        <v>Mineria</v>
      </c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161"/>
    </row>
    <row r="46" spans="2:31" x14ac:dyDescent="0.25">
      <c r="B46" s="150" t="s">
        <v>121</v>
      </c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161"/>
      <c r="R46" s="163" t="str">
        <f t="shared" si="30"/>
        <v>A.Público</v>
      </c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161"/>
    </row>
    <row r="47" spans="2:31" x14ac:dyDescent="0.25">
      <c r="B47" s="150" t="s">
        <v>22</v>
      </c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161"/>
      <c r="R47" s="163" t="str">
        <f t="shared" si="30"/>
        <v>Otros</v>
      </c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161"/>
    </row>
    <row r="48" spans="2:31" x14ac:dyDescent="0.25">
      <c r="B48" s="143" t="s">
        <v>14</v>
      </c>
      <c r="C48" s="142">
        <f t="shared" ref="C48:N48" si="36">SUM(C42:C47)</f>
        <v>813.01893744219831</v>
      </c>
      <c r="D48" s="142">
        <f t="shared" si="36"/>
        <v>943.14667063020215</v>
      </c>
      <c r="E48" s="142">
        <f t="shared" si="36"/>
        <v>948.87161778306245</v>
      </c>
      <c r="F48" s="142">
        <f t="shared" si="36"/>
        <v>902.22598097502964</v>
      </c>
      <c r="G48" s="142">
        <f t="shared" si="36"/>
        <v>0</v>
      </c>
      <c r="H48" s="142">
        <f t="shared" si="36"/>
        <v>0</v>
      </c>
      <c r="I48" s="142">
        <f t="shared" si="36"/>
        <v>0</v>
      </c>
      <c r="J48" s="142">
        <f t="shared" si="36"/>
        <v>0</v>
      </c>
      <c r="K48" s="142">
        <f t="shared" si="36"/>
        <v>0</v>
      </c>
      <c r="L48" s="142">
        <f t="shared" si="36"/>
        <v>0</v>
      </c>
      <c r="M48" s="142">
        <f t="shared" si="36"/>
        <v>0</v>
      </c>
      <c r="N48" s="142">
        <f t="shared" si="36"/>
        <v>0</v>
      </c>
      <c r="O48" s="166">
        <f>SUM(C48:N48)</f>
        <v>3607.2632068304929</v>
      </c>
      <c r="R48" s="143" t="s">
        <v>14</v>
      </c>
      <c r="S48" s="142">
        <f t="shared" ref="S48:AD48" si="37">SUM(S42:S47)</f>
        <v>707.32647557471262</v>
      </c>
      <c r="T48" s="142">
        <f t="shared" si="37"/>
        <v>820.53760344827595</v>
      </c>
      <c r="U48" s="142">
        <f t="shared" si="37"/>
        <v>825.51830747126439</v>
      </c>
      <c r="V48" s="142">
        <f t="shared" si="37"/>
        <v>784.93660344827583</v>
      </c>
      <c r="W48" s="142">
        <f t="shared" si="37"/>
        <v>0</v>
      </c>
      <c r="X48" s="142">
        <f t="shared" si="37"/>
        <v>0</v>
      </c>
      <c r="Y48" s="142">
        <f t="shared" si="37"/>
        <v>0</v>
      </c>
      <c r="Z48" s="142">
        <f t="shared" si="37"/>
        <v>0</v>
      </c>
      <c r="AA48" s="142">
        <f t="shared" si="37"/>
        <v>0</v>
      </c>
      <c r="AB48" s="142">
        <f t="shared" si="37"/>
        <v>0</v>
      </c>
      <c r="AC48" s="142">
        <f t="shared" si="37"/>
        <v>0</v>
      </c>
      <c r="AD48" s="142">
        <f t="shared" si="37"/>
        <v>0</v>
      </c>
      <c r="AE48" s="166">
        <f t="shared" si="35"/>
        <v>3138.3189899425288</v>
      </c>
    </row>
    <row r="51" spans="2:31" x14ac:dyDescent="0.25">
      <c r="B51" s="150" t="s">
        <v>37</v>
      </c>
      <c r="C51" s="151">
        <v>6.96</v>
      </c>
      <c r="D51" s="151">
        <v>6.96</v>
      </c>
      <c r="E51" s="151">
        <v>6.96</v>
      </c>
      <c r="F51" s="151">
        <v>6.96</v>
      </c>
      <c r="G51" s="151">
        <v>6.96</v>
      </c>
      <c r="H51" s="151">
        <v>6.96</v>
      </c>
      <c r="I51" s="151">
        <v>6.96</v>
      </c>
      <c r="J51" s="171">
        <v>6.96</v>
      </c>
      <c r="K51" s="171">
        <v>6.96</v>
      </c>
      <c r="L51" s="171">
        <v>6.96</v>
      </c>
      <c r="M51" s="171">
        <v>6.96</v>
      </c>
      <c r="N51" s="118">
        <v>6.96</v>
      </c>
      <c r="R51" s="150" t="s">
        <v>37</v>
      </c>
      <c r="S51" s="171">
        <f>+C51</f>
        <v>6.96</v>
      </c>
      <c r="T51" s="171">
        <f t="shared" ref="T51:AD51" si="38">+D51</f>
        <v>6.96</v>
      </c>
      <c r="U51" s="171">
        <f t="shared" si="38"/>
        <v>6.96</v>
      </c>
      <c r="V51" s="171">
        <f t="shared" si="38"/>
        <v>6.96</v>
      </c>
      <c r="W51" s="171">
        <f t="shared" si="38"/>
        <v>6.96</v>
      </c>
      <c r="X51" s="171">
        <f t="shared" si="38"/>
        <v>6.96</v>
      </c>
      <c r="Y51" s="171">
        <f t="shared" si="38"/>
        <v>6.96</v>
      </c>
      <c r="Z51" s="171">
        <f t="shared" si="38"/>
        <v>6.96</v>
      </c>
      <c r="AA51" s="171">
        <f t="shared" si="38"/>
        <v>6.96</v>
      </c>
      <c r="AB51" s="171">
        <f t="shared" si="38"/>
        <v>6.96</v>
      </c>
      <c r="AC51" s="171">
        <f t="shared" si="38"/>
        <v>6.96</v>
      </c>
      <c r="AD51" s="118">
        <f t="shared" si="38"/>
        <v>6.96</v>
      </c>
    </row>
    <row r="53" spans="2:31" x14ac:dyDescent="0.25">
      <c r="B53" s="322" t="s">
        <v>29</v>
      </c>
      <c r="R53" s="322" t="s">
        <v>134</v>
      </c>
    </row>
    <row r="54" spans="2:31" x14ac:dyDescent="0.25">
      <c r="B54" s="162"/>
      <c r="R54" s="162"/>
    </row>
    <row r="55" spans="2:31" x14ac:dyDescent="0.25">
      <c r="B55" s="170" t="s">
        <v>26</v>
      </c>
      <c r="C55" s="146" t="s">
        <v>2</v>
      </c>
      <c r="D55" s="146" t="s">
        <v>3</v>
      </c>
      <c r="E55" s="146" t="s">
        <v>4</v>
      </c>
      <c r="F55" s="157" t="s">
        <v>5</v>
      </c>
      <c r="G55" s="157" t="s">
        <v>6</v>
      </c>
      <c r="H55" s="157" t="s">
        <v>7</v>
      </c>
      <c r="I55" s="157" t="s">
        <v>8</v>
      </c>
      <c r="J55" s="157" t="s">
        <v>9</v>
      </c>
      <c r="K55" s="157" t="s">
        <v>10</v>
      </c>
      <c r="L55" s="157" t="s">
        <v>11</v>
      </c>
      <c r="M55" s="157" t="s">
        <v>12</v>
      </c>
      <c r="N55" s="157" t="s">
        <v>13</v>
      </c>
      <c r="O55" s="143" t="s">
        <v>15</v>
      </c>
      <c r="R55" s="170" t="s">
        <v>26</v>
      </c>
      <c r="S55" s="178" t="s">
        <v>2</v>
      </c>
      <c r="T55" s="146" t="s">
        <v>3</v>
      </c>
      <c r="U55" s="146" t="s">
        <v>4</v>
      </c>
      <c r="V55" s="146" t="s">
        <v>5</v>
      </c>
      <c r="W55" s="146" t="s">
        <v>6</v>
      </c>
      <c r="X55" s="146" t="s">
        <v>7</v>
      </c>
      <c r="Y55" s="146" t="s">
        <v>8</v>
      </c>
      <c r="Z55" s="146" t="s">
        <v>9</v>
      </c>
      <c r="AA55" s="146" t="s">
        <v>10</v>
      </c>
      <c r="AB55" s="146" t="s">
        <v>11</v>
      </c>
      <c r="AC55" s="146" t="s">
        <v>12</v>
      </c>
      <c r="AD55" s="146" t="s">
        <v>13</v>
      </c>
      <c r="AE55" s="143" t="s">
        <v>15</v>
      </c>
    </row>
    <row r="56" spans="2:31" x14ac:dyDescent="0.25">
      <c r="B56" s="150" t="s">
        <v>17</v>
      </c>
      <c r="C56" s="196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274"/>
      <c r="O56" s="148"/>
      <c r="R56" s="163" t="str">
        <f>+B56</f>
        <v>Residencial</v>
      </c>
      <c r="S56" s="169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148"/>
    </row>
    <row r="57" spans="2:31" x14ac:dyDescent="0.25">
      <c r="B57" s="150" t="s">
        <v>18</v>
      </c>
      <c r="C57" s="98">
        <f t="shared" ref="C57:N58" si="39">+C32/C21*100</f>
        <v>144.37355843563498</v>
      </c>
      <c r="D57" s="98">
        <f t="shared" si="39"/>
        <v>171.60003239296259</v>
      </c>
      <c r="E57" s="98">
        <f t="shared" si="39"/>
        <v>174.42805814911745</v>
      </c>
      <c r="F57" s="98">
        <f t="shared" si="39"/>
        <v>143.06553766860407</v>
      </c>
      <c r="G57" s="98" t="e">
        <f t="shared" si="39"/>
        <v>#DIV/0!</v>
      </c>
      <c r="H57" s="98" t="e">
        <f t="shared" si="39"/>
        <v>#DIV/0!</v>
      </c>
      <c r="I57" s="98" t="e">
        <f t="shared" si="39"/>
        <v>#DIV/0!</v>
      </c>
      <c r="J57" s="98" t="e">
        <f t="shared" si="39"/>
        <v>#DIV/0!</v>
      </c>
      <c r="K57" s="98" t="e">
        <f t="shared" si="39"/>
        <v>#DIV/0!</v>
      </c>
      <c r="L57" s="98" t="e">
        <f t="shared" si="39"/>
        <v>#DIV/0!</v>
      </c>
      <c r="M57" s="98" t="e">
        <f t="shared" si="39"/>
        <v>#DIV/0!</v>
      </c>
      <c r="N57" s="98" t="e">
        <f t="shared" si="39"/>
        <v>#DIV/0!</v>
      </c>
      <c r="O57" s="161">
        <f t="shared" ref="O57:O62" si="40">+O32/O21*100</f>
        <v>156.71048463463507</v>
      </c>
      <c r="R57" s="163" t="str">
        <f t="shared" ref="R57:R61" si="41">+B57</f>
        <v>General</v>
      </c>
      <c r="S57" s="169">
        <f t="shared" ref="S57:AE62" si="42">+S32/S21*100</f>
        <v>125.60499583900241</v>
      </c>
      <c r="T57" s="98">
        <f t="shared" si="42"/>
        <v>149.29202818187747</v>
      </c>
      <c r="U57" s="98">
        <f t="shared" si="42"/>
        <v>151.75241058973219</v>
      </c>
      <c r="V57" s="98">
        <f t="shared" si="42"/>
        <v>124.46701777168553</v>
      </c>
      <c r="W57" s="98" t="e">
        <f t="shared" si="42"/>
        <v>#DIV/0!</v>
      </c>
      <c r="X57" s="98" t="e">
        <f t="shared" si="42"/>
        <v>#DIV/0!</v>
      </c>
      <c r="Y57" s="98" t="e">
        <f t="shared" si="42"/>
        <v>#DIV/0!</v>
      </c>
      <c r="Z57" s="98" t="e">
        <f t="shared" si="42"/>
        <v>#DIV/0!</v>
      </c>
      <c r="AA57" s="98" t="e">
        <f t="shared" si="42"/>
        <v>#DIV/0!</v>
      </c>
      <c r="AB57" s="98" t="e">
        <f t="shared" si="42"/>
        <v>#DIV/0!</v>
      </c>
      <c r="AC57" s="98" t="e">
        <f t="shared" si="42"/>
        <v>#DIV/0!</v>
      </c>
      <c r="AD57" s="98" t="e">
        <f t="shared" si="42"/>
        <v>#DIV/0!</v>
      </c>
      <c r="AE57" s="148">
        <f t="shared" si="42"/>
        <v>136.33812163213253</v>
      </c>
    </row>
    <row r="58" spans="2:31" x14ac:dyDescent="0.25">
      <c r="B58" s="150" t="s">
        <v>19</v>
      </c>
      <c r="C58" s="98">
        <f t="shared" si="39"/>
        <v>42.338155744520193</v>
      </c>
      <c r="D58" s="98">
        <f t="shared" si="39"/>
        <v>48.941805547835003</v>
      </c>
      <c r="E58" s="98">
        <f t="shared" si="39"/>
        <v>49.896923657870261</v>
      </c>
      <c r="F58" s="98">
        <f t="shared" si="39"/>
        <v>42.286282825977104</v>
      </c>
      <c r="G58" s="98" t="e">
        <f t="shared" si="39"/>
        <v>#DIV/0!</v>
      </c>
      <c r="H58" s="98" t="e">
        <f t="shared" si="39"/>
        <v>#DIV/0!</v>
      </c>
      <c r="I58" s="98" t="e">
        <f t="shared" si="39"/>
        <v>#DIV/0!</v>
      </c>
      <c r="J58" s="98" t="e">
        <f t="shared" si="39"/>
        <v>#DIV/0!</v>
      </c>
      <c r="K58" s="98" t="e">
        <f t="shared" si="39"/>
        <v>#DIV/0!</v>
      </c>
      <c r="L58" s="98" t="e">
        <f t="shared" si="39"/>
        <v>#DIV/0!</v>
      </c>
      <c r="M58" s="98" t="e">
        <f t="shared" si="39"/>
        <v>#DIV/0!</v>
      </c>
      <c r="N58" s="98" t="e">
        <f t="shared" si="39"/>
        <v>#DIV/0!</v>
      </c>
      <c r="O58" s="161">
        <f t="shared" si="40"/>
        <v>45.766408866684557</v>
      </c>
      <c r="R58" s="163" t="str">
        <f t="shared" si="41"/>
        <v>Industrial</v>
      </c>
      <c r="S58" s="169">
        <f t="shared" si="42"/>
        <v>36.834195497732566</v>
      </c>
      <c r="T58" s="98">
        <f t="shared" si="42"/>
        <v>42.579370826616454</v>
      </c>
      <c r="U58" s="98">
        <f t="shared" si="42"/>
        <v>43.410323582347125</v>
      </c>
      <c r="V58" s="98">
        <f t="shared" si="42"/>
        <v>36.789066058600078</v>
      </c>
      <c r="W58" s="98" t="e">
        <f t="shared" si="42"/>
        <v>#DIV/0!</v>
      </c>
      <c r="X58" s="98" t="e">
        <f t="shared" si="42"/>
        <v>#DIV/0!</v>
      </c>
      <c r="Y58" s="98" t="e">
        <f t="shared" si="42"/>
        <v>#DIV/0!</v>
      </c>
      <c r="Z58" s="98" t="e">
        <f t="shared" si="42"/>
        <v>#DIV/0!</v>
      </c>
      <c r="AA58" s="98" t="e">
        <f t="shared" si="42"/>
        <v>#DIV/0!</v>
      </c>
      <c r="AB58" s="98" t="e">
        <f t="shared" si="42"/>
        <v>#DIV/0!</v>
      </c>
      <c r="AC58" s="98" t="e">
        <f t="shared" si="42"/>
        <v>#DIV/0!</v>
      </c>
      <c r="AD58" s="98" t="e">
        <f t="shared" si="42"/>
        <v>#DIV/0!</v>
      </c>
      <c r="AE58" s="148">
        <f t="shared" si="42"/>
        <v>39.81677571401557</v>
      </c>
    </row>
    <row r="59" spans="2:31" x14ac:dyDescent="0.25">
      <c r="B59" s="150" t="s">
        <v>20</v>
      </c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148"/>
      <c r="R59" s="163" t="str">
        <f t="shared" si="41"/>
        <v>Mineria</v>
      </c>
      <c r="S59" s="169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148"/>
    </row>
    <row r="60" spans="2:31" x14ac:dyDescent="0.25">
      <c r="B60" s="150" t="s">
        <v>121</v>
      </c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148"/>
      <c r="R60" s="163" t="str">
        <f t="shared" si="41"/>
        <v>A.Público</v>
      </c>
      <c r="S60" s="169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148"/>
    </row>
    <row r="61" spans="2:31" x14ac:dyDescent="0.25">
      <c r="B61" s="150" t="s">
        <v>22</v>
      </c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148"/>
      <c r="R61" s="163" t="str">
        <f t="shared" si="41"/>
        <v>Otros</v>
      </c>
      <c r="S61" s="169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148"/>
    </row>
    <row r="62" spans="2:31" s="145" customFormat="1" x14ac:dyDescent="0.25">
      <c r="B62" s="149" t="s">
        <v>14</v>
      </c>
      <c r="C62" s="149">
        <f t="shared" ref="C62:N62" si="43">+C37/C26*100</f>
        <v>42.924098589724132</v>
      </c>
      <c r="D62" s="142">
        <f t="shared" si="43"/>
        <v>49.509045188103549</v>
      </c>
      <c r="E62" s="142">
        <f t="shared" si="43"/>
        <v>50.518332758883233</v>
      </c>
      <c r="F62" s="142">
        <f t="shared" si="43"/>
        <v>42.858324377082475</v>
      </c>
      <c r="G62" s="142" t="e">
        <f t="shared" si="43"/>
        <v>#DIV/0!</v>
      </c>
      <c r="H62" s="142" t="e">
        <f t="shared" si="43"/>
        <v>#DIV/0!</v>
      </c>
      <c r="I62" s="142" t="e">
        <f t="shared" si="43"/>
        <v>#DIV/0!</v>
      </c>
      <c r="J62" s="142" t="e">
        <f t="shared" si="43"/>
        <v>#DIV/0!</v>
      </c>
      <c r="K62" s="142" t="e">
        <f t="shared" si="43"/>
        <v>#DIV/0!</v>
      </c>
      <c r="L62" s="142" t="e">
        <f t="shared" si="43"/>
        <v>#DIV/0!</v>
      </c>
      <c r="M62" s="142" t="e">
        <f t="shared" si="43"/>
        <v>#DIV/0!</v>
      </c>
      <c r="N62" s="142" t="e">
        <f t="shared" si="43"/>
        <v>#DIV/0!</v>
      </c>
      <c r="O62" s="143">
        <f t="shared" si="40"/>
        <v>46.351007208618071</v>
      </c>
      <c r="R62" s="149" t="s">
        <v>14</v>
      </c>
      <c r="S62" s="149">
        <f t="shared" si="42"/>
        <v>37.343965773059992</v>
      </c>
      <c r="T62" s="142">
        <f t="shared" si="42"/>
        <v>43.072869313650088</v>
      </c>
      <c r="U62" s="142">
        <f t="shared" si="42"/>
        <v>43.950949500228411</v>
      </c>
      <c r="V62" s="142">
        <f t="shared" si="42"/>
        <v>37.28674220806176</v>
      </c>
      <c r="W62" s="142" t="e">
        <f t="shared" si="42"/>
        <v>#DIV/0!</v>
      </c>
      <c r="X62" s="142" t="e">
        <f t="shared" si="42"/>
        <v>#DIV/0!</v>
      </c>
      <c r="Y62" s="142" t="e">
        <f t="shared" si="42"/>
        <v>#DIV/0!</v>
      </c>
      <c r="Z62" s="142" t="e">
        <f t="shared" si="42"/>
        <v>#DIV/0!</v>
      </c>
      <c r="AA62" s="142" t="e">
        <f t="shared" si="42"/>
        <v>#DIV/0!</v>
      </c>
      <c r="AB62" s="142" t="e">
        <f t="shared" si="42"/>
        <v>#DIV/0!</v>
      </c>
      <c r="AC62" s="142" t="e">
        <f t="shared" si="42"/>
        <v>#DIV/0!</v>
      </c>
      <c r="AD62" s="142" t="e">
        <f t="shared" si="42"/>
        <v>#DIV/0!</v>
      </c>
      <c r="AE62" s="143">
        <f t="shared" si="42"/>
        <v>40.325376271497717</v>
      </c>
    </row>
    <row r="63" spans="2:31" x14ac:dyDescent="0.25">
      <c r="AD63" s="98"/>
      <c r="AE63" s="95">
        <f>+AE62/0.87</f>
        <v>46.351007208618064</v>
      </c>
    </row>
    <row r="64" spans="2:31" x14ac:dyDescent="0.25">
      <c r="B64" s="322" t="s">
        <v>42</v>
      </c>
      <c r="R64" s="322" t="s">
        <v>42</v>
      </c>
    </row>
    <row r="65" spans="2:31" x14ac:dyDescent="0.25">
      <c r="B65" s="162"/>
      <c r="R65" s="162"/>
    </row>
    <row r="66" spans="2:31" x14ac:dyDescent="0.25">
      <c r="B66" s="170" t="s">
        <v>26</v>
      </c>
      <c r="C66" s="146" t="s">
        <v>2</v>
      </c>
      <c r="D66" s="146" t="s">
        <v>3</v>
      </c>
      <c r="E66" s="146" t="s">
        <v>4</v>
      </c>
      <c r="F66" s="157" t="s">
        <v>5</v>
      </c>
      <c r="G66" s="157" t="s">
        <v>6</v>
      </c>
      <c r="H66" s="157" t="s">
        <v>7</v>
      </c>
      <c r="I66" s="157" t="s">
        <v>8</v>
      </c>
      <c r="J66" s="157" t="s">
        <v>9</v>
      </c>
      <c r="K66" s="157" t="s">
        <v>10</v>
      </c>
      <c r="L66" s="157" t="s">
        <v>11</v>
      </c>
      <c r="M66" s="157" t="s">
        <v>12</v>
      </c>
      <c r="N66" s="157" t="s">
        <v>13</v>
      </c>
      <c r="O66" s="143" t="s">
        <v>15</v>
      </c>
      <c r="R66" s="170" t="s">
        <v>26</v>
      </c>
      <c r="S66" s="178" t="s">
        <v>2</v>
      </c>
      <c r="T66" s="146" t="s">
        <v>3</v>
      </c>
      <c r="U66" s="146" t="s">
        <v>4</v>
      </c>
      <c r="V66" s="146" t="s">
        <v>5</v>
      </c>
      <c r="W66" s="146" t="s">
        <v>6</v>
      </c>
      <c r="X66" s="146" t="s">
        <v>7</v>
      </c>
      <c r="Y66" s="146" t="s">
        <v>8</v>
      </c>
      <c r="Z66" s="146" t="s">
        <v>9</v>
      </c>
      <c r="AA66" s="146" t="s">
        <v>10</v>
      </c>
      <c r="AB66" s="146" t="s">
        <v>11</v>
      </c>
      <c r="AC66" s="146" t="s">
        <v>12</v>
      </c>
      <c r="AD66" s="146" t="s">
        <v>13</v>
      </c>
      <c r="AE66" s="143" t="s">
        <v>15</v>
      </c>
    </row>
    <row r="67" spans="2:31" x14ac:dyDescent="0.25">
      <c r="B67" s="150" t="s">
        <v>17</v>
      </c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148"/>
      <c r="R67" s="163" t="str">
        <f>+B67</f>
        <v>Residencial</v>
      </c>
      <c r="S67" s="169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148"/>
    </row>
    <row r="68" spans="2:31" x14ac:dyDescent="0.25">
      <c r="B68" s="150" t="s">
        <v>18</v>
      </c>
      <c r="C68" s="98">
        <f t="shared" ref="C68:N69" si="44">+C43/C21*100</f>
        <v>20.743327361441803</v>
      </c>
      <c r="D68" s="98">
        <f t="shared" si="44"/>
        <v>24.655177067954394</v>
      </c>
      <c r="E68" s="98">
        <f t="shared" si="44"/>
        <v>25.061502607631819</v>
      </c>
      <c r="F68" s="98">
        <f t="shared" si="44"/>
        <v>20.555393343190236</v>
      </c>
      <c r="G68" s="98" t="e">
        <f t="shared" si="44"/>
        <v>#DIV/0!</v>
      </c>
      <c r="H68" s="98" t="e">
        <f t="shared" si="44"/>
        <v>#DIV/0!</v>
      </c>
      <c r="I68" s="98" t="e">
        <f t="shared" si="44"/>
        <v>#DIV/0!</v>
      </c>
      <c r="J68" s="98" t="e">
        <f t="shared" si="44"/>
        <v>#DIV/0!</v>
      </c>
      <c r="K68" s="98" t="e">
        <f t="shared" si="44"/>
        <v>#DIV/0!</v>
      </c>
      <c r="L68" s="98" t="e">
        <f t="shared" si="44"/>
        <v>#DIV/0!</v>
      </c>
      <c r="M68" s="98" t="e">
        <f t="shared" si="44"/>
        <v>#DIV/0!</v>
      </c>
      <c r="N68" s="98" t="e">
        <f t="shared" si="44"/>
        <v>#DIV/0!</v>
      </c>
      <c r="O68" s="161">
        <f t="shared" ref="O68:O73" si="45">+O43/O21*100</f>
        <v>22.515874229114235</v>
      </c>
      <c r="R68" s="163" t="str">
        <f t="shared" ref="R68:R72" si="46">+B68</f>
        <v>General</v>
      </c>
      <c r="S68" s="169">
        <f t="shared" ref="S68:AE73" si="47">+S43/S21*100</f>
        <v>18.046694804454372</v>
      </c>
      <c r="T68" s="98">
        <f t="shared" si="47"/>
        <v>21.450004049120324</v>
      </c>
      <c r="U68" s="98">
        <f t="shared" si="47"/>
        <v>21.803507268639681</v>
      </c>
      <c r="V68" s="98">
        <f t="shared" si="47"/>
        <v>17.883192208575508</v>
      </c>
      <c r="W68" s="98" t="e">
        <f t="shared" si="47"/>
        <v>#DIV/0!</v>
      </c>
      <c r="X68" s="98" t="e">
        <f t="shared" si="47"/>
        <v>#DIV/0!</v>
      </c>
      <c r="Y68" s="98" t="e">
        <f t="shared" si="47"/>
        <v>#DIV/0!</v>
      </c>
      <c r="Z68" s="98" t="e">
        <f t="shared" si="47"/>
        <v>#DIV/0!</v>
      </c>
      <c r="AA68" s="98" t="e">
        <f t="shared" si="47"/>
        <v>#DIV/0!</v>
      </c>
      <c r="AB68" s="98" t="e">
        <f t="shared" si="47"/>
        <v>#DIV/0!</v>
      </c>
      <c r="AC68" s="98" t="e">
        <f t="shared" si="47"/>
        <v>#DIV/0!</v>
      </c>
      <c r="AD68" s="98" t="e">
        <f t="shared" si="47"/>
        <v>#DIV/0!</v>
      </c>
      <c r="AE68" s="148">
        <f t="shared" si="47"/>
        <v>19.588810579329383</v>
      </c>
    </row>
    <row r="69" spans="2:31" x14ac:dyDescent="0.25">
      <c r="B69" s="150" t="s">
        <v>19</v>
      </c>
      <c r="C69" s="98">
        <f t="shared" si="44"/>
        <v>6.0830683540977288</v>
      </c>
      <c r="D69" s="98">
        <f t="shared" si="44"/>
        <v>7.0318686131946846</v>
      </c>
      <c r="E69" s="98">
        <f t="shared" si="44"/>
        <v>7.1690982267054979</v>
      </c>
      <c r="F69" s="98">
        <f t="shared" si="44"/>
        <v>6.0756153485599285</v>
      </c>
      <c r="G69" s="98" t="e">
        <f t="shared" si="44"/>
        <v>#DIV/0!</v>
      </c>
      <c r="H69" s="98" t="e">
        <f t="shared" si="44"/>
        <v>#DIV/0!</v>
      </c>
      <c r="I69" s="98" t="e">
        <f t="shared" si="44"/>
        <v>#DIV/0!</v>
      </c>
      <c r="J69" s="98" t="e">
        <f t="shared" si="44"/>
        <v>#DIV/0!</v>
      </c>
      <c r="K69" s="98" t="e">
        <f t="shared" si="44"/>
        <v>#DIV/0!</v>
      </c>
      <c r="L69" s="98" t="e">
        <f t="shared" si="44"/>
        <v>#DIV/0!</v>
      </c>
      <c r="M69" s="98" t="e">
        <f t="shared" si="44"/>
        <v>#DIV/0!</v>
      </c>
      <c r="N69" s="98" t="e">
        <f t="shared" si="44"/>
        <v>#DIV/0!</v>
      </c>
      <c r="O69" s="161">
        <f t="shared" si="45"/>
        <v>6.5756334578569762</v>
      </c>
      <c r="R69" s="163" t="str">
        <f t="shared" si="46"/>
        <v>Industrial</v>
      </c>
      <c r="S69" s="169">
        <f t="shared" si="47"/>
        <v>5.2922694680650242</v>
      </c>
      <c r="T69" s="98">
        <f t="shared" si="47"/>
        <v>6.1177256934793753</v>
      </c>
      <c r="U69" s="98">
        <f t="shared" si="47"/>
        <v>6.2371154572337826</v>
      </c>
      <c r="V69" s="98">
        <f t="shared" si="47"/>
        <v>5.2857853532471379</v>
      </c>
      <c r="W69" s="98" t="e">
        <f t="shared" si="47"/>
        <v>#DIV/0!</v>
      </c>
      <c r="X69" s="98" t="e">
        <f t="shared" si="47"/>
        <v>#DIV/0!</v>
      </c>
      <c r="Y69" s="98" t="e">
        <f t="shared" si="47"/>
        <v>#DIV/0!</v>
      </c>
      <c r="Z69" s="98" t="e">
        <f t="shared" si="47"/>
        <v>#DIV/0!</v>
      </c>
      <c r="AA69" s="98" t="e">
        <f t="shared" si="47"/>
        <v>#DIV/0!</v>
      </c>
      <c r="AB69" s="98" t="e">
        <f t="shared" si="47"/>
        <v>#DIV/0!</v>
      </c>
      <c r="AC69" s="98" t="e">
        <f t="shared" si="47"/>
        <v>#DIV/0!</v>
      </c>
      <c r="AD69" s="98" t="e">
        <f t="shared" si="47"/>
        <v>#DIV/0!</v>
      </c>
      <c r="AE69" s="148">
        <f t="shared" si="47"/>
        <v>5.7208011083355697</v>
      </c>
    </row>
    <row r="70" spans="2:31" x14ac:dyDescent="0.25">
      <c r="B70" s="150" t="s">
        <v>20</v>
      </c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148"/>
      <c r="R70" s="163" t="str">
        <f t="shared" si="46"/>
        <v>Mineria</v>
      </c>
      <c r="S70" s="169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148"/>
    </row>
    <row r="71" spans="2:31" x14ac:dyDescent="0.25">
      <c r="B71" s="150" t="s">
        <v>121</v>
      </c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148"/>
      <c r="R71" s="163" t="str">
        <f t="shared" si="46"/>
        <v>A.Público</v>
      </c>
      <c r="S71" s="169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148"/>
    </row>
    <row r="72" spans="2:31" x14ac:dyDescent="0.25">
      <c r="B72" s="150" t="s">
        <v>22</v>
      </c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148"/>
      <c r="R72" s="163" t="str">
        <f t="shared" si="46"/>
        <v>Otros</v>
      </c>
      <c r="S72" s="169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148"/>
    </row>
    <row r="73" spans="2:31" s="145" customFormat="1" x14ac:dyDescent="0.25">
      <c r="B73" s="149" t="s">
        <v>14</v>
      </c>
      <c r="C73" s="149">
        <f t="shared" ref="C73:N73" si="48">+C48/C26*100</f>
        <v>6.167255544500593</v>
      </c>
      <c r="D73" s="142">
        <f t="shared" si="48"/>
        <v>7.1133685615091302</v>
      </c>
      <c r="E73" s="142">
        <f t="shared" si="48"/>
        <v>7.2583811435177061</v>
      </c>
      <c r="F73" s="142">
        <f t="shared" si="48"/>
        <v>6.1578052265923091</v>
      </c>
      <c r="G73" s="142" t="e">
        <f t="shared" si="48"/>
        <v>#DIV/0!</v>
      </c>
      <c r="H73" s="142" t="e">
        <f t="shared" si="48"/>
        <v>#DIV/0!</v>
      </c>
      <c r="I73" s="142" t="e">
        <f t="shared" si="48"/>
        <v>#DIV/0!</v>
      </c>
      <c r="J73" s="142" t="e">
        <f t="shared" si="48"/>
        <v>#DIV/0!</v>
      </c>
      <c r="K73" s="142" t="e">
        <f t="shared" si="48"/>
        <v>#DIV/0!</v>
      </c>
      <c r="L73" s="142" t="e">
        <f t="shared" si="48"/>
        <v>#DIV/0!</v>
      </c>
      <c r="M73" s="142" t="e">
        <f t="shared" si="48"/>
        <v>#DIV/0!</v>
      </c>
      <c r="N73" s="142" t="e">
        <f t="shared" si="48"/>
        <v>#DIV/0!</v>
      </c>
      <c r="O73" s="143">
        <f t="shared" si="45"/>
        <v>6.6596274725025966</v>
      </c>
      <c r="R73" s="149" t="s">
        <v>14</v>
      </c>
      <c r="S73" s="149">
        <f t="shared" si="47"/>
        <v>5.3655123237155165</v>
      </c>
      <c r="T73" s="142">
        <f t="shared" si="47"/>
        <v>6.1886306485129436</v>
      </c>
      <c r="U73" s="142">
        <f t="shared" si="47"/>
        <v>6.3147915948604041</v>
      </c>
      <c r="V73" s="142">
        <f t="shared" si="47"/>
        <v>5.3572905471353094</v>
      </c>
      <c r="W73" s="142" t="e">
        <f t="shared" si="47"/>
        <v>#DIV/0!</v>
      </c>
      <c r="X73" s="142" t="e">
        <f t="shared" si="47"/>
        <v>#DIV/0!</v>
      </c>
      <c r="Y73" s="142" t="e">
        <f t="shared" si="47"/>
        <v>#DIV/0!</v>
      </c>
      <c r="Z73" s="142" t="e">
        <f t="shared" si="47"/>
        <v>#DIV/0!</v>
      </c>
      <c r="AA73" s="142" t="e">
        <f t="shared" si="47"/>
        <v>#DIV/0!</v>
      </c>
      <c r="AB73" s="142" t="e">
        <f t="shared" si="47"/>
        <v>#DIV/0!</v>
      </c>
      <c r="AC73" s="142" t="e">
        <f t="shared" si="47"/>
        <v>#DIV/0!</v>
      </c>
      <c r="AD73" s="142" t="e">
        <f t="shared" si="47"/>
        <v>#DIV/0!</v>
      </c>
      <c r="AE73" s="143">
        <f t="shared" si="47"/>
        <v>5.7938759010772589</v>
      </c>
    </row>
  </sheetData>
  <mergeCells count="4">
    <mergeCell ref="B3:D3"/>
    <mergeCell ref="R3:T3"/>
    <mergeCell ref="B4:D4"/>
    <mergeCell ref="R4:S4"/>
  </mergeCells>
  <conditionalFormatting sqref="C70:N72 F62:N67 F73:N65471 C59:N61 F1:N8 F38:N56">
    <cfRule type="containsText" dxfId="33" priority="7" stopIfTrue="1" operator="containsText" text="*">
      <formula>NOT(ISERROR(SEARCH("*",C1)))</formula>
    </cfRule>
  </conditionalFormatting>
  <conditionalFormatting sqref="I51">
    <cfRule type="containsText" dxfId="32" priority="6" stopIfTrue="1" operator="containsText" text="*">
      <formula>NOT(ISERROR(SEARCH("*",I51)))</formula>
    </cfRule>
  </conditionalFormatting>
  <conditionalFormatting sqref="C59:N67 C70:N1048576 O28 C1:N56">
    <cfRule type="containsText" dxfId="31" priority="5" operator="containsText" text="*">
      <formula>NOT(ISERROR(SEARCH("*",C1)))</formula>
    </cfRule>
  </conditionalFormatting>
  <conditionalFormatting sqref="F57:N58">
    <cfRule type="containsText" dxfId="30" priority="4" stopIfTrue="1" operator="containsText" text="*">
      <formula>NOT(ISERROR(SEARCH("*",F57)))</formula>
    </cfRule>
  </conditionalFormatting>
  <conditionalFormatting sqref="C57:N58">
    <cfRule type="containsText" dxfId="29" priority="3" operator="containsText" text="*">
      <formula>NOT(ISERROR(SEARCH("*",C57)))</formula>
    </cfRule>
  </conditionalFormatting>
  <conditionalFormatting sqref="F68:N69">
    <cfRule type="containsText" dxfId="28" priority="2" stopIfTrue="1" operator="containsText" text="*">
      <formula>NOT(ISERROR(SEARCH("*",F68)))</formula>
    </cfRule>
  </conditionalFormatting>
  <conditionalFormatting sqref="C68:N69">
    <cfRule type="containsText" dxfId="27" priority="1" operator="containsText" text="*">
      <formula>NOT(ISERROR(SEARCH("*",C68)))</formula>
    </cfRule>
  </conditionalFormatting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BI126"/>
  <sheetViews>
    <sheetView showGridLines="0" tabSelected="1" zoomScale="80" zoomScaleNormal="80" workbookViewId="0">
      <selection activeCell="E43" sqref="E43"/>
    </sheetView>
  </sheetViews>
  <sheetFormatPr baseColWidth="10" defaultColWidth="11.42578125" defaultRowHeight="15.75" x14ac:dyDescent="0.25"/>
  <cols>
    <col min="1" max="1" width="3.140625" style="1" customWidth="1"/>
    <col min="2" max="2" width="29.42578125" style="1" customWidth="1"/>
    <col min="3" max="3" width="15.42578125" style="1" customWidth="1"/>
    <col min="4" max="4" width="22.28515625" style="1" customWidth="1"/>
    <col min="5" max="13" width="15.42578125" style="1" customWidth="1"/>
    <col min="14" max="14" width="16.140625" style="1" customWidth="1"/>
    <col min="15" max="15" width="15.42578125" style="1" customWidth="1"/>
    <col min="16" max="17" width="16.42578125" style="1" customWidth="1"/>
    <col min="18" max="18" width="19.5703125" style="1" customWidth="1"/>
    <col min="19" max="21" width="14.5703125" style="1" customWidth="1"/>
    <col min="22" max="25" width="13.7109375" style="1" customWidth="1"/>
    <col min="26" max="26" width="13.5703125" style="1" customWidth="1"/>
    <col min="27" max="27" width="13.7109375" style="1" customWidth="1"/>
    <col min="28" max="28" width="13.42578125" style="1" customWidth="1"/>
    <col min="29" max="29" width="16.140625" style="1" customWidth="1"/>
    <col min="30" max="30" width="13.7109375" style="1" customWidth="1"/>
    <col min="31" max="31" width="16.140625" style="1" customWidth="1"/>
    <col min="32" max="32" width="11.42578125" style="1"/>
    <col min="33" max="33" width="15.42578125" style="1" bestFit="1" customWidth="1"/>
    <col min="34" max="35" width="11.42578125" style="1"/>
    <col min="36" max="36" width="22.42578125" style="1" customWidth="1"/>
    <col min="37" max="40" width="12" style="1" bestFit="1" customWidth="1"/>
    <col min="41" max="48" width="11.42578125" style="1"/>
    <col min="49" max="49" width="13.42578125" style="1" bestFit="1" customWidth="1"/>
    <col min="50" max="16384" width="11.42578125" style="1"/>
  </cols>
  <sheetData>
    <row r="1" spans="2:33" s="2" customFormat="1" x14ac:dyDescent="0.25">
      <c r="B1" s="2" t="s">
        <v>93</v>
      </c>
      <c r="R1" s="2" t="str">
        <f>+B1</f>
        <v>AUTORIDAD DE FISCALIZACIÓN DE ELECTRICIDAD Y TECNOLOGÍA NUCLEAR (AETN)</v>
      </c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</row>
    <row r="2" spans="2:33" s="2" customFormat="1" x14ac:dyDescent="0.25">
      <c r="B2" s="344" t="s">
        <v>90</v>
      </c>
      <c r="C2" s="350"/>
      <c r="D2" s="350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R2" s="20" t="str">
        <f>+B2</f>
        <v>TOTAL SIN</v>
      </c>
      <c r="S2" s="20"/>
      <c r="T2" s="20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</row>
    <row r="3" spans="2:33" s="2" customFormat="1" x14ac:dyDescent="0.25">
      <c r="B3" s="344" t="s">
        <v>165</v>
      </c>
      <c r="C3" s="350"/>
      <c r="D3" s="350"/>
      <c r="E3" s="332"/>
      <c r="F3" s="332"/>
      <c r="G3" s="332"/>
      <c r="H3" s="332"/>
      <c r="I3" s="332"/>
      <c r="J3" s="332"/>
      <c r="K3" s="332"/>
      <c r="L3" s="332"/>
      <c r="M3" s="332"/>
      <c r="N3" s="332"/>
      <c r="O3" s="332"/>
      <c r="R3" s="20" t="s">
        <v>166</v>
      </c>
      <c r="S3" s="20"/>
      <c r="T3" s="20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</row>
    <row r="4" spans="2:33" s="2" customFormat="1" x14ac:dyDescent="0.25">
      <c r="B4" s="346" t="s">
        <v>179</v>
      </c>
      <c r="C4" s="350"/>
      <c r="D4" s="350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R4" s="20" t="str">
        <f>+B4</f>
        <v>ESTADÍSTICAS GESTIÓN 2025</v>
      </c>
      <c r="S4" s="20"/>
      <c r="T4" s="20"/>
      <c r="U4" s="333"/>
      <c r="V4" s="333"/>
      <c r="W4" s="333"/>
      <c r="X4" s="333"/>
      <c r="Y4" s="333"/>
      <c r="Z4" s="333"/>
      <c r="AA4" s="333"/>
      <c r="AB4" s="333"/>
      <c r="AC4" s="333"/>
      <c r="AD4" s="333"/>
      <c r="AE4" s="333"/>
    </row>
    <row r="5" spans="2:33" x14ac:dyDescent="0.25">
      <c r="M5" s="22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</row>
    <row r="6" spans="2:33" x14ac:dyDescent="0.25">
      <c r="B6" s="2" t="s">
        <v>157</v>
      </c>
      <c r="K6" s="23"/>
      <c r="R6" s="18" t="str">
        <f>+B6</f>
        <v>NÚMERO DE CONSUMIDORES</v>
      </c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</row>
    <row r="7" spans="2:33" x14ac:dyDescent="0.25"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</row>
    <row r="8" spans="2:33" x14ac:dyDescent="0.25">
      <c r="B8" s="3" t="s">
        <v>1</v>
      </c>
      <c r="C8" s="3" t="s">
        <v>2</v>
      </c>
      <c r="D8" s="3" t="s">
        <v>3</v>
      </c>
      <c r="E8" s="3" t="s">
        <v>4</v>
      </c>
      <c r="F8" s="3" t="s">
        <v>5</v>
      </c>
      <c r="G8" s="3" t="s">
        <v>6</v>
      </c>
      <c r="H8" s="3" t="s">
        <v>7</v>
      </c>
      <c r="I8" s="3" t="s">
        <v>8</v>
      </c>
      <c r="J8" s="3" t="s">
        <v>9</v>
      </c>
      <c r="K8" s="3" t="s">
        <v>10</v>
      </c>
      <c r="L8" s="3" t="s">
        <v>11</v>
      </c>
      <c r="M8" s="3" t="s">
        <v>12</v>
      </c>
      <c r="N8" s="3" t="s">
        <v>13</v>
      </c>
      <c r="O8" s="3" t="s">
        <v>14</v>
      </c>
      <c r="R8" s="3" t="s">
        <v>1</v>
      </c>
      <c r="S8" s="3" t="s">
        <v>2</v>
      </c>
      <c r="T8" s="3" t="s">
        <v>3</v>
      </c>
      <c r="U8" s="3" t="s">
        <v>4</v>
      </c>
      <c r="V8" s="3" t="s">
        <v>5</v>
      </c>
      <c r="W8" s="3" t="s">
        <v>6</v>
      </c>
      <c r="X8" s="3" t="s">
        <v>7</v>
      </c>
      <c r="Y8" s="3" t="s">
        <v>8</v>
      </c>
      <c r="Z8" s="3" t="s">
        <v>9</v>
      </c>
      <c r="AA8" s="3" t="s">
        <v>10</v>
      </c>
      <c r="AB8" s="3" t="s">
        <v>11</v>
      </c>
      <c r="AC8" s="3" t="s">
        <v>12</v>
      </c>
      <c r="AD8" s="3" t="s">
        <v>13</v>
      </c>
      <c r="AE8" s="3" t="s">
        <v>15</v>
      </c>
    </row>
    <row r="9" spans="2:33" x14ac:dyDescent="0.25">
      <c r="B9" s="17" t="s">
        <v>17</v>
      </c>
      <c r="C9" s="82">
        <f>+EMDEECRUZ!C9+'TOTAL SETAR SIN'!C9+'TOTAL ENDE DELBENI SIN'!C9+' TOTAL SEPSA SIN '!C9+'TOTAL DELAPAZ'!C9+'ENDE DEORURO'!C9+ELFEC!C9+CESSA!C9+'ENDE - Uyuni'!C9+'ENDE - Camargo'!C10+' TOTAL CRE SIN'!C9</f>
        <v>2883326</v>
      </c>
      <c r="D9" s="82">
        <f>+EMDEECRUZ!D9+'TOTAL SETAR SIN'!D9+'TOTAL ENDE DELBENI SIN'!D9+' TOTAL SEPSA SIN '!D9+'TOTAL DELAPAZ'!D9+'ENDE DEORURO'!D9+ELFEC!D9+CESSA!D9+'ENDE - Uyuni'!D9+'ENDE - Camargo'!D10+' TOTAL CRE SIN'!D9</f>
        <v>2890898</v>
      </c>
      <c r="E9" s="82">
        <f>+EMDEECRUZ!E9+'TOTAL SETAR SIN'!E9+'TOTAL ENDE DELBENI SIN'!E9+' TOTAL SEPSA SIN '!E9+'TOTAL DELAPAZ'!E9+'ENDE DEORURO'!E9+ELFEC!E9+CESSA!E9+'ENDE - Uyuni'!E9+'ENDE - Camargo'!E10+' TOTAL CRE SIN'!E9</f>
        <v>2898168</v>
      </c>
      <c r="F9" s="82">
        <f>+EMDEECRUZ!F9+'TOTAL SETAR SIN'!F9+'TOTAL ENDE DELBENI SIN'!F9+' TOTAL SEPSA SIN '!F9+'TOTAL DELAPAZ'!F9+'ENDE DEORURO'!F9+ELFEC!F9+CESSA!F9+'ENDE - Uyuni'!F9+'ENDE - Camargo'!F10+' TOTAL CRE SIN'!F9</f>
        <v>2902706</v>
      </c>
      <c r="G9" s="82">
        <f>+EMDEECRUZ!G9+'TOTAL SETAR SIN'!G9+'TOTAL ENDE DELBENI SIN'!G9+' TOTAL SEPSA SIN '!G9+'TOTAL DELAPAZ'!G9+'ENDE DEORURO'!G9+ELFEC!G9+CESSA!G9+'ENDE - Uyuni'!G9+'ENDE - Camargo'!G10+' TOTAL CRE SIN'!G9</f>
        <v>0</v>
      </c>
      <c r="H9" s="82">
        <f>+EMDEECRUZ!H9+'TOTAL SETAR SIN'!H9+'TOTAL ENDE DELBENI SIN'!H9+' TOTAL SEPSA SIN '!H9+'TOTAL DELAPAZ'!H9+'ENDE DEORURO'!H9+ELFEC!H9+CESSA!H9+'ENDE - Uyuni'!H9+'ENDE - Camargo'!H10+' TOTAL CRE SIN'!H9</f>
        <v>0</v>
      </c>
      <c r="I9" s="82">
        <f>+EMDEECRUZ!I9+'TOTAL SETAR SIN'!I9+'TOTAL ENDE DELBENI SIN'!I9+' TOTAL SEPSA SIN '!I9+'TOTAL DELAPAZ'!I9+'ENDE DEORURO'!I9+ELFEC!I9+CESSA!I9+'ENDE - Uyuni'!I9+'ENDE - Camargo'!I10+' TOTAL CRE SIN'!I9</f>
        <v>0</v>
      </c>
      <c r="J9" s="82">
        <f>+EMDEECRUZ!J9+'TOTAL SETAR SIN'!J9+'TOTAL ENDE DELBENI SIN'!J9+' TOTAL SEPSA SIN '!J9+'TOTAL DELAPAZ'!J9+'ENDE DEORURO'!J9+ELFEC!J9+CESSA!J9+'ENDE - Uyuni'!J9+'ENDE - Camargo'!J10+' TOTAL CRE SIN'!J9</f>
        <v>0</v>
      </c>
      <c r="K9" s="82">
        <f>+EMDEECRUZ!K9+'TOTAL SETAR SIN'!K9+'TOTAL ENDE DELBENI SIN'!K9+' TOTAL SEPSA SIN '!K9+'TOTAL DELAPAZ'!K9+'ENDE DEORURO'!K9+ELFEC!K9+CESSA!K9+'ENDE - Uyuni'!K9+'ENDE - Camargo'!K10+' TOTAL CRE SIN'!K9</f>
        <v>0</v>
      </c>
      <c r="L9" s="82">
        <f>+EMDEECRUZ!L9+'TOTAL SETAR SIN'!L9+'TOTAL ENDE DELBENI SIN'!L9+' TOTAL SEPSA SIN '!L9+'TOTAL DELAPAZ'!L9+'ENDE DEORURO'!L9+ELFEC!L9+CESSA!L9+'ENDE - Uyuni'!L9+'ENDE - Camargo'!L10+' TOTAL CRE SIN'!L9</f>
        <v>0</v>
      </c>
      <c r="M9" s="82">
        <f>+EMDEECRUZ!M9+'TOTAL SETAR SIN'!M9+'TOTAL ENDE DELBENI SIN'!M9+' TOTAL SEPSA SIN '!M9+'TOTAL DELAPAZ'!M9+'ENDE DEORURO'!M9+ELFEC!M9+CESSA!M9+'ENDE - Uyuni'!M9+'ENDE - Camargo'!M10+' TOTAL CRE SIN'!M9</f>
        <v>0</v>
      </c>
      <c r="N9" s="82">
        <f>+EMDEECRUZ!N9+'TOTAL SETAR SIN'!N9+'TOTAL ENDE DELBENI SIN'!N9+' TOTAL SEPSA SIN '!N9+'TOTAL DELAPAZ'!N9+'ENDE DEORURO'!N9+ELFEC!N9+CESSA!N9+'ENDE - Uyuni'!N9+'ENDE - Camargo'!N10+' TOTAL CRE SIN'!N9</f>
        <v>0</v>
      </c>
      <c r="O9" s="31">
        <f>+N9</f>
        <v>0</v>
      </c>
      <c r="R9" s="83" t="str">
        <f>+B9</f>
        <v>Residencial</v>
      </c>
      <c r="S9" s="84">
        <f>+C9</f>
        <v>2883326</v>
      </c>
      <c r="T9" s="84">
        <f t="shared" ref="T9:AD14" si="0">+D9</f>
        <v>2890898</v>
      </c>
      <c r="U9" s="84">
        <f t="shared" si="0"/>
        <v>2898168</v>
      </c>
      <c r="V9" s="84">
        <f t="shared" si="0"/>
        <v>2902706</v>
      </c>
      <c r="W9" s="84">
        <f t="shared" si="0"/>
        <v>0</v>
      </c>
      <c r="X9" s="84">
        <f t="shared" si="0"/>
        <v>0</v>
      </c>
      <c r="Y9" s="84">
        <f t="shared" si="0"/>
        <v>0</v>
      </c>
      <c r="Z9" s="84">
        <f t="shared" si="0"/>
        <v>0</v>
      </c>
      <c r="AA9" s="84">
        <f t="shared" si="0"/>
        <v>0</v>
      </c>
      <c r="AB9" s="84">
        <f t="shared" si="0"/>
        <v>0</v>
      </c>
      <c r="AC9" s="84">
        <f t="shared" si="0"/>
        <v>0</v>
      </c>
      <c r="AD9" s="84">
        <f t="shared" si="0"/>
        <v>0</v>
      </c>
      <c r="AE9" s="84">
        <f>+AD9</f>
        <v>0</v>
      </c>
      <c r="AG9" s="175"/>
    </row>
    <row r="10" spans="2:33" x14ac:dyDescent="0.25">
      <c r="B10" s="17" t="s">
        <v>18</v>
      </c>
      <c r="C10" s="82">
        <f>+EMDEECRUZ!C10+'TOTAL SETAR SIN'!C10+'TOTAL ENDE DELBENI SIN'!C10+' TOTAL SEPSA SIN '!C10+'TOTAL DELAPAZ'!C10+'ENDE DEORURO'!C10+ELFEC!C10+CESSA!C10+'ENDE - Uyuni'!C10+'ENDE - Camargo'!C11+' TOTAL CRE SIN'!C10</f>
        <v>320098</v>
      </c>
      <c r="D10" s="82">
        <f>+EMDEECRUZ!D10+'TOTAL SETAR SIN'!D10+'TOTAL ENDE DELBENI SIN'!D10+' TOTAL SEPSA SIN '!D10+'TOTAL DELAPAZ'!D10+'ENDE DEORURO'!D10+ELFEC!D10+CESSA!D10+'ENDE - Uyuni'!D10+'ENDE - Camargo'!D11+' TOTAL CRE SIN'!D10</f>
        <v>320863</v>
      </c>
      <c r="E10" s="82">
        <f>+EMDEECRUZ!E10+'TOTAL SETAR SIN'!E10+'TOTAL ENDE DELBENI SIN'!E10+' TOTAL SEPSA SIN '!E10+'TOTAL DELAPAZ'!E10+'ENDE DEORURO'!E10+ELFEC!E10+CESSA!E10+'ENDE - Uyuni'!E10+'ENDE - Camargo'!E11+' TOTAL CRE SIN'!E10</f>
        <v>321710</v>
      </c>
      <c r="F10" s="82">
        <f>+EMDEECRUZ!F10+'TOTAL SETAR SIN'!F10+'TOTAL ENDE DELBENI SIN'!F10+' TOTAL SEPSA SIN '!F10+'TOTAL DELAPAZ'!F10+'ENDE DEORURO'!F10+ELFEC!F10+CESSA!F10+'ENDE - Uyuni'!F10+'ENDE - Camargo'!F11+' TOTAL CRE SIN'!F10</f>
        <v>322165</v>
      </c>
      <c r="G10" s="82">
        <f>+EMDEECRUZ!G10+'TOTAL SETAR SIN'!G10+'TOTAL ENDE DELBENI SIN'!G10+' TOTAL SEPSA SIN '!G10+'TOTAL DELAPAZ'!G10+'ENDE DEORURO'!G10+ELFEC!G10+CESSA!G10+'ENDE - Uyuni'!G10+'ENDE - Camargo'!G11+' TOTAL CRE SIN'!G10</f>
        <v>0</v>
      </c>
      <c r="H10" s="82">
        <f>+EMDEECRUZ!H10+'TOTAL SETAR SIN'!H10+'TOTAL ENDE DELBENI SIN'!H10+' TOTAL SEPSA SIN '!H10+'TOTAL DELAPAZ'!H10+'ENDE DEORURO'!H10+ELFEC!H10+CESSA!H10+'ENDE - Uyuni'!H10+'ENDE - Camargo'!H11+' TOTAL CRE SIN'!H10</f>
        <v>0</v>
      </c>
      <c r="I10" s="82">
        <f>+EMDEECRUZ!I10+'TOTAL SETAR SIN'!I10+'TOTAL ENDE DELBENI SIN'!I10+' TOTAL SEPSA SIN '!I10+'TOTAL DELAPAZ'!I10+'ENDE DEORURO'!I10+ELFEC!I10+CESSA!I10+'ENDE - Uyuni'!I10+'ENDE - Camargo'!I11+' TOTAL CRE SIN'!I10</f>
        <v>0</v>
      </c>
      <c r="J10" s="82">
        <f>+EMDEECRUZ!J10+'TOTAL SETAR SIN'!J10+'TOTAL ENDE DELBENI SIN'!J10+' TOTAL SEPSA SIN '!J10+'TOTAL DELAPAZ'!J10+'ENDE DEORURO'!J10+ELFEC!J10+CESSA!J10+'ENDE - Uyuni'!J10+'ENDE - Camargo'!J11+' TOTAL CRE SIN'!J10</f>
        <v>0</v>
      </c>
      <c r="K10" s="82">
        <f>+EMDEECRUZ!K10+'TOTAL SETAR SIN'!K10+'TOTAL ENDE DELBENI SIN'!K10+' TOTAL SEPSA SIN '!K10+'TOTAL DELAPAZ'!K10+'ENDE DEORURO'!K10+ELFEC!K10+CESSA!K10+'ENDE - Uyuni'!K10+'ENDE - Camargo'!K11+' TOTAL CRE SIN'!K10</f>
        <v>0</v>
      </c>
      <c r="L10" s="82">
        <f>+EMDEECRUZ!L10+'TOTAL SETAR SIN'!L10+'TOTAL ENDE DELBENI SIN'!L10+' TOTAL SEPSA SIN '!L10+'TOTAL DELAPAZ'!L10+'ENDE DEORURO'!L10+ELFEC!L10+CESSA!L10+'ENDE - Uyuni'!L10+'ENDE - Camargo'!L11+' TOTAL CRE SIN'!L10</f>
        <v>0</v>
      </c>
      <c r="M10" s="82">
        <f>+EMDEECRUZ!M10+'TOTAL SETAR SIN'!M10+'TOTAL ENDE DELBENI SIN'!M10+' TOTAL SEPSA SIN '!M10+'TOTAL DELAPAZ'!M10+'ENDE DEORURO'!M10+ELFEC!M10+CESSA!M10+'ENDE - Uyuni'!M10+'ENDE - Camargo'!M11+' TOTAL CRE SIN'!M10</f>
        <v>0</v>
      </c>
      <c r="N10" s="82">
        <f>+EMDEECRUZ!N10+'TOTAL SETAR SIN'!N10+'TOTAL ENDE DELBENI SIN'!N10+' TOTAL SEPSA SIN '!N10+'TOTAL DELAPAZ'!N10+'ENDE DEORURO'!N10+ELFEC!N10+CESSA!N10+'ENDE - Uyuni'!N10+'ENDE - Camargo'!N11+' TOTAL CRE SIN'!N10</f>
        <v>0</v>
      </c>
      <c r="O10" s="31">
        <f t="shared" ref="O10:O14" si="1">+N10</f>
        <v>0</v>
      </c>
      <c r="R10" s="83" t="str">
        <f t="shared" ref="R10:S14" si="2">+B10</f>
        <v>General</v>
      </c>
      <c r="S10" s="84">
        <f t="shared" si="2"/>
        <v>320098</v>
      </c>
      <c r="T10" s="84">
        <f t="shared" si="0"/>
        <v>320863</v>
      </c>
      <c r="U10" s="84">
        <f t="shared" si="0"/>
        <v>321710</v>
      </c>
      <c r="V10" s="84">
        <f t="shared" si="0"/>
        <v>322165</v>
      </c>
      <c r="W10" s="84">
        <f t="shared" si="0"/>
        <v>0</v>
      </c>
      <c r="X10" s="84">
        <f t="shared" si="0"/>
        <v>0</v>
      </c>
      <c r="Y10" s="84">
        <f t="shared" si="0"/>
        <v>0</v>
      </c>
      <c r="Z10" s="84">
        <f t="shared" si="0"/>
        <v>0</v>
      </c>
      <c r="AA10" s="84">
        <f t="shared" si="0"/>
        <v>0</v>
      </c>
      <c r="AB10" s="84">
        <f t="shared" si="0"/>
        <v>0</v>
      </c>
      <c r="AC10" s="84">
        <f t="shared" si="0"/>
        <v>0</v>
      </c>
      <c r="AD10" s="84">
        <f t="shared" si="0"/>
        <v>0</v>
      </c>
      <c r="AE10" s="84">
        <f t="shared" ref="AE10:AE13" si="3">+AD10</f>
        <v>0</v>
      </c>
      <c r="AG10" s="175"/>
    </row>
    <row r="11" spans="2:33" x14ac:dyDescent="0.25">
      <c r="B11" s="17" t="s">
        <v>19</v>
      </c>
      <c r="C11" s="82">
        <f>+EMDEECRUZ!C11+'TOTAL SETAR SIN'!C11+'TOTAL ENDE DELBENI SIN'!C11+' TOTAL SEPSA SIN '!C11+'TOTAL DELAPAZ'!C11+'ENDE DEORURO'!C11+ELFEC!C11+CESSA!C11+'ENDE - Uyuni'!C11+'ENDE - Camargo'!C12+' TOTAL CRE SIN'!C11</f>
        <v>23139</v>
      </c>
      <c r="D11" s="82">
        <f>+EMDEECRUZ!D11+'TOTAL SETAR SIN'!D11+'TOTAL ENDE DELBENI SIN'!D11+' TOTAL SEPSA SIN '!D11+'TOTAL DELAPAZ'!D11+'ENDE DEORURO'!D11+ELFEC!D11+CESSA!D11+'ENDE - Uyuni'!D11+'ENDE - Camargo'!D12+' TOTAL CRE SIN'!D11</f>
        <v>23157</v>
      </c>
      <c r="E11" s="82">
        <f>+EMDEECRUZ!E11+'TOTAL SETAR SIN'!E11+'TOTAL ENDE DELBENI SIN'!E11+' TOTAL SEPSA SIN '!E11+'TOTAL DELAPAZ'!E11+'ENDE DEORURO'!E11+ELFEC!E11+CESSA!E11+'ENDE - Uyuni'!E11+'ENDE - Camargo'!E12+' TOTAL CRE SIN'!E11</f>
        <v>23239</v>
      </c>
      <c r="F11" s="82">
        <f>+EMDEECRUZ!F11+'TOTAL SETAR SIN'!F11+'TOTAL ENDE DELBENI SIN'!F11+' TOTAL SEPSA SIN '!F11+'TOTAL DELAPAZ'!F11+'ENDE DEORURO'!F11+ELFEC!F11+CESSA!F11+'ENDE - Uyuni'!F11+'ENDE - Camargo'!F12+' TOTAL CRE SIN'!F11</f>
        <v>23319</v>
      </c>
      <c r="G11" s="82">
        <f>+EMDEECRUZ!G11+'TOTAL SETAR SIN'!G11+'TOTAL ENDE DELBENI SIN'!G11+' TOTAL SEPSA SIN '!G11+'TOTAL DELAPAZ'!G11+'ENDE DEORURO'!G11+ELFEC!G11+CESSA!G11+'ENDE - Uyuni'!G11+'ENDE - Camargo'!G12+' TOTAL CRE SIN'!G11</f>
        <v>0</v>
      </c>
      <c r="H11" s="82">
        <f>+EMDEECRUZ!H11+'TOTAL SETAR SIN'!H11+'TOTAL ENDE DELBENI SIN'!H11+' TOTAL SEPSA SIN '!H11+'TOTAL DELAPAZ'!H11+'ENDE DEORURO'!H11+ELFEC!H11+CESSA!H11+'ENDE - Uyuni'!H11+'ENDE - Camargo'!H12+' TOTAL CRE SIN'!H11</f>
        <v>0</v>
      </c>
      <c r="I11" s="82">
        <f>+EMDEECRUZ!I11+'TOTAL SETAR SIN'!I11+'TOTAL ENDE DELBENI SIN'!I11+' TOTAL SEPSA SIN '!I11+'TOTAL DELAPAZ'!I11+'ENDE DEORURO'!I11+ELFEC!I11+CESSA!I11+'ENDE - Uyuni'!I11+'ENDE - Camargo'!I12+' TOTAL CRE SIN'!I11</f>
        <v>0</v>
      </c>
      <c r="J11" s="82">
        <f>+EMDEECRUZ!J11+'TOTAL SETAR SIN'!J11+'TOTAL ENDE DELBENI SIN'!J11+' TOTAL SEPSA SIN '!J11+'TOTAL DELAPAZ'!J11+'ENDE DEORURO'!J11+ELFEC!J11+CESSA!J11+'ENDE - Uyuni'!J11+'ENDE - Camargo'!J12+' TOTAL CRE SIN'!J11</f>
        <v>0</v>
      </c>
      <c r="K11" s="82">
        <f>+EMDEECRUZ!K11+'TOTAL SETAR SIN'!K11+'TOTAL ENDE DELBENI SIN'!K11+' TOTAL SEPSA SIN '!K11+'TOTAL DELAPAZ'!K11+'ENDE DEORURO'!K11+ELFEC!K11+CESSA!K11+'ENDE - Uyuni'!K11+'ENDE - Camargo'!K12+' TOTAL CRE SIN'!K11</f>
        <v>0</v>
      </c>
      <c r="L11" s="82">
        <f>+EMDEECRUZ!L11+'TOTAL SETAR SIN'!L11+'TOTAL ENDE DELBENI SIN'!L11+' TOTAL SEPSA SIN '!L11+'TOTAL DELAPAZ'!L11+'ENDE DEORURO'!L11+ELFEC!L11+CESSA!L11+'ENDE - Uyuni'!L11+'ENDE - Camargo'!L12+' TOTAL CRE SIN'!L11</f>
        <v>0</v>
      </c>
      <c r="M11" s="82">
        <f>+EMDEECRUZ!M11+'TOTAL SETAR SIN'!M11+'TOTAL ENDE DELBENI SIN'!M11+' TOTAL SEPSA SIN '!M11+'TOTAL DELAPAZ'!M11+'ENDE DEORURO'!M11+ELFEC!M11+CESSA!M11+'ENDE - Uyuni'!M11+'ENDE - Camargo'!M12+' TOTAL CRE SIN'!M11</f>
        <v>0</v>
      </c>
      <c r="N11" s="82">
        <f>+EMDEECRUZ!N11+'TOTAL SETAR SIN'!N11+'TOTAL ENDE DELBENI SIN'!N11+' TOTAL SEPSA SIN '!N11+'TOTAL DELAPAZ'!N11+'ENDE DEORURO'!N11+ELFEC!N11+CESSA!N11+'ENDE - Uyuni'!N11+'ENDE - Camargo'!N12+' TOTAL CRE SIN'!N11</f>
        <v>0</v>
      </c>
      <c r="O11" s="31">
        <f t="shared" si="1"/>
        <v>0</v>
      </c>
      <c r="R11" s="83" t="str">
        <f t="shared" si="2"/>
        <v>Industrial</v>
      </c>
      <c r="S11" s="84">
        <f t="shared" si="2"/>
        <v>23139</v>
      </c>
      <c r="T11" s="84">
        <f t="shared" si="0"/>
        <v>23157</v>
      </c>
      <c r="U11" s="84">
        <f t="shared" si="0"/>
        <v>23239</v>
      </c>
      <c r="V11" s="84">
        <f t="shared" si="0"/>
        <v>23319</v>
      </c>
      <c r="W11" s="84">
        <f t="shared" si="0"/>
        <v>0</v>
      </c>
      <c r="X11" s="84">
        <f t="shared" si="0"/>
        <v>0</v>
      </c>
      <c r="Y11" s="84">
        <f t="shared" si="0"/>
        <v>0</v>
      </c>
      <c r="Z11" s="84">
        <f t="shared" si="0"/>
        <v>0</v>
      </c>
      <c r="AA11" s="84">
        <f t="shared" si="0"/>
        <v>0</v>
      </c>
      <c r="AB11" s="84">
        <f t="shared" si="0"/>
        <v>0</v>
      </c>
      <c r="AC11" s="84">
        <f t="shared" si="0"/>
        <v>0</v>
      </c>
      <c r="AD11" s="84">
        <f t="shared" si="0"/>
        <v>0</v>
      </c>
      <c r="AE11" s="84">
        <f t="shared" si="3"/>
        <v>0</v>
      </c>
      <c r="AG11" s="175"/>
    </row>
    <row r="12" spans="2:33" x14ac:dyDescent="0.25">
      <c r="B12" s="17" t="s">
        <v>20</v>
      </c>
      <c r="C12" s="82">
        <f>+EMDEECRUZ!C12+'TOTAL SETAR SIN'!C12+'TOTAL ENDE DELBENI SIN'!C12+' TOTAL SEPSA SIN '!C12+'TOTAL DELAPAZ'!C12+'ENDE DEORURO'!C12+ELFEC!C12+CESSA!C12+'ENDE - Uyuni'!C12+'ENDE - Camargo'!C13+' TOTAL CRE SIN'!C12</f>
        <v>624</v>
      </c>
      <c r="D12" s="82">
        <f>+EMDEECRUZ!D12+'TOTAL SETAR SIN'!D12+'TOTAL ENDE DELBENI SIN'!D12+' TOTAL SEPSA SIN '!D12+'TOTAL DELAPAZ'!D12+'ENDE DEORURO'!D12+ELFEC!D12+CESSA!D12+'ENDE - Uyuni'!D12+'ENDE - Camargo'!D13+' TOTAL CRE SIN'!D12</f>
        <v>630</v>
      </c>
      <c r="E12" s="82">
        <f>+EMDEECRUZ!E12+'TOTAL SETAR SIN'!E12+'TOTAL ENDE DELBENI SIN'!E12+' TOTAL SEPSA SIN '!E12+'TOTAL DELAPAZ'!E12+'ENDE DEORURO'!E12+ELFEC!E12+CESSA!E12+'ENDE - Uyuni'!E12+'ENDE - Camargo'!E13+' TOTAL CRE SIN'!E12</f>
        <v>634</v>
      </c>
      <c r="F12" s="82">
        <f>+EMDEECRUZ!F12+'TOTAL SETAR SIN'!F12+'TOTAL ENDE DELBENI SIN'!F12+' TOTAL SEPSA SIN '!F12+'TOTAL DELAPAZ'!F12+'ENDE DEORURO'!F12+ELFEC!F12+CESSA!F12+'ENDE - Uyuni'!F12+'ENDE - Camargo'!F13+' TOTAL CRE SIN'!F12</f>
        <v>662</v>
      </c>
      <c r="G12" s="82">
        <f>+EMDEECRUZ!G12+'TOTAL SETAR SIN'!G12+'TOTAL ENDE DELBENI SIN'!G12+' TOTAL SEPSA SIN '!G12+'TOTAL DELAPAZ'!G12+'ENDE DEORURO'!G12+ELFEC!G12+CESSA!G12+'ENDE - Uyuni'!G12+'ENDE - Camargo'!G13+' TOTAL CRE SIN'!G12</f>
        <v>0</v>
      </c>
      <c r="H12" s="82">
        <f>+EMDEECRUZ!H12+'TOTAL SETAR SIN'!H12+'TOTAL ENDE DELBENI SIN'!H12+' TOTAL SEPSA SIN '!H12+'TOTAL DELAPAZ'!H12+'ENDE DEORURO'!H12+ELFEC!H12+CESSA!H12+'ENDE - Uyuni'!H12+'ENDE - Camargo'!H13+' TOTAL CRE SIN'!H12</f>
        <v>0</v>
      </c>
      <c r="I12" s="82">
        <f>+EMDEECRUZ!I12+'TOTAL SETAR SIN'!I12+'TOTAL ENDE DELBENI SIN'!I12+' TOTAL SEPSA SIN '!I12+'TOTAL DELAPAZ'!I12+'ENDE DEORURO'!I12+ELFEC!I12+CESSA!I12+'ENDE - Uyuni'!I12+'ENDE - Camargo'!I13+' TOTAL CRE SIN'!I12</f>
        <v>0</v>
      </c>
      <c r="J12" s="82">
        <f>+EMDEECRUZ!J12+'TOTAL SETAR SIN'!J12+'TOTAL ENDE DELBENI SIN'!J12+' TOTAL SEPSA SIN '!J12+'TOTAL DELAPAZ'!J12+'ENDE DEORURO'!J12+ELFEC!J12+CESSA!J12+'ENDE - Uyuni'!J12+'ENDE - Camargo'!J13+' TOTAL CRE SIN'!J12</f>
        <v>0</v>
      </c>
      <c r="K12" s="82">
        <f>+EMDEECRUZ!K12+'TOTAL SETAR SIN'!K12+'TOTAL ENDE DELBENI SIN'!K12+' TOTAL SEPSA SIN '!K12+'TOTAL DELAPAZ'!K12+'ENDE DEORURO'!K12+ELFEC!K12+CESSA!K12+'ENDE - Uyuni'!K12+'ENDE - Camargo'!K13+' TOTAL CRE SIN'!K12</f>
        <v>0</v>
      </c>
      <c r="L12" s="82">
        <f>+EMDEECRUZ!L12+'TOTAL SETAR SIN'!L12+'TOTAL ENDE DELBENI SIN'!L12+' TOTAL SEPSA SIN '!L12+'TOTAL DELAPAZ'!L12+'ENDE DEORURO'!L12+ELFEC!L12+CESSA!L12+'ENDE - Uyuni'!L12+'ENDE - Camargo'!L13+' TOTAL CRE SIN'!L12</f>
        <v>0</v>
      </c>
      <c r="M12" s="82">
        <f>+EMDEECRUZ!M12+'TOTAL SETAR SIN'!M12+'TOTAL ENDE DELBENI SIN'!M12+' TOTAL SEPSA SIN '!M12+'TOTAL DELAPAZ'!M12+'ENDE DEORURO'!M12+ELFEC!M12+CESSA!M12+'ENDE - Uyuni'!M12+'ENDE - Camargo'!M13+' TOTAL CRE SIN'!M12</f>
        <v>0</v>
      </c>
      <c r="N12" s="82">
        <f>+EMDEECRUZ!N12+'TOTAL SETAR SIN'!N12+'TOTAL ENDE DELBENI SIN'!N12+' TOTAL SEPSA SIN '!N12+'TOTAL DELAPAZ'!N12+'ENDE DEORURO'!N12+ELFEC!N12+CESSA!N12+'ENDE - Uyuni'!N12+'ENDE - Camargo'!N13+' TOTAL CRE SIN'!N12</f>
        <v>0</v>
      </c>
      <c r="O12" s="31">
        <f t="shared" si="1"/>
        <v>0</v>
      </c>
      <c r="R12" s="83" t="str">
        <f t="shared" si="2"/>
        <v>Mineria</v>
      </c>
      <c r="S12" s="84">
        <f t="shared" si="2"/>
        <v>624</v>
      </c>
      <c r="T12" s="84">
        <f t="shared" si="0"/>
        <v>630</v>
      </c>
      <c r="U12" s="84">
        <f t="shared" si="0"/>
        <v>634</v>
      </c>
      <c r="V12" s="84">
        <f t="shared" si="0"/>
        <v>662</v>
      </c>
      <c r="W12" s="84">
        <f t="shared" si="0"/>
        <v>0</v>
      </c>
      <c r="X12" s="84">
        <f t="shared" si="0"/>
        <v>0</v>
      </c>
      <c r="Y12" s="84">
        <f t="shared" si="0"/>
        <v>0</v>
      </c>
      <c r="Z12" s="84">
        <f t="shared" si="0"/>
        <v>0</v>
      </c>
      <c r="AA12" s="84">
        <f t="shared" si="0"/>
        <v>0</v>
      </c>
      <c r="AB12" s="84">
        <f t="shared" si="0"/>
        <v>0</v>
      </c>
      <c r="AC12" s="84">
        <f t="shared" si="0"/>
        <v>0</v>
      </c>
      <c r="AD12" s="84">
        <f t="shared" si="0"/>
        <v>0</v>
      </c>
      <c r="AE12" s="84">
        <f t="shared" si="3"/>
        <v>0</v>
      </c>
      <c r="AG12" s="175"/>
    </row>
    <row r="13" spans="2:33" x14ac:dyDescent="0.25">
      <c r="B13" s="17" t="s">
        <v>121</v>
      </c>
      <c r="C13" s="82">
        <f>+EMDEECRUZ!C13+'TOTAL SETAR SIN'!C13+'TOTAL ENDE DELBENI SIN'!C13+' TOTAL SEPSA SIN '!C13+'TOTAL DELAPAZ'!C13+'ENDE DEORURO'!C13+ELFEC!C13+CESSA!C13+'ENDE - Uyuni'!C13+'ENDE - Camargo'!C14+' TOTAL CRE SIN'!C13</f>
        <v>3695</v>
      </c>
      <c r="D13" s="82">
        <f>+EMDEECRUZ!D13+'TOTAL SETAR SIN'!D13+'TOTAL ENDE DELBENI SIN'!D13+' TOTAL SEPSA SIN '!D13+'TOTAL DELAPAZ'!D13+'ENDE DEORURO'!D13+ELFEC!D13+CESSA!D13+'ENDE - Uyuni'!D13+'ENDE - Camargo'!D14+' TOTAL CRE SIN'!D13</f>
        <v>3763</v>
      </c>
      <c r="E13" s="82">
        <f>+EMDEECRUZ!E13+'TOTAL SETAR SIN'!E13+'TOTAL ENDE DELBENI SIN'!E13+' TOTAL SEPSA SIN '!E13+'TOTAL DELAPAZ'!E13+'ENDE DEORURO'!E13+ELFEC!E13+CESSA!E13+'ENDE - Uyuni'!E13+'ENDE - Camargo'!E14+' TOTAL CRE SIN'!E13</f>
        <v>3776</v>
      </c>
      <c r="F13" s="82">
        <f>+EMDEECRUZ!F13+'TOTAL SETAR SIN'!F13+'TOTAL ENDE DELBENI SIN'!F13+' TOTAL SEPSA SIN '!F13+'TOTAL DELAPAZ'!F13+'ENDE DEORURO'!F13+ELFEC!F13+CESSA!F13+'ENDE - Uyuni'!F13+'ENDE - Camargo'!F14+' TOTAL CRE SIN'!F13</f>
        <v>3790</v>
      </c>
      <c r="G13" s="82">
        <f>+EMDEECRUZ!G13+'TOTAL SETAR SIN'!G13+'TOTAL ENDE DELBENI SIN'!G13+' TOTAL SEPSA SIN '!G13+'TOTAL DELAPAZ'!G13+'ENDE DEORURO'!G13+ELFEC!G13+CESSA!G13+'ENDE - Uyuni'!G13+'ENDE - Camargo'!G14+' TOTAL CRE SIN'!G13</f>
        <v>0</v>
      </c>
      <c r="H13" s="82">
        <f>+EMDEECRUZ!H13+'TOTAL SETAR SIN'!H13+'TOTAL ENDE DELBENI SIN'!H13+' TOTAL SEPSA SIN '!H13+'TOTAL DELAPAZ'!H13+'ENDE DEORURO'!H13+ELFEC!H13+CESSA!H13+'ENDE - Uyuni'!H13+'ENDE - Camargo'!H14+' TOTAL CRE SIN'!H13</f>
        <v>0</v>
      </c>
      <c r="I13" s="82">
        <f>+EMDEECRUZ!I13+'TOTAL SETAR SIN'!I13+'TOTAL ENDE DELBENI SIN'!I13+' TOTAL SEPSA SIN '!I13+'TOTAL DELAPAZ'!I13+'ENDE DEORURO'!I13+ELFEC!I13+CESSA!I13+'ENDE - Uyuni'!I13+'ENDE - Camargo'!I14+' TOTAL CRE SIN'!I13</f>
        <v>0</v>
      </c>
      <c r="J13" s="82">
        <f>+EMDEECRUZ!J13+'TOTAL SETAR SIN'!J13+'TOTAL ENDE DELBENI SIN'!J13+' TOTAL SEPSA SIN '!J13+'TOTAL DELAPAZ'!J13+'ENDE DEORURO'!J13+ELFEC!J13+CESSA!J13+'ENDE - Uyuni'!J13+'ENDE - Camargo'!J14+' TOTAL CRE SIN'!J13</f>
        <v>0</v>
      </c>
      <c r="K13" s="82">
        <f>+EMDEECRUZ!K13+'TOTAL SETAR SIN'!K13+'TOTAL ENDE DELBENI SIN'!K13+' TOTAL SEPSA SIN '!K13+'TOTAL DELAPAZ'!K13+'ENDE DEORURO'!K13+ELFEC!K13+CESSA!K13+'ENDE - Uyuni'!K13+'ENDE - Camargo'!K14+' TOTAL CRE SIN'!K13</f>
        <v>0</v>
      </c>
      <c r="L13" s="82">
        <f>+EMDEECRUZ!L13+'TOTAL SETAR SIN'!L13+'TOTAL ENDE DELBENI SIN'!L13+' TOTAL SEPSA SIN '!L13+'TOTAL DELAPAZ'!L13+'ENDE DEORURO'!L13+ELFEC!L13+CESSA!L13+'ENDE - Uyuni'!L13+'ENDE - Camargo'!L14+' TOTAL CRE SIN'!L13</f>
        <v>0</v>
      </c>
      <c r="M13" s="82">
        <f>+EMDEECRUZ!M13+'TOTAL SETAR SIN'!M13+'TOTAL ENDE DELBENI SIN'!M13+' TOTAL SEPSA SIN '!M13+'TOTAL DELAPAZ'!M13+'ENDE DEORURO'!M13+ELFEC!M13+CESSA!M13+'ENDE - Uyuni'!M13+'ENDE - Camargo'!M14+' TOTAL CRE SIN'!M13</f>
        <v>0</v>
      </c>
      <c r="N13" s="82">
        <f>+EMDEECRUZ!N13+'TOTAL SETAR SIN'!N13+'TOTAL ENDE DELBENI SIN'!N13+' TOTAL SEPSA SIN '!N13+'TOTAL DELAPAZ'!N13+'ENDE DEORURO'!N13+ELFEC!N13+CESSA!N13+'ENDE - Uyuni'!N13+'ENDE - Camargo'!N14+' TOTAL CRE SIN'!N13</f>
        <v>0</v>
      </c>
      <c r="O13" s="31">
        <f t="shared" si="1"/>
        <v>0</v>
      </c>
      <c r="R13" s="83" t="str">
        <f t="shared" si="2"/>
        <v>A.Público</v>
      </c>
      <c r="S13" s="84">
        <f t="shared" si="2"/>
        <v>3695</v>
      </c>
      <c r="T13" s="84">
        <f t="shared" si="0"/>
        <v>3763</v>
      </c>
      <c r="U13" s="84">
        <f t="shared" si="0"/>
        <v>3776</v>
      </c>
      <c r="V13" s="84">
        <f t="shared" si="0"/>
        <v>3790</v>
      </c>
      <c r="W13" s="84">
        <f t="shared" si="0"/>
        <v>0</v>
      </c>
      <c r="X13" s="84">
        <f t="shared" si="0"/>
        <v>0</v>
      </c>
      <c r="Y13" s="84">
        <f t="shared" si="0"/>
        <v>0</v>
      </c>
      <c r="Z13" s="84">
        <f t="shared" si="0"/>
        <v>0</v>
      </c>
      <c r="AA13" s="84">
        <f t="shared" si="0"/>
        <v>0</v>
      </c>
      <c r="AB13" s="84">
        <f t="shared" si="0"/>
        <v>0</v>
      </c>
      <c r="AC13" s="84">
        <f t="shared" si="0"/>
        <v>0</v>
      </c>
      <c r="AD13" s="84">
        <f t="shared" si="0"/>
        <v>0</v>
      </c>
      <c r="AE13" s="84">
        <f t="shared" si="3"/>
        <v>0</v>
      </c>
      <c r="AG13" s="175"/>
    </row>
    <row r="14" spans="2:33" x14ac:dyDescent="0.25">
      <c r="B14" s="17" t="s">
        <v>22</v>
      </c>
      <c r="C14" s="82">
        <f>+EMDEECRUZ!C14+'TOTAL SETAR SIN'!C14+'TOTAL ENDE DELBENI SIN'!C14+' TOTAL SEPSA SIN '!C14+'TOTAL DELAPAZ'!C14+'ENDE DEORURO'!C14+ELFEC!C14+CESSA!C14+'ENDE - Uyuni'!C14+'ENDE - Camargo'!C15+' TOTAL CRE SIN'!C14</f>
        <v>16030</v>
      </c>
      <c r="D14" s="82">
        <f>+EMDEECRUZ!D14+'TOTAL SETAR SIN'!D14+'TOTAL ENDE DELBENI SIN'!D14+' TOTAL SEPSA SIN '!D14+'TOTAL DELAPAZ'!D14+'ENDE DEORURO'!D14+ELFEC!D14+CESSA!D14+'ENDE - Uyuni'!D14+'ENDE - Camargo'!D15+' TOTAL CRE SIN'!D14</f>
        <v>16054</v>
      </c>
      <c r="E14" s="82">
        <f>+EMDEECRUZ!E14+'TOTAL SETAR SIN'!E14+'TOTAL ENDE DELBENI SIN'!E14+' TOTAL SEPSA SIN '!E14+'TOTAL DELAPAZ'!E14+'ENDE DEORURO'!E14+ELFEC!E14+CESSA!E14+'ENDE - Uyuni'!E14+'ENDE - Camargo'!E15+' TOTAL CRE SIN'!E14</f>
        <v>16097</v>
      </c>
      <c r="F14" s="82">
        <f>+EMDEECRUZ!F14+'TOTAL SETAR SIN'!F14+'TOTAL ENDE DELBENI SIN'!F14+' TOTAL SEPSA SIN '!F14+'TOTAL DELAPAZ'!F14+'ENDE DEORURO'!F14+ELFEC!F14+CESSA!F14+'ENDE - Uyuni'!F14+'ENDE - Camargo'!F15+' TOTAL CRE SIN'!F14</f>
        <v>16229</v>
      </c>
      <c r="G14" s="82">
        <f>+EMDEECRUZ!G14+'TOTAL SETAR SIN'!G14+'TOTAL ENDE DELBENI SIN'!G14+' TOTAL SEPSA SIN '!G14+'TOTAL DELAPAZ'!G14+'ENDE DEORURO'!G14+ELFEC!G14+CESSA!G14+'ENDE - Uyuni'!G14+'ENDE - Camargo'!G15+' TOTAL CRE SIN'!G14</f>
        <v>0</v>
      </c>
      <c r="H14" s="82">
        <f>+EMDEECRUZ!H14+'TOTAL SETAR SIN'!H14+'TOTAL ENDE DELBENI SIN'!H14+' TOTAL SEPSA SIN '!H14+'TOTAL DELAPAZ'!H14+'ENDE DEORURO'!H14+ELFEC!H14+CESSA!H14+'ENDE - Uyuni'!H14+'ENDE - Camargo'!H15+' TOTAL CRE SIN'!H14</f>
        <v>0</v>
      </c>
      <c r="I14" s="82">
        <f>+EMDEECRUZ!I14+'TOTAL SETAR SIN'!I14+'TOTAL ENDE DELBENI SIN'!I14+' TOTAL SEPSA SIN '!I14+'TOTAL DELAPAZ'!I14+'ENDE DEORURO'!I14+ELFEC!I14+CESSA!I14+'ENDE - Uyuni'!I14+'ENDE - Camargo'!I15+' TOTAL CRE SIN'!I14</f>
        <v>0</v>
      </c>
      <c r="J14" s="82">
        <f>+EMDEECRUZ!J14+'TOTAL SETAR SIN'!J14+'TOTAL ENDE DELBENI SIN'!J14+' TOTAL SEPSA SIN '!J14+'TOTAL DELAPAZ'!J14+'ENDE DEORURO'!J14+ELFEC!J14+CESSA!J14+'ENDE - Uyuni'!J14+'ENDE - Camargo'!J15+' TOTAL CRE SIN'!J14</f>
        <v>0</v>
      </c>
      <c r="K14" s="82">
        <f>+EMDEECRUZ!K14+'TOTAL SETAR SIN'!K14+'TOTAL ENDE DELBENI SIN'!K14+' TOTAL SEPSA SIN '!K14+'TOTAL DELAPAZ'!K14+'ENDE DEORURO'!K14+ELFEC!K14+CESSA!K14+'ENDE - Uyuni'!K14+'ENDE - Camargo'!K15+' TOTAL CRE SIN'!K14</f>
        <v>0</v>
      </c>
      <c r="L14" s="82">
        <f>+EMDEECRUZ!L14+'TOTAL SETAR SIN'!L14+'TOTAL ENDE DELBENI SIN'!L14+' TOTAL SEPSA SIN '!L14+'TOTAL DELAPAZ'!L14+'ENDE DEORURO'!L14+ELFEC!L14+CESSA!L14+'ENDE - Uyuni'!L14+'ENDE - Camargo'!L15+' TOTAL CRE SIN'!L14</f>
        <v>0</v>
      </c>
      <c r="M14" s="82">
        <f>+EMDEECRUZ!M14+'TOTAL SETAR SIN'!M14+'TOTAL ENDE DELBENI SIN'!M14+' TOTAL SEPSA SIN '!M14+'TOTAL DELAPAZ'!M14+'ENDE DEORURO'!M14+ELFEC!M14+CESSA!M14+'ENDE - Uyuni'!M14+'ENDE - Camargo'!M15+' TOTAL CRE SIN'!M14</f>
        <v>0</v>
      </c>
      <c r="N14" s="82">
        <f>+EMDEECRUZ!N14+'TOTAL SETAR SIN'!N14+'TOTAL ENDE DELBENI SIN'!N14+' TOTAL SEPSA SIN '!N14+'TOTAL DELAPAZ'!N14+'ENDE DEORURO'!N14+ELFEC!N14+CESSA!N14+'ENDE - Uyuni'!N14+'ENDE - Camargo'!N15+' TOTAL CRE SIN'!N14</f>
        <v>0</v>
      </c>
      <c r="O14" s="31">
        <f t="shared" si="1"/>
        <v>0</v>
      </c>
      <c r="R14" s="83" t="str">
        <f t="shared" si="2"/>
        <v>Otros</v>
      </c>
      <c r="S14" s="84">
        <f t="shared" si="2"/>
        <v>16030</v>
      </c>
      <c r="T14" s="84">
        <f t="shared" si="0"/>
        <v>16054</v>
      </c>
      <c r="U14" s="84">
        <f t="shared" si="0"/>
        <v>16097</v>
      </c>
      <c r="V14" s="84">
        <f t="shared" si="0"/>
        <v>16229</v>
      </c>
      <c r="W14" s="84">
        <f t="shared" si="0"/>
        <v>0</v>
      </c>
      <c r="X14" s="84">
        <f t="shared" si="0"/>
        <v>0</v>
      </c>
      <c r="Y14" s="84">
        <f t="shared" si="0"/>
        <v>0</v>
      </c>
      <c r="Z14" s="84">
        <f t="shared" si="0"/>
        <v>0</v>
      </c>
      <c r="AA14" s="84">
        <f t="shared" si="0"/>
        <v>0</v>
      </c>
      <c r="AB14" s="84">
        <f t="shared" si="0"/>
        <v>0</v>
      </c>
      <c r="AC14" s="84">
        <f t="shared" si="0"/>
        <v>0</v>
      </c>
      <c r="AD14" s="84">
        <f t="shared" si="0"/>
        <v>0</v>
      </c>
      <c r="AE14" s="84">
        <f>+AD14</f>
        <v>0</v>
      </c>
      <c r="AG14" s="175"/>
    </row>
    <row r="15" spans="2:33" x14ac:dyDescent="0.25">
      <c r="B15" s="7" t="s">
        <v>14</v>
      </c>
      <c r="C15" s="31">
        <f t="shared" ref="C15:O15" si="4">SUM(C9:C14)</f>
        <v>3246912</v>
      </c>
      <c r="D15" s="31">
        <f t="shared" si="4"/>
        <v>3255365</v>
      </c>
      <c r="E15" s="31">
        <f t="shared" si="4"/>
        <v>3263624</v>
      </c>
      <c r="F15" s="31">
        <f t="shared" si="4"/>
        <v>3268871</v>
      </c>
      <c r="G15" s="31">
        <f t="shared" si="4"/>
        <v>0</v>
      </c>
      <c r="H15" s="31">
        <f t="shared" si="4"/>
        <v>0</v>
      </c>
      <c r="I15" s="31">
        <f t="shared" si="4"/>
        <v>0</v>
      </c>
      <c r="J15" s="31">
        <f t="shared" si="4"/>
        <v>0</v>
      </c>
      <c r="K15" s="31">
        <f t="shared" si="4"/>
        <v>0</v>
      </c>
      <c r="L15" s="31">
        <f t="shared" si="4"/>
        <v>0</v>
      </c>
      <c r="M15" s="31">
        <f t="shared" si="4"/>
        <v>0</v>
      </c>
      <c r="N15" s="31">
        <f t="shared" si="4"/>
        <v>0</v>
      </c>
      <c r="O15" s="31">
        <f t="shared" si="4"/>
        <v>0</v>
      </c>
      <c r="R15" s="7" t="s">
        <v>14</v>
      </c>
      <c r="S15" s="31">
        <f t="shared" ref="S15:AD15" si="5">SUM(S9:S14)</f>
        <v>3246912</v>
      </c>
      <c r="T15" s="31">
        <f t="shared" si="5"/>
        <v>3255365</v>
      </c>
      <c r="U15" s="31">
        <f t="shared" si="5"/>
        <v>3263624</v>
      </c>
      <c r="V15" s="31">
        <f t="shared" si="5"/>
        <v>3268871</v>
      </c>
      <c r="W15" s="31">
        <f t="shared" si="5"/>
        <v>0</v>
      </c>
      <c r="X15" s="31">
        <f t="shared" si="5"/>
        <v>0</v>
      </c>
      <c r="Y15" s="31">
        <f t="shared" si="5"/>
        <v>0</v>
      </c>
      <c r="Z15" s="31">
        <f t="shared" si="5"/>
        <v>0</v>
      </c>
      <c r="AA15" s="31">
        <f t="shared" si="5"/>
        <v>0</v>
      </c>
      <c r="AB15" s="31">
        <f t="shared" si="5"/>
        <v>0</v>
      </c>
      <c r="AC15" s="31">
        <f t="shared" si="5"/>
        <v>0</v>
      </c>
      <c r="AD15" s="31">
        <f t="shared" si="5"/>
        <v>0</v>
      </c>
      <c r="AE15" s="31">
        <f>+SUM(AE9:AE14)</f>
        <v>0</v>
      </c>
      <c r="AG15" s="175"/>
    </row>
    <row r="16" spans="2:33" x14ac:dyDescent="0.25"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R16" s="10"/>
      <c r="S16" s="10"/>
      <c r="T16" s="25"/>
      <c r="U16" s="25"/>
      <c r="V16" s="25"/>
      <c r="W16" s="25"/>
      <c r="X16" s="25"/>
      <c r="Y16" s="25"/>
      <c r="Z16" s="25"/>
      <c r="AA16" s="25"/>
      <c r="AB16" s="10"/>
      <c r="AC16" s="10"/>
      <c r="AD16" s="10"/>
      <c r="AE16" s="10"/>
    </row>
    <row r="17" spans="2:33" x14ac:dyDescent="0.25">
      <c r="B17" s="2" t="s">
        <v>23</v>
      </c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R17" s="18" t="s">
        <v>23</v>
      </c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</row>
    <row r="18" spans="2:33" x14ac:dyDescent="0.25">
      <c r="D18" s="32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</row>
    <row r="19" spans="2:33" x14ac:dyDescent="0.25">
      <c r="B19" s="3" t="s">
        <v>1</v>
      </c>
      <c r="C19" s="3" t="s">
        <v>2</v>
      </c>
      <c r="D19" s="3" t="s">
        <v>3</v>
      </c>
      <c r="E19" s="3" t="s">
        <v>4</v>
      </c>
      <c r="F19" s="3" t="s">
        <v>5</v>
      </c>
      <c r="G19" s="3" t="s">
        <v>6</v>
      </c>
      <c r="H19" s="3" t="s">
        <v>7</v>
      </c>
      <c r="I19" s="3" t="s">
        <v>8</v>
      </c>
      <c r="J19" s="3" t="s">
        <v>9</v>
      </c>
      <c r="K19" s="3" t="s">
        <v>10</v>
      </c>
      <c r="L19" s="3" t="s">
        <v>11</v>
      </c>
      <c r="M19" s="3" t="s">
        <v>12</v>
      </c>
      <c r="N19" s="3" t="s">
        <v>13</v>
      </c>
      <c r="O19" s="3" t="s">
        <v>24</v>
      </c>
      <c r="R19" s="3" t="s">
        <v>1</v>
      </c>
      <c r="S19" s="3" t="s">
        <v>2</v>
      </c>
      <c r="T19" s="3" t="s">
        <v>3</v>
      </c>
      <c r="U19" s="3" t="s">
        <v>4</v>
      </c>
      <c r="V19" s="3" t="s">
        <v>5</v>
      </c>
      <c r="W19" s="3" t="s">
        <v>6</v>
      </c>
      <c r="X19" s="3" t="s">
        <v>7</v>
      </c>
      <c r="Y19" s="3" t="s">
        <v>8</v>
      </c>
      <c r="Z19" s="3" t="s">
        <v>9</v>
      </c>
      <c r="AA19" s="3" t="s">
        <v>10</v>
      </c>
      <c r="AB19" s="3" t="s">
        <v>11</v>
      </c>
      <c r="AC19" s="3" t="s">
        <v>12</v>
      </c>
      <c r="AD19" s="3" t="s">
        <v>13</v>
      </c>
      <c r="AE19" s="3" t="s">
        <v>24</v>
      </c>
    </row>
    <row r="20" spans="2:33" x14ac:dyDescent="0.25">
      <c r="B20" s="17" t="s">
        <v>17</v>
      </c>
      <c r="C20" s="51">
        <f>+EMDEECRUZ!C20+'TOTAL SETAR SIN'!C20+'TOTAL ENDE DELBENI SIN'!C20+' TOTAL SEPSA SIN '!C20+'TOTAL DELAPAZ'!C20+'ENDE DEORURO'!C20+ELFEC!C20+CESSA!C20+'ENDE - Uyuni'!C20+'ENDE - Camargo'!C22+' TOTAL CRE SIN'!C20</f>
        <v>332276.39896000619</v>
      </c>
      <c r="D20" s="51">
        <f>+EMDEECRUZ!D20+'TOTAL SETAR SIN'!D20+'TOTAL ENDE DELBENI SIN'!D20+' TOTAL SEPSA SIN '!D20+'TOTAL DELAPAZ'!D20+'ENDE DEORURO'!D20+ELFEC!D20+CESSA!D20+'ENDE - Uyuni'!D20+'ENDE - Camargo'!D22+' TOTAL CRE SIN'!D20</f>
        <v>340406.98871000623</v>
      </c>
      <c r="E20" s="51">
        <f>+EMDEECRUZ!E20+'TOTAL SETAR SIN'!E20+'TOTAL ENDE DELBENI SIN'!E20+' TOTAL SEPSA SIN '!E20+'TOTAL DELAPAZ'!E20+'ENDE DEORURO'!E20+ELFEC!E20+CESSA!E20+'ENDE - Uyuni'!E20+'ENDE - Camargo'!E22+' TOTAL CRE SIN'!E20</f>
        <v>327837.07568000699</v>
      </c>
      <c r="F20" s="51">
        <f>+EMDEECRUZ!F20+'TOTAL SETAR SIN'!F20+'TOTAL ENDE DELBENI SIN'!F20+' TOTAL SEPSA SIN '!F20+'TOTAL DELAPAZ'!F20+'ENDE DEORURO'!F20+ELFEC!F20+CESSA!F20+'ENDE - Uyuni'!F20+'ENDE - Camargo'!F22+' TOTAL CRE SIN'!F20</f>
        <v>287485.1651000065</v>
      </c>
      <c r="G20" s="51">
        <f>+EMDEECRUZ!G20+'TOTAL SETAR SIN'!G20+'TOTAL ENDE DELBENI SIN'!G20+' TOTAL SEPSA SIN '!G20+'TOTAL DELAPAZ'!G20+'ENDE DEORURO'!G20+ELFEC!G20+CESSA!G20+'ENDE - Uyuni'!G20+'ENDE - Camargo'!G22+' TOTAL CRE SIN'!G20</f>
        <v>0</v>
      </c>
      <c r="H20" s="51">
        <f>+EMDEECRUZ!H20+'TOTAL SETAR SIN'!H20+'TOTAL ENDE DELBENI SIN'!H20+' TOTAL SEPSA SIN '!H20+'TOTAL DELAPAZ'!H20+'ENDE DEORURO'!H20+ELFEC!H20+CESSA!H20+'ENDE - Uyuni'!H20+'ENDE - Camargo'!H22+' TOTAL CRE SIN'!H20</f>
        <v>0</v>
      </c>
      <c r="I20" s="51">
        <f>+EMDEECRUZ!I20+'TOTAL SETAR SIN'!I20+'TOTAL ENDE DELBENI SIN'!I20+' TOTAL SEPSA SIN '!I20+'TOTAL DELAPAZ'!I20+'ENDE DEORURO'!I20+ELFEC!I20+CESSA!I20+'ENDE - Uyuni'!I20+'ENDE - Camargo'!I22+' TOTAL CRE SIN'!I20</f>
        <v>0</v>
      </c>
      <c r="J20" s="51">
        <f>+EMDEECRUZ!J20+'TOTAL SETAR SIN'!J20+'TOTAL ENDE DELBENI SIN'!J20+' TOTAL SEPSA SIN '!J20+'TOTAL DELAPAZ'!J20+'ENDE DEORURO'!J20+ELFEC!J20+CESSA!J20+'ENDE - Uyuni'!J20+'ENDE - Camargo'!J22+' TOTAL CRE SIN'!J20</f>
        <v>0</v>
      </c>
      <c r="K20" s="51">
        <f>+EMDEECRUZ!K20+'TOTAL SETAR SIN'!K20+'TOTAL ENDE DELBENI SIN'!K20+' TOTAL SEPSA SIN '!K20+'TOTAL DELAPAZ'!K20+'ENDE DEORURO'!K20+ELFEC!K20+CESSA!K20+'ENDE - Uyuni'!K20+'ENDE - Camargo'!K22+' TOTAL CRE SIN'!K20</f>
        <v>0</v>
      </c>
      <c r="L20" s="51">
        <f>+EMDEECRUZ!L20+'TOTAL SETAR SIN'!L20+'TOTAL ENDE DELBENI SIN'!L20+' TOTAL SEPSA SIN '!L20+'TOTAL DELAPAZ'!L20+'ENDE DEORURO'!L20+ELFEC!L20+CESSA!L20+'ENDE - Uyuni'!L20+'ENDE - Camargo'!L22+' TOTAL CRE SIN'!L20</f>
        <v>0</v>
      </c>
      <c r="M20" s="51">
        <f>+EMDEECRUZ!M20+'TOTAL SETAR SIN'!M20+'TOTAL ENDE DELBENI SIN'!M20+' TOTAL SEPSA SIN '!M20+'TOTAL DELAPAZ'!M20+'ENDE DEORURO'!M20+ELFEC!M20+CESSA!M20+'ENDE - Uyuni'!M20+'ENDE - Camargo'!M22+' TOTAL CRE SIN'!M20</f>
        <v>0</v>
      </c>
      <c r="N20" s="51">
        <f>+EMDEECRUZ!N20+'TOTAL SETAR SIN'!N20+'TOTAL ENDE DELBENI SIN'!N20+' TOTAL SEPSA SIN '!N20+'TOTAL DELAPAZ'!N20+'ENDE DEORURO'!N20+ELFEC!N20+CESSA!N20+'ENDE - Uyuni'!N20+'ENDE - Camargo'!N22+' TOTAL CRE SIN'!N20</f>
        <v>0</v>
      </c>
      <c r="O20" s="62">
        <f t="shared" ref="O20:O26" si="6">SUM(C20:N20)</f>
        <v>1288005.6284500258</v>
      </c>
      <c r="P20" s="35"/>
      <c r="Q20" s="35"/>
      <c r="R20" s="83" t="str">
        <f>+B20</f>
        <v>Residencial</v>
      </c>
      <c r="S20" s="62">
        <f>+C20</f>
        <v>332276.39896000619</v>
      </c>
      <c r="T20" s="62">
        <f>+D20</f>
        <v>340406.98871000623</v>
      </c>
      <c r="U20" s="62">
        <f t="shared" ref="U20:AD25" si="7">+E20</f>
        <v>327837.07568000699</v>
      </c>
      <c r="V20" s="62">
        <f t="shared" si="7"/>
        <v>287485.1651000065</v>
      </c>
      <c r="W20" s="62">
        <f t="shared" si="7"/>
        <v>0</v>
      </c>
      <c r="X20" s="62">
        <f t="shared" si="7"/>
        <v>0</v>
      </c>
      <c r="Y20" s="62">
        <f t="shared" si="7"/>
        <v>0</v>
      </c>
      <c r="Z20" s="62">
        <f t="shared" si="7"/>
        <v>0</v>
      </c>
      <c r="AA20" s="62">
        <f t="shared" si="7"/>
        <v>0</v>
      </c>
      <c r="AB20" s="62">
        <f t="shared" si="7"/>
        <v>0</v>
      </c>
      <c r="AC20" s="62">
        <f t="shared" si="7"/>
        <v>0</v>
      </c>
      <c r="AD20" s="62">
        <f t="shared" si="7"/>
        <v>0</v>
      </c>
      <c r="AE20" s="62">
        <f>SUM(S20:AD20)</f>
        <v>1288005.6284500258</v>
      </c>
      <c r="AG20" s="95"/>
    </row>
    <row r="21" spans="2:33" x14ac:dyDescent="0.25">
      <c r="B21" s="17" t="s">
        <v>18</v>
      </c>
      <c r="C21" s="51">
        <f>+EMDEECRUZ!C21+'TOTAL SETAR SIN'!C21+'TOTAL ENDE DELBENI SIN'!C21+' TOTAL SEPSA SIN '!C21+'TOTAL DELAPAZ'!C21+'ENDE DEORURO'!C21+ELFEC!C21+CESSA!C21+'ENDE - Uyuni'!C21+'ENDE - Camargo'!C23+' TOTAL CRE SIN'!C21</f>
        <v>167156.61845000024</v>
      </c>
      <c r="D21" s="51">
        <f>+EMDEECRUZ!D21+'TOTAL SETAR SIN'!D21+'TOTAL ENDE DELBENI SIN'!D21+' TOTAL SEPSA SIN '!D21+'TOTAL DELAPAZ'!D21+'ENDE DEORURO'!D21+ELFEC!D21+CESSA!D21+'ENDE - Uyuni'!D21+'ENDE - Camargo'!D23+' TOTAL CRE SIN'!D21</f>
        <v>173618.82550000033</v>
      </c>
      <c r="E21" s="51">
        <f>+EMDEECRUZ!E21+'TOTAL SETAR SIN'!E21+'TOTAL ENDE DELBENI SIN'!E21+' TOTAL SEPSA SIN '!E21+'TOTAL DELAPAZ'!E21+'ENDE DEORURO'!E21+ELFEC!E21+CESSA!E21+'ENDE - Uyuni'!E21+'ENDE - Camargo'!E23+' TOTAL CRE SIN'!E21</f>
        <v>171406.83952000033</v>
      </c>
      <c r="F21" s="51">
        <f>+EMDEECRUZ!F21+'TOTAL SETAR SIN'!F21+'TOTAL ENDE DELBENI SIN'!F21+' TOTAL SEPSA SIN '!F21+'TOTAL DELAPAZ'!F21+'ENDE DEORURO'!F21+ELFEC!F21+CESSA!F21+'ENDE - Uyuni'!F21+'ENDE - Camargo'!F23+' TOTAL CRE SIN'!F21</f>
        <v>158841.27417000028</v>
      </c>
      <c r="G21" s="51">
        <f>+EMDEECRUZ!G21+'TOTAL SETAR SIN'!G21+'TOTAL ENDE DELBENI SIN'!G21+' TOTAL SEPSA SIN '!G21+'TOTAL DELAPAZ'!G21+'ENDE DEORURO'!G21+ELFEC!G21+CESSA!G21+'ENDE - Uyuni'!G21+'ENDE - Camargo'!G23+' TOTAL CRE SIN'!G21</f>
        <v>0</v>
      </c>
      <c r="H21" s="51">
        <f>+EMDEECRUZ!H21+'TOTAL SETAR SIN'!H21+'TOTAL ENDE DELBENI SIN'!H21+' TOTAL SEPSA SIN '!H21+'TOTAL DELAPAZ'!H21+'ENDE DEORURO'!H21+ELFEC!H21+CESSA!H21+'ENDE - Uyuni'!H21+'ENDE - Camargo'!H23+' TOTAL CRE SIN'!H21</f>
        <v>0</v>
      </c>
      <c r="I21" s="51">
        <f>+EMDEECRUZ!I21+'TOTAL SETAR SIN'!I21+'TOTAL ENDE DELBENI SIN'!I21+' TOTAL SEPSA SIN '!I21+'TOTAL DELAPAZ'!I21+'ENDE DEORURO'!I21+ELFEC!I21+CESSA!I21+'ENDE - Uyuni'!I21+'ENDE - Camargo'!I23+' TOTAL CRE SIN'!I21</f>
        <v>0</v>
      </c>
      <c r="J21" s="51">
        <f>+EMDEECRUZ!J21+'TOTAL SETAR SIN'!J21+'TOTAL ENDE DELBENI SIN'!J21+' TOTAL SEPSA SIN '!J21+'TOTAL DELAPAZ'!J21+'ENDE DEORURO'!J21+ELFEC!J21+CESSA!J21+'ENDE - Uyuni'!J21+'ENDE - Camargo'!J23+' TOTAL CRE SIN'!J21</f>
        <v>0</v>
      </c>
      <c r="K21" s="51">
        <f>+EMDEECRUZ!K21+'TOTAL SETAR SIN'!K21+'TOTAL ENDE DELBENI SIN'!K21+' TOTAL SEPSA SIN '!K21+'TOTAL DELAPAZ'!K21+'ENDE DEORURO'!K21+ELFEC!K21+CESSA!K21+'ENDE - Uyuni'!K21+'ENDE - Camargo'!K23+' TOTAL CRE SIN'!K21</f>
        <v>0</v>
      </c>
      <c r="L21" s="51">
        <f>+EMDEECRUZ!L21+'TOTAL SETAR SIN'!L21+'TOTAL ENDE DELBENI SIN'!L21+' TOTAL SEPSA SIN '!L21+'TOTAL DELAPAZ'!L21+'ENDE DEORURO'!L21+ELFEC!L21+CESSA!L21+'ENDE - Uyuni'!L21+'ENDE - Camargo'!L23+' TOTAL CRE SIN'!L21</f>
        <v>0</v>
      </c>
      <c r="M21" s="51">
        <f>+EMDEECRUZ!M21+'TOTAL SETAR SIN'!M21+'TOTAL ENDE DELBENI SIN'!M21+' TOTAL SEPSA SIN '!M21+'TOTAL DELAPAZ'!M21+'ENDE DEORURO'!M21+ELFEC!M21+CESSA!M21+'ENDE - Uyuni'!M21+'ENDE - Camargo'!M23+' TOTAL CRE SIN'!M21</f>
        <v>0</v>
      </c>
      <c r="N21" s="51">
        <f>+EMDEECRUZ!N21+'TOTAL SETAR SIN'!N21+'TOTAL ENDE DELBENI SIN'!N21+' TOTAL SEPSA SIN '!N21+'TOTAL DELAPAZ'!N21+'ENDE DEORURO'!N21+ELFEC!N21+CESSA!N21+'ENDE - Uyuni'!N21+'ENDE - Camargo'!N23+' TOTAL CRE SIN'!N21</f>
        <v>0</v>
      </c>
      <c r="O21" s="62">
        <f t="shared" si="6"/>
        <v>671023.55764000118</v>
      </c>
      <c r="P21" s="35"/>
      <c r="Q21" s="35"/>
      <c r="R21" s="83" t="str">
        <f t="shared" ref="R21:T25" si="8">+B21</f>
        <v>General</v>
      </c>
      <c r="S21" s="62">
        <f t="shared" si="8"/>
        <v>167156.61845000024</v>
      </c>
      <c r="T21" s="62">
        <f t="shared" si="8"/>
        <v>173618.82550000033</v>
      </c>
      <c r="U21" s="62">
        <f t="shared" si="7"/>
        <v>171406.83952000033</v>
      </c>
      <c r="V21" s="62">
        <f t="shared" si="7"/>
        <v>158841.27417000028</v>
      </c>
      <c r="W21" s="62">
        <f t="shared" si="7"/>
        <v>0</v>
      </c>
      <c r="X21" s="62">
        <f t="shared" si="7"/>
        <v>0</v>
      </c>
      <c r="Y21" s="62">
        <f t="shared" si="7"/>
        <v>0</v>
      </c>
      <c r="Z21" s="62">
        <f t="shared" si="7"/>
        <v>0</v>
      </c>
      <c r="AA21" s="62">
        <f t="shared" si="7"/>
        <v>0</v>
      </c>
      <c r="AB21" s="62">
        <f t="shared" si="7"/>
        <v>0</v>
      </c>
      <c r="AC21" s="62">
        <f t="shared" si="7"/>
        <v>0</v>
      </c>
      <c r="AD21" s="62">
        <f t="shared" si="7"/>
        <v>0</v>
      </c>
      <c r="AE21" s="62">
        <f t="shared" ref="AE21:AE25" si="9">SUM(S21:AD21)</f>
        <v>671023.55764000118</v>
      </c>
      <c r="AG21" s="95"/>
    </row>
    <row r="22" spans="2:33" x14ac:dyDescent="0.25">
      <c r="B22" s="17" t="s">
        <v>19</v>
      </c>
      <c r="C22" s="51">
        <f>+EMDEECRUZ!C22+'TOTAL SETAR SIN'!C22+'TOTAL ENDE DELBENI SIN'!C22+' TOTAL SEPSA SIN '!C22+'TOTAL DELAPAZ'!C22+'ENDE DEORURO'!C22+ELFEC!C22+CESSA!C22+'ENDE - Uyuni'!C22+'ENDE - Camargo'!C24+' TOTAL CRE SIN'!C22</f>
        <v>182225.10697999998</v>
      </c>
      <c r="D22" s="51">
        <f>+EMDEECRUZ!D22+'TOTAL SETAR SIN'!D22+'TOTAL ENDE DELBENI SIN'!D22+' TOTAL SEPSA SIN '!D22+'TOTAL DELAPAZ'!D22+'ENDE DEORURO'!D22+ELFEC!D22+CESSA!D22+'ENDE - Uyuni'!D22+'ENDE - Camargo'!D24+' TOTAL CRE SIN'!D22</f>
        <v>189148.05906</v>
      </c>
      <c r="E22" s="51">
        <f>+EMDEECRUZ!E22+'TOTAL SETAR SIN'!E22+'TOTAL ENDE DELBENI SIN'!E22+' TOTAL SEPSA SIN '!E22+'TOTAL DELAPAZ'!E22+'ENDE DEORURO'!E22+ELFEC!E22+CESSA!E22+'ENDE - Uyuni'!E22+'ENDE - Camargo'!E24+' TOTAL CRE SIN'!E22</f>
        <v>179941.31728000002</v>
      </c>
      <c r="F22" s="51">
        <f>+EMDEECRUZ!F22+'TOTAL SETAR SIN'!F22+'TOTAL ENDE DELBENI SIN'!F22+' TOTAL SEPSA SIN '!F22+'TOTAL DELAPAZ'!F22+'ENDE DEORURO'!F22+ELFEC!F22+CESSA!F22+'ENDE - Uyuni'!F22+'ENDE - Camargo'!F24+' TOTAL CRE SIN'!F22</f>
        <v>205035.25237</v>
      </c>
      <c r="G22" s="51">
        <f>+EMDEECRUZ!G22+'TOTAL SETAR SIN'!G22+'TOTAL ENDE DELBENI SIN'!G22+' TOTAL SEPSA SIN '!G22+'TOTAL DELAPAZ'!G22+'ENDE DEORURO'!G22+ELFEC!G22+CESSA!G22+'ENDE - Uyuni'!G22+'ENDE - Camargo'!G24+' TOTAL CRE SIN'!G22</f>
        <v>0</v>
      </c>
      <c r="H22" s="51">
        <f>+EMDEECRUZ!H22+'TOTAL SETAR SIN'!H22+'TOTAL ENDE DELBENI SIN'!H22+' TOTAL SEPSA SIN '!H22+'TOTAL DELAPAZ'!H22+'ENDE DEORURO'!H22+ELFEC!H22+CESSA!H22+'ENDE - Uyuni'!H22+'ENDE - Camargo'!H24+' TOTAL CRE SIN'!H22</f>
        <v>0</v>
      </c>
      <c r="I22" s="51">
        <f>+EMDEECRUZ!I22+'TOTAL SETAR SIN'!I22+'TOTAL ENDE DELBENI SIN'!I22+' TOTAL SEPSA SIN '!I22+'TOTAL DELAPAZ'!I22+'ENDE DEORURO'!I22+ELFEC!I22+CESSA!I22+'ENDE - Uyuni'!I22+'ENDE - Camargo'!I24+' TOTAL CRE SIN'!I22</f>
        <v>0</v>
      </c>
      <c r="J22" s="51">
        <f>+EMDEECRUZ!J22+'TOTAL SETAR SIN'!J22+'TOTAL ENDE DELBENI SIN'!J22+' TOTAL SEPSA SIN '!J22+'TOTAL DELAPAZ'!J22+'ENDE DEORURO'!J22+ELFEC!J22+CESSA!J22+'ENDE - Uyuni'!J22+'ENDE - Camargo'!J24+' TOTAL CRE SIN'!J22</f>
        <v>0</v>
      </c>
      <c r="K22" s="51">
        <f>+EMDEECRUZ!K22+'TOTAL SETAR SIN'!K22+'TOTAL ENDE DELBENI SIN'!K22+' TOTAL SEPSA SIN '!K22+'TOTAL DELAPAZ'!K22+'ENDE DEORURO'!K22+ELFEC!K22+CESSA!K22+'ENDE - Uyuni'!K22+'ENDE - Camargo'!K24+' TOTAL CRE SIN'!K22</f>
        <v>0</v>
      </c>
      <c r="L22" s="51">
        <f>+EMDEECRUZ!L22+'TOTAL SETAR SIN'!L22+'TOTAL ENDE DELBENI SIN'!L22+' TOTAL SEPSA SIN '!L22+'TOTAL DELAPAZ'!L22+'ENDE DEORURO'!L22+ELFEC!L22+CESSA!L22+'ENDE - Uyuni'!L22+'ENDE - Camargo'!L24+' TOTAL CRE SIN'!L22</f>
        <v>0</v>
      </c>
      <c r="M22" s="51">
        <f>+EMDEECRUZ!M22+'TOTAL SETAR SIN'!M22+'TOTAL ENDE DELBENI SIN'!M22+' TOTAL SEPSA SIN '!M22+'TOTAL DELAPAZ'!M22+'ENDE DEORURO'!M22+ELFEC!M22+CESSA!M22+'ENDE - Uyuni'!M22+'ENDE - Camargo'!M24+' TOTAL CRE SIN'!M22</f>
        <v>0</v>
      </c>
      <c r="N22" s="51">
        <f>+EMDEECRUZ!N22+'TOTAL SETAR SIN'!N22+'TOTAL ENDE DELBENI SIN'!N22+' TOTAL SEPSA SIN '!N22+'TOTAL DELAPAZ'!N22+'ENDE DEORURO'!N22+ELFEC!N22+CESSA!N22+'ENDE - Uyuni'!N22+'ENDE - Camargo'!N24+' TOTAL CRE SIN'!N22</f>
        <v>0</v>
      </c>
      <c r="O22" s="62">
        <f t="shared" si="6"/>
        <v>756349.73569</v>
      </c>
      <c r="P22" s="35"/>
      <c r="Q22" s="35"/>
      <c r="R22" s="83" t="str">
        <f t="shared" si="8"/>
        <v>Industrial</v>
      </c>
      <c r="S22" s="62">
        <f t="shared" si="8"/>
        <v>182225.10697999998</v>
      </c>
      <c r="T22" s="62">
        <f t="shared" si="8"/>
        <v>189148.05906</v>
      </c>
      <c r="U22" s="62">
        <f t="shared" si="7"/>
        <v>179941.31728000002</v>
      </c>
      <c r="V22" s="62">
        <f t="shared" si="7"/>
        <v>205035.25237</v>
      </c>
      <c r="W22" s="62">
        <f t="shared" si="7"/>
        <v>0</v>
      </c>
      <c r="X22" s="62">
        <f t="shared" si="7"/>
        <v>0</v>
      </c>
      <c r="Y22" s="62">
        <f t="shared" si="7"/>
        <v>0</v>
      </c>
      <c r="Z22" s="62">
        <f t="shared" si="7"/>
        <v>0</v>
      </c>
      <c r="AA22" s="62">
        <f t="shared" si="7"/>
        <v>0</v>
      </c>
      <c r="AB22" s="62">
        <f t="shared" si="7"/>
        <v>0</v>
      </c>
      <c r="AC22" s="62">
        <f t="shared" si="7"/>
        <v>0</v>
      </c>
      <c r="AD22" s="62">
        <f t="shared" si="7"/>
        <v>0</v>
      </c>
      <c r="AE22" s="62">
        <f t="shared" si="9"/>
        <v>756349.73569</v>
      </c>
      <c r="AG22" s="95"/>
    </row>
    <row r="23" spans="2:33" x14ac:dyDescent="0.25">
      <c r="B23" s="17" t="s">
        <v>20</v>
      </c>
      <c r="C23" s="51">
        <f>+EMDEECRUZ!C23+'TOTAL SETAR SIN'!C23+'TOTAL ENDE DELBENI SIN'!C23+' TOTAL SEPSA SIN '!C23+'TOTAL DELAPAZ'!C23+'ENDE DEORURO'!C23+ELFEC!C23+CESSA!C23+'ENDE - Uyuni'!C23+'ENDE - Camargo'!C25+' TOTAL CRE SIN'!C23</f>
        <v>48205.626999999993</v>
      </c>
      <c r="D23" s="51">
        <f>+EMDEECRUZ!D23+'TOTAL SETAR SIN'!D23+'TOTAL ENDE DELBENI SIN'!D23+' TOTAL SEPSA SIN '!D23+'TOTAL DELAPAZ'!D23+'ENDE DEORURO'!D23+ELFEC!D23+CESSA!D23+'ENDE - Uyuni'!D23+'ENDE - Camargo'!D25+' TOTAL CRE SIN'!D23</f>
        <v>51167.062999999995</v>
      </c>
      <c r="E23" s="51">
        <f>+EMDEECRUZ!E23+'TOTAL SETAR SIN'!E23+'TOTAL ENDE DELBENI SIN'!E23+' TOTAL SEPSA SIN '!E23+'TOTAL DELAPAZ'!E23+'ENDE DEORURO'!E23+ELFEC!E23+CESSA!E23+'ENDE - Uyuni'!E23+'ENDE - Camargo'!E25+' TOTAL CRE SIN'!E23</f>
        <v>44820.625999999989</v>
      </c>
      <c r="F23" s="51">
        <f>+EMDEECRUZ!F23+'TOTAL SETAR SIN'!F23+'TOTAL ENDE DELBENI SIN'!F23+' TOTAL SEPSA SIN '!F23+'TOTAL DELAPAZ'!F23+'ENDE DEORURO'!F23+ELFEC!F23+CESSA!F23+'ENDE - Uyuni'!F23+'ENDE - Camargo'!F25+' TOTAL CRE SIN'!F23</f>
        <v>54554.37000000001</v>
      </c>
      <c r="G23" s="51">
        <f>+EMDEECRUZ!G23+'TOTAL SETAR SIN'!G23+'TOTAL ENDE DELBENI SIN'!G23+' TOTAL SEPSA SIN '!G23+'TOTAL DELAPAZ'!G23+'ENDE DEORURO'!G23+ELFEC!G23+CESSA!G23+'ENDE - Uyuni'!G23+'ENDE - Camargo'!G25+' TOTAL CRE SIN'!G23</f>
        <v>0</v>
      </c>
      <c r="H23" s="51">
        <f>+EMDEECRUZ!H23+'TOTAL SETAR SIN'!H23+'TOTAL ENDE DELBENI SIN'!H23+' TOTAL SEPSA SIN '!H23+'TOTAL DELAPAZ'!H23+'ENDE DEORURO'!H23+ELFEC!H23+CESSA!H23+'ENDE - Uyuni'!H23+'ENDE - Camargo'!H25+' TOTAL CRE SIN'!H23</f>
        <v>0</v>
      </c>
      <c r="I23" s="51">
        <f>+EMDEECRUZ!I23+'TOTAL SETAR SIN'!I23+'TOTAL ENDE DELBENI SIN'!I23+' TOTAL SEPSA SIN '!I23+'TOTAL DELAPAZ'!I23+'ENDE DEORURO'!I23+ELFEC!I23+CESSA!I23+'ENDE - Uyuni'!I23+'ENDE - Camargo'!I25+' TOTAL CRE SIN'!I23</f>
        <v>0</v>
      </c>
      <c r="J23" s="51">
        <f>+EMDEECRUZ!J23+'TOTAL SETAR SIN'!J23+'TOTAL ENDE DELBENI SIN'!J23+' TOTAL SEPSA SIN '!J23+'TOTAL DELAPAZ'!J23+'ENDE DEORURO'!J23+ELFEC!J23+CESSA!J23+'ENDE - Uyuni'!J23+'ENDE - Camargo'!J25+' TOTAL CRE SIN'!J23</f>
        <v>0</v>
      </c>
      <c r="K23" s="51">
        <f>+EMDEECRUZ!K23+'TOTAL SETAR SIN'!K23+'TOTAL ENDE DELBENI SIN'!K23+' TOTAL SEPSA SIN '!K23+'TOTAL DELAPAZ'!K23+'ENDE DEORURO'!K23+ELFEC!K23+CESSA!K23+'ENDE - Uyuni'!K23+'ENDE - Camargo'!K25+' TOTAL CRE SIN'!K23</f>
        <v>0</v>
      </c>
      <c r="L23" s="51">
        <f>+EMDEECRUZ!L23+'TOTAL SETAR SIN'!L23+'TOTAL ENDE DELBENI SIN'!L23+' TOTAL SEPSA SIN '!L23+'TOTAL DELAPAZ'!L23+'ENDE DEORURO'!L23+ELFEC!L23+CESSA!L23+'ENDE - Uyuni'!L23+'ENDE - Camargo'!L25+' TOTAL CRE SIN'!L23</f>
        <v>0</v>
      </c>
      <c r="M23" s="51">
        <f>+EMDEECRUZ!M23+'TOTAL SETAR SIN'!M23+'TOTAL ENDE DELBENI SIN'!M23+' TOTAL SEPSA SIN '!M23+'TOTAL DELAPAZ'!M23+'ENDE DEORURO'!M23+ELFEC!M23+CESSA!M23+'ENDE - Uyuni'!M23+'ENDE - Camargo'!M25+' TOTAL CRE SIN'!M23</f>
        <v>0</v>
      </c>
      <c r="N23" s="51">
        <f>+EMDEECRUZ!N23+'TOTAL SETAR SIN'!N23+'TOTAL ENDE DELBENI SIN'!N23+' TOTAL SEPSA SIN '!N23+'TOTAL DELAPAZ'!N23+'ENDE DEORURO'!N23+ELFEC!N23+CESSA!N23+'ENDE - Uyuni'!N23+'ENDE - Camargo'!N25+' TOTAL CRE SIN'!N23</f>
        <v>0</v>
      </c>
      <c r="O23" s="62">
        <f t="shared" si="6"/>
        <v>198747.68599999999</v>
      </c>
      <c r="P23" s="35"/>
      <c r="Q23" s="35"/>
      <c r="R23" s="83" t="str">
        <f t="shared" si="8"/>
        <v>Mineria</v>
      </c>
      <c r="S23" s="62">
        <f t="shared" si="8"/>
        <v>48205.626999999993</v>
      </c>
      <c r="T23" s="62">
        <f t="shared" si="8"/>
        <v>51167.062999999995</v>
      </c>
      <c r="U23" s="62">
        <f t="shared" si="7"/>
        <v>44820.625999999989</v>
      </c>
      <c r="V23" s="62">
        <f t="shared" si="7"/>
        <v>54554.37000000001</v>
      </c>
      <c r="W23" s="62">
        <f t="shared" si="7"/>
        <v>0</v>
      </c>
      <c r="X23" s="62">
        <f t="shared" si="7"/>
        <v>0</v>
      </c>
      <c r="Y23" s="62">
        <f t="shared" si="7"/>
        <v>0</v>
      </c>
      <c r="Z23" s="62">
        <f t="shared" si="7"/>
        <v>0</v>
      </c>
      <c r="AA23" s="62">
        <f t="shared" si="7"/>
        <v>0</v>
      </c>
      <c r="AB23" s="62">
        <f t="shared" si="7"/>
        <v>0</v>
      </c>
      <c r="AC23" s="62">
        <f t="shared" si="7"/>
        <v>0</v>
      </c>
      <c r="AD23" s="62">
        <f t="shared" si="7"/>
        <v>0</v>
      </c>
      <c r="AE23" s="62">
        <f t="shared" si="9"/>
        <v>198747.68599999999</v>
      </c>
      <c r="AG23" s="95"/>
    </row>
    <row r="24" spans="2:33" x14ac:dyDescent="0.25">
      <c r="B24" s="17" t="s">
        <v>121</v>
      </c>
      <c r="C24" s="51">
        <f>+EMDEECRUZ!C24+'TOTAL SETAR SIN'!C24+'TOTAL ENDE DELBENI SIN'!C24+' TOTAL SEPSA SIN '!C24+'TOTAL DELAPAZ'!C24+'ENDE DEORURO'!C24+ELFEC!C24+CESSA!C24+'ENDE - Uyuni'!C24+'ENDE - Camargo'!C26+' TOTAL CRE SIN'!C24</f>
        <v>38827.647000000004</v>
      </c>
      <c r="D24" s="51">
        <f>+EMDEECRUZ!D24+'TOTAL SETAR SIN'!D24+'TOTAL ENDE DELBENI SIN'!D24+' TOTAL SEPSA SIN '!D24+'TOTAL DELAPAZ'!D24+'ENDE DEORURO'!D24+ELFEC!D24+CESSA!D24+'ENDE - Uyuni'!D24+'ENDE - Camargo'!D26+' TOTAL CRE SIN'!D24</f>
        <v>38289.486999999994</v>
      </c>
      <c r="E24" s="51">
        <f>+EMDEECRUZ!E24+'TOTAL SETAR SIN'!E24+'TOTAL ENDE DELBENI SIN'!E24+' TOTAL SEPSA SIN '!E24+'TOTAL DELAPAZ'!E24+'ENDE DEORURO'!E24+ELFEC!E24+CESSA!E24+'ENDE - Uyuni'!E24+'ENDE - Camargo'!E26+' TOTAL CRE SIN'!E24</f>
        <v>41171.939999999995</v>
      </c>
      <c r="F24" s="51">
        <f>+EMDEECRUZ!F24+'TOTAL SETAR SIN'!F24+'TOTAL ENDE DELBENI SIN'!F24+' TOTAL SEPSA SIN '!F24+'TOTAL DELAPAZ'!F24+'ENDE DEORURO'!F24+ELFEC!F24+CESSA!F24+'ENDE - Uyuni'!F24+'ENDE - Camargo'!F26+' TOTAL CRE SIN'!F24</f>
        <v>42917.174000000006</v>
      </c>
      <c r="G24" s="51">
        <f>+EMDEECRUZ!G24+'TOTAL SETAR SIN'!G24+'TOTAL ENDE DELBENI SIN'!G24+' TOTAL SEPSA SIN '!G24+'TOTAL DELAPAZ'!G24+'ENDE DEORURO'!G24+ELFEC!G24+CESSA!G24+'ENDE - Uyuni'!G24+'ENDE - Camargo'!G26+' TOTAL CRE SIN'!G24</f>
        <v>0</v>
      </c>
      <c r="H24" s="51">
        <f>+EMDEECRUZ!H24+'TOTAL SETAR SIN'!H24+'TOTAL ENDE DELBENI SIN'!H24+' TOTAL SEPSA SIN '!H24+'TOTAL DELAPAZ'!H24+'ENDE DEORURO'!H24+ELFEC!H24+CESSA!H24+'ENDE - Uyuni'!H24+'ENDE - Camargo'!H26+' TOTAL CRE SIN'!H24</f>
        <v>0</v>
      </c>
      <c r="I24" s="51">
        <f>+EMDEECRUZ!I24+'TOTAL SETAR SIN'!I24+'TOTAL ENDE DELBENI SIN'!I24+' TOTAL SEPSA SIN '!I24+'TOTAL DELAPAZ'!I24+'ENDE DEORURO'!I24+ELFEC!I24+CESSA!I24+'ENDE - Uyuni'!I24+'ENDE - Camargo'!I26+' TOTAL CRE SIN'!I24</f>
        <v>0</v>
      </c>
      <c r="J24" s="51">
        <f>+EMDEECRUZ!J24+'TOTAL SETAR SIN'!J24+'TOTAL ENDE DELBENI SIN'!J24+' TOTAL SEPSA SIN '!J24+'TOTAL DELAPAZ'!J24+'ENDE DEORURO'!J24+ELFEC!J24+CESSA!J24+'ENDE - Uyuni'!J24+'ENDE - Camargo'!J26+' TOTAL CRE SIN'!J24</f>
        <v>0</v>
      </c>
      <c r="K24" s="51">
        <f>+EMDEECRUZ!K24+'TOTAL SETAR SIN'!K24+'TOTAL ENDE DELBENI SIN'!K24+' TOTAL SEPSA SIN '!K24+'TOTAL DELAPAZ'!K24+'ENDE DEORURO'!K24+ELFEC!K24+CESSA!K24+'ENDE - Uyuni'!K24+'ENDE - Camargo'!K26+' TOTAL CRE SIN'!K24</f>
        <v>0</v>
      </c>
      <c r="L24" s="51">
        <f>+EMDEECRUZ!L24+'TOTAL SETAR SIN'!L24+'TOTAL ENDE DELBENI SIN'!L24+' TOTAL SEPSA SIN '!L24+'TOTAL DELAPAZ'!L24+'ENDE DEORURO'!L24+ELFEC!L24+CESSA!L24+'ENDE - Uyuni'!L24+'ENDE - Camargo'!L26+' TOTAL CRE SIN'!L24</f>
        <v>0</v>
      </c>
      <c r="M24" s="51">
        <f>+EMDEECRUZ!M24+'TOTAL SETAR SIN'!M24+'TOTAL ENDE DELBENI SIN'!M24+' TOTAL SEPSA SIN '!M24+'TOTAL DELAPAZ'!M24+'ENDE DEORURO'!M24+ELFEC!M24+CESSA!M24+'ENDE - Uyuni'!M24+'ENDE - Camargo'!M26+' TOTAL CRE SIN'!M24</f>
        <v>0</v>
      </c>
      <c r="N24" s="51">
        <f>+EMDEECRUZ!N24+'TOTAL SETAR SIN'!N24+'TOTAL ENDE DELBENI SIN'!N24+' TOTAL SEPSA SIN '!N24+'TOTAL DELAPAZ'!N24+'ENDE DEORURO'!N24+ELFEC!N24+CESSA!N24+'ENDE - Uyuni'!N24+'ENDE - Camargo'!N26+' TOTAL CRE SIN'!N24</f>
        <v>0</v>
      </c>
      <c r="O24" s="62">
        <f t="shared" si="6"/>
        <v>161206.24799999999</v>
      </c>
      <c r="P24" s="35"/>
      <c r="Q24" s="35"/>
      <c r="R24" s="83" t="str">
        <f t="shared" si="8"/>
        <v>A.Público</v>
      </c>
      <c r="S24" s="62">
        <f t="shared" si="8"/>
        <v>38827.647000000004</v>
      </c>
      <c r="T24" s="62">
        <f t="shared" si="8"/>
        <v>38289.486999999994</v>
      </c>
      <c r="U24" s="62">
        <f t="shared" si="7"/>
        <v>41171.939999999995</v>
      </c>
      <c r="V24" s="62">
        <f t="shared" si="7"/>
        <v>42917.174000000006</v>
      </c>
      <c r="W24" s="62">
        <f t="shared" si="7"/>
        <v>0</v>
      </c>
      <c r="X24" s="62">
        <f t="shared" si="7"/>
        <v>0</v>
      </c>
      <c r="Y24" s="62">
        <f t="shared" si="7"/>
        <v>0</v>
      </c>
      <c r="Z24" s="62">
        <f t="shared" si="7"/>
        <v>0</v>
      </c>
      <c r="AA24" s="62">
        <f t="shared" si="7"/>
        <v>0</v>
      </c>
      <c r="AB24" s="62">
        <f t="shared" si="7"/>
        <v>0</v>
      </c>
      <c r="AC24" s="62">
        <f t="shared" si="7"/>
        <v>0</v>
      </c>
      <c r="AD24" s="62">
        <f t="shared" si="7"/>
        <v>0</v>
      </c>
      <c r="AE24" s="62">
        <f t="shared" si="9"/>
        <v>161206.24799999999</v>
      </c>
      <c r="AG24" s="95"/>
    </row>
    <row r="25" spans="2:33" x14ac:dyDescent="0.25">
      <c r="B25" s="17" t="s">
        <v>22</v>
      </c>
      <c r="C25" s="51">
        <f>+EMDEECRUZ!C25+'TOTAL SETAR SIN'!C25+'TOTAL ENDE DELBENI SIN'!C25+' TOTAL SEPSA SIN '!C25+'TOTAL DELAPAZ'!C25+'ENDE DEORURO'!C25+ELFEC!C25+CESSA!C25+'ENDE - Uyuni'!C25+'ENDE - Camargo'!C27+' TOTAL CRE SIN'!C25</f>
        <v>25958.370930000001</v>
      </c>
      <c r="D25" s="51">
        <f>+EMDEECRUZ!D25+'TOTAL SETAR SIN'!D25+'TOTAL ENDE DELBENI SIN'!D25+' TOTAL SEPSA SIN '!D25+'TOTAL DELAPAZ'!D25+'ENDE DEORURO'!D25+ELFEC!D25+CESSA!D25+'ENDE - Uyuni'!D25+'ENDE - Camargo'!D27+' TOTAL CRE SIN'!D25</f>
        <v>23583.659469999999</v>
      </c>
      <c r="E25" s="51">
        <f>+EMDEECRUZ!E25+'TOTAL SETAR SIN'!E25+'TOTAL ENDE DELBENI SIN'!E25+' TOTAL SEPSA SIN '!E25+'TOTAL DELAPAZ'!E25+'ENDE DEORURO'!E25+ELFEC!E25+CESSA!E25+'ENDE - Uyuni'!E25+'ENDE - Camargo'!E27+' TOTAL CRE SIN'!E25</f>
        <v>22768.023930000003</v>
      </c>
      <c r="F25" s="51">
        <f>+EMDEECRUZ!F25+'TOTAL SETAR SIN'!F25+'TOTAL ENDE DELBENI SIN'!F25+' TOTAL SEPSA SIN '!F25+'TOTAL DELAPAZ'!F25+'ENDE DEORURO'!F25+ELFEC!F25+CESSA!F25+'ENDE - Uyuni'!F25+'ENDE - Camargo'!F27+' TOTAL CRE SIN'!F25</f>
        <v>24139.658240000004</v>
      </c>
      <c r="G25" s="51">
        <f>+EMDEECRUZ!G25+'TOTAL SETAR SIN'!G25+'TOTAL ENDE DELBENI SIN'!G25+' TOTAL SEPSA SIN '!G25+'TOTAL DELAPAZ'!G25+'ENDE DEORURO'!G25+ELFEC!G25+CESSA!G25+'ENDE - Uyuni'!G25+'ENDE - Camargo'!G27+' TOTAL CRE SIN'!G25</f>
        <v>0</v>
      </c>
      <c r="H25" s="51">
        <f>+EMDEECRUZ!H25+'TOTAL SETAR SIN'!H25+'TOTAL ENDE DELBENI SIN'!H25+' TOTAL SEPSA SIN '!H25+'TOTAL DELAPAZ'!H25+'ENDE DEORURO'!H25+ELFEC!H25+CESSA!H25+'ENDE - Uyuni'!H25+'ENDE - Camargo'!H27+' TOTAL CRE SIN'!H25</f>
        <v>0</v>
      </c>
      <c r="I25" s="51">
        <f>+EMDEECRUZ!I25+'TOTAL SETAR SIN'!I25+'TOTAL ENDE DELBENI SIN'!I25+' TOTAL SEPSA SIN '!I25+'TOTAL DELAPAZ'!I25+'ENDE DEORURO'!I25+ELFEC!I25+CESSA!I25+'ENDE - Uyuni'!I25+'ENDE - Camargo'!I27+' TOTAL CRE SIN'!I25</f>
        <v>0</v>
      </c>
      <c r="J25" s="51">
        <f>+EMDEECRUZ!J25+'TOTAL SETAR SIN'!J25+'TOTAL ENDE DELBENI SIN'!J25+' TOTAL SEPSA SIN '!J25+'TOTAL DELAPAZ'!J25+'ENDE DEORURO'!J25+ELFEC!J25+CESSA!J25+'ENDE - Uyuni'!J25+'ENDE - Camargo'!J27+' TOTAL CRE SIN'!J25</f>
        <v>0</v>
      </c>
      <c r="K25" s="51">
        <f>+EMDEECRUZ!K25+'TOTAL SETAR SIN'!K25+'TOTAL ENDE DELBENI SIN'!K25+' TOTAL SEPSA SIN '!K25+'TOTAL DELAPAZ'!K25+'ENDE DEORURO'!K25+ELFEC!K25+CESSA!K25+'ENDE - Uyuni'!K25+'ENDE - Camargo'!K27+' TOTAL CRE SIN'!K25</f>
        <v>0</v>
      </c>
      <c r="L25" s="51">
        <f>+EMDEECRUZ!L25+'TOTAL SETAR SIN'!L25+'TOTAL ENDE DELBENI SIN'!L25+' TOTAL SEPSA SIN '!L25+'TOTAL DELAPAZ'!L25+'ENDE DEORURO'!L25+ELFEC!L25+CESSA!L25+'ENDE - Uyuni'!L25+'ENDE - Camargo'!L27+' TOTAL CRE SIN'!L25</f>
        <v>0</v>
      </c>
      <c r="M25" s="51">
        <f>+EMDEECRUZ!M25+'TOTAL SETAR SIN'!M25+'TOTAL ENDE DELBENI SIN'!M25+' TOTAL SEPSA SIN '!M25+'TOTAL DELAPAZ'!M25+'ENDE DEORURO'!M25+ELFEC!M25+CESSA!M25+'ENDE - Uyuni'!M25+'ENDE - Camargo'!M27+' TOTAL CRE SIN'!M25</f>
        <v>0</v>
      </c>
      <c r="N25" s="51">
        <f>+EMDEECRUZ!N25+'TOTAL SETAR SIN'!N25+'TOTAL ENDE DELBENI SIN'!N25+' TOTAL SEPSA SIN '!N25+'TOTAL DELAPAZ'!N25+'ENDE DEORURO'!N25+ELFEC!N25+CESSA!N25+'ENDE - Uyuni'!N25+'ENDE - Camargo'!N27+' TOTAL CRE SIN'!N25</f>
        <v>0</v>
      </c>
      <c r="O25" s="62">
        <f t="shared" si="6"/>
        <v>96449.712570000018</v>
      </c>
      <c r="P25" s="35"/>
      <c r="Q25" s="35"/>
      <c r="R25" s="83" t="str">
        <f t="shared" si="8"/>
        <v>Otros</v>
      </c>
      <c r="S25" s="62">
        <f t="shared" si="8"/>
        <v>25958.370930000001</v>
      </c>
      <c r="T25" s="62">
        <f t="shared" si="8"/>
        <v>23583.659469999999</v>
      </c>
      <c r="U25" s="62">
        <f t="shared" si="7"/>
        <v>22768.023930000003</v>
      </c>
      <c r="V25" s="62">
        <f t="shared" si="7"/>
        <v>24139.658240000004</v>
      </c>
      <c r="W25" s="62">
        <f t="shared" si="7"/>
        <v>0</v>
      </c>
      <c r="X25" s="62">
        <f t="shared" si="7"/>
        <v>0</v>
      </c>
      <c r="Y25" s="62">
        <f t="shared" si="7"/>
        <v>0</v>
      </c>
      <c r="Z25" s="62">
        <f t="shared" si="7"/>
        <v>0</v>
      </c>
      <c r="AA25" s="62">
        <f t="shared" si="7"/>
        <v>0</v>
      </c>
      <c r="AB25" s="62">
        <f t="shared" si="7"/>
        <v>0</v>
      </c>
      <c r="AC25" s="62">
        <f t="shared" si="7"/>
        <v>0</v>
      </c>
      <c r="AD25" s="62">
        <f t="shared" si="7"/>
        <v>0</v>
      </c>
      <c r="AE25" s="62">
        <f t="shared" si="9"/>
        <v>96449.712570000018</v>
      </c>
      <c r="AG25" s="95"/>
    </row>
    <row r="26" spans="2:33" x14ac:dyDescent="0.25">
      <c r="B26" s="7" t="s">
        <v>14</v>
      </c>
      <c r="C26" s="46">
        <f t="shared" ref="C26:N26" si="10">SUM(C20:C25)</f>
        <v>794649.76932000637</v>
      </c>
      <c r="D26" s="46">
        <f t="shared" si="10"/>
        <v>816214.0827400065</v>
      </c>
      <c r="E26" s="46">
        <f t="shared" si="10"/>
        <v>787945.82241000736</v>
      </c>
      <c r="F26" s="46">
        <f t="shared" si="10"/>
        <v>772972.89388000686</v>
      </c>
      <c r="G26" s="46">
        <f t="shared" si="10"/>
        <v>0</v>
      </c>
      <c r="H26" s="46">
        <f t="shared" si="10"/>
        <v>0</v>
      </c>
      <c r="I26" s="46">
        <f t="shared" si="10"/>
        <v>0</v>
      </c>
      <c r="J26" s="46">
        <f t="shared" si="10"/>
        <v>0</v>
      </c>
      <c r="K26" s="46">
        <f t="shared" si="10"/>
        <v>0</v>
      </c>
      <c r="L26" s="46">
        <f t="shared" si="10"/>
        <v>0</v>
      </c>
      <c r="M26" s="46">
        <f t="shared" si="10"/>
        <v>0</v>
      </c>
      <c r="N26" s="46">
        <f t="shared" si="10"/>
        <v>0</v>
      </c>
      <c r="O26" s="38">
        <f t="shared" si="6"/>
        <v>3171782.5683500273</v>
      </c>
      <c r="P26" s="35"/>
      <c r="Q26" s="35"/>
      <c r="R26" s="7" t="s">
        <v>14</v>
      </c>
      <c r="S26" s="46">
        <f t="shared" ref="S26:AD26" si="11">SUM(S20:S25)</f>
        <v>794649.76932000637</v>
      </c>
      <c r="T26" s="46">
        <f t="shared" si="11"/>
        <v>816214.0827400065</v>
      </c>
      <c r="U26" s="46">
        <f t="shared" si="11"/>
        <v>787945.82241000736</v>
      </c>
      <c r="V26" s="46">
        <f t="shared" si="11"/>
        <v>772972.89388000686</v>
      </c>
      <c r="W26" s="46">
        <f t="shared" si="11"/>
        <v>0</v>
      </c>
      <c r="X26" s="46">
        <f t="shared" si="11"/>
        <v>0</v>
      </c>
      <c r="Y26" s="46">
        <f t="shared" si="11"/>
        <v>0</v>
      </c>
      <c r="Z26" s="46">
        <f t="shared" si="11"/>
        <v>0</v>
      </c>
      <c r="AA26" s="46">
        <f t="shared" si="11"/>
        <v>0</v>
      </c>
      <c r="AB26" s="46">
        <f t="shared" si="11"/>
        <v>0</v>
      </c>
      <c r="AC26" s="46">
        <f t="shared" si="11"/>
        <v>0</v>
      </c>
      <c r="AD26" s="46">
        <f t="shared" si="11"/>
        <v>0</v>
      </c>
      <c r="AE26" s="38">
        <f>SUM(S26:AD26)</f>
        <v>3171782.5683500273</v>
      </c>
      <c r="AG26" s="95"/>
    </row>
    <row r="27" spans="2:33" x14ac:dyDescent="0.25"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5"/>
      <c r="Q27" s="35"/>
      <c r="R27" s="10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2:33" x14ac:dyDescent="0.25">
      <c r="B28" s="2" t="s">
        <v>25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Q28" s="35"/>
      <c r="R28" s="18" t="s">
        <v>25</v>
      </c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2:33" x14ac:dyDescent="0.25">
      <c r="C29" s="35"/>
      <c r="D29" s="32"/>
      <c r="E29" s="35"/>
      <c r="F29" s="35"/>
      <c r="G29" s="35"/>
      <c r="H29" s="28"/>
      <c r="I29" s="35"/>
      <c r="J29" s="35"/>
      <c r="K29" s="35"/>
      <c r="L29" s="35"/>
      <c r="M29" s="35"/>
      <c r="N29" s="35"/>
      <c r="O29" s="35"/>
      <c r="Q29" s="35"/>
      <c r="R29" s="1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2:33" x14ac:dyDescent="0.25">
      <c r="B30" s="3" t="s">
        <v>26</v>
      </c>
      <c r="C30" s="3" t="s">
        <v>2</v>
      </c>
      <c r="D30" s="3" t="s">
        <v>3</v>
      </c>
      <c r="E30" s="3" t="s">
        <v>4</v>
      </c>
      <c r="F30" s="42" t="s">
        <v>5</v>
      </c>
      <c r="G30" s="42" t="s">
        <v>6</v>
      </c>
      <c r="H30" s="42" t="s">
        <v>7</v>
      </c>
      <c r="I30" s="42" t="s">
        <v>8</v>
      </c>
      <c r="J30" s="42" t="s">
        <v>9</v>
      </c>
      <c r="K30" s="42" t="s">
        <v>10</v>
      </c>
      <c r="L30" s="42" t="s">
        <v>11</v>
      </c>
      <c r="M30" s="42" t="s">
        <v>12</v>
      </c>
      <c r="N30" s="42" t="s">
        <v>13</v>
      </c>
      <c r="O30" s="42" t="s">
        <v>14</v>
      </c>
      <c r="Q30" s="35"/>
      <c r="R30" s="3" t="s">
        <v>26</v>
      </c>
      <c r="S30" s="3" t="s">
        <v>2</v>
      </c>
      <c r="T30" s="3" t="s">
        <v>3</v>
      </c>
      <c r="U30" s="3" t="s">
        <v>4</v>
      </c>
      <c r="V30" s="3" t="s">
        <v>5</v>
      </c>
      <c r="W30" s="3" t="s">
        <v>6</v>
      </c>
      <c r="X30" s="3" t="s">
        <v>7</v>
      </c>
      <c r="Y30" s="3" t="s">
        <v>8</v>
      </c>
      <c r="Z30" s="3" t="s">
        <v>9</v>
      </c>
      <c r="AA30" s="3" t="s">
        <v>10</v>
      </c>
      <c r="AB30" s="42" t="s">
        <v>11</v>
      </c>
      <c r="AC30" s="42" t="s">
        <v>12</v>
      </c>
      <c r="AD30" s="42" t="s">
        <v>13</v>
      </c>
      <c r="AE30" s="3" t="s">
        <v>24</v>
      </c>
    </row>
    <row r="31" spans="2:33" x14ac:dyDescent="0.25">
      <c r="B31" s="17" t="s">
        <v>17</v>
      </c>
      <c r="C31" s="51">
        <f>+EMDEECRUZ!C31+'TOTAL SETAR SIN'!C32+'TOTAL ENDE DELBENI SIN'!C31+' TOTAL SEPSA SIN '!C32+'TOTAL DELAPAZ'!C31+'ENDE DEORURO'!C31+ELFEC!C31+CESSA!C31+'ENDE - Uyuni'!C32+'ENDE - Camargo'!C34+' TOTAL CRE SIN'!C32</f>
        <v>311042.81720398774</v>
      </c>
      <c r="D31" s="51">
        <f>+EMDEECRUZ!D31+'TOTAL SETAR SIN'!D32+'TOTAL ENDE DELBENI SIN'!D31+' TOTAL SEPSA SIN '!D32+'TOTAL DELAPAZ'!D31+'ENDE DEORURO'!D31+ELFEC!D31+CESSA!D31+'ENDE - Uyuni'!D32+'ENDE - Camargo'!D34+' TOTAL CRE SIN'!D32</f>
        <v>321410.18258299999</v>
      </c>
      <c r="E31" s="51">
        <f>+EMDEECRUZ!E31+'TOTAL SETAR SIN'!E32+'TOTAL ENDE DELBENI SIN'!E31+' TOTAL SEPSA SIN '!E32+'TOTAL DELAPAZ'!E31+'ENDE DEORURO'!E31+ELFEC!E31+CESSA!E31+'ENDE - Uyuni'!E32+'ENDE - Camargo'!E34+' TOTAL CRE SIN'!E32</f>
        <v>310328.61111543933</v>
      </c>
      <c r="F31" s="51">
        <f>+EMDEECRUZ!F31+'TOTAL SETAR SIN'!F32+'TOTAL ENDE DELBENI SIN'!F31+' TOTAL SEPSA SIN '!F32+'TOTAL DELAPAZ'!F31+'ENDE DEORURO'!F31+ELFEC!F31+CESSA!F31+'ENDE - Uyuni'!F32+'ENDE - Camargo'!F34+' TOTAL CRE SIN'!F32</f>
        <v>272350.33346714749</v>
      </c>
      <c r="G31" s="51">
        <f>+EMDEECRUZ!G31+'TOTAL SETAR SIN'!G32+'TOTAL ENDE DELBENI SIN'!G31+' TOTAL SEPSA SIN '!G32+'TOTAL DELAPAZ'!G31+'ENDE DEORURO'!G31+ELFEC!G31+CESSA!G31+'ENDE - Uyuni'!G32+'ENDE - Camargo'!G34+' TOTAL CRE SIN'!G32</f>
        <v>0</v>
      </c>
      <c r="H31" s="51">
        <f>+EMDEECRUZ!H31+'TOTAL SETAR SIN'!H32+'TOTAL ENDE DELBENI SIN'!H31+' TOTAL SEPSA SIN '!H32+'TOTAL DELAPAZ'!H31+'ENDE DEORURO'!H31+ELFEC!H31+CESSA!H31+'ENDE - Uyuni'!H32+'ENDE - Camargo'!H34+' TOTAL CRE SIN'!H32</f>
        <v>0</v>
      </c>
      <c r="I31" s="51">
        <f>+EMDEECRUZ!I31+'TOTAL SETAR SIN'!I32+'TOTAL ENDE DELBENI SIN'!I31+' TOTAL SEPSA SIN '!I32+'TOTAL DELAPAZ'!I31+'ENDE DEORURO'!I31+ELFEC!I31+CESSA!I31+'ENDE - Uyuni'!I32+'ENDE - Camargo'!I34+' TOTAL CRE SIN'!I32</f>
        <v>0</v>
      </c>
      <c r="J31" s="51">
        <f>+EMDEECRUZ!J31+'TOTAL SETAR SIN'!J32+'TOTAL ENDE DELBENI SIN'!J31+' TOTAL SEPSA SIN '!J32+'TOTAL DELAPAZ'!J31+'ENDE DEORURO'!J31+ELFEC!J31+CESSA!J31+'ENDE - Uyuni'!J32+'ENDE - Camargo'!J34+' TOTAL CRE SIN'!J32</f>
        <v>0</v>
      </c>
      <c r="K31" s="51">
        <f>+EMDEECRUZ!K31+'TOTAL SETAR SIN'!K32+'TOTAL ENDE DELBENI SIN'!K31+' TOTAL SEPSA SIN '!K32+'TOTAL DELAPAZ'!K31+'ENDE DEORURO'!K31+ELFEC!K31+CESSA!K31+'ENDE - Uyuni'!K32+'ENDE - Camargo'!K34+' TOTAL CRE SIN'!K32</f>
        <v>0</v>
      </c>
      <c r="L31" s="51">
        <f>+EMDEECRUZ!L31+'TOTAL SETAR SIN'!L32+'TOTAL ENDE DELBENI SIN'!L31+' TOTAL SEPSA SIN '!L32+'TOTAL DELAPAZ'!L31+'ENDE DEORURO'!L31+ELFEC!L31+CESSA!L31+'ENDE - Uyuni'!L32+'ENDE - Camargo'!L34+' TOTAL CRE SIN'!L32</f>
        <v>0</v>
      </c>
      <c r="M31" s="51">
        <f>+EMDEECRUZ!M31+'TOTAL SETAR SIN'!M32+'TOTAL ENDE DELBENI SIN'!M31+' TOTAL SEPSA SIN '!M32+'TOTAL DELAPAZ'!M31+'ENDE DEORURO'!M31+ELFEC!M31+CESSA!M31+'ENDE - Uyuni'!M32+'ENDE - Camargo'!M34+' TOTAL CRE SIN'!M32</f>
        <v>0</v>
      </c>
      <c r="N31" s="51">
        <f>+EMDEECRUZ!N31+'TOTAL SETAR SIN'!N32+'TOTAL ENDE DELBENI SIN'!N31+' TOTAL SEPSA SIN '!N32+'TOTAL DELAPAZ'!N31+'ENDE DEORURO'!N31+ELFEC!N31+CESSA!N31+'ENDE - Uyuni'!N32+'ENDE - Camargo'!N34+' TOTAL CRE SIN'!N32</f>
        <v>0</v>
      </c>
      <c r="O31" s="62">
        <f>SUM(C31:N31)</f>
        <v>1215131.9443695745</v>
      </c>
      <c r="P31" s="39"/>
      <c r="Q31" s="35"/>
      <c r="R31" s="83" t="str">
        <f>+B31</f>
        <v>Residencial</v>
      </c>
      <c r="S31" s="62">
        <f>+C31*0.87</f>
        <v>270607.25096746936</v>
      </c>
      <c r="T31" s="62">
        <f t="shared" ref="T31:AD36" si="12">+D31*0.87</f>
        <v>279626.85884721001</v>
      </c>
      <c r="U31" s="62">
        <f t="shared" si="12"/>
        <v>269985.89167043223</v>
      </c>
      <c r="V31" s="62">
        <f t="shared" si="12"/>
        <v>236944.7901164183</v>
      </c>
      <c r="W31" s="62">
        <f t="shared" si="12"/>
        <v>0</v>
      </c>
      <c r="X31" s="62">
        <f t="shared" si="12"/>
        <v>0</v>
      </c>
      <c r="Y31" s="62">
        <f t="shared" si="12"/>
        <v>0</v>
      </c>
      <c r="Z31" s="62">
        <f t="shared" si="12"/>
        <v>0</v>
      </c>
      <c r="AA31" s="62">
        <f t="shared" si="12"/>
        <v>0</v>
      </c>
      <c r="AB31" s="62">
        <f t="shared" si="12"/>
        <v>0</v>
      </c>
      <c r="AC31" s="62">
        <f t="shared" si="12"/>
        <v>0</v>
      </c>
      <c r="AD31" s="62">
        <f t="shared" si="12"/>
        <v>0</v>
      </c>
      <c r="AE31" s="62">
        <f t="shared" ref="AE31:AE36" si="13">SUM(S31:AD31)</f>
        <v>1057164.79160153</v>
      </c>
      <c r="AG31" s="95"/>
    </row>
    <row r="32" spans="2:33" x14ac:dyDescent="0.25">
      <c r="B32" s="17" t="s">
        <v>18</v>
      </c>
      <c r="C32" s="51">
        <f>+EMDEECRUZ!C32+'TOTAL SETAR SIN'!C33+'TOTAL ENDE DELBENI SIN'!C32+' TOTAL SEPSA SIN '!C33+'TOTAL DELAPAZ'!C32+'ENDE DEORURO'!C32+ELFEC!C32+CESSA!C32+'ENDE - Uyuni'!C33+'ENDE - Camargo'!C35+' TOTAL CRE SIN'!C33</f>
        <v>208448.01870804667</v>
      </c>
      <c r="D32" s="51">
        <f>+EMDEECRUZ!D32+'TOTAL SETAR SIN'!D33+'TOTAL ENDE DELBENI SIN'!D32+' TOTAL SEPSA SIN '!D33+'TOTAL DELAPAZ'!D32+'ENDE DEORURO'!D32+ELFEC!D32+CESSA!D32+'ENDE - Uyuni'!D33+'ENDE - Camargo'!D35+' TOTAL CRE SIN'!D33</f>
        <v>217501.57577931078</v>
      </c>
      <c r="E32" s="51">
        <f>+EMDEECRUZ!E32+'TOTAL SETAR SIN'!E33+'TOTAL ENDE DELBENI SIN'!E32+' TOTAL SEPSA SIN '!E33+'TOTAL DELAPAZ'!E32+'ENDE DEORURO'!E32+ELFEC!E32+CESSA!E32+'ENDE - Uyuni'!E33+'ENDE - Camargo'!E35+' TOTAL CRE SIN'!E33</f>
        <v>215842.57766252849</v>
      </c>
      <c r="F32" s="51">
        <f>+EMDEECRUZ!F32+'TOTAL SETAR SIN'!F33+'TOTAL ENDE DELBENI SIN'!F32+' TOTAL SEPSA SIN '!F33+'TOTAL DELAPAZ'!F32+'ENDE DEORURO'!F32+ELFEC!F32+CESSA!F32+'ENDE - Uyuni'!F33+'ENDE - Camargo'!F35+' TOTAL CRE SIN'!F33</f>
        <v>203821.48017275875</v>
      </c>
      <c r="G32" s="51">
        <f>+EMDEECRUZ!G32+'TOTAL SETAR SIN'!G33+'TOTAL ENDE DELBENI SIN'!G32+' TOTAL SEPSA SIN '!G33+'TOTAL DELAPAZ'!G32+'ENDE DEORURO'!G32+ELFEC!G32+CESSA!G32+'ENDE - Uyuni'!G33+'ENDE - Camargo'!G35+' TOTAL CRE SIN'!G33</f>
        <v>0</v>
      </c>
      <c r="H32" s="51">
        <f>+EMDEECRUZ!H32+'TOTAL SETAR SIN'!H33+'TOTAL ENDE DELBENI SIN'!H32+' TOTAL SEPSA SIN '!H33+'TOTAL DELAPAZ'!H32+'ENDE DEORURO'!H32+ELFEC!H32+CESSA!H32+'ENDE - Uyuni'!H33+'ENDE - Camargo'!H35+' TOTAL CRE SIN'!H33</f>
        <v>0</v>
      </c>
      <c r="I32" s="51">
        <f>+EMDEECRUZ!I32+'TOTAL SETAR SIN'!I33+'TOTAL ENDE DELBENI SIN'!I32+' TOTAL SEPSA SIN '!I33+'TOTAL DELAPAZ'!I32+'ENDE DEORURO'!I32+ELFEC!I32+CESSA!I32+'ENDE - Uyuni'!I33+'ENDE - Camargo'!I35+' TOTAL CRE SIN'!I33</f>
        <v>0</v>
      </c>
      <c r="J32" s="51">
        <f>+EMDEECRUZ!J32+'TOTAL SETAR SIN'!J33+'TOTAL ENDE DELBENI SIN'!J32+' TOTAL SEPSA SIN '!J33+'TOTAL DELAPAZ'!J32+'ENDE DEORURO'!J32+ELFEC!J32+CESSA!J32+'ENDE - Uyuni'!J33+'ENDE - Camargo'!J35+' TOTAL CRE SIN'!J33</f>
        <v>0</v>
      </c>
      <c r="K32" s="51">
        <f>+EMDEECRUZ!K32+'TOTAL SETAR SIN'!K33+'TOTAL ENDE DELBENI SIN'!K32+' TOTAL SEPSA SIN '!K33+'TOTAL DELAPAZ'!K32+'ENDE DEORURO'!K32+ELFEC!K32+CESSA!K32+'ENDE - Uyuni'!K33+'ENDE - Camargo'!K35+' TOTAL CRE SIN'!K33</f>
        <v>0</v>
      </c>
      <c r="L32" s="51">
        <f>+EMDEECRUZ!L32+'TOTAL SETAR SIN'!L33+'TOTAL ENDE DELBENI SIN'!L32+' TOTAL SEPSA SIN '!L33+'TOTAL DELAPAZ'!L32+'ENDE DEORURO'!L32+ELFEC!L32+CESSA!L32+'ENDE - Uyuni'!L33+'ENDE - Camargo'!L35+' TOTAL CRE SIN'!L33</f>
        <v>0</v>
      </c>
      <c r="M32" s="51">
        <f>+EMDEECRUZ!M32+'TOTAL SETAR SIN'!M33+'TOTAL ENDE DELBENI SIN'!M32+' TOTAL SEPSA SIN '!M33+'TOTAL DELAPAZ'!M32+'ENDE DEORURO'!M32+ELFEC!M32+CESSA!M32+'ENDE - Uyuni'!M33+'ENDE - Camargo'!M35+' TOTAL CRE SIN'!M33</f>
        <v>0</v>
      </c>
      <c r="N32" s="51">
        <f>+EMDEECRUZ!N32+'TOTAL SETAR SIN'!N33+'TOTAL ENDE DELBENI SIN'!N32+' TOTAL SEPSA SIN '!N33+'TOTAL DELAPAZ'!N32+'ENDE DEORURO'!N32+ELFEC!N32+CESSA!N32+'ENDE - Uyuni'!N33+'ENDE - Camargo'!N35+' TOTAL CRE SIN'!N33</f>
        <v>0</v>
      </c>
      <c r="O32" s="62">
        <f t="shared" ref="O32:O35" si="14">SUM(C32:N32)</f>
        <v>845613.6523226446</v>
      </c>
      <c r="P32" s="39"/>
      <c r="Q32" s="35"/>
      <c r="R32" s="83" t="str">
        <f t="shared" ref="R32:R36" si="15">+B32</f>
        <v>General</v>
      </c>
      <c r="S32" s="62">
        <f t="shared" ref="S32:S36" si="16">+C32*0.87</f>
        <v>181349.7762760006</v>
      </c>
      <c r="T32" s="62">
        <f t="shared" si="12"/>
        <v>189226.37092800037</v>
      </c>
      <c r="U32" s="62">
        <f t="shared" si="12"/>
        <v>187783.04256639979</v>
      </c>
      <c r="V32" s="62">
        <f t="shared" si="12"/>
        <v>177324.6877503001</v>
      </c>
      <c r="W32" s="62">
        <f t="shared" si="12"/>
        <v>0</v>
      </c>
      <c r="X32" s="62">
        <f t="shared" si="12"/>
        <v>0</v>
      </c>
      <c r="Y32" s="62">
        <f t="shared" si="12"/>
        <v>0</v>
      </c>
      <c r="Z32" s="62">
        <f t="shared" si="12"/>
        <v>0</v>
      </c>
      <c r="AA32" s="62">
        <f t="shared" si="12"/>
        <v>0</v>
      </c>
      <c r="AB32" s="62">
        <f t="shared" si="12"/>
        <v>0</v>
      </c>
      <c r="AC32" s="62">
        <f t="shared" si="12"/>
        <v>0</v>
      </c>
      <c r="AD32" s="62">
        <f t="shared" si="12"/>
        <v>0</v>
      </c>
      <c r="AE32" s="62">
        <f t="shared" si="13"/>
        <v>735683.87752070092</v>
      </c>
      <c r="AG32" s="95"/>
    </row>
    <row r="33" spans="2:33" x14ac:dyDescent="0.25">
      <c r="B33" s="17" t="s">
        <v>19</v>
      </c>
      <c r="C33" s="51">
        <f>+EMDEECRUZ!C33+'TOTAL SETAR SIN'!C34+'TOTAL ENDE DELBENI SIN'!C33+' TOTAL SEPSA SIN '!C34+'TOTAL DELAPAZ'!C33+'ENDE DEORURO'!C33+ELFEC!C33+CESSA!C33+'ENDE - Uyuni'!C34+'ENDE - Camargo'!C36+' TOTAL CRE SIN'!C34</f>
        <v>126325.20456471265</v>
      </c>
      <c r="D33" s="51">
        <f>+EMDEECRUZ!D33+'TOTAL SETAR SIN'!D34+'TOTAL ENDE DELBENI SIN'!D33+' TOTAL SEPSA SIN '!D34+'TOTAL DELAPAZ'!D33+'ENDE DEORURO'!D33+ELFEC!D33+CESSA!D33+'ENDE - Uyuni'!D34+'ENDE - Camargo'!D36+' TOTAL CRE SIN'!D34</f>
        <v>131376.00926793108</v>
      </c>
      <c r="E33" s="51">
        <f>+EMDEECRUZ!E33+'TOTAL SETAR SIN'!E34+'TOTAL ENDE DELBENI SIN'!E33+' TOTAL SEPSA SIN '!E34+'TOTAL DELAPAZ'!E33+'ENDE DEORURO'!E33+ELFEC!E33+CESSA!E33+'ENDE - Uyuni'!E34+'ENDE - Camargo'!E36+' TOTAL CRE SIN'!E34</f>
        <v>131083.94624241377</v>
      </c>
      <c r="F33" s="51">
        <f>+EMDEECRUZ!F33+'TOTAL SETAR SIN'!F34+'TOTAL ENDE DELBENI SIN'!F33+' TOTAL SEPSA SIN '!F34+'TOTAL DELAPAZ'!F33+'ENDE DEORURO'!F33+ELFEC!F33+CESSA!F33+'ENDE - Uyuni'!F34+'ENDE - Camargo'!F36+' TOTAL CRE SIN'!F34</f>
        <v>141449.94744666666</v>
      </c>
      <c r="G33" s="51">
        <f>+EMDEECRUZ!G33+'TOTAL SETAR SIN'!G34+'TOTAL ENDE DELBENI SIN'!G33+' TOTAL SEPSA SIN '!G34+'TOTAL DELAPAZ'!G33+'ENDE DEORURO'!G33+ELFEC!G33+CESSA!G33+'ENDE - Uyuni'!G34+'ENDE - Camargo'!G36+' TOTAL CRE SIN'!G34</f>
        <v>0</v>
      </c>
      <c r="H33" s="51">
        <f>+EMDEECRUZ!H33+'TOTAL SETAR SIN'!H34+'TOTAL ENDE DELBENI SIN'!H33+' TOTAL SEPSA SIN '!H34+'TOTAL DELAPAZ'!H33+'ENDE DEORURO'!H33+ELFEC!H33+CESSA!H33+'ENDE - Uyuni'!H34+'ENDE - Camargo'!H36+' TOTAL CRE SIN'!H34</f>
        <v>0</v>
      </c>
      <c r="I33" s="51">
        <f>+EMDEECRUZ!I33+'TOTAL SETAR SIN'!I34+'TOTAL ENDE DELBENI SIN'!I33+' TOTAL SEPSA SIN '!I34+'TOTAL DELAPAZ'!I33+'ENDE DEORURO'!I33+ELFEC!I33+CESSA!I33+'ENDE - Uyuni'!I34+'ENDE - Camargo'!I36+' TOTAL CRE SIN'!I34</f>
        <v>0</v>
      </c>
      <c r="J33" s="51">
        <f>+EMDEECRUZ!J33+'TOTAL SETAR SIN'!J34+'TOTAL ENDE DELBENI SIN'!J33+' TOTAL SEPSA SIN '!J34+'TOTAL DELAPAZ'!J33+'ENDE DEORURO'!J33+ELFEC!J33+CESSA!J33+'ENDE - Uyuni'!J34+'ENDE - Camargo'!J36+' TOTAL CRE SIN'!J34</f>
        <v>0</v>
      </c>
      <c r="K33" s="51">
        <f>+EMDEECRUZ!K33+'TOTAL SETAR SIN'!K34+'TOTAL ENDE DELBENI SIN'!K33+' TOTAL SEPSA SIN '!K34+'TOTAL DELAPAZ'!K33+'ENDE DEORURO'!K33+ELFEC!K33+CESSA!K33+'ENDE - Uyuni'!K34+'ENDE - Camargo'!K36+' TOTAL CRE SIN'!K34</f>
        <v>0</v>
      </c>
      <c r="L33" s="51">
        <f>+EMDEECRUZ!L33+'TOTAL SETAR SIN'!L34+'TOTAL ENDE DELBENI SIN'!L33+' TOTAL SEPSA SIN '!L34+'TOTAL DELAPAZ'!L33+'ENDE DEORURO'!L33+ELFEC!L33+CESSA!L33+'ENDE - Uyuni'!L34+'ENDE - Camargo'!L36+' TOTAL CRE SIN'!L34</f>
        <v>0</v>
      </c>
      <c r="M33" s="51">
        <f>+EMDEECRUZ!M33+'TOTAL SETAR SIN'!M34+'TOTAL ENDE DELBENI SIN'!M33+' TOTAL SEPSA SIN '!M34+'TOTAL DELAPAZ'!M33+'ENDE DEORURO'!M33+ELFEC!M33+CESSA!M33+'ENDE - Uyuni'!M34+'ENDE - Camargo'!M36+' TOTAL CRE SIN'!M34</f>
        <v>0</v>
      </c>
      <c r="N33" s="51">
        <f>+EMDEECRUZ!N33+'TOTAL SETAR SIN'!N34+'TOTAL ENDE DELBENI SIN'!N33+' TOTAL SEPSA SIN '!N34+'TOTAL DELAPAZ'!N33+'ENDE DEORURO'!N33+ELFEC!N33+CESSA!N33+'ENDE - Uyuni'!N34+'ENDE - Camargo'!N36+' TOTAL CRE SIN'!N34</f>
        <v>0</v>
      </c>
      <c r="O33" s="62">
        <f t="shared" si="14"/>
        <v>530235.10752172419</v>
      </c>
      <c r="P33" s="39"/>
      <c r="Q33" s="35"/>
      <c r="R33" s="83" t="str">
        <f t="shared" si="15"/>
        <v>Industrial</v>
      </c>
      <c r="S33" s="62">
        <f t="shared" si="16"/>
        <v>109902.9279713</v>
      </c>
      <c r="T33" s="62">
        <f t="shared" si="12"/>
        <v>114297.12806310004</v>
      </c>
      <c r="U33" s="62">
        <f t="shared" si="12"/>
        <v>114043.03323089998</v>
      </c>
      <c r="V33" s="62">
        <f t="shared" si="12"/>
        <v>123061.45427859999</v>
      </c>
      <c r="W33" s="62">
        <f t="shared" si="12"/>
        <v>0</v>
      </c>
      <c r="X33" s="62">
        <f t="shared" si="12"/>
        <v>0</v>
      </c>
      <c r="Y33" s="62">
        <f t="shared" si="12"/>
        <v>0</v>
      </c>
      <c r="Z33" s="62">
        <f t="shared" si="12"/>
        <v>0</v>
      </c>
      <c r="AA33" s="62">
        <f t="shared" si="12"/>
        <v>0</v>
      </c>
      <c r="AB33" s="62">
        <f t="shared" si="12"/>
        <v>0</v>
      </c>
      <c r="AC33" s="62">
        <f t="shared" si="12"/>
        <v>0</v>
      </c>
      <c r="AD33" s="62">
        <f t="shared" si="12"/>
        <v>0</v>
      </c>
      <c r="AE33" s="62">
        <f t="shared" si="13"/>
        <v>461304.54354390001</v>
      </c>
      <c r="AG33" s="95"/>
    </row>
    <row r="34" spans="2:33" x14ac:dyDescent="0.25">
      <c r="B34" s="17" t="s">
        <v>20</v>
      </c>
      <c r="C34" s="51">
        <f>+EMDEECRUZ!C34+'TOTAL SETAR SIN'!C35+'TOTAL ENDE DELBENI SIN'!C34+' TOTAL SEPSA SIN '!C35+'TOTAL DELAPAZ'!C34+'ENDE DEORURO'!C34+ELFEC!C34+CESSA!C34+'ENDE - Uyuni'!C35+'ENDE - Camargo'!C37+' TOTAL CRE SIN'!C35</f>
        <v>36465.641128390809</v>
      </c>
      <c r="D34" s="51">
        <f>+EMDEECRUZ!D34+'TOTAL SETAR SIN'!D35+'TOTAL ENDE DELBENI SIN'!D34+' TOTAL SEPSA SIN '!D35+'TOTAL DELAPAZ'!D34+'ENDE DEORURO'!D34+ELFEC!D34+CESSA!D34+'ENDE - Uyuni'!D35+'ENDE - Camargo'!D37+' TOTAL CRE SIN'!D35</f>
        <v>38451.040132068978</v>
      </c>
      <c r="E34" s="51">
        <f>+EMDEECRUZ!E34+'TOTAL SETAR SIN'!E35+'TOTAL ENDE DELBENI SIN'!E34+' TOTAL SEPSA SIN '!E35+'TOTAL DELAPAZ'!E34+'ENDE DEORURO'!E34+ELFEC!E34+CESSA!E34+'ENDE - Uyuni'!E35+'ENDE - Camargo'!E37+' TOTAL CRE SIN'!E35</f>
        <v>36091.792385632194</v>
      </c>
      <c r="F34" s="51">
        <f>+EMDEECRUZ!F34+'TOTAL SETAR SIN'!F35+'TOTAL ENDE DELBENI SIN'!F34+' TOTAL SEPSA SIN '!F35+'TOTAL DELAPAZ'!F34+'ENDE DEORURO'!F34+ELFEC!F34+CESSA!F34+'ENDE - Uyuni'!F35+'ENDE - Camargo'!F37+' TOTAL CRE SIN'!F35</f>
        <v>41207.566776551728</v>
      </c>
      <c r="G34" s="51">
        <f>+EMDEECRUZ!G34+'TOTAL SETAR SIN'!G35+'TOTAL ENDE DELBENI SIN'!G34+' TOTAL SEPSA SIN '!G35+'TOTAL DELAPAZ'!G34+'ENDE DEORURO'!G34+ELFEC!G34+CESSA!G34+'ENDE - Uyuni'!G35+'ENDE - Camargo'!G37+' TOTAL CRE SIN'!G35</f>
        <v>0</v>
      </c>
      <c r="H34" s="51">
        <f>+EMDEECRUZ!H34+'TOTAL SETAR SIN'!H35+'TOTAL ENDE DELBENI SIN'!H34+' TOTAL SEPSA SIN '!H35+'TOTAL DELAPAZ'!H34+'ENDE DEORURO'!H34+ELFEC!H34+CESSA!H34+'ENDE - Uyuni'!H35+'ENDE - Camargo'!H37+' TOTAL CRE SIN'!H35</f>
        <v>0</v>
      </c>
      <c r="I34" s="51">
        <f>+EMDEECRUZ!I34+'TOTAL SETAR SIN'!I35+'TOTAL ENDE DELBENI SIN'!I34+' TOTAL SEPSA SIN '!I35+'TOTAL DELAPAZ'!I34+'ENDE DEORURO'!I34+ELFEC!I34+CESSA!I34+'ENDE - Uyuni'!I35+'ENDE - Camargo'!I37+' TOTAL CRE SIN'!I35</f>
        <v>0</v>
      </c>
      <c r="J34" s="51">
        <f>+EMDEECRUZ!J34+'TOTAL SETAR SIN'!J35+'TOTAL ENDE DELBENI SIN'!J34+' TOTAL SEPSA SIN '!J35+'TOTAL DELAPAZ'!J34+'ENDE DEORURO'!J34+ELFEC!J34+CESSA!J34+'ENDE - Uyuni'!J35+'ENDE - Camargo'!J37+' TOTAL CRE SIN'!J35</f>
        <v>0</v>
      </c>
      <c r="K34" s="51">
        <f>+EMDEECRUZ!K34+'TOTAL SETAR SIN'!K35+'TOTAL ENDE DELBENI SIN'!K34+' TOTAL SEPSA SIN '!K35+'TOTAL DELAPAZ'!K34+'ENDE DEORURO'!K34+ELFEC!K34+CESSA!K34+'ENDE - Uyuni'!K35+'ENDE - Camargo'!K37+' TOTAL CRE SIN'!K35</f>
        <v>0</v>
      </c>
      <c r="L34" s="51">
        <f>+EMDEECRUZ!L34+'TOTAL SETAR SIN'!L35+'TOTAL ENDE DELBENI SIN'!L34+' TOTAL SEPSA SIN '!L35+'TOTAL DELAPAZ'!L34+'ENDE DEORURO'!L34+ELFEC!L34+CESSA!L34+'ENDE - Uyuni'!L35+'ENDE - Camargo'!L37+' TOTAL CRE SIN'!L35</f>
        <v>0</v>
      </c>
      <c r="M34" s="51">
        <f>+EMDEECRUZ!M34+'TOTAL SETAR SIN'!M35+'TOTAL ENDE DELBENI SIN'!M34+' TOTAL SEPSA SIN '!M35+'TOTAL DELAPAZ'!M34+'ENDE DEORURO'!M34+ELFEC!M34+CESSA!M34+'ENDE - Uyuni'!M35+'ENDE - Camargo'!M37+' TOTAL CRE SIN'!M35</f>
        <v>0</v>
      </c>
      <c r="N34" s="51">
        <f>+EMDEECRUZ!N34+'TOTAL SETAR SIN'!N35+'TOTAL ENDE DELBENI SIN'!N34+' TOTAL SEPSA SIN '!N35+'TOTAL DELAPAZ'!N34+'ENDE DEORURO'!N34+ELFEC!N34+CESSA!N34+'ENDE - Uyuni'!N35+'ENDE - Camargo'!N37+' TOTAL CRE SIN'!N35</f>
        <v>0</v>
      </c>
      <c r="O34" s="62">
        <f t="shared" si="14"/>
        <v>152216.04042264371</v>
      </c>
      <c r="P34" s="39"/>
      <c r="Q34" s="35"/>
      <c r="R34" s="83" t="str">
        <f t="shared" si="15"/>
        <v>Mineria</v>
      </c>
      <c r="S34" s="62">
        <f t="shared" si="16"/>
        <v>31725.107781700004</v>
      </c>
      <c r="T34" s="62">
        <f t="shared" si="12"/>
        <v>33452.404914900013</v>
      </c>
      <c r="U34" s="62">
        <f t="shared" si="12"/>
        <v>31399.859375500007</v>
      </c>
      <c r="V34" s="62">
        <f t="shared" si="12"/>
        <v>35850.583095600006</v>
      </c>
      <c r="W34" s="62">
        <f t="shared" si="12"/>
        <v>0</v>
      </c>
      <c r="X34" s="62">
        <f t="shared" si="12"/>
        <v>0</v>
      </c>
      <c r="Y34" s="62">
        <f t="shared" si="12"/>
        <v>0</v>
      </c>
      <c r="Z34" s="62">
        <f t="shared" si="12"/>
        <v>0</v>
      </c>
      <c r="AA34" s="62">
        <f t="shared" si="12"/>
        <v>0</v>
      </c>
      <c r="AB34" s="62">
        <f t="shared" si="12"/>
        <v>0</v>
      </c>
      <c r="AC34" s="62">
        <f t="shared" si="12"/>
        <v>0</v>
      </c>
      <c r="AD34" s="62">
        <f t="shared" si="12"/>
        <v>0</v>
      </c>
      <c r="AE34" s="62">
        <f t="shared" si="13"/>
        <v>132427.95516770004</v>
      </c>
      <c r="AG34" s="95"/>
    </row>
    <row r="35" spans="2:33" x14ac:dyDescent="0.25">
      <c r="B35" s="17" t="s">
        <v>121</v>
      </c>
      <c r="C35" s="51">
        <f>+EMDEECRUZ!C35+'TOTAL SETAR SIN'!C36+'TOTAL ENDE DELBENI SIN'!C35+' TOTAL SEPSA SIN '!C36+'TOTAL DELAPAZ'!C35+'ENDE DEORURO'!C35+ELFEC!C35+CESSA!C35+'ENDE - Uyuni'!C36+'ENDE - Camargo'!C38+' TOTAL CRE SIN'!C36</f>
        <v>43297.352622068975</v>
      </c>
      <c r="D35" s="51">
        <f>+EMDEECRUZ!D35+'TOTAL SETAR SIN'!D36+'TOTAL ENDE DELBENI SIN'!D35+' TOTAL SEPSA SIN '!D36+'TOTAL DELAPAZ'!D35+'ENDE DEORURO'!D35+ELFEC!D35+CESSA!D35+'ENDE - Uyuni'!D36+'ENDE - Camargo'!D38+' TOTAL CRE SIN'!D36</f>
        <v>42332.881193793102</v>
      </c>
      <c r="E35" s="51">
        <f>+EMDEECRUZ!E35+'TOTAL SETAR SIN'!E36+'TOTAL ENDE DELBENI SIN'!E35+' TOTAL SEPSA SIN '!E36+'TOTAL DELAPAZ'!E35+'ENDE DEORURO'!E35+ELFEC!E35+CESSA!E35+'ENDE - Uyuni'!E36+'ENDE - Camargo'!E38+' TOTAL CRE SIN'!E36</f>
        <v>45997.217138275868</v>
      </c>
      <c r="F35" s="51">
        <f>+EMDEECRUZ!F35+'TOTAL SETAR SIN'!F36+'TOTAL ENDE DELBENI SIN'!F35+' TOTAL SEPSA SIN '!F36+'TOTAL DELAPAZ'!F35+'ENDE DEORURO'!F35+ELFEC!F35+CESSA!F35+'ENDE - Uyuni'!F36+'ENDE - Camargo'!F38+' TOTAL CRE SIN'!F36</f>
        <v>48001.535594252869</v>
      </c>
      <c r="G35" s="51">
        <f>+EMDEECRUZ!G35+'TOTAL SETAR SIN'!G36+'TOTAL ENDE DELBENI SIN'!G35+' TOTAL SEPSA SIN '!G36+'TOTAL DELAPAZ'!G35+'ENDE DEORURO'!G35+ELFEC!G35+CESSA!G35+'ENDE - Uyuni'!G36+'ENDE - Camargo'!G38+' TOTAL CRE SIN'!G36</f>
        <v>0</v>
      </c>
      <c r="H35" s="51">
        <f>+EMDEECRUZ!H35+'TOTAL SETAR SIN'!H36+'TOTAL ENDE DELBENI SIN'!H35+' TOTAL SEPSA SIN '!H36+'TOTAL DELAPAZ'!H35+'ENDE DEORURO'!H35+ELFEC!H35+CESSA!H35+'ENDE - Uyuni'!H36+'ENDE - Camargo'!H38+' TOTAL CRE SIN'!H36</f>
        <v>0</v>
      </c>
      <c r="I35" s="51">
        <f>+EMDEECRUZ!I35+'TOTAL SETAR SIN'!I36+'TOTAL ENDE DELBENI SIN'!I35+' TOTAL SEPSA SIN '!I36+'TOTAL DELAPAZ'!I35+'ENDE DEORURO'!I35+ELFEC!I35+CESSA!I35+'ENDE - Uyuni'!I36+'ENDE - Camargo'!I38+' TOTAL CRE SIN'!I36</f>
        <v>0</v>
      </c>
      <c r="J35" s="51">
        <f>+EMDEECRUZ!J35+'TOTAL SETAR SIN'!J36+'TOTAL ENDE DELBENI SIN'!J35+' TOTAL SEPSA SIN '!J36+'TOTAL DELAPAZ'!J35+'ENDE DEORURO'!J35+ELFEC!J35+CESSA!J35+'ENDE - Uyuni'!J36+'ENDE - Camargo'!J38+' TOTAL CRE SIN'!J36</f>
        <v>0</v>
      </c>
      <c r="K35" s="51">
        <f>+EMDEECRUZ!K35+'TOTAL SETAR SIN'!K36+'TOTAL ENDE DELBENI SIN'!K35+' TOTAL SEPSA SIN '!K36+'TOTAL DELAPAZ'!K35+'ENDE DEORURO'!K35+ELFEC!K35+CESSA!K35+'ENDE - Uyuni'!K36+'ENDE - Camargo'!K38+' TOTAL CRE SIN'!K36</f>
        <v>0</v>
      </c>
      <c r="L35" s="51">
        <f>+EMDEECRUZ!L35+'TOTAL SETAR SIN'!L36+'TOTAL ENDE DELBENI SIN'!L35+' TOTAL SEPSA SIN '!L36+'TOTAL DELAPAZ'!L35+'ENDE DEORURO'!L35+ELFEC!L35+CESSA!L35+'ENDE - Uyuni'!L36+'ENDE - Camargo'!L38+' TOTAL CRE SIN'!L36</f>
        <v>0</v>
      </c>
      <c r="M35" s="51">
        <f>+EMDEECRUZ!M35+'TOTAL SETAR SIN'!M36+'TOTAL ENDE DELBENI SIN'!M35+' TOTAL SEPSA SIN '!M36+'TOTAL DELAPAZ'!M35+'ENDE DEORURO'!M35+ELFEC!M35+CESSA!M35+'ENDE - Uyuni'!M36+'ENDE - Camargo'!M38+' TOTAL CRE SIN'!M36</f>
        <v>0</v>
      </c>
      <c r="N35" s="51">
        <f>+EMDEECRUZ!N35+'TOTAL SETAR SIN'!N36+'TOTAL ENDE DELBENI SIN'!N35+' TOTAL SEPSA SIN '!N36+'TOTAL DELAPAZ'!N35+'ENDE DEORURO'!N35+ELFEC!N35+CESSA!N35+'ENDE - Uyuni'!N36+'ENDE - Camargo'!N38+' TOTAL CRE SIN'!N36</f>
        <v>0</v>
      </c>
      <c r="O35" s="62">
        <f t="shared" si="14"/>
        <v>179628.98654839082</v>
      </c>
      <c r="P35" s="39"/>
      <c r="Q35" s="35"/>
      <c r="R35" s="83" t="str">
        <f t="shared" si="15"/>
        <v>A.Público</v>
      </c>
      <c r="S35" s="62">
        <f t="shared" si="16"/>
        <v>37668.696781200008</v>
      </c>
      <c r="T35" s="62">
        <f t="shared" si="12"/>
        <v>36829.606638600002</v>
      </c>
      <c r="U35" s="62">
        <f t="shared" si="12"/>
        <v>40017.578910300006</v>
      </c>
      <c r="V35" s="62">
        <f t="shared" si="12"/>
        <v>41761.335966999999</v>
      </c>
      <c r="W35" s="62">
        <f t="shared" si="12"/>
        <v>0</v>
      </c>
      <c r="X35" s="62">
        <f t="shared" si="12"/>
        <v>0</v>
      </c>
      <c r="Y35" s="62">
        <f t="shared" si="12"/>
        <v>0</v>
      </c>
      <c r="Z35" s="62">
        <f t="shared" si="12"/>
        <v>0</v>
      </c>
      <c r="AA35" s="62">
        <f t="shared" si="12"/>
        <v>0</v>
      </c>
      <c r="AB35" s="62">
        <f t="shared" si="12"/>
        <v>0</v>
      </c>
      <c r="AC35" s="62">
        <f t="shared" si="12"/>
        <v>0</v>
      </c>
      <c r="AD35" s="62">
        <f t="shared" si="12"/>
        <v>0</v>
      </c>
      <c r="AE35" s="62">
        <f t="shared" si="13"/>
        <v>156277.21829710001</v>
      </c>
      <c r="AG35" s="95"/>
    </row>
    <row r="36" spans="2:33" x14ac:dyDescent="0.25">
      <c r="B36" s="17" t="s">
        <v>22</v>
      </c>
      <c r="C36" s="51">
        <f>+EMDEECRUZ!C36+'TOTAL SETAR SIN'!C37+'TOTAL ENDE DELBENI SIN'!C36+' TOTAL SEPSA SIN '!C37+'TOTAL DELAPAZ'!C36+'ENDE DEORURO'!C36+ELFEC!C36+CESSA!C36+'ENDE - Uyuni'!C37+'ENDE - Camargo'!C39+' TOTAL CRE SIN'!C37</f>
        <v>16753.037158390805</v>
      </c>
      <c r="D36" s="51">
        <f>+EMDEECRUZ!D36+'TOTAL SETAR SIN'!D37+'TOTAL ENDE DELBENI SIN'!D36+' TOTAL SEPSA SIN '!D37+'TOTAL DELAPAZ'!D36+'ENDE DEORURO'!D36+ELFEC!D36+CESSA!D36+'ENDE - Uyuni'!D37+'ENDE - Camargo'!D39+' TOTAL CRE SIN'!D37</f>
        <v>15673.256937126434</v>
      </c>
      <c r="E36" s="51">
        <f>+EMDEECRUZ!E36+'TOTAL SETAR SIN'!E37+'TOTAL ENDE DELBENI SIN'!E36+' TOTAL SEPSA SIN '!E37+'TOTAL DELAPAZ'!E36+'ENDE DEORURO'!E36+ELFEC!E36+CESSA!E36+'ENDE - Uyuni'!E37+'ENDE - Camargo'!E39+' TOTAL CRE SIN'!E37</f>
        <v>16072.323849885053</v>
      </c>
      <c r="F36" s="51">
        <f>+EMDEECRUZ!F36+'TOTAL SETAR SIN'!F37+'TOTAL ENDE DELBENI SIN'!F36+' TOTAL SEPSA SIN '!F37+'TOTAL DELAPAZ'!F36+'ENDE DEORURO'!F36+ELFEC!F36+CESSA!F36+'ENDE - Uyuni'!F37+'ENDE - Camargo'!F39+' TOTAL CRE SIN'!F37</f>
        <v>16207.141618390806</v>
      </c>
      <c r="G36" s="51">
        <f>+EMDEECRUZ!G36+'TOTAL SETAR SIN'!G37+'TOTAL ENDE DELBENI SIN'!G36+' TOTAL SEPSA SIN '!G37+'TOTAL DELAPAZ'!G36+'ENDE DEORURO'!G36+ELFEC!G36+CESSA!G36+'ENDE - Uyuni'!G37+'ENDE - Camargo'!G39+' TOTAL CRE SIN'!G37</f>
        <v>0</v>
      </c>
      <c r="H36" s="51">
        <f>+EMDEECRUZ!H36+'TOTAL SETAR SIN'!H37+'TOTAL ENDE DELBENI SIN'!H36+' TOTAL SEPSA SIN '!H37+'TOTAL DELAPAZ'!H36+'ENDE DEORURO'!H36+ELFEC!H36+CESSA!H36+'ENDE - Uyuni'!H37+'ENDE - Camargo'!H39+' TOTAL CRE SIN'!H37</f>
        <v>0</v>
      </c>
      <c r="I36" s="51">
        <f>+EMDEECRUZ!I36+'TOTAL SETAR SIN'!I37+'TOTAL ENDE DELBENI SIN'!I36+' TOTAL SEPSA SIN '!I37+'TOTAL DELAPAZ'!I36+'ENDE DEORURO'!I36+ELFEC!I36+CESSA!I36+'ENDE - Uyuni'!I37+'ENDE - Camargo'!I39+' TOTAL CRE SIN'!I37</f>
        <v>0</v>
      </c>
      <c r="J36" s="51">
        <f>+EMDEECRUZ!J36+'TOTAL SETAR SIN'!J37+'TOTAL ENDE DELBENI SIN'!J36+' TOTAL SEPSA SIN '!J37+'TOTAL DELAPAZ'!J36+'ENDE DEORURO'!J36+ELFEC!J36+CESSA!J36+'ENDE - Uyuni'!J37+'ENDE - Camargo'!J39+' TOTAL CRE SIN'!J37</f>
        <v>0</v>
      </c>
      <c r="K36" s="51">
        <f>+EMDEECRUZ!K36+'TOTAL SETAR SIN'!K37+'TOTAL ENDE DELBENI SIN'!K36+' TOTAL SEPSA SIN '!K37+'TOTAL DELAPAZ'!K36+'ENDE DEORURO'!K36+ELFEC!K36+CESSA!K36+'ENDE - Uyuni'!K37+'ENDE - Camargo'!K39+' TOTAL CRE SIN'!K37</f>
        <v>0</v>
      </c>
      <c r="L36" s="51">
        <f>+EMDEECRUZ!L36+'TOTAL SETAR SIN'!L37+'TOTAL ENDE DELBENI SIN'!L36+' TOTAL SEPSA SIN '!L37+'TOTAL DELAPAZ'!L36+'ENDE DEORURO'!L36+ELFEC!L36+CESSA!L36+'ENDE - Uyuni'!L37+'ENDE - Camargo'!L39+' TOTAL CRE SIN'!L37</f>
        <v>0</v>
      </c>
      <c r="M36" s="51">
        <f>+EMDEECRUZ!M36+'TOTAL SETAR SIN'!M37+'TOTAL ENDE DELBENI SIN'!M36+' TOTAL SEPSA SIN '!M37+'TOTAL DELAPAZ'!M36+'ENDE DEORURO'!M36+ELFEC!M36+CESSA!M36+'ENDE - Uyuni'!M37+'ENDE - Camargo'!M39+' TOTAL CRE SIN'!M37</f>
        <v>0</v>
      </c>
      <c r="N36" s="51">
        <f>+EMDEECRUZ!N36+'TOTAL SETAR SIN'!N37+'TOTAL ENDE DELBENI SIN'!N36+' TOTAL SEPSA SIN '!N37+'TOTAL DELAPAZ'!N36+'ENDE DEORURO'!N36+ELFEC!N36+CESSA!N36+'ENDE - Uyuni'!N37+'ENDE - Camargo'!N39+' TOTAL CRE SIN'!N37</f>
        <v>0</v>
      </c>
      <c r="O36" s="62">
        <f>SUM(C36:N36)</f>
        <v>64705.759563793101</v>
      </c>
      <c r="P36" s="39"/>
      <c r="Q36" s="35"/>
      <c r="R36" s="83" t="str">
        <f t="shared" si="15"/>
        <v>Otros</v>
      </c>
      <c r="S36" s="62">
        <f t="shared" si="16"/>
        <v>14575.1423278</v>
      </c>
      <c r="T36" s="62">
        <f t="shared" si="12"/>
        <v>13635.733535299998</v>
      </c>
      <c r="U36" s="62">
        <f t="shared" si="12"/>
        <v>13982.921749399997</v>
      </c>
      <c r="V36" s="62">
        <f t="shared" si="12"/>
        <v>14100.213208000001</v>
      </c>
      <c r="W36" s="62">
        <f t="shared" si="12"/>
        <v>0</v>
      </c>
      <c r="X36" s="62">
        <f t="shared" si="12"/>
        <v>0</v>
      </c>
      <c r="Y36" s="62">
        <f t="shared" si="12"/>
        <v>0</v>
      </c>
      <c r="Z36" s="62">
        <f t="shared" si="12"/>
        <v>0</v>
      </c>
      <c r="AA36" s="62">
        <f t="shared" si="12"/>
        <v>0</v>
      </c>
      <c r="AB36" s="62">
        <f t="shared" si="12"/>
        <v>0</v>
      </c>
      <c r="AC36" s="62">
        <f t="shared" si="12"/>
        <v>0</v>
      </c>
      <c r="AD36" s="62">
        <f t="shared" si="12"/>
        <v>0</v>
      </c>
      <c r="AE36" s="62">
        <f t="shared" si="13"/>
        <v>56294.0108205</v>
      </c>
      <c r="AG36" s="95"/>
    </row>
    <row r="37" spans="2:33" x14ac:dyDescent="0.25">
      <c r="B37" s="7" t="s">
        <v>14</v>
      </c>
      <c r="C37" s="46">
        <f t="shared" ref="C37:N37" si="17">SUM(C31:C36)</f>
        <v>742332.07138559769</v>
      </c>
      <c r="D37" s="46">
        <f t="shared" si="17"/>
        <v>766744.94589323038</v>
      </c>
      <c r="E37" s="46">
        <f t="shared" si="17"/>
        <v>755416.46839417459</v>
      </c>
      <c r="F37" s="46">
        <f t="shared" si="17"/>
        <v>723038.00507576833</v>
      </c>
      <c r="G37" s="46">
        <f t="shared" si="17"/>
        <v>0</v>
      </c>
      <c r="H37" s="46">
        <f t="shared" si="17"/>
        <v>0</v>
      </c>
      <c r="I37" s="46">
        <f t="shared" si="17"/>
        <v>0</v>
      </c>
      <c r="J37" s="46">
        <f t="shared" si="17"/>
        <v>0</v>
      </c>
      <c r="K37" s="46">
        <f t="shared" si="17"/>
        <v>0</v>
      </c>
      <c r="L37" s="46">
        <f t="shared" si="17"/>
        <v>0</v>
      </c>
      <c r="M37" s="46">
        <f t="shared" si="17"/>
        <v>0</v>
      </c>
      <c r="N37" s="46">
        <f t="shared" si="17"/>
        <v>0</v>
      </c>
      <c r="O37" s="38">
        <f>SUM(C37:N37)</f>
        <v>2987531.4907487715</v>
      </c>
      <c r="P37" s="39"/>
      <c r="Q37" s="35"/>
      <c r="R37" s="7" t="s">
        <v>14</v>
      </c>
      <c r="S37" s="46">
        <f t="shared" ref="S37:AD37" si="18">SUM(S31:S36)</f>
        <v>645828.90210546996</v>
      </c>
      <c r="T37" s="46">
        <f t="shared" si="18"/>
        <v>667068.10292711039</v>
      </c>
      <c r="U37" s="46">
        <f t="shared" si="18"/>
        <v>657212.32750293205</v>
      </c>
      <c r="V37" s="46">
        <f t="shared" si="18"/>
        <v>629043.06441591843</v>
      </c>
      <c r="W37" s="46">
        <f t="shared" si="18"/>
        <v>0</v>
      </c>
      <c r="X37" s="46">
        <f t="shared" si="18"/>
        <v>0</v>
      </c>
      <c r="Y37" s="46">
        <f t="shared" si="18"/>
        <v>0</v>
      </c>
      <c r="Z37" s="46">
        <f t="shared" si="18"/>
        <v>0</v>
      </c>
      <c r="AA37" s="46">
        <f t="shared" si="18"/>
        <v>0</v>
      </c>
      <c r="AB37" s="46">
        <f t="shared" si="18"/>
        <v>0</v>
      </c>
      <c r="AC37" s="46">
        <f t="shared" si="18"/>
        <v>0</v>
      </c>
      <c r="AD37" s="46">
        <f t="shared" si="18"/>
        <v>0</v>
      </c>
      <c r="AE37" s="38">
        <f>SUM(S37:AD37)</f>
        <v>2599152.3969514305</v>
      </c>
      <c r="AG37" s="95"/>
    </row>
    <row r="38" spans="2:33" x14ac:dyDescent="0.25"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5"/>
      <c r="R38" s="10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85">
        <f>+AE37/0.87</f>
        <v>2987531.4907487705</v>
      </c>
    </row>
    <row r="39" spans="2:33" x14ac:dyDescent="0.25">
      <c r="B39" s="2" t="s">
        <v>27</v>
      </c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4"/>
      <c r="N39" s="334"/>
      <c r="O39" s="334"/>
      <c r="Q39" s="35"/>
      <c r="R39" s="2" t="s">
        <v>27</v>
      </c>
      <c r="S39" s="35"/>
      <c r="T39" s="35"/>
      <c r="U39" s="35"/>
      <c r="V39" s="39"/>
      <c r="W39" s="35"/>
      <c r="X39" s="36"/>
      <c r="Y39" s="35"/>
      <c r="Z39" s="35"/>
      <c r="AA39" s="35"/>
      <c r="AB39" s="35"/>
      <c r="AC39" s="39"/>
      <c r="AD39" s="35"/>
      <c r="AE39" s="35"/>
    </row>
    <row r="40" spans="2:33" x14ac:dyDescent="0.25">
      <c r="C40" s="35"/>
      <c r="D40" s="35"/>
      <c r="E40" s="35"/>
      <c r="F40" s="35"/>
      <c r="G40" s="35"/>
      <c r="H40" s="28"/>
      <c r="I40" s="35"/>
      <c r="J40" s="35"/>
      <c r="K40" s="35"/>
      <c r="L40" s="35"/>
      <c r="M40" s="35"/>
      <c r="N40" s="35"/>
      <c r="O40" s="35"/>
      <c r="Q40" s="35"/>
      <c r="S40" s="35"/>
      <c r="T40" s="35"/>
      <c r="U40" s="35"/>
      <c r="V40" s="35"/>
      <c r="W40" s="35"/>
      <c r="X40" s="28"/>
      <c r="Y40" s="35"/>
      <c r="Z40" s="35"/>
      <c r="AA40" s="35"/>
      <c r="AB40" s="35"/>
      <c r="AC40" s="35"/>
      <c r="AD40" s="35"/>
      <c r="AE40" s="35"/>
    </row>
    <row r="41" spans="2:33" x14ac:dyDescent="0.25">
      <c r="B41" s="3" t="s">
        <v>26</v>
      </c>
      <c r="C41" s="3" t="s">
        <v>2</v>
      </c>
      <c r="D41" s="3" t="s">
        <v>3</v>
      </c>
      <c r="E41" s="3" t="s">
        <v>4</v>
      </c>
      <c r="F41" s="42" t="s">
        <v>5</v>
      </c>
      <c r="G41" s="42" t="s">
        <v>6</v>
      </c>
      <c r="H41" s="42" t="s">
        <v>7</v>
      </c>
      <c r="I41" s="42" t="s">
        <v>8</v>
      </c>
      <c r="J41" s="42" t="s">
        <v>9</v>
      </c>
      <c r="K41" s="42" t="s">
        <v>10</v>
      </c>
      <c r="L41" s="42" t="s">
        <v>11</v>
      </c>
      <c r="M41" s="42" t="s">
        <v>12</v>
      </c>
      <c r="N41" s="42" t="s">
        <v>13</v>
      </c>
      <c r="O41" s="42" t="s">
        <v>14</v>
      </c>
      <c r="Q41" s="35"/>
      <c r="R41" s="3" t="s">
        <v>26</v>
      </c>
      <c r="S41" s="4" t="s">
        <v>2</v>
      </c>
      <c r="T41" s="4" t="s">
        <v>3</v>
      </c>
      <c r="U41" s="4" t="s">
        <v>4</v>
      </c>
      <c r="V41" s="41" t="s">
        <v>5</v>
      </c>
      <c r="W41" s="41" t="s">
        <v>6</v>
      </c>
      <c r="X41" s="41" t="s">
        <v>7</v>
      </c>
      <c r="Y41" s="41" t="s">
        <v>8</v>
      </c>
      <c r="Z41" s="41" t="s">
        <v>9</v>
      </c>
      <c r="AA41" s="41" t="s">
        <v>10</v>
      </c>
      <c r="AB41" s="41" t="s">
        <v>11</v>
      </c>
      <c r="AC41" s="41" t="s">
        <v>12</v>
      </c>
      <c r="AD41" s="41" t="s">
        <v>13</v>
      </c>
      <c r="AE41" s="43" t="s">
        <v>14</v>
      </c>
    </row>
    <row r="42" spans="2:33" x14ac:dyDescent="0.25">
      <c r="B42" s="17" t="s">
        <v>17</v>
      </c>
      <c r="C42" s="51">
        <f t="shared" ref="C42:N47" si="19">+C31/C$100</f>
        <v>44690.059943101689</v>
      </c>
      <c r="D42" s="51">
        <f t="shared" si="19"/>
        <v>46179.623934339077</v>
      </c>
      <c r="E42" s="51">
        <f t="shared" si="19"/>
        <v>44587.444125781512</v>
      </c>
      <c r="F42" s="51">
        <f t="shared" si="19"/>
        <v>39130.795038383258</v>
      </c>
      <c r="G42" s="51">
        <f t="shared" si="19"/>
        <v>0</v>
      </c>
      <c r="H42" s="51">
        <f t="shared" si="19"/>
        <v>0</v>
      </c>
      <c r="I42" s="51">
        <f t="shared" si="19"/>
        <v>0</v>
      </c>
      <c r="J42" s="51">
        <f t="shared" si="19"/>
        <v>0</v>
      </c>
      <c r="K42" s="51">
        <f t="shared" si="19"/>
        <v>0</v>
      </c>
      <c r="L42" s="51">
        <f t="shared" si="19"/>
        <v>0</v>
      </c>
      <c r="M42" s="51">
        <f t="shared" si="19"/>
        <v>0</v>
      </c>
      <c r="N42" s="51">
        <f t="shared" si="19"/>
        <v>0</v>
      </c>
      <c r="O42" s="62">
        <f t="shared" ref="O42:O47" si="20">SUM(C42:N42)</f>
        <v>174587.92304160554</v>
      </c>
      <c r="Q42" s="35"/>
      <c r="R42" s="27" t="str">
        <f>+B42</f>
        <v>Residencial</v>
      </c>
      <c r="S42" s="33">
        <f>+C42*0.87</f>
        <v>38880.352150498467</v>
      </c>
      <c r="T42" s="33">
        <f t="shared" ref="T42:AD47" si="21">+D42*0.87</f>
        <v>40176.272822874998</v>
      </c>
      <c r="U42" s="33">
        <f t="shared" si="21"/>
        <v>38791.076389429916</v>
      </c>
      <c r="V42" s="33">
        <f t="shared" si="21"/>
        <v>34043.791683393436</v>
      </c>
      <c r="W42" s="33">
        <f t="shared" si="21"/>
        <v>0</v>
      </c>
      <c r="X42" s="33">
        <f t="shared" si="21"/>
        <v>0</v>
      </c>
      <c r="Y42" s="33">
        <f t="shared" si="21"/>
        <v>0</v>
      </c>
      <c r="Z42" s="33">
        <f t="shared" si="21"/>
        <v>0</v>
      </c>
      <c r="AA42" s="33">
        <f t="shared" si="21"/>
        <v>0</v>
      </c>
      <c r="AB42" s="33">
        <f t="shared" si="21"/>
        <v>0</v>
      </c>
      <c r="AC42" s="33">
        <f t="shared" si="21"/>
        <v>0</v>
      </c>
      <c r="AD42" s="33">
        <f t="shared" si="21"/>
        <v>0</v>
      </c>
      <c r="AE42" s="34">
        <f t="shared" ref="AE42:AE47" si="22">SUM(S42:AD42)</f>
        <v>151891.49304619682</v>
      </c>
    </row>
    <row r="43" spans="2:33" x14ac:dyDescent="0.25">
      <c r="B43" s="17" t="s">
        <v>18</v>
      </c>
      <c r="C43" s="51">
        <f t="shared" si="19"/>
        <v>29949.427975294064</v>
      </c>
      <c r="D43" s="51">
        <f t="shared" si="19"/>
        <v>31250.226405073387</v>
      </c>
      <c r="E43" s="51">
        <f t="shared" si="19"/>
        <v>31011.864606685129</v>
      </c>
      <c r="F43" s="51">
        <f t="shared" si="19"/>
        <v>29284.69542712051</v>
      </c>
      <c r="G43" s="51">
        <f t="shared" si="19"/>
        <v>0</v>
      </c>
      <c r="H43" s="51">
        <f t="shared" si="19"/>
        <v>0</v>
      </c>
      <c r="I43" s="51">
        <f t="shared" si="19"/>
        <v>0</v>
      </c>
      <c r="J43" s="51">
        <f t="shared" si="19"/>
        <v>0</v>
      </c>
      <c r="K43" s="51">
        <f t="shared" si="19"/>
        <v>0</v>
      </c>
      <c r="L43" s="51">
        <f t="shared" si="19"/>
        <v>0</v>
      </c>
      <c r="M43" s="51">
        <f t="shared" si="19"/>
        <v>0</v>
      </c>
      <c r="N43" s="51">
        <f t="shared" si="19"/>
        <v>0</v>
      </c>
      <c r="O43" s="62">
        <f t="shared" si="20"/>
        <v>121496.2144141731</v>
      </c>
      <c r="Q43" s="35"/>
      <c r="R43" s="27" t="str">
        <f t="shared" ref="R43:R47" si="23">+B43</f>
        <v>General</v>
      </c>
      <c r="S43" s="33">
        <f t="shared" ref="S43:S47" si="24">+C43*0.87</f>
        <v>26056.002338505834</v>
      </c>
      <c r="T43" s="33">
        <f t="shared" si="21"/>
        <v>27187.696972413847</v>
      </c>
      <c r="U43" s="33">
        <f t="shared" si="21"/>
        <v>26980.322207816062</v>
      </c>
      <c r="V43" s="33">
        <f t="shared" si="21"/>
        <v>25477.685021594843</v>
      </c>
      <c r="W43" s="33">
        <f t="shared" si="21"/>
        <v>0</v>
      </c>
      <c r="X43" s="33">
        <f t="shared" si="21"/>
        <v>0</v>
      </c>
      <c r="Y43" s="33">
        <f t="shared" si="21"/>
        <v>0</v>
      </c>
      <c r="Z43" s="33">
        <f t="shared" si="21"/>
        <v>0</v>
      </c>
      <c r="AA43" s="33">
        <f t="shared" si="21"/>
        <v>0</v>
      </c>
      <c r="AB43" s="33">
        <f t="shared" si="21"/>
        <v>0</v>
      </c>
      <c r="AC43" s="33">
        <f t="shared" si="21"/>
        <v>0</v>
      </c>
      <c r="AD43" s="33">
        <f t="shared" si="21"/>
        <v>0</v>
      </c>
      <c r="AE43" s="34">
        <f t="shared" si="22"/>
        <v>105701.70654033058</v>
      </c>
    </row>
    <row r="44" spans="2:33" x14ac:dyDescent="0.25">
      <c r="B44" s="17" t="s">
        <v>19</v>
      </c>
      <c r="C44" s="51">
        <f t="shared" si="19"/>
        <v>18150.173069642624</v>
      </c>
      <c r="D44" s="51">
        <f t="shared" si="19"/>
        <v>18875.863400564809</v>
      </c>
      <c r="E44" s="51">
        <f t="shared" si="19"/>
        <v>18833.900322185887</v>
      </c>
      <c r="F44" s="51">
        <f t="shared" si="19"/>
        <v>20323.26831130268</v>
      </c>
      <c r="G44" s="51">
        <f t="shared" si="19"/>
        <v>0</v>
      </c>
      <c r="H44" s="51">
        <f t="shared" si="19"/>
        <v>0</v>
      </c>
      <c r="I44" s="51">
        <f t="shared" si="19"/>
        <v>0</v>
      </c>
      <c r="J44" s="51">
        <f t="shared" si="19"/>
        <v>0</v>
      </c>
      <c r="K44" s="51">
        <f t="shared" si="19"/>
        <v>0</v>
      </c>
      <c r="L44" s="51">
        <f t="shared" si="19"/>
        <v>0</v>
      </c>
      <c r="M44" s="51">
        <f t="shared" si="19"/>
        <v>0</v>
      </c>
      <c r="N44" s="51">
        <f t="shared" si="19"/>
        <v>0</v>
      </c>
      <c r="O44" s="62">
        <f t="shared" si="20"/>
        <v>76183.205103696004</v>
      </c>
      <c r="Q44" s="35"/>
      <c r="R44" s="27" t="str">
        <f t="shared" si="23"/>
        <v>Industrial</v>
      </c>
      <c r="S44" s="33">
        <f t="shared" si="24"/>
        <v>15790.650570589083</v>
      </c>
      <c r="T44" s="33">
        <f t="shared" si="21"/>
        <v>16422.001158491385</v>
      </c>
      <c r="U44" s="33">
        <f t="shared" si="21"/>
        <v>16385.493280301722</v>
      </c>
      <c r="V44" s="33">
        <f t="shared" si="21"/>
        <v>17681.243430833332</v>
      </c>
      <c r="W44" s="33">
        <f t="shared" si="21"/>
        <v>0</v>
      </c>
      <c r="X44" s="33">
        <f t="shared" si="21"/>
        <v>0</v>
      </c>
      <c r="Y44" s="33">
        <f t="shared" si="21"/>
        <v>0</v>
      </c>
      <c r="Z44" s="33">
        <f t="shared" si="21"/>
        <v>0</v>
      </c>
      <c r="AA44" s="33">
        <f t="shared" si="21"/>
        <v>0</v>
      </c>
      <c r="AB44" s="33">
        <f t="shared" si="21"/>
        <v>0</v>
      </c>
      <c r="AC44" s="33">
        <f t="shared" si="21"/>
        <v>0</v>
      </c>
      <c r="AD44" s="33">
        <f t="shared" si="21"/>
        <v>0</v>
      </c>
      <c r="AE44" s="34">
        <f t="shared" si="22"/>
        <v>66279.388440215524</v>
      </c>
    </row>
    <row r="45" spans="2:33" x14ac:dyDescent="0.25">
      <c r="B45" s="17" t="s">
        <v>20</v>
      </c>
      <c r="C45" s="51">
        <f t="shared" si="19"/>
        <v>5239.3162540791391</v>
      </c>
      <c r="D45" s="51">
        <f t="shared" si="19"/>
        <v>5524.5747316191064</v>
      </c>
      <c r="E45" s="51">
        <f t="shared" si="19"/>
        <v>5185.6023542574994</v>
      </c>
      <c r="F45" s="51">
        <f t="shared" si="19"/>
        <v>5920.6274104240993</v>
      </c>
      <c r="G45" s="51">
        <f t="shared" si="19"/>
        <v>0</v>
      </c>
      <c r="H45" s="51">
        <f t="shared" si="19"/>
        <v>0</v>
      </c>
      <c r="I45" s="51">
        <f t="shared" si="19"/>
        <v>0</v>
      </c>
      <c r="J45" s="51">
        <f t="shared" si="19"/>
        <v>0</v>
      </c>
      <c r="K45" s="51">
        <f t="shared" si="19"/>
        <v>0</v>
      </c>
      <c r="L45" s="51">
        <f t="shared" si="19"/>
        <v>0</v>
      </c>
      <c r="M45" s="51">
        <f t="shared" si="19"/>
        <v>0</v>
      </c>
      <c r="N45" s="51">
        <f t="shared" si="19"/>
        <v>0</v>
      </c>
      <c r="O45" s="62">
        <f t="shared" si="20"/>
        <v>21870.120750379843</v>
      </c>
      <c r="Q45" s="35"/>
      <c r="R45" s="27" t="str">
        <f t="shared" si="23"/>
        <v>Mineria</v>
      </c>
      <c r="S45" s="33">
        <f t="shared" si="24"/>
        <v>4558.2051410488511</v>
      </c>
      <c r="T45" s="33">
        <f t="shared" si="21"/>
        <v>4806.3800165086222</v>
      </c>
      <c r="U45" s="33">
        <f t="shared" si="21"/>
        <v>4511.4740482040243</v>
      </c>
      <c r="V45" s="33">
        <f t="shared" si="21"/>
        <v>5150.945847068966</v>
      </c>
      <c r="W45" s="33">
        <f t="shared" si="21"/>
        <v>0</v>
      </c>
      <c r="X45" s="33">
        <f t="shared" si="21"/>
        <v>0</v>
      </c>
      <c r="Y45" s="33">
        <f t="shared" si="21"/>
        <v>0</v>
      </c>
      <c r="Z45" s="33">
        <f t="shared" si="21"/>
        <v>0</v>
      </c>
      <c r="AA45" s="33">
        <f t="shared" si="21"/>
        <v>0</v>
      </c>
      <c r="AB45" s="33">
        <f t="shared" si="21"/>
        <v>0</v>
      </c>
      <c r="AC45" s="33">
        <f t="shared" si="21"/>
        <v>0</v>
      </c>
      <c r="AD45" s="33">
        <f t="shared" si="21"/>
        <v>0</v>
      </c>
      <c r="AE45" s="34">
        <f t="shared" si="22"/>
        <v>19027.005052830464</v>
      </c>
    </row>
    <row r="46" spans="2:33" x14ac:dyDescent="0.25">
      <c r="B46" s="17" t="s">
        <v>121</v>
      </c>
      <c r="C46" s="51">
        <f t="shared" si="19"/>
        <v>6220.8839974237035</v>
      </c>
      <c r="D46" s="51">
        <f t="shared" si="19"/>
        <v>6082.3105163495838</v>
      </c>
      <c r="E46" s="51">
        <f t="shared" si="19"/>
        <v>6608.7955658442343</v>
      </c>
      <c r="F46" s="51">
        <f t="shared" si="19"/>
        <v>6896.7723554961021</v>
      </c>
      <c r="G46" s="51">
        <f t="shared" si="19"/>
        <v>0</v>
      </c>
      <c r="H46" s="51">
        <f t="shared" si="19"/>
        <v>0</v>
      </c>
      <c r="I46" s="51">
        <f t="shared" si="19"/>
        <v>0</v>
      </c>
      <c r="J46" s="51">
        <f t="shared" si="19"/>
        <v>0</v>
      </c>
      <c r="K46" s="51">
        <f t="shared" si="19"/>
        <v>0</v>
      </c>
      <c r="L46" s="51">
        <f t="shared" si="19"/>
        <v>0</v>
      </c>
      <c r="M46" s="51">
        <f t="shared" si="19"/>
        <v>0</v>
      </c>
      <c r="N46" s="51">
        <f t="shared" si="19"/>
        <v>0</v>
      </c>
      <c r="O46" s="62">
        <f t="shared" si="20"/>
        <v>25808.762435113622</v>
      </c>
      <c r="Q46" s="35"/>
      <c r="R46" s="27" t="str">
        <f t="shared" si="23"/>
        <v>A.Público</v>
      </c>
      <c r="S46" s="33">
        <f t="shared" si="24"/>
        <v>5412.1690777586218</v>
      </c>
      <c r="T46" s="33">
        <f t="shared" si="21"/>
        <v>5291.6101492241378</v>
      </c>
      <c r="U46" s="33">
        <f t="shared" si="21"/>
        <v>5749.6521422844835</v>
      </c>
      <c r="V46" s="33">
        <f t="shared" si="21"/>
        <v>6000.1919492816087</v>
      </c>
      <c r="W46" s="33">
        <f t="shared" si="21"/>
        <v>0</v>
      </c>
      <c r="X46" s="33">
        <f t="shared" si="21"/>
        <v>0</v>
      </c>
      <c r="Y46" s="33">
        <f t="shared" si="21"/>
        <v>0</v>
      </c>
      <c r="Z46" s="33">
        <f t="shared" si="21"/>
        <v>0</v>
      </c>
      <c r="AA46" s="33">
        <f t="shared" si="21"/>
        <v>0</v>
      </c>
      <c r="AB46" s="33">
        <f t="shared" si="21"/>
        <v>0</v>
      </c>
      <c r="AC46" s="33">
        <f t="shared" si="21"/>
        <v>0</v>
      </c>
      <c r="AD46" s="33">
        <f t="shared" si="21"/>
        <v>0</v>
      </c>
      <c r="AE46" s="34">
        <f t="shared" si="22"/>
        <v>22453.623318548853</v>
      </c>
    </row>
    <row r="47" spans="2:33" x14ac:dyDescent="0.25">
      <c r="B47" s="17" t="s">
        <v>22</v>
      </c>
      <c r="C47" s="51">
        <f t="shared" si="19"/>
        <v>2407.045568734311</v>
      </c>
      <c r="D47" s="51">
        <f t="shared" si="19"/>
        <v>2251.9047323457521</v>
      </c>
      <c r="E47" s="51">
        <f t="shared" si="19"/>
        <v>2309.2419324547491</v>
      </c>
      <c r="F47" s="51">
        <f t="shared" si="19"/>
        <v>2328.6123014929317</v>
      </c>
      <c r="G47" s="51">
        <f t="shared" si="19"/>
        <v>0</v>
      </c>
      <c r="H47" s="51">
        <f t="shared" si="19"/>
        <v>0</v>
      </c>
      <c r="I47" s="51">
        <f t="shared" si="19"/>
        <v>0</v>
      </c>
      <c r="J47" s="51">
        <f t="shared" si="19"/>
        <v>0</v>
      </c>
      <c r="K47" s="51">
        <f t="shared" si="19"/>
        <v>0</v>
      </c>
      <c r="L47" s="51">
        <f t="shared" si="19"/>
        <v>0</v>
      </c>
      <c r="M47" s="51">
        <f t="shared" si="19"/>
        <v>0</v>
      </c>
      <c r="N47" s="51">
        <f t="shared" si="19"/>
        <v>0</v>
      </c>
      <c r="O47" s="62">
        <f t="shared" si="20"/>
        <v>9296.8045350277444</v>
      </c>
      <c r="Q47" s="35"/>
      <c r="R47" s="27" t="str">
        <f t="shared" si="23"/>
        <v>Otros</v>
      </c>
      <c r="S47" s="33">
        <f t="shared" si="24"/>
        <v>2094.1296447988507</v>
      </c>
      <c r="T47" s="33">
        <f t="shared" si="21"/>
        <v>1959.1571171408043</v>
      </c>
      <c r="U47" s="33">
        <f t="shared" si="21"/>
        <v>2009.0404812356317</v>
      </c>
      <c r="V47" s="33">
        <f t="shared" si="21"/>
        <v>2025.8927022988505</v>
      </c>
      <c r="W47" s="33">
        <f t="shared" si="21"/>
        <v>0</v>
      </c>
      <c r="X47" s="33">
        <f t="shared" si="21"/>
        <v>0</v>
      </c>
      <c r="Y47" s="33">
        <f t="shared" si="21"/>
        <v>0</v>
      </c>
      <c r="Z47" s="33">
        <f t="shared" si="21"/>
        <v>0</v>
      </c>
      <c r="AA47" s="33">
        <f t="shared" si="21"/>
        <v>0</v>
      </c>
      <c r="AB47" s="33">
        <f t="shared" si="21"/>
        <v>0</v>
      </c>
      <c r="AC47" s="33">
        <f t="shared" si="21"/>
        <v>0</v>
      </c>
      <c r="AD47" s="33">
        <f t="shared" si="21"/>
        <v>0</v>
      </c>
      <c r="AE47" s="34">
        <f t="shared" si="22"/>
        <v>8088.2199454741367</v>
      </c>
    </row>
    <row r="48" spans="2:33" x14ac:dyDescent="0.25">
      <c r="B48" s="7" t="s">
        <v>14</v>
      </c>
      <c r="C48" s="46">
        <f t="shared" ref="C48:N48" si="25">SUM(C42:C47)</f>
        <v>106656.90680827553</v>
      </c>
      <c r="D48" s="46">
        <f t="shared" si="25"/>
        <v>110164.5037202917</v>
      </c>
      <c r="E48" s="46">
        <f t="shared" si="25"/>
        <v>108536.84890720902</v>
      </c>
      <c r="F48" s="46">
        <f t="shared" si="25"/>
        <v>103884.77084421957</v>
      </c>
      <c r="G48" s="46">
        <f t="shared" si="25"/>
        <v>0</v>
      </c>
      <c r="H48" s="46">
        <f t="shared" si="25"/>
        <v>0</v>
      </c>
      <c r="I48" s="46">
        <f t="shared" si="25"/>
        <v>0</v>
      </c>
      <c r="J48" s="46">
        <f t="shared" si="25"/>
        <v>0</v>
      </c>
      <c r="K48" s="46">
        <f t="shared" si="25"/>
        <v>0</v>
      </c>
      <c r="L48" s="46">
        <f t="shared" si="25"/>
        <v>0</v>
      </c>
      <c r="M48" s="46">
        <f t="shared" si="25"/>
        <v>0</v>
      </c>
      <c r="N48" s="46">
        <f t="shared" si="25"/>
        <v>0</v>
      </c>
      <c r="O48" s="38">
        <f>SUM(C48:N48)</f>
        <v>429243.03027999576</v>
      </c>
      <c r="Q48" s="35"/>
      <c r="R48" s="7" t="s">
        <v>14</v>
      </c>
      <c r="S48" s="37">
        <f t="shared" ref="S48:AD48" si="26">SUM(S42:S47)</f>
        <v>92791.508923199712</v>
      </c>
      <c r="T48" s="37">
        <f t="shared" si="26"/>
        <v>95843.118236653798</v>
      </c>
      <c r="U48" s="37">
        <f t="shared" si="26"/>
        <v>94427.058549271824</v>
      </c>
      <c r="V48" s="37">
        <f t="shared" si="26"/>
        <v>90379.750634471042</v>
      </c>
      <c r="W48" s="86">
        <f t="shared" si="26"/>
        <v>0</v>
      </c>
      <c r="X48" s="86">
        <f t="shared" si="26"/>
        <v>0</v>
      </c>
      <c r="Y48" s="86">
        <f t="shared" si="26"/>
        <v>0</v>
      </c>
      <c r="Z48" s="86">
        <f t="shared" si="26"/>
        <v>0</v>
      </c>
      <c r="AA48" s="86">
        <f t="shared" si="26"/>
        <v>0</v>
      </c>
      <c r="AB48" s="86">
        <f t="shared" si="26"/>
        <v>0</v>
      </c>
      <c r="AC48" s="86">
        <f t="shared" si="26"/>
        <v>0</v>
      </c>
      <c r="AD48" s="86">
        <f t="shared" si="26"/>
        <v>0</v>
      </c>
      <c r="AE48" s="38">
        <f>SUM(S48:AD48)</f>
        <v>373441.43634359643</v>
      </c>
    </row>
    <row r="49" spans="2:31" x14ac:dyDescent="0.25">
      <c r="B49" s="2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2:31" x14ac:dyDescent="0.25">
      <c r="B50" s="2" t="s">
        <v>28</v>
      </c>
      <c r="C50" s="35"/>
      <c r="D50" s="35"/>
      <c r="E50" s="35"/>
      <c r="F50" s="39"/>
      <c r="G50" s="35"/>
      <c r="H50" s="36"/>
      <c r="I50" s="35"/>
      <c r="J50" s="35"/>
      <c r="K50" s="35"/>
      <c r="L50" s="35"/>
      <c r="M50" s="39"/>
      <c r="N50" s="35"/>
      <c r="O50" s="35"/>
      <c r="Q50" s="35"/>
      <c r="R50" s="2" t="s">
        <v>29</v>
      </c>
      <c r="S50" s="35"/>
      <c r="T50" s="35"/>
      <c r="U50" s="35"/>
      <c r="V50" s="39"/>
      <c r="W50" s="35"/>
      <c r="X50" s="36"/>
      <c r="Y50" s="35"/>
      <c r="Z50" s="35"/>
      <c r="AA50" s="35"/>
      <c r="AB50" s="35"/>
      <c r="AC50" s="39"/>
      <c r="AD50" s="35"/>
      <c r="AE50" s="35"/>
    </row>
    <row r="51" spans="2:31" x14ac:dyDescent="0.25">
      <c r="B51" s="18"/>
      <c r="C51" s="35"/>
      <c r="D51" s="35"/>
      <c r="E51" s="35"/>
      <c r="F51" s="35"/>
      <c r="G51" s="35"/>
      <c r="H51" s="28"/>
      <c r="I51" s="35"/>
      <c r="J51" s="35"/>
      <c r="K51" s="35"/>
      <c r="L51" s="35"/>
      <c r="M51" s="35"/>
      <c r="N51" s="35"/>
      <c r="O51" s="35"/>
      <c r="Q51" s="35"/>
      <c r="R51" s="18"/>
      <c r="S51" s="35"/>
      <c r="T51" s="35"/>
      <c r="U51" s="35"/>
      <c r="V51" s="35"/>
      <c r="W51" s="35"/>
      <c r="X51" s="28"/>
      <c r="Y51" s="35"/>
      <c r="Z51" s="35"/>
      <c r="AA51" s="35"/>
      <c r="AB51" s="35"/>
      <c r="AC51" s="35"/>
      <c r="AD51" s="35"/>
      <c r="AE51" s="35"/>
    </row>
    <row r="52" spans="2:31" x14ac:dyDescent="0.25">
      <c r="B52" s="3" t="s">
        <v>26</v>
      </c>
      <c r="C52" s="3" t="s">
        <v>2</v>
      </c>
      <c r="D52" s="3" t="s">
        <v>3</v>
      </c>
      <c r="E52" s="3" t="s">
        <v>4</v>
      </c>
      <c r="F52" s="42" t="s">
        <v>5</v>
      </c>
      <c r="G52" s="42" t="s">
        <v>6</v>
      </c>
      <c r="H52" s="42" t="s">
        <v>7</v>
      </c>
      <c r="I52" s="42" t="s">
        <v>8</v>
      </c>
      <c r="J52" s="42" t="s">
        <v>9</v>
      </c>
      <c r="K52" s="42" t="s">
        <v>10</v>
      </c>
      <c r="L52" s="42" t="s">
        <v>11</v>
      </c>
      <c r="M52" s="42" t="s">
        <v>12</v>
      </c>
      <c r="N52" s="42" t="s">
        <v>13</v>
      </c>
      <c r="O52" s="42" t="s">
        <v>14</v>
      </c>
      <c r="Q52" s="35"/>
      <c r="R52" s="3" t="s">
        <v>26</v>
      </c>
      <c r="S52" s="4" t="s">
        <v>2</v>
      </c>
      <c r="T52" s="4" t="s">
        <v>3</v>
      </c>
      <c r="U52" s="4" t="s">
        <v>4</v>
      </c>
      <c r="V52" s="41" t="s">
        <v>5</v>
      </c>
      <c r="W52" s="41" t="s">
        <v>6</v>
      </c>
      <c r="X52" s="41" t="s">
        <v>7</v>
      </c>
      <c r="Y52" s="41" t="s">
        <v>8</v>
      </c>
      <c r="Z52" s="41" t="s">
        <v>9</v>
      </c>
      <c r="AA52" s="41" t="s">
        <v>10</v>
      </c>
      <c r="AB52" s="41" t="s">
        <v>11</v>
      </c>
      <c r="AC52" s="41" t="s">
        <v>12</v>
      </c>
      <c r="AD52" s="41" t="s">
        <v>13</v>
      </c>
      <c r="AE52" s="42" t="s">
        <v>14</v>
      </c>
    </row>
    <row r="53" spans="2:31" x14ac:dyDescent="0.25">
      <c r="B53" s="17" t="s">
        <v>17</v>
      </c>
      <c r="C53" s="51">
        <f t="shared" ref="C53:O59" si="27">+C31/C20*100</f>
        <v>93.60966297261028</v>
      </c>
      <c r="D53" s="51">
        <f t="shared" si="27"/>
        <v>94.419384220342877</v>
      </c>
      <c r="E53" s="51">
        <f t="shared" si="27"/>
        <v>94.659400701323605</v>
      </c>
      <c r="F53" s="51">
        <f t="shared" si="27"/>
        <v>94.735439086885023</v>
      </c>
      <c r="G53" s="51" t="e">
        <f t="shared" si="27"/>
        <v>#DIV/0!</v>
      </c>
      <c r="H53" s="51" t="e">
        <f t="shared" si="27"/>
        <v>#DIV/0!</v>
      </c>
      <c r="I53" s="51" t="e">
        <f t="shared" si="27"/>
        <v>#DIV/0!</v>
      </c>
      <c r="J53" s="51" t="e">
        <f t="shared" si="27"/>
        <v>#DIV/0!</v>
      </c>
      <c r="K53" s="51" t="e">
        <f t="shared" si="27"/>
        <v>#DIV/0!</v>
      </c>
      <c r="L53" s="51" t="e">
        <f t="shared" si="27"/>
        <v>#DIV/0!</v>
      </c>
      <c r="M53" s="51" t="e">
        <f t="shared" si="27"/>
        <v>#DIV/0!</v>
      </c>
      <c r="N53" s="51" t="e">
        <f t="shared" si="27"/>
        <v>#DIV/0!</v>
      </c>
      <c r="O53" s="51">
        <f t="shared" si="27"/>
        <v>94.342129997665708</v>
      </c>
      <c r="Q53" s="35"/>
      <c r="R53" s="27" t="str">
        <f>+B53</f>
        <v>Residencial</v>
      </c>
      <c r="S53" s="33">
        <f t="shared" ref="S53:AE59" si="28">+S31/S20*100</f>
        <v>81.440406786170954</v>
      </c>
      <c r="T53" s="33">
        <f t="shared" si="28"/>
        <v>82.14486427169831</v>
      </c>
      <c r="U53" s="33">
        <f t="shared" si="28"/>
        <v>82.353678610151533</v>
      </c>
      <c r="V53" s="33">
        <f t="shared" si="28"/>
        <v>82.419832005589967</v>
      </c>
      <c r="W53" s="33" t="e">
        <f t="shared" si="28"/>
        <v>#DIV/0!</v>
      </c>
      <c r="X53" s="33" t="e">
        <f t="shared" si="28"/>
        <v>#DIV/0!</v>
      </c>
      <c r="Y53" s="33" t="e">
        <f t="shared" si="28"/>
        <v>#DIV/0!</v>
      </c>
      <c r="Z53" s="33" t="e">
        <f t="shared" si="28"/>
        <v>#DIV/0!</v>
      </c>
      <c r="AA53" s="33" t="e">
        <f t="shared" si="28"/>
        <v>#DIV/0!</v>
      </c>
      <c r="AB53" s="33" t="e">
        <f t="shared" si="28"/>
        <v>#DIV/0!</v>
      </c>
      <c r="AC53" s="33" t="e">
        <f t="shared" si="28"/>
        <v>#DIV/0!</v>
      </c>
      <c r="AD53" s="33" t="e">
        <f t="shared" si="28"/>
        <v>#DIV/0!</v>
      </c>
      <c r="AE53" s="48">
        <f t="shared" si="28"/>
        <v>82.07765309796919</v>
      </c>
    </row>
    <row r="54" spans="2:31" x14ac:dyDescent="0.25">
      <c r="B54" s="17" t="s">
        <v>18</v>
      </c>
      <c r="C54" s="51">
        <f t="shared" si="27"/>
        <v>124.7022227662481</v>
      </c>
      <c r="D54" s="51">
        <f t="shared" si="27"/>
        <v>125.27534105413606</v>
      </c>
      <c r="E54" s="51">
        <f t="shared" si="27"/>
        <v>125.92413363840318</v>
      </c>
      <c r="F54" s="51">
        <f t="shared" si="27"/>
        <v>128.31770661485521</v>
      </c>
      <c r="G54" s="51" t="e">
        <f t="shared" si="27"/>
        <v>#DIV/0!</v>
      </c>
      <c r="H54" s="51" t="e">
        <f t="shared" si="27"/>
        <v>#DIV/0!</v>
      </c>
      <c r="I54" s="51" t="e">
        <f t="shared" si="27"/>
        <v>#DIV/0!</v>
      </c>
      <c r="J54" s="51" t="e">
        <f t="shared" si="27"/>
        <v>#DIV/0!</v>
      </c>
      <c r="K54" s="51" t="e">
        <f t="shared" si="27"/>
        <v>#DIV/0!</v>
      </c>
      <c r="L54" s="51" t="e">
        <f t="shared" si="27"/>
        <v>#DIV/0!</v>
      </c>
      <c r="M54" s="51" t="e">
        <f t="shared" si="27"/>
        <v>#DIV/0!</v>
      </c>
      <c r="N54" s="51" t="e">
        <f t="shared" si="27"/>
        <v>#DIV/0!</v>
      </c>
      <c r="O54" s="51">
        <f t="shared" si="27"/>
        <v>126.01847471595171</v>
      </c>
      <c r="Q54" s="35"/>
      <c r="R54" s="27" t="str">
        <f t="shared" ref="R54:R58" si="29">+B54</f>
        <v>General</v>
      </c>
      <c r="S54" s="33">
        <f t="shared" si="28"/>
        <v>108.49093380663584</v>
      </c>
      <c r="T54" s="33">
        <f t="shared" si="28"/>
        <v>108.98954671709838</v>
      </c>
      <c r="U54" s="33">
        <f t="shared" si="28"/>
        <v>109.55399626541076</v>
      </c>
      <c r="V54" s="33">
        <f t="shared" si="28"/>
        <v>111.63640475492403</v>
      </c>
      <c r="W54" s="33" t="e">
        <f t="shared" si="28"/>
        <v>#DIV/0!</v>
      </c>
      <c r="X54" s="33" t="e">
        <f t="shared" si="28"/>
        <v>#DIV/0!</v>
      </c>
      <c r="Y54" s="33" t="e">
        <f t="shared" si="28"/>
        <v>#DIV/0!</v>
      </c>
      <c r="Z54" s="33" t="e">
        <f t="shared" si="28"/>
        <v>#DIV/0!</v>
      </c>
      <c r="AA54" s="33" t="e">
        <f t="shared" si="28"/>
        <v>#DIV/0!</v>
      </c>
      <c r="AB54" s="33" t="e">
        <f t="shared" si="28"/>
        <v>#DIV/0!</v>
      </c>
      <c r="AC54" s="33" t="e">
        <f t="shared" si="28"/>
        <v>#DIV/0!</v>
      </c>
      <c r="AD54" s="33" t="e">
        <f t="shared" si="28"/>
        <v>#DIV/0!</v>
      </c>
      <c r="AE54" s="48">
        <f t="shared" si="28"/>
        <v>109.63607300287801</v>
      </c>
    </row>
    <row r="55" spans="2:31" x14ac:dyDescent="0.25">
      <c r="B55" s="17" t="s">
        <v>19</v>
      </c>
      <c r="C55" s="51">
        <f t="shared" si="27"/>
        <v>69.323709920267689</v>
      </c>
      <c r="D55" s="51">
        <f t="shared" si="27"/>
        <v>69.456704933068892</v>
      </c>
      <c r="E55" s="51">
        <f t="shared" si="27"/>
        <v>72.848164181458614</v>
      </c>
      <c r="F55" s="51">
        <f t="shared" si="27"/>
        <v>68.988110976843458</v>
      </c>
      <c r="G55" s="51" t="e">
        <f t="shared" si="27"/>
        <v>#DIV/0!</v>
      </c>
      <c r="H55" s="51" t="e">
        <f t="shared" si="27"/>
        <v>#DIV/0!</v>
      </c>
      <c r="I55" s="51" t="e">
        <f t="shared" si="27"/>
        <v>#DIV/0!</v>
      </c>
      <c r="J55" s="51" t="e">
        <f t="shared" si="27"/>
        <v>#DIV/0!</v>
      </c>
      <c r="K55" s="51" t="e">
        <f t="shared" si="27"/>
        <v>#DIV/0!</v>
      </c>
      <c r="L55" s="51" t="e">
        <f t="shared" si="27"/>
        <v>#DIV/0!</v>
      </c>
      <c r="M55" s="51" t="e">
        <f t="shared" si="27"/>
        <v>#DIV/0!</v>
      </c>
      <c r="N55" s="51" t="e">
        <f t="shared" si="27"/>
        <v>#DIV/0!</v>
      </c>
      <c r="O55" s="51">
        <f t="shared" si="27"/>
        <v>70.104487712685355</v>
      </c>
      <c r="Q55" s="35"/>
      <c r="R55" s="27" t="str">
        <f t="shared" si="29"/>
        <v>Industrial</v>
      </c>
      <c r="S55" s="33">
        <f t="shared" si="28"/>
        <v>60.311627630632877</v>
      </c>
      <c r="T55" s="33">
        <f t="shared" si="28"/>
        <v>60.427333291769934</v>
      </c>
      <c r="U55" s="33">
        <f t="shared" si="28"/>
        <v>63.377902837868994</v>
      </c>
      <c r="V55" s="33">
        <f t="shared" si="28"/>
        <v>60.019656549853806</v>
      </c>
      <c r="W55" s="33" t="e">
        <f t="shared" si="28"/>
        <v>#DIV/0!</v>
      </c>
      <c r="X55" s="33" t="e">
        <f t="shared" si="28"/>
        <v>#DIV/0!</v>
      </c>
      <c r="Y55" s="33" t="e">
        <f t="shared" si="28"/>
        <v>#DIV/0!</v>
      </c>
      <c r="Z55" s="33" t="e">
        <f t="shared" si="28"/>
        <v>#DIV/0!</v>
      </c>
      <c r="AA55" s="33" t="e">
        <f t="shared" si="28"/>
        <v>#DIV/0!</v>
      </c>
      <c r="AB55" s="33" t="e">
        <f t="shared" si="28"/>
        <v>#DIV/0!</v>
      </c>
      <c r="AC55" s="33" t="e">
        <f t="shared" si="28"/>
        <v>#DIV/0!</v>
      </c>
      <c r="AD55" s="33" t="e">
        <f t="shared" si="28"/>
        <v>#DIV/0!</v>
      </c>
      <c r="AE55" s="48">
        <f t="shared" si="28"/>
        <v>60.990904310036257</v>
      </c>
    </row>
    <row r="56" spans="2:31" x14ac:dyDescent="0.25">
      <c r="B56" s="17" t="s">
        <v>20</v>
      </c>
      <c r="C56" s="51">
        <f t="shared" si="27"/>
        <v>75.646025988606709</v>
      </c>
      <c r="D56" s="51">
        <f t="shared" si="27"/>
        <v>75.148030544706032</v>
      </c>
      <c r="E56" s="51">
        <f t="shared" si="27"/>
        <v>80.524962738432521</v>
      </c>
      <c r="F56" s="51">
        <f t="shared" si="27"/>
        <v>75.534859584212441</v>
      </c>
      <c r="G56" s="51" t="e">
        <f t="shared" si="27"/>
        <v>#DIV/0!</v>
      </c>
      <c r="H56" s="51" t="e">
        <f t="shared" si="27"/>
        <v>#DIV/0!</v>
      </c>
      <c r="I56" s="51" t="e">
        <f t="shared" si="27"/>
        <v>#DIV/0!</v>
      </c>
      <c r="J56" s="51" t="e">
        <f t="shared" si="27"/>
        <v>#DIV/0!</v>
      </c>
      <c r="K56" s="51" t="e">
        <f t="shared" si="27"/>
        <v>#DIV/0!</v>
      </c>
      <c r="L56" s="51" t="e">
        <f t="shared" si="27"/>
        <v>#DIV/0!</v>
      </c>
      <c r="M56" s="51" t="e">
        <f t="shared" si="27"/>
        <v>#DIV/0!</v>
      </c>
      <c r="N56" s="51" t="e">
        <f t="shared" si="27"/>
        <v>#DIV/0!</v>
      </c>
      <c r="O56" s="51">
        <f t="shared" si="27"/>
        <v>76.587578696460255</v>
      </c>
      <c r="Q56" s="35"/>
      <c r="R56" s="27" t="str">
        <f t="shared" si="29"/>
        <v>Mineria</v>
      </c>
      <c r="S56" s="33">
        <f t="shared" si="28"/>
        <v>65.812042610087843</v>
      </c>
      <c r="T56" s="33">
        <f t="shared" si="28"/>
        <v>65.37878657389426</v>
      </c>
      <c r="U56" s="33">
        <f t="shared" si="28"/>
        <v>70.056717582436306</v>
      </c>
      <c r="V56" s="33">
        <f t="shared" si="28"/>
        <v>65.715327838264841</v>
      </c>
      <c r="W56" s="33" t="e">
        <f t="shared" si="28"/>
        <v>#DIV/0!</v>
      </c>
      <c r="X56" s="33" t="e">
        <f t="shared" si="28"/>
        <v>#DIV/0!</v>
      </c>
      <c r="Y56" s="33" t="e">
        <f t="shared" si="28"/>
        <v>#DIV/0!</v>
      </c>
      <c r="Z56" s="33" t="e">
        <f t="shared" si="28"/>
        <v>#DIV/0!</v>
      </c>
      <c r="AA56" s="33" t="e">
        <f t="shared" si="28"/>
        <v>#DIV/0!</v>
      </c>
      <c r="AB56" s="33" t="e">
        <f t="shared" si="28"/>
        <v>#DIV/0!</v>
      </c>
      <c r="AC56" s="33" t="e">
        <f t="shared" si="28"/>
        <v>#DIV/0!</v>
      </c>
      <c r="AD56" s="33" t="e">
        <f t="shared" si="28"/>
        <v>#DIV/0!</v>
      </c>
      <c r="AE56" s="48">
        <f t="shared" si="28"/>
        <v>66.631193465920418</v>
      </c>
    </row>
    <row r="57" spans="2:31" x14ac:dyDescent="0.25">
      <c r="B57" s="17" t="s">
        <v>121</v>
      </c>
      <c r="C57" s="51">
        <f t="shared" si="27"/>
        <v>111.51165720155272</v>
      </c>
      <c r="D57" s="51">
        <f t="shared" si="27"/>
        <v>110.56006363781555</v>
      </c>
      <c r="E57" s="51">
        <f t="shared" si="27"/>
        <v>111.71981970797556</v>
      </c>
      <c r="F57" s="51">
        <f t="shared" si="27"/>
        <v>111.84691609529757</v>
      </c>
      <c r="G57" s="51" t="e">
        <f t="shared" si="27"/>
        <v>#DIV/0!</v>
      </c>
      <c r="H57" s="51" t="e">
        <f t="shared" si="27"/>
        <v>#DIV/0!</v>
      </c>
      <c r="I57" s="51" t="e">
        <f t="shared" si="27"/>
        <v>#DIV/0!</v>
      </c>
      <c r="J57" s="51" t="e">
        <f t="shared" si="27"/>
        <v>#DIV/0!</v>
      </c>
      <c r="K57" s="51" t="e">
        <f t="shared" si="27"/>
        <v>#DIV/0!</v>
      </c>
      <c r="L57" s="51" t="e">
        <f t="shared" si="27"/>
        <v>#DIV/0!</v>
      </c>
      <c r="M57" s="51" t="e">
        <f t="shared" si="27"/>
        <v>#DIV/0!</v>
      </c>
      <c r="N57" s="51" t="e">
        <f t="shared" si="27"/>
        <v>#DIV/0!</v>
      </c>
      <c r="O57" s="51">
        <f t="shared" si="27"/>
        <v>111.42805491533481</v>
      </c>
      <c r="Q57" s="35"/>
      <c r="R57" s="27" t="str">
        <f t="shared" si="29"/>
        <v>A.Público</v>
      </c>
      <c r="S57" s="33">
        <f t="shared" si="28"/>
        <v>97.015141765350862</v>
      </c>
      <c r="T57" s="33">
        <f t="shared" si="28"/>
        <v>96.187255364899528</v>
      </c>
      <c r="U57" s="33">
        <f t="shared" si="28"/>
        <v>97.196243145938737</v>
      </c>
      <c r="V57" s="33">
        <f t="shared" si="28"/>
        <v>97.306817002908886</v>
      </c>
      <c r="W57" s="33" t="e">
        <f t="shared" si="28"/>
        <v>#DIV/0!</v>
      </c>
      <c r="X57" s="33" t="e">
        <f t="shared" si="28"/>
        <v>#DIV/0!</v>
      </c>
      <c r="Y57" s="33" t="e">
        <f t="shared" si="28"/>
        <v>#DIV/0!</v>
      </c>
      <c r="Z57" s="33" t="e">
        <f t="shared" si="28"/>
        <v>#DIV/0!</v>
      </c>
      <c r="AA57" s="33" t="e">
        <f t="shared" si="28"/>
        <v>#DIV/0!</v>
      </c>
      <c r="AB57" s="33" t="e">
        <f t="shared" si="28"/>
        <v>#DIV/0!</v>
      </c>
      <c r="AC57" s="33" t="e">
        <f t="shared" si="28"/>
        <v>#DIV/0!</v>
      </c>
      <c r="AD57" s="33" t="e">
        <f t="shared" si="28"/>
        <v>#DIV/0!</v>
      </c>
      <c r="AE57" s="48">
        <f t="shared" si="28"/>
        <v>96.942407776341284</v>
      </c>
    </row>
    <row r="58" spans="2:31" x14ac:dyDescent="0.25">
      <c r="B58" s="17" t="s">
        <v>22</v>
      </c>
      <c r="C58" s="51">
        <f t="shared" si="27"/>
        <v>64.538091406303849</v>
      </c>
      <c r="D58" s="51">
        <f t="shared" si="27"/>
        <v>66.458120958979549</v>
      </c>
      <c r="E58" s="51">
        <f t="shared" si="27"/>
        <v>70.591650374662322</v>
      </c>
      <c r="F58" s="51">
        <f t="shared" si="27"/>
        <v>67.139068238899824</v>
      </c>
      <c r="G58" s="51" t="e">
        <f t="shared" si="27"/>
        <v>#DIV/0!</v>
      </c>
      <c r="H58" s="51" t="e">
        <f t="shared" si="27"/>
        <v>#DIV/0!</v>
      </c>
      <c r="I58" s="51" t="e">
        <f t="shared" si="27"/>
        <v>#DIV/0!</v>
      </c>
      <c r="J58" s="51" t="e">
        <f t="shared" si="27"/>
        <v>#DIV/0!</v>
      </c>
      <c r="K58" s="51" t="e">
        <f t="shared" si="27"/>
        <v>#DIV/0!</v>
      </c>
      <c r="L58" s="51" t="e">
        <f t="shared" si="27"/>
        <v>#DIV/0!</v>
      </c>
      <c r="M58" s="51" t="e">
        <f t="shared" si="27"/>
        <v>#DIV/0!</v>
      </c>
      <c r="N58" s="51" t="e">
        <f t="shared" si="27"/>
        <v>#DIV/0!</v>
      </c>
      <c r="O58" s="51">
        <f>+O35/O24*100</f>
        <v>111.42805491533481</v>
      </c>
      <c r="Q58" s="35"/>
      <c r="R58" s="27" t="str">
        <f t="shared" si="29"/>
        <v>Otros</v>
      </c>
      <c r="S58" s="33">
        <f t="shared" si="28"/>
        <v>56.148139523484339</v>
      </c>
      <c r="T58" s="33">
        <f t="shared" si="28"/>
        <v>57.818565234312217</v>
      </c>
      <c r="U58" s="33">
        <f t="shared" si="28"/>
        <v>61.414735825956221</v>
      </c>
      <c r="V58" s="33">
        <f t="shared" si="28"/>
        <v>58.410989367842845</v>
      </c>
      <c r="W58" s="33" t="e">
        <f t="shared" si="28"/>
        <v>#DIV/0!</v>
      </c>
      <c r="X58" s="33" t="e">
        <f t="shared" si="28"/>
        <v>#DIV/0!</v>
      </c>
      <c r="Y58" s="33" t="e">
        <f t="shared" si="28"/>
        <v>#DIV/0!</v>
      </c>
      <c r="Z58" s="33" t="e">
        <f t="shared" si="28"/>
        <v>#DIV/0!</v>
      </c>
      <c r="AA58" s="33" t="e">
        <f t="shared" si="28"/>
        <v>#DIV/0!</v>
      </c>
      <c r="AB58" s="33" t="e">
        <f t="shared" si="28"/>
        <v>#DIV/0!</v>
      </c>
      <c r="AC58" s="33" t="e">
        <f t="shared" si="28"/>
        <v>#DIV/0!</v>
      </c>
      <c r="AD58" s="33" t="e">
        <f t="shared" si="28"/>
        <v>#DIV/0!</v>
      </c>
      <c r="AE58" s="48">
        <f>+AE35/AE24*100</f>
        <v>96.942407776341284</v>
      </c>
    </row>
    <row r="59" spans="2:31" x14ac:dyDescent="0.25">
      <c r="B59" s="7" t="s">
        <v>14</v>
      </c>
      <c r="C59" s="47">
        <f t="shared" si="27"/>
        <v>93.416257078992459</v>
      </c>
      <c r="D59" s="47">
        <f>+D37/D26*100</f>
        <v>93.939195868722365</v>
      </c>
      <c r="E59" s="47">
        <f t="shared" si="27"/>
        <v>95.871625549541122</v>
      </c>
      <c r="F59" s="47">
        <f t="shared" si="27"/>
        <v>93.539891346825129</v>
      </c>
      <c r="G59" s="47" t="e">
        <f t="shared" si="27"/>
        <v>#DIV/0!</v>
      </c>
      <c r="H59" s="47" t="e">
        <f t="shared" si="27"/>
        <v>#DIV/0!</v>
      </c>
      <c r="I59" s="47" t="e">
        <f t="shared" si="27"/>
        <v>#DIV/0!</v>
      </c>
      <c r="J59" s="47" t="e">
        <f t="shared" si="27"/>
        <v>#DIV/0!</v>
      </c>
      <c r="K59" s="47" t="e">
        <f t="shared" si="27"/>
        <v>#DIV/0!</v>
      </c>
      <c r="L59" s="47" t="e">
        <f t="shared" si="27"/>
        <v>#DIV/0!</v>
      </c>
      <c r="M59" s="47" t="e">
        <f t="shared" si="27"/>
        <v>#DIV/0!</v>
      </c>
      <c r="N59" s="47" t="e">
        <f t="shared" si="27"/>
        <v>#DIV/0!</v>
      </c>
      <c r="O59" s="47">
        <f>+O37/O26*100</f>
        <v>94.190929749099922</v>
      </c>
      <c r="Q59" s="35"/>
      <c r="R59" s="7" t="s">
        <v>14</v>
      </c>
      <c r="S59" s="37">
        <f t="shared" si="28"/>
        <v>81.272143658723436</v>
      </c>
      <c r="T59" s="37">
        <f t="shared" si="28"/>
        <v>81.727100405788462</v>
      </c>
      <c r="U59" s="37">
        <f t="shared" si="28"/>
        <v>83.408314228100807</v>
      </c>
      <c r="V59" s="37">
        <f t="shared" si="28"/>
        <v>81.379705471737864</v>
      </c>
      <c r="W59" s="86" t="e">
        <f t="shared" si="28"/>
        <v>#DIV/0!</v>
      </c>
      <c r="X59" s="86" t="e">
        <f t="shared" si="28"/>
        <v>#DIV/0!</v>
      </c>
      <c r="Y59" s="86" t="e">
        <f t="shared" si="28"/>
        <v>#DIV/0!</v>
      </c>
      <c r="Z59" s="86" t="e">
        <f t="shared" si="28"/>
        <v>#DIV/0!</v>
      </c>
      <c r="AA59" s="86" t="e">
        <f t="shared" si="28"/>
        <v>#DIV/0!</v>
      </c>
      <c r="AB59" s="86" t="e">
        <f t="shared" si="28"/>
        <v>#DIV/0!</v>
      </c>
      <c r="AC59" s="86" t="e">
        <f t="shared" si="28"/>
        <v>#DIV/0!</v>
      </c>
      <c r="AD59" s="86" t="e">
        <f t="shared" si="28"/>
        <v>#DIV/0!</v>
      </c>
      <c r="AE59" s="51">
        <f>+AE37/AE26*100</f>
        <v>81.94610888171691</v>
      </c>
    </row>
    <row r="60" spans="2:31" x14ac:dyDescent="0.25">
      <c r="B60" s="2"/>
      <c r="C60" s="39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Q60" s="35"/>
      <c r="R60" s="18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</row>
    <row r="61" spans="2:31" x14ac:dyDescent="0.25">
      <c r="B61" s="2" t="s">
        <v>30</v>
      </c>
      <c r="C61" s="35"/>
      <c r="D61" s="35"/>
      <c r="E61" s="35"/>
      <c r="F61" s="32"/>
      <c r="G61" s="35"/>
      <c r="H61" s="36"/>
      <c r="I61" s="35"/>
      <c r="J61" s="35"/>
      <c r="K61" s="35"/>
      <c r="L61" s="35"/>
      <c r="M61" s="39"/>
      <c r="N61" s="35"/>
      <c r="O61" s="35"/>
      <c r="Q61" s="35"/>
      <c r="R61" s="2" t="s">
        <v>118</v>
      </c>
      <c r="S61" s="35"/>
      <c r="T61" s="35"/>
      <c r="U61" s="35"/>
      <c r="V61" s="39"/>
      <c r="W61" s="35"/>
      <c r="X61" s="36"/>
      <c r="Y61" s="35"/>
      <c r="Z61" s="35"/>
      <c r="AA61" s="35"/>
      <c r="AB61" s="35"/>
      <c r="AC61" s="39"/>
      <c r="AD61" s="35"/>
      <c r="AE61" s="35"/>
    </row>
    <row r="62" spans="2:31" x14ac:dyDescent="0.25">
      <c r="B62" s="18"/>
      <c r="C62" s="35"/>
      <c r="D62" s="35"/>
      <c r="E62" s="35"/>
      <c r="F62" s="35"/>
      <c r="G62" s="35"/>
      <c r="H62" s="28"/>
      <c r="I62" s="35"/>
      <c r="J62" s="35"/>
      <c r="K62" s="35"/>
      <c r="L62" s="35"/>
      <c r="M62" s="35"/>
      <c r="N62" s="35"/>
      <c r="O62" s="35"/>
      <c r="Q62" s="35"/>
      <c r="R62" s="18"/>
      <c r="S62" s="35"/>
      <c r="T62" s="35"/>
      <c r="U62" s="35"/>
      <c r="V62" s="35"/>
      <c r="W62" s="35"/>
      <c r="X62" s="28"/>
      <c r="Y62" s="35"/>
      <c r="Z62" s="35"/>
      <c r="AA62" s="35"/>
      <c r="AB62" s="35"/>
      <c r="AC62" s="35"/>
      <c r="AD62" s="35"/>
      <c r="AE62" s="35"/>
    </row>
    <row r="63" spans="2:31" x14ac:dyDescent="0.25">
      <c r="B63" s="3" t="s">
        <v>26</v>
      </c>
      <c r="C63" s="3" t="s">
        <v>2</v>
      </c>
      <c r="D63" s="3" t="s">
        <v>3</v>
      </c>
      <c r="E63" s="3" t="s">
        <v>4</v>
      </c>
      <c r="F63" s="42" t="s">
        <v>5</v>
      </c>
      <c r="G63" s="42" t="s">
        <v>6</v>
      </c>
      <c r="H63" s="42" t="s">
        <v>7</v>
      </c>
      <c r="I63" s="42" t="s">
        <v>8</v>
      </c>
      <c r="J63" s="42" t="s">
        <v>9</v>
      </c>
      <c r="K63" s="42" t="s">
        <v>10</v>
      </c>
      <c r="L63" s="42" t="s">
        <v>11</v>
      </c>
      <c r="M63" s="42" t="s">
        <v>12</v>
      </c>
      <c r="N63" s="42" t="s">
        <v>13</v>
      </c>
      <c r="O63" s="42" t="s">
        <v>14</v>
      </c>
      <c r="Q63" s="35"/>
      <c r="R63" s="3" t="s">
        <v>26</v>
      </c>
      <c r="S63" s="4" t="s">
        <v>2</v>
      </c>
      <c r="T63" s="4" t="s">
        <v>3</v>
      </c>
      <c r="U63" s="4" t="s">
        <v>4</v>
      </c>
      <c r="V63" s="41" t="s">
        <v>5</v>
      </c>
      <c r="W63" s="41" t="s">
        <v>6</v>
      </c>
      <c r="X63" s="41" t="s">
        <v>7</v>
      </c>
      <c r="Y63" s="41" t="s">
        <v>8</v>
      </c>
      <c r="Z63" s="41" t="s">
        <v>9</v>
      </c>
      <c r="AA63" s="41" t="s">
        <v>10</v>
      </c>
      <c r="AB63" s="41" t="s">
        <v>11</v>
      </c>
      <c r="AC63" s="41" t="s">
        <v>12</v>
      </c>
      <c r="AD63" s="41" t="s">
        <v>13</v>
      </c>
      <c r="AE63" s="42" t="s">
        <v>14</v>
      </c>
    </row>
    <row r="64" spans="2:31" x14ac:dyDescent="0.25">
      <c r="B64" s="17" t="s">
        <v>17</v>
      </c>
      <c r="C64" s="51">
        <f t="shared" ref="C64:O70" si="30">+C42/C20*100</f>
        <v>13.449664220202628</v>
      </c>
      <c r="D64" s="51">
        <f t="shared" si="30"/>
        <v>13.566003479934322</v>
      </c>
      <c r="E64" s="51">
        <f t="shared" si="30"/>
        <v>13.600488606512013</v>
      </c>
      <c r="F64" s="51">
        <f t="shared" si="30"/>
        <v>13.611413661908767</v>
      </c>
      <c r="G64" s="51" t="e">
        <f t="shared" si="30"/>
        <v>#DIV/0!</v>
      </c>
      <c r="H64" s="51" t="e">
        <f t="shared" si="30"/>
        <v>#DIV/0!</v>
      </c>
      <c r="I64" s="51" t="e">
        <f t="shared" si="30"/>
        <v>#DIV/0!</v>
      </c>
      <c r="J64" s="51" t="e">
        <f t="shared" si="30"/>
        <v>#DIV/0!</v>
      </c>
      <c r="K64" s="51" t="e">
        <f t="shared" si="30"/>
        <v>#DIV/0!</v>
      </c>
      <c r="L64" s="51" t="e">
        <f t="shared" si="30"/>
        <v>#DIV/0!</v>
      </c>
      <c r="M64" s="51" t="e">
        <f t="shared" si="30"/>
        <v>#DIV/0!</v>
      </c>
      <c r="N64" s="51" t="e">
        <f t="shared" si="30"/>
        <v>#DIV/0!</v>
      </c>
      <c r="O64" s="51">
        <f t="shared" si="30"/>
        <v>13.554903735296797</v>
      </c>
      <c r="Q64" s="35"/>
      <c r="R64" s="27" t="str">
        <f>+B64</f>
        <v>Residencial</v>
      </c>
      <c r="S64" s="33">
        <f t="shared" ref="S64:AE70" si="31">+S42/S20*100</f>
        <v>11.701207871576285</v>
      </c>
      <c r="T64" s="33">
        <f t="shared" si="31"/>
        <v>11.80242302754286</v>
      </c>
      <c r="U64" s="33">
        <f t="shared" si="31"/>
        <v>11.832425087665451</v>
      </c>
      <c r="V64" s="33">
        <f t="shared" si="31"/>
        <v>11.841929885860628</v>
      </c>
      <c r="W64" s="33" t="e">
        <f t="shared" si="31"/>
        <v>#DIV/0!</v>
      </c>
      <c r="X64" s="33" t="e">
        <f t="shared" si="31"/>
        <v>#DIV/0!</v>
      </c>
      <c r="Y64" s="33" t="e">
        <f t="shared" si="31"/>
        <v>#DIV/0!</v>
      </c>
      <c r="Z64" s="33" t="e">
        <f t="shared" si="31"/>
        <v>#DIV/0!</v>
      </c>
      <c r="AA64" s="33" t="e">
        <f t="shared" si="31"/>
        <v>#DIV/0!</v>
      </c>
      <c r="AB64" s="33" t="e">
        <f t="shared" si="31"/>
        <v>#DIV/0!</v>
      </c>
      <c r="AC64" s="33" t="e">
        <f t="shared" si="31"/>
        <v>#DIV/0!</v>
      </c>
      <c r="AD64" s="33" t="e">
        <f t="shared" si="31"/>
        <v>#DIV/0!</v>
      </c>
      <c r="AE64" s="48">
        <f t="shared" si="31"/>
        <v>11.792766249708214</v>
      </c>
    </row>
    <row r="65" spans="2:32" x14ac:dyDescent="0.25">
      <c r="B65" s="17" t="s">
        <v>18</v>
      </c>
      <c r="C65" s="51">
        <f t="shared" si="30"/>
        <v>17.91698602963335</v>
      </c>
      <c r="D65" s="51">
        <f t="shared" si="30"/>
        <v>17.999330611226448</v>
      </c>
      <c r="E65" s="51">
        <f t="shared" si="30"/>
        <v>18.09254793655218</v>
      </c>
      <c r="F65" s="51">
        <f t="shared" si="30"/>
        <v>18.436452099835517</v>
      </c>
      <c r="G65" s="51" t="e">
        <f t="shared" si="30"/>
        <v>#DIV/0!</v>
      </c>
      <c r="H65" s="51" t="e">
        <f t="shared" si="30"/>
        <v>#DIV/0!</v>
      </c>
      <c r="I65" s="51" t="e">
        <f t="shared" si="30"/>
        <v>#DIV/0!</v>
      </c>
      <c r="J65" s="51" t="e">
        <f t="shared" si="30"/>
        <v>#DIV/0!</v>
      </c>
      <c r="K65" s="51" t="e">
        <f t="shared" si="30"/>
        <v>#DIV/0!</v>
      </c>
      <c r="L65" s="51" t="e">
        <f t="shared" si="30"/>
        <v>#DIV/0!</v>
      </c>
      <c r="M65" s="51" t="e">
        <f t="shared" si="30"/>
        <v>#DIV/0!</v>
      </c>
      <c r="N65" s="51" t="e">
        <f t="shared" si="30"/>
        <v>#DIV/0!</v>
      </c>
      <c r="O65" s="51">
        <f t="shared" si="30"/>
        <v>18.106102689073523</v>
      </c>
      <c r="Q65" s="35"/>
      <c r="R65" s="27" t="str">
        <f t="shared" ref="R65:R69" si="32">+B65</f>
        <v>General</v>
      </c>
      <c r="S65" s="33">
        <f t="shared" si="31"/>
        <v>15.587777845781012</v>
      </c>
      <c r="T65" s="33">
        <f t="shared" si="31"/>
        <v>15.659417631767008</v>
      </c>
      <c r="U65" s="33">
        <f t="shared" si="31"/>
        <v>15.740516704800397</v>
      </c>
      <c r="V65" s="33">
        <f t="shared" si="31"/>
        <v>16.039713326856901</v>
      </c>
      <c r="W65" s="33" t="e">
        <f t="shared" si="31"/>
        <v>#DIV/0!</v>
      </c>
      <c r="X65" s="33" t="e">
        <f t="shared" si="31"/>
        <v>#DIV/0!</v>
      </c>
      <c r="Y65" s="33" t="e">
        <f t="shared" si="31"/>
        <v>#DIV/0!</v>
      </c>
      <c r="Z65" s="33" t="e">
        <f t="shared" si="31"/>
        <v>#DIV/0!</v>
      </c>
      <c r="AA65" s="33" t="e">
        <f t="shared" si="31"/>
        <v>#DIV/0!</v>
      </c>
      <c r="AB65" s="33" t="e">
        <f t="shared" si="31"/>
        <v>#DIV/0!</v>
      </c>
      <c r="AC65" s="33" t="e">
        <f t="shared" si="31"/>
        <v>#DIV/0!</v>
      </c>
      <c r="AD65" s="33" t="e">
        <f t="shared" si="31"/>
        <v>#DIV/0!</v>
      </c>
      <c r="AE65" s="48">
        <f t="shared" ref="AE65" si="33">+AE43/AE21*100</f>
        <v>15.752309339493964</v>
      </c>
    </row>
    <row r="66" spans="2:32" x14ac:dyDescent="0.25">
      <c r="B66" s="17" t="s">
        <v>19</v>
      </c>
      <c r="C66" s="51">
        <f t="shared" si="30"/>
        <v>9.9603031494637495</v>
      </c>
      <c r="D66" s="51">
        <f t="shared" si="30"/>
        <v>9.9794116283144962</v>
      </c>
      <c r="E66" s="51">
        <f t="shared" si="30"/>
        <v>10.466690255956697</v>
      </c>
      <c r="F66" s="51">
        <f t="shared" si="30"/>
        <v>9.9120849104660138</v>
      </c>
      <c r="G66" s="51" t="e">
        <f t="shared" si="30"/>
        <v>#DIV/0!</v>
      </c>
      <c r="H66" s="51" t="e">
        <f t="shared" si="30"/>
        <v>#DIV/0!</v>
      </c>
      <c r="I66" s="51" t="e">
        <f t="shared" si="30"/>
        <v>#DIV/0!</v>
      </c>
      <c r="J66" s="51" t="e">
        <f t="shared" si="30"/>
        <v>#DIV/0!</v>
      </c>
      <c r="K66" s="51" t="e">
        <f t="shared" si="30"/>
        <v>#DIV/0!</v>
      </c>
      <c r="L66" s="51" t="e">
        <f t="shared" si="30"/>
        <v>#DIV/0!</v>
      </c>
      <c r="M66" s="51" t="e">
        <f t="shared" si="30"/>
        <v>#DIV/0!</v>
      </c>
      <c r="N66" s="51" t="e">
        <f t="shared" si="30"/>
        <v>#DIV/0!</v>
      </c>
      <c r="O66" s="51">
        <f t="shared" si="30"/>
        <v>10.072483866765136</v>
      </c>
      <c r="Q66" s="35"/>
      <c r="R66" s="27" t="str">
        <f t="shared" si="32"/>
        <v>Industrial</v>
      </c>
      <c r="S66" s="33">
        <f t="shared" si="31"/>
        <v>8.6654637400334611</v>
      </c>
      <c r="T66" s="33">
        <f t="shared" si="31"/>
        <v>8.6820881166336115</v>
      </c>
      <c r="U66" s="33">
        <f t="shared" si="31"/>
        <v>9.1060205226823268</v>
      </c>
      <c r="V66" s="33">
        <f t="shared" si="31"/>
        <v>8.6235138721054323</v>
      </c>
      <c r="W66" s="33" t="e">
        <f t="shared" si="31"/>
        <v>#DIV/0!</v>
      </c>
      <c r="X66" s="33" t="e">
        <f t="shared" si="31"/>
        <v>#DIV/0!</v>
      </c>
      <c r="Y66" s="33" t="e">
        <f t="shared" si="31"/>
        <v>#DIV/0!</v>
      </c>
      <c r="Z66" s="33" t="e">
        <f t="shared" si="31"/>
        <v>#DIV/0!</v>
      </c>
      <c r="AA66" s="33" t="e">
        <f t="shared" si="31"/>
        <v>#DIV/0!</v>
      </c>
      <c r="AB66" s="33" t="e">
        <f t="shared" si="31"/>
        <v>#DIV/0!</v>
      </c>
      <c r="AC66" s="33" t="e">
        <f t="shared" si="31"/>
        <v>#DIV/0!</v>
      </c>
      <c r="AD66" s="33" t="e">
        <f t="shared" si="31"/>
        <v>#DIV/0!</v>
      </c>
      <c r="AE66" s="48">
        <f t="shared" ref="AE66" si="34">+AE44/AE22*100</f>
        <v>8.7630609640856694</v>
      </c>
    </row>
    <row r="67" spans="2:32" x14ac:dyDescent="0.25">
      <c r="B67" s="17" t="s">
        <v>20</v>
      </c>
      <c r="C67" s="51">
        <f t="shared" si="30"/>
        <v>10.868681894914758</v>
      </c>
      <c r="D67" s="51">
        <f t="shared" si="30"/>
        <v>10.7971308253888</v>
      </c>
      <c r="E67" s="51">
        <f t="shared" si="30"/>
        <v>11.569678554372491</v>
      </c>
      <c r="F67" s="51">
        <f t="shared" si="30"/>
        <v>10.852709710375352</v>
      </c>
      <c r="G67" s="51" t="e">
        <f t="shared" si="30"/>
        <v>#DIV/0!</v>
      </c>
      <c r="H67" s="51" t="e">
        <f t="shared" si="30"/>
        <v>#DIV/0!</v>
      </c>
      <c r="I67" s="51" t="e">
        <f t="shared" si="30"/>
        <v>#DIV/0!</v>
      </c>
      <c r="J67" s="51" t="e">
        <f t="shared" si="30"/>
        <v>#DIV/0!</v>
      </c>
      <c r="K67" s="51" t="e">
        <f t="shared" si="30"/>
        <v>#DIV/0!</v>
      </c>
      <c r="L67" s="51" t="e">
        <f t="shared" si="30"/>
        <v>#DIV/0!</v>
      </c>
      <c r="M67" s="51" t="e">
        <f t="shared" si="30"/>
        <v>#DIV/0!</v>
      </c>
      <c r="N67" s="51" t="e">
        <f t="shared" si="30"/>
        <v>#DIV/0!</v>
      </c>
      <c r="O67" s="51">
        <f t="shared" si="30"/>
        <v>11.003962456387969</v>
      </c>
      <c r="Q67" s="35"/>
      <c r="R67" s="27" t="str">
        <f t="shared" si="32"/>
        <v>Mineria</v>
      </c>
      <c r="S67" s="33">
        <f t="shared" si="31"/>
        <v>9.4557532485758387</v>
      </c>
      <c r="T67" s="33">
        <f t="shared" si="31"/>
        <v>9.393503818088254</v>
      </c>
      <c r="U67" s="33">
        <f t="shared" si="31"/>
        <v>10.065620342304065</v>
      </c>
      <c r="V67" s="33">
        <f t="shared" si="31"/>
        <v>9.4418574480265551</v>
      </c>
      <c r="W67" s="33" t="e">
        <f t="shared" si="31"/>
        <v>#DIV/0!</v>
      </c>
      <c r="X67" s="33" t="e">
        <f t="shared" si="31"/>
        <v>#DIV/0!</v>
      </c>
      <c r="Y67" s="33" t="e">
        <f t="shared" si="31"/>
        <v>#DIV/0!</v>
      </c>
      <c r="Z67" s="33" t="e">
        <f t="shared" si="31"/>
        <v>#DIV/0!</v>
      </c>
      <c r="AA67" s="33" t="e">
        <f t="shared" si="31"/>
        <v>#DIV/0!</v>
      </c>
      <c r="AB67" s="33" t="e">
        <f t="shared" si="31"/>
        <v>#DIV/0!</v>
      </c>
      <c r="AC67" s="33" t="e">
        <f t="shared" si="31"/>
        <v>#DIV/0!</v>
      </c>
      <c r="AD67" s="33" t="e">
        <f t="shared" si="31"/>
        <v>#DIV/0!</v>
      </c>
      <c r="AE67" s="48">
        <f t="shared" ref="AE67" si="35">+AE45/AE23*100</f>
        <v>9.5734473370575319</v>
      </c>
    </row>
    <row r="68" spans="2:32" x14ac:dyDescent="0.25">
      <c r="B68" s="17" t="s">
        <v>121</v>
      </c>
      <c r="C68" s="51">
        <f t="shared" si="30"/>
        <v>16.0217898278093</v>
      </c>
      <c r="D68" s="51">
        <f t="shared" si="30"/>
        <v>15.88506661462867</v>
      </c>
      <c r="E68" s="51">
        <f t="shared" si="30"/>
        <v>16.051698233904535</v>
      </c>
      <c r="F68" s="51">
        <f t="shared" si="30"/>
        <v>16.069959209094478</v>
      </c>
      <c r="G68" s="51" t="e">
        <f t="shared" si="30"/>
        <v>#DIV/0!</v>
      </c>
      <c r="H68" s="51" t="e">
        <f t="shared" si="30"/>
        <v>#DIV/0!</v>
      </c>
      <c r="I68" s="51" t="e">
        <f t="shared" si="30"/>
        <v>#DIV/0!</v>
      </c>
      <c r="J68" s="51" t="e">
        <f t="shared" si="30"/>
        <v>#DIV/0!</v>
      </c>
      <c r="K68" s="51" t="e">
        <f t="shared" si="30"/>
        <v>#DIV/0!</v>
      </c>
      <c r="L68" s="51" t="e">
        <f t="shared" si="30"/>
        <v>#DIV/0!</v>
      </c>
      <c r="M68" s="51" t="e">
        <f t="shared" si="30"/>
        <v>#DIV/0!</v>
      </c>
      <c r="N68" s="51" t="e">
        <f t="shared" si="30"/>
        <v>#DIV/0!</v>
      </c>
      <c r="O68" s="51">
        <f t="shared" si="30"/>
        <v>16.009778005076843</v>
      </c>
      <c r="Q68" s="35"/>
      <c r="R68" s="27" t="str">
        <f t="shared" si="32"/>
        <v>A.Público</v>
      </c>
      <c r="S68" s="33">
        <f t="shared" si="31"/>
        <v>13.93895715019409</v>
      </c>
      <c r="T68" s="33">
        <f t="shared" si="31"/>
        <v>13.820007954726943</v>
      </c>
      <c r="U68" s="33">
        <f t="shared" si="31"/>
        <v>13.964977463496945</v>
      </c>
      <c r="V68" s="33">
        <f t="shared" si="31"/>
        <v>13.980864511912197</v>
      </c>
      <c r="W68" s="33" t="e">
        <f t="shared" si="31"/>
        <v>#DIV/0!</v>
      </c>
      <c r="X68" s="33" t="e">
        <f t="shared" si="31"/>
        <v>#DIV/0!</v>
      </c>
      <c r="Y68" s="33" t="e">
        <f t="shared" si="31"/>
        <v>#DIV/0!</v>
      </c>
      <c r="Z68" s="33" t="e">
        <f t="shared" si="31"/>
        <v>#DIV/0!</v>
      </c>
      <c r="AA68" s="33" t="e">
        <f t="shared" si="31"/>
        <v>#DIV/0!</v>
      </c>
      <c r="AB68" s="33" t="e">
        <f t="shared" si="31"/>
        <v>#DIV/0!</v>
      </c>
      <c r="AC68" s="33" t="e">
        <f t="shared" si="31"/>
        <v>#DIV/0!</v>
      </c>
      <c r="AD68" s="33" t="e">
        <f t="shared" si="31"/>
        <v>#DIV/0!</v>
      </c>
      <c r="AE68" s="48">
        <f t="shared" ref="AE68" si="36">+AE46/AE24*100</f>
        <v>13.928506864416851</v>
      </c>
    </row>
    <row r="69" spans="2:32" x14ac:dyDescent="0.25">
      <c r="B69" s="17" t="s">
        <v>22</v>
      </c>
      <c r="C69" s="51">
        <f t="shared" si="30"/>
        <v>9.2727142825149205</v>
      </c>
      <c r="D69" s="51">
        <f t="shared" si="30"/>
        <v>9.5485805975545333</v>
      </c>
      <c r="E69" s="51">
        <f t="shared" si="30"/>
        <v>10.142478502106655</v>
      </c>
      <c r="F69" s="51">
        <f t="shared" si="30"/>
        <v>9.6464178504166398</v>
      </c>
      <c r="G69" s="51" t="e">
        <f t="shared" si="30"/>
        <v>#DIV/0!</v>
      </c>
      <c r="H69" s="51" t="e">
        <f t="shared" si="30"/>
        <v>#DIV/0!</v>
      </c>
      <c r="I69" s="51" t="e">
        <f t="shared" si="30"/>
        <v>#DIV/0!</v>
      </c>
      <c r="J69" s="51" t="e">
        <f t="shared" si="30"/>
        <v>#DIV/0!</v>
      </c>
      <c r="K69" s="51" t="e">
        <f t="shared" si="30"/>
        <v>#DIV/0!</v>
      </c>
      <c r="L69" s="51" t="e">
        <f t="shared" si="30"/>
        <v>#DIV/0!</v>
      </c>
      <c r="M69" s="51" t="e">
        <f t="shared" si="30"/>
        <v>#DIV/0!</v>
      </c>
      <c r="N69" s="51" t="e">
        <f t="shared" si="30"/>
        <v>#DIV/0!</v>
      </c>
      <c r="O69" s="51">
        <f>+O47/O24*100</f>
        <v>5.7670249449808821</v>
      </c>
      <c r="Q69" s="35"/>
      <c r="R69" s="27" t="str">
        <f t="shared" si="32"/>
        <v>Otros</v>
      </c>
      <c r="S69" s="33">
        <f t="shared" si="31"/>
        <v>8.0672614257879811</v>
      </c>
      <c r="T69" s="33">
        <f t="shared" si="31"/>
        <v>8.3072651198724436</v>
      </c>
      <c r="U69" s="33">
        <f t="shared" si="31"/>
        <v>8.8239562968327903</v>
      </c>
      <c r="V69" s="33">
        <f t="shared" si="31"/>
        <v>8.3923835298624763</v>
      </c>
      <c r="W69" s="33" t="e">
        <f t="shared" si="31"/>
        <v>#DIV/0!</v>
      </c>
      <c r="X69" s="33" t="e">
        <f t="shared" si="31"/>
        <v>#DIV/0!</v>
      </c>
      <c r="Y69" s="33" t="e">
        <f t="shared" si="31"/>
        <v>#DIV/0!</v>
      </c>
      <c r="Z69" s="33" t="e">
        <f t="shared" si="31"/>
        <v>#DIV/0!</v>
      </c>
      <c r="AA69" s="33" t="e">
        <f t="shared" si="31"/>
        <v>#DIV/0!</v>
      </c>
      <c r="AB69" s="33" t="e">
        <f t="shared" si="31"/>
        <v>#DIV/0!</v>
      </c>
      <c r="AC69" s="33" t="e">
        <f t="shared" si="31"/>
        <v>#DIV/0!</v>
      </c>
      <c r="AD69" s="33" t="e">
        <f t="shared" si="31"/>
        <v>#DIV/0!</v>
      </c>
      <c r="AE69" s="48">
        <f t="shared" ref="AE69" si="37">+AE47/AE25*100</f>
        <v>8.3859451002551957</v>
      </c>
    </row>
    <row r="70" spans="2:32" x14ac:dyDescent="0.25">
      <c r="B70" s="7" t="s">
        <v>14</v>
      </c>
      <c r="C70" s="47">
        <f t="shared" si="30"/>
        <v>13.421876017096618</v>
      </c>
      <c r="D70" s="47">
        <f t="shared" si="30"/>
        <v>13.4970109006785</v>
      </c>
      <c r="E70" s="47">
        <f t="shared" si="30"/>
        <v>13.774658843324877</v>
      </c>
      <c r="F70" s="47">
        <f t="shared" si="30"/>
        <v>13.439639561325448</v>
      </c>
      <c r="G70" s="47" t="e">
        <f t="shared" si="30"/>
        <v>#DIV/0!</v>
      </c>
      <c r="H70" s="47" t="e">
        <f t="shared" si="30"/>
        <v>#DIV/0!</v>
      </c>
      <c r="I70" s="47" t="e">
        <f t="shared" si="30"/>
        <v>#DIV/0!</v>
      </c>
      <c r="J70" s="47" t="e">
        <f t="shared" si="30"/>
        <v>#DIV/0!</v>
      </c>
      <c r="K70" s="47" t="e">
        <f t="shared" si="30"/>
        <v>#DIV/0!</v>
      </c>
      <c r="L70" s="47" t="e">
        <f t="shared" si="30"/>
        <v>#DIV/0!</v>
      </c>
      <c r="M70" s="47" t="e">
        <f t="shared" si="30"/>
        <v>#DIV/0!</v>
      </c>
      <c r="N70" s="47" t="e">
        <f t="shared" si="30"/>
        <v>#DIV/0!</v>
      </c>
      <c r="O70" s="47">
        <f>+O48/O26*100</f>
        <v>13.533179561652284</v>
      </c>
      <c r="Q70" s="35"/>
      <c r="R70" s="7" t="s">
        <v>14</v>
      </c>
      <c r="S70" s="37">
        <f t="shared" si="31"/>
        <v>11.677032134874057</v>
      </c>
      <c r="T70" s="37">
        <f t="shared" si="31"/>
        <v>11.742399483590296</v>
      </c>
      <c r="U70" s="37">
        <f t="shared" si="31"/>
        <v>11.98395319369264</v>
      </c>
      <c r="V70" s="37">
        <f t="shared" si="31"/>
        <v>11.692486418353141</v>
      </c>
      <c r="W70" s="86" t="e">
        <f t="shared" si="31"/>
        <v>#DIV/0!</v>
      </c>
      <c r="X70" s="86" t="e">
        <f t="shared" si="31"/>
        <v>#DIV/0!</v>
      </c>
      <c r="Y70" s="86" t="e">
        <f t="shared" si="31"/>
        <v>#DIV/0!</v>
      </c>
      <c r="Z70" s="86" t="e">
        <f t="shared" si="31"/>
        <v>#DIV/0!</v>
      </c>
      <c r="AA70" s="86" t="e">
        <f t="shared" si="31"/>
        <v>#DIV/0!</v>
      </c>
      <c r="AB70" s="86" t="e">
        <f t="shared" si="31"/>
        <v>#DIV/0!</v>
      </c>
      <c r="AC70" s="86" t="e">
        <f t="shared" si="31"/>
        <v>#DIV/0!</v>
      </c>
      <c r="AD70" s="86" t="e">
        <f t="shared" si="31"/>
        <v>#DIV/0!</v>
      </c>
      <c r="AE70" s="47">
        <f>+AE48/AE26*100</f>
        <v>11.77386621863749</v>
      </c>
    </row>
    <row r="71" spans="2:32" x14ac:dyDescent="0.25">
      <c r="B71" s="2"/>
      <c r="C71" s="35"/>
      <c r="D71" s="52"/>
      <c r="E71" s="52"/>
      <c r="F71" s="52"/>
      <c r="G71" s="52"/>
      <c r="H71" s="52"/>
      <c r="I71" s="35"/>
      <c r="J71" s="35"/>
      <c r="K71" s="35"/>
      <c r="L71" s="35"/>
      <c r="M71" s="35"/>
      <c r="N71" s="35"/>
      <c r="O71" s="35"/>
      <c r="Q71" s="35"/>
      <c r="R71" s="18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</row>
    <row r="72" spans="2:32" x14ac:dyDescent="0.25">
      <c r="B72" s="2"/>
      <c r="C72" s="35"/>
      <c r="D72" s="52"/>
      <c r="E72" s="52"/>
      <c r="F72" s="52"/>
      <c r="G72" s="52"/>
      <c r="H72" s="52"/>
      <c r="I72" s="35"/>
      <c r="J72" s="35"/>
      <c r="K72" s="35"/>
      <c r="L72" s="35"/>
      <c r="M72" s="35"/>
      <c r="N72" s="35"/>
      <c r="O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</row>
    <row r="73" spans="2:32" x14ac:dyDescent="0.25">
      <c r="B73" s="2"/>
      <c r="C73" s="35"/>
      <c r="D73" s="52"/>
      <c r="E73" s="52"/>
      <c r="F73" s="52"/>
      <c r="G73" s="52"/>
      <c r="H73" s="52"/>
      <c r="I73" s="35"/>
      <c r="J73" s="35"/>
      <c r="K73" s="35"/>
      <c r="L73" s="35"/>
      <c r="M73" s="35"/>
      <c r="N73" s="35"/>
      <c r="O73" s="35"/>
      <c r="Q73" s="35"/>
      <c r="R73" s="18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32" x14ac:dyDescent="0.25">
      <c r="B74" s="2"/>
      <c r="C74" s="35"/>
      <c r="D74" s="52"/>
      <c r="E74" s="52"/>
      <c r="F74" s="52"/>
      <c r="G74" s="52"/>
      <c r="H74" s="52"/>
      <c r="I74" s="35"/>
      <c r="J74" s="35"/>
      <c r="K74" s="35"/>
      <c r="L74" s="35"/>
      <c r="M74" s="35"/>
      <c r="N74" s="35"/>
      <c r="O74" s="35"/>
      <c r="Q74" s="35"/>
      <c r="R74" s="18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32" x14ac:dyDescent="0.25">
      <c r="B75" s="2" t="s">
        <v>31</v>
      </c>
      <c r="C75" s="35"/>
      <c r="D75" s="52"/>
      <c r="E75" s="52"/>
      <c r="F75" s="52"/>
      <c r="G75" s="52"/>
      <c r="H75" s="52"/>
      <c r="I75" s="35"/>
      <c r="J75" s="35"/>
      <c r="K75" s="35"/>
      <c r="L75" s="35"/>
      <c r="M75" s="35"/>
      <c r="N75" s="35"/>
      <c r="O75" s="35"/>
      <c r="Q75" s="35"/>
      <c r="R75" s="2" t="s">
        <v>160</v>
      </c>
      <c r="S75" s="35"/>
      <c r="T75" s="35"/>
      <c r="U75" s="35"/>
      <c r="V75" s="39"/>
      <c r="W75" s="35"/>
      <c r="X75" s="36"/>
      <c r="Y75" s="35"/>
      <c r="Z75" s="35"/>
      <c r="AA75" s="35"/>
      <c r="AB75" s="35"/>
      <c r="AC75" s="39"/>
      <c r="AD75" s="35"/>
      <c r="AE75" s="35"/>
    </row>
    <row r="76" spans="2:32" x14ac:dyDescent="0.25">
      <c r="B76" s="53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10"/>
      <c r="R76" s="18"/>
      <c r="S76" s="35"/>
      <c r="T76" s="35"/>
      <c r="U76" s="35"/>
      <c r="V76" s="35"/>
      <c r="W76" s="35"/>
      <c r="X76" s="28"/>
      <c r="Y76" s="35"/>
      <c r="Z76" s="35"/>
      <c r="AA76" s="35"/>
      <c r="AB76" s="35"/>
      <c r="AC76" s="35"/>
      <c r="AD76" s="35"/>
      <c r="AE76" s="35"/>
    </row>
    <row r="77" spans="2:32" x14ac:dyDescent="0.25">
      <c r="B77" s="3" t="s">
        <v>26</v>
      </c>
      <c r="C77" s="41" t="s">
        <v>2</v>
      </c>
      <c r="D77" s="41" t="s">
        <v>3</v>
      </c>
      <c r="E77" s="41" t="s">
        <v>4</v>
      </c>
      <c r="F77" s="41" t="s">
        <v>5</v>
      </c>
      <c r="G77" s="41" t="s">
        <v>6</v>
      </c>
      <c r="H77" s="41" t="s">
        <v>7</v>
      </c>
      <c r="I77" s="41" t="s">
        <v>8</v>
      </c>
      <c r="J77" s="41" t="s">
        <v>9</v>
      </c>
      <c r="K77" s="41" t="s">
        <v>10</v>
      </c>
      <c r="L77" s="41" t="s">
        <v>11</v>
      </c>
      <c r="M77" s="41" t="s">
        <v>12</v>
      </c>
      <c r="N77" s="41" t="s">
        <v>13</v>
      </c>
      <c r="O77" s="43" t="s">
        <v>14</v>
      </c>
      <c r="R77" s="3" t="s">
        <v>26</v>
      </c>
      <c r="S77" s="4" t="s">
        <v>2</v>
      </c>
      <c r="T77" s="4" t="s">
        <v>3</v>
      </c>
      <c r="U77" s="4" t="s">
        <v>4</v>
      </c>
      <c r="V77" s="41" t="s">
        <v>5</v>
      </c>
      <c r="W77" s="41" t="s">
        <v>6</v>
      </c>
      <c r="X77" s="41" t="s">
        <v>7</v>
      </c>
      <c r="Y77" s="41" t="s">
        <v>8</v>
      </c>
      <c r="Z77" s="41" t="s">
        <v>9</v>
      </c>
      <c r="AA77" s="41" t="s">
        <v>10</v>
      </c>
      <c r="AB77" s="41" t="s">
        <v>11</v>
      </c>
      <c r="AC77" s="41" t="s">
        <v>12</v>
      </c>
      <c r="AD77" s="41" t="s">
        <v>13</v>
      </c>
      <c r="AE77" s="43" t="s">
        <v>14</v>
      </c>
    </row>
    <row r="78" spans="2:32" x14ac:dyDescent="0.25">
      <c r="B78" s="16" t="s">
        <v>17</v>
      </c>
      <c r="C78" s="33"/>
      <c r="D78" s="11">
        <f t="shared" ref="D78:N84" si="38">((D20/C20)-1)</f>
        <v>2.4469356762767402E-2</v>
      </c>
      <c r="E78" s="11">
        <f t="shared" si="38"/>
        <v>-3.6926130916505873E-2</v>
      </c>
      <c r="F78" s="11">
        <f t="shared" si="38"/>
        <v>-0.1230852565906454</v>
      </c>
      <c r="G78" s="11">
        <f t="shared" si="38"/>
        <v>-1</v>
      </c>
      <c r="H78" s="11" t="e">
        <f t="shared" si="38"/>
        <v>#DIV/0!</v>
      </c>
      <c r="I78" s="11" t="e">
        <f t="shared" si="38"/>
        <v>#DIV/0!</v>
      </c>
      <c r="J78" s="11" t="e">
        <f t="shared" si="38"/>
        <v>#DIV/0!</v>
      </c>
      <c r="K78" s="11" t="e">
        <f t="shared" si="38"/>
        <v>#DIV/0!</v>
      </c>
      <c r="L78" s="11" t="e">
        <f t="shared" si="38"/>
        <v>#DIV/0!</v>
      </c>
      <c r="M78" s="11" t="e">
        <f t="shared" si="38"/>
        <v>#DIV/0!</v>
      </c>
      <c r="N78" s="11" t="e">
        <f t="shared" si="38"/>
        <v>#DIV/0!</v>
      </c>
      <c r="O78" s="34"/>
      <c r="R78" s="27" t="str">
        <f>+B78</f>
        <v>Residencial</v>
      </c>
      <c r="S78" s="87"/>
      <c r="T78" s="88">
        <f t="shared" ref="T78:AD84" si="39">(T64/S64)-1</f>
        <v>8.6499750348372206E-3</v>
      </c>
      <c r="U78" s="88">
        <f t="shared" si="39"/>
        <v>2.5420254851546975E-3</v>
      </c>
      <c r="V78" s="88">
        <f t="shared" si="39"/>
        <v>8.0328403727536468E-4</v>
      </c>
      <c r="W78" s="88" t="e">
        <f t="shared" si="39"/>
        <v>#DIV/0!</v>
      </c>
      <c r="X78" s="88" t="e">
        <f t="shared" si="39"/>
        <v>#DIV/0!</v>
      </c>
      <c r="Y78" s="88" t="e">
        <f t="shared" si="39"/>
        <v>#DIV/0!</v>
      </c>
      <c r="Z78" s="88" t="e">
        <f t="shared" si="39"/>
        <v>#DIV/0!</v>
      </c>
      <c r="AA78" s="88" t="e">
        <f t="shared" si="39"/>
        <v>#DIV/0!</v>
      </c>
      <c r="AB78" s="88" t="e">
        <f t="shared" si="39"/>
        <v>#DIV/0!</v>
      </c>
      <c r="AC78" s="88" t="e">
        <f t="shared" si="39"/>
        <v>#DIV/0!</v>
      </c>
      <c r="AD78" s="89" t="e">
        <f t="shared" si="39"/>
        <v>#DIV/0!</v>
      </c>
      <c r="AE78" s="90"/>
    </row>
    <row r="79" spans="2:32" x14ac:dyDescent="0.25">
      <c r="B79" s="16" t="s">
        <v>18</v>
      </c>
      <c r="C79" s="33"/>
      <c r="D79" s="11">
        <f t="shared" si="38"/>
        <v>3.8659594277046461E-2</v>
      </c>
      <c r="E79" s="11">
        <f t="shared" si="38"/>
        <v>-1.2740473123405538E-2</v>
      </c>
      <c r="F79" s="11">
        <f t="shared" si="38"/>
        <v>-7.3308424478206735E-2</v>
      </c>
      <c r="G79" s="11">
        <f t="shared" si="38"/>
        <v>-1</v>
      </c>
      <c r="H79" s="11" t="e">
        <f t="shared" si="38"/>
        <v>#DIV/0!</v>
      </c>
      <c r="I79" s="11" t="e">
        <f t="shared" si="38"/>
        <v>#DIV/0!</v>
      </c>
      <c r="J79" s="11" t="e">
        <f t="shared" si="38"/>
        <v>#DIV/0!</v>
      </c>
      <c r="K79" s="11" t="e">
        <f t="shared" si="38"/>
        <v>#DIV/0!</v>
      </c>
      <c r="L79" s="11" t="e">
        <f t="shared" si="38"/>
        <v>#DIV/0!</v>
      </c>
      <c r="M79" s="11" t="e">
        <f t="shared" si="38"/>
        <v>#DIV/0!</v>
      </c>
      <c r="N79" s="11" t="e">
        <f t="shared" si="38"/>
        <v>#DIV/0!</v>
      </c>
      <c r="O79" s="34"/>
      <c r="R79" s="27" t="str">
        <f t="shared" ref="R79:R83" si="40">+B79</f>
        <v>General</v>
      </c>
      <c r="S79" s="54"/>
      <c r="T79" s="11">
        <f t="shared" si="39"/>
        <v>4.5958947256479199E-3</v>
      </c>
      <c r="U79" s="11">
        <f t="shared" si="39"/>
        <v>5.1789328914040311E-3</v>
      </c>
      <c r="V79" s="11">
        <f t="shared" si="39"/>
        <v>1.9008055940454405E-2</v>
      </c>
      <c r="W79" s="11" t="e">
        <f t="shared" si="39"/>
        <v>#DIV/0!</v>
      </c>
      <c r="X79" s="11" t="e">
        <f t="shared" si="39"/>
        <v>#DIV/0!</v>
      </c>
      <c r="Y79" s="11" t="e">
        <f t="shared" si="39"/>
        <v>#DIV/0!</v>
      </c>
      <c r="Z79" s="11" t="e">
        <f t="shared" si="39"/>
        <v>#DIV/0!</v>
      </c>
      <c r="AA79" s="11" t="e">
        <f t="shared" si="39"/>
        <v>#DIV/0!</v>
      </c>
      <c r="AB79" s="11" t="e">
        <f t="shared" si="39"/>
        <v>#DIV/0!</v>
      </c>
      <c r="AC79" s="11" t="e">
        <f t="shared" si="39"/>
        <v>#DIV/0!</v>
      </c>
      <c r="AD79" s="90" t="e">
        <f t="shared" si="39"/>
        <v>#DIV/0!</v>
      </c>
      <c r="AE79" s="90"/>
    </row>
    <row r="80" spans="2:32" x14ac:dyDescent="0.25">
      <c r="B80" s="16" t="s">
        <v>19</v>
      </c>
      <c r="C80" s="33"/>
      <c r="D80" s="11">
        <f t="shared" si="38"/>
        <v>3.7991208756759542E-2</v>
      </c>
      <c r="E80" s="11">
        <f t="shared" si="38"/>
        <v>-4.8674788553233261E-2</v>
      </c>
      <c r="F80" s="11">
        <f t="shared" si="38"/>
        <v>0.13945621533353703</v>
      </c>
      <c r="G80" s="11">
        <f t="shared" si="38"/>
        <v>-1</v>
      </c>
      <c r="H80" s="11" t="e">
        <f t="shared" si="38"/>
        <v>#DIV/0!</v>
      </c>
      <c r="I80" s="11" t="e">
        <f t="shared" si="38"/>
        <v>#DIV/0!</v>
      </c>
      <c r="J80" s="11" t="e">
        <f t="shared" si="38"/>
        <v>#DIV/0!</v>
      </c>
      <c r="K80" s="11" t="e">
        <f t="shared" si="38"/>
        <v>#DIV/0!</v>
      </c>
      <c r="L80" s="11" t="e">
        <f t="shared" si="38"/>
        <v>#DIV/0!</v>
      </c>
      <c r="M80" s="11" t="e">
        <f t="shared" si="38"/>
        <v>#DIV/0!</v>
      </c>
      <c r="N80" s="11" t="e">
        <f t="shared" si="38"/>
        <v>#DIV/0!</v>
      </c>
      <c r="O80" s="34"/>
      <c r="R80" s="27" t="str">
        <f t="shared" si="40"/>
        <v>Industrial</v>
      </c>
      <c r="S80" s="54"/>
      <c r="T80" s="11">
        <f t="shared" si="39"/>
        <v>1.9184635812792283E-3</v>
      </c>
      <c r="U80" s="11">
        <f t="shared" si="39"/>
        <v>4.8828392473525106E-2</v>
      </c>
      <c r="V80" s="11">
        <f t="shared" si="39"/>
        <v>-5.2987652441042865E-2</v>
      </c>
      <c r="W80" s="11" t="e">
        <f t="shared" si="39"/>
        <v>#DIV/0!</v>
      </c>
      <c r="X80" s="11" t="e">
        <f t="shared" si="39"/>
        <v>#DIV/0!</v>
      </c>
      <c r="Y80" s="11" t="e">
        <f t="shared" si="39"/>
        <v>#DIV/0!</v>
      </c>
      <c r="Z80" s="11" t="e">
        <f t="shared" si="39"/>
        <v>#DIV/0!</v>
      </c>
      <c r="AA80" s="11" t="e">
        <f t="shared" si="39"/>
        <v>#DIV/0!</v>
      </c>
      <c r="AB80" s="11" t="e">
        <f t="shared" si="39"/>
        <v>#DIV/0!</v>
      </c>
      <c r="AC80" s="11" t="e">
        <f t="shared" si="39"/>
        <v>#DIV/0!</v>
      </c>
      <c r="AD80" s="90" t="e">
        <f t="shared" si="39"/>
        <v>#DIV/0!</v>
      </c>
      <c r="AE80" s="90"/>
    </row>
    <row r="81" spans="2:61" x14ac:dyDescent="0.25">
      <c r="B81" s="16" t="s">
        <v>20</v>
      </c>
      <c r="C81" s="33"/>
      <c r="D81" s="11">
        <f t="shared" si="38"/>
        <v>6.1433409008454509E-2</v>
      </c>
      <c r="E81" s="11">
        <f t="shared" si="38"/>
        <v>-0.12403363859285821</v>
      </c>
      <c r="F81" s="11">
        <f t="shared" si="38"/>
        <v>0.21717108547301467</v>
      </c>
      <c r="G81" s="11">
        <f t="shared" si="38"/>
        <v>-1</v>
      </c>
      <c r="H81" s="11" t="e">
        <f t="shared" si="38"/>
        <v>#DIV/0!</v>
      </c>
      <c r="I81" s="11" t="e">
        <f t="shared" si="38"/>
        <v>#DIV/0!</v>
      </c>
      <c r="J81" s="11" t="e">
        <f t="shared" si="38"/>
        <v>#DIV/0!</v>
      </c>
      <c r="K81" s="11" t="e">
        <f t="shared" si="38"/>
        <v>#DIV/0!</v>
      </c>
      <c r="L81" s="11" t="e">
        <f t="shared" si="38"/>
        <v>#DIV/0!</v>
      </c>
      <c r="M81" s="11" t="e">
        <f t="shared" si="38"/>
        <v>#DIV/0!</v>
      </c>
      <c r="N81" s="11" t="e">
        <f t="shared" si="38"/>
        <v>#DIV/0!</v>
      </c>
      <c r="O81" s="34"/>
      <c r="R81" s="27" t="str">
        <f t="shared" si="40"/>
        <v>Mineria</v>
      </c>
      <c r="S81" s="54"/>
      <c r="T81" s="11">
        <f t="shared" si="39"/>
        <v>-6.5832333872460902E-3</v>
      </c>
      <c r="U81" s="11">
        <f t="shared" si="39"/>
        <v>7.1551205730238321E-2</v>
      </c>
      <c r="V81" s="11">
        <f t="shared" si="39"/>
        <v>-6.196964251233894E-2</v>
      </c>
      <c r="W81" s="11" t="e">
        <f t="shared" si="39"/>
        <v>#DIV/0!</v>
      </c>
      <c r="X81" s="11" t="e">
        <f t="shared" si="39"/>
        <v>#DIV/0!</v>
      </c>
      <c r="Y81" s="11" t="e">
        <f t="shared" si="39"/>
        <v>#DIV/0!</v>
      </c>
      <c r="Z81" s="11" t="e">
        <f t="shared" si="39"/>
        <v>#DIV/0!</v>
      </c>
      <c r="AA81" s="11" t="e">
        <f t="shared" si="39"/>
        <v>#DIV/0!</v>
      </c>
      <c r="AB81" s="11" t="e">
        <f t="shared" si="39"/>
        <v>#DIV/0!</v>
      </c>
      <c r="AC81" s="11" t="e">
        <f t="shared" si="39"/>
        <v>#DIV/0!</v>
      </c>
      <c r="AD81" s="90" t="e">
        <f t="shared" si="39"/>
        <v>#DIV/0!</v>
      </c>
      <c r="AE81" s="90"/>
    </row>
    <row r="82" spans="2:61" x14ac:dyDescent="0.25">
      <c r="B82" s="16" t="s">
        <v>121</v>
      </c>
      <c r="C82" s="33"/>
      <c r="D82" s="11">
        <f t="shared" si="38"/>
        <v>-1.3860226966625366E-2</v>
      </c>
      <c r="E82" s="11">
        <f t="shared" si="38"/>
        <v>7.5280533270137617E-2</v>
      </c>
      <c r="F82" s="11">
        <f t="shared" si="38"/>
        <v>4.2388918277836973E-2</v>
      </c>
      <c r="G82" s="11">
        <f t="shared" si="38"/>
        <v>-1</v>
      </c>
      <c r="H82" s="11" t="e">
        <f t="shared" si="38"/>
        <v>#DIV/0!</v>
      </c>
      <c r="I82" s="11" t="e">
        <f t="shared" si="38"/>
        <v>#DIV/0!</v>
      </c>
      <c r="J82" s="11" t="e">
        <f t="shared" si="38"/>
        <v>#DIV/0!</v>
      </c>
      <c r="K82" s="11" t="e">
        <f t="shared" si="38"/>
        <v>#DIV/0!</v>
      </c>
      <c r="L82" s="11" t="e">
        <f t="shared" si="38"/>
        <v>#DIV/0!</v>
      </c>
      <c r="M82" s="11" t="e">
        <f t="shared" si="38"/>
        <v>#DIV/0!</v>
      </c>
      <c r="N82" s="11" t="e">
        <f t="shared" si="38"/>
        <v>#DIV/0!</v>
      </c>
      <c r="O82" s="34"/>
      <c r="R82" s="27" t="str">
        <f t="shared" si="40"/>
        <v>A.Público</v>
      </c>
      <c r="S82" s="54"/>
      <c r="T82" s="11">
        <f t="shared" si="39"/>
        <v>-8.5335792473894001E-3</v>
      </c>
      <c r="U82" s="11">
        <f t="shared" si="39"/>
        <v>1.0489828171221571E-2</v>
      </c>
      <c r="V82" s="11">
        <f t="shared" si="39"/>
        <v>1.1376350915552891E-3</v>
      </c>
      <c r="W82" s="11" t="e">
        <f t="shared" si="39"/>
        <v>#DIV/0!</v>
      </c>
      <c r="X82" s="11" t="e">
        <f t="shared" si="39"/>
        <v>#DIV/0!</v>
      </c>
      <c r="Y82" s="11" t="e">
        <f t="shared" si="39"/>
        <v>#DIV/0!</v>
      </c>
      <c r="Z82" s="11" t="e">
        <f t="shared" si="39"/>
        <v>#DIV/0!</v>
      </c>
      <c r="AA82" s="11" t="e">
        <f t="shared" si="39"/>
        <v>#DIV/0!</v>
      </c>
      <c r="AB82" s="11" t="e">
        <f t="shared" si="39"/>
        <v>#DIV/0!</v>
      </c>
      <c r="AC82" s="11" t="e">
        <f t="shared" si="39"/>
        <v>#DIV/0!</v>
      </c>
      <c r="AD82" s="90" t="e">
        <f t="shared" si="39"/>
        <v>#DIV/0!</v>
      </c>
      <c r="AE82" s="90"/>
    </row>
    <row r="83" spans="2:61" x14ac:dyDescent="0.25">
      <c r="B83" s="16" t="s">
        <v>22</v>
      </c>
      <c r="C83" s="33"/>
      <c r="D83" s="11">
        <f t="shared" si="38"/>
        <v>-9.1481528883446073E-2</v>
      </c>
      <c r="E83" s="11">
        <f t="shared" si="38"/>
        <v>-3.4584774302628407E-2</v>
      </c>
      <c r="F83" s="11">
        <f t="shared" si="38"/>
        <v>6.0243889158632102E-2</v>
      </c>
      <c r="G83" s="11">
        <f t="shared" si="38"/>
        <v>-1</v>
      </c>
      <c r="H83" s="11" t="e">
        <f t="shared" si="38"/>
        <v>#DIV/0!</v>
      </c>
      <c r="I83" s="11" t="e">
        <f t="shared" si="38"/>
        <v>#DIV/0!</v>
      </c>
      <c r="J83" s="11" t="e">
        <f t="shared" si="38"/>
        <v>#DIV/0!</v>
      </c>
      <c r="K83" s="11" t="e">
        <f t="shared" si="38"/>
        <v>#DIV/0!</v>
      </c>
      <c r="L83" s="11" t="e">
        <f t="shared" si="38"/>
        <v>#DIV/0!</v>
      </c>
      <c r="M83" s="11" t="e">
        <f t="shared" si="38"/>
        <v>#DIV/0!</v>
      </c>
      <c r="N83" s="11" t="e">
        <f t="shared" si="38"/>
        <v>#DIV/0!</v>
      </c>
      <c r="O83" s="34"/>
      <c r="R83" s="27" t="str">
        <f t="shared" si="40"/>
        <v>Otros</v>
      </c>
      <c r="S83" s="91"/>
      <c r="T83" s="92">
        <f t="shared" si="39"/>
        <v>2.9750330554215276E-2</v>
      </c>
      <c r="U83" s="92">
        <f t="shared" si="39"/>
        <v>6.2197506580635054E-2</v>
      </c>
      <c r="V83" s="92">
        <f t="shared" si="39"/>
        <v>-4.8909214013811431E-2</v>
      </c>
      <c r="W83" s="92" t="e">
        <f t="shared" si="39"/>
        <v>#DIV/0!</v>
      </c>
      <c r="X83" s="92" t="e">
        <f t="shared" si="39"/>
        <v>#DIV/0!</v>
      </c>
      <c r="Y83" s="92" t="e">
        <f t="shared" si="39"/>
        <v>#DIV/0!</v>
      </c>
      <c r="Z83" s="92" t="e">
        <f t="shared" si="39"/>
        <v>#DIV/0!</v>
      </c>
      <c r="AA83" s="92" t="e">
        <f t="shared" si="39"/>
        <v>#DIV/0!</v>
      </c>
      <c r="AB83" s="92" t="e">
        <f t="shared" si="39"/>
        <v>#DIV/0!</v>
      </c>
      <c r="AC83" s="92" t="e">
        <f t="shared" si="39"/>
        <v>#DIV/0!</v>
      </c>
      <c r="AD83" s="93" t="e">
        <f t="shared" si="39"/>
        <v>#DIV/0!</v>
      </c>
      <c r="AE83" s="90"/>
    </row>
    <row r="84" spans="2:61" x14ac:dyDescent="0.25">
      <c r="B84" s="7" t="s">
        <v>14</v>
      </c>
      <c r="C84" s="55"/>
      <c r="D84" s="13">
        <f t="shared" si="38"/>
        <v>2.7136877467985654E-2</v>
      </c>
      <c r="E84" s="13">
        <f t="shared" si="38"/>
        <v>-3.4633389606686826E-2</v>
      </c>
      <c r="F84" s="13">
        <f t="shared" si="38"/>
        <v>-1.9002484820852761E-2</v>
      </c>
      <c r="G84" s="13">
        <f t="shared" si="38"/>
        <v>-1</v>
      </c>
      <c r="H84" s="13" t="e">
        <f t="shared" si="38"/>
        <v>#DIV/0!</v>
      </c>
      <c r="I84" s="13" t="e">
        <f t="shared" si="38"/>
        <v>#DIV/0!</v>
      </c>
      <c r="J84" s="13" t="e">
        <f t="shared" si="38"/>
        <v>#DIV/0!</v>
      </c>
      <c r="K84" s="13" t="e">
        <f t="shared" si="38"/>
        <v>#DIV/0!</v>
      </c>
      <c r="L84" s="13" t="e">
        <f t="shared" si="38"/>
        <v>#DIV/0!</v>
      </c>
      <c r="M84" s="13" t="e">
        <f t="shared" si="38"/>
        <v>#DIV/0!</v>
      </c>
      <c r="N84" s="15" t="e">
        <f t="shared" si="38"/>
        <v>#DIV/0!</v>
      </c>
      <c r="O84" s="38"/>
      <c r="R84" s="7" t="s">
        <v>14</v>
      </c>
      <c r="S84" s="56"/>
      <c r="T84" s="57">
        <f t="shared" si="39"/>
        <v>5.5979420079710351E-3</v>
      </c>
      <c r="U84" s="57">
        <f t="shared" si="39"/>
        <v>2.0571069008502807E-2</v>
      </c>
      <c r="V84" s="57">
        <f t="shared" si="39"/>
        <v>-2.4321421373116103E-2</v>
      </c>
      <c r="W84" s="57" t="e">
        <f t="shared" si="39"/>
        <v>#DIV/0!</v>
      </c>
      <c r="X84" s="57" t="e">
        <f t="shared" si="39"/>
        <v>#DIV/0!</v>
      </c>
      <c r="Y84" s="57" t="e">
        <f t="shared" si="39"/>
        <v>#DIV/0!</v>
      </c>
      <c r="Z84" s="57" t="e">
        <f t="shared" si="39"/>
        <v>#DIV/0!</v>
      </c>
      <c r="AA84" s="57" t="e">
        <f t="shared" si="39"/>
        <v>#DIV/0!</v>
      </c>
      <c r="AB84" s="57" t="e">
        <f t="shared" si="39"/>
        <v>#DIV/0!</v>
      </c>
      <c r="AC84" s="57" t="e">
        <f t="shared" si="39"/>
        <v>#DIV/0!</v>
      </c>
      <c r="AD84" s="94" t="e">
        <f t="shared" si="39"/>
        <v>#DIV/0!</v>
      </c>
      <c r="AE84" s="94"/>
    </row>
    <row r="85" spans="2:61" x14ac:dyDescent="0.25">
      <c r="B85" s="1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</row>
    <row r="86" spans="2:61" x14ac:dyDescent="0.25">
      <c r="B86" s="2" t="s">
        <v>35</v>
      </c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</row>
    <row r="87" spans="2:61" x14ac:dyDescent="0.25">
      <c r="B87" s="53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</row>
    <row r="88" spans="2:61" x14ac:dyDescent="0.25">
      <c r="B88" s="3" t="s">
        <v>26</v>
      </c>
      <c r="C88" s="41" t="s">
        <v>2</v>
      </c>
      <c r="D88" s="41" t="s">
        <v>3</v>
      </c>
      <c r="E88" s="41" t="s">
        <v>4</v>
      </c>
      <c r="F88" s="41" t="s">
        <v>5</v>
      </c>
      <c r="G88" s="41" t="s">
        <v>6</v>
      </c>
      <c r="H88" s="41" t="s">
        <v>7</v>
      </c>
      <c r="I88" s="41" t="s">
        <v>8</v>
      </c>
      <c r="J88" s="41" t="s">
        <v>9</v>
      </c>
      <c r="K88" s="41" t="s">
        <v>10</v>
      </c>
      <c r="L88" s="41" t="s">
        <v>11</v>
      </c>
      <c r="M88" s="41" t="s">
        <v>12</v>
      </c>
      <c r="N88" s="41" t="s">
        <v>13</v>
      </c>
      <c r="O88" s="43" t="s">
        <v>14</v>
      </c>
      <c r="R88" s="53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</row>
    <row r="89" spans="2:61" x14ac:dyDescent="0.25">
      <c r="B89" s="16" t="s">
        <v>17</v>
      </c>
      <c r="C89" s="33"/>
      <c r="D89" s="11">
        <f t="shared" ref="D89:N93" si="41">(D31/C31)-1</f>
        <v>3.3330991122721088E-2</v>
      </c>
      <c r="E89" s="11">
        <f t="shared" si="41"/>
        <v>-3.4477972597209083E-2</v>
      </c>
      <c r="F89" s="11">
        <f t="shared" si="41"/>
        <v>-0.12238084497521329</v>
      </c>
      <c r="G89" s="11">
        <f t="shared" si="41"/>
        <v>-1</v>
      </c>
      <c r="H89" s="11" t="e">
        <f t="shared" si="41"/>
        <v>#DIV/0!</v>
      </c>
      <c r="I89" s="11" t="e">
        <f t="shared" si="41"/>
        <v>#DIV/0!</v>
      </c>
      <c r="J89" s="11" t="e">
        <f t="shared" si="41"/>
        <v>#DIV/0!</v>
      </c>
      <c r="K89" s="11" t="e">
        <f t="shared" si="41"/>
        <v>#DIV/0!</v>
      </c>
      <c r="L89" s="11" t="e">
        <f t="shared" si="41"/>
        <v>#DIV/0!</v>
      </c>
      <c r="M89" s="11" t="e">
        <f t="shared" si="41"/>
        <v>#DIV/0!</v>
      </c>
      <c r="N89" s="11" t="e">
        <f t="shared" si="41"/>
        <v>#DIV/0!</v>
      </c>
      <c r="O89" s="34"/>
      <c r="R89" s="53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</row>
    <row r="90" spans="2:61" x14ac:dyDescent="0.25">
      <c r="B90" s="16" t="s">
        <v>18</v>
      </c>
      <c r="C90" s="33"/>
      <c r="D90" s="11">
        <f t="shared" si="41"/>
        <v>4.3433164428128057E-2</v>
      </c>
      <c r="E90" s="11">
        <f t="shared" si="41"/>
        <v>-7.6275222873125603E-3</v>
      </c>
      <c r="F90" s="11">
        <f t="shared" si="41"/>
        <v>-5.569381917114069E-2</v>
      </c>
      <c r="G90" s="11">
        <f t="shared" si="41"/>
        <v>-1</v>
      </c>
      <c r="H90" s="11" t="e">
        <f t="shared" si="41"/>
        <v>#DIV/0!</v>
      </c>
      <c r="I90" s="11" t="e">
        <f t="shared" si="41"/>
        <v>#DIV/0!</v>
      </c>
      <c r="J90" s="11" t="e">
        <f t="shared" si="41"/>
        <v>#DIV/0!</v>
      </c>
      <c r="K90" s="11" t="e">
        <f t="shared" si="41"/>
        <v>#DIV/0!</v>
      </c>
      <c r="L90" s="11" t="e">
        <f t="shared" si="41"/>
        <v>#DIV/0!</v>
      </c>
      <c r="M90" s="11" t="e">
        <f t="shared" si="41"/>
        <v>#DIV/0!</v>
      </c>
      <c r="N90" s="11" t="e">
        <f t="shared" si="41"/>
        <v>#DIV/0!</v>
      </c>
      <c r="O90" s="34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</row>
    <row r="91" spans="2:61" x14ac:dyDescent="0.25">
      <c r="B91" s="16" t="s">
        <v>19</v>
      </c>
      <c r="C91" s="33"/>
      <c r="D91" s="11">
        <f t="shared" si="41"/>
        <v>3.9982557088447557E-2</v>
      </c>
      <c r="E91" s="11">
        <f t="shared" si="41"/>
        <v>-2.2231077587511194E-3</v>
      </c>
      <c r="F91" s="11">
        <f t="shared" si="41"/>
        <v>7.9079105423657481E-2</v>
      </c>
      <c r="G91" s="11">
        <f t="shared" si="41"/>
        <v>-1</v>
      </c>
      <c r="H91" s="11" t="e">
        <f t="shared" si="41"/>
        <v>#DIV/0!</v>
      </c>
      <c r="I91" s="11" t="e">
        <f t="shared" si="41"/>
        <v>#DIV/0!</v>
      </c>
      <c r="J91" s="11" t="e">
        <f t="shared" si="41"/>
        <v>#DIV/0!</v>
      </c>
      <c r="K91" s="11" t="e">
        <f t="shared" si="41"/>
        <v>#DIV/0!</v>
      </c>
      <c r="L91" s="11" t="e">
        <f t="shared" si="41"/>
        <v>#DIV/0!</v>
      </c>
      <c r="M91" s="11" t="e">
        <f t="shared" si="41"/>
        <v>#DIV/0!</v>
      </c>
      <c r="N91" s="11" t="e">
        <f t="shared" si="41"/>
        <v>#DIV/0!</v>
      </c>
      <c r="O91" s="34"/>
      <c r="R91" s="60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</row>
    <row r="92" spans="2:61" x14ac:dyDescent="0.25">
      <c r="B92" s="16" t="s">
        <v>20</v>
      </c>
      <c r="C92" s="33"/>
      <c r="D92" s="11">
        <f t="shared" si="41"/>
        <v>5.444574515193179E-2</v>
      </c>
      <c r="E92" s="11">
        <f t="shared" si="41"/>
        <v>-6.1357189255047517E-2</v>
      </c>
      <c r="F92" s="11">
        <f t="shared" si="41"/>
        <v>0.1417434284298964</v>
      </c>
      <c r="G92" s="11">
        <f t="shared" si="41"/>
        <v>-1</v>
      </c>
      <c r="H92" s="11" t="e">
        <f t="shared" si="41"/>
        <v>#DIV/0!</v>
      </c>
      <c r="I92" s="11" t="e">
        <f t="shared" si="41"/>
        <v>#DIV/0!</v>
      </c>
      <c r="J92" s="11" t="e">
        <f t="shared" si="41"/>
        <v>#DIV/0!</v>
      </c>
      <c r="K92" s="11" t="e">
        <f t="shared" si="41"/>
        <v>#DIV/0!</v>
      </c>
      <c r="L92" s="11" t="e">
        <f t="shared" si="41"/>
        <v>#DIV/0!</v>
      </c>
      <c r="M92" s="11" t="e">
        <f t="shared" si="41"/>
        <v>#DIV/0!</v>
      </c>
      <c r="N92" s="11" t="e">
        <f t="shared" si="41"/>
        <v>#DIV/0!</v>
      </c>
      <c r="O92" s="34"/>
      <c r="R92" s="60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</row>
    <row r="93" spans="2:61" x14ac:dyDescent="0.25">
      <c r="B93" s="16" t="s">
        <v>121</v>
      </c>
      <c r="C93" s="33"/>
      <c r="D93" s="11">
        <f t="shared" si="41"/>
        <v>-2.2275528868808347E-2</v>
      </c>
      <c r="E93" s="11">
        <f t="shared" si="41"/>
        <v>8.6560041300000945E-2</v>
      </c>
      <c r="F93" s="11">
        <f t="shared" si="41"/>
        <v>4.3574776490318046E-2</v>
      </c>
      <c r="G93" s="11">
        <f t="shared" si="41"/>
        <v>-1</v>
      </c>
      <c r="H93" s="11" t="e">
        <f t="shared" si="41"/>
        <v>#DIV/0!</v>
      </c>
      <c r="I93" s="11" t="e">
        <f t="shared" si="41"/>
        <v>#DIV/0!</v>
      </c>
      <c r="J93" s="11" t="e">
        <f t="shared" si="41"/>
        <v>#DIV/0!</v>
      </c>
      <c r="K93" s="11" t="e">
        <f t="shared" si="41"/>
        <v>#DIV/0!</v>
      </c>
      <c r="L93" s="11" t="e">
        <f t="shared" si="41"/>
        <v>#DIV/0!</v>
      </c>
      <c r="M93" s="11" t="e">
        <f t="shared" si="41"/>
        <v>#DIV/0!</v>
      </c>
      <c r="N93" s="11" t="e">
        <f t="shared" si="41"/>
        <v>#DIV/0!</v>
      </c>
      <c r="O93" s="34"/>
      <c r="R93" s="60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</row>
    <row r="94" spans="2:61" x14ac:dyDescent="0.25">
      <c r="B94" s="16" t="s">
        <v>22</v>
      </c>
      <c r="C94" s="33"/>
      <c r="D94" s="11">
        <f>(D36/C36)-1</f>
        <v>-6.4452804053118262E-2</v>
      </c>
      <c r="E94" s="11">
        <f t="shared" ref="E94:N94" si="42">(E35/D35)-1</f>
        <v>8.6560041300000945E-2</v>
      </c>
      <c r="F94" s="11">
        <f t="shared" si="42"/>
        <v>4.3574776490318046E-2</v>
      </c>
      <c r="G94" s="11">
        <f t="shared" si="42"/>
        <v>-1</v>
      </c>
      <c r="H94" s="11" t="e">
        <f t="shared" si="42"/>
        <v>#DIV/0!</v>
      </c>
      <c r="I94" s="11" t="e">
        <f t="shared" si="42"/>
        <v>#DIV/0!</v>
      </c>
      <c r="J94" s="11" t="e">
        <f t="shared" si="42"/>
        <v>#DIV/0!</v>
      </c>
      <c r="K94" s="11" t="e">
        <f t="shared" si="42"/>
        <v>#DIV/0!</v>
      </c>
      <c r="L94" s="11" t="e">
        <f t="shared" si="42"/>
        <v>#DIV/0!</v>
      </c>
      <c r="M94" s="11" t="e">
        <f t="shared" si="42"/>
        <v>#DIV/0!</v>
      </c>
      <c r="N94" s="11" t="e">
        <f t="shared" si="42"/>
        <v>#DIV/0!</v>
      </c>
      <c r="O94" s="34"/>
      <c r="R94" s="60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</row>
    <row r="95" spans="2:61" x14ac:dyDescent="0.25">
      <c r="B95" s="7" t="s">
        <v>14</v>
      </c>
      <c r="C95" s="61"/>
      <c r="D95" s="57">
        <f>(D37/C37)-1</f>
        <v>3.2886730142299925E-2</v>
      </c>
      <c r="E95" s="57">
        <f t="shared" ref="E95:N95" si="43">(E37/D37)-1</f>
        <v>-1.4774766445781462E-2</v>
      </c>
      <c r="F95" s="57">
        <f t="shared" si="43"/>
        <v>-4.2861738753504741E-2</v>
      </c>
      <c r="G95" s="57">
        <f t="shared" si="43"/>
        <v>-1</v>
      </c>
      <c r="H95" s="57" t="e">
        <f t="shared" si="43"/>
        <v>#DIV/0!</v>
      </c>
      <c r="I95" s="57" t="e">
        <f t="shared" si="43"/>
        <v>#DIV/0!</v>
      </c>
      <c r="J95" s="57" t="e">
        <f t="shared" si="43"/>
        <v>#DIV/0!</v>
      </c>
      <c r="K95" s="57" t="e">
        <f t="shared" si="43"/>
        <v>#DIV/0!</v>
      </c>
      <c r="L95" s="57" t="e">
        <f t="shared" si="43"/>
        <v>#DIV/0!</v>
      </c>
      <c r="M95" s="57" t="e">
        <f t="shared" si="43"/>
        <v>#DIV/0!</v>
      </c>
      <c r="N95" s="57" t="e">
        <f t="shared" si="43"/>
        <v>#DIV/0!</v>
      </c>
      <c r="O95" s="62"/>
      <c r="R95" s="60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</row>
    <row r="96" spans="2:61" x14ac:dyDescent="0.25">
      <c r="B96" s="10"/>
      <c r="C96" s="33"/>
      <c r="D96" s="33"/>
      <c r="E96" s="33"/>
      <c r="F96" s="33"/>
      <c r="G96" s="63"/>
      <c r="H96" s="63"/>
      <c r="I96" s="63"/>
      <c r="J96" s="63"/>
      <c r="K96" s="63"/>
      <c r="L96" s="63"/>
      <c r="M96" s="63"/>
      <c r="N96" s="63"/>
      <c r="O96" s="63"/>
      <c r="R96" s="10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</row>
    <row r="97" spans="2:61" x14ac:dyDescent="0.25"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</row>
    <row r="98" spans="2:61" x14ac:dyDescent="0.25"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</row>
    <row r="99" spans="2:61" x14ac:dyDescent="0.25">
      <c r="B99" s="8" t="s">
        <v>36</v>
      </c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6"/>
      <c r="R99" s="8" t="s">
        <v>36</v>
      </c>
      <c r="S99" s="64">
        <f>+C99</f>
        <v>0</v>
      </c>
      <c r="T99" s="64">
        <f t="shared" ref="T99:AE100" si="44">+D99</f>
        <v>0</v>
      </c>
      <c r="U99" s="64">
        <f t="shared" si="44"/>
        <v>0</v>
      </c>
      <c r="V99" s="64">
        <f t="shared" si="44"/>
        <v>0</v>
      </c>
      <c r="W99" s="64">
        <f t="shared" si="44"/>
        <v>0</v>
      </c>
      <c r="X99" s="64">
        <f t="shared" si="44"/>
        <v>0</v>
      </c>
      <c r="Y99" s="64">
        <f t="shared" si="44"/>
        <v>0</v>
      </c>
      <c r="Z99" s="64">
        <f t="shared" si="44"/>
        <v>0</v>
      </c>
      <c r="AA99" s="64">
        <f t="shared" si="44"/>
        <v>0</v>
      </c>
      <c r="AB99" s="64">
        <f t="shared" si="44"/>
        <v>0</v>
      </c>
      <c r="AC99" s="64">
        <f t="shared" si="44"/>
        <v>0</v>
      </c>
      <c r="AD99" s="64">
        <f t="shared" si="44"/>
        <v>0</v>
      </c>
      <c r="AE99" s="64">
        <f t="shared" si="44"/>
        <v>0</v>
      </c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</row>
    <row r="100" spans="2:61" x14ac:dyDescent="0.25">
      <c r="B100" s="8" t="s">
        <v>37</v>
      </c>
      <c r="C100" s="64">
        <v>6.96</v>
      </c>
      <c r="D100" s="64">
        <v>6.96</v>
      </c>
      <c r="E100" s="64">
        <v>6.96</v>
      </c>
      <c r="F100" s="64">
        <v>6.96</v>
      </c>
      <c r="G100" s="64">
        <v>6.96</v>
      </c>
      <c r="H100" s="64">
        <v>6.96</v>
      </c>
      <c r="I100" s="64">
        <v>6.96</v>
      </c>
      <c r="J100" s="64">
        <v>6.96</v>
      </c>
      <c r="K100" s="64">
        <v>6.96</v>
      </c>
      <c r="L100" s="64">
        <v>6.96</v>
      </c>
      <c r="M100" s="64">
        <v>6.96</v>
      </c>
      <c r="N100" s="64">
        <v>6.96</v>
      </c>
      <c r="O100" s="66"/>
      <c r="R100" s="8" t="s">
        <v>37</v>
      </c>
      <c r="S100" s="64">
        <f>+C100</f>
        <v>6.96</v>
      </c>
      <c r="T100" s="64">
        <f t="shared" si="44"/>
        <v>6.96</v>
      </c>
      <c r="U100" s="64">
        <f t="shared" si="44"/>
        <v>6.96</v>
      </c>
      <c r="V100" s="64">
        <f t="shared" si="44"/>
        <v>6.96</v>
      </c>
      <c r="W100" s="64">
        <f t="shared" si="44"/>
        <v>6.96</v>
      </c>
      <c r="X100" s="64">
        <f t="shared" si="44"/>
        <v>6.96</v>
      </c>
      <c r="Y100" s="64">
        <f t="shared" si="44"/>
        <v>6.96</v>
      </c>
      <c r="Z100" s="64">
        <f t="shared" si="44"/>
        <v>6.96</v>
      </c>
      <c r="AA100" s="64">
        <f t="shared" si="44"/>
        <v>6.96</v>
      </c>
      <c r="AB100" s="64">
        <f t="shared" si="44"/>
        <v>6.96</v>
      </c>
      <c r="AC100" s="64">
        <f t="shared" si="44"/>
        <v>6.96</v>
      </c>
      <c r="AD100" s="64">
        <f t="shared" si="44"/>
        <v>6.96</v>
      </c>
      <c r="AE100" s="64">
        <f t="shared" si="44"/>
        <v>0</v>
      </c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</row>
    <row r="101" spans="2:61" x14ac:dyDescent="0.25">
      <c r="B101" s="1" t="s">
        <v>38</v>
      </c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</row>
    <row r="102" spans="2:61" x14ac:dyDescent="0.25">
      <c r="B102" s="1" t="s">
        <v>39</v>
      </c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</row>
    <row r="103" spans="2:61" x14ac:dyDescent="0.25"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6" spans="2:61" x14ac:dyDescent="0.25">
      <c r="B106" s="95"/>
      <c r="C106" s="95"/>
      <c r="D106" s="95"/>
    </row>
    <row r="107" spans="2:61" x14ac:dyDescent="0.25">
      <c r="B107" s="95"/>
      <c r="C107" s="95"/>
      <c r="D107" s="95"/>
    </row>
    <row r="108" spans="2:61" x14ac:dyDescent="0.25">
      <c r="B108" s="95"/>
      <c r="C108" s="95"/>
      <c r="D108" s="95"/>
    </row>
    <row r="109" spans="2:61" x14ac:dyDescent="0.25">
      <c r="B109" s="95"/>
      <c r="C109" s="95"/>
      <c r="D109" s="95"/>
    </row>
    <row r="110" spans="2:61" x14ac:dyDescent="0.25">
      <c r="B110" s="95"/>
      <c r="C110" s="95"/>
      <c r="D110" s="95"/>
    </row>
    <row r="111" spans="2:61" x14ac:dyDescent="0.25">
      <c r="B111" s="95"/>
      <c r="C111" s="95"/>
      <c r="D111" s="95"/>
    </row>
    <row r="112" spans="2:61" x14ac:dyDescent="0.25">
      <c r="B112" s="95"/>
      <c r="C112" s="95"/>
      <c r="D112" s="95"/>
    </row>
    <row r="113" spans="2:4" x14ac:dyDescent="0.25">
      <c r="B113" s="95"/>
      <c r="C113" s="95"/>
      <c r="D113" s="95"/>
    </row>
    <row r="114" spans="2:4" x14ac:dyDescent="0.25">
      <c r="B114" s="95"/>
      <c r="C114" s="95"/>
      <c r="D114" s="95"/>
    </row>
    <row r="115" spans="2:4" x14ac:dyDescent="0.25">
      <c r="B115" s="95"/>
      <c r="C115" s="95"/>
      <c r="D115" s="95"/>
    </row>
    <row r="116" spans="2:4" x14ac:dyDescent="0.25">
      <c r="B116" s="95"/>
      <c r="C116" s="95"/>
      <c r="D116" s="95"/>
    </row>
    <row r="117" spans="2:4" x14ac:dyDescent="0.25">
      <c r="B117" s="95"/>
      <c r="C117" s="95"/>
      <c r="D117" s="95"/>
    </row>
    <row r="118" spans="2:4" x14ac:dyDescent="0.25">
      <c r="B118" s="95"/>
      <c r="C118" s="95"/>
      <c r="D118" s="95"/>
    </row>
    <row r="119" spans="2:4" x14ac:dyDescent="0.25">
      <c r="B119" s="95"/>
      <c r="C119" s="95"/>
      <c r="D119" s="95"/>
    </row>
    <row r="120" spans="2:4" x14ac:dyDescent="0.25">
      <c r="B120" s="95"/>
      <c r="C120" s="95"/>
      <c r="D120" s="95"/>
    </row>
    <row r="121" spans="2:4" x14ac:dyDescent="0.25">
      <c r="B121" s="95"/>
      <c r="C121" s="95"/>
      <c r="D121" s="95"/>
    </row>
    <row r="122" spans="2:4" x14ac:dyDescent="0.25">
      <c r="B122" s="95"/>
      <c r="C122" s="95"/>
      <c r="D122" s="95"/>
    </row>
    <row r="123" spans="2:4" x14ac:dyDescent="0.25">
      <c r="B123" s="95"/>
      <c r="C123" s="95"/>
      <c r="D123" s="95"/>
    </row>
    <row r="124" spans="2:4" x14ac:dyDescent="0.25">
      <c r="B124" s="95"/>
      <c r="C124" s="95"/>
      <c r="D124" s="95"/>
    </row>
    <row r="125" spans="2:4" x14ac:dyDescent="0.25">
      <c r="B125" s="95"/>
      <c r="C125" s="95"/>
      <c r="D125" s="95"/>
    </row>
    <row r="126" spans="2:4" x14ac:dyDescent="0.25">
      <c r="B126" s="95"/>
      <c r="C126" s="95"/>
      <c r="D126" s="95"/>
    </row>
  </sheetData>
  <mergeCells count="3">
    <mergeCell ref="B2:D2"/>
    <mergeCell ref="B3:D3"/>
    <mergeCell ref="B4:D4"/>
  </mergeCells>
  <conditionalFormatting sqref="I18:N19 I28:N30 I40:N41 I49:N52 I60:N63 I71:N1048576 I1:N8">
    <cfRule type="containsText" dxfId="26" priority="66" stopIfTrue="1" operator="containsText" text="*">
      <formula>NOT(ISERROR(SEARCH("*",I1)))</formula>
    </cfRule>
  </conditionalFormatting>
  <conditionalFormatting sqref="Y71:AD71 Y86:AD1048576 Y73:AD84 Y1:AD26 Y28:AD48 Y50:AD63">
    <cfRule type="containsText" dxfId="25" priority="64" stopIfTrue="1" operator="containsText" text="*">
      <formula>NOT(ISERROR(SEARCH("*",Y1)))</formula>
    </cfRule>
    <cfRule type="containsText" priority="65" stopIfTrue="1" operator="containsText" text="*">
      <formula>NOT(ISERROR(SEARCH("*",Y1)))</formula>
    </cfRule>
  </conditionalFormatting>
  <conditionalFormatting sqref="C5:G5 I5:N5 C6:D6 G6:N6 C48:E48 C59:E59 C70:E70 C71:N1048576 C60:N69 C1:N4 C17:O17 C40:N47 C38:O39 C7:N15 C28:N37 C18:N26 C49:N58">
    <cfRule type="containsText" dxfId="24" priority="61" operator="containsText" text="*">
      <formula>NOT(ISERROR(SEARCH("*",C1)))</formula>
    </cfRule>
    <cfRule type="containsText" dxfId="23" priority="62" operator="containsText" text="*">
      <formula>NOT(ISERROR(SEARCH("*",C1)))</formula>
    </cfRule>
    <cfRule type="containsText" priority="63" operator="containsText" text="*">
      <formula>NOT(ISERROR(SEARCH("*",C1)))</formula>
    </cfRule>
  </conditionalFormatting>
  <conditionalFormatting sqref="V8:AD8 V19:AD19 V30:AD30 V41:AD41 V52:AD52 V63:AD63 V77:AD77 S28:AD29 S71:AD71 S73:AD76 S86:AD1048576 S78:AD84 S42:AD48 S31:AD40 S20:AD26 S9:AD18 S1:AD7 S53:AD62 S50:AD51">
    <cfRule type="containsText" dxfId="22" priority="60" operator="containsText" text="*">
      <formula>NOT(ISERROR(SEARCH("*",S1)))</formula>
    </cfRule>
  </conditionalFormatting>
  <conditionalFormatting sqref="S8:U8">
    <cfRule type="containsText" dxfId="21" priority="57" operator="containsText" text="*">
      <formula>NOT(ISERROR(SEARCH("*",S8)))</formula>
    </cfRule>
    <cfRule type="containsText" dxfId="20" priority="58" operator="containsText" text="*">
      <formula>NOT(ISERROR(SEARCH("*",S8)))</formula>
    </cfRule>
    <cfRule type="containsText" priority="59" operator="containsText" text="*">
      <formula>NOT(ISERROR(SEARCH("*",S8)))</formula>
    </cfRule>
  </conditionalFormatting>
  <conditionalFormatting sqref="S19:U19">
    <cfRule type="containsText" dxfId="19" priority="54" operator="containsText" text="*">
      <formula>NOT(ISERROR(SEARCH("*",S19)))</formula>
    </cfRule>
    <cfRule type="containsText" dxfId="18" priority="55" operator="containsText" text="*">
      <formula>NOT(ISERROR(SEARCH("*",S19)))</formula>
    </cfRule>
    <cfRule type="containsText" priority="56" operator="containsText" text="*">
      <formula>NOT(ISERROR(SEARCH("*",S19)))</formula>
    </cfRule>
  </conditionalFormatting>
  <conditionalFormatting sqref="S30:U30">
    <cfRule type="containsText" dxfId="17" priority="51" operator="containsText" text="*">
      <formula>NOT(ISERROR(SEARCH("*",S30)))</formula>
    </cfRule>
    <cfRule type="containsText" dxfId="16" priority="52" operator="containsText" text="*">
      <formula>NOT(ISERROR(SEARCH("*",S30)))</formula>
    </cfRule>
    <cfRule type="containsText" priority="53" operator="containsText" text="*">
      <formula>NOT(ISERROR(SEARCH("*",S30)))</formula>
    </cfRule>
  </conditionalFormatting>
  <conditionalFormatting sqref="S41:U41">
    <cfRule type="containsText" dxfId="15" priority="48" operator="containsText" text="*">
      <formula>NOT(ISERROR(SEARCH("*",S41)))</formula>
    </cfRule>
    <cfRule type="containsText" dxfId="14" priority="49" operator="containsText" text="*">
      <formula>NOT(ISERROR(SEARCH("*",S41)))</formula>
    </cfRule>
    <cfRule type="containsText" priority="50" operator="containsText" text="*">
      <formula>NOT(ISERROR(SEARCH("*",S41)))</formula>
    </cfRule>
  </conditionalFormatting>
  <conditionalFormatting sqref="S52:U52">
    <cfRule type="containsText" dxfId="13" priority="45" operator="containsText" text="*">
      <formula>NOT(ISERROR(SEARCH("*",S52)))</formula>
    </cfRule>
    <cfRule type="containsText" dxfId="12" priority="46" operator="containsText" text="*">
      <formula>NOT(ISERROR(SEARCH("*",S52)))</formula>
    </cfRule>
    <cfRule type="containsText" priority="47" operator="containsText" text="*">
      <formula>NOT(ISERROR(SEARCH("*",S52)))</formula>
    </cfRule>
  </conditionalFormatting>
  <conditionalFormatting sqref="S63:U63">
    <cfRule type="containsText" dxfId="11" priority="42" operator="containsText" text="*">
      <formula>NOT(ISERROR(SEARCH("*",S63)))</formula>
    </cfRule>
    <cfRule type="containsText" dxfId="10" priority="43" operator="containsText" text="*">
      <formula>NOT(ISERROR(SEARCH("*",S63)))</formula>
    </cfRule>
    <cfRule type="containsText" priority="44" operator="containsText" text="*">
      <formula>NOT(ISERROR(SEARCH("*",S63)))</formula>
    </cfRule>
  </conditionalFormatting>
  <conditionalFormatting sqref="S77:U77">
    <cfRule type="containsText" dxfId="9" priority="39" operator="containsText" text="*">
      <formula>NOT(ISERROR(SEARCH("*",S77)))</formula>
    </cfRule>
    <cfRule type="containsText" dxfId="8" priority="40" operator="containsText" text="*">
      <formula>NOT(ISERROR(SEARCH("*",S77)))</formula>
    </cfRule>
    <cfRule type="containsText" priority="41" operator="containsText" text="*">
      <formula>NOT(ISERROR(SEARCH("*",S77)))</formula>
    </cfRule>
  </conditionalFormatting>
  <conditionalFormatting sqref="F48:N48">
    <cfRule type="containsText" dxfId="7" priority="36" operator="containsText" text="*">
      <formula>NOT(ISERROR(SEARCH("*",F48)))</formula>
    </cfRule>
    <cfRule type="containsText" dxfId="6" priority="37" operator="containsText" text="*">
      <formula>NOT(ISERROR(SEARCH("*",F48)))</formula>
    </cfRule>
    <cfRule type="containsText" priority="38" operator="containsText" text="*">
      <formula>NOT(ISERROR(SEARCH("*",F48)))</formula>
    </cfRule>
  </conditionalFormatting>
  <conditionalFormatting sqref="F59:N59">
    <cfRule type="containsText" dxfId="5" priority="33" operator="containsText" text="*">
      <formula>NOT(ISERROR(SEARCH("*",F59)))</formula>
    </cfRule>
    <cfRule type="containsText" dxfId="4" priority="34" operator="containsText" text="*">
      <formula>NOT(ISERROR(SEARCH("*",F59)))</formula>
    </cfRule>
    <cfRule type="containsText" priority="35" operator="containsText" text="*">
      <formula>NOT(ISERROR(SEARCH("*",F59)))</formula>
    </cfRule>
  </conditionalFormatting>
  <conditionalFormatting sqref="F70:N70">
    <cfRule type="containsText" dxfId="3" priority="30" operator="containsText" text="*">
      <formula>NOT(ISERROR(SEARCH("*",F70)))</formula>
    </cfRule>
    <cfRule type="containsText" dxfId="2" priority="31" operator="containsText" text="*">
      <formula>NOT(ISERROR(SEARCH("*",F70)))</formula>
    </cfRule>
    <cfRule type="containsText" priority="32" operator="containsText" text="*">
      <formula>NOT(ISERROR(SEARCH("*",F70)))</formula>
    </cfRule>
  </conditionalFormatting>
  <conditionalFormatting sqref="Y64:AD70">
    <cfRule type="containsText" dxfId="1" priority="2" stopIfTrue="1" operator="containsText" text="*">
      <formula>NOT(ISERROR(SEARCH("*",Y64)))</formula>
    </cfRule>
    <cfRule type="containsText" priority="3" stopIfTrue="1" operator="containsText" text="*">
      <formula>NOT(ISERROR(SEARCH("*",Y64)))</formula>
    </cfRule>
  </conditionalFormatting>
  <conditionalFormatting sqref="S64:AD70">
    <cfRule type="containsText" dxfId="0" priority="1" operator="containsText" text="*">
      <formula>NOT(ISERROR(SEARCH("*",S64)))</formula>
    </cfRule>
  </conditionalFormatting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29"/>
  <sheetViews>
    <sheetView showGridLines="0" workbookViewId="0">
      <selection activeCell="N20" sqref="N20"/>
    </sheetView>
  </sheetViews>
  <sheetFormatPr baseColWidth="10" defaultRowHeight="15.75" x14ac:dyDescent="0.25"/>
  <cols>
    <col min="1" max="1" width="3.85546875" style="67" customWidth="1"/>
    <col min="2" max="2" width="16.7109375" style="67" customWidth="1"/>
    <col min="3" max="5" width="11.42578125" style="67" customWidth="1"/>
    <col min="6" max="6" width="12.140625" style="67" customWidth="1"/>
    <col min="7" max="9" width="11.42578125" style="67" customWidth="1"/>
    <col min="10" max="11" width="14.5703125" style="67" customWidth="1"/>
    <col min="12" max="12" width="15.140625" style="67" customWidth="1"/>
    <col min="13" max="15" width="11.42578125" style="67"/>
    <col min="16" max="16" width="11.85546875" style="67" bestFit="1" customWidth="1"/>
    <col min="17" max="16384" width="11.42578125" style="67"/>
  </cols>
  <sheetData>
    <row r="1" spans="1:15" x14ac:dyDescent="0.25">
      <c r="A1" s="68"/>
      <c r="B1" s="351" t="s">
        <v>104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68"/>
    </row>
    <row r="2" spans="1:15" x14ac:dyDescent="0.25">
      <c r="A2" s="68"/>
      <c r="B2" s="352" t="s">
        <v>182</v>
      </c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68"/>
    </row>
    <row r="3" spans="1:15" s="338" customFormat="1" x14ac:dyDescent="0.25">
      <c r="A3" s="337"/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</row>
    <row r="4" spans="1:15" s="338" customFormat="1" x14ac:dyDescent="0.25">
      <c r="A4" s="337"/>
      <c r="B4" s="337"/>
      <c r="C4" s="337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</row>
    <row r="5" spans="1:15" x14ac:dyDescent="0.25">
      <c r="A5" s="68"/>
      <c r="B5" s="319" t="s">
        <v>105</v>
      </c>
      <c r="C5" s="70"/>
      <c r="D5" s="70"/>
      <c r="E5" s="70"/>
      <c r="F5" s="69"/>
      <c r="G5" s="69"/>
      <c r="H5" s="69"/>
      <c r="I5" s="337"/>
      <c r="J5" s="337"/>
      <c r="K5" s="69"/>
      <c r="L5" s="69"/>
      <c r="M5" s="69"/>
      <c r="N5" s="68"/>
    </row>
    <row r="6" spans="1:15" ht="31.5" x14ac:dyDescent="0.25">
      <c r="A6" s="68"/>
      <c r="B6" s="71" t="s">
        <v>106</v>
      </c>
      <c r="C6" s="71" t="s">
        <v>107</v>
      </c>
      <c r="D6" s="71" t="s">
        <v>108</v>
      </c>
      <c r="E6" s="71" t="s">
        <v>109</v>
      </c>
      <c r="F6" s="71" t="s">
        <v>89</v>
      </c>
      <c r="G6" s="71" t="s">
        <v>70</v>
      </c>
      <c r="H6" s="71" t="s">
        <v>110</v>
      </c>
      <c r="I6" s="71" t="s">
        <v>111</v>
      </c>
      <c r="J6" s="71" t="s">
        <v>112</v>
      </c>
      <c r="K6" s="71" t="s">
        <v>174</v>
      </c>
      <c r="L6" s="71" t="s">
        <v>92</v>
      </c>
      <c r="M6" s="72" t="s">
        <v>113</v>
      </c>
      <c r="N6" s="68"/>
    </row>
    <row r="7" spans="1:15" x14ac:dyDescent="0.25">
      <c r="A7" s="68"/>
      <c r="B7" s="73" t="s">
        <v>63</v>
      </c>
      <c r="C7" s="136">
        <f>+'TOTAL DELAPAZ'!O53</f>
        <v>94.874791750457192</v>
      </c>
      <c r="D7" s="136">
        <f>' TOTAL CRE SIN'!O55</f>
        <v>93.195927982933839</v>
      </c>
      <c r="E7" s="136">
        <f>+ELFEC!O53</f>
        <v>100.25436676898114</v>
      </c>
      <c r="F7" s="136">
        <f>+'ENDE DEORURO'!O56</f>
        <v>106.96881661903626</v>
      </c>
      <c r="G7" s="136">
        <f>+CESSA!O53</f>
        <v>86.42746209111472</v>
      </c>
      <c r="H7" s="136">
        <f>+' TOTAL SEPSA SIN '!O55</f>
        <v>92.33189235427605</v>
      </c>
      <c r="I7" s="136">
        <f>+'TOTAL SETAR SIN'!O54</f>
        <v>88.566858486062074</v>
      </c>
      <c r="J7" s="136">
        <f>+'TOTAL ENDE DELBENI SIN'!O53</f>
        <v>83.046520533865817</v>
      </c>
      <c r="K7" s="136">
        <f>+'TOTAL ENDE'!O58</f>
        <v>95.902406647147231</v>
      </c>
      <c r="L7" s="137" t="s">
        <v>139</v>
      </c>
      <c r="M7" s="138">
        <f>+'TOTAL SIN'!O53</f>
        <v>94.342129997665708</v>
      </c>
      <c r="N7" s="68"/>
      <c r="O7" s="74"/>
    </row>
    <row r="8" spans="1:15" x14ac:dyDescent="0.25">
      <c r="A8" s="68"/>
      <c r="B8" s="73" t="s">
        <v>64</v>
      </c>
      <c r="C8" s="136">
        <f>+'TOTAL DELAPAZ'!O54</f>
        <v>134.11717418590894</v>
      </c>
      <c r="D8" s="136">
        <f>' TOTAL CRE SIN'!O56</f>
        <v>113.66327527355875</v>
      </c>
      <c r="E8" s="136">
        <f>+ELFEC!O54</f>
        <v>142.7629393279143</v>
      </c>
      <c r="F8" s="136">
        <f>+'ENDE DEORURO'!O57</f>
        <v>127.60376582646538</v>
      </c>
      <c r="G8" s="136">
        <f>+CESSA!O54</f>
        <v>159.65925968804581</v>
      </c>
      <c r="H8" s="136">
        <f>+' TOTAL SEPSA SIN '!O56</f>
        <v>132.29818986211268</v>
      </c>
      <c r="I8" s="136">
        <f>+'TOTAL SETAR SIN'!O55</f>
        <v>161.04855623219478</v>
      </c>
      <c r="J8" s="136">
        <f>+'TOTAL ENDE DELBENI SIN'!O54</f>
        <v>140.73140177073375</v>
      </c>
      <c r="K8" s="136">
        <f>+'TOTAL ENDE'!O59</f>
        <v>154.25294987249234</v>
      </c>
      <c r="L8" s="136">
        <f>+EMDEECRUZ!O57</f>
        <v>156.71048463463507</v>
      </c>
      <c r="M8" s="138">
        <f>+'TOTAL SIN'!O54</f>
        <v>126.01847471595171</v>
      </c>
      <c r="N8" s="68"/>
      <c r="O8" s="74"/>
    </row>
    <row r="9" spans="1:15" x14ac:dyDescent="0.25">
      <c r="A9" s="68"/>
      <c r="B9" s="73" t="s">
        <v>65</v>
      </c>
      <c r="C9" s="136">
        <f>+'TOTAL DELAPAZ'!O55</f>
        <v>79.612737635544477</v>
      </c>
      <c r="D9" s="136">
        <f>' TOTAL CRE SIN'!O57</f>
        <v>65.00221700839694</v>
      </c>
      <c r="E9" s="136">
        <f>+ELFEC!O55</f>
        <v>74.967231850736411</v>
      </c>
      <c r="F9" s="136">
        <f>+'ENDE DEORURO'!O58</f>
        <v>101.6635224533577</v>
      </c>
      <c r="G9" s="136">
        <f>+CESSA!O55</f>
        <v>83.322211100436903</v>
      </c>
      <c r="H9" s="136">
        <f>+' TOTAL SEPSA SIN '!O57</f>
        <v>63.590362674205878</v>
      </c>
      <c r="I9" s="136">
        <f>+'TOTAL SETAR SIN'!O56</f>
        <v>85.014068923848797</v>
      </c>
      <c r="J9" s="136">
        <f>+'TOTAL ENDE DELBENI SIN'!O55</f>
        <v>84.930547992708256</v>
      </c>
      <c r="K9" s="136">
        <f>+'TOTAL ENDE'!O60</f>
        <v>74.082024329606838</v>
      </c>
      <c r="L9" s="136">
        <f>+EMDEECRUZ!O58</f>
        <v>45.766408866684557</v>
      </c>
      <c r="M9" s="138">
        <f>+'TOTAL SIN'!O55</f>
        <v>70.104487712685355</v>
      </c>
      <c r="N9" s="68"/>
      <c r="O9" s="74"/>
    </row>
    <row r="10" spans="1:15" x14ac:dyDescent="0.25">
      <c r="A10" s="68"/>
      <c r="B10" s="73" t="s">
        <v>114</v>
      </c>
      <c r="C10" s="136">
        <f>+'TOTAL DELAPAZ'!O56</f>
        <v>118.47752504564129</v>
      </c>
      <c r="D10" s="136" t="e">
        <f>' TOTAL CRE SIN'!O58</f>
        <v>#DIV/0!</v>
      </c>
      <c r="E10" s="137" t="s">
        <v>139</v>
      </c>
      <c r="F10" s="136">
        <f>+'ENDE DEORURO'!O59</f>
        <v>77.172152295062787</v>
      </c>
      <c r="G10" s="137" t="s">
        <v>139</v>
      </c>
      <c r="H10" s="137" t="s">
        <v>139</v>
      </c>
      <c r="I10" s="137" t="s">
        <v>139</v>
      </c>
      <c r="J10" s="137" t="s">
        <v>139</v>
      </c>
      <c r="K10" s="137" t="s">
        <v>139</v>
      </c>
      <c r="L10" s="137" t="s">
        <v>139</v>
      </c>
      <c r="M10" s="138">
        <f>+'TOTAL SIN'!O56</f>
        <v>76.587578696460255</v>
      </c>
      <c r="N10" s="68"/>
      <c r="O10" s="74"/>
    </row>
    <row r="11" spans="1:15" x14ac:dyDescent="0.25">
      <c r="A11" s="68"/>
      <c r="B11" s="73" t="s">
        <v>115</v>
      </c>
      <c r="C11" s="136">
        <f>+'TOTAL DELAPAZ'!O57</f>
        <v>100.86480976477816</v>
      </c>
      <c r="D11" s="136">
        <f>' TOTAL CRE SIN'!O59</f>
        <v>119.6508260642744</v>
      </c>
      <c r="E11" s="136">
        <f>+ELFEC!O57</f>
        <v>104.80717520523824</v>
      </c>
      <c r="F11" s="136">
        <f>+'ENDE DEORURO'!O60</f>
        <v>122.9636039530091</v>
      </c>
      <c r="G11" s="136">
        <f>+CESSA!O57</f>
        <v>109.67883013190603</v>
      </c>
      <c r="H11" s="136">
        <f>+' TOTAL SEPSA SIN '!O59</f>
        <v>121.03040494868165</v>
      </c>
      <c r="I11" s="136">
        <f>+'TOTAL SETAR SIN'!O58</f>
        <v>128.20058918974692</v>
      </c>
      <c r="J11" s="136">
        <f>+'TOTAL ENDE DELBENI SIN'!O57</f>
        <v>134.16171366879291</v>
      </c>
      <c r="K11" s="136">
        <f>+'TOTAL ENDE'!O62</f>
        <v>101.02608765011223</v>
      </c>
      <c r="L11" s="137" t="s">
        <v>139</v>
      </c>
      <c r="M11" s="138">
        <f>+'TOTAL SIN'!O57</f>
        <v>111.42805491533481</v>
      </c>
      <c r="N11" s="68"/>
      <c r="O11" s="74"/>
    </row>
    <row r="12" spans="1:15" x14ac:dyDescent="0.25">
      <c r="A12" s="68"/>
      <c r="B12" s="73" t="s">
        <v>67</v>
      </c>
      <c r="C12" s="139">
        <f>+(SUM('TOTAL DELAPAZ'!O36:O36))/(SUM('TOTAL DELAPAZ'!O25:O25))*100</f>
        <v>95.816190675781968</v>
      </c>
      <c r="D12" s="136">
        <f>' TOTAL CRE SIN'!O60</f>
        <v>86.19552994746816</v>
      </c>
      <c r="E12" s="136">
        <f>+ELFEC!O58</f>
        <v>68.329540316039669</v>
      </c>
      <c r="F12" s="136">
        <f>+'ENDE DEORURO'!O61</f>
        <v>50.818092983641918</v>
      </c>
      <c r="G12" s="136">
        <f>+CESSA!O58</f>
        <v>66.945369547214526</v>
      </c>
      <c r="H12" s="136">
        <f>+' TOTAL SEPSA SIN '!O60</f>
        <v>52.241619128407478</v>
      </c>
      <c r="I12" s="136">
        <f>+'TOTAL SETAR SIN'!O59</f>
        <v>89.639904867957767</v>
      </c>
      <c r="J12" s="136">
        <f>+'TOTAL ENDE DELBENI SIN'!O58</f>
        <v>101.9411826407693</v>
      </c>
      <c r="K12" s="136">
        <f>+'TOTAL ENDE'!O63</f>
        <v>64.462053225007821</v>
      </c>
      <c r="L12" s="137" t="s">
        <v>139</v>
      </c>
      <c r="M12" s="138">
        <f>+'TOTAL SIN'!O58</f>
        <v>111.42805491533481</v>
      </c>
      <c r="N12" s="68"/>
      <c r="O12" s="74"/>
    </row>
    <row r="13" spans="1:15" s="77" customFormat="1" x14ac:dyDescent="0.25">
      <c r="A13" s="75"/>
      <c r="B13" s="76" t="s">
        <v>14</v>
      </c>
      <c r="C13" s="140">
        <f>+'TOTAL DELAPAZ'!O59</f>
        <v>101.05450236003348</v>
      </c>
      <c r="D13" s="138">
        <f>' TOTAL CRE SIN'!O61</f>
        <v>92.601392468042292</v>
      </c>
      <c r="E13" s="140">
        <f>+ELFEC!O59</f>
        <v>100.8856739957388</v>
      </c>
      <c r="F13" s="140">
        <f>+'ENDE DEORURO'!O62</f>
        <v>87.443170802646847</v>
      </c>
      <c r="G13" s="140">
        <f>+CESSA!O59</f>
        <v>97.172703050165794</v>
      </c>
      <c r="H13" s="140">
        <f>+' TOTAL SEPSA SIN '!O61</f>
        <v>77.789343540637915</v>
      </c>
      <c r="I13" s="140">
        <f>+'TOTAL SETAR SIN'!O60</f>
        <v>107.37202917795101</v>
      </c>
      <c r="J13" s="140">
        <f>+'TOTAL ENDE DELBENI SIN'!O59</f>
        <v>99.169606060640888</v>
      </c>
      <c r="K13" s="140">
        <f>+'TOTAL ENDE'!O64</f>
        <v>91.321299642207975</v>
      </c>
      <c r="L13" s="140">
        <f>+EMDEECRUZ!O62</f>
        <v>46.351007208618071</v>
      </c>
      <c r="M13" s="138">
        <f>+'TOTAL SIN'!O59</f>
        <v>94.190929749099922</v>
      </c>
      <c r="N13" s="75"/>
      <c r="O13" s="74"/>
    </row>
    <row r="14" spans="1:15" x14ac:dyDescent="0.25">
      <c r="A14" s="68"/>
      <c r="B14" s="78" t="s">
        <v>116</v>
      </c>
      <c r="C14" s="69"/>
      <c r="D14" s="69"/>
      <c r="E14" s="69"/>
      <c r="F14" s="79"/>
      <c r="G14" s="69"/>
      <c r="H14" s="69"/>
      <c r="I14" s="69"/>
      <c r="J14" s="69"/>
      <c r="K14" s="69"/>
      <c r="L14" s="69"/>
      <c r="M14" s="69"/>
      <c r="N14" s="68"/>
    </row>
    <row r="15" spans="1:15" x14ac:dyDescent="0.25">
      <c r="A15" s="68"/>
      <c r="B15" s="80"/>
      <c r="C15" s="68"/>
      <c r="D15" s="68"/>
      <c r="E15" s="68"/>
      <c r="F15" s="68"/>
      <c r="G15" s="68"/>
      <c r="H15" s="68"/>
      <c r="I15" s="68"/>
      <c r="J15" s="81"/>
      <c r="K15" s="81"/>
      <c r="L15" s="81"/>
      <c r="M15" s="68"/>
      <c r="N15" s="68"/>
    </row>
    <row r="16" spans="1:15" x14ac:dyDescent="0.25">
      <c r="A16" s="68"/>
      <c r="B16" s="68" t="s">
        <v>183</v>
      </c>
      <c r="C16" s="68"/>
      <c r="D16" s="68"/>
      <c r="E16" s="68"/>
      <c r="F16" s="81"/>
      <c r="G16" s="68"/>
      <c r="H16" s="81"/>
      <c r="I16" s="81"/>
      <c r="J16" s="68"/>
      <c r="K16" s="68"/>
      <c r="L16" s="68"/>
      <c r="M16" s="81"/>
      <c r="N16" s="68"/>
    </row>
    <row r="17" spans="1:15" s="338" customFormat="1" x14ac:dyDescent="0.25">
      <c r="A17" s="337"/>
      <c r="B17" s="337"/>
      <c r="C17" s="337"/>
      <c r="D17" s="337"/>
      <c r="E17" s="337"/>
      <c r="F17" s="339"/>
      <c r="G17" s="339"/>
      <c r="H17" s="339"/>
      <c r="I17" s="339"/>
      <c r="J17" s="339"/>
      <c r="K17" s="337"/>
      <c r="L17" s="337"/>
      <c r="M17" s="337"/>
      <c r="N17" s="337"/>
    </row>
    <row r="18" spans="1:15" x14ac:dyDescent="0.25">
      <c r="B18" s="319" t="s">
        <v>120</v>
      </c>
      <c r="C18" s="70"/>
      <c r="D18" s="70"/>
      <c r="E18" s="70"/>
      <c r="F18" s="69"/>
      <c r="G18" s="69"/>
      <c r="H18" s="69"/>
      <c r="I18" s="69"/>
      <c r="J18" s="69"/>
      <c r="K18" s="69"/>
      <c r="L18" s="69"/>
      <c r="M18" s="69"/>
    </row>
    <row r="19" spans="1:15" ht="31.5" x14ac:dyDescent="0.25">
      <c r="B19" s="71" t="s">
        <v>106</v>
      </c>
      <c r="C19" s="71" t="s">
        <v>107</v>
      </c>
      <c r="D19" s="71" t="s">
        <v>108</v>
      </c>
      <c r="E19" s="71" t="s">
        <v>109</v>
      </c>
      <c r="F19" s="71" t="s">
        <v>89</v>
      </c>
      <c r="G19" s="71" t="s">
        <v>70</v>
      </c>
      <c r="H19" s="71" t="s">
        <v>110</v>
      </c>
      <c r="I19" s="71" t="s">
        <v>111</v>
      </c>
      <c r="J19" s="71" t="s">
        <v>112</v>
      </c>
      <c r="K19" s="71" t="s">
        <v>174</v>
      </c>
      <c r="L19" s="71" t="s">
        <v>92</v>
      </c>
      <c r="M19" s="72" t="s">
        <v>113</v>
      </c>
    </row>
    <row r="20" spans="1:15" x14ac:dyDescent="0.25">
      <c r="B20" s="73" t="s">
        <v>63</v>
      </c>
      <c r="C20" s="136">
        <f>+'TOTAL DELAPAZ'!AE53</f>
        <v>82.541068822897742</v>
      </c>
      <c r="D20" s="136">
        <f>' TOTAL CRE SIN'!AE55</f>
        <v>81.080457345152439</v>
      </c>
      <c r="E20" s="136">
        <f>+ELFEC!AE53</f>
        <v>87.221299089013598</v>
      </c>
      <c r="F20" s="136">
        <f>+'ENDE DEORURO'!AE56</f>
        <v>93.062870458561548</v>
      </c>
      <c r="G20" s="136">
        <f>+CESSA!AE53</f>
        <v>75.191892019269801</v>
      </c>
      <c r="H20" s="136">
        <f>+' TOTAL SEPSA SIN '!AE55</f>
        <v>80.328746348220164</v>
      </c>
      <c r="I20" s="136">
        <f>+'TOTAL SETAR SIN'!AD54</f>
        <v>77.053166882873995</v>
      </c>
      <c r="J20" s="136">
        <f>+'TOTAL ENDE DELBENI SIN'!AE53</f>
        <v>72.250472864463262</v>
      </c>
      <c r="K20" s="136">
        <f>+'TOTAL ENDE'!AE58</f>
        <v>83.43509378301809</v>
      </c>
      <c r="L20" s="137" t="s">
        <v>139</v>
      </c>
      <c r="M20" s="138">
        <f>+'TOTAL SIN'!AE53</f>
        <v>82.07765309796919</v>
      </c>
      <c r="O20" s="74"/>
    </row>
    <row r="21" spans="1:15" x14ac:dyDescent="0.25">
      <c r="B21" s="73" t="s">
        <v>64</v>
      </c>
      <c r="C21" s="136">
        <f>+'TOTAL DELAPAZ'!AE54</f>
        <v>116.68194154174077</v>
      </c>
      <c r="D21" s="136">
        <f>' TOTAL CRE SIN'!AE56</f>
        <v>98.887049487996094</v>
      </c>
      <c r="E21" s="136">
        <f>+ELFEC!AE54</f>
        <v>124.20375721528542</v>
      </c>
      <c r="F21" s="136">
        <f>+'ENDE DEORURO'!AE57</f>
        <v>111.01527626902488</v>
      </c>
      <c r="G21" s="136">
        <f>+CESSA!AE54</f>
        <v>138.90355592859984</v>
      </c>
      <c r="H21" s="136">
        <f>+' TOTAL SEPSA SIN '!AE56</f>
        <v>115.09942518003804</v>
      </c>
      <c r="I21" s="136">
        <f>+'TOTAL SETAR SIN'!AD55</f>
        <v>140.11224392200944</v>
      </c>
      <c r="J21" s="136">
        <f>+'TOTAL ENDE DELBENI SIN'!AE54</f>
        <v>122.43631954053835</v>
      </c>
      <c r="K21" s="136">
        <f>+'TOTAL ENDE'!AE59</f>
        <v>134.20006638906835</v>
      </c>
      <c r="L21" s="136">
        <f>+EMDEECRUZ!AE57</f>
        <v>136.33812163213253</v>
      </c>
      <c r="M21" s="138">
        <f>+'TOTAL SIN'!AE54</f>
        <v>109.63607300287801</v>
      </c>
      <c r="O21" s="74"/>
    </row>
    <row r="22" spans="1:15" x14ac:dyDescent="0.25">
      <c r="B22" s="73" t="s">
        <v>65</v>
      </c>
      <c r="C22" s="136">
        <f>+'TOTAL DELAPAZ'!AE55</f>
        <v>69.263081742923703</v>
      </c>
      <c r="D22" s="136">
        <f>' TOTAL CRE SIN'!AE57</f>
        <v>56.551928797305337</v>
      </c>
      <c r="E22" s="136">
        <f>+ELFEC!AE55</f>
        <v>65.221491710140654</v>
      </c>
      <c r="F22" s="136">
        <f>+'ENDE DEORURO'!AE58</f>
        <v>88.447264534421194</v>
      </c>
      <c r="G22" s="136">
        <f>+CESSA!AE55</f>
        <v>72.490323657380117</v>
      </c>
      <c r="H22" s="136">
        <f>+' TOTAL SEPSA SIN '!AE57</f>
        <v>55.323615526559109</v>
      </c>
      <c r="I22" s="136">
        <f>+'TOTAL SETAR SIN'!AD56</f>
        <v>73.962239963748459</v>
      </c>
      <c r="J22" s="136">
        <f>+'TOTAL ENDE DELBENI SIN'!AE55</f>
        <v>73.889576753656172</v>
      </c>
      <c r="K22" s="136">
        <f>+'TOTAL ENDE'!AE60</f>
        <v>64.451361166757977</v>
      </c>
      <c r="L22" s="136">
        <f>+EMDEECRUZ!AE58</f>
        <v>39.81677571401557</v>
      </c>
      <c r="M22" s="138">
        <f>+'TOTAL SIN'!AE55</f>
        <v>60.990904310036257</v>
      </c>
      <c r="O22" s="74"/>
    </row>
    <row r="23" spans="1:15" x14ac:dyDescent="0.25">
      <c r="B23" s="73" t="s">
        <v>114</v>
      </c>
      <c r="C23" s="136">
        <f>+'TOTAL DELAPAZ'!AE56</f>
        <v>103.07544678970795</v>
      </c>
      <c r="D23" s="136" t="e">
        <f>' TOTAL CRE SIN'!AE58</f>
        <v>#DIV/0!</v>
      </c>
      <c r="E23" s="137" t="s">
        <v>139</v>
      </c>
      <c r="F23" s="136">
        <f>+'ENDE DEORURO'!AE59</f>
        <v>67.139772496704637</v>
      </c>
      <c r="G23" s="137" t="s">
        <v>139</v>
      </c>
      <c r="H23" s="137" t="s">
        <v>139</v>
      </c>
      <c r="I23" s="137" t="s">
        <v>139</v>
      </c>
      <c r="J23" s="137" t="s">
        <v>139</v>
      </c>
      <c r="K23" s="137" t="s">
        <v>139</v>
      </c>
      <c r="L23" s="137" t="s">
        <v>139</v>
      </c>
      <c r="M23" s="138">
        <f>+'TOTAL SIN'!AE56</f>
        <v>66.631193465920418</v>
      </c>
      <c r="O23" s="74"/>
    </row>
    <row r="24" spans="1:15" x14ac:dyDescent="0.25">
      <c r="B24" s="73" t="s">
        <v>115</v>
      </c>
      <c r="C24" s="136">
        <f>+'TOTAL DELAPAZ'!AE57</f>
        <v>87.752384495357006</v>
      </c>
      <c r="D24" s="136">
        <f>' TOTAL CRE SIN'!AE59</f>
        <v>104.09621867591872</v>
      </c>
      <c r="E24" s="136">
        <f>+ELFEC!AE57</f>
        <v>91.182242428557259</v>
      </c>
      <c r="F24" s="136">
        <f>+'ENDE DEORURO'!AE60</f>
        <v>106.97833543911793</v>
      </c>
      <c r="G24" s="136">
        <f>+CESSA!AE57</f>
        <v>95.420582214758241</v>
      </c>
      <c r="H24" s="136">
        <f>+' TOTAL SEPSA SIN '!AE59</f>
        <v>105.29645230535303</v>
      </c>
      <c r="I24" s="136">
        <f>+'TOTAL SETAR SIN'!AD58</f>
        <v>111.53451259507983</v>
      </c>
      <c r="J24" s="136">
        <f>+'TOTAL ENDE DELBENI SIN'!AE57</f>
        <v>116.72069089184984</v>
      </c>
      <c r="K24" s="136">
        <f>+'TOTAL ENDE'!AE62</f>
        <v>87.892696255597642</v>
      </c>
      <c r="L24" s="137" t="s">
        <v>139</v>
      </c>
      <c r="M24" s="138">
        <f>+'TOTAL SIN'!AE57</f>
        <v>96.942407776341284</v>
      </c>
      <c r="O24" s="74"/>
    </row>
    <row r="25" spans="1:15" x14ac:dyDescent="0.25">
      <c r="B25" s="73" t="s">
        <v>67</v>
      </c>
      <c r="C25" s="136">
        <f>+SUM('TOTAL DELAPAZ'!AE36:AE36)/SUM('TOTAL DELAPAZ'!AE25:AE25)*100</f>
        <v>83.360085887930296</v>
      </c>
      <c r="D25" s="136">
        <f>' TOTAL CRE SIN'!AE60</f>
        <v>74.990111054297287</v>
      </c>
      <c r="E25" s="136">
        <f>+ELFEC!AE58</f>
        <v>59.446700074954521</v>
      </c>
      <c r="F25" s="136">
        <f>+'ENDE DEORURO'!AE61</f>
        <v>44.211740895768465</v>
      </c>
      <c r="G25" s="136">
        <f>+CESSA!AE58</f>
        <v>58.242471506076654</v>
      </c>
      <c r="H25" s="136">
        <f>+' TOTAL SEPSA SIN '!AE60</f>
        <v>45.450208641714504</v>
      </c>
      <c r="I25" s="136">
        <f>+'TOTAL SETAR SIN'!AD59</f>
        <v>77.986717235123265</v>
      </c>
      <c r="J25" s="136">
        <f>+'TOTAL ENDE DELBENI SIN'!AE58</f>
        <v>88.688828897469278</v>
      </c>
      <c r="K25" s="136">
        <f>+'TOTAL ENDE'!AE63</f>
        <v>56.0819863057568</v>
      </c>
      <c r="L25" s="137" t="s">
        <v>139</v>
      </c>
      <c r="M25" s="138">
        <f>+'TOTAL SIN'!AE58</f>
        <v>96.942407776341284</v>
      </c>
      <c r="O25" s="74"/>
    </row>
    <row r="26" spans="1:15" x14ac:dyDescent="0.25">
      <c r="B26" s="76" t="s">
        <v>14</v>
      </c>
      <c r="C26" s="140">
        <f>+'TOTAL DELAPAZ'!AE59</f>
        <v>87.917417053229116</v>
      </c>
      <c r="D26" s="140">
        <f>' TOTAL CRE SIN'!AE61</f>
        <v>80.563211447196821</v>
      </c>
      <c r="E26" s="140">
        <f>+ELFEC!AE59</f>
        <v>87.770536376292767</v>
      </c>
      <c r="F26" s="140">
        <f>+'ENDE DEORURO'!AE62</f>
        <v>76.075558598302749</v>
      </c>
      <c r="G26" s="140">
        <f>+CESSA!AE59</f>
        <v>84.540251653644233</v>
      </c>
      <c r="H26" s="140">
        <f>+' TOTAL SEPSA SIN '!AE61</f>
        <v>67.676728880354958</v>
      </c>
      <c r="I26" s="140">
        <f>+'TOTAL SETAR SIN'!AD60</f>
        <v>93.413665384817392</v>
      </c>
      <c r="J26" s="140">
        <f>+'TOTAL ENDE DELBENI SIN'!AE59</f>
        <v>86.277557272757562</v>
      </c>
      <c r="K26" s="140">
        <f>+'TOTAL ENDE'!AE64</f>
        <v>79.449530688720927</v>
      </c>
      <c r="L26" s="140">
        <f>+EMDEECRUZ!AE62</f>
        <v>40.325376271497717</v>
      </c>
      <c r="M26" s="138">
        <f>+'TOTAL SIN'!AE59</f>
        <v>81.94610888171691</v>
      </c>
      <c r="O26" s="74"/>
    </row>
    <row r="27" spans="1:15" x14ac:dyDescent="0.25">
      <c r="B27" s="78" t="s">
        <v>116</v>
      </c>
      <c r="C27" s="69"/>
      <c r="D27" s="69"/>
      <c r="E27" s="69"/>
      <c r="F27" s="79"/>
      <c r="G27" s="69"/>
      <c r="H27" s="69"/>
      <c r="I27" s="69"/>
      <c r="J27" s="69"/>
      <c r="K27" s="69"/>
      <c r="L27" s="69"/>
      <c r="M27" s="69"/>
      <c r="O27" s="74"/>
    </row>
    <row r="28" spans="1:15" x14ac:dyDescent="0.25">
      <c r="B28" s="80"/>
      <c r="C28" s="68"/>
      <c r="D28" s="68"/>
      <c r="E28" s="68"/>
      <c r="F28" s="68"/>
      <c r="G28" s="68"/>
      <c r="H28" s="68"/>
      <c r="I28" s="68"/>
      <c r="J28" s="81"/>
      <c r="K28" s="81"/>
      <c r="L28" s="81"/>
      <c r="M28" s="68"/>
      <c r="O28" s="74"/>
    </row>
    <row r="29" spans="1:15" x14ac:dyDescent="0.25">
      <c r="B29" s="68" t="str">
        <f>+B16</f>
        <v>Nota.- hasta abril de 2025</v>
      </c>
      <c r="C29" s="68"/>
      <c r="D29" s="68"/>
      <c r="E29" s="68"/>
      <c r="F29" s="81"/>
      <c r="G29" s="68"/>
      <c r="H29" s="81"/>
      <c r="I29" s="81"/>
      <c r="J29" s="68"/>
      <c r="K29" s="68"/>
      <c r="L29" s="68"/>
      <c r="M29" s="81"/>
      <c r="O29" s="74"/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AH84"/>
  <sheetViews>
    <sheetView showGridLines="0" topLeftCell="A10" zoomScale="60" zoomScaleNormal="60" workbookViewId="0">
      <selection activeCell="G10" sqref="G10"/>
    </sheetView>
  </sheetViews>
  <sheetFormatPr baseColWidth="10" defaultColWidth="11.42578125" defaultRowHeight="15.75" x14ac:dyDescent="0.25"/>
  <cols>
    <col min="1" max="1" width="1.28515625" style="1" customWidth="1"/>
    <col min="2" max="2" width="20.140625" style="1" customWidth="1"/>
    <col min="3" max="15" width="15.42578125" style="1" customWidth="1"/>
    <col min="16" max="16" width="3.85546875" style="1" customWidth="1"/>
    <col min="17" max="17" width="4.140625" style="1" customWidth="1"/>
    <col min="18" max="18" width="19.5703125" style="1" customWidth="1"/>
    <col min="19" max="25" width="12.28515625" style="1" bestFit="1" customWidth="1"/>
    <col min="26" max="26" width="13.42578125" style="1" bestFit="1" customWidth="1"/>
    <col min="27" max="27" width="13.7109375" style="1" customWidth="1"/>
    <col min="28" max="28" width="13.28515625" style="1" bestFit="1" customWidth="1"/>
    <col min="29" max="29" width="16" style="1" bestFit="1" customWidth="1"/>
    <col min="30" max="30" width="13.7109375" style="1" customWidth="1"/>
    <col min="31" max="31" width="15.140625" style="1" bestFit="1" customWidth="1"/>
    <col min="32" max="16384" width="11.42578125" style="1"/>
  </cols>
  <sheetData>
    <row r="1" spans="2:31" x14ac:dyDescent="0.25">
      <c r="B1" s="2" t="s">
        <v>93</v>
      </c>
      <c r="R1" s="2" t="str">
        <f>+B1</f>
        <v>AUTORIDAD DE FISCALIZACIÓN DE ELECTRICIDAD Y TECNOLOGÍA NUCLEAR (AETN)</v>
      </c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</row>
    <row r="2" spans="2:31" x14ac:dyDescent="0.25">
      <c r="B2" s="344" t="s">
        <v>144</v>
      </c>
      <c r="C2" s="345"/>
      <c r="D2" s="345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R2" s="20" t="s">
        <v>95</v>
      </c>
      <c r="S2" s="321"/>
      <c r="T2" s="3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3" spans="2:31" x14ac:dyDescent="0.25">
      <c r="B3" s="344" t="str">
        <f>+'DELAPAZ- Larecaja'!B3:D3</f>
        <v>CONSOLIDADO - con IVA</v>
      </c>
      <c r="C3" s="345"/>
      <c r="D3" s="345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R3" s="344" t="str">
        <f>+'DELAPAZ- Larecaja'!R3:T3</f>
        <v>CONSOLIDADO - sin IVA</v>
      </c>
      <c r="S3" s="345"/>
      <c r="T3" s="345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</row>
    <row r="4" spans="2:31" x14ac:dyDescent="0.25">
      <c r="B4" s="344" t="str">
        <f>+'DELAPAZ- Larecaja'!B4:D4</f>
        <v>ESTADÍSTICAS GESTIÓN 2025</v>
      </c>
      <c r="C4" s="345"/>
      <c r="D4" s="345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R4" s="20" t="str">
        <f>+B4</f>
        <v>ESTADÍSTICAS GESTIÓN 2025</v>
      </c>
      <c r="S4" s="321"/>
      <c r="T4" s="3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</row>
    <row r="5" spans="2:31" x14ac:dyDescent="0.25">
      <c r="G5" s="129"/>
      <c r="M5" s="22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</row>
    <row r="6" spans="2:31" x14ac:dyDescent="0.25">
      <c r="B6" s="2" t="s">
        <v>157</v>
      </c>
      <c r="R6" s="18" t="s">
        <v>0</v>
      </c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</row>
    <row r="7" spans="2:31" x14ac:dyDescent="0.25"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</row>
    <row r="8" spans="2:31" x14ac:dyDescent="0.25">
      <c r="B8" s="3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4" t="s">
        <v>8</v>
      </c>
      <c r="J8" s="4" t="s">
        <v>9</v>
      </c>
      <c r="K8" s="4" t="s">
        <v>10</v>
      </c>
      <c r="L8" s="4" t="s">
        <v>11</v>
      </c>
      <c r="M8" s="4" t="s">
        <v>12</v>
      </c>
      <c r="N8" s="4" t="s">
        <v>13</v>
      </c>
      <c r="O8" s="3" t="s">
        <v>14</v>
      </c>
      <c r="R8" s="101" t="s">
        <v>1</v>
      </c>
      <c r="S8" s="4" t="s">
        <v>2</v>
      </c>
      <c r="T8" s="4" t="s">
        <v>3</v>
      </c>
      <c r="U8" s="4" t="s">
        <v>4</v>
      </c>
      <c r="V8" s="99" t="s">
        <v>5</v>
      </c>
      <c r="W8" s="99" t="s">
        <v>6</v>
      </c>
      <c r="X8" s="99" t="s">
        <v>7</v>
      </c>
      <c r="Y8" s="99" t="s">
        <v>8</v>
      </c>
      <c r="Z8" s="99" t="s">
        <v>9</v>
      </c>
      <c r="AA8" s="99" t="s">
        <v>10</v>
      </c>
      <c r="AB8" s="99" t="s">
        <v>11</v>
      </c>
      <c r="AC8" s="99" t="s">
        <v>12</v>
      </c>
      <c r="AD8" s="99" t="s">
        <v>13</v>
      </c>
      <c r="AE8" s="101" t="s">
        <v>15</v>
      </c>
    </row>
    <row r="9" spans="2:31" x14ac:dyDescent="0.25">
      <c r="B9" s="27" t="s">
        <v>16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5"/>
      <c r="R9" s="120" t="s">
        <v>16</v>
      </c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19"/>
    </row>
    <row r="10" spans="2:31" x14ac:dyDescent="0.25">
      <c r="B10" s="27" t="s">
        <v>17</v>
      </c>
      <c r="C10" s="25">
        <f>+'[98]CONSOLIDADO (2)'!C10</f>
        <v>30602</v>
      </c>
      <c r="D10" s="25">
        <f>+'[98]CONSOLIDADO (2)'!D10</f>
        <v>30671</v>
      </c>
      <c r="E10" s="25">
        <f>+'[98]CONSOLIDADO (2)'!E10</f>
        <v>30763</v>
      </c>
      <c r="F10" s="25">
        <f>+'[98]CONSOLIDADO (2)'!F10</f>
        <v>30791</v>
      </c>
      <c r="G10" s="25">
        <f>+'[98]CONSOLIDADO (2)'!G10</f>
        <v>0</v>
      </c>
      <c r="H10" s="25">
        <f>+'[98]CONSOLIDADO (2)'!H10</f>
        <v>0</v>
      </c>
      <c r="I10" s="25">
        <f>+'[98]CONSOLIDADO (2)'!I10</f>
        <v>0</v>
      </c>
      <c r="J10" s="25">
        <f>+'[98]CONSOLIDADO (2)'!J10</f>
        <v>0</v>
      </c>
      <c r="K10" s="25">
        <f>+'[98]CONSOLIDADO (2)'!K10</f>
        <v>0</v>
      </c>
      <c r="L10" s="25">
        <f>+'[98]CONSOLIDADO (2)'!L10</f>
        <v>0</v>
      </c>
      <c r="M10" s="25">
        <f>+'[98]CONSOLIDADO (2)'!M10</f>
        <v>0</v>
      </c>
      <c r="N10" s="25">
        <f>+'[98]CONSOLIDADO (2)'!N10</f>
        <v>0</v>
      </c>
      <c r="O10" s="26">
        <f>+N10</f>
        <v>0</v>
      </c>
      <c r="R10" s="27" t="str">
        <f>+B10</f>
        <v>Residencial</v>
      </c>
      <c r="S10" s="28">
        <f t="shared" ref="S10:AD15" si="0">+C10</f>
        <v>30602</v>
      </c>
      <c r="T10" s="28">
        <f t="shared" si="0"/>
        <v>30671</v>
      </c>
      <c r="U10" s="28">
        <f t="shared" si="0"/>
        <v>30763</v>
      </c>
      <c r="V10" s="28">
        <f t="shared" si="0"/>
        <v>30791</v>
      </c>
      <c r="W10" s="28">
        <f t="shared" si="0"/>
        <v>0</v>
      </c>
      <c r="X10" s="28">
        <f t="shared" si="0"/>
        <v>0</v>
      </c>
      <c r="Y10" s="28">
        <f t="shared" si="0"/>
        <v>0</v>
      </c>
      <c r="Z10" s="28">
        <f t="shared" si="0"/>
        <v>0</v>
      </c>
      <c r="AA10" s="28">
        <f t="shared" si="0"/>
        <v>0</v>
      </c>
      <c r="AB10" s="28">
        <f t="shared" si="0"/>
        <v>0</v>
      </c>
      <c r="AC10" s="28">
        <f t="shared" si="0"/>
        <v>0</v>
      </c>
      <c r="AD10" s="28">
        <f t="shared" si="0"/>
        <v>0</v>
      </c>
      <c r="AE10" s="29">
        <f>+AD10</f>
        <v>0</v>
      </c>
    </row>
    <row r="11" spans="2:31" x14ac:dyDescent="0.25">
      <c r="B11" s="27" t="s">
        <v>18</v>
      </c>
      <c r="C11" s="25">
        <f>+'[98]CONSOLIDADO (2)'!C11</f>
        <v>1252</v>
      </c>
      <c r="D11" s="25">
        <f>+'[98]CONSOLIDADO (2)'!D11</f>
        <v>1259</v>
      </c>
      <c r="E11" s="25">
        <f>+'[98]CONSOLIDADO (2)'!E11</f>
        <v>1272</v>
      </c>
      <c r="F11" s="25">
        <f>+'[98]CONSOLIDADO (2)'!F11</f>
        <v>1275</v>
      </c>
      <c r="G11" s="25">
        <f>+'[98]CONSOLIDADO (2)'!G11</f>
        <v>0</v>
      </c>
      <c r="H11" s="25">
        <f>+'[98]CONSOLIDADO (2)'!H11</f>
        <v>0</v>
      </c>
      <c r="I11" s="25">
        <f>+'[98]CONSOLIDADO (2)'!I11</f>
        <v>0</v>
      </c>
      <c r="J11" s="25">
        <f>+'[98]CONSOLIDADO (2)'!J11</f>
        <v>0</v>
      </c>
      <c r="K11" s="25">
        <f>+'[98]CONSOLIDADO (2)'!K11</f>
        <v>0</v>
      </c>
      <c r="L11" s="25">
        <f>+'[98]CONSOLIDADO (2)'!L11</f>
        <v>0</v>
      </c>
      <c r="M11" s="25">
        <f>+'[98]CONSOLIDADO (2)'!M11</f>
        <v>0</v>
      </c>
      <c r="N11" s="25">
        <f>+'[98]CONSOLIDADO (2)'!N11</f>
        <v>0</v>
      </c>
      <c r="O11" s="26">
        <f t="shared" ref="O11:O15" si="1">+N11</f>
        <v>0</v>
      </c>
      <c r="R11" s="27" t="str">
        <f t="shared" ref="R11:R15" si="2">+B11</f>
        <v>General</v>
      </c>
      <c r="S11" s="28">
        <f t="shared" si="0"/>
        <v>1252</v>
      </c>
      <c r="T11" s="28">
        <f t="shared" si="0"/>
        <v>1259</v>
      </c>
      <c r="U11" s="28">
        <f t="shared" si="0"/>
        <v>1272</v>
      </c>
      <c r="V11" s="28">
        <f t="shared" si="0"/>
        <v>1275</v>
      </c>
      <c r="W11" s="28">
        <f t="shared" si="0"/>
        <v>0</v>
      </c>
      <c r="X11" s="28">
        <f t="shared" si="0"/>
        <v>0</v>
      </c>
      <c r="Y11" s="28">
        <f t="shared" si="0"/>
        <v>0</v>
      </c>
      <c r="Z11" s="28">
        <f t="shared" si="0"/>
        <v>0</v>
      </c>
      <c r="AA11" s="28">
        <f t="shared" si="0"/>
        <v>0</v>
      </c>
      <c r="AB11" s="28">
        <f t="shared" si="0"/>
        <v>0</v>
      </c>
      <c r="AC11" s="28">
        <f t="shared" si="0"/>
        <v>0</v>
      </c>
      <c r="AD11" s="28">
        <f t="shared" si="0"/>
        <v>0</v>
      </c>
      <c r="AE11" s="29">
        <f t="shared" ref="AE11:AE15" si="3">+AD11</f>
        <v>0</v>
      </c>
    </row>
    <row r="12" spans="2:31" x14ac:dyDescent="0.25">
      <c r="B12" s="27" t="s">
        <v>19</v>
      </c>
      <c r="C12" s="25">
        <f>+'[98]CONSOLIDADO (2)'!C12</f>
        <v>16</v>
      </c>
      <c r="D12" s="25">
        <f>+'[98]CONSOLIDADO (2)'!D12</f>
        <v>16</v>
      </c>
      <c r="E12" s="25">
        <f>+'[98]CONSOLIDADO (2)'!E12</f>
        <v>16</v>
      </c>
      <c r="F12" s="25">
        <f>+'[98]CONSOLIDADO (2)'!F12</f>
        <v>16</v>
      </c>
      <c r="G12" s="25">
        <f>+'[98]CONSOLIDADO (2)'!G12</f>
        <v>0</v>
      </c>
      <c r="H12" s="25">
        <f>+'[98]CONSOLIDADO (2)'!H12</f>
        <v>0</v>
      </c>
      <c r="I12" s="25">
        <f>+'[98]CONSOLIDADO (2)'!I12</f>
        <v>0</v>
      </c>
      <c r="J12" s="25">
        <f>+'[98]CONSOLIDADO (2)'!J12</f>
        <v>0</v>
      </c>
      <c r="K12" s="25">
        <f>+'[98]CONSOLIDADO (2)'!K12</f>
        <v>0</v>
      </c>
      <c r="L12" s="25">
        <f>+'[98]CONSOLIDADO (2)'!L12</f>
        <v>0</v>
      </c>
      <c r="M12" s="25">
        <f>+'[98]CONSOLIDADO (2)'!M12</f>
        <v>0</v>
      </c>
      <c r="N12" s="25">
        <f>+'[98]CONSOLIDADO (2)'!N12</f>
        <v>0</v>
      </c>
      <c r="O12" s="26">
        <f t="shared" si="1"/>
        <v>0</v>
      </c>
      <c r="R12" s="27" t="str">
        <f t="shared" si="2"/>
        <v>Industrial</v>
      </c>
      <c r="S12" s="28">
        <f t="shared" si="0"/>
        <v>16</v>
      </c>
      <c r="T12" s="28">
        <f t="shared" si="0"/>
        <v>16</v>
      </c>
      <c r="U12" s="28">
        <f t="shared" si="0"/>
        <v>16</v>
      </c>
      <c r="V12" s="28">
        <f t="shared" si="0"/>
        <v>16</v>
      </c>
      <c r="W12" s="28">
        <f t="shared" si="0"/>
        <v>0</v>
      </c>
      <c r="X12" s="28">
        <f t="shared" si="0"/>
        <v>0</v>
      </c>
      <c r="Y12" s="28">
        <f t="shared" si="0"/>
        <v>0</v>
      </c>
      <c r="Z12" s="28">
        <f t="shared" si="0"/>
        <v>0</v>
      </c>
      <c r="AA12" s="28">
        <f t="shared" si="0"/>
        <v>0</v>
      </c>
      <c r="AB12" s="28">
        <f t="shared" si="0"/>
        <v>0</v>
      </c>
      <c r="AC12" s="28">
        <f t="shared" si="0"/>
        <v>0</v>
      </c>
      <c r="AD12" s="28">
        <f t="shared" si="0"/>
        <v>0</v>
      </c>
      <c r="AE12" s="29">
        <f t="shared" si="3"/>
        <v>0</v>
      </c>
    </row>
    <row r="13" spans="2:31" x14ac:dyDescent="0.25">
      <c r="B13" s="27" t="s">
        <v>20</v>
      </c>
      <c r="C13" s="25">
        <f>+'[98]CONSOLIDADO (2)'!C13</f>
        <v>2</v>
      </c>
      <c r="D13" s="25">
        <f>+'[98]CONSOLIDADO (2)'!D13</f>
        <v>2</v>
      </c>
      <c r="E13" s="25">
        <f>+'[98]CONSOLIDADO (2)'!E13</f>
        <v>2</v>
      </c>
      <c r="F13" s="25">
        <f>+'[98]CONSOLIDADO (2)'!F13</f>
        <v>2</v>
      </c>
      <c r="G13" s="25">
        <f>+'[98]CONSOLIDADO (2)'!G13</f>
        <v>0</v>
      </c>
      <c r="H13" s="25">
        <f>+'[98]CONSOLIDADO (2)'!H13</f>
        <v>0</v>
      </c>
      <c r="I13" s="25">
        <f>+'[98]CONSOLIDADO (2)'!I13</f>
        <v>0</v>
      </c>
      <c r="J13" s="25">
        <f>+'[98]CONSOLIDADO (2)'!J13</f>
        <v>0</v>
      </c>
      <c r="K13" s="25">
        <f>+'[98]CONSOLIDADO (2)'!K13</f>
        <v>0</v>
      </c>
      <c r="L13" s="25">
        <f>+'[98]CONSOLIDADO (2)'!L13</f>
        <v>0</v>
      </c>
      <c r="M13" s="25">
        <f>+'[98]CONSOLIDADO (2)'!M13</f>
        <v>0</v>
      </c>
      <c r="N13" s="25">
        <f>+'[98]CONSOLIDADO (2)'!N13</f>
        <v>0</v>
      </c>
      <c r="O13" s="26">
        <f t="shared" si="1"/>
        <v>0</v>
      </c>
      <c r="R13" s="27" t="str">
        <f t="shared" si="2"/>
        <v>Mineria</v>
      </c>
      <c r="S13" s="28">
        <f t="shared" si="0"/>
        <v>2</v>
      </c>
      <c r="T13" s="28">
        <f t="shared" si="0"/>
        <v>2</v>
      </c>
      <c r="U13" s="28">
        <f t="shared" si="0"/>
        <v>2</v>
      </c>
      <c r="V13" s="28">
        <f t="shared" si="0"/>
        <v>2</v>
      </c>
      <c r="W13" s="28">
        <f t="shared" si="0"/>
        <v>0</v>
      </c>
      <c r="X13" s="28">
        <f t="shared" si="0"/>
        <v>0</v>
      </c>
      <c r="Y13" s="28">
        <f t="shared" si="0"/>
        <v>0</v>
      </c>
      <c r="Z13" s="28">
        <f t="shared" si="0"/>
        <v>0</v>
      </c>
      <c r="AA13" s="28">
        <f t="shared" si="0"/>
        <v>0</v>
      </c>
      <c r="AB13" s="28">
        <f t="shared" si="0"/>
        <v>0</v>
      </c>
      <c r="AC13" s="28">
        <f t="shared" si="0"/>
        <v>0</v>
      </c>
      <c r="AD13" s="28">
        <f t="shared" si="0"/>
        <v>0</v>
      </c>
      <c r="AE13" s="29">
        <f t="shared" si="3"/>
        <v>0</v>
      </c>
    </row>
    <row r="14" spans="2:31" x14ac:dyDescent="0.25">
      <c r="B14" s="27" t="s">
        <v>21</v>
      </c>
      <c r="C14" s="25">
        <f>+'[98]CONSOLIDADO (2)'!C14</f>
        <v>19</v>
      </c>
      <c r="D14" s="25">
        <f>+'[98]CONSOLIDADO (2)'!D14</f>
        <v>19</v>
      </c>
      <c r="E14" s="25">
        <f>+'[98]CONSOLIDADO (2)'!E14</f>
        <v>19</v>
      </c>
      <c r="F14" s="25">
        <f>+'[98]CONSOLIDADO (2)'!F14</f>
        <v>19</v>
      </c>
      <c r="G14" s="25">
        <f>+'[98]CONSOLIDADO (2)'!G14</f>
        <v>0</v>
      </c>
      <c r="H14" s="25">
        <f>+'[98]CONSOLIDADO (2)'!H14</f>
        <v>0</v>
      </c>
      <c r="I14" s="25">
        <f>+'[98]CONSOLIDADO (2)'!I14</f>
        <v>0</v>
      </c>
      <c r="J14" s="25">
        <f>+'[98]CONSOLIDADO (2)'!J14</f>
        <v>0</v>
      </c>
      <c r="K14" s="25">
        <f>+'[98]CONSOLIDADO (2)'!K14</f>
        <v>0</v>
      </c>
      <c r="L14" s="25">
        <f>+'[98]CONSOLIDADO (2)'!L14</f>
        <v>0</v>
      </c>
      <c r="M14" s="25">
        <f>+'[98]CONSOLIDADO (2)'!M14</f>
        <v>0</v>
      </c>
      <c r="N14" s="25">
        <f>+'[98]CONSOLIDADO (2)'!N14</f>
        <v>0</v>
      </c>
      <c r="O14" s="26">
        <f t="shared" si="1"/>
        <v>0</v>
      </c>
      <c r="R14" s="27" t="str">
        <f t="shared" si="2"/>
        <v>Alumbrado Público</v>
      </c>
      <c r="S14" s="28">
        <f t="shared" si="0"/>
        <v>19</v>
      </c>
      <c r="T14" s="28">
        <f t="shared" si="0"/>
        <v>19</v>
      </c>
      <c r="U14" s="28">
        <f t="shared" si="0"/>
        <v>19</v>
      </c>
      <c r="V14" s="28">
        <f t="shared" si="0"/>
        <v>19</v>
      </c>
      <c r="W14" s="28">
        <f t="shared" si="0"/>
        <v>0</v>
      </c>
      <c r="X14" s="28">
        <f t="shared" si="0"/>
        <v>0</v>
      </c>
      <c r="Y14" s="28">
        <f t="shared" si="0"/>
        <v>0</v>
      </c>
      <c r="Z14" s="28">
        <f t="shared" si="0"/>
        <v>0</v>
      </c>
      <c r="AA14" s="28">
        <f t="shared" si="0"/>
        <v>0</v>
      </c>
      <c r="AB14" s="28">
        <f t="shared" si="0"/>
        <v>0</v>
      </c>
      <c r="AC14" s="28">
        <f t="shared" si="0"/>
        <v>0</v>
      </c>
      <c r="AD14" s="28">
        <f t="shared" si="0"/>
        <v>0</v>
      </c>
      <c r="AE14" s="29">
        <f t="shared" si="3"/>
        <v>0</v>
      </c>
    </row>
    <row r="15" spans="2:31" x14ac:dyDescent="0.25">
      <c r="B15" s="27" t="s">
        <v>22</v>
      </c>
      <c r="C15" s="25">
        <f>+'[98]CONSOLIDADO (2)'!C15</f>
        <v>443</v>
      </c>
      <c r="D15" s="25">
        <f>+'[98]CONSOLIDADO (2)'!D15</f>
        <v>444</v>
      </c>
      <c r="E15" s="25">
        <f>+'[98]CONSOLIDADO (2)'!E15</f>
        <v>443</v>
      </c>
      <c r="F15" s="25">
        <f>+'[98]CONSOLIDADO (2)'!F15</f>
        <v>574</v>
      </c>
      <c r="G15" s="25">
        <f>+'[98]CONSOLIDADO (2)'!G15</f>
        <v>0</v>
      </c>
      <c r="H15" s="25">
        <f>+'[98]CONSOLIDADO (2)'!H15</f>
        <v>0</v>
      </c>
      <c r="I15" s="25">
        <f>+'[98]CONSOLIDADO (2)'!I15</f>
        <v>0</v>
      </c>
      <c r="J15" s="25">
        <f>+'[98]CONSOLIDADO (2)'!J15</f>
        <v>0</v>
      </c>
      <c r="K15" s="25">
        <f>+'[98]CONSOLIDADO (2)'!K15</f>
        <v>0</v>
      </c>
      <c r="L15" s="25">
        <f>+'[98]CONSOLIDADO (2)'!L15</f>
        <v>0</v>
      </c>
      <c r="M15" s="25">
        <f>+'[98]CONSOLIDADO (2)'!M15</f>
        <v>0</v>
      </c>
      <c r="N15" s="25">
        <f>+'[98]CONSOLIDADO (2)'!N15</f>
        <v>0</v>
      </c>
      <c r="O15" s="26">
        <f t="shared" si="1"/>
        <v>0</v>
      </c>
      <c r="R15" s="27" t="str">
        <f t="shared" si="2"/>
        <v>Otros</v>
      </c>
      <c r="S15" s="28">
        <f t="shared" si="0"/>
        <v>443</v>
      </c>
      <c r="T15" s="28">
        <f t="shared" si="0"/>
        <v>444</v>
      </c>
      <c r="U15" s="28">
        <f t="shared" si="0"/>
        <v>443</v>
      </c>
      <c r="V15" s="28">
        <f t="shared" si="0"/>
        <v>574</v>
      </c>
      <c r="W15" s="28">
        <f t="shared" si="0"/>
        <v>0</v>
      </c>
      <c r="X15" s="28">
        <f t="shared" si="0"/>
        <v>0</v>
      </c>
      <c r="Y15" s="28">
        <f t="shared" si="0"/>
        <v>0</v>
      </c>
      <c r="Z15" s="28">
        <f t="shared" si="0"/>
        <v>0</v>
      </c>
      <c r="AA15" s="28">
        <f t="shared" si="0"/>
        <v>0</v>
      </c>
      <c r="AB15" s="28">
        <f t="shared" si="0"/>
        <v>0</v>
      </c>
      <c r="AC15" s="28">
        <f t="shared" si="0"/>
        <v>0</v>
      </c>
      <c r="AD15" s="28">
        <f t="shared" si="0"/>
        <v>0</v>
      </c>
      <c r="AE15" s="29">
        <f t="shared" si="3"/>
        <v>0</v>
      </c>
    </row>
    <row r="16" spans="2:31" x14ac:dyDescent="0.25">
      <c r="B16" s="7" t="s">
        <v>14</v>
      </c>
      <c r="C16" s="30">
        <f>SUM(C10:C15)</f>
        <v>32334</v>
      </c>
      <c r="D16" s="30">
        <f t="shared" ref="D16:E16" si="4">SUM(D10:D15)</f>
        <v>32411</v>
      </c>
      <c r="E16" s="30">
        <f t="shared" si="4"/>
        <v>32515</v>
      </c>
      <c r="F16" s="30">
        <f t="shared" ref="F16:N16" si="5">SUM(F10:F15)</f>
        <v>32677</v>
      </c>
      <c r="G16" s="30">
        <f t="shared" si="5"/>
        <v>0</v>
      </c>
      <c r="H16" s="30">
        <f t="shared" si="5"/>
        <v>0</v>
      </c>
      <c r="I16" s="30">
        <f t="shared" si="5"/>
        <v>0</v>
      </c>
      <c r="J16" s="30">
        <f t="shared" si="5"/>
        <v>0</v>
      </c>
      <c r="K16" s="30">
        <f t="shared" si="5"/>
        <v>0</v>
      </c>
      <c r="L16" s="30">
        <f t="shared" si="5"/>
        <v>0</v>
      </c>
      <c r="M16" s="30">
        <f t="shared" si="5"/>
        <v>0</v>
      </c>
      <c r="N16" s="30">
        <f t="shared" si="5"/>
        <v>0</v>
      </c>
      <c r="O16" s="31">
        <f>SUM(O9:O15)</f>
        <v>0</v>
      </c>
      <c r="R16" s="7" t="s">
        <v>14</v>
      </c>
      <c r="S16" s="30">
        <f>SUM(S10:S15)</f>
        <v>32334</v>
      </c>
      <c r="T16" s="30">
        <f t="shared" ref="T16:AD16" si="6">SUM(T10:T15)</f>
        <v>32411</v>
      </c>
      <c r="U16" s="30">
        <f t="shared" si="6"/>
        <v>32515</v>
      </c>
      <c r="V16" s="30">
        <f t="shared" si="6"/>
        <v>32677</v>
      </c>
      <c r="W16" s="30">
        <f t="shared" si="6"/>
        <v>0</v>
      </c>
      <c r="X16" s="30">
        <f t="shared" si="6"/>
        <v>0</v>
      </c>
      <c r="Y16" s="30">
        <f t="shared" si="6"/>
        <v>0</v>
      </c>
      <c r="Z16" s="30">
        <f t="shared" si="6"/>
        <v>0</v>
      </c>
      <c r="AA16" s="30">
        <f t="shared" si="6"/>
        <v>0</v>
      </c>
      <c r="AB16" s="30">
        <f t="shared" si="6"/>
        <v>0</v>
      </c>
      <c r="AC16" s="30">
        <f t="shared" si="6"/>
        <v>0</v>
      </c>
      <c r="AD16" s="30">
        <f t="shared" si="6"/>
        <v>0</v>
      </c>
      <c r="AE16" s="31">
        <f>+SUM(AE10:AE15)</f>
        <v>0</v>
      </c>
    </row>
    <row r="17" spans="2:31" x14ac:dyDescent="0.25">
      <c r="D17" s="22"/>
      <c r="E17" s="22"/>
      <c r="G17" s="22"/>
      <c r="H17" s="22"/>
      <c r="I17" s="22"/>
      <c r="J17" s="22"/>
      <c r="K17" s="22"/>
      <c r="L17" s="22"/>
      <c r="M17" s="22"/>
      <c r="N17" s="22"/>
      <c r="R17" s="10"/>
      <c r="S17" s="10"/>
      <c r="T17" s="25"/>
      <c r="U17" s="25"/>
      <c r="V17" s="25"/>
      <c r="W17" s="25"/>
      <c r="X17" s="25"/>
      <c r="Y17" s="25"/>
      <c r="Z17" s="25"/>
      <c r="AA17" s="25"/>
      <c r="AB17" s="10"/>
      <c r="AC17" s="10"/>
      <c r="AD17" s="10"/>
      <c r="AE17" s="10"/>
    </row>
    <row r="18" spans="2:31" x14ac:dyDescent="0.25">
      <c r="B18" s="2" t="s">
        <v>23</v>
      </c>
      <c r="H18" s="22"/>
      <c r="R18" s="18" t="s">
        <v>23</v>
      </c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</row>
    <row r="19" spans="2:31" x14ac:dyDescent="0.25">
      <c r="D19" s="32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</row>
    <row r="20" spans="2:31" x14ac:dyDescent="0.25">
      <c r="B20" s="3" t="s">
        <v>1</v>
      </c>
      <c r="C20" s="4" t="s">
        <v>2</v>
      </c>
      <c r="D20" s="4" t="s">
        <v>3</v>
      </c>
      <c r="E20" s="4" t="s">
        <v>4</v>
      </c>
      <c r="F20" s="4" t="s">
        <v>5</v>
      </c>
      <c r="G20" s="4" t="s">
        <v>6</v>
      </c>
      <c r="H20" s="4" t="s">
        <v>7</v>
      </c>
      <c r="I20" s="4" t="s">
        <v>8</v>
      </c>
      <c r="J20" s="4" t="s">
        <v>9</v>
      </c>
      <c r="K20" s="4" t="s">
        <v>10</v>
      </c>
      <c r="L20" s="4" t="s">
        <v>11</v>
      </c>
      <c r="M20" s="4" t="s">
        <v>12</v>
      </c>
      <c r="N20" s="4" t="s">
        <v>13</v>
      </c>
      <c r="O20" s="3" t="s">
        <v>24</v>
      </c>
      <c r="R20" s="101" t="s">
        <v>1</v>
      </c>
      <c r="S20" s="4" t="s">
        <v>2</v>
      </c>
      <c r="T20" s="4" t="s">
        <v>3</v>
      </c>
      <c r="U20" s="4" t="s">
        <v>4</v>
      </c>
      <c r="V20" s="99" t="s">
        <v>5</v>
      </c>
      <c r="W20" s="99" t="s">
        <v>6</v>
      </c>
      <c r="X20" s="99" t="s">
        <v>7</v>
      </c>
      <c r="Y20" s="99" t="s">
        <v>8</v>
      </c>
      <c r="Z20" s="99" t="s">
        <v>9</v>
      </c>
      <c r="AA20" s="99" t="s">
        <v>10</v>
      </c>
      <c r="AB20" s="99" t="s">
        <v>11</v>
      </c>
      <c r="AC20" s="99" t="s">
        <v>12</v>
      </c>
      <c r="AD20" s="99" t="s">
        <v>13</v>
      </c>
      <c r="AE20" s="101" t="s">
        <v>24</v>
      </c>
    </row>
    <row r="21" spans="2:31" x14ac:dyDescent="0.25">
      <c r="B21" s="27" t="s">
        <v>16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5"/>
      <c r="R21" s="120" t="s">
        <v>16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19"/>
    </row>
    <row r="22" spans="2:31" x14ac:dyDescent="0.25">
      <c r="B22" s="27" t="s">
        <v>17</v>
      </c>
      <c r="C22" s="33">
        <f>+'[98]CONSOLIDADO (2)'!C22</f>
        <v>710.10999999999979</v>
      </c>
      <c r="D22" s="33">
        <f>+'[98]CONSOLIDADO (2)'!D22</f>
        <v>726.20899999999961</v>
      </c>
      <c r="E22" s="33">
        <f>+'[98]CONSOLIDADO (2)'!E22</f>
        <v>684.28800000000024</v>
      </c>
      <c r="F22" s="33">
        <f>+'[98]CONSOLIDADO (2)'!F22</f>
        <v>675.91200000000049</v>
      </c>
      <c r="G22" s="33">
        <f>+'[98]CONSOLIDADO (2)'!G22</f>
        <v>0</v>
      </c>
      <c r="H22" s="33">
        <f>+'[98]CONSOLIDADO (2)'!H22</f>
        <v>0</v>
      </c>
      <c r="I22" s="33">
        <f>+'[98]CONSOLIDADO (2)'!I22</f>
        <v>0</v>
      </c>
      <c r="J22" s="33">
        <f>+'[98]CONSOLIDADO (2)'!J22</f>
        <v>0</v>
      </c>
      <c r="K22" s="33">
        <f>+'[98]CONSOLIDADO (2)'!K22</f>
        <v>0</v>
      </c>
      <c r="L22" s="33">
        <f>+'[98]CONSOLIDADO (2)'!L22</f>
        <v>0</v>
      </c>
      <c r="M22" s="33">
        <f>+'[98]CONSOLIDADO (2)'!M22</f>
        <v>0</v>
      </c>
      <c r="N22" s="33">
        <f>+'[98]CONSOLIDADO (2)'!N22</f>
        <v>0</v>
      </c>
      <c r="O22" s="34">
        <f>SUM(C22:N22)</f>
        <v>2796.5190000000002</v>
      </c>
      <c r="P22" s="35"/>
      <c r="Q22" s="35"/>
      <c r="R22" s="27" t="str">
        <f>+B22</f>
        <v>Residencial</v>
      </c>
      <c r="S22" s="36">
        <f>+C22</f>
        <v>710.10999999999979</v>
      </c>
      <c r="T22" s="36">
        <f t="shared" ref="T22:AD27" si="7">+D22</f>
        <v>726.20899999999961</v>
      </c>
      <c r="U22" s="36">
        <f t="shared" si="7"/>
        <v>684.28800000000024</v>
      </c>
      <c r="V22" s="36">
        <f t="shared" si="7"/>
        <v>675.91200000000049</v>
      </c>
      <c r="W22" s="36">
        <f t="shared" si="7"/>
        <v>0</v>
      </c>
      <c r="X22" s="36">
        <f t="shared" si="7"/>
        <v>0</v>
      </c>
      <c r="Y22" s="36">
        <f t="shared" si="7"/>
        <v>0</v>
      </c>
      <c r="Z22" s="36">
        <f t="shared" si="7"/>
        <v>0</v>
      </c>
      <c r="AA22" s="36">
        <f t="shared" si="7"/>
        <v>0</v>
      </c>
      <c r="AB22" s="36">
        <f t="shared" si="7"/>
        <v>0</v>
      </c>
      <c r="AC22" s="36">
        <f t="shared" si="7"/>
        <v>0</v>
      </c>
      <c r="AD22" s="36">
        <f t="shared" si="7"/>
        <v>0</v>
      </c>
      <c r="AE22" s="34">
        <f>SUM(S22:AD22)</f>
        <v>2796.5190000000002</v>
      </c>
    </row>
    <row r="23" spans="2:31" x14ac:dyDescent="0.25">
      <c r="B23" s="27" t="s">
        <v>18</v>
      </c>
      <c r="C23" s="33">
        <f>+'[98]CONSOLIDADO (2)'!C23</f>
        <v>581.74399999999991</v>
      </c>
      <c r="D23" s="33">
        <f>+'[98]CONSOLIDADO (2)'!D23</f>
        <v>693.55599999999993</v>
      </c>
      <c r="E23" s="33">
        <f>+'[98]CONSOLIDADO (2)'!E23</f>
        <v>680.16600000000028</v>
      </c>
      <c r="F23" s="33">
        <f>+'[98]CONSOLIDADO (2)'!F23</f>
        <v>705.88900000000012</v>
      </c>
      <c r="G23" s="33">
        <f>+'[98]CONSOLIDADO (2)'!G23</f>
        <v>0</v>
      </c>
      <c r="H23" s="33">
        <f>+'[98]CONSOLIDADO (2)'!H23</f>
        <v>0</v>
      </c>
      <c r="I23" s="33">
        <f>+'[98]CONSOLIDADO (2)'!I23</f>
        <v>0</v>
      </c>
      <c r="J23" s="33">
        <f>+'[98]CONSOLIDADO (2)'!J23</f>
        <v>0</v>
      </c>
      <c r="K23" s="33">
        <f>+'[98]CONSOLIDADO (2)'!K23</f>
        <v>0</v>
      </c>
      <c r="L23" s="33">
        <f>+'[98]CONSOLIDADO (2)'!L23</f>
        <v>0</v>
      </c>
      <c r="M23" s="33">
        <f>+'[98]CONSOLIDADO (2)'!M23</f>
        <v>0</v>
      </c>
      <c r="N23" s="33">
        <f>+'[98]CONSOLIDADO (2)'!N23</f>
        <v>0</v>
      </c>
      <c r="O23" s="34">
        <f t="shared" ref="O23:O27" si="8">SUM(C23:N23)</f>
        <v>2661.355</v>
      </c>
      <c r="P23" s="35"/>
      <c r="Q23" s="35"/>
      <c r="R23" s="27" t="str">
        <f t="shared" ref="R23:S27" si="9">+B23</f>
        <v>General</v>
      </c>
      <c r="S23" s="36">
        <f>+C23</f>
        <v>581.74399999999991</v>
      </c>
      <c r="T23" s="36">
        <f t="shared" si="7"/>
        <v>693.55599999999993</v>
      </c>
      <c r="U23" s="36">
        <f t="shared" si="7"/>
        <v>680.16600000000028</v>
      </c>
      <c r="V23" s="36">
        <f t="shared" si="7"/>
        <v>705.88900000000012</v>
      </c>
      <c r="W23" s="36">
        <f t="shared" si="7"/>
        <v>0</v>
      </c>
      <c r="X23" s="36">
        <f t="shared" si="7"/>
        <v>0</v>
      </c>
      <c r="Y23" s="36">
        <f t="shared" si="7"/>
        <v>0</v>
      </c>
      <c r="Z23" s="36">
        <f t="shared" si="7"/>
        <v>0</v>
      </c>
      <c r="AA23" s="36">
        <f t="shared" si="7"/>
        <v>0</v>
      </c>
      <c r="AB23" s="36">
        <f t="shared" si="7"/>
        <v>0</v>
      </c>
      <c r="AC23" s="36">
        <f t="shared" si="7"/>
        <v>0</v>
      </c>
      <c r="AD23" s="36">
        <f t="shared" si="7"/>
        <v>0</v>
      </c>
      <c r="AE23" s="34">
        <f t="shared" ref="AE23:AE27" si="10">SUM(S23:AD23)</f>
        <v>2661.355</v>
      </c>
    </row>
    <row r="24" spans="2:31" x14ac:dyDescent="0.25">
      <c r="B24" s="27" t="s">
        <v>19</v>
      </c>
      <c r="C24" s="33">
        <f>+'[98]CONSOLIDADO (2)'!C24</f>
        <v>39.343999999999987</v>
      </c>
      <c r="D24" s="33">
        <f>+'[98]CONSOLIDADO (2)'!D24</f>
        <v>42.338000000000001</v>
      </c>
      <c r="E24" s="33">
        <f>+'[98]CONSOLIDADO (2)'!E24</f>
        <v>33.803000000000004</v>
      </c>
      <c r="F24" s="33">
        <f>+'[98]CONSOLIDADO (2)'!F24</f>
        <v>42.265999999999991</v>
      </c>
      <c r="G24" s="33">
        <f>+'[98]CONSOLIDADO (2)'!G24</f>
        <v>0</v>
      </c>
      <c r="H24" s="33">
        <f>+'[98]CONSOLIDADO (2)'!H24</f>
        <v>0</v>
      </c>
      <c r="I24" s="33">
        <f>+'[98]CONSOLIDADO (2)'!I24</f>
        <v>0</v>
      </c>
      <c r="J24" s="33">
        <f>+'[98]CONSOLIDADO (2)'!J24</f>
        <v>0</v>
      </c>
      <c r="K24" s="33">
        <f>+'[98]CONSOLIDADO (2)'!K24</f>
        <v>0</v>
      </c>
      <c r="L24" s="33">
        <f>+'[98]CONSOLIDADO (2)'!L24</f>
        <v>0</v>
      </c>
      <c r="M24" s="33">
        <f>+'[98]CONSOLIDADO (2)'!M24</f>
        <v>0</v>
      </c>
      <c r="N24" s="33">
        <f>+'[98]CONSOLIDADO (2)'!N24</f>
        <v>0</v>
      </c>
      <c r="O24" s="34">
        <f t="shared" si="8"/>
        <v>157.75099999999998</v>
      </c>
      <c r="P24" s="35"/>
      <c r="Q24" s="35"/>
      <c r="R24" s="27" t="str">
        <f t="shared" si="9"/>
        <v>Industrial</v>
      </c>
      <c r="S24" s="36">
        <f t="shared" si="9"/>
        <v>39.343999999999987</v>
      </c>
      <c r="T24" s="36">
        <f t="shared" si="7"/>
        <v>42.338000000000001</v>
      </c>
      <c r="U24" s="36">
        <f t="shared" si="7"/>
        <v>33.803000000000004</v>
      </c>
      <c r="V24" s="36">
        <f t="shared" si="7"/>
        <v>42.265999999999991</v>
      </c>
      <c r="W24" s="36">
        <f t="shared" si="7"/>
        <v>0</v>
      </c>
      <c r="X24" s="36">
        <f t="shared" si="7"/>
        <v>0</v>
      </c>
      <c r="Y24" s="36">
        <f t="shared" si="7"/>
        <v>0</v>
      </c>
      <c r="Z24" s="36">
        <f t="shared" si="7"/>
        <v>0</v>
      </c>
      <c r="AA24" s="36">
        <f t="shared" si="7"/>
        <v>0</v>
      </c>
      <c r="AB24" s="36">
        <f t="shared" si="7"/>
        <v>0</v>
      </c>
      <c r="AC24" s="36">
        <f t="shared" si="7"/>
        <v>0</v>
      </c>
      <c r="AD24" s="36">
        <f t="shared" si="7"/>
        <v>0</v>
      </c>
      <c r="AE24" s="34">
        <f t="shared" si="10"/>
        <v>157.75099999999998</v>
      </c>
    </row>
    <row r="25" spans="2:31" x14ac:dyDescent="0.25">
      <c r="B25" s="27" t="s">
        <v>20</v>
      </c>
      <c r="C25" s="33">
        <f>+'[98]CONSOLIDADO (2)'!C25</f>
        <v>27.567999999999998</v>
      </c>
      <c r="D25" s="33">
        <f>+'[98]CONSOLIDADO (2)'!D25</f>
        <v>21.603000000000002</v>
      </c>
      <c r="E25" s="33">
        <f>+'[98]CONSOLIDADO (2)'!E25</f>
        <v>31.61</v>
      </c>
      <c r="F25" s="33">
        <f>+'[98]CONSOLIDADO (2)'!F25</f>
        <v>24.756</v>
      </c>
      <c r="G25" s="33">
        <f>+'[98]CONSOLIDADO (2)'!G25</f>
        <v>0</v>
      </c>
      <c r="H25" s="33">
        <f>+'[98]CONSOLIDADO (2)'!H25</f>
        <v>0</v>
      </c>
      <c r="I25" s="33">
        <f>+'[98]CONSOLIDADO (2)'!I25</f>
        <v>0</v>
      </c>
      <c r="J25" s="33">
        <f>+'[98]CONSOLIDADO (2)'!J25</f>
        <v>0</v>
      </c>
      <c r="K25" s="33">
        <f>+'[98]CONSOLIDADO (2)'!K25</f>
        <v>0</v>
      </c>
      <c r="L25" s="33">
        <f>+'[98]CONSOLIDADO (2)'!L25</f>
        <v>0</v>
      </c>
      <c r="M25" s="33">
        <f>+'[98]CONSOLIDADO (2)'!M25</f>
        <v>0</v>
      </c>
      <c r="N25" s="33">
        <f>+'[98]CONSOLIDADO (2)'!N25</f>
        <v>0</v>
      </c>
      <c r="O25" s="34">
        <f t="shared" si="8"/>
        <v>105.53700000000001</v>
      </c>
      <c r="P25" s="35"/>
      <c r="Q25" s="35"/>
      <c r="R25" s="27" t="str">
        <f t="shared" si="9"/>
        <v>Mineria</v>
      </c>
      <c r="S25" s="36">
        <f t="shared" si="9"/>
        <v>27.567999999999998</v>
      </c>
      <c r="T25" s="36">
        <f t="shared" si="7"/>
        <v>21.603000000000002</v>
      </c>
      <c r="U25" s="36">
        <f t="shared" si="7"/>
        <v>31.61</v>
      </c>
      <c r="V25" s="36">
        <f t="shared" si="7"/>
        <v>24.756</v>
      </c>
      <c r="W25" s="36">
        <f t="shared" si="7"/>
        <v>0</v>
      </c>
      <c r="X25" s="36">
        <f t="shared" si="7"/>
        <v>0</v>
      </c>
      <c r="Y25" s="36">
        <f t="shared" si="7"/>
        <v>0</v>
      </c>
      <c r="Z25" s="36">
        <f t="shared" si="7"/>
        <v>0</v>
      </c>
      <c r="AA25" s="36">
        <f t="shared" si="7"/>
        <v>0</v>
      </c>
      <c r="AB25" s="36">
        <f t="shared" si="7"/>
        <v>0</v>
      </c>
      <c r="AC25" s="36">
        <f t="shared" si="7"/>
        <v>0</v>
      </c>
      <c r="AD25" s="36">
        <f t="shared" si="7"/>
        <v>0</v>
      </c>
      <c r="AE25" s="34">
        <f t="shared" si="10"/>
        <v>105.53700000000001</v>
      </c>
    </row>
    <row r="26" spans="2:31" x14ac:dyDescent="0.25">
      <c r="B26" s="27" t="s">
        <v>21</v>
      </c>
      <c r="C26" s="33">
        <f>+'[98]CONSOLIDADO (2)'!C26</f>
        <v>262.68</v>
      </c>
      <c r="D26" s="33">
        <f>+'[98]CONSOLIDADO (2)'!D26</f>
        <v>237.13899999999998</v>
      </c>
      <c r="E26" s="33">
        <f>+'[98]CONSOLIDADO (2)'!E26</f>
        <v>262.548</v>
      </c>
      <c r="F26" s="33">
        <f>+'[98]CONSOLIDADO (2)'!F26</f>
        <v>298.28399999999999</v>
      </c>
      <c r="G26" s="33">
        <f>+'[98]CONSOLIDADO (2)'!G26</f>
        <v>0</v>
      </c>
      <c r="H26" s="33">
        <f>+'[98]CONSOLIDADO (2)'!H26</f>
        <v>0</v>
      </c>
      <c r="I26" s="33">
        <f>+'[98]CONSOLIDADO (2)'!I26</f>
        <v>0</v>
      </c>
      <c r="J26" s="33">
        <f>+'[98]CONSOLIDADO (2)'!J26</f>
        <v>0</v>
      </c>
      <c r="K26" s="33">
        <f>+'[98]CONSOLIDADO (2)'!K26</f>
        <v>0</v>
      </c>
      <c r="L26" s="33">
        <f>+'[98]CONSOLIDADO (2)'!L26</f>
        <v>0</v>
      </c>
      <c r="M26" s="33">
        <f>+'[98]CONSOLIDADO (2)'!M26</f>
        <v>0</v>
      </c>
      <c r="N26" s="33">
        <f>+'[98]CONSOLIDADO (2)'!N26</f>
        <v>0</v>
      </c>
      <c r="O26" s="34">
        <f t="shared" si="8"/>
        <v>1060.6509999999998</v>
      </c>
      <c r="P26" s="35"/>
      <c r="Q26" s="35"/>
      <c r="R26" s="27" t="str">
        <f t="shared" si="9"/>
        <v>Alumbrado Público</v>
      </c>
      <c r="S26" s="36">
        <f t="shared" si="9"/>
        <v>262.68</v>
      </c>
      <c r="T26" s="36">
        <f t="shared" si="7"/>
        <v>237.13899999999998</v>
      </c>
      <c r="U26" s="36">
        <f t="shared" si="7"/>
        <v>262.548</v>
      </c>
      <c r="V26" s="36">
        <f t="shared" si="7"/>
        <v>298.28399999999999</v>
      </c>
      <c r="W26" s="36">
        <f t="shared" si="7"/>
        <v>0</v>
      </c>
      <c r="X26" s="36">
        <f t="shared" si="7"/>
        <v>0</v>
      </c>
      <c r="Y26" s="36">
        <f t="shared" si="7"/>
        <v>0</v>
      </c>
      <c r="Z26" s="36">
        <f t="shared" si="7"/>
        <v>0</v>
      </c>
      <c r="AA26" s="36">
        <f t="shared" si="7"/>
        <v>0</v>
      </c>
      <c r="AB26" s="36">
        <f t="shared" si="7"/>
        <v>0</v>
      </c>
      <c r="AC26" s="36">
        <f t="shared" si="7"/>
        <v>0</v>
      </c>
      <c r="AD26" s="36">
        <f t="shared" si="7"/>
        <v>0</v>
      </c>
      <c r="AE26" s="34">
        <f t="shared" si="10"/>
        <v>1060.6509999999998</v>
      </c>
    </row>
    <row r="27" spans="2:31" x14ac:dyDescent="0.25">
      <c r="B27" s="27" t="s">
        <v>22</v>
      </c>
      <c r="C27" s="33">
        <f>+'[98]CONSOLIDADO (2)'!C27</f>
        <v>4.2760000000000007</v>
      </c>
      <c r="D27" s="33">
        <f>+'[98]CONSOLIDADO (2)'!D27</f>
        <v>4.1900000000000013</v>
      </c>
      <c r="E27" s="33">
        <f>+'[98]CONSOLIDADO (2)'!E27</f>
        <v>5.3740000000000023</v>
      </c>
      <c r="F27" s="33">
        <f>+'[98]CONSOLIDADO (2)'!F27</f>
        <v>35.933</v>
      </c>
      <c r="G27" s="33">
        <f>+'[98]CONSOLIDADO (2)'!G27</f>
        <v>0</v>
      </c>
      <c r="H27" s="33">
        <f>+'[98]CONSOLIDADO (2)'!H27</f>
        <v>0</v>
      </c>
      <c r="I27" s="33">
        <f>+'[98]CONSOLIDADO (2)'!I27</f>
        <v>0</v>
      </c>
      <c r="J27" s="33">
        <f>+'[98]CONSOLIDADO (2)'!J27</f>
        <v>0</v>
      </c>
      <c r="K27" s="33">
        <f>+'[98]CONSOLIDADO (2)'!K27</f>
        <v>0</v>
      </c>
      <c r="L27" s="33">
        <f>+'[98]CONSOLIDADO (2)'!L27</f>
        <v>0</v>
      </c>
      <c r="M27" s="33">
        <f>+'[98]CONSOLIDADO (2)'!M27</f>
        <v>0</v>
      </c>
      <c r="N27" s="33">
        <f>+'[98]CONSOLIDADO (2)'!N27</f>
        <v>0</v>
      </c>
      <c r="O27" s="34">
        <f t="shared" si="8"/>
        <v>49.773000000000003</v>
      </c>
      <c r="P27" s="35"/>
      <c r="Q27" s="35"/>
      <c r="R27" s="27" t="str">
        <f t="shared" si="9"/>
        <v>Otros</v>
      </c>
      <c r="S27" s="36">
        <f t="shared" si="9"/>
        <v>4.2760000000000007</v>
      </c>
      <c r="T27" s="36">
        <f t="shared" si="7"/>
        <v>4.1900000000000013</v>
      </c>
      <c r="U27" s="36">
        <f t="shared" si="7"/>
        <v>5.3740000000000023</v>
      </c>
      <c r="V27" s="36">
        <f t="shared" si="7"/>
        <v>35.933</v>
      </c>
      <c r="W27" s="36">
        <f t="shared" si="7"/>
        <v>0</v>
      </c>
      <c r="X27" s="36">
        <f t="shared" si="7"/>
        <v>0</v>
      </c>
      <c r="Y27" s="36">
        <f t="shared" si="7"/>
        <v>0</v>
      </c>
      <c r="Z27" s="36">
        <f t="shared" si="7"/>
        <v>0</v>
      </c>
      <c r="AA27" s="36">
        <f t="shared" si="7"/>
        <v>0</v>
      </c>
      <c r="AB27" s="36">
        <f t="shared" si="7"/>
        <v>0</v>
      </c>
      <c r="AC27" s="36">
        <f t="shared" si="7"/>
        <v>0</v>
      </c>
      <c r="AD27" s="36">
        <f t="shared" si="7"/>
        <v>0</v>
      </c>
      <c r="AE27" s="34">
        <f t="shared" si="10"/>
        <v>49.773000000000003</v>
      </c>
    </row>
    <row r="28" spans="2:31" x14ac:dyDescent="0.25">
      <c r="B28" s="7" t="s">
        <v>14</v>
      </c>
      <c r="C28" s="37">
        <f t="shared" ref="C28" si="11">SUM(C22:C27)</f>
        <v>1625.722</v>
      </c>
      <c r="D28" s="37">
        <f t="shared" ref="D28:E28" si="12">SUM(D22:D27)</f>
        <v>1725.0349999999994</v>
      </c>
      <c r="E28" s="37">
        <f t="shared" si="12"/>
        <v>1697.7890000000007</v>
      </c>
      <c r="F28" s="37">
        <f t="shared" ref="F28:N28" si="13">SUM(F22:F27)</f>
        <v>1783.0400000000009</v>
      </c>
      <c r="G28" s="37">
        <f t="shared" si="13"/>
        <v>0</v>
      </c>
      <c r="H28" s="37">
        <f t="shared" si="13"/>
        <v>0</v>
      </c>
      <c r="I28" s="37">
        <f t="shared" si="13"/>
        <v>0</v>
      </c>
      <c r="J28" s="37">
        <f t="shared" si="13"/>
        <v>0</v>
      </c>
      <c r="K28" s="37">
        <f t="shared" si="13"/>
        <v>0</v>
      </c>
      <c r="L28" s="37">
        <f t="shared" si="13"/>
        <v>0</v>
      </c>
      <c r="M28" s="37">
        <f t="shared" si="13"/>
        <v>0</v>
      </c>
      <c r="N28" s="37">
        <f t="shared" si="13"/>
        <v>0</v>
      </c>
      <c r="O28" s="38">
        <f>SUM(C28:N28)</f>
        <v>6831.5860000000011</v>
      </c>
      <c r="P28" s="35"/>
      <c r="Q28" s="35"/>
      <c r="R28" s="7" t="s">
        <v>14</v>
      </c>
      <c r="S28" s="37">
        <f>SUM(S22:S27)</f>
        <v>1625.722</v>
      </c>
      <c r="T28" s="37">
        <f t="shared" ref="T28:AD28" si="14">SUM(T22:T27)</f>
        <v>1725.0349999999994</v>
      </c>
      <c r="U28" s="37">
        <f t="shared" si="14"/>
        <v>1697.7890000000007</v>
      </c>
      <c r="V28" s="37">
        <f t="shared" si="14"/>
        <v>1783.0400000000009</v>
      </c>
      <c r="W28" s="37">
        <f t="shared" si="14"/>
        <v>0</v>
      </c>
      <c r="X28" s="37">
        <f t="shared" si="14"/>
        <v>0</v>
      </c>
      <c r="Y28" s="37">
        <f t="shared" si="14"/>
        <v>0</v>
      </c>
      <c r="Z28" s="37">
        <f t="shared" si="14"/>
        <v>0</v>
      </c>
      <c r="AA28" s="37">
        <f t="shared" si="14"/>
        <v>0</v>
      </c>
      <c r="AB28" s="37">
        <f t="shared" si="14"/>
        <v>0</v>
      </c>
      <c r="AC28" s="37">
        <f t="shared" si="14"/>
        <v>0</v>
      </c>
      <c r="AD28" s="37">
        <f t="shared" si="14"/>
        <v>0</v>
      </c>
      <c r="AE28" s="38">
        <f>SUM(S28:AD28)</f>
        <v>6831.5860000000011</v>
      </c>
    </row>
    <row r="29" spans="2:31" x14ac:dyDescent="0.25"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1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2:31" x14ac:dyDescent="0.25">
      <c r="B30" s="2" t="s">
        <v>25</v>
      </c>
      <c r="C30" s="35"/>
      <c r="D30" s="35"/>
      <c r="E30" s="35"/>
      <c r="F30" s="35"/>
      <c r="G30" s="35"/>
      <c r="H30" s="36"/>
      <c r="I30" s="35"/>
      <c r="J30" s="35"/>
      <c r="K30" s="35"/>
      <c r="L30" s="35"/>
      <c r="M30" s="39"/>
      <c r="N30" s="35"/>
      <c r="O30" s="35"/>
      <c r="Q30" s="35"/>
      <c r="R30" s="18" t="s">
        <v>25</v>
      </c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2:31" x14ac:dyDescent="0.25">
      <c r="C31" s="35"/>
      <c r="D31" s="32"/>
      <c r="E31" s="35"/>
      <c r="F31" s="35"/>
      <c r="G31" s="35"/>
      <c r="H31" s="28"/>
      <c r="I31" s="35"/>
      <c r="J31" s="35"/>
      <c r="K31" s="35"/>
      <c r="L31" s="35"/>
      <c r="M31" s="35"/>
      <c r="N31" s="35"/>
      <c r="O31" s="35"/>
      <c r="Q31" s="35"/>
      <c r="R31" s="1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2:31" x14ac:dyDescent="0.25">
      <c r="B32" s="3" t="s">
        <v>26</v>
      </c>
      <c r="C32" s="4" t="s">
        <v>2</v>
      </c>
      <c r="D32" s="4" t="s">
        <v>3</v>
      </c>
      <c r="E32" s="4" t="s">
        <v>4</v>
      </c>
      <c r="F32" s="4" t="s">
        <v>5</v>
      </c>
      <c r="G32" s="41" t="s">
        <v>6</v>
      </c>
      <c r="H32" s="41" t="s">
        <v>7</v>
      </c>
      <c r="I32" s="41" t="s">
        <v>8</v>
      </c>
      <c r="J32" s="41" t="s">
        <v>9</v>
      </c>
      <c r="K32" s="41" t="s">
        <v>10</v>
      </c>
      <c r="L32" s="41" t="s">
        <v>11</v>
      </c>
      <c r="M32" s="41" t="s">
        <v>12</v>
      </c>
      <c r="N32" s="41" t="s">
        <v>13</v>
      </c>
      <c r="O32" s="43" t="s">
        <v>14</v>
      </c>
      <c r="Q32" s="35"/>
      <c r="R32" s="101" t="s">
        <v>26</v>
      </c>
      <c r="S32" s="4" t="s">
        <v>2</v>
      </c>
      <c r="T32" s="4" t="s">
        <v>3</v>
      </c>
      <c r="U32" s="4" t="s">
        <v>4</v>
      </c>
      <c r="V32" s="99" t="s">
        <v>5</v>
      </c>
      <c r="W32" s="99" t="s">
        <v>6</v>
      </c>
      <c r="X32" s="99" t="s">
        <v>7</v>
      </c>
      <c r="Y32" s="99" t="s">
        <v>8</v>
      </c>
      <c r="Z32" s="99" t="s">
        <v>9</v>
      </c>
      <c r="AA32" s="99" t="s">
        <v>10</v>
      </c>
      <c r="AB32" s="123" t="s">
        <v>11</v>
      </c>
      <c r="AC32" s="123" t="s">
        <v>12</v>
      </c>
      <c r="AD32" s="123" t="s">
        <v>13</v>
      </c>
      <c r="AE32" s="101" t="s">
        <v>24</v>
      </c>
    </row>
    <row r="33" spans="2:33" x14ac:dyDescent="0.25">
      <c r="B33" s="5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5"/>
      <c r="P33" s="39"/>
      <c r="Q33" s="35"/>
      <c r="R33" s="120"/>
      <c r="S33" s="121"/>
      <c r="T33" s="121"/>
      <c r="U33" s="121"/>
      <c r="V33" s="121"/>
      <c r="W33" s="121"/>
      <c r="X33" s="121"/>
      <c r="Y33" s="121"/>
      <c r="Z33" s="121"/>
      <c r="AA33" s="121"/>
      <c r="AB33" s="126"/>
      <c r="AC33" s="126"/>
      <c r="AD33" s="126"/>
      <c r="AE33" s="125"/>
    </row>
    <row r="34" spans="2:33" x14ac:dyDescent="0.25">
      <c r="B34" s="27" t="s">
        <v>17</v>
      </c>
      <c r="C34" s="33">
        <f>+'[98]CONSOLIDADO (2)'!C34</f>
        <v>1117.662859999992</v>
      </c>
      <c r="D34" s="33">
        <f>+'[98]CONSOLIDADO (2)'!D34</f>
        <v>1137.3623199999495</v>
      </c>
      <c r="E34" s="33">
        <f>+'[98]CONSOLIDADO (2)'!E34</f>
        <v>1124.7502600000198</v>
      </c>
      <c r="F34" s="33">
        <f>+'[98]CONSOLIDADO (2)'!F34</f>
        <v>1125.1366600000449</v>
      </c>
      <c r="G34" s="33">
        <f>+'[98]CONSOLIDADO (2)'!G34</f>
        <v>0</v>
      </c>
      <c r="H34" s="33">
        <f>+'[98]CONSOLIDADO (2)'!H34</f>
        <v>0</v>
      </c>
      <c r="I34" s="33">
        <f>+'[98]CONSOLIDADO (2)'!I34</f>
        <v>0</v>
      </c>
      <c r="J34" s="33">
        <f>+'[98]CONSOLIDADO (2)'!J34</f>
        <v>0</v>
      </c>
      <c r="K34" s="33">
        <f>+'[98]CONSOLIDADO (2)'!K34</f>
        <v>0</v>
      </c>
      <c r="L34" s="33">
        <f>+'[98]CONSOLIDADO (2)'!L34</f>
        <v>0</v>
      </c>
      <c r="M34" s="33">
        <f>+'[98]CONSOLIDADO (2)'!M34</f>
        <v>0</v>
      </c>
      <c r="N34" s="33">
        <f>+'[98]CONSOLIDADO (2)'!N34</f>
        <v>0</v>
      </c>
      <c r="O34" s="34">
        <f t="shared" ref="O34:O39" si="15">SUM(C34:N34)</f>
        <v>4504.9121000000059</v>
      </c>
      <c r="P34" s="39"/>
      <c r="Q34" s="35"/>
      <c r="R34" s="27" t="str">
        <f>+B34</f>
        <v>Residencial</v>
      </c>
      <c r="S34" s="36">
        <f>+C34*0.87</f>
        <v>972.36668819999295</v>
      </c>
      <c r="T34" s="36">
        <f t="shared" ref="T34:AD39" si="16">+D34*0.87</f>
        <v>989.50521839995599</v>
      </c>
      <c r="U34" s="36">
        <f t="shared" si="16"/>
        <v>978.53272620001724</v>
      </c>
      <c r="V34" s="36">
        <f t="shared" si="16"/>
        <v>978.86889420003911</v>
      </c>
      <c r="W34" s="36">
        <f t="shared" si="16"/>
        <v>0</v>
      </c>
      <c r="X34" s="36">
        <f t="shared" si="16"/>
        <v>0</v>
      </c>
      <c r="Y34" s="36">
        <f t="shared" si="16"/>
        <v>0</v>
      </c>
      <c r="Z34" s="36">
        <f t="shared" si="16"/>
        <v>0</v>
      </c>
      <c r="AA34" s="36">
        <f t="shared" si="16"/>
        <v>0</v>
      </c>
      <c r="AB34" s="36">
        <f t="shared" si="16"/>
        <v>0</v>
      </c>
      <c r="AC34" s="36">
        <f t="shared" si="16"/>
        <v>0</v>
      </c>
      <c r="AD34" s="36">
        <f t="shared" si="16"/>
        <v>0</v>
      </c>
      <c r="AE34" s="34">
        <f t="shared" ref="AE34:AE39" si="17">SUM(S34:AD34)</f>
        <v>3919.2735270000053</v>
      </c>
    </row>
    <row r="35" spans="2:33" x14ac:dyDescent="0.25">
      <c r="B35" s="27" t="s">
        <v>18</v>
      </c>
      <c r="C35" s="33">
        <f>+'[98]CONSOLIDADO (2)'!C35</f>
        <v>834.32243000000017</v>
      </c>
      <c r="D35" s="33">
        <f>+'[98]CONSOLIDADO (2)'!D35</f>
        <v>985.68976000000009</v>
      </c>
      <c r="E35" s="33">
        <f>+'[98]CONSOLIDADO (2)'!E35</f>
        <v>976.85962999999981</v>
      </c>
      <c r="F35" s="33">
        <f>+'[98]CONSOLIDADO (2)'!F35</f>
        <v>1013.8288799999999</v>
      </c>
      <c r="G35" s="33">
        <f>+'[98]CONSOLIDADO (2)'!G35</f>
        <v>0</v>
      </c>
      <c r="H35" s="33">
        <f>+'[98]CONSOLIDADO (2)'!H35</f>
        <v>0</v>
      </c>
      <c r="I35" s="33">
        <f>+'[98]CONSOLIDADO (2)'!I35</f>
        <v>0</v>
      </c>
      <c r="J35" s="33">
        <f>+'[98]CONSOLIDADO (2)'!J35</f>
        <v>0</v>
      </c>
      <c r="K35" s="33">
        <f>+'[98]CONSOLIDADO (2)'!K35</f>
        <v>0</v>
      </c>
      <c r="L35" s="33">
        <f>+'[98]CONSOLIDADO (2)'!L35</f>
        <v>0</v>
      </c>
      <c r="M35" s="33">
        <f>+'[98]CONSOLIDADO (2)'!M35</f>
        <v>0</v>
      </c>
      <c r="N35" s="33">
        <f>+'[98]CONSOLIDADO (2)'!N35</f>
        <v>0</v>
      </c>
      <c r="O35" s="34">
        <f t="shared" si="15"/>
        <v>3810.7007000000003</v>
      </c>
      <c r="P35" s="39"/>
      <c r="Q35" s="35"/>
      <c r="R35" s="27" t="str">
        <f t="shared" ref="R35:R39" si="18">+B35</f>
        <v>General</v>
      </c>
      <c r="S35" s="36">
        <f t="shared" ref="S35:S39" si="19">+C35*0.87</f>
        <v>725.86051410000016</v>
      </c>
      <c r="T35" s="36">
        <f t="shared" si="16"/>
        <v>857.55009120000011</v>
      </c>
      <c r="U35" s="36">
        <f t="shared" si="16"/>
        <v>849.86787809999987</v>
      </c>
      <c r="V35" s="36">
        <f t="shared" si="16"/>
        <v>882.03112559999988</v>
      </c>
      <c r="W35" s="36">
        <f t="shared" si="16"/>
        <v>0</v>
      </c>
      <c r="X35" s="36">
        <f t="shared" si="16"/>
        <v>0</v>
      </c>
      <c r="Y35" s="36">
        <f t="shared" si="16"/>
        <v>0</v>
      </c>
      <c r="Z35" s="36">
        <f t="shared" si="16"/>
        <v>0</v>
      </c>
      <c r="AA35" s="36">
        <f t="shared" si="16"/>
        <v>0</v>
      </c>
      <c r="AB35" s="36">
        <f t="shared" si="16"/>
        <v>0</v>
      </c>
      <c r="AC35" s="36">
        <f t="shared" si="16"/>
        <v>0</v>
      </c>
      <c r="AD35" s="36">
        <f t="shared" si="16"/>
        <v>0</v>
      </c>
      <c r="AE35" s="34">
        <f t="shared" si="17"/>
        <v>3315.3096090000004</v>
      </c>
    </row>
    <row r="36" spans="2:33" x14ac:dyDescent="0.25">
      <c r="B36" s="27" t="s">
        <v>19</v>
      </c>
      <c r="C36" s="33">
        <f>+'[98]CONSOLIDADO (2)'!C36</f>
        <v>38.553899999999999</v>
      </c>
      <c r="D36" s="33">
        <f>+'[98]CONSOLIDADO (2)'!D36</f>
        <v>40.491979999999998</v>
      </c>
      <c r="E36" s="33">
        <f>+'[98]CONSOLIDADO (2)'!E36</f>
        <v>36.200199999999995</v>
      </c>
      <c r="F36" s="33">
        <f>+'[98]CONSOLIDADO (2)'!F36</f>
        <v>40.643069999999994</v>
      </c>
      <c r="G36" s="33">
        <f>+'[98]CONSOLIDADO (2)'!G36</f>
        <v>0</v>
      </c>
      <c r="H36" s="33">
        <f>+'[98]CONSOLIDADO (2)'!H36</f>
        <v>0</v>
      </c>
      <c r="I36" s="33">
        <f>+'[98]CONSOLIDADO (2)'!I36</f>
        <v>0</v>
      </c>
      <c r="J36" s="33">
        <f>+'[98]CONSOLIDADO (2)'!J36</f>
        <v>0</v>
      </c>
      <c r="K36" s="33">
        <f>+'[98]CONSOLIDADO (2)'!K36</f>
        <v>0</v>
      </c>
      <c r="L36" s="33">
        <f>+'[98]CONSOLIDADO (2)'!L36</f>
        <v>0</v>
      </c>
      <c r="M36" s="33">
        <f>+'[98]CONSOLIDADO (2)'!M36</f>
        <v>0</v>
      </c>
      <c r="N36" s="33">
        <f>+'[98]CONSOLIDADO (2)'!N36</f>
        <v>0</v>
      </c>
      <c r="O36" s="34">
        <f t="shared" si="15"/>
        <v>155.88914999999997</v>
      </c>
      <c r="P36" s="39"/>
      <c r="Q36" s="35"/>
      <c r="R36" s="27" t="str">
        <f t="shared" si="18"/>
        <v>Industrial</v>
      </c>
      <c r="S36" s="36">
        <f t="shared" si="19"/>
        <v>33.541893000000002</v>
      </c>
      <c r="T36" s="36">
        <f t="shared" si="16"/>
        <v>35.228022599999996</v>
      </c>
      <c r="U36" s="36">
        <f t="shared" si="16"/>
        <v>31.494173999999997</v>
      </c>
      <c r="V36" s="36">
        <f t="shared" si="16"/>
        <v>35.359470899999998</v>
      </c>
      <c r="W36" s="36">
        <f t="shared" si="16"/>
        <v>0</v>
      </c>
      <c r="X36" s="36">
        <f t="shared" si="16"/>
        <v>0</v>
      </c>
      <c r="Y36" s="36">
        <f t="shared" si="16"/>
        <v>0</v>
      </c>
      <c r="Z36" s="36">
        <f t="shared" si="16"/>
        <v>0</v>
      </c>
      <c r="AA36" s="36">
        <f t="shared" si="16"/>
        <v>0</v>
      </c>
      <c r="AB36" s="36">
        <f t="shared" si="16"/>
        <v>0</v>
      </c>
      <c r="AC36" s="36">
        <f t="shared" si="16"/>
        <v>0</v>
      </c>
      <c r="AD36" s="36">
        <f t="shared" si="16"/>
        <v>0</v>
      </c>
      <c r="AE36" s="34">
        <f t="shared" si="17"/>
        <v>135.6235605</v>
      </c>
    </row>
    <row r="37" spans="2:33" x14ac:dyDescent="0.25">
      <c r="B37" s="27" t="s">
        <v>20</v>
      </c>
      <c r="C37" s="33">
        <f>+'[98]CONSOLIDADO (2)'!C37</f>
        <v>43.884380000000007</v>
      </c>
      <c r="D37" s="33">
        <f>+'[98]CONSOLIDADO (2)'!D37</f>
        <v>39.975570000000005</v>
      </c>
      <c r="E37" s="33">
        <f>+'[98]CONSOLIDADO (2)'!E37</f>
        <v>47.432760000000002</v>
      </c>
      <c r="F37" s="33">
        <f>+'[98]CONSOLIDADO (2)'!F37</f>
        <v>42.876209999999993</v>
      </c>
      <c r="G37" s="33">
        <f>+'[98]CONSOLIDADO (2)'!G37</f>
        <v>0</v>
      </c>
      <c r="H37" s="33">
        <f>+'[98]CONSOLIDADO (2)'!H37</f>
        <v>0</v>
      </c>
      <c r="I37" s="33">
        <f>+'[98]CONSOLIDADO (2)'!I37</f>
        <v>0</v>
      </c>
      <c r="J37" s="33">
        <f>+'[98]CONSOLIDADO (2)'!J37</f>
        <v>0</v>
      </c>
      <c r="K37" s="33">
        <f>+'[98]CONSOLIDADO (2)'!K37</f>
        <v>0</v>
      </c>
      <c r="L37" s="33">
        <f>+'[98]CONSOLIDADO (2)'!L37</f>
        <v>0</v>
      </c>
      <c r="M37" s="33">
        <f>+'[98]CONSOLIDADO (2)'!M37</f>
        <v>0</v>
      </c>
      <c r="N37" s="33">
        <f>+'[98]CONSOLIDADO (2)'!N37</f>
        <v>0</v>
      </c>
      <c r="O37" s="34">
        <f t="shared" si="15"/>
        <v>174.16891999999999</v>
      </c>
      <c r="P37" s="39"/>
      <c r="Q37" s="35"/>
      <c r="R37" s="27" t="str">
        <f t="shared" si="18"/>
        <v>Mineria</v>
      </c>
      <c r="S37" s="36">
        <f t="shared" si="19"/>
        <v>38.179410600000004</v>
      </c>
      <c r="T37" s="36">
        <f t="shared" si="16"/>
        <v>34.778745900000004</v>
      </c>
      <c r="U37" s="36">
        <f t="shared" si="16"/>
        <v>41.2665012</v>
      </c>
      <c r="V37" s="36">
        <f t="shared" si="16"/>
        <v>37.302302699999991</v>
      </c>
      <c r="W37" s="36">
        <f t="shared" si="16"/>
        <v>0</v>
      </c>
      <c r="X37" s="36">
        <f t="shared" si="16"/>
        <v>0</v>
      </c>
      <c r="Y37" s="36">
        <f t="shared" si="16"/>
        <v>0</v>
      </c>
      <c r="Z37" s="36">
        <f t="shared" si="16"/>
        <v>0</v>
      </c>
      <c r="AA37" s="36">
        <f t="shared" si="16"/>
        <v>0</v>
      </c>
      <c r="AB37" s="36">
        <f t="shared" si="16"/>
        <v>0</v>
      </c>
      <c r="AC37" s="36">
        <f t="shared" si="16"/>
        <v>0</v>
      </c>
      <c r="AD37" s="36">
        <f t="shared" si="16"/>
        <v>0</v>
      </c>
      <c r="AE37" s="34">
        <f t="shared" si="17"/>
        <v>151.52696039999998</v>
      </c>
    </row>
    <row r="38" spans="2:33" x14ac:dyDescent="0.25">
      <c r="B38" s="27" t="s">
        <v>21</v>
      </c>
      <c r="C38" s="33">
        <f>+'[98]CONSOLIDADO (2)'!C38</f>
        <v>215.13494000000003</v>
      </c>
      <c r="D38" s="33">
        <f>+'[98]CONSOLIDADO (2)'!D38</f>
        <v>195.16541000000001</v>
      </c>
      <c r="E38" s="33">
        <f>+'[98]CONSOLIDADO (2)'!E38</f>
        <v>218.17740999999998</v>
      </c>
      <c r="F38" s="33">
        <f>+'[98]CONSOLIDADO (2)'!F38</f>
        <v>249.66370000000001</v>
      </c>
      <c r="G38" s="33">
        <f>+'[98]CONSOLIDADO (2)'!G38</f>
        <v>0</v>
      </c>
      <c r="H38" s="33">
        <f>+'[98]CONSOLIDADO (2)'!H38</f>
        <v>0</v>
      </c>
      <c r="I38" s="33">
        <f>+'[98]CONSOLIDADO (2)'!I38</f>
        <v>0</v>
      </c>
      <c r="J38" s="33">
        <f>+'[98]CONSOLIDADO (2)'!J38</f>
        <v>0</v>
      </c>
      <c r="K38" s="33">
        <f>+'[98]CONSOLIDADO (2)'!K38</f>
        <v>0</v>
      </c>
      <c r="L38" s="33">
        <f>+'[98]CONSOLIDADO (2)'!L38</f>
        <v>0</v>
      </c>
      <c r="M38" s="33">
        <f>+'[98]CONSOLIDADO (2)'!M38</f>
        <v>0</v>
      </c>
      <c r="N38" s="33">
        <f>+'[98]CONSOLIDADO (2)'!N38</f>
        <v>0</v>
      </c>
      <c r="O38" s="34">
        <f t="shared" si="15"/>
        <v>878.14146000000005</v>
      </c>
      <c r="P38" s="39"/>
      <c r="Q38" s="35"/>
      <c r="R38" s="27" t="str">
        <f t="shared" si="18"/>
        <v>Alumbrado Público</v>
      </c>
      <c r="S38" s="36">
        <f t="shared" si="19"/>
        <v>187.16739780000003</v>
      </c>
      <c r="T38" s="36">
        <f t="shared" si="16"/>
        <v>169.79390670000001</v>
      </c>
      <c r="U38" s="36">
        <f t="shared" si="16"/>
        <v>189.81434669999999</v>
      </c>
      <c r="V38" s="36">
        <f t="shared" si="16"/>
        <v>217.20741900000002</v>
      </c>
      <c r="W38" s="36">
        <f t="shared" si="16"/>
        <v>0</v>
      </c>
      <c r="X38" s="36">
        <f t="shared" si="16"/>
        <v>0</v>
      </c>
      <c r="Y38" s="36">
        <f t="shared" si="16"/>
        <v>0</v>
      </c>
      <c r="Z38" s="36">
        <f t="shared" si="16"/>
        <v>0</v>
      </c>
      <c r="AA38" s="36">
        <f t="shared" si="16"/>
        <v>0</v>
      </c>
      <c r="AB38" s="36">
        <f t="shared" si="16"/>
        <v>0</v>
      </c>
      <c r="AC38" s="36">
        <f t="shared" si="16"/>
        <v>0</v>
      </c>
      <c r="AD38" s="36">
        <f t="shared" si="16"/>
        <v>0</v>
      </c>
      <c r="AE38" s="34">
        <f t="shared" si="17"/>
        <v>763.98307020000016</v>
      </c>
    </row>
    <row r="39" spans="2:33" x14ac:dyDescent="0.25">
      <c r="B39" s="27" t="s">
        <v>22</v>
      </c>
      <c r="C39" s="33">
        <f>+'[98]CONSOLIDADO (2)'!C39</f>
        <v>12.769450000000003</v>
      </c>
      <c r="D39" s="33">
        <f>+'[98]CONSOLIDADO (2)'!D39</f>
        <v>12.961350000000012</v>
      </c>
      <c r="E39" s="33">
        <f>+'[98]CONSOLIDADO (2)'!E39</f>
        <v>13.925129999999994</v>
      </c>
      <c r="F39" s="33">
        <f>+'[98]CONSOLIDADO (2)'!F39</f>
        <v>13.286380000000014</v>
      </c>
      <c r="G39" s="33">
        <f>+'[98]CONSOLIDADO (2)'!G39</f>
        <v>0</v>
      </c>
      <c r="H39" s="33">
        <f>+'[98]CONSOLIDADO (2)'!H39</f>
        <v>0</v>
      </c>
      <c r="I39" s="33">
        <f>+'[98]CONSOLIDADO (2)'!I39</f>
        <v>0</v>
      </c>
      <c r="J39" s="33">
        <f>+'[98]CONSOLIDADO (2)'!J39</f>
        <v>0</v>
      </c>
      <c r="K39" s="33">
        <f>+'[98]CONSOLIDADO (2)'!K39</f>
        <v>0</v>
      </c>
      <c r="L39" s="33">
        <f>+'[98]CONSOLIDADO (2)'!L39</f>
        <v>0</v>
      </c>
      <c r="M39" s="33">
        <f>+'[98]CONSOLIDADO (2)'!M39</f>
        <v>0</v>
      </c>
      <c r="N39" s="33">
        <f>+'[98]CONSOLIDADO (2)'!N39</f>
        <v>0</v>
      </c>
      <c r="O39" s="34">
        <f t="shared" si="15"/>
        <v>52.942310000000028</v>
      </c>
      <c r="P39" s="39"/>
      <c r="Q39" s="35"/>
      <c r="R39" s="27" t="str">
        <f t="shared" si="18"/>
        <v>Otros</v>
      </c>
      <c r="S39" s="36">
        <f t="shared" si="19"/>
        <v>11.109421500000002</v>
      </c>
      <c r="T39" s="36">
        <f t="shared" si="16"/>
        <v>11.27637450000001</v>
      </c>
      <c r="U39" s="36">
        <f t="shared" si="16"/>
        <v>12.114863099999996</v>
      </c>
      <c r="V39" s="36">
        <f t="shared" si="16"/>
        <v>11.559150600000011</v>
      </c>
      <c r="W39" s="36">
        <f t="shared" si="16"/>
        <v>0</v>
      </c>
      <c r="X39" s="36">
        <f t="shared" si="16"/>
        <v>0</v>
      </c>
      <c r="Y39" s="36">
        <f t="shared" si="16"/>
        <v>0</v>
      </c>
      <c r="Z39" s="36">
        <f t="shared" si="16"/>
        <v>0</v>
      </c>
      <c r="AA39" s="36">
        <f t="shared" si="16"/>
        <v>0</v>
      </c>
      <c r="AB39" s="36">
        <f t="shared" si="16"/>
        <v>0</v>
      </c>
      <c r="AC39" s="36">
        <f t="shared" si="16"/>
        <v>0</v>
      </c>
      <c r="AD39" s="36">
        <f t="shared" si="16"/>
        <v>0</v>
      </c>
      <c r="AE39" s="34">
        <f t="shared" si="17"/>
        <v>46.059809700000017</v>
      </c>
    </row>
    <row r="40" spans="2:33" x14ac:dyDescent="0.25">
      <c r="B40" s="7" t="s">
        <v>14</v>
      </c>
      <c r="C40" s="37">
        <f t="shared" ref="C40" si="20">SUM(C34:C39)</f>
        <v>2262.3279599999919</v>
      </c>
      <c r="D40" s="37">
        <f t="shared" ref="D40:E40" si="21">SUM(D34:D39)</f>
        <v>2411.6463899999494</v>
      </c>
      <c r="E40" s="37">
        <f t="shared" si="21"/>
        <v>2417.34539000002</v>
      </c>
      <c r="F40" s="37">
        <f t="shared" ref="F40:N40" si="22">SUM(F34:F39)</f>
        <v>2485.4349000000448</v>
      </c>
      <c r="G40" s="37">
        <f t="shared" si="22"/>
        <v>0</v>
      </c>
      <c r="H40" s="37">
        <f t="shared" si="22"/>
        <v>0</v>
      </c>
      <c r="I40" s="37">
        <f t="shared" si="22"/>
        <v>0</v>
      </c>
      <c r="J40" s="37">
        <f t="shared" si="22"/>
        <v>0</v>
      </c>
      <c r="K40" s="37">
        <f t="shared" si="22"/>
        <v>0</v>
      </c>
      <c r="L40" s="37">
        <f t="shared" si="22"/>
        <v>0</v>
      </c>
      <c r="M40" s="37">
        <f t="shared" si="22"/>
        <v>0</v>
      </c>
      <c r="N40" s="37">
        <f t="shared" si="22"/>
        <v>0</v>
      </c>
      <c r="O40" s="38">
        <f>SUM(C40:N40)</f>
        <v>9576.7546400000065</v>
      </c>
      <c r="P40" s="39"/>
      <c r="Q40" s="35"/>
      <c r="R40" s="7" t="s">
        <v>14</v>
      </c>
      <c r="S40" s="37">
        <f t="shared" ref="S40:AD40" si="23">SUM(S34:S39)</f>
        <v>1968.2253251999934</v>
      </c>
      <c r="T40" s="37">
        <f t="shared" si="23"/>
        <v>2098.1323592999565</v>
      </c>
      <c r="U40" s="37">
        <f t="shared" si="23"/>
        <v>2103.0904893000175</v>
      </c>
      <c r="V40" s="37">
        <f t="shared" si="23"/>
        <v>2162.3283630000387</v>
      </c>
      <c r="W40" s="37">
        <f t="shared" si="23"/>
        <v>0</v>
      </c>
      <c r="X40" s="37">
        <f t="shared" si="23"/>
        <v>0</v>
      </c>
      <c r="Y40" s="37">
        <f t="shared" si="23"/>
        <v>0</v>
      </c>
      <c r="Z40" s="37">
        <f t="shared" si="23"/>
        <v>0</v>
      </c>
      <c r="AA40" s="37">
        <f t="shared" si="23"/>
        <v>0</v>
      </c>
      <c r="AB40" s="37">
        <f t="shared" si="23"/>
        <v>0</v>
      </c>
      <c r="AC40" s="37">
        <f t="shared" si="23"/>
        <v>0</v>
      </c>
      <c r="AD40" s="128">
        <f t="shared" si="23"/>
        <v>0</v>
      </c>
      <c r="AE40" s="44">
        <f>SUM(S40:AD40)</f>
        <v>8331.7765368000055</v>
      </c>
    </row>
    <row r="41" spans="2:33" x14ac:dyDescent="0.25"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9"/>
      <c r="Q41" s="35"/>
      <c r="R41" s="10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130"/>
      <c r="AF41" s="131"/>
      <c r="AG41" s="132"/>
    </row>
    <row r="42" spans="2:33" x14ac:dyDescent="0.25">
      <c r="B42" s="2" t="s">
        <v>27</v>
      </c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9"/>
      <c r="N42" s="35"/>
      <c r="O42" s="35"/>
      <c r="Q42" s="35"/>
      <c r="R42" s="2" t="s">
        <v>27</v>
      </c>
      <c r="S42" s="35"/>
      <c r="T42" s="35"/>
      <c r="U42" s="35"/>
      <c r="V42" s="39"/>
      <c r="W42" s="35"/>
      <c r="X42" s="36"/>
      <c r="Y42" s="35"/>
      <c r="Z42" s="35"/>
      <c r="AA42" s="35"/>
      <c r="AB42" s="35"/>
      <c r="AC42" s="39"/>
      <c r="AD42" s="35"/>
      <c r="AE42" s="35"/>
    </row>
    <row r="43" spans="2:33" x14ac:dyDescent="0.25">
      <c r="C43" s="35"/>
      <c r="D43" s="35"/>
      <c r="E43" s="35"/>
      <c r="F43" s="35"/>
      <c r="G43" s="35"/>
      <c r="H43" s="28"/>
      <c r="I43" s="35"/>
      <c r="J43" s="35"/>
      <c r="K43" s="35"/>
      <c r="L43" s="35"/>
      <c r="M43" s="35"/>
      <c r="N43" s="35"/>
      <c r="O43" s="35"/>
      <c r="Q43" s="35"/>
      <c r="S43" s="35"/>
      <c r="T43" s="35"/>
      <c r="U43" s="35"/>
      <c r="V43" s="35"/>
      <c r="W43" s="35"/>
      <c r="X43" s="28"/>
      <c r="Y43" s="35"/>
      <c r="Z43" s="35"/>
      <c r="AA43" s="35"/>
      <c r="AB43" s="35"/>
      <c r="AC43" s="35"/>
      <c r="AD43" s="35"/>
      <c r="AE43" s="35"/>
    </row>
    <row r="44" spans="2:33" x14ac:dyDescent="0.25">
      <c r="B44" s="3" t="s">
        <v>26</v>
      </c>
      <c r="C44" s="4" t="s">
        <v>2</v>
      </c>
      <c r="D44" s="4" t="s">
        <v>3</v>
      </c>
      <c r="E44" s="4" t="s">
        <v>4</v>
      </c>
      <c r="F44" s="41" t="s">
        <v>5</v>
      </c>
      <c r="G44" s="41" t="s">
        <v>6</v>
      </c>
      <c r="H44" s="41" t="s">
        <v>7</v>
      </c>
      <c r="I44" s="41" t="s">
        <v>8</v>
      </c>
      <c r="J44" s="41" t="s">
        <v>9</v>
      </c>
      <c r="K44" s="41" t="s">
        <v>10</v>
      </c>
      <c r="L44" s="41" t="s">
        <v>11</v>
      </c>
      <c r="M44" s="41" t="s">
        <v>12</v>
      </c>
      <c r="N44" s="41" t="s">
        <v>13</v>
      </c>
      <c r="O44" s="43" t="s">
        <v>14</v>
      </c>
      <c r="Q44" s="35"/>
      <c r="R44" s="3" t="s">
        <v>26</v>
      </c>
      <c r="S44" s="4" t="s">
        <v>2</v>
      </c>
      <c r="T44" s="4" t="s">
        <v>3</v>
      </c>
      <c r="U44" s="4" t="s">
        <v>4</v>
      </c>
      <c r="V44" s="41" t="s">
        <v>5</v>
      </c>
      <c r="W44" s="41" t="s">
        <v>6</v>
      </c>
      <c r="X44" s="41" t="s">
        <v>7</v>
      </c>
      <c r="Y44" s="41" t="s">
        <v>8</v>
      </c>
      <c r="Z44" s="41" t="s">
        <v>9</v>
      </c>
      <c r="AA44" s="41" t="s">
        <v>10</v>
      </c>
      <c r="AB44" s="41" t="s">
        <v>11</v>
      </c>
      <c r="AC44" s="41" t="s">
        <v>12</v>
      </c>
      <c r="AD44" s="41" t="s">
        <v>13</v>
      </c>
      <c r="AE44" s="43" t="s">
        <v>14</v>
      </c>
    </row>
    <row r="45" spans="2:33" x14ac:dyDescent="0.25">
      <c r="B45" s="5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5"/>
      <c r="Q45" s="35"/>
      <c r="R45" s="5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5"/>
    </row>
    <row r="46" spans="2:33" x14ac:dyDescent="0.25">
      <c r="B46" s="27" t="s">
        <v>17</v>
      </c>
      <c r="C46" s="33">
        <f t="shared" ref="C46:N48" si="24">+C34/C$81</f>
        <v>160.58374425287241</v>
      </c>
      <c r="D46" s="33">
        <f t="shared" si="24"/>
        <v>163.41412643677435</v>
      </c>
      <c r="E46" s="33">
        <f t="shared" si="24"/>
        <v>161.60204885057755</v>
      </c>
      <c r="F46" s="33">
        <f t="shared" si="24"/>
        <v>161.65756609196049</v>
      </c>
      <c r="G46" s="33">
        <f t="shared" si="24"/>
        <v>0</v>
      </c>
      <c r="H46" s="33">
        <f t="shared" si="24"/>
        <v>0</v>
      </c>
      <c r="I46" s="33">
        <f t="shared" si="24"/>
        <v>0</v>
      </c>
      <c r="J46" s="33">
        <f t="shared" si="24"/>
        <v>0</v>
      </c>
      <c r="K46" s="33">
        <f t="shared" si="24"/>
        <v>0</v>
      </c>
      <c r="L46" s="33">
        <f t="shared" si="24"/>
        <v>0</v>
      </c>
      <c r="M46" s="33">
        <f t="shared" si="24"/>
        <v>0</v>
      </c>
      <c r="N46" s="33">
        <f t="shared" si="24"/>
        <v>0</v>
      </c>
      <c r="O46" s="34">
        <f t="shared" ref="O46:O50" si="25">SUM(C46:N46)</f>
        <v>647.25748563218485</v>
      </c>
      <c r="Q46" s="35"/>
      <c r="R46" s="27" t="str">
        <f>+B46</f>
        <v>Residencial</v>
      </c>
      <c r="S46" s="33">
        <f>+C46*0.87</f>
        <v>139.70785749999899</v>
      </c>
      <c r="T46" s="33">
        <f t="shared" ref="T46:AD51" si="26">+D46*0.87</f>
        <v>142.17028999999368</v>
      </c>
      <c r="U46" s="33">
        <f t="shared" si="26"/>
        <v>140.59378250000248</v>
      </c>
      <c r="V46" s="33">
        <f t="shared" si="26"/>
        <v>140.64208250000561</v>
      </c>
      <c r="W46" s="33">
        <f t="shared" si="26"/>
        <v>0</v>
      </c>
      <c r="X46" s="33">
        <f t="shared" si="26"/>
        <v>0</v>
      </c>
      <c r="Y46" s="33">
        <f t="shared" si="26"/>
        <v>0</v>
      </c>
      <c r="Z46" s="33">
        <f t="shared" si="26"/>
        <v>0</v>
      </c>
      <c r="AA46" s="33">
        <f t="shared" si="26"/>
        <v>0</v>
      </c>
      <c r="AB46" s="33">
        <f t="shared" si="26"/>
        <v>0</v>
      </c>
      <c r="AC46" s="33">
        <f t="shared" si="26"/>
        <v>0</v>
      </c>
      <c r="AD46" s="33">
        <f t="shared" si="26"/>
        <v>0</v>
      </c>
      <c r="AE46" s="34">
        <f t="shared" ref="AE46:AE51" si="27">SUM(S46:AD46)</f>
        <v>563.11401250000074</v>
      </c>
    </row>
    <row r="47" spans="2:33" x14ac:dyDescent="0.25">
      <c r="B47" s="27" t="s">
        <v>18</v>
      </c>
      <c r="C47" s="33">
        <f t="shared" si="24"/>
        <v>119.87391235632187</v>
      </c>
      <c r="D47" s="33">
        <f t="shared" si="24"/>
        <v>141.62209195402301</v>
      </c>
      <c r="E47" s="33">
        <f t="shared" si="24"/>
        <v>140.35339511494251</v>
      </c>
      <c r="F47" s="33">
        <f t="shared" si="24"/>
        <v>145.66506896551724</v>
      </c>
      <c r="G47" s="33">
        <f t="shared" si="24"/>
        <v>0</v>
      </c>
      <c r="H47" s="33">
        <f t="shared" si="24"/>
        <v>0</v>
      </c>
      <c r="I47" s="33">
        <f t="shared" si="24"/>
        <v>0</v>
      </c>
      <c r="J47" s="33">
        <f t="shared" si="24"/>
        <v>0</v>
      </c>
      <c r="K47" s="33">
        <f t="shared" si="24"/>
        <v>0</v>
      </c>
      <c r="L47" s="33">
        <f t="shared" si="24"/>
        <v>0</v>
      </c>
      <c r="M47" s="33">
        <f t="shared" si="24"/>
        <v>0</v>
      </c>
      <c r="N47" s="33">
        <f t="shared" si="24"/>
        <v>0</v>
      </c>
      <c r="O47" s="34">
        <f t="shared" si="25"/>
        <v>547.51446839080461</v>
      </c>
      <c r="Q47" s="35"/>
      <c r="R47" s="27" t="str">
        <f t="shared" ref="R47:R51" si="28">+B47</f>
        <v>General</v>
      </c>
      <c r="S47" s="33">
        <f t="shared" ref="S47:S51" si="29">+C47*0.87</f>
        <v>104.29030375000002</v>
      </c>
      <c r="T47" s="33">
        <f t="shared" si="26"/>
        <v>123.21122000000001</v>
      </c>
      <c r="U47" s="33">
        <f t="shared" si="26"/>
        <v>122.10745374999999</v>
      </c>
      <c r="V47" s="33">
        <f t="shared" si="26"/>
        <v>126.72860999999999</v>
      </c>
      <c r="W47" s="33">
        <f t="shared" si="26"/>
        <v>0</v>
      </c>
      <c r="X47" s="33">
        <f t="shared" si="26"/>
        <v>0</v>
      </c>
      <c r="Y47" s="33">
        <f t="shared" si="26"/>
        <v>0</v>
      </c>
      <c r="Z47" s="33">
        <f t="shared" si="26"/>
        <v>0</v>
      </c>
      <c r="AA47" s="33">
        <f t="shared" si="26"/>
        <v>0</v>
      </c>
      <c r="AB47" s="33">
        <f t="shared" si="26"/>
        <v>0</v>
      </c>
      <c r="AC47" s="33">
        <f t="shared" si="26"/>
        <v>0</v>
      </c>
      <c r="AD47" s="33">
        <f t="shared" si="26"/>
        <v>0</v>
      </c>
      <c r="AE47" s="34">
        <f t="shared" si="27"/>
        <v>476.33758750000004</v>
      </c>
    </row>
    <row r="48" spans="2:33" x14ac:dyDescent="0.25">
      <c r="B48" s="27" t="s">
        <v>19</v>
      </c>
      <c r="C48" s="33">
        <f t="shared" si="24"/>
        <v>5.539353448275862</v>
      </c>
      <c r="D48" s="33">
        <f t="shared" si="24"/>
        <v>5.8178132183908042</v>
      </c>
      <c r="E48" s="33">
        <f t="shared" si="24"/>
        <v>5.2011781609195396</v>
      </c>
      <c r="F48" s="33">
        <f t="shared" si="24"/>
        <v>5.839521551724137</v>
      </c>
      <c r="G48" s="33">
        <f t="shared" si="24"/>
        <v>0</v>
      </c>
      <c r="H48" s="33">
        <f t="shared" si="24"/>
        <v>0</v>
      </c>
      <c r="I48" s="33">
        <f t="shared" si="24"/>
        <v>0</v>
      </c>
      <c r="J48" s="33">
        <f t="shared" si="24"/>
        <v>0</v>
      </c>
      <c r="K48" s="33">
        <f t="shared" si="24"/>
        <v>0</v>
      </c>
      <c r="L48" s="33">
        <f t="shared" si="24"/>
        <v>0</v>
      </c>
      <c r="M48" s="33">
        <f t="shared" si="24"/>
        <v>0</v>
      </c>
      <c r="N48" s="33">
        <f t="shared" si="24"/>
        <v>0</v>
      </c>
      <c r="O48" s="34">
        <f t="shared" si="25"/>
        <v>22.39786637931034</v>
      </c>
      <c r="Q48" s="35"/>
      <c r="R48" s="27" t="str">
        <f t="shared" si="28"/>
        <v>Industrial</v>
      </c>
      <c r="S48" s="33">
        <f t="shared" si="29"/>
        <v>4.8192374999999998</v>
      </c>
      <c r="T48" s="33">
        <f t="shared" si="26"/>
        <v>5.0614974999999998</v>
      </c>
      <c r="U48" s="33">
        <f t="shared" si="26"/>
        <v>4.5250249999999994</v>
      </c>
      <c r="V48" s="33">
        <f t="shared" si="26"/>
        <v>5.0803837499999993</v>
      </c>
      <c r="W48" s="33">
        <f t="shared" si="26"/>
        <v>0</v>
      </c>
      <c r="X48" s="33">
        <f t="shared" si="26"/>
        <v>0</v>
      </c>
      <c r="Y48" s="33">
        <f t="shared" si="26"/>
        <v>0</v>
      </c>
      <c r="Z48" s="33">
        <f t="shared" si="26"/>
        <v>0</v>
      </c>
      <c r="AA48" s="33">
        <f t="shared" si="26"/>
        <v>0</v>
      </c>
      <c r="AB48" s="33">
        <f t="shared" si="26"/>
        <v>0</v>
      </c>
      <c r="AC48" s="33">
        <f t="shared" si="26"/>
        <v>0</v>
      </c>
      <c r="AD48" s="33">
        <f t="shared" si="26"/>
        <v>0</v>
      </c>
      <c r="AE48" s="34">
        <f t="shared" si="27"/>
        <v>19.486143749999997</v>
      </c>
    </row>
    <row r="49" spans="2:31" x14ac:dyDescent="0.25">
      <c r="B49" s="27" t="s">
        <v>20</v>
      </c>
      <c r="C49" s="33">
        <f>+C37/C81</f>
        <v>6.3052270114942539</v>
      </c>
      <c r="D49" s="33">
        <f t="shared" ref="D49:N49" si="30">+D37/D81</f>
        <v>5.7436163793103452</v>
      </c>
      <c r="E49" s="33">
        <f t="shared" si="30"/>
        <v>6.8150517241379314</v>
      </c>
      <c r="F49" s="33">
        <f t="shared" si="30"/>
        <v>6.1603749999999993</v>
      </c>
      <c r="G49" s="33">
        <f t="shared" si="30"/>
        <v>0</v>
      </c>
      <c r="H49" s="33">
        <f t="shared" si="30"/>
        <v>0</v>
      </c>
      <c r="I49" s="33">
        <f t="shared" si="30"/>
        <v>0</v>
      </c>
      <c r="J49" s="33">
        <f t="shared" si="30"/>
        <v>0</v>
      </c>
      <c r="K49" s="33">
        <f t="shared" si="30"/>
        <v>0</v>
      </c>
      <c r="L49" s="33">
        <f t="shared" si="30"/>
        <v>0</v>
      </c>
      <c r="M49" s="33">
        <f t="shared" si="30"/>
        <v>0</v>
      </c>
      <c r="N49" s="33">
        <f t="shared" si="30"/>
        <v>0</v>
      </c>
      <c r="O49" s="34">
        <f t="shared" si="25"/>
        <v>25.024270114942528</v>
      </c>
      <c r="Q49" s="35"/>
      <c r="R49" s="27" t="str">
        <f t="shared" si="28"/>
        <v>Mineria</v>
      </c>
      <c r="S49" s="33">
        <f t="shared" si="29"/>
        <v>5.4855475000000009</v>
      </c>
      <c r="T49" s="33">
        <f t="shared" si="26"/>
        <v>4.9969462500000006</v>
      </c>
      <c r="U49" s="33">
        <f t="shared" si="26"/>
        <v>5.9290950000000002</v>
      </c>
      <c r="V49" s="33">
        <f t="shared" si="26"/>
        <v>5.3595262499999992</v>
      </c>
      <c r="W49" s="33">
        <f t="shared" si="26"/>
        <v>0</v>
      </c>
      <c r="X49" s="33">
        <f t="shared" si="26"/>
        <v>0</v>
      </c>
      <c r="Y49" s="33">
        <f t="shared" si="26"/>
        <v>0</v>
      </c>
      <c r="Z49" s="33">
        <f t="shared" si="26"/>
        <v>0</v>
      </c>
      <c r="AA49" s="33">
        <f t="shared" si="26"/>
        <v>0</v>
      </c>
      <c r="AB49" s="33">
        <f t="shared" si="26"/>
        <v>0</v>
      </c>
      <c r="AC49" s="33">
        <f t="shared" si="26"/>
        <v>0</v>
      </c>
      <c r="AD49" s="33">
        <f t="shared" si="26"/>
        <v>0</v>
      </c>
      <c r="AE49" s="34">
        <f t="shared" si="27"/>
        <v>21.771114999999998</v>
      </c>
    </row>
    <row r="50" spans="2:31" x14ac:dyDescent="0.25">
      <c r="B50" s="27" t="s">
        <v>21</v>
      </c>
      <c r="C50" s="33">
        <f t="shared" ref="C50:N51" si="31">+C38/C$81</f>
        <v>30.910192528735635</v>
      </c>
      <c r="D50" s="33">
        <f t="shared" si="31"/>
        <v>28.041007183908047</v>
      </c>
      <c r="E50" s="33">
        <f t="shared" si="31"/>
        <v>31.347329022988504</v>
      </c>
      <c r="F50" s="33">
        <f t="shared" si="31"/>
        <v>35.871221264367819</v>
      </c>
      <c r="G50" s="33">
        <f t="shared" si="31"/>
        <v>0</v>
      </c>
      <c r="H50" s="33">
        <f t="shared" si="31"/>
        <v>0</v>
      </c>
      <c r="I50" s="33">
        <f t="shared" si="31"/>
        <v>0</v>
      </c>
      <c r="J50" s="33">
        <f t="shared" si="31"/>
        <v>0</v>
      </c>
      <c r="K50" s="33">
        <f t="shared" si="31"/>
        <v>0</v>
      </c>
      <c r="L50" s="33">
        <f t="shared" si="31"/>
        <v>0</v>
      </c>
      <c r="M50" s="33">
        <f t="shared" si="31"/>
        <v>0</v>
      </c>
      <c r="N50" s="33">
        <f t="shared" si="31"/>
        <v>0</v>
      </c>
      <c r="O50" s="34">
        <f t="shared" si="25"/>
        <v>126.16975000000001</v>
      </c>
      <c r="Q50" s="35"/>
      <c r="R50" s="27" t="str">
        <f t="shared" si="28"/>
        <v>Alumbrado Público</v>
      </c>
      <c r="S50" s="33">
        <f t="shared" si="29"/>
        <v>26.891867500000004</v>
      </c>
      <c r="T50" s="33">
        <f t="shared" si="26"/>
        <v>24.395676250000001</v>
      </c>
      <c r="U50" s="33">
        <f t="shared" si="26"/>
        <v>27.272176249999998</v>
      </c>
      <c r="V50" s="33">
        <f t="shared" si="26"/>
        <v>31.207962500000001</v>
      </c>
      <c r="W50" s="33">
        <f t="shared" si="26"/>
        <v>0</v>
      </c>
      <c r="X50" s="33">
        <f t="shared" si="26"/>
        <v>0</v>
      </c>
      <c r="Y50" s="33">
        <f t="shared" si="26"/>
        <v>0</v>
      </c>
      <c r="Z50" s="33">
        <f t="shared" si="26"/>
        <v>0</v>
      </c>
      <c r="AA50" s="33">
        <f t="shared" si="26"/>
        <v>0</v>
      </c>
      <c r="AB50" s="33">
        <f t="shared" si="26"/>
        <v>0</v>
      </c>
      <c r="AC50" s="33">
        <f t="shared" si="26"/>
        <v>0</v>
      </c>
      <c r="AD50" s="33">
        <f t="shared" si="26"/>
        <v>0</v>
      </c>
      <c r="AE50" s="34">
        <f t="shared" si="27"/>
        <v>109.76768250000001</v>
      </c>
    </row>
    <row r="51" spans="2:31" x14ac:dyDescent="0.25">
      <c r="B51" s="27" t="s">
        <v>22</v>
      </c>
      <c r="C51" s="33">
        <f t="shared" si="31"/>
        <v>1.8346910919540234</v>
      </c>
      <c r="D51" s="33">
        <f t="shared" si="31"/>
        <v>1.8622629310344845</v>
      </c>
      <c r="E51" s="33">
        <f t="shared" si="31"/>
        <v>2.0007370689655164</v>
      </c>
      <c r="F51" s="33">
        <f t="shared" si="31"/>
        <v>1.9089626436781628</v>
      </c>
      <c r="G51" s="33">
        <f t="shared" si="31"/>
        <v>0</v>
      </c>
      <c r="H51" s="33">
        <f t="shared" si="31"/>
        <v>0</v>
      </c>
      <c r="I51" s="33">
        <f t="shared" si="31"/>
        <v>0</v>
      </c>
      <c r="J51" s="33">
        <f t="shared" si="31"/>
        <v>0</v>
      </c>
      <c r="K51" s="33">
        <f t="shared" si="31"/>
        <v>0</v>
      </c>
      <c r="L51" s="33">
        <f t="shared" si="31"/>
        <v>0</v>
      </c>
      <c r="M51" s="33">
        <f t="shared" si="31"/>
        <v>0</v>
      </c>
      <c r="N51" s="33">
        <f t="shared" si="31"/>
        <v>0</v>
      </c>
      <c r="O51" s="34">
        <f>SUM(C51:N51)</f>
        <v>7.6066537356321868</v>
      </c>
      <c r="Q51" s="35"/>
      <c r="R51" s="27" t="str">
        <f t="shared" si="28"/>
        <v>Otros</v>
      </c>
      <c r="S51" s="33">
        <f t="shared" si="29"/>
        <v>1.5961812500000003</v>
      </c>
      <c r="T51" s="33">
        <f t="shared" si="26"/>
        <v>1.6201687500000015</v>
      </c>
      <c r="U51" s="33">
        <f t="shared" si="26"/>
        <v>1.7406412499999993</v>
      </c>
      <c r="V51" s="33">
        <f t="shared" si="26"/>
        <v>1.6607975000000017</v>
      </c>
      <c r="W51" s="33">
        <f t="shared" si="26"/>
        <v>0</v>
      </c>
      <c r="X51" s="33">
        <f t="shared" si="26"/>
        <v>0</v>
      </c>
      <c r="Y51" s="33">
        <f t="shared" si="26"/>
        <v>0</v>
      </c>
      <c r="Z51" s="33">
        <f t="shared" si="26"/>
        <v>0</v>
      </c>
      <c r="AA51" s="33">
        <f t="shared" si="26"/>
        <v>0</v>
      </c>
      <c r="AB51" s="33">
        <f t="shared" si="26"/>
        <v>0</v>
      </c>
      <c r="AC51" s="33">
        <f t="shared" si="26"/>
        <v>0</v>
      </c>
      <c r="AD51" s="33">
        <f t="shared" si="26"/>
        <v>0</v>
      </c>
      <c r="AE51" s="34">
        <f t="shared" si="27"/>
        <v>6.6177887500000034</v>
      </c>
    </row>
    <row r="52" spans="2:31" x14ac:dyDescent="0.25">
      <c r="B52" s="7" t="s">
        <v>14</v>
      </c>
      <c r="C52" s="37">
        <f>SUM(C46:C51)</f>
        <v>325.04712068965404</v>
      </c>
      <c r="D52" s="37">
        <f t="shared" ref="D52:N52" si="32">SUM(D46:D51)</f>
        <v>346.50091810344105</v>
      </c>
      <c r="E52" s="37">
        <f t="shared" si="32"/>
        <v>347.31973994253161</v>
      </c>
      <c r="F52" s="37">
        <f t="shared" si="32"/>
        <v>357.10271551724782</v>
      </c>
      <c r="G52" s="37">
        <f t="shared" si="32"/>
        <v>0</v>
      </c>
      <c r="H52" s="37">
        <f t="shared" si="32"/>
        <v>0</v>
      </c>
      <c r="I52" s="37">
        <f t="shared" si="32"/>
        <v>0</v>
      </c>
      <c r="J52" s="37">
        <f t="shared" si="32"/>
        <v>0</v>
      </c>
      <c r="K52" s="37">
        <f t="shared" si="32"/>
        <v>0</v>
      </c>
      <c r="L52" s="37">
        <f t="shared" si="32"/>
        <v>0</v>
      </c>
      <c r="M52" s="37">
        <f t="shared" si="32"/>
        <v>0</v>
      </c>
      <c r="N52" s="37">
        <f t="shared" si="32"/>
        <v>0</v>
      </c>
      <c r="O52" s="38">
        <f>SUM(C52:N52)</f>
        <v>1375.9704942528745</v>
      </c>
      <c r="Q52" s="35"/>
      <c r="R52" s="7" t="s">
        <v>14</v>
      </c>
      <c r="S52" s="37">
        <f>SUM(S46:S51)</f>
        <v>282.79099499999899</v>
      </c>
      <c r="T52" s="37">
        <f t="shared" ref="T52:AD52" si="33">SUM(T46:T51)</f>
        <v>301.45579874999368</v>
      </c>
      <c r="U52" s="37">
        <f t="shared" si="33"/>
        <v>302.1681737500025</v>
      </c>
      <c r="V52" s="37">
        <f t="shared" si="33"/>
        <v>310.6793625000056</v>
      </c>
      <c r="W52" s="37">
        <f t="shared" si="33"/>
        <v>0</v>
      </c>
      <c r="X52" s="37">
        <f t="shared" si="33"/>
        <v>0</v>
      </c>
      <c r="Y52" s="37">
        <f t="shared" si="33"/>
        <v>0</v>
      </c>
      <c r="Z52" s="37">
        <f t="shared" si="33"/>
        <v>0</v>
      </c>
      <c r="AA52" s="37">
        <f t="shared" si="33"/>
        <v>0</v>
      </c>
      <c r="AB52" s="37">
        <f t="shared" si="33"/>
        <v>0</v>
      </c>
      <c r="AC52" s="37">
        <f t="shared" si="33"/>
        <v>0</v>
      </c>
      <c r="AD52" s="37">
        <f t="shared" si="33"/>
        <v>0</v>
      </c>
      <c r="AE52" s="38">
        <f>SUM(S52:AD52)</f>
        <v>1197.0943300000008</v>
      </c>
    </row>
    <row r="53" spans="2:31" x14ac:dyDescent="0.25">
      <c r="B53" s="2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Q53" s="35"/>
      <c r="R53" s="18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>
        <f>+AE52/0.87</f>
        <v>1375.9704942528745</v>
      </c>
    </row>
    <row r="54" spans="2:31" x14ac:dyDescent="0.25">
      <c r="B54" s="2" t="s">
        <v>28</v>
      </c>
      <c r="C54" s="35"/>
      <c r="D54" s="35"/>
      <c r="E54" s="35"/>
      <c r="F54" s="39"/>
      <c r="G54" s="35"/>
      <c r="H54" s="36"/>
      <c r="I54" s="35"/>
      <c r="J54" s="35"/>
      <c r="K54" s="35"/>
      <c r="L54" s="35"/>
      <c r="M54" s="39"/>
      <c r="N54" s="35"/>
      <c r="O54" s="35"/>
      <c r="Q54" s="35"/>
      <c r="R54" s="2" t="s">
        <v>29</v>
      </c>
      <c r="S54" s="35"/>
      <c r="T54" s="35"/>
      <c r="U54" s="35"/>
      <c r="V54" s="39"/>
      <c r="W54" s="35"/>
      <c r="X54" s="36"/>
      <c r="Y54" s="35"/>
      <c r="Z54" s="35"/>
      <c r="AA54" s="35"/>
      <c r="AB54" s="35"/>
      <c r="AC54" s="39"/>
      <c r="AD54" s="35"/>
      <c r="AE54" s="35"/>
    </row>
    <row r="55" spans="2:31" x14ac:dyDescent="0.25">
      <c r="B55" s="18"/>
      <c r="C55" s="35"/>
      <c r="D55" s="35"/>
      <c r="E55" s="35"/>
      <c r="F55" s="35"/>
      <c r="G55" s="35"/>
      <c r="H55" s="28"/>
      <c r="I55" s="35"/>
      <c r="J55" s="35"/>
      <c r="K55" s="35"/>
      <c r="L55" s="35"/>
      <c r="M55" s="35"/>
      <c r="N55" s="35"/>
      <c r="O55" s="35"/>
      <c r="Q55" s="35"/>
      <c r="R55" s="18"/>
      <c r="S55" s="35"/>
      <c r="T55" s="35"/>
      <c r="U55" s="35"/>
      <c r="V55" s="35"/>
      <c r="W55" s="35"/>
      <c r="X55" s="28"/>
      <c r="Y55" s="35"/>
      <c r="Z55" s="35"/>
      <c r="AA55" s="35"/>
      <c r="AB55" s="35"/>
      <c r="AC55" s="35"/>
      <c r="AD55" s="35"/>
      <c r="AE55" s="35"/>
    </row>
    <row r="56" spans="2:31" x14ac:dyDescent="0.25">
      <c r="B56" s="3" t="s">
        <v>26</v>
      </c>
      <c r="C56" s="4" t="s">
        <v>2</v>
      </c>
      <c r="D56" s="4" t="s">
        <v>3</v>
      </c>
      <c r="E56" s="4" t="s">
        <v>4</v>
      </c>
      <c r="F56" s="41" t="s">
        <v>5</v>
      </c>
      <c r="G56" s="41" t="s">
        <v>6</v>
      </c>
      <c r="H56" s="41" t="s">
        <v>7</v>
      </c>
      <c r="I56" s="41" t="s">
        <v>8</v>
      </c>
      <c r="J56" s="41" t="s">
        <v>9</v>
      </c>
      <c r="K56" s="41" t="s">
        <v>10</v>
      </c>
      <c r="L56" s="41" t="s">
        <v>11</v>
      </c>
      <c r="M56" s="41" t="s">
        <v>12</v>
      </c>
      <c r="N56" s="41" t="s">
        <v>13</v>
      </c>
      <c r="O56" s="42" t="s">
        <v>14</v>
      </c>
      <c r="Q56" s="35"/>
      <c r="R56" s="3" t="s">
        <v>26</v>
      </c>
      <c r="S56" s="4" t="s">
        <v>2</v>
      </c>
      <c r="T56" s="4" t="s">
        <v>3</v>
      </c>
      <c r="U56" s="4" t="s">
        <v>4</v>
      </c>
      <c r="V56" s="41" t="s">
        <v>5</v>
      </c>
      <c r="W56" s="41" t="s">
        <v>6</v>
      </c>
      <c r="X56" s="41" t="s">
        <v>7</v>
      </c>
      <c r="Y56" s="41" t="s">
        <v>8</v>
      </c>
      <c r="Z56" s="41" t="s">
        <v>9</v>
      </c>
      <c r="AA56" s="41" t="s">
        <v>10</v>
      </c>
      <c r="AB56" s="41" t="s">
        <v>11</v>
      </c>
      <c r="AC56" s="41" t="s">
        <v>12</v>
      </c>
      <c r="AD56" s="41" t="s">
        <v>13</v>
      </c>
      <c r="AE56" s="42" t="s">
        <v>14</v>
      </c>
    </row>
    <row r="57" spans="2:31" x14ac:dyDescent="0.25">
      <c r="B57" s="5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5"/>
      <c r="Q57" s="35"/>
      <c r="R57" s="5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5"/>
    </row>
    <row r="58" spans="2:31" x14ac:dyDescent="0.25">
      <c r="B58" s="27" t="s">
        <v>17</v>
      </c>
      <c r="C58" s="33">
        <f t="shared" ref="C58:O64" si="34">+C34/C22*100</f>
        <v>157.39291940685138</v>
      </c>
      <c r="D58" s="33">
        <f t="shared" si="34"/>
        <v>156.61639004748636</v>
      </c>
      <c r="E58" s="33">
        <f t="shared" si="34"/>
        <v>164.36796495043308</v>
      </c>
      <c r="F58" s="33">
        <f t="shared" si="34"/>
        <v>166.46200392951215</v>
      </c>
      <c r="G58" s="33" t="e">
        <f t="shared" si="34"/>
        <v>#DIV/0!</v>
      </c>
      <c r="H58" s="33" t="e">
        <f t="shared" si="34"/>
        <v>#DIV/0!</v>
      </c>
      <c r="I58" s="33" t="e">
        <f t="shared" si="34"/>
        <v>#DIV/0!</v>
      </c>
      <c r="J58" s="33" t="e">
        <f t="shared" si="34"/>
        <v>#DIV/0!</v>
      </c>
      <c r="K58" s="33" t="e">
        <f t="shared" si="34"/>
        <v>#DIV/0!</v>
      </c>
      <c r="L58" s="33" t="e">
        <f t="shared" si="34"/>
        <v>#DIV/0!</v>
      </c>
      <c r="M58" s="33" t="e">
        <f t="shared" si="34"/>
        <v>#DIV/0!</v>
      </c>
      <c r="N58" s="33" t="e">
        <f t="shared" si="34"/>
        <v>#DIV/0!</v>
      </c>
      <c r="O58" s="48">
        <f t="shared" si="34"/>
        <v>161.08998723055362</v>
      </c>
      <c r="Q58" s="35"/>
      <c r="R58" s="27" t="str">
        <f>+B58</f>
        <v>Residencial</v>
      </c>
      <c r="S58" s="33">
        <f t="shared" ref="S58:AE64" si="35">+S34/S22*100</f>
        <v>136.93183988396069</v>
      </c>
      <c r="T58" s="33">
        <f t="shared" si="35"/>
        <v>136.25625934131313</v>
      </c>
      <c r="U58" s="33">
        <f t="shared" si="35"/>
        <v>143.00012950687676</v>
      </c>
      <c r="V58" s="33">
        <f t="shared" si="35"/>
        <v>144.82194341867554</v>
      </c>
      <c r="W58" s="33" t="e">
        <f t="shared" si="35"/>
        <v>#DIV/0!</v>
      </c>
      <c r="X58" s="33" t="e">
        <f t="shared" si="35"/>
        <v>#DIV/0!</v>
      </c>
      <c r="Y58" s="33" t="e">
        <f t="shared" si="35"/>
        <v>#DIV/0!</v>
      </c>
      <c r="Z58" s="33" t="e">
        <f t="shared" si="35"/>
        <v>#DIV/0!</v>
      </c>
      <c r="AA58" s="33" t="e">
        <f t="shared" si="35"/>
        <v>#DIV/0!</v>
      </c>
      <c r="AB58" s="33" t="e">
        <f t="shared" si="35"/>
        <v>#DIV/0!</v>
      </c>
      <c r="AC58" s="33" t="e">
        <f t="shared" si="35"/>
        <v>#DIV/0!</v>
      </c>
      <c r="AD58" s="33" t="e">
        <f t="shared" si="35"/>
        <v>#DIV/0!</v>
      </c>
      <c r="AE58" s="48">
        <f t="shared" si="35"/>
        <v>140.14828889058165</v>
      </c>
    </row>
    <row r="59" spans="2:31" x14ac:dyDescent="0.25">
      <c r="B59" s="27" t="s">
        <v>18</v>
      </c>
      <c r="C59" s="33">
        <f t="shared" si="34"/>
        <v>143.41745338155621</v>
      </c>
      <c r="D59" s="33">
        <f t="shared" si="34"/>
        <v>142.1211495538933</v>
      </c>
      <c r="E59" s="33">
        <f t="shared" si="34"/>
        <v>143.62076757732663</v>
      </c>
      <c r="F59" s="33">
        <f t="shared" si="34"/>
        <v>143.62440553684783</v>
      </c>
      <c r="G59" s="33" t="e">
        <f t="shared" si="34"/>
        <v>#DIV/0!</v>
      </c>
      <c r="H59" s="33" t="e">
        <f t="shared" si="34"/>
        <v>#DIV/0!</v>
      </c>
      <c r="I59" s="33" t="e">
        <f t="shared" si="34"/>
        <v>#DIV/0!</v>
      </c>
      <c r="J59" s="33" t="e">
        <f t="shared" si="34"/>
        <v>#DIV/0!</v>
      </c>
      <c r="K59" s="33" t="e">
        <f t="shared" si="34"/>
        <v>#DIV/0!</v>
      </c>
      <c r="L59" s="33" t="e">
        <f t="shared" si="34"/>
        <v>#DIV/0!</v>
      </c>
      <c r="M59" s="33" t="e">
        <f t="shared" si="34"/>
        <v>#DIV/0!</v>
      </c>
      <c r="N59" s="33" t="e">
        <f t="shared" si="34"/>
        <v>#DIV/0!</v>
      </c>
      <c r="O59" s="48">
        <f t="shared" si="34"/>
        <v>143.18648583146555</v>
      </c>
      <c r="Q59" s="35"/>
      <c r="R59" s="27" t="str">
        <f t="shared" ref="R59:R63" si="36">+B59</f>
        <v>General</v>
      </c>
      <c r="S59" s="33">
        <f t="shared" si="35"/>
        <v>124.77318444195389</v>
      </c>
      <c r="T59" s="33">
        <f t="shared" si="35"/>
        <v>123.64540011188718</v>
      </c>
      <c r="U59" s="33">
        <f t="shared" si="35"/>
        <v>124.95006779227418</v>
      </c>
      <c r="V59" s="33">
        <f t="shared" si="35"/>
        <v>124.9532328170576</v>
      </c>
      <c r="W59" s="33" t="e">
        <f t="shared" si="35"/>
        <v>#DIV/0!</v>
      </c>
      <c r="X59" s="33" t="e">
        <f t="shared" si="35"/>
        <v>#DIV/0!</v>
      </c>
      <c r="Y59" s="33" t="e">
        <f t="shared" si="35"/>
        <v>#DIV/0!</v>
      </c>
      <c r="Z59" s="33" t="e">
        <f t="shared" si="35"/>
        <v>#DIV/0!</v>
      </c>
      <c r="AA59" s="33" t="e">
        <f t="shared" si="35"/>
        <v>#DIV/0!</v>
      </c>
      <c r="AB59" s="33" t="e">
        <f t="shared" si="35"/>
        <v>#DIV/0!</v>
      </c>
      <c r="AC59" s="33" t="e">
        <f t="shared" si="35"/>
        <v>#DIV/0!</v>
      </c>
      <c r="AD59" s="33" t="e">
        <f t="shared" si="35"/>
        <v>#DIV/0!</v>
      </c>
      <c r="AE59" s="48">
        <f t="shared" si="35"/>
        <v>124.57224267337503</v>
      </c>
    </row>
    <row r="60" spans="2:31" x14ac:dyDescent="0.25">
      <c r="B60" s="27" t="s">
        <v>19</v>
      </c>
      <c r="C60" s="33">
        <f t="shared" si="34"/>
        <v>97.99181577877188</v>
      </c>
      <c r="D60" s="33">
        <f t="shared" si="34"/>
        <v>95.639803486229852</v>
      </c>
      <c r="E60" s="33">
        <f t="shared" si="34"/>
        <v>107.09167825340944</v>
      </c>
      <c r="F60" s="33">
        <f t="shared" si="34"/>
        <v>96.160199687692241</v>
      </c>
      <c r="G60" s="33" t="e">
        <f t="shared" si="34"/>
        <v>#DIV/0!</v>
      </c>
      <c r="H60" s="33" t="e">
        <f t="shared" si="34"/>
        <v>#DIV/0!</v>
      </c>
      <c r="I60" s="33" t="e">
        <f t="shared" si="34"/>
        <v>#DIV/0!</v>
      </c>
      <c r="J60" s="33" t="e">
        <f t="shared" si="34"/>
        <v>#DIV/0!</v>
      </c>
      <c r="K60" s="33" t="e">
        <f t="shared" si="34"/>
        <v>#DIV/0!</v>
      </c>
      <c r="L60" s="33" t="e">
        <f t="shared" si="34"/>
        <v>#DIV/0!</v>
      </c>
      <c r="M60" s="33" t="e">
        <f t="shared" si="34"/>
        <v>#DIV/0!</v>
      </c>
      <c r="N60" s="33" t="e">
        <f t="shared" si="34"/>
        <v>#DIV/0!</v>
      </c>
      <c r="O60" s="48">
        <f t="shared" si="34"/>
        <v>98.819753915981508</v>
      </c>
      <c r="Q60" s="35"/>
      <c r="R60" s="27" t="str">
        <f t="shared" si="36"/>
        <v>Industrial</v>
      </c>
      <c r="S60" s="33">
        <f t="shared" si="35"/>
        <v>85.25287972753155</v>
      </c>
      <c r="T60" s="33">
        <f t="shared" si="35"/>
        <v>83.206629033019979</v>
      </c>
      <c r="U60" s="33">
        <f t="shared" si="35"/>
        <v>93.169760080466219</v>
      </c>
      <c r="V60" s="33">
        <f t="shared" si="35"/>
        <v>83.659373728292252</v>
      </c>
      <c r="W60" s="33" t="e">
        <f t="shared" si="35"/>
        <v>#DIV/0!</v>
      </c>
      <c r="X60" s="33" t="e">
        <f t="shared" si="35"/>
        <v>#DIV/0!</v>
      </c>
      <c r="Y60" s="33" t="e">
        <f t="shared" si="35"/>
        <v>#DIV/0!</v>
      </c>
      <c r="Z60" s="33" t="e">
        <f t="shared" si="35"/>
        <v>#DIV/0!</v>
      </c>
      <c r="AA60" s="33" t="e">
        <f t="shared" si="35"/>
        <v>#DIV/0!</v>
      </c>
      <c r="AB60" s="33" t="e">
        <f t="shared" si="35"/>
        <v>#DIV/0!</v>
      </c>
      <c r="AC60" s="33" t="e">
        <f t="shared" si="35"/>
        <v>#DIV/0!</v>
      </c>
      <c r="AD60" s="33" t="e">
        <f t="shared" si="35"/>
        <v>#DIV/0!</v>
      </c>
      <c r="AE60" s="48">
        <f t="shared" si="35"/>
        <v>85.973185906903922</v>
      </c>
    </row>
    <row r="61" spans="2:31" x14ac:dyDescent="0.25">
      <c r="B61" s="27" t="s">
        <v>20</v>
      </c>
      <c r="C61" s="33">
        <f t="shared" si="34"/>
        <v>159.1859402205456</v>
      </c>
      <c r="D61" s="33">
        <f t="shared" si="34"/>
        <v>185.04638244688238</v>
      </c>
      <c r="E61" s="33">
        <f t="shared" si="34"/>
        <v>150.05618475166088</v>
      </c>
      <c r="F61" s="33">
        <f t="shared" si="34"/>
        <v>173.19522539990302</v>
      </c>
      <c r="G61" s="33" t="e">
        <f t="shared" si="34"/>
        <v>#DIV/0!</v>
      </c>
      <c r="H61" s="33" t="e">
        <f t="shared" si="34"/>
        <v>#DIV/0!</v>
      </c>
      <c r="I61" s="33" t="e">
        <f t="shared" si="34"/>
        <v>#DIV/0!</v>
      </c>
      <c r="J61" s="33" t="e">
        <f t="shared" si="34"/>
        <v>#DIV/0!</v>
      </c>
      <c r="K61" s="33" t="e">
        <f t="shared" si="34"/>
        <v>#DIV/0!</v>
      </c>
      <c r="L61" s="33" t="e">
        <f t="shared" si="34"/>
        <v>#DIV/0!</v>
      </c>
      <c r="M61" s="33" t="e">
        <f t="shared" si="34"/>
        <v>#DIV/0!</v>
      </c>
      <c r="N61" s="33" t="e">
        <f t="shared" si="34"/>
        <v>#DIV/0!</v>
      </c>
      <c r="O61" s="48">
        <f t="shared" si="34"/>
        <v>165.03114547504666</v>
      </c>
      <c r="Q61" s="35"/>
      <c r="R61" s="27" t="str">
        <f t="shared" si="36"/>
        <v>Mineria</v>
      </c>
      <c r="S61" s="33">
        <f t="shared" si="35"/>
        <v>138.49176799187467</v>
      </c>
      <c r="T61" s="33">
        <f t="shared" si="35"/>
        <v>160.99035272878768</v>
      </c>
      <c r="U61" s="33">
        <f t="shared" si="35"/>
        <v>130.54888073394494</v>
      </c>
      <c r="V61" s="33">
        <f t="shared" si="35"/>
        <v>150.67984609791563</v>
      </c>
      <c r="W61" s="33" t="e">
        <f t="shared" si="35"/>
        <v>#DIV/0!</v>
      </c>
      <c r="X61" s="33" t="e">
        <f t="shared" si="35"/>
        <v>#DIV/0!</v>
      </c>
      <c r="Y61" s="33" t="e">
        <f t="shared" si="35"/>
        <v>#DIV/0!</v>
      </c>
      <c r="Z61" s="33" t="e">
        <f t="shared" si="35"/>
        <v>#DIV/0!</v>
      </c>
      <c r="AA61" s="33" t="e">
        <f t="shared" si="35"/>
        <v>#DIV/0!</v>
      </c>
      <c r="AB61" s="33" t="e">
        <f t="shared" si="35"/>
        <v>#DIV/0!</v>
      </c>
      <c r="AC61" s="33" t="e">
        <f t="shared" si="35"/>
        <v>#DIV/0!</v>
      </c>
      <c r="AD61" s="33" t="e">
        <f t="shared" si="35"/>
        <v>#DIV/0!</v>
      </c>
      <c r="AE61" s="48">
        <f t="shared" si="35"/>
        <v>143.57709656329055</v>
      </c>
    </row>
    <row r="62" spans="2:31" x14ac:dyDescent="0.25">
      <c r="B62" s="27" t="s">
        <v>21</v>
      </c>
      <c r="C62" s="33">
        <f t="shared" si="34"/>
        <v>81.900007613826716</v>
      </c>
      <c r="D62" s="33">
        <f t="shared" si="34"/>
        <v>82.300005482016886</v>
      </c>
      <c r="E62" s="33">
        <f t="shared" si="34"/>
        <v>83.100008379420132</v>
      </c>
      <c r="F62" s="33">
        <f t="shared" si="34"/>
        <v>83.699997317992256</v>
      </c>
      <c r="G62" s="33" t="e">
        <f t="shared" si="34"/>
        <v>#DIV/0!</v>
      </c>
      <c r="H62" s="33" t="e">
        <f t="shared" si="34"/>
        <v>#DIV/0!</v>
      </c>
      <c r="I62" s="33" t="e">
        <f t="shared" si="34"/>
        <v>#DIV/0!</v>
      </c>
      <c r="J62" s="33" t="e">
        <f t="shared" si="34"/>
        <v>#DIV/0!</v>
      </c>
      <c r="K62" s="33" t="e">
        <f t="shared" si="34"/>
        <v>#DIV/0!</v>
      </c>
      <c r="L62" s="33" t="e">
        <f t="shared" si="34"/>
        <v>#DIV/0!</v>
      </c>
      <c r="M62" s="33" t="e">
        <f t="shared" si="34"/>
        <v>#DIV/0!</v>
      </c>
      <c r="N62" s="33" t="e">
        <f t="shared" si="34"/>
        <v>#DIV/0!</v>
      </c>
      <c r="O62" s="48">
        <f t="shared" si="34"/>
        <v>82.792686755586914</v>
      </c>
      <c r="Q62" s="35"/>
      <c r="R62" s="27" t="str">
        <f t="shared" si="36"/>
        <v>Alumbrado Público</v>
      </c>
      <c r="S62" s="33">
        <f t="shared" si="35"/>
        <v>71.25300662402924</v>
      </c>
      <c r="T62" s="33">
        <f t="shared" si="35"/>
        <v>71.601004769354688</v>
      </c>
      <c r="U62" s="33">
        <f t="shared" si="35"/>
        <v>72.297007290095522</v>
      </c>
      <c r="V62" s="33">
        <f t="shared" si="35"/>
        <v>72.81899766665326</v>
      </c>
      <c r="W62" s="33" t="e">
        <f t="shared" si="35"/>
        <v>#DIV/0!</v>
      </c>
      <c r="X62" s="33" t="e">
        <f t="shared" si="35"/>
        <v>#DIV/0!</v>
      </c>
      <c r="Y62" s="33" t="e">
        <f t="shared" si="35"/>
        <v>#DIV/0!</v>
      </c>
      <c r="Z62" s="33" t="e">
        <f t="shared" si="35"/>
        <v>#DIV/0!</v>
      </c>
      <c r="AA62" s="33" t="e">
        <f t="shared" si="35"/>
        <v>#DIV/0!</v>
      </c>
      <c r="AB62" s="33" t="e">
        <f t="shared" si="35"/>
        <v>#DIV/0!</v>
      </c>
      <c r="AC62" s="33" t="e">
        <f t="shared" si="35"/>
        <v>#DIV/0!</v>
      </c>
      <c r="AD62" s="33" t="e">
        <f t="shared" si="35"/>
        <v>#DIV/0!</v>
      </c>
      <c r="AE62" s="48">
        <f t="shared" si="35"/>
        <v>72.029637477360637</v>
      </c>
    </row>
    <row r="63" spans="2:31" x14ac:dyDescent="0.25">
      <c r="B63" s="27" t="s">
        <v>22</v>
      </c>
      <c r="C63" s="33">
        <f t="shared" si="34"/>
        <v>298.63072965388216</v>
      </c>
      <c r="D63" s="33">
        <f t="shared" si="34"/>
        <v>309.34009546539397</v>
      </c>
      <c r="E63" s="33">
        <f t="shared" si="34"/>
        <v>259.1203944919983</v>
      </c>
      <c r="F63" s="33">
        <f t="shared" si="34"/>
        <v>36.975426488186386</v>
      </c>
      <c r="G63" s="33" t="e">
        <f t="shared" si="34"/>
        <v>#DIV/0!</v>
      </c>
      <c r="H63" s="33" t="e">
        <f t="shared" si="34"/>
        <v>#DIV/0!</v>
      </c>
      <c r="I63" s="33" t="e">
        <f t="shared" si="34"/>
        <v>#DIV/0!</v>
      </c>
      <c r="J63" s="33" t="e">
        <f t="shared" si="34"/>
        <v>#DIV/0!</v>
      </c>
      <c r="K63" s="33" t="e">
        <f t="shared" si="34"/>
        <v>#DIV/0!</v>
      </c>
      <c r="L63" s="33" t="e">
        <f t="shared" si="34"/>
        <v>#DIV/0!</v>
      </c>
      <c r="M63" s="33" t="e">
        <f t="shared" si="34"/>
        <v>#DIV/0!</v>
      </c>
      <c r="N63" s="33" t="e">
        <f t="shared" si="34"/>
        <v>#DIV/0!</v>
      </c>
      <c r="O63" s="48">
        <f t="shared" si="34"/>
        <v>106.36752857975212</v>
      </c>
      <c r="Q63" s="35"/>
      <c r="R63" s="27" t="str">
        <f t="shared" si="36"/>
        <v>Otros</v>
      </c>
      <c r="S63" s="33">
        <f t="shared" si="35"/>
        <v>259.80873479887748</v>
      </c>
      <c r="T63" s="33">
        <f t="shared" si="35"/>
        <v>269.12588305489277</v>
      </c>
      <c r="U63" s="33">
        <f t="shared" si="35"/>
        <v>225.43474320803853</v>
      </c>
      <c r="V63" s="33">
        <f t="shared" si="35"/>
        <v>32.168621044722151</v>
      </c>
      <c r="W63" s="33" t="e">
        <f t="shared" si="35"/>
        <v>#DIV/0!</v>
      </c>
      <c r="X63" s="33" t="e">
        <f t="shared" si="35"/>
        <v>#DIV/0!</v>
      </c>
      <c r="Y63" s="33" t="e">
        <f t="shared" si="35"/>
        <v>#DIV/0!</v>
      </c>
      <c r="Z63" s="33" t="e">
        <f t="shared" si="35"/>
        <v>#DIV/0!</v>
      </c>
      <c r="AA63" s="33" t="e">
        <f t="shared" si="35"/>
        <v>#DIV/0!</v>
      </c>
      <c r="AB63" s="33" t="e">
        <f t="shared" si="35"/>
        <v>#DIV/0!</v>
      </c>
      <c r="AC63" s="33" t="e">
        <f t="shared" si="35"/>
        <v>#DIV/0!</v>
      </c>
      <c r="AD63" s="33" t="e">
        <f t="shared" si="35"/>
        <v>#DIV/0!</v>
      </c>
      <c r="AE63" s="48">
        <f t="shared" si="35"/>
        <v>92.539749864384333</v>
      </c>
    </row>
    <row r="64" spans="2:31" x14ac:dyDescent="0.25">
      <c r="B64" s="7" t="s">
        <v>14</v>
      </c>
      <c r="C64" s="49">
        <f t="shared" si="34"/>
        <v>139.15835302714683</v>
      </c>
      <c r="D64" s="50">
        <f t="shared" si="34"/>
        <v>139.8027512485225</v>
      </c>
      <c r="E64" s="50">
        <f t="shared" si="34"/>
        <v>142.38196795950611</v>
      </c>
      <c r="F64" s="50">
        <f t="shared" si="34"/>
        <v>139.39310952082081</v>
      </c>
      <c r="G64" s="50" t="e">
        <f t="shared" si="34"/>
        <v>#DIV/0!</v>
      </c>
      <c r="H64" s="50" t="e">
        <f t="shared" si="34"/>
        <v>#DIV/0!</v>
      </c>
      <c r="I64" s="50" t="e">
        <f t="shared" si="34"/>
        <v>#DIV/0!</v>
      </c>
      <c r="J64" s="50" t="e">
        <f t="shared" si="34"/>
        <v>#DIV/0!</v>
      </c>
      <c r="K64" s="50" t="e">
        <f t="shared" si="34"/>
        <v>#DIV/0!</v>
      </c>
      <c r="L64" s="50" t="e">
        <f t="shared" si="34"/>
        <v>#DIV/0!</v>
      </c>
      <c r="M64" s="50" t="e">
        <f t="shared" si="34"/>
        <v>#DIV/0!</v>
      </c>
      <c r="N64" s="50" t="e">
        <f t="shared" si="34"/>
        <v>#DIV/0!</v>
      </c>
      <c r="O64" s="47">
        <f t="shared" si="34"/>
        <v>140.18347481829264</v>
      </c>
      <c r="Q64" s="35"/>
      <c r="R64" s="7" t="s">
        <v>14</v>
      </c>
      <c r="S64" s="49">
        <f t="shared" si="35"/>
        <v>121.06776713361778</v>
      </c>
      <c r="T64" s="49">
        <f t="shared" si="35"/>
        <v>121.62839358621463</v>
      </c>
      <c r="U64" s="49">
        <f t="shared" si="35"/>
        <v>123.8723121247703</v>
      </c>
      <c r="V64" s="49">
        <f t="shared" si="35"/>
        <v>121.2720052831141</v>
      </c>
      <c r="W64" s="49" t="e">
        <f t="shared" si="35"/>
        <v>#DIV/0!</v>
      </c>
      <c r="X64" s="49" t="e">
        <f t="shared" si="35"/>
        <v>#DIV/0!</v>
      </c>
      <c r="Y64" s="49" t="e">
        <f t="shared" si="35"/>
        <v>#DIV/0!</v>
      </c>
      <c r="Z64" s="49" t="e">
        <f t="shared" si="35"/>
        <v>#DIV/0!</v>
      </c>
      <c r="AA64" s="49" t="e">
        <f t="shared" si="35"/>
        <v>#DIV/0!</v>
      </c>
      <c r="AB64" s="49" t="e">
        <f t="shared" si="35"/>
        <v>#DIV/0!</v>
      </c>
      <c r="AC64" s="49" t="e">
        <f t="shared" si="35"/>
        <v>#DIV/0!</v>
      </c>
      <c r="AD64" s="49" t="e">
        <f t="shared" si="35"/>
        <v>#DIV/0!</v>
      </c>
      <c r="AE64" s="51">
        <f t="shared" si="35"/>
        <v>121.95962309191459</v>
      </c>
    </row>
    <row r="65" spans="2:34" x14ac:dyDescent="0.25">
      <c r="B65" s="2"/>
      <c r="C65" s="39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Q65" s="35"/>
      <c r="R65" s="18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>
        <f>+AE64/0.87</f>
        <v>140.18347481829264</v>
      </c>
    </row>
    <row r="66" spans="2:34" x14ac:dyDescent="0.25">
      <c r="B66" s="2" t="s">
        <v>30</v>
      </c>
      <c r="C66" s="35"/>
      <c r="D66" s="35"/>
      <c r="E66" s="35"/>
      <c r="F66" s="32"/>
      <c r="G66" s="35"/>
      <c r="H66" s="36"/>
      <c r="I66" s="35"/>
      <c r="J66" s="35"/>
      <c r="K66" s="35"/>
      <c r="L66" s="35"/>
      <c r="M66" s="39"/>
      <c r="N66" s="35"/>
      <c r="O66" s="35"/>
      <c r="Q66" s="35"/>
      <c r="R66" s="2" t="s">
        <v>118</v>
      </c>
      <c r="S66" s="35"/>
      <c r="T66" s="35"/>
      <c r="U66" s="35"/>
      <c r="V66" s="39"/>
      <c r="W66" s="35"/>
      <c r="X66" s="36"/>
      <c r="Y66" s="35"/>
      <c r="Z66" s="35"/>
      <c r="AA66" s="35"/>
      <c r="AB66" s="35"/>
      <c r="AC66" s="39"/>
      <c r="AD66" s="35"/>
      <c r="AE66" s="35"/>
    </row>
    <row r="67" spans="2:34" x14ac:dyDescent="0.25">
      <c r="B67" s="18"/>
      <c r="C67" s="35"/>
      <c r="D67" s="35"/>
      <c r="E67" s="35"/>
      <c r="F67" s="35"/>
      <c r="G67" s="35"/>
      <c r="H67" s="28"/>
      <c r="I67" s="35"/>
      <c r="J67" s="35"/>
      <c r="K67" s="35"/>
      <c r="L67" s="35"/>
      <c r="M67" s="35"/>
      <c r="N67" s="35"/>
      <c r="O67" s="35"/>
      <c r="Q67" s="35"/>
      <c r="R67" s="18"/>
      <c r="S67" s="35"/>
      <c r="T67" s="35"/>
      <c r="U67" s="35"/>
      <c r="V67" s="35"/>
      <c r="W67" s="35"/>
      <c r="X67" s="28"/>
      <c r="Y67" s="35"/>
      <c r="Z67" s="35"/>
      <c r="AA67" s="35"/>
      <c r="AB67" s="35"/>
      <c r="AC67" s="35"/>
      <c r="AD67" s="35"/>
      <c r="AE67" s="35"/>
    </row>
    <row r="68" spans="2:34" x14ac:dyDescent="0.25">
      <c r="B68" s="3" t="s">
        <v>26</v>
      </c>
      <c r="C68" s="4" t="s">
        <v>2</v>
      </c>
      <c r="D68" s="4" t="s">
        <v>3</v>
      </c>
      <c r="E68" s="4" t="s">
        <v>4</v>
      </c>
      <c r="F68" s="41" t="s">
        <v>5</v>
      </c>
      <c r="G68" s="41" t="s">
        <v>6</v>
      </c>
      <c r="H68" s="41" t="s">
        <v>7</v>
      </c>
      <c r="I68" s="41" t="s">
        <v>8</v>
      </c>
      <c r="J68" s="41" t="s">
        <v>9</v>
      </c>
      <c r="K68" s="41" t="s">
        <v>10</v>
      </c>
      <c r="L68" s="41" t="s">
        <v>11</v>
      </c>
      <c r="M68" s="41" t="s">
        <v>12</v>
      </c>
      <c r="N68" s="41" t="s">
        <v>13</v>
      </c>
      <c r="O68" s="42" t="s">
        <v>14</v>
      </c>
      <c r="Q68" s="35"/>
      <c r="R68" s="3" t="s">
        <v>26</v>
      </c>
      <c r="S68" s="4" t="s">
        <v>2</v>
      </c>
      <c r="T68" s="4" t="s">
        <v>3</v>
      </c>
      <c r="U68" s="4" t="s">
        <v>4</v>
      </c>
      <c r="V68" s="41" t="s">
        <v>5</v>
      </c>
      <c r="W68" s="41" t="s">
        <v>6</v>
      </c>
      <c r="X68" s="41" t="s">
        <v>7</v>
      </c>
      <c r="Y68" s="41" t="s">
        <v>8</v>
      </c>
      <c r="Z68" s="41" t="s">
        <v>9</v>
      </c>
      <c r="AA68" s="41" t="s">
        <v>10</v>
      </c>
      <c r="AB68" s="41" t="s">
        <v>11</v>
      </c>
      <c r="AC68" s="41" t="s">
        <v>12</v>
      </c>
      <c r="AD68" s="41" t="s">
        <v>13</v>
      </c>
      <c r="AE68" s="42" t="s">
        <v>14</v>
      </c>
    </row>
    <row r="69" spans="2:34" x14ac:dyDescent="0.25">
      <c r="B69" s="5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5"/>
      <c r="Q69" s="35"/>
      <c r="R69" s="5"/>
      <c r="S69" s="127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5"/>
    </row>
    <row r="70" spans="2:34" x14ac:dyDescent="0.25">
      <c r="B70" s="27" t="s">
        <v>17</v>
      </c>
      <c r="C70" s="33">
        <f t="shared" ref="C70:O76" si="37">+C46/C22*100</f>
        <v>22.613925202133821</v>
      </c>
      <c r="D70" s="33">
        <f t="shared" si="37"/>
        <v>22.502354891880223</v>
      </c>
      <c r="E70" s="33">
        <f t="shared" si="37"/>
        <v>23.616086918165667</v>
      </c>
      <c r="F70" s="33">
        <f t="shared" si="37"/>
        <v>23.916954587573585</v>
      </c>
      <c r="G70" s="33" t="e">
        <f t="shared" si="37"/>
        <v>#DIV/0!</v>
      </c>
      <c r="H70" s="33" t="e">
        <f t="shared" si="37"/>
        <v>#DIV/0!</v>
      </c>
      <c r="I70" s="33" t="e">
        <f t="shared" si="37"/>
        <v>#DIV/0!</v>
      </c>
      <c r="J70" s="33" t="e">
        <f t="shared" si="37"/>
        <v>#DIV/0!</v>
      </c>
      <c r="K70" s="33" t="e">
        <f t="shared" si="37"/>
        <v>#DIV/0!</v>
      </c>
      <c r="L70" s="33" t="e">
        <f t="shared" si="37"/>
        <v>#DIV/0!</v>
      </c>
      <c r="M70" s="33" t="e">
        <f t="shared" si="37"/>
        <v>#DIV/0!</v>
      </c>
      <c r="N70" s="33" t="e">
        <f t="shared" si="37"/>
        <v>#DIV/0!</v>
      </c>
      <c r="O70" s="48">
        <f t="shared" si="37"/>
        <v>23.145113107838167</v>
      </c>
      <c r="Q70" s="35"/>
      <c r="R70" s="27" t="str">
        <f>+B70</f>
        <v>Residencial</v>
      </c>
      <c r="S70" s="54">
        <f t="shared" ref="S70:AE76" si="38">+S46/S22*100</f>
        <v>19.674114925856422</v>
      </c>
      <c r="T70" s="54">
        <f t="shared" si="38"/>
        <v>19.577048755935795</v>
      </c>
      <c r="U70" s="54">
        <f t="shared" si="38"/>
        <v>20.545995618804135</v>
      </c>
      <c r="V70" s="54">
        <f t="shared" si="38"/>
        <v>20.807750491189019</v>
      </c>
      <c r="W70" s="54" t="e">
        <f t="shared" si="38"/>
        <v>#DIV/0!</v>
      </c>
      <c r="X70" s="54" t="e">
        <f t="shared" si="38"/>
        <v>#DIV/0!</v>
      </c>
      <c r="Y70" s="54" t="e">
        <f t="shared" si="38"/>
        <v>#DIV/0!</v>
      </c>
      <c r="Z70" s="54" t="e">
        <f t="shared" si="38"/>
        <v>#DIV/0!</v>
      </c>
      <c r="AA70" s="54" t="e">
        <f t="shared" si="38"/>
        <v>#DIV/0!</v>
      </c>
      <c r="AB70" s="54" t="e">
        <f t="shared" si="38"/>
        <v>#DIV/0!</v>
      </c>
      <c r="AC70" s="54" t="e">
        <f t="shared" si="38"/>
        <v>#DIV/0!</v>
      </c>
      <c r="AD70" s="54" t="e">
        <f t="shared" si="38"/>
        <v>#DIV/0!</v>
      </c>
      <c r="AE70" s="48">
        <f t="shared" si="38"/>
        <v>20.136248403819202</v>
      </c>
    </row>
    <row r="71" spans="2:34" x14ac:dyDescent="0.25">
      <c r="B71" s="27" t="s">
        <v>18</v>
      </c>
      <c r="C71" s="33">
        <f t="shared" si="37"/>
        <v>20.605955945625894</v>
      </c>
      <c r="D71" s="33">
        <f t="shared" si="37"/>
        <v>20.419705395674328</v>
      </c>
      <c r="E71" s="33">
        <f t="shared" si="37"/>
        <v>20.635167755363025</v>
      </c>
      <c r="F71" s="33">
        <f t="shared" si="37"/>
        <v>20.635690450696529</v>
      </c>
      <c r="G71" s="33" t="e">
        <f t="shared" si="37"/>
        <v>#DIV/0!</v>
      </c>
      <c r="H71" s="33" t="e">
        <f t="shared" si="37"/>
        <v>#DIV/0!</v>
      </c>
      <c r="I71" s="33" t="e">
        <f t="shared" si="37"/>
        <v>#DIV/0!</v>
      </c>
      <c r="J71" s="33" t="e">
        <f t="shared" si="37"/>
        <v>#DIV/0!</v>
      </c>
      <c r="K71" s="33" t="e">
        <f t="shared" si="37"/>
        <v>#DIV/0!</v>
      </c>
      <c r="L71" s="33" t="e">
        <f t="shared" si="37"/>
        <v>#DIV/0!</v>
      </c>
      <c r="M71" s="33" t="e">
        <f t="shared" si="37"/>
        <v>#DIV/0!</v>
      </c>
      <c r="N71" s="33" t="e">
        <f t="shared" si="37"/>
        <v>#DIV/0!</v>
      </c>
      <c r="O71" s="48">
        <f t="shared" si="37"/>
        <v>20.572770952796777</v>
      </c>
      <c r="Q71" s="35"/>
      <c r="R71" s="27" t="str">
        <f t="shared" ref="R71:R75" si="39">+B71</f>
        <v>General</v>
      </c>
      <c r="S71" s="54">
        <f t="shared" si="38"/>
        <v>17.927181672694527</v>
      </c>
      <c r="T71" s="54">
        <f t="shared" si="38"/>
        <v>17.765143694236663</v>
      </c>
      <c r="U71" s="54">
        <f t="shared" si="38"/>
        <v>17.952595947165833</v>
      </c>
      <c r="V71" s="54">
        <f t="shared" si="38"/>
        <v>17.953050692105979</v>
      </c>
      <c r="W71" s="54" t="e">
        <f t="shared" si="38"/>
        <v>#DIV/0!</v>
      </c>
      <c r="X71" s="54" t="e">
        <f t="shared" si="38"/>
        <v>#DIV/0!</v>
      </c>
      <c r="Y71" s="54" t="e">
        <f t="shared" si="38"/>
        <v>#DIV/0!</v>
      </c>
      <c r="Z71" s="54" t="e">
        <f t="shared" si="38"/>
        <v>#DIV/0!</v>
      </c>
      <c r="AA71" s="54" t="e">
        <f t="shared" si="38"/>
        <v>#DIV/0!</v>
      </c>
      <c r="AB71" s="54" t="e">
        <f t="shared" si="38"/>
        <v>#DIV/0!</v>
      </c>
      <c r="AC71" s="54" t="e">
        <f t="shared" si="38"/>
        <v>#DIV/0!</v>
      </c>
      <c r="AD71" s="54" t="e">
        <f t="shared" si="38"/>
        <v>#DIV/0!</v>
      </c>
      <c r="AE71" s="48">
        <f t="shared" si="38"/>
        <v>17.898310728933193</v>
      </c>
    </row>
    <row r="72" spans="2:34" x14ac:dyDescent="0.25">
      <c r="B72" s="27" t="s">
        <v>19</v>
      </c>
      <c r="C72" s="33">
        <f t="shared" si="37"/>
        <v>14.079283876260329</v>
      </c>
      <c r="D72" s="33">
        <f t="shared" si="37"/>
        <v>13.741351075607739</v>
      </c>
      <c r="E72" s="33">
        <f t="shared" si="37"/>
        <v>15.386735381236988</v>
      </c>
      <c r="F72" s="33">
        <f t="shared" si="37"/>
        <v>13.816120644783366</v>
      </c>
      <c r="G72" s="33" t="e">
        <f t="shared" si="37"/>
        <v>#DIV/0!</v>
      </c>
      <c r="H72" s="33" t="e">
        <f t="shared" si="37"/>
        <v>#DIV/0!</v>
      </c>
      <c r="I72" s="33" t="e">
        <f t="shared" si="37"/>
        <v>#DIV/0!</v>
      </c>
      <c r="J72" s="33" t="e">
        <f t="shared" si="37"/>
        <v>#DIV/0!</v>
      </c>
      <c r="K72" s="33" t="e">
        <f t="shared" si="37"/>
        <v>#DIV/0!</v>
      </c>
      <c r="L72" s="33" t="e">
        <f t="shared" si="37"/>
        <v>#DIV/0!</v>
      </c>
      <c r="M72" s="33" t="e">
        <f t="shared" si="37"/>
        <v>#DIV/0!</v>
      </c>
      <c r="N72" s="33" t="e">
        <f t="shared" si="37"/>
        <v>#DIV/0!</v>
      </c>
      <c r="O72" s="48">
        <f t="shared" si="37"/>
        <v>14.198240505169757</v>
      </c>
      <c r="Q72" s="35"/>
      <c r="R72" s="27" t="str">
        <f t="shared" si="39"/>
        <v>Industrial</v>
      </c>
      <c r="S72" s="54">
        <f t="shared" si="38"/>
        <v>12.248976972346485</v>
      </c>
      <c r="T72" s="54">
        <f t="shared" si="38"/>
        <v>11.954975435778731</v>
      </c>
      <c r="U72" s="54">
        <f t="shared" si="38"/>
        <v>13.38645978167618</v>
      </c>
      <c r="V72" s="54">
        <f t="shared" si="38"/>
        <v>12.02002496096153</v>
      </c>
      <c r="W72" s="54" t="e">
        <f t="shared" si="38"/>
        <v>#DIV/0!</v>
      </c>
      <c r="X72" s="54" t="e">
        <f t="shared" si="38"/>
        <v>#DIV/0!</v>
      </c>
      <c r="Y72" s="54" t="e">
        <f t="shared" si="38"/>
        <v>#DIV/0!</v>
      </c>
      <c r="Z72" s="54" t="e">
        <f t="shared" si="38"/>
        <v>#DIV/0!</v>
      </c>
      <c r="AA72" s="54" t="e">
        <f t="shared" si="38"/>
        <v>#DIV/0!</v>
      </c>
      <c r="AB72" s="54" t="e">
        <f t="shared" si="38"/>
        <v>#DIV/0!</v>
      </c>
      <c r="AC72" s="54" t="e">
        <f t="shared" si="38"/>
        <v>#DIV/0!</v>
      </c>
      <c r="AD72" s="54" t="e">
        <f t="shared" si="38"/>
        <v>#DIV/0!</v>
      </c>
      <c r="AE72" s="48">
        <f t="shared" si="38"/>
        <v>12.352469239497688</v>
      </c>
    </row>
    <row r="73" spans="2:34" x14ac:dyDescent="0.25">
      <c r="B73" s="27" t="s">
        <v>20</v>
      </c>
      <c r="C73" s="33">
        <f t="shared" si="37"/>
        <v>22.871543135135859</v>
      </c>
      <c r="D73" s="33">
        <f t="shared" si="37"/>
        <v>26.587123914781952</v>
      </c>
      <c r="E73" s="33">
        <f t="shared" si="37"/>
        <v>21.559796659721389</v>
      </c>
      <c r="F73" s="33">
        <f t="shared" si="37"/>
        <v>24.88437146550331</v>
      </c>
      <c r="G73" s="33" t="e">
        <f t="shared" si="37"/>
        <v>#DIV/0!</v>
      </c>
      <c r="H73" s="33" t="e">
        <f t="shared" si="37"/>
        <v>#DIV/0!</v>
      </c>
      <c r="I73" s="33" t="e">
        <f t="shared" si="37"/>
        <v>#DIV/0!</v>
      </c>
      <c r="J73" s="33" t="e">
        <f t="shared" si="37"/>
        <v>#DIV/0!</v>
      </c>
      <c r="K73" s="33" t="e">
        <f t="shared" si="37"/>
        <v>#DIV/0!</v>
      </c>
      <c r="L73" s="33" t="e">
        <f t="shared" si="37"/>
        <v>#DIV/0!</v>
      </c>
      <c r="M73" s="33" t="e">
        <f t="shared" si="37"/>
        <v>#DIV/0!</v>
      </c>
      <c r="N73" s="33" t="e">
        <f t="shared" si="37"/>
        <v>#DIV/0!</v>
      </c>
      <c r="O73" s="48">
        <f t="shared" si="37"/>
        <v>23.711371476299806</v>
      </c>
      <c r="Q73" s="35"/>
      <c r="R73" s="27" t="str">
        <f t="shared" si="39"/>
        <v>Mineria</v>
      </c>
      <c r="S73" s="54">
        <f t="shared" si="38"/>
        <v>19.8982425275682</v>
      </c>
      <c r="T73" s="54">
        <f t="shared" si="38"/>
        <v>23.130797805860297</v>
      </c>
      <c r="U73" s="54">
        <f t="shared" si="38"/>
        <v>18.75702309395761</v>
      </c>
      <c r="V73" s="54">
        <f t="shared" si="38"/>
        <v>21.649403174987878</v>
      </c>
      <c r="W73" s="54" t="e">
        <f t="shared" si="38"/>
        <v>#DIV/0!</v>
      </c>
      <c r="X73" s="54" t="e">
        <f t="shared" si="38"/>
        <v>#DIV/0!</v>
      </c>
      <c r="Y73" s="54" t="e">
        <f t="shared" si="38"/>
        <v>#DIV/0!</v>
      </c>
      <c r="Z73" s="54" t="e">
        <f t="shared" si="38"/>
        <v>#DIV/0!</v>
      </c>
      <c r="AA73" s="54" t="e">
        <f t="shared" si="38"/>
        <v>#DIV/0!</v>
      </c>
      <c r="AB73" s="54" t="e">
        <f t="shared" si="38"/>
        <v>#DIV/0!</v>
      </c>
      <c r="AC73" s="54" t="e">
        <f t="shared" si="38"/>
        <v>#DIV/0!</v>
      </c>
      <c r="AD73" s="54" t="e">
        <f t="shared" si="38"/>
        <v>#DIV/0!</v>
      </c>
      <c r="AE73" s="48">
        <f t="shared" si="38"/>
        <v>20.628893184380832</v>
      </c>
    </row>
    <row r="74" spans="2:34" x14ac:dyDescent="0.25">
      <c r="B74" s="27" t="s">
        <v>21</v>
      </c>
      <c r="C74" s="33">
        <f t="shared" si="37"/>
        <v>11.767242473250965</v>
      </c>
      <c r="D74" s="33">
        <f t="shared" si="37"/>
        <v>11.824713431324264</v>
      </c>
      <c r="E74" s="33">
        <f t="shared" si="37"/>
        <v>11.939656376353467</v>
      </c>
      <c r="F74" s="33">
        <f t="shared" si="37"/>
        <v>12.025861683619578</v>
      </c>
      <c r="G74" s="33" t="e">
        <f t="shared" si="37"/>
        <v>#DIV/0!</v>
      </c>
      <c r="H74" s="33" t="e">
        <f t="shared" si="37"/>
        <v>#DIV/0!</v>
      </c>
      <c r="I74" s="33" t="e">
        <f t="shared" si="37"/>
        <v>#DIV/0!</v>
      </c>
      <c r="J74" s="33" t="e">
        <f t="shared" si="37"/>
        <v>#DIV/0!</v>
      </c>
      <c r="K74" s="33" t="e">
        <f t="shared" si="37"/>
        <v>#DIV/0!</v>
      </c>
      <c r="L74" s="33" t="e">
        <f t="shared" si="37"/>
        <v>#DIV/0!</v>
      </c>
      <c r="M74" s="33" t="e">
        <f t="shared" si="37"/>
        <v>#DIV/0!</v>
      </c>
      <c r="N74" s="33" t="e">
        <f t="shared" si="37"/>
        <v>#DIV/0!</v>
      </c>
      <c r="O74" s="48">
        <f t="shared" si="37"/>
        <v>11.895500970630305</v>
      </c>
      <c r="Q74" s="35"/>
      <c r="R74" s="27" t="str">
        <f t="shared" si="39"/>
        <v>Alumbrado Público</v>
      </c>
      <c r="S74" s="54">
        <f t="shared" si="38"/>
        <v>10.23750095172834</v>
      </c>
      <c r="T74" s="54">
        <f t="shared" si="38"/>
        <v>10.287500685252111</v>
      </c>
      <c r="U74" s="54">
        <f t="shared" si="38"/>
        <v>10.387501047427516</v>
      </c>
      <c r="V74" s="54">
        <f t="shared" si="38"/>
        <v>10.462499664749032</v>
      </c>
      <c r="W74" s="54" t="e">
        <f t="shared" si="38"/>
        <v>#DIV/0!</v>
      </c>
      <c r="X74" s="54" t="e">
        <f t="shared" si="38"/>
        <v>#DIV/0!</v>
      </c>
      <c r="Y74" s="54" t="e">
        <f t="shared" si="38"/>
        <v>#DIV/0!</v>
      </c>
      <c r="Z74" s="54" t="e">
        <f t="shared" si="38"/>
        <v>#DIV/0!</v>
      </c>
      <c r="AA74" s="54" t="e">
        <f t="shared" si="38"/>
        <v>#DIV/0!</v>
      </c>
      <c r="AB74" s="54" t="e">
        <f t="shared" si="38"/>
        <v>#DIV/0!</v>
      </c>
      <c r="AC74" s="54" t="e">
        <f t="shared" si="38"/>
        <v>#DIV/0!</v>
      </c>
      <c r="AD74" s="54" t="e">
        <f t="shared" si="38"/>
        <v>#DIV/0!</v>
      </c>
      <c r="AE74" s="48">
        <f t="shared" si="38"/>
        <v>10.349085844448364</v>
      </c>
    </row>
    <row r="75" spans="2:34" x14ac:dyDescent="0.25">
      <c r="B75" s="27" t="s">
        <v>22</v>
      </c>
      <c r="C75" s="33">
        <f t="shared" si="37"/>
        <v>42.906714030730193</v>
      </c>
      <c r="D75" s="33">
        <f t="shared" si="37"/>
        <v>44.445416015142811</v>
      </c>
      <c r="E75" s="33">
        <f t="shared" si="37"/>
        <v>37.229941737356079</v>
      </c>
      <c r="F75" s="33">
        <f t="shared" si="37"/>
        <v>5.3125612770382729</v>
      </c>
      <c r="G75" s="33" t="e">
        <f t="shared" si="37"/>
        <v>#DIV/0!</v>
      </c>
      <c r="H75" s="33" t="e">
        <f t="shared" si="37"/>
        <v>#DIV/0!</v>
      </c>
      <c r="I75" s="33" t="e">
        <f t="shared" si="37"/>
        <v>#DIV/0!</v>
      </c>
      <c r="J75" s="33" t="e">
        <f t="shared" si="37"/>
        <v>#DIV/0!</v>
      </c>
      <c r="K75" s="33" t="e">
        <f t="shared" si="37"/>
        <v>#DIV/0!</v>
      </c>
      <c r="L75" s="33" t="e">
        <f t="shared" si="37"/>
        <v>#DIV/0!</v>
      </c>
      <c r="M75" s="33" t="e">
        <f t="shared" si="37"/>
        <v>#DIV/0!</v>
      </c>
      <c r="N75" s="33" t="e">
        <f t="shared" si="37"/>
        <v>#DIV/0!</v>
      </c>
      <c r="O75" s="48">
        <f t="shared" si="37"/>
        <v>15.282690887895416</v>
      </c>
      <c r="Q75" s="35"/>
      <c r="R75" s="27" t="str">
        <f t="shared" si="39"/>
        <v>Otros</v>
      </c>
      <c r="S75" s="54">
        <f t="shared" si="38"/>
        <v>37.32884120673527</v>
      </c>
      <c r="T75" s="54">
        <f t="shared" si="38"/>
        <v>38.667511933174247</v>
      </c>
      <c r="U75" s="54">
        <f t="shared" si="38"/>
        <v>32.390049311499787</v>
      </c>
      <c r="V75" s="54">
        <f t="shared" si="38"/>
        <v>4.6219283110232983</v>
      </c>
      <c r="W75" s="54" t="e">
        <f t="shared" si="38"/>
        <v>#DIV/0!</v>
      </c>
      <c r="X75" s="54" t="e">
        <f t="shared" si="38"/>
        <v>#DIV/0!</v>
      </c>
      <c r="Y75" s="54" t="e">
        <f t="shared" si="38"/>
        <v>#DIV/0!</v>
      </c>
      <c r="Z75" s="54" t="e">
        <f t="shared" si="38"/>
        <v>#DIV/0!</v>
      </c>
      <c r="AA75" s="54" t="e">
        <f t="shared" si="38"/>
        <v>#DIV/0!</v>
      </c>
      <c r="AB75" s="54" t="e">
        <f t="shared" si="38"/>
        <v>#DIV/0!</v>
      </c>
      <c r="AC75" s="54" t="e">
        <f t="shared" si="38"/>
        <v>#DIV/0!</v>
      </c>
      <c r="AD75" s="54" t="e">
        <f t="shared" si="38"/>
        <v>#DIV/0!</v>
      </c>
      <c r="AE75" s="48">
        <f t="shared" si="38"/>
        <v>13.295941072469015</v>
      </c>
    </row>
    <row r="76" spans="2:34" x14ac:dyDescent="0.25">
      <c r="B76" s="7" t="s">
        <v>14</v>
      </c>
      <c r="C76" s="49">
        <f t="shared" si="37"/>
        <v>19.994016239532591</v>
      </c>
      <c r="D76" s="50">
        <f t="shared" si="37"/>
        <v>20.086602190879674</v>
      </c>
      <c r="E76" s="50">
        <f t="shared" si="37"/>
        <v>20.45717930452674</v>
      </c>
      <c r="F76" s="50">
        <f t="shared" si="37"/>
        <v>20.02774562080759</v>
      </c>
      <c r="G76" s="50" t="e">
        <f t="shared" si="37"/>
        <v>#DIV/0!</v>
      </c>
      <c r="H76" s="50" t="e">
        <f t="shared" si="37"/>
        <v>#DIV/0!</v>
      </c>
      <c r="I76" s="50" t="e">
        <f t="shared" si="37"/>
        <v>#DIV/0!</v>
      </c>
      <c r="J76" s="50" t="e">
        <f t="shared" si="37"/>
        <v>#DIV/0!</v>
      </c>
      <c r="K76" s="50" t="e">
        <f t="shared" si="37"/>
        <v>#DIV/0!</v>
      </c>
      <c r="L76" s="50" t="e">
        <f t="shared" si="37"/>
        <v>#DIV/0!</v>
      </c>
      <c r="M76" s="50" t="e">
        <f t="shared" si="37"/>
        <v>#DIV/0!</v>
      </c>
      <c r="N76" s="50" t="e">
        <f t="shared" si="37"/>
        <v>#DIV/0!</v>
      </c>
      <c r="O76" s="47">
        <f t="shared" si="37"/>
        <v>20.141303853202963</v>
      </c>
      <c r="Q76" s="35"/>
      <c r="R76" s="7" t="s">
        <v>14</v>
      </c>
      <c r="S76" s="49">
        <f t="shared" si="38"/>
        <v>17.394794128393354</v>
      </c>
      <c r="T76" s="50">
        <f t="shared" si="38"/>
        <v>17.475343906065312</v>
      </c>
      <c r="U76" s="50">
        <f t="shared" si="38"/>
        <v>17.797745994938264</v>
      </c>
      <c r="V76" s="50">
        <f t="shared" si="38"/>
        <v>17.424138690102602</v>
      </c>
      <c r="W76" s="50" t="e">
        <f t="shared" si="38"/>
        <v>#DIV/0!</v>
      </c>
      <c r="X76" s="50" t="e">
        <f t="shared" si="38"/>
        <v>#DIV/0!</v>
      </c>
      <c r="Y76" s="50" t="e">
        <f t="shared" si="38"/>
        <v>#DIV/0!</v>
      </c>
      <c r="Z76" s="50" t="e">
        <f t="shared" si="38"/>
        <v>#DIV/0!</v>
      </c>
      <c r="AA76" s="50" t="e">
        <f t="shared" si="38"/>
        <v>#DIV/0!</v>
      </c>
      <c r="AB76" s="50" t="e">
        <f t="shared" si="38"/>
        <v>#DIV/0!</v>
      </c>
      <c r="AC76" s="50" t="e">
        <f t="shared" si="38"/>
        <v>#DIV/0!</v>
      </c>
      <c r="AD76" s="102" t="e">
        <f t="shared" si="38"/>
        <v>#DIV/0!</v>
      </c>
      <c r="AE76" s="47">
        <f t="shared" si="38"/>
        <v>17.52293435228658</v>
      </c>
    </row>
    <row r="77" spans="2:34" x14ac:dyDescent="0.25">
      <c r="B77" s="2"/>
      <c r="C77" s="35"/>
      <c r="D77" s="52"/>
      <c r="E77" s="52"/>
      <c r="F77" s="52"/>
      <c r="G77" s="52"/>
      <c r="H77" s="52"/>
      <c r="I77" s="35"/>
      <c r="J77" s="35"/>
      <c r="K77" s="35"/>
      <c r="L77" s="35"/>
      <c r="M77" s="35"/>
      <c r="N77" s="35"/>
      <c r="O77" s="35"/>
      <c r="Q77" s="35"/>
      <c r="R77" s="18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>
        <f>+AE76/0.87</f>
        <v>20.141303853202967</v>
      </c>
    </row>
    <row r="78" spans="2:34" x14ac:dyDescent="0.25">
      <c r="B78" s="2"/>
      <c r="C78" s="35"/>
      <c r="D78" s="52"/>
      <c r="E78" s="52"/>
      <c r="F78" s="52"/>
      <c r="G78" s="52"/>
      <c r="H78" s="52"/>
      <c r="I78" s="35"/>
      <c r="J78" s="35"/>
      <c r="K78" s="35"/>
      <c r="L78" s="35"/>
      <c r="M78" s="35"/>
      <c r="N78" s="35"/>
      <c r="O78" s="35"/>
      <c r="Q78" s="35"/>
      <c r="R78" s="18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34" x14ac:dyDescent="0.25"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</row>
    <row r="80" spans="2:34" x14ac:dyDescent="0.25">
      <c r="B80" s="8" t="s">
        <v>36</v>
      </c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6"/>
      <c r="R80" s="8" t="s">
        <v>36</v>
      </c>
      <c r="S80" s="64">
        <f>+C80</f>
        <v>0</v>
      </c>
      <c r="T80" s="64">
        <f t="shared" ref="T80:AE81" si="40">+D80</f>
        <v>0</v>
      </c>
      <c r="U80" s="64">
        <f t="shared" si="40"/>
        <v>0</v>
      </c>
      <c r="V80" s="64">
        <f t="shared" si="40"/>
        <v>0</v>
      </c>
      <c r="W80" s="64">
        <f t="shared" si="40"/>
        <v>0</v>
      </c>
      <c r="X80" s="64">
        <f t="shared" si="40"/>
        <v>0</v>
      </c>
      <c r="Y80" s="64">
        <f t="shared" si="40"/>
        <v>0</v>
      </c>
      <c r="Z80" s="64">
        <f t="shared" si="40"/>
        <v>0</v>
      </c>
      <c r="AA80" s="64">
        <f t="shared" si="40"/>
        <v>0</v>
      </c>
      <c r="AB80" s="64">
        <f t="shared" si="40"/>
        <v>0</v>
      </c>
      <c r="AC80" s="64">
        <f t="shared" si="40"/>
        <v>0</v>
      </c>
      <c r="AD80" s="64">
        <f t="shared" si="40"/>
        <v>0</v>
      </c>
      <c r="AE80" s="64">
        <f t="shared" si="40"/>
        <v>0</v>
      </c>
      <c r="AF80" s="10"/>
      <c r="AG80" s="10"/>
      <c r="AH80" s="10"/>
    </row>
    <row r="81" spans="2:34" x14ac:dyDescent="0.25">
      <c r="B81" s="8" t="s">
        <v>37</v>
      </c>
      <c r="C81" s="64">
        <v>6.96</v>
      </c>
      <c r="D81" s="64">
        <v>6.96</v>
      </c>
      <c r="E81" s="64">
        <v>6.96</v>
      </c>
      <c r="F81" s="64">
        <v>6.96</v>
      </c>
      <c r="G81" s="64">
        <v>6.96</v>
      </c>
      <c r="H81" s="64">
        <v>6.96</v>
      </c>
      <c r="I81" s="64">
        <v>6.96</v>
      </c>
      <c r="J81" s="64">
        <v>6.96</v>
      </c>
      <c r="K81" s="64">
        <v>6.96</v>
      </c>
      <c r="L81" s="64">
        <v>6.96</v>
      </c>
      <c r="M81" s="64">
        <v>6.96</v>
      </c>
      <c r="N81" s="64">
        <v>6.96</v>
      </c>
      <c r="O81" s="66"/>
      <c r="R81" s="8" t="s">
        <v>37</v>
      </c>
      <c r="S81" s="64">
        <f>+C81</f>
        <v>6.96</v>
      </c>
      <c r="T81" s="64">
        <f t="shared" si="40"/>
        <v>6.96</v>
      </c>
      <c r="U81" s="64">
        <f t="shared" si="40"/>
        <v>6.96</v>
      </c>
      <c r="V81" s="64">
        <f t="shared" si="40"/>
        <v>6.96</v>
      </c>
      <c r="W81" s="64">
        <f t="shared" si="40"/>
        <v>6.96</v>
      </c>
      <c r="X81" s="64">
        <f t="shared" si="40"/>
        <v>6.96</v>
      </c>
      <c r="Y81" s="64">
        <f t="shared" si="40"/>
        <v>6.96</v>
      </c>
      <c r="Z81" s="64">
        <f t="shared" si="40"/>
        <v>6.96</v>
      </c>
      <c r="AA81" s="64">
        <f t="shared" si="40"/>
        <v>6.96</v>
      </c>
      <c r="AB81" s="64">
        <f t="shared" si="40"/>
        <v>6.96</v>
      </c>
      <c r="AC81" s="64">
        <f t="shared" si="40"/>
        <v>6.96</v>
      </c>
      <c r="AD81" s="64">
        <f t="shared" si="40"/>
        <v>6.96</v>
      </c>
      <c r="AE81" s="64">
        <f t="shared" si="40"/>
        <v>0</v>
      </c>
      <c r="AF81" s="10"/>
      <c r="AG81" s="10"/>
      <c r="AH81" s="10"/>
    </row>
    <row r="82" spans="2:34" x14ac:dyDescent="0.25">
      <c r="B82" s="1" t="s">
        <v>38</v>
      </c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</row>
    <row r="83" spans="2:34" x14ac:dyDescent="0.25">
      <c r="B83" s="1" t="s">
        <v>39</v>
      </c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</row>
    <row r="84" spans="2:34" x14ac:dyDescent="0.25"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</sheetData>
  <mergeCells count="4">
    <mergeCell ref="B4:D4"/>
    <mergeCell ref="B2:D2"/>
    <mergeCell ref="B3:D3"/>
    <mergeCell ref="R3:T3"/>
  </mergeCells>
  <conditionalFormatting sqref="I18:I21 I30:I33 J17:N21 J29:N33 I41:N45 I53:N57 I65:N69 I77:N1048576 I1:N9 C41:J42">
    <cfRule type="containsText" dxfId="324" priority="35" stopIfTrue="1" operator="containsText" text="*">
      <formula>NOT(ISERROR(SEARCH("*",C1)))</formula>
    </cfRule>
  </conditionalFormatting>
  <conditionalFormatting sqref="Y1:AD1048576">
    <cfRule type="containsText" dxfId="323" priority="33" stopIfTrue="1" operator="containsText" text="*">
      <formula>NOT(ISERROR(SEARCH("*",Y1)))</formula>
    </cfRule>
    <cfRule type="containsText" priority="34" stopIfTrue="1" operator="containsText" text="*">
      <formula>NOT(ISERROR(SEARCH("*",Y1)))</formula>
    </cfRule>
  </conditionalFormatting>
  <conditionalFormatting sqref="I29">
    <cfRule type="containsText" dxfId="322" priority="32" stopIfTrue="1" operator="containsText" text="*">
      <formula>NOT(ISERROR(SEARCH("*",I29)))</formula>
    </cfRule>
  </conditionalFormatting>
  <conditionalFormatting sqref="C5:G5 I5:N5 C6:E6 G6:N6 C77:N1048576 C64:E64 C76:E76 C65:N75 C1:N4 C7:N63">
    <cfRule type="containsText" dxfId="321" priority="29" operator="containsText" text="*">
      <formula>NOT(ISERROR(SEARCH("*",C1)))</formula>
    </cfRule>
    <cfRule type="containsText" dxfId="320" priority="30" operator="containsText" text="*">
      <formula>NOT(ISERROR(SEARCH("*",C1)))</formula>
    </cfRule>
    <cfRule type="containsText" priority="31" operator="containsText" text="*">
      <formula>NOT(ISERROR(SEARCH("*",C1)))</formula>
    </cfRule>
  </conditionalFormatting>
  <conditionalFormatting sqref="V8:AD8 V20:AD20 V32:AD32 V44:AD44 V56:AD56 V68:AD68 S9:AD19 S21:AD31 S33:AD43 S45:AD55 S57:AD67 S69:AD1048576 S1:AD2 S4:AD7 U3:AD3">
    <cfRule type="containsText" dxfId="319" priority="28" operator="containsText" text="*">
      <formula>NOT(ISERROR(SEARCH("*",S1)))</formula>
    </cfRule>
  </conditionalFormatting>
  <conditionalFormatting sqref="S8:U8">
    <cfRule type="containsText" dxfId="318" priority="25" operator="containsText" text="*">
      <formula>NOT(ISERROR(SEARCH("*",S8)))</formula>
    </cfRule>
    <cfRule type="containsText" dxfId="317" priority="26" operator="containsText" text="*">
      <formula>NOT(ISERROR(SEARCH("*",S8)))</formula>
    </cfRule>
    <cfRule type="containsText" priority="27" operator="containsText" text="*">
      <formula>NOT(ISERROR(SEARCH("*",S8)))</formula>
    </cfRule>
  </conditionalFormatting>
  <conditionalFormatting sqref="S20:U20">
    <cfRule type="containsText" dxfId="316" priority="22" operator="containsText" text="*">
      <formula>NOT(ISERROR(SEARCH("*",S20)))</formula>
    </cfRule>
    <cfRule type="containsText" dxfId="315" priority="23" operator="containsText" text="*">
      <formula>NOT(ISERROR(SEARCH("*",S20)))</formula>
    </cfRule>
    <cfRule type="containsText" priority="24" operator="containsText" text="*">
      <formula>NOT(ISERROR(SEARCH("*",S20)))</formula>
    </cfRule>
  </conditionalFormatting>
  <conditionalFormatting sqref="S32:U32">
    <cfRule type="containsText" dxfId="314" priority="19" operator="containsText" text="*">
      <formula>NOT(ISERROR(SEARCH("*",S32)))</formula>
    </cfRule>
    <cfRule type="containsText" dxfId="313" priority="20" operator="containsText" text="*">
      <formula>NOT(ISERROR(SEARCH("*",S32)))</formula>
    </cfRule>
    <cfRule type="containsText" priority="21" operator="containsText" text="*">
      <formula>NOT(ISERROR(SEARCH("*",S32)))</formula>
    </cfRule>
  </conditionalFormatting>
  <conditionalFormatting sqref="S44:U44">
    <cfRule type="containsText" dxfId="312" priority="16" operator="containsText" text="*">
      <formula>NOT(ISERROR(SEARCH("*",S44)))</formula>
    </cfRule>
    <cfRule type="containsText" dxfId="311" priority="17" operator="containsText" text="*">
      <formula>NOT(ISERROR(SEARCH("*",S44)))</formula>
    </cfRule>
    <cfRule type="containsText" priority="18" operator="containsText" text="*">
      <formula>NOT(ISERROR(SEARCH("*",S44)))</formula>
    </cfRule>
  </conditionalFormatting>
  <conditionalFormatting sqref="S56:U56">
    <cfRule type="containsText" dxfId="310" priority="13" operator="containsText" text="*">
      <formula>NOT(ISERROR(SEARCH("*",S56)))</formula>
    </cfRule>
    <cfRule type="containsText" dxfId="309" priority="14" operator="containsText" text="*">
      <formula>NOT(ISERROR(SEARCH("*",S56)))</formula>
    </cfRule>
    <cfRule type="containsText" priority="15" operator="containsText" text="*">
      <formula>NOT(ISERROR(SEARCH("*",S56)))</formula>
    </cfRule>
  </conditionalFormatting>
  <conditionalFormatting sqref="S68:U68">
    <cfRule type="containsText" dxfId="308" priority="10" operator="containsText" text="*">
      <formula>NOT(ISERROR(SEARCH("*",S68)))</formula>
    </cfRule>
    <cfRule type="containsText" dxfId="307" priority="11" operator="containsText" text="*">
      <formula>NOT(ISERROR(SEARCH("*",S68)))</formula>
    </cfRule>
    <cfRule type="containsText" priority="12" operator="containsText" text="*">
      <formula>NOT(ISERROR(SEARCH("*",S68)))</formula>
    </cfRule>
  </conditionalFormatting>
  <conditionalFormatting sqref="F64:N64">
    <cfRule type="containsText" dxfId="306" priority="7" operator="containsText" text="*">
      <formula>NOT(ISERROR(SEARCH("*",F64)))</formula>
    </cfRule>
    <cfRule type="containsText" dxfId="305" priority="8" operator="containsText" text="*">
      <formula>NOT(ISERROR(SEARCH("*",F64)))</formula>
    </cfRule>
    <cfRule type="containsText" priority="9" operator="containsText" text="*">
      <formula>NOT(ISERROR(SEARCH("*",F64)))</formula>
    </cfRule>
  </conditionalFormatting>
  <conditionalFormatting sqref="F76:N76">
    <cfRule type="containsText" dxfId="304" priority="4" operator="containsText" text="*">
      <formula>NOT(ISERROR(SEARCH("*",F76)))</formula>
    </cfRule>
    <cfRule type="containsText" dxfId="303" priority="5" operator="containsText" text="*">
      <formula>NOT(ISERROR(SEARCH("*",F76)))</formula>
    </cfRule>
    <cfRule type="containsText" priority="6" operator="containsText" text="*">
      <formula>NOT(ISERROR(SEARCH("*",F76)))</formula>
    </cfRule>
  </conditionalFormatting>
  <conditionalFormatting sqref="S3:T3">
    <cfRule type="containsText" dxfId="302" priority="1" operator="containsText" text="*">
      <formula>NOT(ISERROR(SEARCH("*",S3)))</formula>
    </cfRule>
    <cfRule type="containsText" dxfId="301" priority="2" operator="containsText" text="*">
      <formula>NOT(ISERROR(SEARCH("*",S3)))</formula>
    </cfRule>
    <cfRule type="containsText" priority="3" operator="containsText" text="*">
      <formula>NOT(ISERROR(SEARCH("*",S3)))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E84"/>
  <sheetViews>
    <sheetView showGridLines="0" topLeftCell="A8" zoomScale="70" zoomScaleNormal="70" workbookViewId="0">
      <selection activeCell="H37" sqref="H37"/>
    </sheetView>
  </sheetViews>
  <sheetFormatPr baseColWidth="10" defaultRowHeight="15.75" x14ac:dyDescent="0.25"/>
  <cols>
    <col min="1" max="1" width="3.42578125" style="95" customWidth="1"/>
    <col min="2" max="2" width="24.140625" style="95" customWidth="1"/>
    <col min="3" max="10" width="12.42578125" style="95" bestFit="1" customWidth="1"/>
    <col min="11" max="11" width="14.5703125" style="95" bestFit="1" customWidth="1"/>
    <col min="12" max="12" width="12.42578125" style="95" bestFit="1" customWidth="1"/>
    <col min="13" max="13" width="14.42578125" style="95" bestFit="1" customWidth="1"/>
    <col min="14" max="14" width="13" style="95" bestFit="1" customWidth="1"/>
    <col min="15" max="15" width="13.5703125" style="95" bestFit="1" customWidth="1"/>
    <col min="16" max="16" width="5.140625" style="95" customWidth="1"/>
    <col min="17" max="17" width="5.5703125" style="95" customWidth="1"/>
    <col min="18" max="18" width="23.28515625" style="95" customWidth="1"/>
    <col min="19" max="26" width="12.42578125" style="95" bestFit="1" customWidth="1"/>
    <col min="27" max="27" width="14.5703125" style="95" bestFit="1" customWidth="1"/>
    <col min="28" max="28" width="12.42578125" style="95" bestFit="1" customWidth="1"/>
    <col min="29" max="29" width="14.42578125" style="95" bestFit="1" customWidth="1"/>
    <col min="30" max="30" width="13" style="95" bestFit="1" customWidth="1"/>
    <col min="31" max="31" width="13.5703125" style="95" customWidth="1"/>
    <col min="32" max="36" width="9.7109375" style="95" customWidth="1"/>
    <col min="37" max="37" width="12.85546875" style="95" customWidth="1"/>
    <col min="38" max="38" width="10.42578125" style="95" customWidth="1"/>
    <col min="39" max="39" width="13" style="95" customWidth="1"/>
    <col min="40" max="40" width="12.140625" style="95" customWidth="1"/>
    <col min="41" max="41" width="10.85546875" style="95" customWidth="1"/>
    <col min="42" max="257" width="11.42578125" style="95"/>
    <col min="258" max="258" width="19.85546875" style="95" customWidth="1"/>
    <col min="259" max="270" width="11.7109375" style="95" customWidth="1"/>
    <col min="271" max="271" width="13.140625" style="95" bestFit="1" customWidth="1"/>
    <col min="272" max="272" width="5.140625" style="95" customWidth="1"/>
    <col min="273" max="273" width="5.5703125" style="95" customWidth="1"/>
    <col min="274" max="274" width="18.42578125" style="95" customWidth="1"/>
    <col min="275" max="286" width="11.7109375" style="95" customWidth="1"/>
    <col min="287" max="287" width="13.5703125" style="95" customWidth="1"/>
    <col min="288" max="292" width="9.7109375" style="95" customWidth="1"/>
    <col min="293" max="293" width="12.85546875" style="95" customWidth="1"/>
    <col min="294" max="294" width="10.42578125" style="95" customWidth="1"/>
    <col min="295" max="295" width="13" style="95" customWidth="1"/>
    <col min="296" max="296" width="12.140625" style="95" customWidth="1"/>
    <col min="297" max="297" width="10.85546875" style="95" customWidth="1"/>
    <col min="298" max="513" width="11.42578125" style="95"/>
    <col min="514" max="514" width="19.85546875" style="95" customWidth="1"/>
    <col min="515" max="526" width="11.7109375" style="95" customWidth="1"/>
    <col min="527" max="527" width="13.140625" style="95" bestFit="1" customWidth="1"/>
    <col min="528" max="528" width="5.140625" style="95" customWidth="1"/>
    <col min="529" max="529" width="5.5703125" style="95" customWidth="1"/>
    <col min="530" max="530" width="18.42578125" style="95" customWidth="1"/>
    <col min="531" max="542" width="11.7109375" style="95" customWidth="1"/>
    <col min="543" max="543" width="13.5703125" style="95" customWidth="1"/>
    <col min="544" max="548" width="9.7109375" style="95" customWidth="1"/>
    <col min="549" max="549" width="12.85546875" style="95" customWidth="1"/>
    <col min="550" max="550" width="10.42578125" style="95" customWidth="1"/>
    <col min="551" max="551" width="13" style="95" customWidth="1"/>
    <col min="552" max="552" width="12.140625" style="95" customWidth="1"/>
    <col min="553" max="553" width="10.85546875" style="95" customWidth="1"/>
    <col min="554" max="769" width="11.42578125" style="95"/>
    <col min="770" max="770" width="19.85546875" style="95" customWidth="1"/>
    <col min="771" max="782" width="11.7109375" style="95" customWidth="1"/>
    <col min="783" max="783" width="13.140625" style="95" bestFit="1" customWidth="1"/>
    <col min="784" max="784" width="5.140625" style="95" customWidth="1"/>
    <col min="785" max="785" width="5.5703125" style="95" customWidth="1"/>
    <col min="786" max="786" width="18.42578125" style="95" customWidth="1"/>
    <col min="787" max="798" width="11.7109375" style="95" customWidth="1"/>
    <col min="799" max="799" width="13.5703125" style="95" customWidth="1"/>
    <col min="800" max="804" width="9.7109375" style="95" customWidth="1"/>
    <col min="805" max="805" width="12.85546875" style="95" customWidth="1"/>
    <col min="806" max="806" width="10.42578125" style="95" customWidth="1"/>
    <col min="807" max="807" width="13" style="95" customWidth="1"/>
    <col min="808" max="808" width="12.140625" style="95" customWidth="1"/>
    <col min="809" max="809" width="10.85546875" style="95" customWidth="1"/>
    <col min="810" max="1025" width="11.42578125" style="95"/>
    <col min="1026" max="1026" width="19.85546875" style="95" customWidth="1"/>
    <col min="1027" max="1038" width="11.7109375" style="95" customWidth="1"/>
    <col min="1039" max="1039" width="13.140625" style="95" bestFit="1" customWidth="1"/>
    <col min="1040" max="1040" width="5.140625" style="95" customWidth="1"/>
    <col min="1041" max="1041" width="5.5703125" style="95" customWidth="1"/>
    <col min="1042" max="1042" width="18.42578125" style="95" customWidth="1"/>
    <col min="1043" max="1054" width="11.7109375" style="95" customWidth="1"/>
    <col min="1055" max="1055" width="13.5703125" style="95" customWidth="1"/>
    <col min="1056" max="1060" width="9.7109375" style="95" customWidth="1"/>
    <col min="1061" max="1061" width="12.85546875" style="95" customWidth="1"/>
    <col min="1062" max="1062" width="10.42578125" style="95" customWidth="1"/>
    <col min="1063" max="1063" width="13" style="95" customWidth="1"/>
    <col min="1064" max="1064" width="12.140625" style="95" customWidth="1"/>
    <col min="1065" max="1065" width="10.85546875" style="95" customWidth="1"/>
    <col min="1066" max="1281" width="11.42578125" style="95"/>
    <col min="1282" max="1282" width="19.85546875" style="95" customWidth="1"/>
    <col min="1283" max="1294" width="11.7109375" style="95" customWidth="1"/>
    <col min="1295" max="1295" width="13.140625" style="95" bestFit="1" customWidth="1"/>
    <col min="1296" max="1296" width="5.140625" style="95" customWidth="1"/>
    <col min="1297" max="1297" width="5.5703125" style="95" customWidth="1"/>
    <col min="1298" max="1298" width="18.42578125" style="95" customWidth="1"/>
    <col min="1299" max="1310" width="11.7109375" style="95" customWidth="1"/>
    <col min="1311" max="1311" width="13.5703125" style="95" customWidth="1"/>
    <col min="1312" max="1316" width="9.7109375" style="95" customWidth="1"/>
    <col min="1317" max="1317" width="12.85546875" style="95" customWidth="1"/>
    <col min="1318" max="1318" width="10.42578125" style="95" customWidth="1"/>
    <col min="1319" max="1319" width="13" style="95" customWidth="1"/>
    <col min="1320" max="1320" width="12.140625" style="95" customWidth="1"/>
    <col min="1321" max="1321" width="10.85546875" style="95" customWidth="1"/>
    <col min="1322" max="1537" width="11.42578125" style="95"/>
    <col min="1538" max="1538" width="19.85546875" style="95" customWidth="1"/>
    <col min="1539" max="1550" width="11.7109375" style="95" customWidth="1"/>
    <col min="1551" max="1551" width="13.140625" style="95" bestFit="1" customWidth="1"/>
    <col min="1552" max="1552" width="5.140625" style="95" customWidth="1"/>
    <col min="1553" max="1553" width="5.5703125" style="95" customWidth="1"/>
    <col min="1554" max="1554" width="18.42578125" style="95" customWidth="1"/>
    <col min="1555" max="1566" width="11.7109375" style="95" customWidth="1"/>
    <col min="1567" max="1567" width="13.5703125" style="95" customWidth="1"/>
    <col min="1568" max="1572" width="9.7109375" style="95" customWidth="1"/>
    <col min="1573" max="1573" width="12.85546875" style="95" customWidth="1"/>
    <col min="1574" max="1574" width="10.42578125" style="95" customWidth="1"/>
    <col min="1575" max="1575" width="13" style="95" customWidth="1"/>
    <col min="1576" max="1576" width="12.140625" style="95" customWidth="1"/>
    <col min="1577" max="1577" width="10.85546875" style="95" customWidth="1"/>
    <col min="1578" max="1793" width="11.42578125" style="95"/>
    <col min="1794" max="1794" width="19.85546875" style="95" customWidth="1"/>
    <col min="1795" max="1806" width="11.7109375" style="95" customWidth="1"/>
    <col min="1807" max="1807" width="13.140625" style="95" bestFit="1" customWidth="1"/>
    <col min="1808" max="1808" width="5.140625" style="95" customWidth="1"/>
    <col min="1809" max="1809" width="5.5703125" style="95" customWidth="1"/>
    <col min="1810" max="1810" width="18.42578125" style="95" customWidth="1"/>
    <col min="1811" max="1822" width="11.7109375" style="95" customWidth="1"/>
    <col min="1823" max="1823" width="13.5703125" style="95" customWidth="1"/>
    <col min="1824" max="1828" width="9.7109375" style="95" customWidth="1"/>
    <col min="1829" max="1829" width="12.85546875" style="95" customWidth="1"/>
    <col min="1830" max="1830" width="10.42578125" style="95" customWidth="1"/>
    <col min="1831" max="1831" width="13" style="95" customWidth="1"/>
    <col min="1832" max="1832" width="12.140625" style="95" customWidth="1"/>
    <col min="1833" max="1833" width="10.85546875" style="95" customWidth="1"/>
    <col min="1834" max="2049" width="11.42578125" style="95"/>
    <col min="2050" max="2050" width="19.85546875" style="95" customWidth="1"/>
    <col min="2051" max="2062" width="11.7109375" style="95" customWidth="1"/>
    <col min="2063" max="2063" width="13.140625" style="95" bestFit="1" customWidth="1"/>
    <col min="2064" max="2064" width="5.140625" style="95" customWidth="1"/>
    <col min="2065" max="2065" width="5.5703125" style="95" customWidth="1"/>
    <col min="2066" max="2066" width="18.42578125" style="95" customWidth="1"/>
    <col min="2067" max="2078" width="11.7109375" style="95" customWidth="1"/>
    <col min="2079" max="2079" width="13.5703125" style="95" customWidth="1"/>
    <col min="2080" max="2084" width="9.7109375" style="95" customWidth="1"/>
    <col min="2085" max="2085" width="12.85546875" style="95" customWidth="1"/>
    <col min="2086" max="2086" width="10.42578125" style="95" customWidth="1"/>
    <col min="2087" max="2087" width="13" style="95" customWidth="1"/>
    <col min="2088" max="2088" width="12.140625" style="95" customWidth="1"/>
    <col min="2089" max="2089" width="10.85546875" style="95" customWidth="1"/>
    <col min="2090" max="2305" width="11.42578125" style="95"/>
    <col min="2306" max="2306" width="19.85546875" style="95" customWidth="1"/>
    <col min="2307" max="2318" width="11.7109375" style="95" customWidth="1"/>
    <col min="2319" max="2319" width="13.140625" style="95" bestFit="1" customWidth="1"/>
    <col min="2320" max="2320" width="5.140625" style="95" customWidth="1"/>
    <col min="2321" max="2321" width="5.5703125" style="95" customWidth="1"/>
    <col min="2322" max="2322" width="18.42578125" style="95" customWidth="1"/>
    <col min="2323" max="2334" width="11.7109375" style="95" customWidth="1"/>
    <col min="2335" max="2335" width="13.5703125" style="95" customWidth="1"/>
    <col min="2336" max="2340" width="9.7109375" style="95" customWidth="1"/>
    <col min="2341" max="2341" width="12.85546875" style="95" customWidth="1"/>
    <col min="2342" max="2342" width="10.42578125" style="95" customWidth="1"/>
    <col min="2343" max="2343" width="13" style="95" customWidth="1"/>
    <col min="2344" max="2344" width="12.140625" style="95" customWidth="1"/>
    <col min="2345" max="2345" width="10.85546875" style="95" customWidth="1"/>
    <col min="2346" max="2561" width="11.42578125" style="95"/>
    <col min="2562" max="2562" width="19.85546875" style="95" customWidth="1"/>
    <col min="2563" max="2574" width="11.7109375" style="95" customWidth="1"/>
    <col min="2575" max="2575" width="13.140625" style="95" bestFit="1" customWidth="1"/>
    <col min="2576" max="2576" width="5.140625" style="95" customWidth="1"/>
    <col min="2577" max="2577" width="5.5703125" style="95" customWidth="1"/>
    <col min="2578" max="2578" width="18.42578125" style="95" customWidth="1"/>
    <col min="2579" max="2590" width="11.7109375" style="95" customWidth="1"/>
    <col min="2591" max="2591" width="13.5703125" style="95" customWidth="1"/>
    <col min="2592" max="2596" width="9.7109375" style="95" customWidth="1"/>
    <col min="2597" max="2597" width="12.85546875" style="95" customWidth="1"/>
    <col min="2598" max="2598" width="10.42578125" style="95" customWidth="1"/>
    <col min="2599" max="2599" width="13" style="95" customWidth="1"/>
    <col min="2600" max="2600" width="12.140625" style="95" customWidth="1"/>
    <col min="2601" max="2601" width="10.85546875" style="95" customWidth="1"/>
    <col min="2602" max="2817" width="11.42578125" style="95"/>
    <col min="2818" max="2818" width="19.85546875" style="95" customWidth="1"/>
    <col min="2819" max="2830" width="11.7109375" style="95" customWidth="1"/>
    <col min="2831" max="2831" width="13.140625" style="95" bestFit="1" customWidth="1"/>
    <col min="2832" max="2832" width="5.140625" style="95" customWidth="1"/>
    <col min="2833" max="2833" width="5.5703125" style="95" customWidth="1"/>
    <col min="2834" max="2834" width="18.42578125" style="95" customWidth="1"/>
    <col min="2835" max="2846" width="11.7109375" style="95" customWidth="1"/>
    <col min="2847" max="2847" width="13.5703125" style="95" customWidth="1"/>
    <col min="2848" max="2852" width="9.7109375" style="95" customWidth="1"/>
    <col min="2853" max="2853" width="12.85546875" style="95" customWidth="1"/>
    <col min="2854" max="2854" width="10.42578125" style="95" customWidth="1"/>
    <col min="2855" max="2855" width="13" style="95" customWidth="1"/>
    <col min="2856" max="2856" width="12.140625" style="95" customWidth="1"/>
    <col min="2857" max="2857" width="10.85546875" style="95" customWidth="1"/>
    <col min="2858" max="3073" width="11.42578125" style="95"/>
    <col min="3074" max="3074" width="19.85546875" style="95" customWidth="1"/>
    <col min="3075" max="3086" width="11.7109375" style="95" customWidth="1"/>
    <col min="3087" max="3087" width="13.140625" style="95" bestFit="1" customWidth="1"/>
    <col min="3088" max="3088" width="5.140625" style="95" customWidth="1"/>
    <col min="3089" max="3089" width="5.5703125" style="95" customWidth="1"/>
    <col min="3090" max="3090" width="18.42578125" style="95" customWidth="1"/>
    <col min="3091" max="3102" width="11.7109375" style="95" customWidth="1"/>
    <col min="3103" max="3103" width="13.5703125" style="95" customWidth="1"/>
    <col min="3104" max="3108" width="9.7109375" style="95" customWidth="1"/>
    <col min="3109" max="3109" width="12.85546875" style="95" customWidth="1"/>
    <col min="3110" max="3110" width="10.42578125" style="95" customWidth="1"/>
    <col min="3111" max="3111" width="13" style="95" customWidth="1"/>
    <col min="3112" max="3112" width="12.140625" style="95" customWidth="1"/>
    <col min="3113" max="3113" width="10.85546875" style="95" customWidth="1"/>
    <col min="3114" max="3329" width="11.42578125" style="95"/>
    <col min="3330" max="3330" width="19.85546875" style="95" customWidth="1"/>
    <col min="3331" max="3342" width="11.7109375" style="95" customWidth="1"/>
    <col min="3343" max="3343" width="13.140625" style="95" bestFit="1" customWidth="1"/>
    <col min="3344" max="3344" width="5.140625" style="95" customWidth="1"/>
    <col min="3345" max="3345" width="5.5703125" style="95" customWidth="1"/>
    <col min="3346" max="3346" width="18.42578125" style="95" customWidth="1"/>
    <col min="3347" max="3358" width="11.7109375" style="95" customWidth="1"/>
    <col min="3359" max="3359" width="13.5703125" style="95" customWidth="1"/>
    <col min="3360" max="3364" width="9.7109375" style="95" customWidth="1"/>
    <col min="3365" max="3365" width="12.85546875" style="95" customWidth="1"/>
    <col min="3366" max="3366" width="10.42578125" style="95" customWidth="1"/>
    <col min="3367" max="3367" width="13" style="95" customWidth="1"/>
    <col min="3368" max="3368" width="12.140625" style="95" customWidth="1"/>
    <col min="3369" max="3369" width="10.85546875" style="95" customWidth="1"/>
    <col min="3370" max="3585" width="11.42578125" style="95"/>
    <col min="3586" max="3586" width="19.85546875" style="95" customWidth="1"/>
    <col min="3587" max="3598" width="11.7109375" style="95" customWidth="1"/>
    <col min="3599" max="3599" width="13.140625" style="95" bestFit="1" customWidth="1"/>
    <col min="3600" max="3600" width="5.140625" style="95" customWidth="1"/>
    <col min="3601" max="3601" width="5.5703125" style="95" customWidth="1"/>
    <col min="3602" max="3602" width="18.42578125" style="95" customWidth="1"/>
    <col min="3603" max="3614" width="11.7109375" style="95" customWidth="1"/>
    <col min="3615" max="3615" width="13.5703125" style="95" customWidth="1"/>
    <col min="3616" max="3620" width="9.7109375" style="95" customWidth="1"/>
    <col min="3621" max="3621" width="12.85546875" style="95" customWidth="1"/>
    <col min="3622" max="3622" width="10.42578125" style="95" customWidth="1"/>
    <col min="3623" max="3623" width="13" style="95" customWidth="1"/>
    <col min="3624" max="3624" width="12.140625" style="95" customWidth="1"/>
    <col min="3625" max="3625" width="10.85546875" style="95" customWidth="1"/>
    <col min="3626" max="3841" width="11.42578125" style="95"/>
    <col min="3842" max="3842" width="19.85546875" style="95" customWidth="1"/>
    <col min="3843" max="3854" width="11.7109375" style="95" customWidth="1"/>
    <col min="3855" max="3855" width="13.140625" style="95" bestFit="1" customWidth="1"/>
    <col min="3856" max="3856" width="5.140625" style="95" customWidth="1"/>
    <col min="3857" max="3857" width="5.5703125" style="95" customWidth="1"/>
    <col min="3858" max="3858" width="18.42578125" style="95" customWidth="1"/>
    <col min="3859" max="3870" width="11.7109375" style="95" customWidth="1"/>
    <col min="3871" max="3871" width="13.5703125" style="95" customWidth="1"/>
    <col min="3872" max="3876" width="9.7109375" style="95" customWidth="1"/>
    <col min="3877" max="3877" width="12.85546875" style="95" customWidth="1"/>
    <col min="3878" max="3878" width="10.42578125" style="95" customWidth="1"/>
    <col min="3879" max="3879" width="13" style="95" customWidth="1"/>
    <col min="3880" max="3880" width="12.140625" style="95" customWidth="1"/>
    <col min="3881" max="3881" width="10.85546875" style="95" customWidth="1"/>
    <col min="3882" max="4097" width="11.42578125" style="95"/>
    <col min="4098" max="4098" width="19.85546875" style="95" customWidth="1"/>
    <col min="4099" max="4110" width="11.7109375" style="95" customWidth="1"/>
    <col min="4111" max="4111" width="13.140625" style="95" bestFit="1" customWidth="1"/>
    <col min="4112" max="4112" width="5.140625" style="95" customWidth="1"/>
    <col min="4113" max="4113" width="5.5703125" style="95" customWidth="1"/>
    <col min="4114" max="4114" width="18.42578125" style="95" customWidth="1"/>
    <col min="4115" max="4126" width="11.7109375" style="95" customWidth="1"/>
    <col min="4127" max="4127" width="13.5703125" style="95" customWidth="1"/>
    <col min="4128" max="4132" width="9.7109375" style="95" customWidth="1"/>
    <col min="4133" max="4133" width="12.85546875" style="95" customWidth="1"/>
    <col min="4134" max="4134" width="10.42578125" style="95" customWidth="1"/>
    <col min="4135" max="4135" width="13" style="95" customWidth="1"/>
    <col min="4136" max="4136" width="12.140625" style="95" customWidth="1"/>
    <col min="4137" max="4137" width="10.85546875" style="95" customWidth="1"/>
    <col min="4138" max="4353" width="11.42578125" style="95"/>
    <col min="4354" max="4354" width="19.85546875" style="95" customWidth="1"/>
    <col min="4355" max="4366" width="11.7109375" style="95" customWidth="1"/>
    <col min="4367" max="4367" width="13.140625" style="95" bestFit="1" customWidth="1"/>
    <col min="4368" max="4368" width="5.140625" style="95" customWidth="1"/>
    <col min="4369" max="4369" width="5.5703125" style="95" customWidth="1"/>
    <col min="4370" max="4370" width="18.42578125" style="95" customWidth="1"/>
    <col min="4371" max="4382" width="11.7109375" style="95" customWidth="1"/>
    <col min="4383" max="4383" width="13.5703125" style="95" customWidth="1"/>
    <col min="4384" max="4388" width="9.7109375" style="95" customWidth="1"/>
    <col min="4389" max="4389" width="12.85546875" style="95" customWidth="1"/>
    <col min="4390" max="4390" width="10.42578125" style="95" customWidth="1"/>
    <col min="4391" max="4391" width="13" style="95" customWidth="1"/>
    <col min="4392" max="4392" width="12.140625" style="95" customWidth="1"/>
    <col min="4393" max="4393" width="10.85546875" style="95" customWidth="1"/>
    <col min="4394" max="4609" width="11.42578125" style="95"/>
    <col min="4610" max="4610" width="19.85546875" style="95" customWidth="1"/>
    <col min="4611" max="4622" width="11.7109375" style="95" customWidth="1"/>
    <col min="4623" max="4623" width="13.140625" style="95" bestFit="1" customWidth="1"/>
    <col min="4624" max="4624" width="5.140625" style="95" customWidth="1"/>
    <col min="4625" max="4625" width="5.5703125" style="95" customWidth="1"/>
    <col min="4626" max="4626" width="18.42578125" style="95" customWidth="1"/>
    <col min="4627" max="4638" width="11.7109375" style="95" customWidth="1"/>
    <col min="4639" max="4639" width="13.5703125" style="95" customWidth="1"/>
    <col min="4640" max="4644" width="9.7109375" style="95" customWidth="1"/>
    <col min="4645" max="4645" width="12.85546875" style="95" customWidth="1"/>
    <col min="4646" max="4646" width="10.42578125" style="95" customWidth="1"/>
    <col min="4647" max="4647" width="13" style="95" customWidth="1"/>
    <col min="4648" max="4648" width="12.140625" style="95" customWidth="1"/>
    <col min="4649" max="4649" width="10.85546875" style="95" customWidth="1"/>
    <col min="4650" max="4865" width="11.42578125" style="95"/>
    <col min="4866" max="4866" width="19.85546875" style="95" customWidth="1"/>
    <col min="4867" max="4878" width="11.7109375" style="95" customWidth="1"/>
    <col min="4879" max="4879" width="13.140625" style="95" bestFit="1" customWidth="1"/>
    <col min="4880" max="4880" width="5.140625" style="95" customWidth="1"/>
    <col min="4881" max="4881" width="5.5703125" style="95" customWidth="1"/>
    <col min="4882" max="4882" width="18.42578125" style="95" customWidth="1"/>
    <col min="4883" max="4894" width="11.7109375" style="95" customWidth="1"/>
    <col min="4895" max="4895" width="13.5703125" style="95" customWidth="1"/>
    <col min="4896" max="4900" width="9.7109375" style="95" customWidth="1"/>
    <col min="4901" max="4901" width="12.85546875" style="95" customWidth="1"/>
    <col min="4902" max="4902" width="10.42578125" style="95" customWidth="1"/>
    <col min="4903" max="4903" width="13" style="95" customWidth="1"/>
    <col min="4904" max="4904" width="12.140625" style="95" customWidth="1"/>
    <col min="4905" max="4905" width="10.85546875" style="95" customWidth="1"/>
    <col min="4906" max="5121" width="11.42578125" style="95"/>
    <col min="5122" max="5122" width="19.85546875" style="95" customWidth="1"/>
    <col min="5123" max="5134" width="11.7109375" style="95" customWidth="1"/>
    <col min="5135" max="5135" width="13.140625" style="95" bestFit="1" customWidth="1"/>
    <col min="5136" max="5136" width="5.140625" style="95" customWidth="1"/>
    <col min="5137" max="5137" width="5.5703125" style="95" customWidth="1"/>
    <col min="5138" max="5138" width="18.42578125" style="95" customWidth="1"/>
    <col min="5139" max="5150" width="11.7109375" style="95" customWidth="1"/>
    <col min="5151" max="5151" width="13.5703125" style="95" customWidth="1"/>
    <col min="5152" max="5156" width="9.7109375" style="95" customWidth="1"/>
    <col min="5157" max="5157" width="12.85546875" style="95" customWidth="1"/>
    <col min="5158" max="5158" width="10.42578125" style="95" customWidth="1"/>
    <col min="5159" max="5159" width="13" style="95" customWidth="1"/>
    <col min="5160" max="5160" width="12.140625" style="95" customWidth="1"/>
    <col min="5161" max="5161" width="10.85546875" style="95" customWidth="1"/>
    <col min="5162" max="5377" width="11.42578125" style="95"/>
    <col min="5378" max="5378" width="19.85546875" style="95" customWidth="1"/>
    <col min="5379" max="5390" width="11.7109375" style="95" customWidth="1"/>
    <col min="5391" max="5391" width="13.140625" style="95" bestFit="1" customWidth="1"/>
    <col min="5392" max="5392" width="5.140625" style="95" customWidth="1"/>
    <col min="5393" max="5393" width="5.5703125" style="95" customWidth="1"/>
    <col min="5394" max="5394" width="18.42578125" style="95" customWidth="1"/>
    <col min="5395" max="5406" width="11.7109375" style="95" customWidth="1"/>
    <col min="5407" max="5407" width="13.5703125" style="95" customWidth="1"/>
    <col min="5408" max="5412" width="9.7109375" style="95" customWidth="1"/>
    <col min="5413" max="5413" width="12.85546875" style="95" customWidth="1"/>
    <col min="5414" max="5414" width="10.42578125" style="95" customWidth="1"/>
    <col min="5415" max="5415" width="13" style="95" customWidth="1"/>
    <col min="5416" max="5416" width="12.140625" style="95" customWidth="1"/>
    <col min="5417" max="5417" width="10.85546875" style="95" customWidth="1"/>
    <col min="5418" max="5633" width="11.42578125" style="95"/>
    <col min="5634" max="5634" width="19.85546875" style="95" customWidth="1"/>
    <col min="5635" max="5646" width="11.7109375" style="95" customWidth="1"/>
    <col min="5647" max="5647" width="13.140625" style="95" bestFit="1" customWidth="1"/>
    <col min="5648" max="5648" width="5.140625" style="95" customWidth="1"/>
    <col min="5649" max="5649" width="5.5703125" style="95" customWidth="1"/>
    <col min="5650" max="5650" width="18.42578125" style="95" customWidth="1"/>
    <col min="5651" max="5662" width="11.7109375" style="95" customWidth="1"/>
    <col min="5663" max="5663" width="13.5703125" style="95" customWidth="1"/>
    <col min="5664" max="5668" width="9.7109375" style="95" customWidth="1"/>
    <col min="5669" max="5669" width="12.85546875" style="95" customWidth="1"/>
    <col min="5670" max="5670" width="10.42578125" style="95" customWidth="1"/>
    <col min="5671" max="5671" width="13" style="95" customWidth="1"/>
    <col min="5672" max="5672" width="12.140625" style="95" customWidth="1"/>
    <col min="5673" max="5673" width="10.85546875" style="95" customWidth="1"/>
    <col min="5674" max="5889" width="11.42578125" style="95"/>
    <col min="5890" max="5890" width="19.85546875" style="95" customWidth="1"/>
    <col min="5891" max="5902" width="11.7109375" style="95" customWidth="1"/>
    <col min="5903" max="5903" width="13.140625" style="95" bestFit="1" customWidth="1"/>
    <col min="5904" max="5904" width="5.140625" style="95" customWidth="1"/>
    <col min="5905" max="5905" width="5.5703125" style="95" customWidth="1"/>
    <col min="5906" max="5906" width="18.42578125" style="95" customWidth="1"/>
    <col min="5907" max="5918" width="11.7109375" style="95" customWidth="1"/>
    <col min="5919" max="5919" width="13.5703125" style="95" customWidth="1"/>
    <col min="5920" max="5924" width="9.7109375" style="95" customWidth="1"/>
    <col min="5925" max="5925" width="12.85546875" style="95" customWidth="1"/>
    <col min="5926" max="5926" width="10.42578125" style="95" customWidth="1"/>
    <col min="5927" max="5927" width="13" style="95" customWidth="1"/>
    <col min="5928" max="5928" width="12.140625" style="95" customWidth="1"/>
    <col min="5929" max="5929" width="10.85546875" style="95" customWidth="1"/>
    <col min="5930" max="6145" width="11.42578125" style="95"/>
    <col min="6146" max="6146" width="19.85546875" style="95" customWidth="1"/>
    <col min="6147" max="6158" width="11.7109375" style="95" customWidth="1"/>
    <col min="6159" max="6159" width="13.140625" style="95" bestFit="1" customWidth="1"/>
    <col min="6160" max="6160" width="5.140625" style="95" customWidth="1"/>
    <col min="6161" max="6161" width="5.5703125" style="95" customWidth="1"/>
    <col min="6162" max="6162" width="18.42578125" style="95" customWidth="1"/>
    <col min="6163" max="6174" width="11.7109375" style="95" customWidth="1"/>
    <col min="6175" max="6175" width="13.5703125" style="95" customWidth="1"/>
    <col min="6176" max="6180" width="9.7109375" style="95" customWidth="1"/>
    <col min="6181" max="6181" width="12.85546875" style="95" customWidth="1"/>
    <col min="6182" max="6182" width="10.42578125" style="95" customWidth="1"/>
    <col min="6183" max="6183" width="13" style="95" customWidth="1"/>
    <col min="6184" max="6184" width="12.140625" style="95" customWidth="1"/>
    <col min="6185" max="6185" width="10.85546875" style="95" customWidth="1"/>
    <col min="6186" max="6401" width="11.42578125" style="95"/>
    <col min="6402" max="6402" width="19.85546875" style="95" customWidth="1"/>
    <col min="6403" max="6414" width="11.7109375" style="95" customWidth="1"/>
    <col min="6415" max="6415" width="13.140625" style="95" bestFit="1" customWidth="1"/>
    <col min="6416" max="6416" width="5.140625" style="95" customWidth="1"/>
    <col min="6417" max="6417" width="5.5703125" style="95" customWidth="1"/>
    <col min="6418" max="6418" width="18.42578125" style="95" customWidth="1"/>
    <col min="6419" max="6430" width="11.7109375" style="95" customWidth="1"/>
    <col min="6431" max="6431" width="13.5703125" style="95" customWidth="1"/>
    <col min="6432" max="6436" width="9.7109375" style="95" customWidth="1"/>
    <col min="6437" max="6437" width="12.85546875" style="95" customWidth="1"/>
    <col min="6438" max="6438" width="10.42578125" style="95" customWidth="1"/>
    <col min="6439" max="6439" width="13" style="95" customWidth="1"/>
    <col min="6440" max="6440" width="12.140625" style="95" customWidth="1"/>
    <col min="6441" max="6441" width="10.85546875" style="95" customWidth="1"/>
    <col min="6442" max="6657" width="11.42578125" style="95"/>
    <col min="6658" max="6658" width="19.85546875" style="95" customWidth="1"/>
    <col min="6659" max="6670" width="11.7109375" style="95" customWidth="1"/>
    <col min="6671" max="6671" width="13.140625" style="95" bestFit="1" customWidth="1"/>
    <col min="6672" max="6672" width="5.140625" style="95" customWidth="1"/>
    <col min="6673" max="6673" width="5.5703125" style="95" customWidth="1"/>
    <col min="6674" max="6674" width="18.42578125" style="95" customWidth="1"/>
    <col min="6675" max="6686" width="11.7109375" style="95" customWidth="1"/>
    <col min="6687" max="6687" width="13.5703125" style="95" customWidth="1"/>
    <col min="6688" max="6692" width="9.7109375" style="95" customWidth="1"/>
    <col min="6693" max="6693" width="12.85546875" style="95" customWidth="1"/>
    <col min="6694" max="6694" width="10.42578125" style="95" customWidth="1"/>
    <col min="6695" max="6695" width="13" style="95" customWidth="1"/>
    <col min="6696" max="6696" width="12.140625" style="95" customWidth="1"/>
    <col min="6697" max="6697" width="10.85546875" style="95" customWidth="1"/>
    <col min="6698" max="6913" width="11.42578125" style="95"/>
    <col min="6914" max="6914" width="19.85546875" style="95" customWidth="1"/>
    <col min="6915" max="6926" width="11.7109375" style="95" customWidth="1"/>
    <col min="6927" max="6927" width="13.140625" style="95" bestFit="1" customWidth="1"/>
    <col min="6928" max="6928" width="5.140625" style="95" customWidth="1"/>
    <col min="6929" max="6929" width="5.5703125" style="95" customWidth="1"/>
    <col min="6930" max="6930" width="18.42578125" style="95" customWidth="1"/>
    <col min="6931" max="6942" width="11.7109375" style="95" customWidth="1"/>
    <col min="6943" max="6943" width="13.5703125" style="95" customWidth="1"/>
    <col min="6944" max="6948" width="9.7109375" style="95" customWidth="1"/>
    <col min="6949" max="6949" width="12.85546875" style="95" customWidth="1"/>
    <col min="6950" max="6950" width="10.42578125" style="95" customWidth="1"/>
    <col min="6951" max="6951" width="13" style="95" customWidth="1"/>
    <col min="6952" max="6952" width="12.140625" style="95" customWidth="1"/>
    <col min="6953" max="6953" width="10.85546875" style="95" customWidth="1"/>
    <col min="6954" max="7169" width="11.42578125" style="95"/>
    <col min="7170" max="7170" width="19.85546875" style="95" customWidth="1"/>
    <col min="7171" max="7182" width="11.7109375" style="95" customWidth="1"/>
    <col min="7183" max="7183" width="13.140625" style="95" bestFit="1" customWidth="1"/>
    <col min="7184" max="7184" width="5.140625" style="95" customWidth="1"/>
    <col min="7185" max="7185" width="5.5703125" style="95" customWidth="1"/>
    <col min="7186" max="7186" width="18.42578125" style="95" customWidth="1"/>
    <col min="7187" max="7198" width="11.7109375" style="95" customWidth="1"/>
    <col min="7199" max="7199" width="13.5703125" style="95" customWidth="1"/>
    <col min="7200" max="7204" width="9.7109375" style="95" customWidth="1"/>
    <col min="7205" max="7205" width="12.85546875" style="95" customWidth="1"/>
    <col min="7206" max="7206" width="10.42578125" style="95" customWidth="1"/>
    <col min="7207" max="7207" width="13" style="95" customWidth="1"/>
    <col min="7208" max="7208" width="12.140625" style="95" customWidth="1"/>
    <col min="7209" max="7209" width="10.85546875" style="95" customWidth="1"/>
    <col min="7210" max="7425" width="11.42578125" style="95"/>
    <col min="7426" max="7426" width="19.85546875" style="95" customWidth="1"/>
    <col min="7427" max="7438" width="11.7109375" style="95" customWidth="1"/>
    <col min="7439" max="7439" width="13.140625" style="95" bestFit="1" customWidth="1"/>
    <col min="7440" max="7440" width="5.140625" style="95" customWidth="1"/>
    <col min="7441" max="7441" width="5.5703125" style="95" customWidth="1"/>
    <col min="7442" max="7442" width="18.42578125" style="95" customWidth="1"/>
    <col min="7443" max="7454" width="11.7109375" style="95" customWidth="1"/>
    <col min="7455" max="7455" width="13.5703125" style="95" customWidth="1"/>
    <col min="7456" max="7460" width="9.7109375" style="95" customWidth="1"/>
    <col min="7461" max="7461" width="12.85546875" style="95" customWidth="1"/>
    <col min="7462" max="7462" width="10.42578125" style="95" customWidth="1"/>
    <col min="7463" max="7463" width="13" style="95" customWidth="1"/>
    <col min="7464" max="7464" width="12.140625" style="95" customWidth="1"/>
    <col min="7465" max="7465" width="10.85546875" style="95" customWidth="1"/>
    <col min="7466" max="7681" width="11.42578125" style="95"/>
    <col min="7682" max="7682" width="19.85546875" style="95" customWidth="1"/>
    <col min="7683" max="7694" width="11.7109375" style="95" customWidth="1"/>
    <col min="7695" max="7695" width="13.140625" style="95" bestFit="1" customWidth="1"/>
    <col min="7696" max="7696" width="5.140625" style="95" customWidth="1"/>
    <col min="7697" max="7697" width="5.5703125" style="95" customWidth="1"/>
    <col min="7698" max="7698" width="18.42578125" style="95" customWidth="1"/>
    <col min="7699" max="7710" width="11.7109375" style="95" customWidth="1"/>
    <col min="7711" max="7711" width="13.5703125" style="95" customWidth="1"/>
    <col min="7712" max="7716" width="9.7109375" style="95" customWidth="1"/>
    <col min="7717" max="7717" width="12.85546875" style="95" customWidth="1"/>
    <col min="7718" max="7718" width="10.42578125" style="95" customWidth="1"/>
    <col min="7719" max="7719" width="13" style="95" customWidth="1"/>
    <col min="7720" max="7720" width="12.140625" style="95" customWidth="1"/>
    <col min="7721" max="7721" width="10.85546875" style="95" customWidth="1"/>
    <col min="7722" max="7937" width="11.42578125" style="95"/>
    <col min="7938" max="7938" width="19.85546875" style="95" customWidth="1"/>
    <col min="7939" max="7950" width="11.7109375" style="95" customWidth="1"/>
    <col min="7951" max="7951" width="13.140625" style="95" bestFit="1" customWidth="1"/>
    <col min="7952" max="7952" width="5.140625" style="95" customWidth="1"/>
    <col min="7953" max="7953" width="5.5703125" style="95" customWidth="1"/>
    <col min="7954" max="7954" width="18.42578125" style="95" customWidth="1"/>
    <col min="7955" max="7966" width="11.7109375" style="95" customWidth="1"/>
    <col min="7967" max="7967" width="13.5703125" style="95" customWidth="1"/>
    <col min="7968" max="7972" width="9.7109375" style="95" customWidth="1"/>
    <col min="7973" max="7973" width="12.85546875" style="95" customWidth="1"/>
    <col min="7974" max="7974" width="10.42578125" style="95" customWidth="1"/>
    <col min="7975" max="7975" width="13" style="95" customWidth="1"/>
    <col min="7976" max="7976" width="12.140625" style="95" customWidth="1"/>
    <col min="7977" max="7977" width="10.85546875" style="95" customWidth="1"/>
    <col min="7978" max="8193" width="11.42578125" style="95"/>
    <col min="8194" max="8194" width="19.85546875" style="95" customWidth="1"/>
    <col min="8195" max="8206" width="11.7109375" style="95" customWidth="1"/>
    <col min="8207" max="8207" width="13.140625" style="95" bestFit="1" customWidth="1"/>
    <col min="8208" max="8208" width="5.140625" style="95" customWidth="1"/>
    <col min="8209" max="8209" width="5.5703125" style="95" customWidth="1"/>
    <col min="8210" max="8210" width="18.42578125" style="95" customWidth="1"/>
    <col min="8211" max="8222" width="11.7109375" style="95" customWidth="1"/>
    <col min="8223" max="8223" width="13.5703125" style="95" customWidth="1"/>
    <col min="8224" max="8228" width="9.7109375" style="95" customWidth="1"/>
    <col min="8229" max="8229" width="12.85546875" style="95" customWidth="1"/>
    <col min="8230" max="8230" width="10.42578125" style="95" customWidth="1"/>
    <col min="8231" max="8231" width="13" style="95" customWidth="1"/>
    <col min="8232" max="8232" width="12.140625" style="95" customWidth="1"/>
    <col min="8233" max="8233" width="10.85546875" style="95" customWidth="1"/>
    <col min="8234" max="8449" width="11.42578125" style="95"/>
    <col min="8450" max="8450" width="19.85546875" style="95" customWidth="1"/>
    <col min="8451" max="8462" width="11.7109375" style="95" customWidth="1"/>
    <col min="8463" max="8463" width="13.140625" style="95" bestFit="1" customWidth="1"/>
    <col min="8464" max="8464" width="5.140625" style="95" customWidth="1"/>
    <col min="8465" max="8465" width="5.5703125" style="95" customWidth="1"/>
    <col min="8466" max="8466" width="18.42578125" style="95" customWidth="1"/>
    <col min="8467" max="8478" width="11.7109375" style="95" customWidth="1"/>
    <col min="8479" max="8479" width="13.5703125" style="95" customWidth="1"/>
    <col min="8480" max="8484" width="9.7109375" style="95" customWidth="1"/>
    <col min="8485" max="8485" width="12.85546875" style="95" customWidth="1"/>
    <col min="8486" max="8486" width="10.42578125" style="95" customWidth="1"/>
    <col min="8487" max="8487" width="13" style="95" customWidth="1"/>
    <col min="8488" max="8488" width="12.140625" style="95" customWidth="1"/>
    <col min="8489" max="8489" width="10.85546875" style="95" customWidth="1"/>
    <col min="8490" max="8705" width="11.42578125" style="95"/>
    <col min="8706" max="8706" width="19.85546875" style="95" customWidth="1"/>
    <col min="8707" max="8718" width="11.7109375" style="95" customWidth="1"/>
    <col min="8719" max="8719" width="13.140625" style="95" bestFit="1" customWidth="1"/>
    <col min="8720" max="8720" width="5.140625" style="95" customWidth="1"/>
    <col min="8721" max="8721" width="5.5703125" style="95" customWidth="1"/>
    <col min="8722" max="8722" width="18.42578125" style="95" customWidth="1"/>
    <col min="8723" max="8734" width="11.7109375" style="95" customWidth="1"/>
    <col min="8735" max="8735" width="13.5703125" style="95" customWidth="1"/>
    <col min="8736" max="8740" width="9.7109375" style="95" customWidth="1"/>
    <col min="8741" max="8741" width="12.85546875" style="95" customWidth="1"/>
    <col min="8742" max="8742" width="10.42578125" style="95" customWidth="1"/>
    <col min="8743" max="8743" width="13" style="95" customWidth="1"/>
    <col min="8744" max="8744" width="12.140625" style="95" customWidth="1"/>
    <col min="8745" max="8745" width="10.85546875" style="95" customWidth="1"/>
    <col min="8746" max="8961" width="11.42578125" style="95"/>
    <col min="8962" max="8962" width="19.85546875" style="95" customWidth="1"/>
    <col min="8963" max="8974" width="11.7109375" style="95" customWidth="1"/>
    <col min="8975" max="8975" width="13.140625" style="95" bestFit="1" customWidth="1"/>
    <col min="8976" max="8976" width="5.140625" style="95" customWidth="1"/>
    <col min="8977" max="8977" width="5.5703125" style="95" customWidth="1"/>
    <col min="8978" max="8978" width="18.42578125" style="95" customWidth="1"/>
    <col min="8979" max="8990" width="11.7109375" style="95" customWidth="1"/>
    <col min="8991" max="8991" width="13.5703125" style="95" customWidth="1"/>
    <col min="8992" max="8996" width="9.7109375" style="95" customWidth="1"/>
    <col min="8997" max="8997" width="12.85546875" style="95" customWidth="1"/>
    <col min="8998" max="8998" width="10.42578125" style="95" customWidth="1"/>
    <col min="8999" max="8999" width="13" style="95" customWidth="1"/>
    <col min="9000" max="9000" width="12.140625" style="95" customWidth="1"/>
    <col min="9001" max="9001" width="10.85546875" style="95" customWidth="1"/>
    <col min="9002" max="9217" width="11.42578125" style="95"/>
    <col min="9218" max="9218" width="19.85546875" style="95" customWidth="1"/>
    <col min="9219" max="9230" width="11.7109375" style="95" customWidth="1"/>
    <col min="9231" max="9231" width="13.140625" style="95" bestFit="1" customWidth="1"/>
    <col min="9232" max="9232" width="5.140625" style="95" customWidth="1"/>
    <col min="9233" max="9233" width="5.5703125" style="95" customWidth="1"/>
    <col min="9234" max="9234" width="18.42578125" style="95" customWidth="1"/>
    <col min="9235" max="9246" width="11.7109375" style="95" customWidth="1"/>
    <col min="9247" max="9247" width="13.5703125" style="95" customWidth="1"/>
    <col min="9248" max="9252" width="9.7109375" style="95" customWidth="1"/>
    <col min="9253" max="9253" width="12.85546875" style="95" customWidth="1"/>
    <col min="9254" max="9254" width="10.42578125" style="95" customWidth="1"/>
    <col min="9255" max="9255" width="13" style="95" customWidth="1"/>
    <col min="9256" max="9256" width="12.140625" style="95" customWidth="1"/>
    <col min="9257" max="9257" width="10.85546875" style="95" customWidth="1"/>
    <col min="9258" max="9473" width="11.42578125" style="95"/>
    <col min="9474" max="9474" width="19.85546875" style="95" customWidth="1"/>
    <col min="9475" max="9486" width="11.7109375" style="95" customWidth="1"/>
    <col min="9487" max="9487" width="13.140625" style="95" bestFit="1" customWidth="1"/>
    <col min="9488" max="9488" width="5.140625" style="95" customWidth="1"/>
    <col min="9489" max="9489" width="5.5703125" style="95" customWidth="1"/>
    <col min="9490" max="9490" width="18.42578125" style="95" customWidth="1"/>
    <col min="9491" max="9502" width="11.7109375" style="95" customWidth="1"/>
    <col min="9503" max="9503" width="13.5703125" style="95" customWidth="1"/>
    <col min="9504" max="9508" width="9.7109375" style="95" customWidth="1"/>
    <col min="9509" max="9509" width="12.85546875" style="95" customWidth="1"/>
    <col min="9510" max="9510" width="10.42578125" style="95" customWidth="1"/>
    <col min="9511" max="9511" width="13" style="95" customWidth="1"/>
    <col min="9512" max="9512" width="12.140625" style="95" customWidth="1"/>
    <col min="9513" max="9513" width="10.85546875" style="95" customWidth="1"/>
    <col min="9514" max="9729" width="11.42578125" style="95"/>
    <col min="9730" max="9730" width="19.85546875" style="95" customWidth="1"/>
    <col min="9731" max="9742" width="11.7109375" style="95" customWidth="1"/>
    <col min="9743" max="9743" width="13.140625" style="95" bestFit="1" customWidth="1"/>
    <col min="9744" max="9744" width="5.140625" style="95" customWidth="1"/>
    <col min="9745" max="9745" width="5.5703125" style="95" customWidth="1"/>
    <col min="9746" max="9746" width="18.42578125" style="95" customWidth="1"/>
    <col min="9747" max="9758" width="11.7109375" style="95" customWidth="1"/>
    <col min="9759" max="9759" width="13.5703125" style="95" customWidth="1"/>
    <col min="9760" max="9764" width="9.7109375" style="95" customWidth="1"/>
    <col min="9765" max="9765" width="12.85546875" style="95" customWidth="1"/>
    <col min="9766" max="9766" width="10.42578125" style="95" customWidth="1"/>
    <col min="9767" max="9767" width="13" style="95" customWidth="1"/>
    <col min="9768" max="9768" width="12.140625" style="95" customWidth="1"/>
    <col min="9769" max="9769" width="10.85546875" style="95" customWidth="1"/>
    <col min="9770" max="9985" width="11.42578125" style="95"/>
    <col min="9986" max="9986" width="19.85546875" style="95" customWidth="1"/>
    <col min="9987" max="9998" width="11.7109375" style="95" customWidth="1"/>
    <col min="9999" max="9999" width="13.140625" style="95" bestFit="1" customWidth="1"/>
    <col min="10000" max="10000" width="5.140625" style="95" customWidth="1"/>
    <col min="10001" max="10001" width="5.5703125" style="95" customWidth="1"/>
    <col min="10002" max="10002" width="18.42578125" style="95" customWidth="1"/>
    <col min="10003" max="10014" width="11.7109375" style="95" customWidth="1"/>
    <col min="10015" max="10015" width="13.5703125" style="95" customWidth="1"/>
    <col min="10016" max="10020" width="9.7109375" style="95" customWidth="1"/>
    <col min="10021" max="10021" width="12.85546875" style="95" customWidth="1"/>
    <col min="10022" max="10022" width="10.42578125" style="95" customWidth="1"/>
    <col min="10023" max="10023" width="13" style="95" customWidth="1"/>
    <col min="10024" max="10024" width="12.140625" style="95" customWidth="1"/>
    <col min="10025" max="10025" width="10.85546875" style="95" customWidth="1"/>
    <col min="10026" max="10241" width="11.42578125" style="95"/>
    <col min="10242" max="10242" width="19.85546875" style="95" customWidth="1"/>
    <col min="10243" max="10254" width="11.7109375" style="95" customWidth="1"/>
    <col min="10255" max="10255" width="13.140625" style="95" bestFit="1" customWidth="1"/>
    <col min="10256" max="10256" width="5.140625" style="95" customWidth="1"/>
    <col min="10257" max="10257" width="5.5703125" style="95" customWidth="1"/>
    <col min="10258" max="10258" width="18.42578125" style="95" customWidth="1"/>
    <col min="10259" max="10270" width="11.7109375" style="95" customWidth="1"/>
    <col min="10271" max="10271" width="13.5703125" style="95" customWidth="1"/>
    <col min="10272" max="10276" width="9.7109375" style="95" customWidth="1"/>
    <col min="10277" max="10277" width="12.85546875" style="95" customWidth="1"/>
    <col min="10278" max="10278" width="10.42578125" style="95" customWidth="1"/>
    <col min="10279" max="10279" width="13" style="95" customWidth="1"/>
    <col min="10280" max="10280" width="12.140625" style="95" customWidth="1"/>
    <col min="10281" max="10281" width="10.85546875" style="95" customWidth="1"/>
    <col min="10282" max="10497" width="11.42578125" style="95"/>
    <col min="10498" max="10498" width="19.85546875" style="95" customWidth="1"/>
    <col min="10499" max="10510" width="11.7109375" style="95" customWidth="1"/>
    <col min="10511" max="10511" width="13.140625" style="95" bestFit="1" customWidth="1"/>
    <col min="10512" max="10512" width="5.140625" style="95" customWidth="1"/>
    <col min="10513" max="10513" width="5.5703125" style="95" customWidth="1"/>
    <col min="10514" max="10514" width="18.42578125" style="95" customWidth="1"/>
    <col min="10515" max="10526" width="11.7109375" style="95" customWidth="1"/>
    <col min="10527" max="10527" width="13.5703125" style="95" customWidth="1"/>
    <col min="10528" max="10532" width="9.7109375" style="95" customWidth="1"/>
    <col min="10533" max="10533" width="12.85546875" style="95" customWidth="1"/>
    <col min="10534" max="10534" width="10.42578125" style="95" customWidth="1"/>
    <col min="10535" max="10535" width="13" style="95" customWidth="1"/>
    <col min="10536" max="10536" width="12.140625" style="95" customWidth="1"/>
    <col min="10537" max="10537" width="10.85546875" style="95" customWidth="1"/>
    <col min="10538" max="10753" width="11.42578125" style="95"/>
    <col min="10754" max="10754" width="19.85546875" style="95" customWidth="1"/>
    <col min="10755" max="10766" width="11.7109375" style="95" customWidth="1"/>
    <col min="10767" max="10767" width="13.140625" style="95" bestFit="1" customWidth="1"/>
    <col min="10768" max="10768" width="5.140625" style="95" customWidth="1"/>
    <col min="10769" max="10769" width="5.5703125" style="95" customWidth="1"/>
    <col min="10770" max="10770" width="18.42578125" style="95" customWidth="1"/>
    <col min="10771" max="10782" width="11.7109375" style="95" customWidth="1"/>
    <col min="10783" max="10783" width="13.5703125" style="95" customWidth="1"/>
    <col min="10784" max="10788" width="9.7109375" style="95" customWidth="1"/>
    <col min="10789" max="10789" width="12.85546875" style="95" customWidth="1"/>
    <col min="10790" max="10790" width="10.42578125" style="95" customWidth="1"/>
    <col min="10791" max="10791" width="13" style="95" customWidth="1"/>
    <col min="10792" max="10792" width="12.140625" style="95" customWidth="1"/>
    <col min="10793" max="10793" width="10.85546875" style="95" customWidth="1"/>
    <col min="10794" max="11009" width="11.42578125" style="95"/>
    <col min="11010" max="11010" width="19.85546875" style="95" customWidth="1"/>
    <col min="11011" max="11022" width="11.7109375" style="95" customWidth="1"/>
    <col min="11023" max="11023" width="13.140625" style="95" bestFit="1" customWidth="1"/>
    <col min="11024" max="11024" width="5.140625" style="95" customWidth="1"/>
    <col min="11025" max="11025" width="5.5703125" style="95" customWidth="1"/>
    <col min="11026" max="11026" width="18.42578125" style="95" customWidth="1"/>
    <col min="11027" max="11038" width="11.7109375" style="95" customWidth="1"/>
    <col min="11039" max="11039" width="13.5703125" style="95" customWidth="1"/>
    <col min="11040" max="11044" width="9.7109375" style="95" customWidth="1"/>
    <col min="11045" max="11045" width="12.85546875" style="95" customWidth="1"/>
    <col min="11046" max="11046" width="10.42578125" style="95" customWidth="1"/>
    <col min="11047" max="11047" width="13" style="95" customWidth="1"/>
    <col min="11048" max="11048" width="12.140625" style="95" customWidth="1"/>
    <col min="11049" max="11049" width="10.85546875" style="95" customWidth="1"/>
    <col min="11050" max="11265" width="11.42578125" style="95"/>
    <col min="11266" max="11266" width="19.85546875" style="95" customWidth="1"/>
    <col min="11267" max="11278" width="11.7109375" style="95" customWidth="1"/>
    <col min="11279" max="11279" width="13.140625" style="95" bestFit="1" customWidth="1"/>
    <col min="11280" max="11280" width="5.140625" style="95" customWidth="1"/>
    <col min="11281" max="11281" width="5.5703125" style="95" customWidth="1"/>
    <col min="11282" max="11282" width="18.42578125" style="95" customWidth="1"/>
    <col min="11283" max="11294" width="11.7109375" style="95" customWidth="1"/>
    <col min="11295" max="11295" width="13.5703125" style="95" customWidth="1"/>
    <col min="11296" max="11300" width="9.7109375" style="95" customWidth="1"/>
    <col min="11301" max="11301" width="12.85546875" style="95" customWidth="1"/>
    <col min="11302" max="11302" width="10.42578125" style="95" customWidth="1"/>
    <col min="11303" max="11303" width="13" style="95" customWidth="1"/>
    <col min="11304" max="11304" width="12.140625" style="95" customWidth="1"/>
    <col min="11305" max="11305" width="10.85546875" style="95" customWidth="1"/>
    <col min="11306" max="11521" width="11.42578125" style="95"/>
    <col min="11522" max="11522" width="19.85546875" style="95" customWidth="1"/>
    <col min="11523" max="11534" width="11.7109375" style="95" customWidth="1"/>
    <col min="11535" max="11535" width="13.140625" style="95" bestFit="1" customWidth="1"/>
    <col min="11536" max="11536" width="5.140625" style="95" customWidth="1"/>
    <col min="11537" max="11537" width="5.5703125" style="95" customWidth="1"/>
    <col min="11538" max="11538" width="18.42578125" style="95" customWidth="1"/>
    <col min="11539" max="11550" width="11.7109375" style="95" customWidth="1"/>
    <col min="11551" max="11551" width="13.5703125" style="95" customWidth="1"/>
    <col min="11552" max="11556" width="9.7109375" style="95" customWidth="1"/>
    <col min="11557" max="11557" width="12.85546875" style="95" customWidth="1"/>
    <col min="11558" max="11558" width="10.42578125" style="95" customWidth="1"/>
    <col min="11559" max="11559" width="13" style="95" customWidth="1"/>
    <col min="11560" max="11560" width="12.140625" style="95" customWidth="1"/>
    <col min="11561" max="11561" width="10.85546875" style="95" customWidth="1"/>
    <col min="11562" max="11777" width="11.42578125" style="95"/>
    <col min="11778" max="11778" width="19.85546875" style="95" customWidth="1"/>
    <col min="11779" max="11790" width="11.7109375" style="95" customWidth="1"/>
    <col min="11791" max="11791" width="13.140625" style="95" bestFit="1" customWidth="1"/>
    <col min="11792" max="11792" width="5.140625" style="95" customWidth="1"/>
    <col min="11793" max="11793" width="5.5703125" style="95" customWidth="1"/>
    <col min="11794" max="11794" width="18.42578125" style="95" customWidth="1"/>
    <col min="11795" max="11806" width="11.7109375" style="95" customWidth="1"/>
    <col min="11807" max="11807" width="13.5703125" style="95" customWidth="1"/>
    <col min="11808" max="11812" width="9.7109375" style="95" customWidth="1"/>
    <col min="11813" max="11813" width="12.85546875" style="95" customWidth="1"/>
    <col min="11814" max="11814" width="10.42578125" style="95" customWidth="1"/>
    <col min="11815" max="11815" width="13" style="95" customWidth="1"/>
    <col min="11816" max="11816" width="12.140625" style="95" customWidth="1"/>
    <col min="11817" max="11817" width="10.85546875" style="95" customWidth="1"/>
    <col min="11818" max="12033" width="11.42578125" style="95"/>
    <col min="12034" max="12034" width="19.85546875" style="95" customWidth="1"/>
    <col min="12035" max="12046" width="11.7109375" style="95" customWidth="1"/>
    <col min="12047" max="12047" width="13.140625" style="95" bestFit="1" customWidth="1"/>
    <col min="12048" max="12048" width="5.140625" style="95" customWidth="1"/>
    <col min="12049" max="12049" width="5.5703125" style="95" customWidth="1"/>
    <col min="12050" max="12050" width="18.42578125" style="95" customWidth="1"/>
    <col min="12051" max="12062" width="11.7109375" style="95" customWidth="1"/>
    <col min="12063" max="12063" width="13.5703125" style="95" customWidth="1"/>
    <col min="12064" max="12068" width="9.7109375" style="95" customWidth="1"/>
    <col min="12069" max="12069" width="12.85546875" style="95" customWidth="1"/>
    <col min="12070" max="12070" width="10.42578125" style="95" customWidth="1"/>
    <col min="12071" max="12071" width="13" style="95" customWidth="1"/>
    <col min="12072" max="12072" width="12.140625" style="95" customWidth="1"/>
    <col min="12073" max="12073" width="10.85546875" style="95" customWidth="1"/>
    <col min="12074" max="12289" width="11.42578125" style="95"/>
    <col min="12290" max="12290" width="19.85546875" style="95" customWidth="1"/>
    <col min="12291" max="12302" width="11.7109375" style="95" customWidth="1"/>
    <col min="12303" max="12303" width="13.140625" style="95" bestFit="1" customWidth="1"/>
    <col min="12304" max="12304" width="5.140625" style="95" customWidth="1"/>
    <col min="12305" max="12305" width="5.5703125" style="95" customWidth="1"/>
    <col min="12306" max="12306" width="18.42578125" style="95" customWidth="1"/>
    <col min="12307" max="12318" width="11.7109375" style="95" customWidth="1"/>
    <col min="12319" max="12319" width="13.5703125" style="95" customWidth="1"/>
    <col min="12320" max="12324" width="9.7109375" style="95" customWidth="1"/>
    <col min="12325" max="12325" width="12.85546875" style="95" customWidth="1"/>
    <col min="12326" max="12326" width="10.42578125" style="95" customWidth="1"/>
    <col min="12327" max="12327" width="13" style="95" customWidth="1"/>
    <col min="12328" max="12328" width="12.140625" style="95" customWidth="1"/>
    <col min="12329" max="12329" width="10.85546875" style="95" customWidth="1"/>
    <col min="12330" max="12545" width="11.42578125" style="95"/>
    <col min="12546" max="12546" width="19.85546875" style="95" customWidth="1"/>
    <col min="12547" max="12558" width="11.7109375" style="95" customWidth="1"/>
    <col min="12559" max="12559" width="13.140625" style="95" bestFit="1" customWidth="1"/>
    <col min="12560" max="12560" width="5.140625" style="95" customWidth="1"/>
    <col min="12561" max="12561" width="5.5703125" style="95" customWidth="1"/>
    <col min="12562" max="12562" width="18.42578125" style="95" customWidth="1"/>
    <col min="12563" max="12574" width="11.7109375" style="95" customWidth="1"/>
    <col min="12575" max="12575" width="13.5703125" style="95" customWidth="1"/>
    <col min="12576" max="12580" width="9.7109375" style="95" customWidth="1"/>
    <col min="12581" max="12581" width="12.85546875" style="95" customWidth="1"/>
    <col min="12582" max="12582" width="10.42578125" style="95" customWidth="1"/>
    <col min="12583" max="12583" width="13" style="95" customWidth="1"/>
    <col min="12584" max="12584" width="12.140625" style="95" customWidth="1"/>
    <col min="12585" max="12585" width="10.85546875" style="95" customWidth="1"/>
    <col min="12586" max="12801" width="11.42578125" style="95"/>
    <col min="12802" max="12802" width="19.85546875" style="95" customWidth="1"/>
    <col min="12803" max="12814" width="11.7109375" style="95" customWidth="1"/>
    <col min="12815" max="12815" width="13.140625" style="95" bestFit="1" customWidth="1"/>
    <col min="12816" max="12816" width="5.140625" style="95" customWidth="1"/>
    <col min="12817" max="12817" width="5.5703125" style="95" customWidth="1"/>
    <col min="12818" max="12818" width="18.42578125" style="95" customWidth="1"/>
    <col min="12819" max="12830" width="11.7109375" style="95" customWidth="1"/>
    <col min="12831" max="12831" width="13.5703125" style="95" customWidth="1"/>
    <col min="12832" max="12836" width="9.7109375" style="95" customWidth="1"/>
    <col min="12837" max="12837" width="12.85546875" style="95" customWidth="1"/>
    <col min="12838" max="12838" width="10.42578125" style="95" customWidth="1"/>
    <col min="12839" max="12839" width="13" style="95" customWidth="1"/>
    <col min="12840" max="12840" width="12.140625" style="95" customWidth="1"/>
    <col min="12841" max="12841" width="10.85546875" style="95" customWidth="1"/>
    <col min="12842" max="13057" width="11.42578125" style="95"/>
    <col min="13058" max="13058" width="19.85546875" style="95" customWidth="1"/>
    <col min="13059" max="13070" width="11.7109375" style="95" customWidth="1"/>
    <col min="13071" max="13071" width="13.140625" style="95" bestFit="1" customWidth="1"/>
    <col min="13072" max="13072" width="5.140625" style="95" customWidth="1"/>
    <col min="13073" max="13073" width="5.5703125" style="95" customWidth="1"/>
    <col min="13074" max="13074" width="18.42578125" style="95" customWidth="1"/>
    <col min="13075" max="13086" width="11.7109375" style="95" customWidth="1"/>
    <col min="13087" max="13087" width="13.5703125" style="95" customWidth="1"/>
    <col min="13088" max="13092" width="9.7109375" style="95" customWidth="1"/>
    <col min="13093" max="13093" width="12.85546875" style="95" customWidth="1"/>
    <col min="13094" max="13094" width="10.42578125" style="95" customWidth="1"/>
    <col min="13095" max="13095" width="13" style="95" customWidth="1"/>
    <col min="13096" max="13096" width="12.140625" style="95" customWidth="1"/>
    <col min="13097" max="13097" width="10.85546875" style="95" customWidth="1"/>
    <col min="13098" max="13313" width="11.42578125" style="95"/>
    <col min="13314" max="13314" width="19.85546875" style="95" customWidth="1"/>
    <col min="13315" max="13326" width="11.7109375" style="95" customWidth="1"/>
    <col min="13327" max="13327" width="13.140625" style="95" bestFit="1" customWidth="1"/>
    <col min="13328" max="13328" width="5.140625" style="95" customWidth="1"/>
    <col min="13329" max="13329" width="5.5703125" style="95" customWidth="1"/>
    <col min="13330" max="13330" width="18.42578125" style="95" customWidth="1"/>
    <col min="13331" max="13342" width="11.7109375" style="95" customWidth="1"/>
    <col min="13343" max="13343" width="13.5703125" style="95" customWidth="1"/>
    <col min="13344" max="13348" width="9.7109375" style="95" customWidth="1"/>
    <col min="13349" max="13349" width="12.85546875" style="95" customWidth="1"/>
    <col min="13350" max="13350" width="10.42578125" style="95" customWidth="1"/>
    <col min="13351" max="13351" width="13" style="95" customWidth="1"/>
    <col min="13352" max="13352" width="12.140625" style="95" customWidth="1"/>
    <col min="13353" max="13353" width="10.85546875" style="95" customWidth="1"/>
    <col min="13354" max="13569" width="11.42578125" style="95"/>
    <col min="13570" max="13570" width="19.85546875" style="95" customWidth="1"/>
    <col min="13571" max="13582" width="11.7109375" style="95" customWidth="1"/>
    <col min="13583" max="13583" width="13.140625" style="95" bestFit="1" customWidth="1"/>
    <col min="13584" max="13584" width="5.140625" style="95" customWidth="1"/>
    <col min="13585" max="13585" width="5.5703125" style="95" customWidth="1"/>
    <col min="13586" max="13586" width="18.42578125" style="95" customWidth="1"/>
    <col min="13587" max="13598" width="11.7109375" style="95" customWidth="1"/>
    <col min="13599" max="13599" width="13.5703125" style="95" customWidth="1"/>
    <col min="13600" max="13604" width="9.7109375" style="95" customWidth="1"/>
    <col min="13605" max="13605" width="12.85546875" style="95" customWidth="1"/>
    <col min="13606" max="13606" width="10.42578125" style="95" customWidth="1"/>
    <col min="13607" max="13607" width="13" style="95" customWidth="1"/>
    <col min="13608" max="13608" width="12.140625" style="95" customWidth="1"/>
    <col min="13609" max="13609" width="10.85546875" style="95" customWidth="1"/>
    <col min="13610" max="13825" width="11.42578125" style="95"/>
    <col min="13826" max="13826" width="19.85546875" style="95" customWidth="1"/>
    <col min="13827" max="13838" width="11.7109375" style="95" customWidth="1"/>
    <col min="13839" max="13839" width="13.140625" style="95" bestFit="1" customWidth="1"/>
    <col min="13840" max="13840" width="5.140625" style="95" customWidth="1"/>
    <col min="13841" max="13841" width="5.5703125" style="95" customWidth="1"/>
    <col min="13842" max="13842" width="18.42578125" style="95" customWidth="1"/>
    <col min="13843" max="13854" width="11.7109375" style="95" customWidth="1"/>
    <col min="13855" max="13855" width="13.5703125" style="95" customWidth="1"/>
    <col min="13856" max="13860" width="9.7109375" style="95" customWidth="1"/>
    <col min="13861" max="13861" width="12.85546875" style="95" customWidth="1"/>
    <col min="13862" max="13862" width="10.42578125" style="95" customWidth="1"/>
    <col min="13863" max="13863" width="13" style="95" customWidth="1"/>
    <col min="13864" max="13864" width="12.140625" style="95" customWidth="1"/>
    <col min="13865" max="13865" width="10.85546875" style="95" customWidth="1"/>
    <col min="13866" max="14081" width="11.42578125" style="95"/>
    <col min="14082" max="14082" width="19.85546875" style="95" customWidth="1"/>
    <col min="14083" max="14094" width="11.7109375" style="95" customWidth="1"/>
    <col min="14095" max="14095" width="13.140625" style="95" bestFit="1" customWidth="1"/>
    <col min="14096" max="14096" width="5.140625" style="95" customWidth="1"/>
    <col min="14097" max="14097" width="5.5703125" style="95" customWidth="1"/>
    <col min="14098" max="14098" width="18.42578125" style="95" customWidth="1"/>
    <col min="14099" max="14110" width="11.7109375" style="95" customWidth="1"/>
    <col min="14111" max="14111" width="13.5703125" style="95" customWidth="1"/>
    <col min="14112" max="14116" width="9.7109375" style="95" customWidth="1"/>
    <col min="14117" max="14117" width="12.85546875" style="95" customWidth="1"/>
    <col min="14118" max="14118" width="10.42578125" style="95" customWidth="1"/>
    <col min="14119" max="14119" width="13" style="95" customWidth="1"/>
    <col min="14120" max="14120" width="12.140625" style="95" customWidth="1"/>
    <col min="14121" max="14121" width="10.85546875" style="95" customWidth="1"/>
    <col min="14122" max="14337" width="11.42578125" style="95"/>
    <col min="14338" max="14338" width="19.85546875" style="95" customWidth="1"/>
    <col min="14339" max="14350" width="11.7109375" style="95" customWidth="1"/>
    <col min="14351" max="14351" width="13.140625" style="95" bestFit="1" customWidth="1"/>
    <col min="14352" max="14352" width="5.140625" style="95" customWidth="1"/>
    <col min="14353" max="14353" width="5.5703125" style="95" customWidth="1"/>
    <col min="14354" max="14354" width="18.42578125" style="95" customWidth="1"/>
    <col min="14355" max="14366" width="11.7109375" style="95" customWidth="1"/>
    <col min="14367" max="14367" width="13.5703125" style="95" customWidth="1"/>
    <col min="14368" max="14372" width="9.7109375" style="95" customWidth="1"/>
    <col min="14373" max="14373" width="12.85546875" style="95" customWidth="1"/>
    <col min="14374" max="14374" width="10.42578125" style="95" customWidth="1"/>
    <col min="14375" max="14375" width="13" style="95" customWidth="1"/>
    <col min="14376" max="14376" width="12.140625" style="95" customWidth="1"/>
    <col min="14377" max="14377" width="10.85546875" style="95" customWidth="1"/>
    <col min="14378" max="14593" width="11.42578125" style="95"/>
    <col min="14594" max="14594" width="19.85546875" style="95" customWidth="1"/>
    <col min="14595" max="14606" width="11.7109375" style="95" customWidth="1"/>
    <col min="14607" max="14607" width="13.140625" style="95" bestFit="1" customWidth="1"/>
    <col min="14608" max="14608" width="5.140625" style="95" customWidth="1"/>
    <col min="14609" max="14609" width="5.5703125" style="95" customWidth="1"/>
    <col min="14610" max="14610" width="18.42578125" style="95" customWidth="1"/>
    <col min="14611" max="14622" width="11.7109375" style="95" customWidth="1"/>
    <col min="14623" max="14623" width="13.5703125" style="95" customWidth="1"/>
    <col min="14624" max="14628" width="9.7109375" style="95" customWidth="1"/>
    <col min="14629" max="14629" width="12.85546875" style="95" customWidth="1"/>
    <col min="14630" max="14630" width="10.42578125" style="95" customWidth="1"/>
    <col min="14631" max="14631" width="13" style="95" customWidth="1"/>
    <col min="14632" max="14632" width="12.140625" style="95" customWidth="1"/>
    <col min="14633" max="14633" width="10.85546875" style="95" customWidth="1"/>
    <col min="14634" max="14849" width="11.42578125" style="95"/>
    <col min="14850" max="14850" width="19.85546875" style="95" customWidth="1"/>
    <col min="14851" max="14862" width="11.7109375" style="95" customWidth="1"/>
    <col min="14863" max="14863" width="13.140625" style="95" bestFit="1" customWidth="1"/>
    <col min="14864" max="14864" width="5.140625" style="95" customWidth="1"/>
    <col min="14865" max="14865" width="5.5703125" style="95" customWidth="1"/>
    <col min="14866" max="14866" width="18.42578125" style="95" customWidth="1"/>
    <col min="14867" max="14878" width="11.7109375" style="95" customWidth="1"/>
    <col min="14879" max="14879" width="13.5703125" style="95" customWidth="1"/>
    <col min="14880" max="14884" width="9.7109375" style="95" customWidth="1"/>
    <col min="14885" max="14885" width="12.85546875" style="95" customWidth="1"/>
    <col min="14886" max="14886" width="10.42578125" style="95" customWidth="1"/>
    <col min="14887" max="14887" width="13" style="95" customWidth="1"/>
    <col min="14888" max="14888" width="12.140625" style="95" customWidth="1"/>
    <col min="14889" max="14889" width="10.85546875" style="95" customWidth="1"/>
    <col min="14890" max="15105" width="11.42578125" style="95"/>
    <col min="15106" max="15106" width="19.85546875" style="95" customWidth="1"/>
    <col min="15107" max="15118" width="11.7109375" style="95" customWidth="1"/>
    <col min="15119" max="15119" width="13.140625" style="95" bestFit="1" customWidth="1"/>
    <col min="15120" max="15120" width="5.140625" style="95" customWidth="1"/>
    <col min="15121" max="15121" width="5.5703125" style="95" customWidth="1"/>
    <col min="15122" max="15122" width="18.42578125" style="95" customWidth="1"/>
    <col min="15123" max="15134" width="11.7109375" style="95" customWidth="1"/>
    <col min="15135" max="15135" width="13.5703125" style="95" customWidth="1"/>
    <col min="15136" max="15140" width="9.7109375" style="95" customWidth="1"/>
    <col min="15141" max="15141" width="12.85546875" style="95" customWidth="1"/>
    <col min="15142" max="15142" width="10.42578125" style="95" customWidth="1"/>
    <col min="15143" max="15143" width="13" style="95" customWidth="1"/>
    <col min="15144" max="15144" width="12.140625" style="95" customWidth="1"/>
    <col min="15145" max="15145" width="10.85546875" style="95" customWidth="1"/>
    <col min="15146" max="15361" width="11.42578125" style="95"/>
    <col min="15362" max="15362" width="19.85546875" style="95" customWidth="1"/>
    <col min="15363" max="15374" width="11.7109375" style="95" customWidth="1"/>
    <col min="15375" max="15375" width="13.140625" style="95" bestFit="1" customWidth="1"/>
    <col min="15376" max="15376" width="5.140625" style="95" customWidth="1"/>
    <col min="15377" max="15377" width="5.5703125" style="95" customWidth="1"/>
    <col min="15378" max="15378" width="18.42578125" style="95" customWidth="1"/>
    <col min="15379" max="15390" width="11.7109375" style="95" customWidth="1"/>
    <col min="15391" max="15391" width="13.5703125" style="95" customWidth="1"/>
    <col min="15392" max="15396" width="9.7109375" style="95" customWidth="1"/>
    <col min="15397" max="15397" width="12.85546875" style="95" customWidth="1"/>
    <col min="15398" max="15398" width="10.42578125" style="95" customWidth="1"/>
    <col min="15399" max="15399" width="13" style="95" customWidth="1"/>
    <col min="15400" max="15400" width="12.140625" style="95" customWidth="1"/>
    <col min="15401" max="15401" width="10.85546875" style="95" customWidth="1"/>
    <col min="15402" max="15617" width="11.42578125" style="95"/>
    <col min="15618" max="15618" width="19.85546875" style="95" customWidth="1"/>
    <col min="15619" max="15630" width="11.7109375" style="95" customWidth="1"/>
    <col min="15631" max="15631" width="13.140625" style="95" bestFit="1" customWidth="1"/>
    <col min="15632" max="15632" width="5.140625" style="95" customWidth="1"/>
    <col min="15633" max="15633" width="5.5703125" style="95" customWidth="1"/>
    <col min="15634" max="15634" width="18.42578125" style="95" customWidth="1"/>
    <col min="15635" max="15646" width="11.7109375" style="95" customWidth="1"/>
    <col min="15647" max="15647" width="13.5703125" style="95" customWidth="1"/>
    <col min="15648" max="15652" width="9.7109375" style="95" customWidth="1"/>
    <col min="15653" max="15653" width="12.85546875" style="95" customWidth="1"/>
    <col min="15654" max="15654" width="10.42578125" style="95" customWidth="1"/>
    <col min="15655" max="15655" width="13" style="95" customWidth="1"/>
    <col min="15656" max="15656" width="12.140625" style="95" customWidth="1"/>
    <col min="15657" max="15657" width="10.85546875" style="95" customWidth="1"/>
    <col min="15658" max="15873" width="11.42578125" style="95"/>
    <col min="15874" max="15874" width="19.85546875" style="95" customWidth="1"/>
    <col min="15875" max="15886" width="11.7109375" style="95" customWidth="1"/>
    <col min="15887" max="15887" width="13.140625" style="95" bestFit="1" customWidth="1"/>
    <col min="15888" max="15888" width="5.140625" style="95" customWidth="1"/>
    <col min="15889" max="15889" width="5.5703125" style="95" customWidth="1"/>
    <col min="15890" max="15890" width="18.42578125" style="95" customWidth="1"/>
    <col min="15891" max="15902" width="11.7109375" style="95" customWidth="1"/>
    <col min="15903" max="15903" width="13.5703125" style="95" customWidth="1"/>
    <col min="15904" max="15908" width="9.7109375" style="95" customWidth="1"/>
    <col min="15909" max="15909" width="12.85546875" style="95" customWidth="1"/>
    <col min="15910" max="15910" width="10.42578125" style="95" customWidth="1"/>
    <col min="15911" max="15911" width="13" style="95" customWidth="1"/>
    <col min="15912" max="15912" width="12.140625" style="95" customWidth="1"/>
    <col min="15913" max="15913" width="10.85546875" style="95" customWidth="1"/>
    <col min="15914" max="16129" width="11.42578125" style="95"/>
    <col min="16130" max="16130" width="19.85546875" style="95" customWidth="1"/>
    <col min="16131" max="16142" width="11.7109375" style="95" customWidth="1"/>
    <col min="16143" max="16143" width="13.140625" style="95" bestFit="1" customWidth="1"/>
    <col min="16144" max="16144" width="5.140625" style="95" customWidth="1"/>
    <col min="16145" max="16145" width="5.5703125" style="95" customWidth="1"/>
    <col min="16146" max="16146" width="18.42578125" style="95" customWidth="1"/>
    <col min="16147" max="16158" width="11.7109375" style="95" customWidth="1"/>
    <col min="16159" max="16159" width="13.5703125" style="95" customWidth="1"/>
    <col min="16160" max="16164" width="9.7109375" style="95" customWidth="1"/>
    <col min="16165" max="16165" width="12.85546875" style="95" customWidth="1"/>
    <col min="16166" max="16166" width="10.42578125" style="95" customWidth="1"/>
    <col min="16167" max="16167" width="13" style="95" customWidth="1"/>
    <col min="16168" max="16168" width="12.140625" style="95" customWidth="1"/>
    <col min="16169" max="16169" width="10.85546875" style="95" customWidth="1"/>
    <col min="16170" max="16384" width="11.42578125" style="95"/>
  </cols>
  <sheetData>
    <row r="1" spans="2:31" x14ac:dyDescent="0.25">
      <c r="B1" s="145" t="s">
        <v>98</v>
      </c>
      <c r="R1" s="145" t="str">
        <f>+B1</f>
        <v>AUTORIDAD  FISCALIZACION DE  ELECTRICIDAD Y TECNOLOGÍA NUCLEAR (AETN)</v>
      </c>
    </row>
    <row r="2" spans="2:31" x14ac:dyDescent="0.25">
      <c r="B2" s="322" t="s">
        <v>159</v>
      </c>
      <c r="R2" s="322" t="str">
        <f>+B2</f>
        <v>SEPSA - (Sistema Urbano)</v>
      </c>
    </row>
    <row r="3" spans="2:31" x14ac:dyDescent="0.25">
      <c r="B3" s="322" t="str">
        <f>+'DELAPAZ - Aroma'!B3:D3</f>
        <v>CONSOLIDADO - con IVA</v>
      </c>
      <c r="R3" s="347" t="str">
        <f>+'DELAPAZ - Aroma'!R3:T3</f>
        <v>CONSOLIDADO - sin IVA</v>
      </c>
      <c r="S3" s="347"/>
      <c r="T3" s="347"/>
      <c r="U3" s="347"/>
    </row>
    <row r="4" spans="2:31" x14ac:dyDescent="0.25">
      <c r="B4" s="322" t="str">
        <f>+'DELAPAZ - Aroma'!B4:D4</f>
        <v>ESTADÍSTICAS GESTIÓN 2025</v>
      </c>
      <c r="R4" s="322" t="str">
        <f>+B4</f>
        <v>ESTADÍSTICAS GESTIÓN 2025</v>
      </c>
    </row>
    <row r="6" spans="2:31" x14ac:dyDescent="0.25">
      <c r="B6" s="145" t="s">
        <v>157</v>
      </c>
      <c r="R6" s="145" t="str">
        <f>+B6</f>
        <v>NÚMERO DE CONSUMIDORES</v>
      </c>
      <c r="S6" s="98"/>
    </row>
    <row r="8" spans="2:31" x14ac:dyDescent="0.25">
      <c r="B8" s="143" t="s">
        <v>81</v>
      </c>
      <c r="C8" s="146" t="s">
        <v>2</v>
      </c>
      <c r="D8" s="146" t="s">
        <v>3</v>
      </c>
      <c r="E8" s="146" t="s">
        <v>4</v>
      </c>
      <c r="F8" s="146" t="s">
        <v>5</v>
      </c>
      <c r="G8" s="146" t="s">
        <v>6</v>
      </c>
      <c r="H8" s="146" t="s">
        <v>7</v>
      </c>
      <c r="I8" s="146" t="s">
        <v>8</v>
      </c>
      <c r="J8" s="146" t="s">
        <v>9</v>
      </c>
      <c r="K8" s="146" t="s">
        <v>10</v>
      </c>
      <c r="L8" s="146" t="s">
        <v>11</v>
      </c>
      <c r="M8" s="146" t="s">
        <v>12</v>
      </c>
      <c r="N8" s="146" t="s">
        <v>13</v>
      </c>
      <c r="O8" s="147" t="s">
        <v>14</v>
      </c>
      <c r="R8" s="143" t="s">
        <v>81</v>
      </c>
      <c r="S8" s="146" t="str">
        <f>+C8</f>
        <v>ENERO</v>
      </c>
      <c r="T8" s="146" t="str">
        <f t="shared" ref="T8:AD8" si="0">+D8</f>
        <v>FEBRERO</v>
      </c>
      <c r="U8" s="146" t="str">
        <f t="shared" si="0"/>
        <v>MARZO</v>
      </c>
      <c r="V8" s="146" t="str">
        <f t="shared" si="0"/>
        <v>ABRIL</v>
      </c>
      <c r="W8" s="146" t="str">
        <f t="shared" si="0"/>
        <v>MAYO</v>
      </c>
      <c r="X8" s="146" t="str">
        <f t="shared" si="0"/>
        <v>JUNIO</v>
      </c>
      <c r="Y8" s="146" t="str">
        <f t="shared" si="0"/>
        <v>JULIO</v>
      </c>
      <c r="Z8" s="146" t="str">
        <f t="shared" si="0"/>
        <v>AGOSTO</v>
      </c>
      <c r="AA8" s="146" t="str">
        <f t="shared" si="0"/>
        <v>SEPTIEMBRE</v>
      </c>
      <c r="AB8" s="146" t="str">
        <f t="shared" si="0"/>
        <v>OCTUBRE</v>
      </c>
      <c r="AC8" s="146" t="str">
        <f t="shared" si="0"/>
        <v>NOVIEMBRE</v>
      </c>
      <c r="AD8" s="146" t="str">
        <f t="shared" si="0"/>
        <v>DICIEMBRE</v>
      </c>
      <c r="AE8" s="147" t="s">
        <v>14</v>
      </c>
    </row>
    <row r="9" spans="2:31" x14ac:dyDescent="0.25">
      <c r="B9" s="14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148"/>
      <c r="R9" s="14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148"/>
    </row>
    <row r="10" spans="2:31" x14ac:dyDescent="0.25">
      <c r="B10" s="148" t="s">
        <v>17</v>
      </c>
      <c r="C10" s="144">
        <f>+'[99]CONSOLIDADO (2)'!B10</f>
        <v>59773</v>
      </c>
      <c r="D10" s="144">
        <f>+'[99]CONSOLIDADO (2)'!C10</f>
        <v>59919</v>
      </c>
      <c r="E10" s="144">
        <f>+'[99]CONSOLIDADO (2)'!D10</f>
        <v>60142</v>
      </c>
      <c r="F10" s="144">
        <f>+'[99]CONSOLIDADO (2)'!E10</f>
        <v>60314</v>
      </c>
      <c r="G10" s="144">
        <f>+'[99]CONSOLIDADO (2)'!F10</f>
        <v>0</v>
      </c>
      <c r="H10" s="144">
        <f>+'[99]CONSOLIDADO (2)'!G10</f>
        <v>0</v>
      </c>
      <c r="I10" s="144">
        <f>+'[99]CONSOLIDADO (2)'!H10</f>
        <v>0</v>
      </c>
      <c r="J10" s="144">
        <f>+'[99]CONSOLIDADO (2)'!I10</f>
        <v>0</v>
      </c>
      <c r="K10" s="144">
        <f>+'[99]CONSOLIDADO (2)'!J10</f>
        <v>0</v>
      </c>
      <c r="L10" s="144">
        <f>+'[99]CONSOLIDADO (2)'!K10</f>
        <v>0</v>
      </c>
      <c r="M10" s="144">
        <f>+'[99]CONSOLIDADO (2)'!L10</f>
        <v>0</v>
      </c>
      <c r="N10" s="144">
        <f>+'[99]CONSOLIDADO (2)'!M10</f>
        <v>0</v>
      </c>
      <c r="O10" s="26">
        <f>+N10</f>
        <v>0</v>
      </c>
      <c r="R10" s="148" t="str">
        <f>+B10</f>
        <v>Residencial</v>
      </c>
      <c r="S10" s="144">
        <f>+C10</f>
        <v>59773</v>
      </c>
      <c r="T10" s="144">
        <f t="shared" ref="T10:AD15" si="1">+D10</f>
        <v>59919</v>
      </c>
      <c r="U10" s="144">
        <f t="shared" si="1"/>
        <v>60142</v>
      </c>
      <c r="V10" s="144">
        <f t="shared" si="1"/>
        <v>60314</v>
      </c>
      <c r="W10" s="144">
        <f t="shared" si="1"/>
        <v>0</v>
      </c>
      <c r="X10" s="144">
        <f t="shared" si="1"/>
        <v>0</v>
      </c>
      <c r="Y10" s="144">
        <f t="shared" si="1"/>
        <v>0</v>
      </c>
      <c r="Z10" s="144">
        <f t="shared" si="1"/>
        <v>0</v>
      </c>
      <c r="AA10" s="144">
        <f t="shared" si="1"/>
        <v>0</v>
      </c>
      <c r="AB10" s="144">
        <f t="shared" si="1"/>
        <v>0</v>
      </c>
      <c r="AC10" s="144">
        <f t="shared" si="1"/>
        <v>0</v>
      </c>
      <c r="AD10" s="144">
        <f t="shared" si="1"/>
        <v>0</v>
      </c>
      <c r="AE10" s="26">
        <f>+AD10</f>
        <v>0</v>
      </c>
    </row>
    <row r="11" spans="2:31" x14ac:dyDescent="0.25">
      <c r="B11" s="148" t="s">
        <v>18</v>
      </c>
      <c r="C11" s="144">
        <f>+'[99]CONSOLIDADO (2)'!B11</f>
        <v>8677</v>
      </c>
      <c r="D11" s="144">
        <f>+'[99]CONSOLIDADO (2)'!C11</f>
        <v>8687</v>
      </c>
      <c r="E11" s="144">
        <f>+'[99]CONSOLIDADO (2)'!D11</f>
        <v>8724</v>
      </c>
      <c r="F11" s="144">
        <f>+'[99]CONSOLIDADO (2)'!E11</f>
        <v>8739</v>
      </c>
      <c r="G11" s="144">
        <f>+'[99]CONSOLIDADO (2)'!F11</f>
        <v>0</v>
      </c>
      <c r="H11" s="144">
        <f>+'[99]CONSOLIDADO (2)'!G11</f>
        <v>0</v>
      </c>
      <c r="I11" s="144">
        <f>+'[99]CONSOLIDADO (2)'!H11</f>
        <v>0</v>
      </c>
      <c r="J11" s="144">
        <f>+'[99]CONSOLIDADO (2)'!I11</f>
        <v>0</v>
      </c>
      <c r="K11" s="144">
        <f>+'[99]CONSOLIDADO (2)'!J11</f>
        <v>0</v>
      </c>
      <c r="L11" s="144">
        <f>+'[99]CONSOLIDADO (2)'!K11</f>
        <v>0</v>
      </c>
      <c r="M11" s="144">
        <f>+'[99]CONSOLIDADO (2)'!L11</f>
        <v>0</v>
      </c>
      <c r="N11" s="144">
        <f>+'[99]CONSOLIDADO (2)'!M11</f>
        <v>0</v>
      </c>
      <c r="O11" s="26">
        <f t="shared" ref="O11:O15" si="2">+N11</f>
        <v>0</v>
      </c>
      <c r="R11" s="148" t="str">
        <f>+B11</f>
        <v>General</v>
      </c>
      <c r="S11" s="144">
        <f t="shared" ref="S11:S15" si="3">+C11</f>
        <v>8677</v>
      </c>
      <c r="T11" s="144">
        <f t="shared" si="1"/>
        <v>8687</v>
      </c>
      <c r="U11" s="144">
        <f t="shared" si="1"/>
        <v>8724</v>
      </c>
      <c r="V11" s="144">
        <f t="shared" si="1"/>
        <v>8739</v>
      </c>
      <c r="W11" s="144">
        <f t="shared" si="1"/>
        <v>0</v>
      </c>
      <c r="X11" s="144">
        <f t="shared" si="1"/>
        <v>0</v>
      </c>
      <c r="Y11" s="144">
        <f t="shared" si="1"/>
        <v>0</v>
      </c>
      <c r="Z11" s="144">
        <f t="shared" si="1"/>
        <v>0</v>
      </c>
      <c r="AA11" s="144">
        <f t="shared" si="1"/>
        <v>0</v>
      </c>
      <c r="AB11" s="144">
        <f t="shared" si="1"/>
        <v>0</v>
      </c>
      <c r="AC11" s="144">
        <f t="shared" si="1"/>
        <v>0</v>
      </c>
      <c r="AD11" s="144">
        <f t="shared" si="1"/>
        <v>0</v>
      </c>
      <c r="AE11" s="26">
        <f t="shared" ref="AE11:AE15" si="4">+AD11</f>
        <v>0</v>
      </c>
    </row>
    <row r="12" spans="2:31" x14ac:dyDescent="0.25">
      <c r="B12" s="148" t="s">
        <v>19</v>
      </c>
      <c r="C12" s="144">
        <f>+'[99]CONSOLIDADO (2)'!B12</f>
        <v>37</v>
      </c>
      <c r="D12" s="144">
        <f>+'[99]CONSOLIDADO (2)'!C12</f>
        <v>37</v>
      </c>
      <c r="E12" s="144">
        <f>+'[99]CONSOLIDADO (2)'!D12</f>
        <v>37</v>
      </c>
      <c r="F12" s="144">
        <f>+'[99]CONSOLIDADO (2)'!E12</f>
        <v>37</v>
      </c>
      <c r="G12" s="144">
        <f>+'[99]CONSOLIDADO (2)'!F12</f>
        <v>0</v>
      </c>
      <c r="H12" s="144">
        <f>+'[99]CONSOLIDADO (2)'!G12</f>
        <v>0</v>
      </c>
      <c r="I12" s="144">
        <f>+'[99]CONSOLIDADO (2)'!H12</f>
        <v>0</v>
      </c>
      <c r="J12" s="144">
        <f>+'[99]CONSOLIDADO (2)'!I12</f>
        <v>0</v>
      </c>
      <c r="K12" s="144">
        <f>+'[99]CONSOLIDADO (2)'!J12</f>
        <v>0</v>
      </c>
      <c r="L12" s="144">
        <f>+'[99]CONSOLIDADO (2)'!K12</f>
        <v>0</v>
      </c>
      <c r="M12" s="144">
        <f>+'[99]CONSOLIDADO (2)'!L12</f>
        <v>0</v>
      </c>
      <c r="N12" s="144">
        <f>+'[99]CONSOLIDADO (2)'!M12</f>
        <v>0</v>
      </c>
      <c r="O12" s="26">
        <f t="shared" si="2"/>
        <v>0</v>
      </c>
      <c r="R12" s="148" t="str">
        <f>+B12</f>
        <v>Industrial</v>
      </c>
      <c r="S12" s="144">
        <f t="shared" si="3"/>
        <v>37</v>
      </c>
      <c r="T12" s="144">
        <f t="shared" si="1"/>
        <v>37</v>
      </c>
      <c r="U12" s="144">
        <f t="shared" si="1"/>
        <v>37</v>
      </c>
      <c r="V12" s="144">
        <f t="shared" si="1"/>
        <v>37</v>
      </c>
      <c r="W12" s="144">
        <f t="shared" si="1"/>
        <v>0</v>
      </c>
      <c r="X12" s="144">
        <f t="shared" si="1"/>
        <v>0</v>
      </c>
      <c r="Y12" s="144">
        <f t="shared" si="1"/>
        <v>0</v>
      </c>
      <c r="Z12" s="144">
        <f t="shared" si="1"/>
        <v>0</v>
      </c>
      <c r="AA12" s="144">
        <f t="shared" si="1"/>
        <v>0</v>
      </c>
      <c r="AB12" s="144">
        <f t="shared" si="1"/>
        <v>0</v>
      </c>
      <c r="AC12" s="144">
        <f t="shared" si="1"/>
        <v>0</v>
      </c>
      <c r="AD12" s="144">
        <f t="shared" si="1"/>
        <v>0</v>
      </c>
      <c r="AE12" s="26">
        <f t="shared" si="4"/>
        <v>0</v>
      </c>
    </row>
    <row r="13" spans="2:31" x14ac:dyDescent="0.25">
      <c r="B13" s="148" t="s">
        <v>91</v>
      </c>
      <c r="C13" s="144">
        <f>+'[99]CONSOLIDADO (2)'!B13</f>
        <v>266</v>
      </c>
      <c r="D13" s="144">
        <f>+'[99]CONSOLIDADO (2)'!C13</f>
        <v>266</v>
      </c>
      <c r="E13" s="144">
        <f>+'[99]CONSOLIDADO (2)'!D13</f>
        <v>269</v>
      </c>
      <c r="F13" s="144">
        <f>+'[99]CONSOLIDADO (2)'!E13</f>
        <v>274</v>
      </c>
      <c r="G13" s="144">
        <f>+'[99]CONSOLIDADO (2)'!F13</f>
        <v>0</v>
      </c>
      <c r="H13" s="144">
        <f>+'[99]CONSOLIDADO (2)'!G13</f>
        <v>0</v>
      </c>
      <c r="I13" s="144">
        <f>+'[99]CONSOLIDADO (2)'!H13</f>
        <v>0</v>
      </c>
      <c r="J13" s="144">
        <f>+'[99]CONSOLIDADO (2)'!I13</f>
        <v>0</v>
      </c>
      <c r="K13" s="144">
        <f>+'[99]CONSOLIDADO (2)'!J13</f>
        <v>0</v>
      </c>
      <c r="L13" s="144">
        <f>+'[99]CONSOLIDADO (2)'!K13</f>
        <v>0</v>
      </c>
      <c r="M13" s="144">
        <f>+'[99]CONSOLIDADO (2)'!L13</f>
        <v>0</v>
      </c>
      <c r="N13" s="144">
        <f>+'[99]CONSOLIDADO (2)'!M13</f>
        <v>0</v>
      </c>
      <c r="O13" s="26">
        <f t="shared" si="2"/>
        <v>0</v>
      </c>
      <c r="R13" s="148" t="str">
        <f>+B13</f>
        <v>Minería</v>
      </c>
      <c r="S13" s="144">
        <f t="shared" ref="S13" si="5">+C13</f>
        <v>266</v>
      </c>
      <c r="T13" s="144">
        <f t="shared" ref="T13" si="6">+D13</f>
        <v>266</v>
      </c>
      <c r="U13" s="144">
        <f t="shared" ref="U13" si="7">+E13</f>
        <v>269</v>
      </c>
      <c r="V13" s="144">
        <f t="shared" ref="V13" si="8">+F13</f>
        <v>274</v>
      </c>
      <c r="W13" s="144">
        <f t="shared" ref="W13" si="9">+G13</f>
        <v>0</v>
      </c>
      <c r="X13" s="144">
        <f t="shared" ref="X13" si="10">+H13</f>
        <v>0</v>
      </c>
      <c r="Y13" s="144">
        <f t="shared" ref="Y13" si="11">+I13</f>
        <v>0</v>
      </c>
      <c r="Z13" s="144">
        <f t="shared" ref="Z13" si="12">+J13</f>
        <v>0</v>
      </c>
      <c r="AA13" s="144">
        <f t="shared" ref="AA13" si="13">+K13</f>
        <v>0</v>
      </c>
      <c r="AB13" s="144">
        <f t="shared" ref="AB13" si="14">+L13</f>
        <v>0</v>
      </c>
      <c r="AC13" s="144">
        <f t="shared" ref="AC13" si="15">+M13</f>
        <v>0</v>
      </c>
      <c r="AD13" s="144">
        <f t="shared" ref="AD13" si="16">+N13</f>
        <v>0</v>
      </c>
      <c r="AE13" s="26">
        <f t="shared" ref="AE13" si="17">+AD13</f>
        <v>0</v>
      </c>
    </row>
    <row r="14" spans="2:31" x14ac:dyDescent="0.25">
      <c r="B14" s="148" t="s">
        <v>21</v>
      </c>
      <c r="C14" s="144">
        <f>+'[99]CONSOLIDADO (2)'!B14</f>
        <v>4</v>
      </c>
      <c r="D14" s="144">
        <f>+'[99]CONSOLIDADO (2)'!C14</f>
        <v>4</v>
      </c>
      <c r="E14" s="144">
        <f>+'[99]CONSOLIDADO (2)'!D14</f>
        <v>4</v>
      </c>
      <c r="F14" s="144">
        <f>+'[99]CONSOLIDADO (2)'!E14</f>
        <v>4</v>
      </c>
      <c r="G14" s="144">
        <f>+'[99]CONSOLIDADO (2)'!F14</f>
        <v>0</v>
      </c>
      <c r="H14" s="144">
        <f>+'[99]CONSOLIDADO (2)'!G14</f>
        <v>0</v>
      </c>
      <c r="I14" s="144">
        <f>+'[99]CONSOLIDADO (2)'!H14</f>
        <v>0</v>
      </c>
      <c r="J14" s="144">
        <f>+'[99]CONSOLIDADO (2)'!I14</f>
        <v>0</v>
      </c>
      <c r="K14" s="144">
        <f>+'[99]CONSOLIDADO (2)'!J14</f>
        <v>0</v>
      </c>
      <c r="L14" s="144">
        <f>+'[99]CONSOLIDADO (2)'!K14</f>
        <v>0</v>
      </c>
      <c r="M14" s="144">
        <f>+'[99]CONSOLIDADO (2)'!L14</f>
        <v>0</v>
      </c>
      <c r="N14" s="144">
        <f>+'[99]CONSOLIDADO (2)'!M14</f>
        <v>0</v>
      </c>
      <c r="O14" s="26">
        <f t="shared" si="2"/>
        <v>0</v>
      </c>
      <c r="R14" s="148" t="str">
        <f>+B14</f>
        <v>Alumbrado Público</v>
      </c>
      <c r="S14" s="144">
        <f t="shared" si="3"/>
        <v>4</v>
      </c>
      <c r="T14" s="144">
        <f t="shared" si="1"/>
        <v>4</v>
      </c>
      <c r="U14" s="144">
        <f t="shared" si="1"/>
        <v>4</v>
      </c>
      <c r="V14" s="144">
        <f t="shared" si="1"/>
        <v>4</v>
      </c>
      <c r="W14" s="144">
        <f t="shared" si="1"/>
        <v>0</v>
      </c>
      <c r="X14" s="144">
        <f t="shared" si="1"/>
        <v>0</v>
      </c>
      <c r="Y14" s="144">
        <f t="shared" si="1"/>
        <v>0</v>
      </c>
      <c r="Z14" s="144">
        <f t="shared" si="1"/>
        <v>0</v>
      </c>
      <c r="AA14" s="144">
        <f t="shared" si="1"/>
        <v>0</v>
      </c>
      <c r="AB14" s="144">
        <f t="shared" si="1"/>
        <v>0</v>
      </c>
      <c r="AC14" s="144">
        <f t="shared" si="1"/>
        <v>0</v>
      </c>
      <c r="AD14" s="144">
        <f t="shared" si="1"/>
        <v>0</v>
      </c>
      <c r="AE14" s="26">
        <f t="shared" si="4"/>
        <v>0</v>
      </c>
    </row>
    <row r="15" spans="2:31" x14ac:dyDescent="0.25">
      <c r="B15" s="148" t="s">
        <v>22</v>
      </c>
      <c r="C15" s="144">
        <f>+'[99]CONSOLIDADO (2)'!B15</f>
        <v>13</v>
      </c>
      <c r="D15" s="144">
        <f>+'[99]CONSOLIDADO (2)'!C15</f>
        <v>13</v>
      </c>
      <c r="E15" s="144">
        <f>+'[99]CONSOLIDADO (2)'!D15</f>
        <v>12</v>
      </c>
      <c r="F15" s="144">
        <f>+'[99]CONSOLIDADO (2)'!E15</f>
        <v>12</v>
      </c>
      <c r="G15" s="144">
        <f>+'[99]CONSOLIDADO (2)'!F15</f>
        <v>0</v>
      </c>
      <c r="H15" s="144">
        <f>+'[99]CONSOLIDADO (2)'!G15</f>
        <v>0</v>
      </c>
      <c r="I15" s="144">
        <f>+'[99]CONSOLIDADO (2)'!H15</f>
        <v>0</v>
      </c>
      <c r="J15" s="144">
        <f>+'[99]CONSOLIDADO (2)'!I15</f>
        <v>0</v>
      </c>
      <c r="K15" s="144">
        <f>+'[99]CONSOLIDADO (2)'!J15</f>
        <v>0</v>
      </c>
      <c r="L15" s="144">
        <f>+'[99]CONSOLIDADO (2)'!K15</f>
        <v>0</v>
      </c>
      <c r="M15" s="144">
        <f>+'[99]CONSOLIDADO (2)'!L15</f>
        <v>0</v>
      </c>
      <c r="N15" s="144">
        <f>+'[99]CONSOLIDADO (2)'!M15</f>
        <v>0</v>
      </c>
      <c r="O15" s="26">
        <f t="shared" si="2"/>
        <v>0</v>
      </c>
      <c r="R15" s="148" t="str">
        <f>+B15</f>
        <v>Otros</v>
      </c>
      <c r="S15" s="144">
        <f t="shared" si="3"/>
        <v>13</v>
      </c>
      <c r="T15" s="144">
        <f t="shared" si="1"/>
        <v>13</v>
      </c>
      <c r="U15" s="144">
        <f t="shared" si="1"/>
        <v>12</v>
      </c>
      <c r="V15" s="144">
        <f t="shared" si="1"/>
        <v>12</v>
      </c>
      <c r="W15" s="144">
        <f t="shared" si="1"/>
        <v>0</v>
      </c>
      <c r="X15" s="144">
        <f t="shared" si="1"/>
        <v>0</v>
      </c>
      <c r="Y15" s="144">
        <f t="shared" si="1"/>
        <v>0</v>
      </c>
      <c r="Z15" s="144">
        <f t="shared" si="1"/>
        <v>0</v>
      </c>
      <c r="AA15" s="144">
        <f t="shared" si="1"/>
        <v>0</v>
      </c>
      <c r="AB15" s="144">
        <f t="shared" si="1"/>
        <v>0</v>
      </c>
      <c r="AC15" s="144">
        <f t="shared" si="1"/>
        <v>0</v>
      </c>
      <c r="AD15" s="144">
        <f t="shared" si="1"/>
        <v>0</v>
      </c>
      <c r="AE15" s="26">
        <f t="shared" si="4"/>
        <v>0</v>
      </c>
    </row>
    <row r="16" spans="2:31" x14ac:dyDescent="0.25">
      <c r="B16" s="143" t="s">
        <v>14</v>
      </c>
      <c r="C16" s="30">
        <f t="shared" ref="C16:O16" si="18">SUM(C10:C15)</f>
        <v>68770</v>
      </c>
      <c r="D16" s="30">
        <f t="shared" ref="D16:N16" si="19">SUM(D10:D15)</f>
        <v>68926</v>
      </c>
      <c r="E16" s="30">
        <f t="shared" si="19"/>
        <v>69188</v>
      </c>
      <c r="F16" s="30">
        <f t="shared" ref="F16:N16" si="20">SUM(F10:F15)</f>
        <v>69380</v>
      </c>
      <c r="G16" s="30">
        <f t="shared" ref="G16:N16" si="21">SUM(G10:G15)</f>
        <v>0</v>
      </c>
      <c r="H16" s="30">
        <f t="shared" si="21"/>
        <v>0</v>
      </c>
      <c r="I16" s="30">
        <f t="shared" ref="I16:N16" si="22">SUM(I10:I15)</f>
        <v>0</v>
      </c>
      <c r="J16" s="30">
        <f t="shared" ref="J16:N16" si="23">SUM(J10:J15)</f>
        <v>0</v>
      </c>
      <c r="K16" s="30">
        <f t="shared" si="23"/>
        <v>0</v>
      </c>
      <c r="L16" s="30">
        <f t="shared" ref="L16:N16" si="24">SUM(L10:L15)</f>
        <v>0</v>
      </c>
      <c r="M16" s="30">
        <f t="shared" ref="M16:N16" si="25">SUM(M10:M15)</f>
        <v>0</v>
      </c>
      <c r="N16" s="30">
        <f t="shared" si="25"/>
        <v>0</v>
      </c>
      <c r="O16" s="31">
        <f t="shared" si="18"/>
        <v>0</v>
      </c>
      <c r="R16" s="143" t="s">
        <v>14</v>
      </c>
      <c r="S16" s="30">
        <f t="shared" ref="S16:AE16" si="26">SUM(S10:S15)</f>
        <v>68770</v>
      </c>
      <c r="T16" s="30">
        <f t="shared" si="26"/>
        <v>68926</v>
      </c>
      <c r="U16" s="30">
        <f t="shared" si="26"/>
        <v>69188</v>
      </c>
      <c r="V16" s="30">
        <f t="shared" si="26"/>
        <v>69380</v>
      </c>
      <c r="W16" s="30">
        <f t="shared" si="26"/>
        <v>0</v>
      </c>
      <c r="X16" s="30">
        <f t="shared" si="26"/>
        <v>0</v>
      </c>
      <c r="Y16" s="30">
        <f t="shared" si="26"/>
        <v>0</v>
      </c>
      <c r="Z16" s="30">
        <f t="shared" si="26"/>
        <v>0</v>
      </c>
      <c r="AA16" s="30">
        <f t="shared" si="26"/>
        <v>0</v>
      </c>
      <c r="AB16" s="30">
        <f t="shared" si="26"/>
        <v>0</v>
      </c>
      <c r="AC16" s="30">
        <f t="shared" si="26"/>
        <v>0</v>
      </c>
      <c r="AD16" s="30">
        <f t="shared" si="26"/>
        <v>0</v>
      </c>
      <c r="AE16" s="31">
        <f t="shared" si="26"/>
        <v>0</v>
      </c>
    </row>
    <row r="17" spans="2:31" x14ac:dyDescent="0.25">
      <c r="R17" s="145"/>
    </row>
    <row r="18" spans="2:31" x14ac:dyDescent="0.25">
      <c r="B18" s="145" t="s">
        <v>40</v>
      </c>
      <c r="R18" s="145" t="s">
        <v>40</v>
      </c>
    </row>
    <row r="19" spans="2:31" x14ac:dyDescent="0.25">
      <c r="B19" s="145"/>
      <c r="R19" s="145"/>
    </row>
    <row r="20" spans="2:31" x14ac:dyDescent="0.25">
      <c r="B20" s="143" t="s">
        <v>81</v>
      </c>
      <c r="C20" s="146" t="str">
        <f>+C8</f>
        <v>ENERO</v>
      </c>
      <c r="D20" s="146" t="str">
        <f t="shared" ref="D20:N20" si="27">+D8</f>
        <v>FEBRERO</v>
      </c>
      <c r="E20" s="146" t="str">
        <f t="shared" si="27"/>
        <v>MARZO</v>
      </c>
      <c r="F20" s="146" t="str">
        <f t="shared" si="27"/>
        <v>ABRIL</v>
      </c>
      <c r="G20" s="146" t="str">
        <f t="shared" ref="G20:N20" si="28">+G8</f>
        <v>MAYO</v>
      </c>
      <c r="H20" s="146" t="str">
        <f t="shared" si="28"/>
        <v>JUNIO</v>
      </c>
      <c r="I20" s="146" t="str">
        <f t="shared" si="28"/>
        <v>JULIO</v>
      </c>
      <c r="J20" s="146" t="str">
        <f t="shared" si="28"/>
        <v>AGOSTO</v>
      </c>
      <c r="K20" s="146" t="str">
        <f t="shared" si="28"/>
        <v>SEPTIEMBRE</v>
      </c>
      <c r="L20" s="146" t="str">
        <f t="shared" si="28"/>
        <v>OCTUBRE</v>
      </c>
      <c r="M20" s="146" t="str">
        <f t="shared" si="28"/>
        <v>NOVIEMBRE</v>
      </c>
      <c r="N20" s="146" t="str">
        <f t="shared" si="28"/>
        <v>DICIEMBRE</v>
      </c>
      <c r="O20" s="147" t="s">
        <v>14</v>
      </c>
      <c r="R20" s="143" t="s">
        <v>81</v>
      </c>
      <c r="S20" s="146" t="str">
        <f>+S8</f>
        <v>ENERO</v>
      </c>
      <c r="T20" s="146" t="str">
        <f t="shared" ref="T20:AD20" si="29">+T8</f>
        <v>FEBRERO</v>
      </c>
      <c r="U20" s="146" t="str">
        <f t="shared" si="29"/>
        <v>MARZO</v>
      </c>
      <c r="V20" s="146" t="str">
        <f t="shared" si="29"/>
        <v>ABRIL</v>
      </c>
      <c r="W20" s="146" t="str">
        <f t="shared" si="29"/>
        <v>MAYO</v>
      </c>
      <c r="X20" s="146" t="str">
        <f t="shared" si="29"/>
        <v>JUNIO</v>
      </c>
      <c r="Y20" s="146" t="str">
        <f t="shared" si="29"/>
        <v>JULIO</v>
      </c>
      <c r="Z20" s="146" t="str">
        <f t="shared" si="29"/>
        <v>AGOSTO</v>
      </c>
      <c r="AA20" s="146" t="str">
        <f t="shared" si="29"/>
        <v>SEPTIEMBRE</v>
      </c>
      <c r="AB20" s="146" t="str">
        <f t="shared" si="29"/>
        <v>OCTUBRE</v>
      </c>
      <c r="AC20" s="146" t="str">
        <f t="shared" si="29"/>
        <v>NOVIEMBRE</v>
      </c>
      <c r="AD20" s="146" t="str">
        <f t="shared" si="29"/>
        <v>DICIEMBRE</v>
      </c>
      <c r="AE20" s="147" t="s">
        <v>14</v>
      </c>
    </row>
    <row r="21" spans="2:31" x14ac:dyDescent="0.25">
      <c r="B21" s="14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148"/>
      <c r="R21" s="14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148"/>
    </row>
    <row r="22" spans="2:31" x14ac:dyDescent="0.25">
      <c r="B22" s="148" t="s">
        <v>17</v>
      </c>
      <c r="C22" s="98">
        <f>+'[99]CONSOLIDADO (2)'!B22</f>
        <v>4667.792000000084</v>
      </c>
      <c r="D22" s="98">
        <f>+'[99]CONSOLIDADO (2)'!C22</f>
        <v>4799.6170000000338</v>
      </c>
      <c r="E22" s="98">
        <f>+'[99]CONSOLIDADO (2)'!D22</f>
        <v>4664.133000000129</v>
      </c>
      <c r="F22" s="98">
        <f>+'[99]CONSOLIDADO (2)'!E22</f>
        <v>4713.972000000098</v>
      </c>
      <c r="G22" s="98">
        <f>+'[99]CONSOLIDADO (2)'!F22</f>
        <v>0</v>
      </c>
      <c r="H22" s="98">
        <f>+'[99]CONSOLIDADO (2)'!G22</f>
        <v>0</v>
      </c>
      <c r="I22" s="98">
        <f>+'[99]CONSOLIDADO (2)'!H22</f>
        <v>0</v>
      </c>
      <c r="J22" s="98">
        <f>+'[99]CONSOLIDADO (2)'!I22</f>
        <v>0</v>
      </c>
      <c r="K22" s="98">
        <f>+'[99]CONSOLIDADO (2)'!J22</f>
        <v>0</v>
      </c>
      <c r="L22" s="98">
        <f>+'[99]CONSOLIDADO (2)'!K22</f>
        <v>0</v>
      </c>
      <c r="M22" s="98">
        <f>+'[99]CONSOLIDADO (2)'!L22</f>
        <v>0</v>
      </c>
      <c r="N22" s="98">
        <f>+'[99]CONSOLIDADO (2)'!M22</f>
        <v>0</v>
      </c>
      <c r="O22" s="141">
        <f>SUM(C22:N22)</f>
        <v>18845.514000000345</v>
      </c>
      <c r="R22" s="148" t="str">
        <f>+B22</f>
        <v>Residencial</v>
      </c>
      <c r="S22" s="98">
        <f>+C22</f>
        <v>4667.792000000084</v>
      </c>
      <c r="T22" s="98">
        <f t="shared" ref="T22:AD27" si="30">+D22</f>
        <v>4799.6170000000338</v>
      </c>
      <c r="U22" s="98">
        <f t="shared" si="30"/>
        <v>4664.133000000129</v>
      </c>
      <c r="V22" s="98">
        <f t="shared" si="30"/>
        <v>4713.972000000098</v>
      </c>
      <c r="W22" s="98">
        <f t="shared" si="30"/>
        <v>0</v>
      </c>
      <c r="X22" s="98">
        <f t="shared" si="30"/>
        <v>0</v>
      </c>
      <c r="Y22" s="98">
        <f t="shared" si="30"/>
        <v>0</v>
      </c>
      <c r="Z22" s="98">
        <f t="shared" si="30"/>
        <v>0</v>
      </c>
      <c r="AA22" s="98">
        <f t="shared" si="30"/>
        <v>0</v>
      </c>
      <c r="AB22" s="98">
        <f t="shared" si="30"/>
        <v>0</v>
      </c>
      <c r="AC22" s="98">
        <f t="shared" si="30"/>
        <v>0</v>
      </c>
      <c r="AD22" s="98">
        <f t="shared" si="30"/>
        <v>0</v>
      </c>
      <c r="AE22" s="141">
        <f>SUM(S22:AD22)</f>
        <v>18845.514000000345</v>
      </c>
    </row>
    <row r="23" spans="2:31" x14ac:dyDescent="0.25">
      <c r="B23" s="148" t="s">
        <v>18</v>
      </c>
      <c r="C23" s="98">
        <f>+'[99]CONSOLIDADO (2)'!B23</f>
        <v>2330.2819999999933</v>
      </c>
      <c r="D23" s="98">
        <f>+'[99]CONSOLIDADO (2)'!C23</f>
        <v>2422.5579999999959</v>
      </c>
      <c r="E23" s="98">
        <f>+'[99]CONSOLIDADO (2)'!D23</f>
        <v>2410.0909999999976</v>
      </c>
      <c r="F23" s="98">
        <f>+'[99]CONSOLIDADO (2)'!E23</f>
        <v>2462.4889999999923</v>
      </c>
      <c r="G23" s="98">
        <f>+'[99]CONSOLIDADO (2)'!F23</f>
        <v>0</v>
      </c>
      <c r="H23" s="98">
        <f>+'[99]CONSOLIDADO (2)'!G23</f>
        <v>0</v>
      </c>
      <c r="I23" s="98">
        <f>+'[99]CONSOLIDADO (2)'!H23</f>
        <v>0</v>
      </c>
      <c r="J23" s="98">
        <f>+'[99]CONSOLIDADO (2)'!I23</f>
        <v>0</v>
      </c>
      <c r="K23" s="98">
        <f>+'[99]CONSOLIDADO (2)'!J23</f>
        <v>0</v>
      </c>
      <c r="L23" s="98">
        <f>+'[99]CONSOLIDADO (2)'!K23</f>
        <v>0</v>
      </c>
      <c r="M23" s="98">
        <f>+'[99]CONSOLIDADO (2)'!L23</f>
        <v>0</v>
      </c>
      <c r="N23" s="98">
        <f>+'[99]CONSOLIDADO (2)'!M23</f>
        <v>0</v>
      </c>
      <c r="O23" s="141">
        <f t="shared" ref="O23:O27" si="31">SUM(C23:N23)</f>
        <v>9625.4199999999801</v>
      </c>
      <c r="R23" s="148" t="str">
        <f>+B23</f>
        <v>General</v>
      </c>
      <c r="S23" s="98">
        <f t="shared" ref="S23:S27" si="32">+C23</f>
        <v>2330.2819999999933</v>
      </c>
      <c r="T23" s="98">
        <f t="shared" si="30"/>
        <v>2422.5579999999959</v>
      </c>
      <c r="U23" s="98">
        <f t="shared" si="30"/>
        <v>2410.0909999999976</v>
      </c>
      <c r="V23" s="98">
        <f t="shared" si="30"/>
        <v>2462.4889999999923</v>
      </c>
      <c r="W23" s="98">
        <f t="shared" si="30"/>
        <v>0</v>
      </c>
      <c r="X23" s="98">
        <f t="shared" si="30"/>
        <v>0</v>
      </c>
      <c r="Y23" s="98">
        <f t="shared" si="30"/>
        <v>0</v>
      </c>
      <c r="Z23" s="98">
        <f t="shared" si="30"/>
        <v>0</v>
      </c>
      <c r="AA23" s="98">
        <f t="shared" si="30"/>
        <v>0</v>
      </c>
      <c r="AB23" s="98">
        <f t="shared" si="30"/>
        <v>0</v>
      </c>
      <c r="AC23" s="98">
        <f t="shared" si="30"/>
        <v>0</v>
      </c>
      <c r="AD23" s="98">
        <f t="shared" si="30"/>
        <v>0</v>
      </c>
      <c r="AE23" s="141">
        <f t="shared" ref="AE23:AE27" si="33">SUM(S23:AD23)</f>
        <v>9625.4199999999801</v>
      </c>
    </row>
    <row r="24" spans="2:31" x14ac:dyDescent="0.25">
      <c r="B24" s="148" t="s">
        <v>19</v>
      </c>
      <c r="C24" s="98">
        <f>+'[99]CONSOLIDADO (2)'!B24</f>
        <v>6340.2090000000007</v>
      </c>
      <c r="D24" s="98">
        <f>+'[99]CONSOLIDADO (2)'!C24</f>
        <v>6613.2369999999992</v>
      </c>
      <c r="E24" s="98">
        <f>+'[99]CONSOLIDADO (2)'!D24</f>
        <v>5963.335</v>
      </c>
      <c r="F24" s="98">
        <f>+'[99]CONSOLIDADO (2)'!E24</f>
        <v>6831.1229999999996</v>
      </c>
      <c r="G24" s="98">
        <f>+'[99]CONSOLIDADO (2)'!F24</f>
        <v>0</v>
      </c>
      <c r="H24" s="98">
        <f>+'[99]CONSOLIDADO (2)'!G24</f>
        <v>0</v>
      </c>
      <c r="I24" s="98">
        <f>+'[99]CONSOLIDADO (2)'!H24</f>
        <v>0</v>
      </c>
      <c r="J24" s="98">
        <f>+'[99]CONSOLIDADO (2)'!I24</f>
        <v>0</v>
      </c>
      <c r="K24" s="98">
        <f>+'[99]CONSOLIDADO (2)'!J24</f>
        <v>0</v>
      </c>
      <c r="L24" s="98">
        <f>+'[99]CONSOLIDADO (2)'!K24</f>
        <v>0</v>
      </c>
      <c r="M24" s="98">
        <f>+'[99]CONSOLIDADO (2)'!L24</f>
        <v>0</v>
      </c>
      <c r="N24" s="98">
        <f>+'[99]CONSOLIDADO (2)'!M24</f>
        <v>0</v>
      </c>
      <c r="O24" s="141">
        <f t="shared" si="31"/>
        <v>25747.903999999999</v>
      </c>
      <c r="R24" s="148" t="str">
        <f>+B24</f>
        <v>Industrial</v>
      </c>
      <c r="S24" s="98">
        <f t="shared" si="32"/>
        <v>6340.2090000000007</v>
      </c>
      <c r="T24" s="98">
        <f t="shared" si="30"/>
        <v>6613.2369999999992</v>
      </c>
      <c r="U24" s="98">
        <f t="shared" si="30"/>
        <v>5963.335</v>
      </c>
      <c r="V24" s="98">
        <f t="shared" si="30"/>
        <v>6831.1229999999996</v>
      </c>
      <c r="W24" s="98">
        <f t="shared" si="30"/>
        <v>0</v>
      </c>
      <c r="X24" s="98">
        <f t="shared" si="30"/>
        <v>0</v>
      </c>
      <c r="Y24" s="98">
        <f t="shared" si="30"/>
        <v>0</v>
      </c>
      <c r="Z24" s="98">
        <f t="shared" si="30"/>
        <v>0</v>
      </c>
      <c r="AA24" s="98">
        <f t="shared" si="30"/>
        <v>0</v>
      </c>
      <c r="AB24" s="98">
        <f t="shared" si="30"/>
        <v>0</v>
      </c>
      <c r="AC24" s="98">
        <f t="shared" si="30"/>
        <v>0</v>
      </c>
      <c r="AD24" s="98">
        <f t="shared" si="30"/>
        <v>0</v>
      </c>
      <c r="AE24" s="141">
        <f t="shared" si="33"/>
        <v>25747.903999999999</v>
      </c>
    </row>
    <row r="25" spans="2:31" x14ac:dyDescent="0.25">
      <c r="B25" s="148" t="s">
        <v>91</v>
      </c>
      <c r="C25" s="98">
        <f>+'[99]CONSOLIDADO (2)'!B25</f>
        <v>26568.260999999991</v>
      </c>
      <c r="D25" s="98">
        <f>+'[99]CONSOLIDADO (2)'!C25</f>
        <v>25630.07</v>
      </c>
      <c r="E25" s="98">
        <f>+'[99]CONSOLIDADO (2)'!D25</f>
        <v>22468.212999999985</v>
      </c>
      <c r="F25" s="98">
        <f>+'[99]CONSOLIDADO (2)'!E25</f>
        <v>27207.29700000001</v>
      </c>
      <c r="G25" s="98">
        <f>+'[99]CONSOLIDADO (2)'!F25</f>
        <v>0</v>
      </c>
      <c r="H25" s="98">
        <f>+'[99]CONSOLIDADO (2)'!G25</f>
        <v>0</v>
      </c>
      <c r="I25" s="98">
        <f>+'[99]CONSOLIDADO (2)'!H25</f>
        <v>0</v>
      </c>
      <c r="J25" s="98">
        <f>+'[99]CONSOLIDADO (2)'!I25</f>
        <v>0</v>
      </c>
      <c r="K25" s="98">
        <f>+'[99]CONSOLIDADO (2)'!J25</f>
        <v>0</v>
      </c>
      <c r="L25" s="98">
        <f>+'[99]CONSOLIDADO (2)'!K25</f>
        <v>0</v>
      </c>
      <c r="M25" s="98">
        <f>+'[99]CONSOLIDADO (2)'!L25</f>
        <v>0</v>
      </c>
      <c r="N25" s="98">
        <f>+'[99]CONSOLIDADO (2)'!M25</f>
        <v>0</v>
      </c>
      <c r="O25" s="141">
        <f t="shared" si="31"/>
        <v>101873.84099999999</v>
      </c>
      <c r="R25" s="148" t="str">
        <f>+B25</f>
        <v>Minería</v>
      </c>
      <c r="S25" s="98">
        <f t="shared" ref="S25" si="34">+C25</f>
        <v>26568.260999999991</v>
      </c>
      <c r="T25" s="98">
        <f t="shared" ref="T25" si="35">+D25</f>
        <v>25630.07</v>
      </c>
      <c r="U25" s="98">
        <f t="shared" ref="U25" si="36">+E25</f>
        <v>22468.212999999985</v>
      </c>
      <c r="V25" s="98">
        <f t="shared" ref="V25" si="37">+F25</f>
        <v>27207.29700000001</v>
      </c>
      <c r="W25" s="98">
        <f t="shared" ref="W25" si="38">+G25</f>
        <v>0</v>
      </c>
      <c r="X25" s="98">
        <f t="shared" ref="X25" si="39">+H25</f>
        <v>0</v>
      </c>
      <c r="Y25" s="98">
        <f t="shared" ref="Y25" si="40">+I25</f>
        <v>0</v>
      </c>
      <c r="Z25" s="98">
        <f t="shared" ref="Z25" si="41">+J25</f>
        <v>0</v>
      </c>
      <c r="AA25" s="98">
        <f t="shared" ref="AA25" si="42">+K25</f>
        <v>0</v>
      </c>
      <c r="AB25" s="98">
        <f t="shared" ref="AB25" si="43">+L25</f>
        <v>0</v>
      </c>
      <c r="AC25" s="98">
        <f t="shared" ref="AC25" si="44">+M25</f>
        <v>0</v>
      </c>
      <c r="AD25" s="98">
        <f t="shared" ref="AD25" si="45">+N25</f>
        <v>0</v>
      </c>
      <c r="AE25" s="141">
        <f t="shared" ref="AE25" si="46">SUM(S25:AD25)</f>
        <v>101873.84099999999</v>
      </c>
    </row>
    <row r="26" spans="2:31" x14ac:dyDescent="0.25">
      <c r="B26" s="148" t="s">
        <v>21</v>
      </c>
      <c r="C26" s="98">
        <f>+'[99]CONSOLIDADO (2)'!B26</f>
        <v>1360.047</v>
      </c>
      <c r="D26" s="98">
        <f>+'[99]CONSOLIDADO (2)'!C26</f>
        <v>1239.1410000000001</v>
      </c>
      <c r="E26" s="98">
        <f>+'[99]CONSOLIDADO (2)'!D26</f>
        <v>1369.258</v>
      </c>
      <c r="F26" s="98">
        <f>+'[99]CONSOLIDADO (2)'!E26</f>
        <v>1327.6470000000002</v>
      </c>
      <c r="G26" s="98">
        <f>+'[99]CONSOLIDADO (2)'!F26</f>
        <v>0</v>
      </c>
      <c r="H26" s="98">
        <f>+'[99]CONSOLIDADO (2)'!G26</f>
        <v>0</v>
      </c>
      <c r="I26" s="98">
        <f>+'[99]CONSOLIDADO (2)'!H26</f>
        <v>0</v>
      </c>
      <c r="J26" s="98">
        <f>+'[99]CONSOLIDADO (2)'!I26</f>
        <v>0</v>
      </c>
      <c r="K26" s="98">
        <f>+'[99]CONSOLIDADO (2)'!J26</f>
        <v>0</v>
      </c>
      <c r="L26" s="98">
        <f>+'[99]CONSOLIDADO (2)'!K26</f>
        <v>0</v>
      </c>
      <c r="M26" s="98">
        <f>+'[99]CONSOLIDADO (2)'!L26</f>
        <v>0</v>
      </c>
      <c r="N26" s="98">
        <f>+'[99]CONSOLIDADO (2)'!M26</f>
        <v>0</v>
      </c>
      <c r="O26" s="141">
        <f t="shared" si="31"/>
        <v>5296.0929999999998</v>
      </c>
      <c r="R26" s="148" t="str">
        <f>+B26</f>
        <v>Alumbrado Público</v>
      </c>
      <c r="S26" s="98">
        <f t="shared" si="32"/>
        <v>1360.047</v>
      </c>
      <c r="T26" s="98">
        <f t="shared" si="30"/>
        <v>1239.1410000000001</v>
      </c>
      <c r="U26" s="98">
        <f t="shared" si="30"/>
        <v>1369.258</v>
      </c>
      <c r="V26" s="98">
        <f t="shared" si="30"/>
        <v>1327.6470000000002</v>
      </c>
      <c r="W26" s="98">
        <f t="shared" si="30"/>
        <v>0</v>
      </c>
      <c r="X26" s="98">
        <f t="shared" si="30"/>
        <v>0</v>
      </c>
      <c r="Y26" s="98">
        <f t="shared" si="30"/>
        <v>0</v>
      </c>
      <c r="Z26" s="98">
        <f t="shared" si="30"/>
        <v>0</v>
      </c>
      <c r="AA26" s="98">
        <f t="shared" si="30"/>
        <v>0</v>
      </c>
      <c r="AB26" s="98">
        <f t="shared" si="30"/>
        <v>0</v>
      </c>
      <c r="AC26" s="98">
        <f t="shared" si="30"/>
        <v>0</v>
      </c>
      <c r="AD26" s="98">
        <f t="shared" si="30"/>
        <v>0</v>
      </c>
      <c r="AE26" s="141">
        <f t="shared" si="33"/>
        <v>5296.0929999999998</v>
      </c>
    </row>
    <row r="27" spans="2:31" x14ac:dyDescent="0.25">
      <c r="B27" s="148" t="s">
        <v>22</v>
      </c>
      <c r="C27" s="98">
        <f>+'[99]CONSOLIDADO (2)'!B27</f>
        <v>9.1890000000000001</v>
      </c>
      <c r="D27" s="98">
        <f>+'[99]CONSOLIDADO (2)'!C27</f>
        <v>8.5890000000000004</v>
      </c>
      <c r="E27" s="98">
        <f>+'[99]CONSOLIDADO (2)'!D27</f>
        <v>9.3330000000000002</v>
      </c>
      <c r="F27" s="98">
        <f>+'[99]CONSOLIDADO (2)'!E27</f>
        <v>9.3410000000000011</v>
      </c>
      <c r="G27" s="98">
        <f>+'[99]CONSOLIDADO (2)'!F27</f>
        <v>0</v>
      </c>
      <c r="H27" s="98">
        <f>+'[99]CONSOLIDADO (2)'!G27</f>
        <v>0</v>
      </c>
      <c r="I27" s="98">
        <f>+'[99]CONSOLIDADO (2)'!H27</f>
        <v>0</v>
      </c>
      <c r="J27" s="98">
        <f>+'[99]CONSOLIDADO (2)'!I27</f>
        <v>0</v>
      </c>
      <c r="K27" s="98">
        <f>+'[99]CONSOLIDADO (2)'!J27</f>
        <v>0</v>
      </c>
      <c r="L27" s="98">
        <f>+'[99]CONSOLIDADO (2)'!K27</f>
        <v>0</v>
      </c>
      <c r="M27" s="98">
        <f>+'[99]CONSOLIDADO (2)'!L27</f>
        <v>0</v>
      </c>
      <c r="N27" s="98">
        <f>+'[99]CONSOLIDADO (2)'!M27</f>
        <v>0</v>
      </c>
      <c r="O27" s="141">
        <f t="shared" si="31"/>
        <v>36.451999999999998</v>
      </c>
      <c r="R27" s="148" t="str">
        <f>+B27</f>
        <v>Otros</v>
      </c>
      <c r="S27" s="98">
        <f t="shared" si="32"/>
        <v>9.1890000000000001</v>
      </c>
      <c r="T27" s="98">
        <f t="shared" si="30"/>
        <v>8.5890000000000004</v>
      </c>
      <c r="U27" s="98">
        <f t="shared" si="30"/>
        <v>9.3330000000000002</v>
      </c>
      <c r="V27" s="98">
        <f t="shared" si="30"/>
        <v>9.3410000000000011</v>
      </c>
      <c r="W27" s="98">
        <f t="shared" si="30"/>
        <v>0</v>
      </c>
      <c r="X27" s="98">
        <f t="shared" si="30"/>
        <v>0</v>
      </c>
      <c r="Y27" s="98">
        <f t="shared" si="30"/>
        <v>0</v>
      </c>
      <c r="Z27" s="98">
        <f t="shared" si="30"/>
        <v>0</v>
      </c>
      <c r="AA27" s="98">
        <f t="shared" si="30"/>
        <v>0</v>
      </c>
      <c r="AB27" s="98">
        <f t="shared" si="30"/>
        <v>0</v>
      </c>
      <c r="AC27" s="98">
        <f t="shared" si="30"/>
        <v>0</v>
      </c>
      <c r="AD27" s="98">
        <f t="shared" si="30"/>
        <v>0</v>
      </c>
      <c r="AE27" s="141">
        <f t="shared" si="33"/>
        <v>36.451999999999998</v>
      </c>
    </row>
    <row r="28" spans="2:31" x14ac:dyDescent="0.25">
      <c r="B28" s="143" t="s">
        <v>14</v>
      </c>
      <c r="C28" s="142">
        <f t="shared" ref="C28" si="47">SUM(C22:C27)</f>
        <v>41275.780000000064</v>
      </c>
      <c r="D28" s="142">
        <f t="shared" ref="D28:N28" si="48">SUM(D22:D27)</f>
        <v>40713.212000000036</v>
      </c>
      <c r="E28" s="142">
        <f t="shared" si="48"/>
        <v>36884.363000000114</v>
      </c>
      <c r="F28" s="142">
        <f t="shared" si="48"/>
        <v>42551.869000000093</v>
      </c>
      <c r="G28" s="142">
        <f t="shared" ref="G28:N28" si="49">SUM(G22:G27)</f>
        <v>0</v>
      </c>
      <c r="H28" s="142">
        <f t="shared" si="49"/>
        <v>0</v>
      </c>
      <c r="I28" s="142">
        <f t="shared" si="48"/>
        <v>0</v>
      </c>
      <c r="J28" s="142">
        <f t="shared" ref="J28:N28" si="50">SUM(J22:J27)</f>
        <v>0</v>
      </c>
      <c r="K28" s="142">
        <f t="shared" si="50"/>
        <v>0</v>
      </c>
      <c r="L28" s="142">
        <f t="shared" si="48"/>
        <v>0</v>
      </c>
      <c r="M28" s="142">
        <f t="shared" ref="M28:N28" si="51">SUM(M22:M27)</f>
        <v>0</v>
      </c>
      <c r="N28" s="142">
        <f t="shared" si="51"/>
        <v>0</v>
      </c>
      <c r="O28" s="143">
        <f>SUM(C28:N28)</f>
        <v>161425.22400000031</v>
      </c>
      <c r="R28" s="143" t="s">
        <v>14</v>
      </c>
      <c r="S28" s="142">
        <f t="shared" ref="S28:AE28" si="52">SUM(S22:S27)</f>
        <v>41275.780000000064</v>
      </c>
      <c r="T28" s="142">
        <f t="shared" si="52"/>
        <v>40713.212000000036</v>
      </c>
      <c r="U28" s="142">
        <f t="shared" si="52"/>
        <v>36884.363000000114</v>
      </c>
      <c r="V28" s="142">
        <f t="shared" si="52"/>
        <v>42551.869000000093</v>
      </c>
      <c r="W28" s="142">
        <f t="shared" si="52"/>
        <v>0</v>
      </c>
      <c r="X28" s="142">
        <f t="shared" si="52"/>
        <v>0</v>
      </c>
      <c r="Y28" s="142">
        <f t="shared" si="52"/>
        <v>0</v>
      </c>
      <c r="Z28" s="142">
        <f t="shared" si="52"/>
        <v>0</v>
      </c>
      <c r="AA28" s="142">
        <f t="shared" si="52"/>
        <v>0</v>
      </c>
      <c r="AB28" s="142">
        <f t="shared" si="52"/>
        <v>0</v>
      </c>
      <c r="AC28" s="142">
        <f t="shared" si="52"/>
        <v>0</v>
      </c>
      <c r="AD28" s="142">
        <f t="shared" si="52"/>
        <v>0</v>
      </c>
      <c r="AE28" s="143">
        <f t="shared" si="52"/>
        <v>161425.22400000028</v>
      </c>
    </row>
    <row r="31" spans="2:31" x14ac:dyDescent="0.25">
      <c r="B31" s="145" t="s">
        <v>25</v>
      </c>
      <c r="R31" s="145" t="s">
        <v>25</v>
      </c>
    </row>
    <row r="32" spans="2:31" x14ac:dyDescent="0.25">
      <c r="B32" s="145"/>
      <c r="R32" s="145"/>
    </row>
    <row r="33" spans="2:31" x14ac:dyDescent="0.25">
      <c r="B33" s="143" t="s">
        <v>81</v>
      </c>
      <c r="C33" s="146" t="str">
        <f>+C20</f>
        <v>ENERO</v>
      </c>
      <c r="D33" s="146" t="str">
        <f t="shared" ref="D33:K33" si="53">+D20</f>
        <v>FEBRERO</v>
      </c>
      <c r="E33" s="146" t="str">
        <f t="shared" si="53"/>
        <v>MARZO</v>
      </c>
      <c r="F33" s="146" t="str">
        <f t="shared" si="53"/>
        <v>ABRIL</v>
      </c>
      <c r="G33" s="146" t="str">
        <f t="shared" ref="G33:N33" si="54">+G20</f>
        <v>MAYO</v>
      </c>
      <c r="H33" s="146" t="str">
        <f t="shared" si="54"/>
        <v>JUNIO</v>
      </c>
      <c r="I33" s="146" t="str">
        <f t="shared" si="54"/>
        <v>JULIO</v>
      </c>
      <c r="J33" s="146" t="str">
        <f t="shared" si="54"/>
        <v>AGOSTO</v>
      </c>
      <c r="K33" s="146" t="str">
        <f t="shared" si="54"/>
        <v>SEPTIEMBRE</v>
      </c>
      <c r="L33" s="146" t="str">
        <f t="shared" si="54"/>
        <v>OCTUBRE</v>
      </c>
      <c r="M33" s="146" t="str">
        <f t="shared" si="54"/>
        <v>NOVIEMBRE</v>
      </c>
      <c r="N33" s="146" t="str">
        <f t="shared" si="54"/>
        <v>DICIEMBRE</v>
      </c>
      <c r="O33" s="147" t="s">
        <v>14</v>
      </c>
      <c r="R33" s="143" t="s">
        <v>81</v>
      </c>
      <c r="S33" s="146" t="str">
        <f>+S20</f>
        <v>ENERO</v>
      </c>
      <c r="T33" s="146" t="str">
        <f t="shared" ref="T33:AD33" si="55">+T20</f>
        <v>FEBRERO</v>
      </c>
      <c r="U33" s="146" t="str">
        <f t="shared" si="55"/>
        <v>MARZO</v>
      </c>
      <c r="V33" s="146" t="str">
        <f t="shared" si="55"/>
        <v>ABRIL</v>
      </c>
      <c r="W33" s="146" t="str">
        <f t="shared" si="55"/>
        <v>MAYO</v>
      </c>
      <c r="X33" s="146" t="str">
        <f t="shared" si="55"/>
        <v>JUNIO</v>
      </c>
      <c r="Y33" s="146" t="str">
        <f t="shared" si="55"/>
        <v>JULIO</v>
      </c>
      <c r="Z33" s="146" t="str">
        <f t="shared" si="55"/>
        <v>AGOSTO</v>
      </c>
      <c r="AA33" s="146" t="str">
        <f t="shared" si="55"/>
        <v>SEPTIEMBRE</v>
      </c>
      <c r="AB33" s="146" t="str">
        <f t="shared" si="55"/>
        <v>OCTUBRE</v>
      </c>
      <c r="AC33" s="146" t="str">
        <f t="shared" si="55"/>
        <v>NOVIEMBRE</v>
      </c>
      <c r="AD33" s="146" t="str">
        <f t="shared" si="55"/>
        <v>DICIEMBRE</v>
      </c>
      <c r="AE33" s="147" t="s">
        <v>14</v>
      </c>
    </row>
    <row r="34" spans="2:31" x14ac:dyDescent="0.25">
      <c r="B34" s="14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148"/>
      <c r="R34" s="14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148"/>
    </row>
    <row r="35" spans="2:31" x14ac:dyDescent="0.25">
      <c r="B35" s="148" t="s">
        <v>17</v>
      </c>
      <c r="C35" s="98">
        <f>+'[99]CONSOLIDADO (2)'!B35</f>
        <v>3728.3479602304933</v>
      </c>
      <c r="D35" s="98">
        <f>+'[99]CONSOLIDADO (2)'!C35</f>
        <v>3838.6509942518596</v>
      </c>
      <c r="E35" s="98">
        <f>+'[99]CONSOLIDADO (2)'!D35</f>
        <v>3778.4632282753555</v>
      </c>
      <c r="F35" s="98">
        <f>+'[99]CONSOLIDADO (2)'!E35</f>
        <v>3838.253581608702</v>
      </c>
      <c r="G35" s="98">
        <f>+'[99]CONSOLIDADO (2)'!F35</f>
        <v>0</v>
      </c>
      <c r="H35" s="98">
        <f>+'[99]CONSOLIDADO (2)'!G35</f>
        <v>0</v>
      </c>
      <c r="I35" s="98">
        <f>+'[99]CONSOLIDADO (2)'!H35</f>
        <v>0</v>
      </c>
      <c r="J35" s="98">
        <f>+'[99]CONSOLIDADO (2)'!I35</f>
        <v>0</v>
      </c>
      <c r="K35" s="98">
        <f>+'[99]CONSOLIDADO (2)'!J35</f>
        <v>0</v>
      </c>
      <c r="L35" s="98">
        <f>+'[99]CONSOLIDADO (2)'!K35</f>
        <v>0</v>
      </c>
      <c r="M35" s="98">
        <f>+'[99]CONSOLIDADO (2)'!L35</f>
        <v>0</v>
      </c>
      <c r="N35" s="98">
        <f>+'[99]CONSOLIDADO (2)'!M35</f>
        <v>0</v>
      </c>
      <c r="O35" s="141">
        <f>SUM(C35:N35)</f>
        <v>15183.71576436641</v>
      </c>
      <c r="R35" s="148" t="str">
        <f t="shared" ref="R35:R40" si="56">+B35</f>
        <v>Residencial</v>
      </c>
      <c r="S35" s="98">
        <f>+C35*0.87</f>
        <v>3243.6627254005293</v>
      </c>
      <c r="T35" s="98">
        <f t="shared" ref="T35:AD40" si="57">+D35*0.87</f>
        <v>3339.6263649991179</v>
      </c>
      <c r="U35" s="98">
        <f t="shared" si="57"/>
        <v>3287.2630085995593</v>
      </c>
      <c r="V35" s="98">
        <f t="shared" si="57"/>
        <v>3339.2806159995707</v>
      </c>
      <c r="W35" s="98">
        <f t="shared" si="57"/>
        <v>0</v>
      </c>
      <c r="X35" s="98">
        <f t="shared" si="57"/>
        <v>0</v>
      </c>
      <c r="Y35" s="98">
        <f t="shared" si="57"/>
        <v>0</v>
      </c>
      <c r="Z35" s="98">
        <f t="shared" si="57"/>
        <v>0</v>
      </c>
      <c r="AA35" s="98">
        <f t="shared" si="57"/>
        <v>0</v>
      </c>
      <c r="AB35" s="98">
        <f t="shared" si="57"/>
        <v>0</v>
      </c>
      <c r="AC35" s="98">
        <f t="shared" si="57"/>
        <v>0</v>
      </c>
      <c r="AD35" s="98">
        <f t="shared" si="57"/>
        <v>0</v>
      </c>
      <c r="AE35" s="141">
        <f>SUM(S35:AD35)</f>
        <v>13209.832714998776</v>
      </c>
    </row>
    <row r="36" spans="2:31" x14ac:dyDescent="0.25">
      <c r="B36" s="148" t="s">
        <v>18</v>
      </c>
      <c r="C36" s="98">
        <f>+'[99]CONSOLIDADO (2)'!B36</f>
        <v>3064.5218329885088</v>
      </c>
      <c r="D36" s="98">
        <f>+'[99]CONSOLIDADO (2)'!C36</f>
        <v>3191.103301954025</v>
      </c>
      <c r="E36" s="98">
        <f>+'[99]CONSOLIDADO (2)'!D36</f>
        <v>3222.6696578161063</v>
      </c>
      <c r="F36" s="98">
        <f>+'[99]CONSOLIDADO (2)'!E36</f>
        <v>3310.4906888505734</v>
      </c>
      <c r="G36" s="98">
        <f>+'[99]CONSOLIDADO (2)'!F36</f>
        <v>0</v>
      </c>
      <c r="H36" s="98">
        <f>+'[99]CONSOLIDADO (2)'!G36</f>
        <v>0</v>
      </c>
      <c r="I36" s="98">
        <f>+'[99]CONSOLIDADO (2)'!H36</f>
        <v>0</v>
      </c>
      <c r="J36" s="98">
        <f>+'[99]CONSOLIDADO (2)'!I36</f>
        <v>0</v>
      </c>
      <c r="K36" s="98">
        <f>+'[99]CONSOLIDADO (2)'!J36</f>
        <v>0</v>
      </c>
      <c r="L36" s="98">
        <f>+'[99]CONSOLIDADO (2)'!K36</f>
        <v>0</v>
      </c>
      <c r="M36" s="98">
        <f>+'[99]CONSOLIDADO (2)'!L36</f>
        <v>0</v>
      </c>
      <c r="N36" s="98">
        <f>+'[99]CONSOLIDADO (2)'!M36</f>
        <v>0</v>
      </c>
      <c r="O36" s="141">
        <f t="shared" ref="O36:O40" si="58">SUM(C36:N36)</f>
        <v>12788.785481609213</v>
      </c>
      <c r="R36" s="148" t="str">
        <f t="shared" si="56"/>
        <v>General</v>
      </c>
      <c r="S36" s="98">
        <f t="shared" ref="S36:S40" si="59">+C36*0.87</f>
        <v>2666.1339947000024</v>
      </c>
      <c r="T36" s="98">
        <f t="shared" si="57"/>
        <v>2776.2598727000018</v>
      </c>
      <c r="U36" s="98">
        <f t="shared" si="57"/>
        <v>2803.7226023000126</v>
      </c>
      <c r="V36" s="98">
        <f t="shared" si="57"/>
        <v>2880.126899299999</v>
      </c>
      <c r="W36" s="98">
        <f t="shared" si="57"/>
        <v>0</v>
      </c>
      <c r="X36" s="98">
        <f t="shared" si="57"/>
        <v>0</v>
      </c>
      <c r="Y36" s="98">
        <f t="shared" si="57"/>
        <v>0</v>
      </c>
      <c r="Z36" s="98">
        <f t="shared" si="57"/>
        <v>0</v>
      </c>
      <c r="AA36" s="98">
        <f t="shared" si="57"/>
        <v>0</v>
      </c>
      <c r="AB36" s="98">
        <f t="shared" si="57"/>
        <v>0</v>
      </c>
      <c r="AC36" s="98">
        <f t="shared" si="57"/>
        <v>0</v>
      </c>
      <c r="AD36" s="98">
        <f t="shared" si="57"/>
        <v>0</v>
      </c>
      <c r="AE36" s="141">
        <f t="shared" ref="AE36:AE40" si="60">SUM(S36:AD36)</f>
        <v>11126.243369000016</v>
      </c>
    </row>
    <row r="37" spans="2:31" x14ac:dyDescent="0.25">
      <c r="B37" s="148" t="s">
        <v>19</v>
      </c>
      <c r="C37" s="98">
        <f>+'[99]CONSOLIDADO (2)'!B37</f>
        <v>3877.1617586206894</v>
      </c>
      <c r="D37" s="98">
        <f>+'[99]CONSOLIDADO (2)'!C37</f>
        <v>3978.3269425287358</v>
      </c>
      <c r="E37" s="98">
        <f>+'[99]CONSOLIDADO (2)'!D37</f>
        <v>3804.548632183908</v>
      </c>
      <c r="F37" s="98">
        <f>+'[99]CONSOLIDADO (2)'!E37</f>
        <v>4133.4208850574705</v>
      </c>
      <c r="G37" s="98">
        <f>+'[99]CONSOLIDADO (2)'!F37</f>
        <v>0</v>
      </c>
      <c r="H37" s="98">
        <f>+'[99]CONSOLIDADO (2)'!G37</f>
        <v>0</v>
      </c>
      <c r="I37" s="98">
        <f>+'[99]CONSOLIDADO (2)'!H37</f>
        <v>0</v>
      </c>
      <c r="J37" s="98">
        <f>+'[99]CONSOLIDADO (2)'!I37</f>
        <v>0</v>
      </c>
      <c r="K37" s="98">
        <f>+'[99]CONSOLIDADO (2)'!J37</f>
        <v>0</v>
      </c>
      <c r="L37" s="98">
        <f>+'[99]CONSOLIDADO (2)'!K37</f>
        <v>0</v>
      </c>
      <c r="M37" s="98">
        <f>+'[99]CONSOLIDADO (2)'!L37</f>
        <v>0</v>
      </c>
      <c r="N37" s="98">
        <f>+'[99]CONSOLIDADO (2)'!M37</f>
        <v>0</v>
      </c>
      <c r="O37" s="141">
        <f t="shared" si="58"/>
        <v>15793.458218390804</v>
      </c>
      <c r="R37" s="148" t="str">
        <f t="shared" si="56"/>
        <v>Industrial</v>
      </c>
      <c r="S37" s="98">
        <f t="shared" si="59"/>
        <v>3373.1307299999999</v>
      </c>
      <c r="T37" s="98">
        <f t="shared" si="57"/>
        <v>3461.14444</v>
      </c>
      <c r="U37" s="98">
        <f t="shared" si="57"/>
        <v>3309.9573099999998</v>
      </c>
      <c r="V37" s="98">
        <f t="shared" si="57"/>
        <v>3596.0761699999994</v>
      </c>
      <c r="W37" s="98">
        <f t="shared" si="57"/>
        <v>0</v>
      </c>
      <c r="X37" s="98">
        <f t="shared" si="57"/>
        <v>0</v>
      </c>
      <c r="Y37" s="98">
        <f t="shared" si="57"/>
        <v>0</v>
      </c>
      <c r="Z37" s="98">
        <f t="shared" si="57"/>
        <v>0</v>
      </c>
      <c r="AA37" s="98">
        <f t="shared" si="57"/>
        <v>0</v>
      </c>
      <c r="AB37" s="98">
        <f t="shared" si="57"/>
        <v>0</v>
      </c>
      <c r="AC37" s="98">
        <f t="shared" si="57"/>
        <v>0</v>
      </c>
      <c r="AD37" s="98">
        <f t="shared" si="57"/>
        <v>0</v>
      </c>
      <c r="AE37" s="141">
        <f t="shared" si="60"/>
        <v>13740.308649999999</v>
      </c>
    </row>
    <row r="38" spans="2:31" x14ac:dyDescent="0.25">
      <c r="B38" s="148" t="s">
        <v>91</v>
      </c>
      <c r="C38" s="98">
        <f>+'[99]CONSOLIDADO (2)'!B38</f>
        <v>18545.172494252874</v>
      </c>
      <c r="D38" s="98">
        <f>+'[99]CONSOLIDADO (2)'!C38</f>
        <v>18106.479908045985</v>
      </c>
      <c r="E38" s="98">
        <f>+'[99]CONSOLIDADO (2)'!D38</f>
        <v>16707.86810344828</v>
      </c>
      <c r="F38" s="98">
        <f>+'[99]CONSOLIDADO (2)'!E38</f>
        <v>19430.365632183912</v>
      </c>
      <c r="G38" s="98">
        <f>+'[99]CONSOLIDADO (2)'!F38</f>
        <v>0</v>
      </c>
      <c r="H38" s="98">
        <f>+'[99]CONSOLIDADO (2)'!G38</f>
        <v>0</v>
      </c>
      <c r="I38" s="98">
        <f>+'[99]CONSOLIDADO (2)'!H38</f>
        <v>0</v>
      </c>
      <c r="J38" s="98">
        <f>+'[99]CONSOLIDADO (2)'!I38</f>
        <v>0</v>
      </c>
      <c r="K38" s="98">
        <f>+'[99]CONSOLIDADO (2)'!J38</f>
        <v>0</v>
      </c>
      <c r="L38" s="98">
        <f>+'[99]CONSOLIDADO (2)'!K38</f>
        <v>0</v>
      </c>
      <c r="M38" s="98">
        <f>+'[99]CONSOLIDADO (2)'!L38</f>
        <v>0</v>
      </c>
      <c r="N38" s="98">
        <f>+'[99]CONSOLIDADO (2)'!M38</f>
        <v>0</v>
      </c>
      <c r="O38" s="141">
        <f>SUM(C38:N38)</f>
        <v>72789.886137931055</v>
      </c>
      <c r="R38" s="148" t="str">
        <f t="shared" si="56"/>
        <v>Minería</v>
      </c>
      <c r="S38" s="98">
        <f t="shared" ref="S38" si="61">+C38*0.87</f>
        <v>16134.300070000001</v>
      </c>
      <c r="T38" s="98">
        <f t="shared" ref="T38" si="62">+D38*0.87</f>
        <v>15752.637520000007</v>
      </c>
      <c r="U38" s="98">
        <f t="shared" ref="U38" si="63">+E38*0.87</f>
        <v>14535.845250000004</v>
      </c>
      <c r="V38" s="98">
        <f t="shared" ref="V38" si="64">+F38*0.87</f>
        <v>16904.418100000003</v>
      </c>
      <c r="W38" s="98">
        <f t="shared" ref="W38" si="65">+G38*0.87</f>
        <v>0</v>
      </c>
      <c r="X38" s="98">
        <f t="shared" ref="X38" si="66">+H38*0.87</f>
        <v>0</v>
      </c>
      <c r="Y38" s="98">
        <f t="shared" ref="Y38" si="67">+I38*0.87</f>
        <v>0</v>
      </c>
      <c r="Z38" s="98">
        <f t="shared" ref="Z38" si="68">+J38*0.87</f>
        <v>0</v>
      </c>
      <c r="AA38" s="98">
        <f t="shared" ref="AA38" si="69">+K38*0.87</f>
        <v>0</v>
      </c>
      <c r="AB38" s="98">
        <f t="shared" ref="AB38" si="70">+L38*0.87</f>
        <v>0</v>
      </c>
      <c r="AC38" s="98">
        <f t="shared" ref="AC38" si="71">+M38*0.87</f>
        <v>0</v>
      </c>
      <c r="AD38" s="98">
        <f t="shared" ref="AD38" si="72">+N38*0.87</f>
        <v>0</v>
      </c>
      <c r="AE38" s="141">
        <f t="shared" ref="AE38" si="73">SUM(S38:AD38)</f>
        <v>63327.200940000017</v>
      </c>
    </row>
    <row r="39" spans="2:31" x14ac:dyDescent="0.25">
      <c r="B39" s="148" t="s">
        <v>21</v>
      </c>
      <c r="C39" s="98">
        <f>+'[99]CONSOLIDADO (2)'!B39</f>
        <v>1630.6963678160919</v>
      </c>
      <c r="D39" s="98">
        <f>+'[99]CONSOLIDADO (2)'!C39</f>
        <v>1493.1649195402299</v>
      </c>
      <c r="E39" s="98">
        <f>+'[99]CONSOLIDADO (2)'!D39</f>
        <v>1663.6484827586207</v>
      </c>
      <c r="F39" s="98">
        <f>+'[99]CONSOLIDADO (2)'!E39</f>
        <v>1622.3846206896553</v>
      </c>
      <c r="G39" s="98">
        <f>+'[99]CONSOLIDADO (2)'!F39</f>
        <v>0</v>
      </c>
      <c r="H39" s="98">
        <f>+'[99]CONSOLIDADO (2)'!G39</f>
        <v>0</v>
      </c>
      <c r="I39" s="98">
        <f>+'[99]CONSOLIDADO (2)'!H39</f>
        <v>0</v>
      </c>
      <c r="J39" s="98">
        <f>+'[99]CONSOLIDADO (2)'!I39</f>
        <v>0</v>
      </c>
      <c r="K39" s="98">
        <f>+'[99]CONSOLIDADO (2)'!J39</f>
        <v>0</v>
      </c>
      <c r="L39" s="98">
        <f>+'[99]CONSOLIDADO (2)'!K39</f>
        <v>0</v>
      </c>
      <c r="M39" s="98">
        <f>+'[99]CONSOLIDADO (2)'!L39</f>
        <v>0</v>
      </c>
      <c r="N39" s="98">
        <f>+'[99]CONSOLIDADO (2)'!M39</f>
        <v>0</v>
      </c>
      <c r="O39" s="141">
        <f t="shared" si="58"/>
        <v>6409.8943908045976</v>
      </c>
      <c r="R39" s="148" t="str">
        <f t="shared" si="56"/>
        <v>Alumbrado Público</v>
      </c>
      <c r="S39" s="98">
        <f t="shared" si="59"/>
        <v>1418.7058399999999</v>
      </c>
      <c r="T39" s="98">
        <f t="shared" si="57"/>
        <v>1299.05348</v>
      </c>
      <c r="U39" s="98">
        <f t="shared" si="57"/>
        <v>1447.37418</v>
      </c>
      <c r="V39" s="98">
        <f t="shared" si="57"/>
        <v>1411.4746200000002</v>
      </c>
      <c r="W39" s="98">
        <f t="shared" si="57"/>
        <v>0</v>
      </c>
      <c r="X39" s="98">
        <f t="shared" si="57"/>
        <v>0</v>
      </c>
      <c r="Y39" s="98">
        <f t="shared" si="57"/>
        <v>0</v>
      </c>
      <c r="Z39" s="98">
        <f t="shared" si="57"/>
        <v>0</v>
      </c>
      <c r="AA39" s="98">
        <f t="shared" si="57"/>
        <v>0</v>
      </c>
      <c r="AB39" s="98">
        <f t="shared" si="57"/>
        <v>0</v>
      </c>
      <c r="AC39" s="98">
        <f t="shared" si="57"/>
        <v>0</v>
      </c>
      <c r="AD39" s="98">
        <f t="shared" si="57"/>
        <v>0</v>
      </c>
      <c r="AE39" s="141">
        <f t="shared" si="60"/>
        <v>5576.6081199999999</v>
      </c>
    </row>
    <row r="40" spans="2:31" x14ac:dyDescent="0.25">
      <c r="B40" s="148" t="s">
        <v>22</v>
      </c>
      <c r="C40" s="98">
        <f>+'[99]CONSOLIDADO (2)'!B40</f>
        <v>2.1278735632183907</v>
      </c>
      <c r="D40" s="98">
        <f>+'[99]CONSOLIDADO (2)'!C40</f>
        <v>0.96151724137931027</v>
      </c>
      <c r="E40" s="98">
        <f>+'[99]CONSOLIDADO (2)'!D40</f>
        <v>3.1668045977011499</v>
      </c>
      <c r="F40" s="98">
        <f>+'[99]CONSOLIDADO (2)'!E40</f>
        <v>2.1082758620689654</v>
      </c>
      <c r="G40" s="98">
        <f>+'[99]CONSOLIDADO (2)'!F40</f>
        <v>0</v>
      </c>
      <c r="H40" s="98">
        <f>+'[99]CONSOLIDADO (2)'!G40</f>
        <v>0</v>
      </c>
      <c r="I40" s="98">
        <f>+'[99]CONSOLIDADO (2)'!H40</f>
        <v>0</v>
      </c>
      <c r="J40" s="98">
        <f>+'[99]CONSOLIDADO (2)'!I40</f>
        <v>0</v>
      </c>
      <c r="K40" s="98">
        <f>+'[99]CONSOLIDADO (2)'!J40</f>
        <v>0</v>
      </c>
      <c r="L40" s="98">
        <f>+'[99]CONSOLIDADO (2)'!K40</f>
        <v>0</v>
      </c>
      <c r="M40" s="98">
        <f>+'[99]CONSOLIDADO (2)'!L40</f>
        <v>0</v>
      </c>
      <c r="N40" s="98">
        <f>+'[99]CONSOLIDADO (2)'!M40</f>
        <v>0</v>
      </c>
      <c r="O40" s="141">
        <f t="shared" si="58"/>
        <v>8.3644712643678165</v>
      </c>
      <c r="R40" s="148" t="str">
        <f t="shared" si="56"/>
        <v>Otros</v>
      </c>
      <c r="S40" s="98">
        <f t="shared" si="59"/>
        <v>1.8512499999999998</v>
      </c>
      <c r="T40" s="98">
        <f t="shared" si="57"/>
        <v>0.83651999999999993</v>
      </c>
      <c r="U40" s="98">
        <f t="shared" si="57"/>
        <v>2.7551200000000002</v>
      </c>
      <c r="V40" s="98">
        <f t="shared" si="57"/>
        <v>1.8341999999999998</v>
      </c>
      <c r="W40" s="98">
        <f t="shared" si="57"/>
        <v>0</v>
      </c>
      <c r="X40" s="98">
        <f t="shared" si="57"/>
        <v>0</v>
      </c>
      <c r="Y40" s="98">
        <f t="shared" si="57"/>
        <v>0</v>
      </c>
      <c r="Z40" s="98">
        <f t="shared" si="57"/>
        <v>0</v>
      </c>
      <c r="AA40" s="98">
        <f t="shared" si="57"/>
        <v>0</v>
      </c>
      <c r="AB40" s="98">
        <f t="shared" si="57"/>
        <v>0</v>
      </c>
      <c r="AC40" s="98">
        <f t="shared" si="57"/>
        <v>0</v>
      </c>
      <c r="AD40" s="98">
        <f t="shared" si="57"/>
        <v>0</v>
      </c>
      <c r="AE40" s="141">
        <f t="shared" si="60"/>
        <v>7.2770900000000003</v>
      </c>
    </row>
    <row r="41" spans="2:31" x14ac:dyDescent="0.25">
      <c r="B41" s="143" t="s">
        <v>14</v>
      </c>
      <c r="C41" s="142">
        <f t="shared" ref="C41" si="74">SUM(C35:C40)</f>
        <v>30848.02828747188</v>
      </c>
      <c r="D41" s="142">
        <f t="shared" ref="D41:N41" si="75">SUM(D35:D40)</f>
        <v>30608.68758356222</v>
      </c>
      <c r="E41" s="142">
        <f t="shared" si="75"/>
        <v>29180.364909079974</v>
      </c>
      <c r="F41" s="142">
        <f t="shared" si="75"/>
        <v>32337.023684252381</v>
      </c>
      <c r="G41" s="142">
        <f t="shared" si="75"/>
        <v>0</v>
      </c>
      <c r="H41" s="142">
        <f t="shared" si="75"/>
        <v>0</v>
      </c>
      <c r="I41" s="142">
        <f t="shared" si="75"/>
        <v>0</v>
      </c>
      <c r="J41" s="142">
        <f t="shared" si="75"/>
        <v>0</v>
      </c>
      <c r="K41" s="142">
        <f t="shared" si="75"/>
        <v>0</v>
      </c>
      <c r="L41" s="142">
        <f t="shared" si="75"/>
        <v>0</v>
      </c>
      <c r="M41" s="142">
        <f t="shared" si="75"/>
        <v>0</v>
      </c>
      <c r="N41" s="142">
        <f t="shared" si="75"/>
        <v>0</v>
      </c>
      <c r="O41" s="143">
        <f>SUM(C41:N41)</f>
        <v>122974.10446436645</v>
      </c>
      <c r="R41" s="143" t="s">
        <v>14</v>
      </c>
      <c r="S41" s="142">
        <f t="shared" ref="S41:AE41" si="76">SUM(S35:S40)</f>
        <v>26837.784610100531</v>
      </c>
      <c r="T41" s="142">
        <f t="shared" si="76"/>
        <v>26629.558197699127</v>
      </c>
      <c r="U41" s="142">
        <f t="shared" si="76"/>
        <v>25386.917470899578</v>
      </c>
      <c r="V41" s="142">
        <f t="shared" si="76"/>
        <v>28133.210605299573</v>
      </c>
      <c r="W41" s="142">
        <f t="shared" si="76"/>
        <v>0</v>
      </c>
      <c r="X41" s="142">
        <f t="shared" si="76"/>
        <v>0</v>
      </c>
      <c r="Y41" s="142">
        <f t="shared" si="76"/>
        <v>0</v>
      </c>
      <c r="Z41" s="142">
        <f t="shared" si="76"/>
        <v>0</v>
      </c>
      <c r="AA41" s="142">
        <f t="shared" si="76"/>
        <v>0</v>
      </c>
      <c r="AB41" s="142">
        <f t="shared" si="76"/>
        <v>0</v>
      </c>
      <c r="AC41" s="142">
        <f t="shared" si="76"/>
        <v>0</v>
      </c>
      <c r="AD41" s="142">
        <f t="shared" si="76"/>
        <v>0</v>
      </c>
      <c r="AE41" s="143">
        <f t="shared" si="76"/>
        <v>106987.47088399882</v>
      </c>
    </row>
    <row r="42" spans="2:31" x14ac:dyDescent="0.25"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>
        <f>+AE41/0.87</f>
        <v>122974.10446436645</v>
      </c>
    </row>
    <row r="44" spans="2:31" x14ac:dyDescent="0.25">
      <c r="B44" s="145" t="s">
        <v>27</v>
      </c>
      <c r="R44" s="145" t="s">
        <v>27</v>
      </c>
    </row>
    <row r="46" spans="2:31" x14ac:dyDescent="0.25">
      <c r="B46" s="143" t="s">
        <v>81</v>
      </c>
      <c r="C46" s="146" t="str">
        <f>+C33</f>
        <v>ENERO</v>
      </c>
      <c r="D46" s="146" t="str">
        <f t="shared" ref="D46:N46" si="77">+D33</f>
        <v>FEBRERO</v>
      </c>
      <c r="E46" s="146" t="str">
        <f t="shared" si="77"/>
        <v>MARZO</v>
      </c>
      <c r="F46" s="146" t="str">
        <f t="shared" si="77"/>
        <v>ABRIL</v>
      </c>
      <c r="G46" s="146" t="str">
        <f t="shared" si="77"/>
        <v>MAYO</v>
      </c>
      <c r="H46" s="146" t="str">
        <f t="shared" si="77"/>
        <v>JUNIO</v>
      </c>
      <c r="I46" s="146" t="str">
        <f t="shared" si="77"/>
        <v>JULIO</v>
      </c>
      <c r="J46" s="146" t="str">
        <f t="shared" si="77"/>
        <v>AGOSTO</v>
      </c>
      <c r="K46" s="146" t="str">
        <f t="shared" si="77"/>
        <v>SEPTIEMBRE</v>
      </c>
      <c r="L46" s="146" t="str">
        <f t="shared" si="77"/>
        <v>OCTUBRE</v>
      </c>
      <c r="M46" s="146" t="str">
        <f t="shared" si="77"/>
        <v>NOVIEMBRE</v>
      </c>
      <c r="N46" s="146" t="str">
        <f t="shared" si="77"/>
        <v>DICIEMBRE</v>
      </c>
      <c r="O46" s="147" t="s">
        <v>14</v>
      </c>
      <c r="R46" s="143" t="s">
        <v>81</v>
      </c>
      <c r="S46" s="146" t="str">
        <f>+S33</f>
        <v>ENERO</v>
      </c>
      <c r="T46" s="146" t="str">
        <f t="shared" ref="T46:AD46" si="78">+T33</f>
        <v>FEBRERO</v>
      </c>
      <c r="U46" s="146" t="str">
        <f t="shared" si="78"/>
        <v>MARZO</v>
      </c>
      <c r="V46" s="146" t="str">
        <f t="shared" si="78"/>
        <v>ABRIL</v>
      </c>
      <c r="W46" s="146" t="str">
        <f t="shared" si="78"/>
        <v>MAYO</v>
      </c>
      <c r="X46" s="146" t="str">
        <f t="shared" si="78"/>
        <v>JUNIO</v>
      </c>
      <c r="Y46" s="146" t="str">
        <f t="shared" si="78"/>
        <v>JULIO</v>
      </c>
      <c r="Z46" s="146" t="str">
        <f t="shared" si="78"/>
        <v>AGOSTO</v>
      </c>
      <c r="AA46" s="146" t="str">
        <f t="shared" si="78"/>
        <v>SEPTIEMBRE</v>
      </c>
      <c r="AB46" s="146" t="str">
        <f t="shared" si="78"/>
        <v>OCTUBRE</v>
      </c>
      <c r="AC46" s="146" t="str">
        <f t="shared" si="78"/>
        <v>NOVIEMBRE</v>
      </c>
      <c r="AD46" s="146" t="str">
        <f t="shared" si="78"/>
        <v>DICIEMBRE</v>
      </c>
      <c r="AE46" s="147" t="s">
        <v>14</v>
      </c>
    </row>
    <row r="47" spans="2:31" x14ac:dyDescent="0.25">
      <c r="B47" s="14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148"/>
      <c r="R47" s="14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148"/>
    </row>
    <row r="48" spans="2:31" x14ac:dyDescent="0.25">
      <c r="B48" s="148" t="s">
        <v>17</v>
      </c>
      <c r="C48" s="98">
        <f t="shared" ref="C48:N53" si="79">+C35/C$81</f>
        <v>535.6821781940364</v>
      </c>
      <c r="D48" s="98">
        <f t="shared" ref="D48:J48" si="80">+D35/D$81</f>
        <v>551.53031526607174</v>
      </c>
      <c r="E48" s="98">
        <f t="shared" si="80"/>
        <v>542.88264774071195</v>
      </c>
      <c r="F48" s="98">
        <f t="shared" si="80"/>
        <v>551.47321574837667</v>
      </c>
      <c r="G48" s="98">
        <f t="shared" si="80"/>
        <v>0</v>
      </c>
      <c r="H48" s="98">
        <f t="shared" si="80"/>
        <v>0</v>
      </c>
      <c r="I48" s="98">
        <f t="shared" si="80"/>
        <v>0</v>
      </c>
      <c r="J48" s="98">
        <f t="shared" si="80"/>
        <v>0</v>
      </c>
      <c r="K48" s="98">
        <f t="shared" si="79"/>
        <v>0</v>
      </c>
      <c r="L48" s="98">
        <f t="shared" si="79"/>
        <v>0</v>
      </c>
      <c r="M48" s="98">
        <f t="shared" si="79"/>
        <v>0</v>
      </c>
      <c r="N48" s="98">
        <f t="shared" si="79"/>
        <v>0</v>
      </c>
      <c r="O48" s="141">
        <f>SUM(C48:N48)</f>
        <v>2181.5683569491966</v>
      </c>
      <c r="R48" s="148" t="str">
        <f t="shared" ref="R48:R53" si="81">+B48</f>
        <v>Residencial</v>
      </c>
      <c r="S48" s="98">
        <f t="shared" ref="S48:AD53" si="82">+S35/S$81</f>
        <v>466.04349502881166</v>
      </c>
      <c r="T48" s="98">
        <f t="shared" si="82"/>
        <v>479.83137428148245</v>
      </c>
      <c r="U48" s="98">
        <f t="shared" si="82"/>
        <v>472.30790353441944</v>
      </c>
      <c r="V48" s="98">
        <f t="shared" si="82"/>
        <v>479.78169770108775</v>
      </c>
      <c r="W48" s="98">
        <f t="shared" si="82"/>
        <v>0</v>
      </c>
      <c r="X48" s="98">
        <f t="shared" si="82"/>
        <v>0</v>
      </c>
      <c r="Y48" s="98">
        <f t="shared" si="82"/>
        <v>0</v>
      </c>
      <c r="Z48" s="98">
        <f t="shared" si="82"/>
        <v>0</v>
      </c>
      <c r="AA48" s="98">
        <f t="shared" si="82"/>
        <v>0</v>
      </c>
      <c r="AB48" s="98">
        <f t="shared" si="82"/>
        <v>0</v>
      </c>
      <c r="AC48" s="98">
        <f t="shared" si="82"/>
        <v>0</v>
      </c>
      <c r="AD48" s="98">
        <f t="shared" si="82"/>
        <v>0</v>
      </c>
      <c r="AE48" s="141">
        <f>SUM(S48:AD48)</f>
        <v>1897.9644705458013</v>
      </c>
    </row>
    <row r="49" spans="2:31" x14ac:dyDescent="0.25">
      <c r="B49" s="148" t="s">
        <v>18</v>
      </c>
      <c r="C49" s="98">
        <f t="shared" si="79"/>
        <v>440.30486106156735</v>
      </c>
      <c r="D49" s="98">
        <f t="shared" ref="D49:J49" si="83">+D36/D$81</f>
        <v>458.49185372902656</v>
      </c>
      <c r="E49" s="98">
        <f t="shared" si="83"/>
        <v>463.02724968622221</v>
      </c>
      <c r="F49" s="98">
        <f t="shared" si="83"/>
        <v>475.6452139153123</v>
      </c>
      <c r="G49" s="98">
        <f t="shared" si="83"/>
        <v>0</v>
      </c>
      <c r="H49" s="98">
        <f t="shared" si="83"/>
        <v>0</v>
      </c>
      <c r="I49" s="98">
        <f t="shared" si="83"/>
        <v>0</v>
      </c>
      <c r="J49" s="98">
        <f t="shared" si="83"/>
        <v>0</v>
      </c>
      <c r="K49" s="98">
        <f t="shared" si="79"/>
        <v>0</v>
      </c>
      <c r="L49" s="98">
        <f t="shared" si="79"/>
        <v>0</v>
      </c>
      <c r="M49" s="98">
        <f t="shared" si="79"/>
        <v>0</v>
      </c>
      <c r="N49" s="98">
        <f t="shared" si="79"/>
        <v>0</v>
      </c>
      <c r="O49" s="141">
        <f t="shared" ref="O49:O53" si="84">SUM(C49:N49)</f>
        <v>1837.4691783921285</v>
      </c>
      <c r="R49" s="148" t="str">
        <f t="shared" si="81"/>
        <v>General</v>
      </c>
      <c r="S49" s="98">
        <f t="shared" si="82"/>
        <v>383.06522912356354</v>
      </c>
      <c r="T49" s="98">
        <f t="shared" si="82"/>
        <v>398.88791274425313</v>
      </c>
      <c r="U49" s="98">
        <f t="shared" si="82"/>
        <v>402.83370722701329</v>
      </c>
      <c r="V49" s="98">
        <f t="shared" si="82"/>
        <v>413.81133610632168</v>
      </c>
      <c r="W49" s="98">
        <f t="shared" si="82"/>
        <v>0</v>
      </c>
      <c r="X49" s="98">
        <f t="shared" si="82"/>
        <v>0</v>
      </c>
      <c r="Y49" s="98">
        <f t="shared" si="82"/>
        <v>0</v>
      </c>
      <c r="Z49" s="98">
        <f t="shared" si="82"/>
        <v>0</v>
      </c>
      <c r="AA49" s="98">
        <f t="shared" si="82"/>
        <v>0</v>
      </c>
      <c r="AB49" s="98">
        <f t="shared" si="82"/>
        <v>0</v>
      </c>
      <c r="AC49" s="98">
        <f t="shared" si="82"/>
        <v>0</v>
      </c>
      <c r="AD49" s="98">
        <f t="shared" si="82"/>
        <v>0</v>
      </c>
      <c r="AE49" s="141">
        <f t="shared" ref="AE49:AE53" si="85">SUM(S49:AD49)</f>
        <v>1598.5981852011516</v>
      </c>
    </row>
    <row r="50" spans="2:31" x14ac:dyDescent="0.25">
      <c r="B50" s="148" t="s">
        <v>19</v>
      </c>
      <c r="C50" s="98">
        <f t="shared" si="79"/>
        <v>557.06347106619103</v>
      </c>
      <c r="D50" s="98">
        <f t="shared" ref="D50:J50" si="86">+D37/D$81</f>
        <v>571.59869863918618</v>
      </c>
      <c r="E50" s="98">
        <f t="shared" si="86"/>
        <v>546.63055060113618</v>
      </c>
      <c r="F50" s="98">
        <f t="shared" si="86"/>
        <v>593.88231107147567</v>
      </c>
      <c r="G50" s="98">
        <f t="shared" si="86"/>
        <v>0</v>
      </c>
      <c r="H50" s="98">
        <f t="shared" si="86"/>
        <v>0</v>
      </c>
      <c r="I50" s="98">
        <f t="shared" si="86"/>
        <v>0</v>
      </c>
      <c r="J50" s="98">
        <f t="shared" si="86"/>
        <v>0</v>
      </c>
      <c r="K50" s="98">
        <f t="shared" si="79"/>
        <v>0</v>
      </c>
      <c r="L50" s="98">
        <f t="shared" si="79"/>
        <v>0</v>
      </c>
      <c r="M50" s="98">
        <f t="shared" si="79"/>
        <v>0</v>
      </c>
      <c r="N50" s="98">
        <f t="shared" si="79"/>
        <v>0</v>
      </c>
      <c r="O50" s="141">
        <f t="shared" si="84"/>
        <v>2269.1750313779889</v>
      </c>
      <c r="R50" s="148" t="str">
        <f t="shared" si="81"/>
        <v>Industrial</v>
      </c>
      <c r="S50" s="98">
        <f t="shared" si="82"/>
        <v>484.64521982758617</v>
      </c>
      <c r="T50" s="98">
        <f t="shared" si="82"/>
        <v>497.29086781609197</v>
      </c>
      <c r="U50" s="98">
        <f t="shared" si="82"/>
        <v>475.5685790229885</v>
      </c>
      <c r="V50" s="98">
        <f t="shared" si="82"/>
        <v>516.67761063218381</v>
      </c>
      <c r="W50" s="98">
        <f t="shared" si="82"/>
        <v>0</v>
      </c>
      <c r="X50" s="98">
        <f t="shared" si="82"/>
        <v>0</v>
      </c>
      <c r="Y50" s="98">
        <f t="shared" si="82"/>
        <v>0</v>
      </c>
      <c r="Z50" s="98">
        <f t="shared" si="82"/>
        <v>0</v>
      </c>
      <c r="AA50" s="98">
        <f t="shared" si="82"/>
        <v>0</v>
      </c>
      <c r="AB50" s="98">
        <f t="shared" si="82"/>
        <v>0</v>
      </c>
      <c r="AC50" s="98">
        <f t="shared" si="82"/>
        <v>0</v>
      </c>
      <c r="AD50" s="98">
        <f t="shared" si="82"/>
        <v>0</v>
      </c>
      <c r="AE50" s="141">
        <f t="shared" si="85"/>
        <v>1974.1822772988505</v>
      </c>
    </row>
    <row r="51" spans="2:31" x14ac:dyDescent="0.25">
      <c r="B51" s="148" t="s">
        <v>91</v>
      </c>
      <c r="C51" s="98">
        <f t="shared" si="79"/>
        <v>2664.5362779098959</v>
      </c>
      <c r="D51" s="98">
        <f t="shared" ref="D51:J51" si="87">+D38/D$81</f>
        <v>2601.5057339146529</v>
      </c>
      <c r="E51" s="98">
        <f t="shared" si="87"/>
        <v>2400.5557619896954</v>
      </c>
      <c r="F51" s="98">
        <f t="shared" si="87"/>
        <v>2791.719200026424</v>
      </c>
      <c r="G51" s="98">
        <f t="shared" si="87"/>
        <v>0</v>
      </c>
      <c r="H51" s="98">
        <f t="shared" si="87"/>
        <v>0</v>
      </c>
      <c r="I51" s="98">
        <f t="shared" si="87"/>
        <v>0</v>
      </c>
      <c r="J51" s="98">
        <f t="shared" si="87"/>
        <v>0</v>
      </c>
      <c r="K51" s="98">
        <f t="shared" si="79"/>
        <v>0</v>
      </c>
      <c r="L51" s="98">
        <f t="shared" si="79"/>
        <v>0</v>
      </c>
      <c r="M51" s="98">
        <f t="shared" si="79"/>
        <v>0</v>
      </c>
      <c r="N51" s="98">
        <f t="shared" si="79"/>
        <v>0</v>
      </c>
      <c r="O51" s="141">
        <f t="shared" ref="O51" si="88">SUM(C51:N51)</f>
        <v>10458.316973840669</v>
      </c>
      <c r="R51" s="148" t="str">
        <f t="shared" si="81"/>
        <v>Minería</v>
      </c>
      <c r="S51" s="98">
        <f t="shared" si="82"/>
        <v>2318.1465617816093</v>
      </c>
      <c r="T51" s="98">
        <f t="shared" si="82"/>
        <v>2263.3099885057482</v>
      </c>
      <c r="U51" s="98">
        <f t="shared" si="82"/>
        <v>2088.483512931035</v>
      </c>
      <c r="V51" s="98">
        <f t="shared" si="82"/>
        <v>2428.795704022989</v>
      </c>
      <c r="W51" s="98">
        <f t="shared" si="82"/>
        <v>0</v>
      </c>
      <c r="X51" s="98">
        <f t="shared" si="82"/>
        <v>0</v>
      </c>
      <c r="Y51" s="98">
        <f t="shared" si="82"/>
        <v>0</v>
      </c>
      <c r="Z51" s="98">
        <f t="shared" si="82"/>
        <v>0</v>
      </c>
      <c r="AA51" s="98">
        <f t="shared" si="82"/>
        <v>0</v>
      </c>
      <c r="AB51" s="98">
        <f t="shared" si="82"/>
        <v>0</v>
      </c>
      <c r="AC51" s="98">
        <f t="shared" si="82"/>
        <v>0</v>
      </c>
      <c r="AD51" s="98">
        <f t="shared" si="82"/>
        <v>0</v>
      </c>
      <c r="AE51" s="141">
        <f t="shared" ref="AE51" si="89">SUM(S51:AD51)</f>
        <v>9098.7357672413818</v>
      </c>
    </row>
    <row r="52" spans="2:31" x14ac:dyDescent="0.25">
      <c r="B52" s="148" t="s">
        <v>21</v>
      </c>
      <c r="C52" s="98">
        <f t="shared" si="79"/>
        <v>234.29545514599022</v>
      </c>
      <c r="D52" s="98">
        <f t="shared" ref="D52:J52" si="90">+D39/D$81</f>
        <v>214.53518958911349</v>
      </c>
      <c r="E52" s="98">
        <f t="shared" si="90"/>
        <v>239.02995441934206</v>
      </c>
      <c r="F52" s="98">
        <f t="shared" si="90"/>
        <v>233.10123860483554</v>
      </c>
      <c r="G52" s="98">
        <f t="shared" si="90"/>
        <v>0</v>
      </c>
      <c r="H52" s="98">
        <f t="shared" si="90"/>
        <v>0</v>
      </c>
      <c r="I52" s="98">
        <f t="shared" si="90"/>
        <v>0</v>
      </c>
      <c r="J52" s="98">
        <f t="shared" si="90"/>
        <v>0</v>
      </c>
      <c r="K52" s="98">
        <f t="shared" si="79"/>
        <v>0</v>
      </c>
      <c r="L52" s="98">
        <f t="shared" si="79"/>
        <v>0</v>
      </c>
      <c r="M52" s="98">
        <f t="shared" si="79"/>
        <v>0</v>
      </c>
      <c r="N52" s="98">
        <f t="shared" si="79"/>
        <v>0</v>
      </c>
      <c r="O52" s="141">
        <f t="shared" si="84"/>
        <v>920.96183775928125</v>
      </c>
      <c r="R52" s="148" t="str">
        <f t="shared" si="81"/>
        <v>Alumbrado Público</v>
      </c>
      <c r="S52" s="98">
        <f t="shared" si="82"/>
        <v>203.83704597701148</v>
      </c>
      <c r="T52" s="98">
        <f t="shared" si="82"/>
        <v>186.64561494252874</v>
      </c>
      <c r="U52" s="98">
        <f t="shared" si="82"/>
        <v>207.95606034482759</v>
      </c>
      <c r="V52" s="98">
        <f t="shared" si="82"/>
        <v>202.79807758620692</v>
      </c>
      <c r="W52" s="98">
        <f t="shared" si="82"/>
        <v>0</v>
      </c>
      <c r="X52" s="98">
        <f t="shared" si="82"/>
        <v>0</v>
      </c>
      <c r="Y52" s="98">
        <f t="shared" si="82"/>
        <v>0</v>
      </c>
      <c r="Z52" s="98">
        <f t="shared" si="82"/>
        <v>0</v>
      </c>
      <c r="AA52" s="98">
        <f t="shared" si="82"/>
        <v>0</v>
      </c>
      <c r="AB52" s="98">
        <f t="shared" si="82"/>
        <v>0</v>
      </c>
      <c r="AC52" s="98">
        <f t="shared" si="82"/>
        <v>0</v>
      </c>
      <c r="AD52" s="98">
        <f t="shared" si="82"/>
        <v>0</v>
      </c>
      <c r="AE52" s="141">
        <f t="shared" si="85"/>
        <v>801.2367988505747</v>
      </c>
    </row>
    <row r="53" spans="2:31" x14ac:dyDescent="0.25">
      <c r="B53" s="148" t="s">
        <v>22</v>
      </c>
      <c r="C53" s="98">
        <f t="shared" si="79"/>
        <v>0.30572896023252738</v>
      </c>
      <c r="D53" s="98">
        <f t="shared" ref="D53:J53" si="91">+D40/D$81</f>
        <v>0.13814902893380895</v>
      </c>
      <c r="E53" s="98">
        <f t="shared" si="91"/>
        <v>0.45500066058924565</v>
      </c>
      <c r="F53" s="98">
        <f t="shared" si="91"/>
        <v>0.30291319857312721</v>
      </c>
      <c r="G53" s="98">
        <f t="shared" si="91"/>
        <v>0</v>
      </c>
      <c r="H53" s="98">
        <f t="shared" si="91"/>
        <v>0</v>
      </c>
      <c r="I53" s="98">
        <f t="shared" si="91"/>
        <v>0</v>
      </c>
      <c r="J53" s="98">
        <f t="shared" si="91"/>
        <v>0</v>
      </c>
      <c r="K53" s="98">
        <f t="shared" si="79"/>
        <v>0</v>
      </c>
      <c r="L53" s="98">
        <f t="shared" si="79"/>
        <v>0</v>
      </c>
      <c r="M53" s="98">
        <f t="shared" si="79"/>
        <v>0</v>
      </c>
      <c r="N53" s="98">
        <f t="shared" si="79"/>
        <v>0</v>
      </c>
      <c r="O53" s="141">
        <f t="shared" si="84"/>
        <v>1.2017918483287093</v>
      </c>
      <c r="R53" s="148" t="str">
        <f t="shared" si="81"/>
        <v>Otros</v>
      </c>
      <c r="S53" s="98">
        <f t="shared" si="82"/>
        <v>0.26598419540229884</v>
      </c>
      <c r="T53" s="98">
        <f t="shared" si="82"/>
        <v>0.12018965517241378</v>
      </c>
      <c r="U53" s="98">
        <f t="shared" si="82"/>
        <v>0.39585057471264373</v>
      </c>
      <c r="V53" s="98">
        <f t="shared" si="82"/>
        <v>0.26353448275862068</v>
      </c>
      <c r="W53" s="98">
        <f t="shared" si="82"/>
        <v>0</v>
      </c>
      <c r="X53" s="98">
        <f t="shared" si="82"/>
        <v>0</v>
      </c>
      <c r="Y53" s="98">
        <f t="shared" si="82"/>
        <v>0</v>
      </c>
      <c r="Z53" s="98">
        <f t="shared" si="82"/>
        <v>0</v>
      </c>
      <c r="AA53" s="98">
        <f t="shared" si="82"/>
        <v>0</v>
      </c>
      <c r="AB53" s="98">
        <f t="shared" si="82"/>
        <v>0</v>
      </c>
      <c r="AC53" s="98">
        <f t="shared" si="82"/>
        <v>0</v>
      </c>
      <c r="AD53" s="98">
        <f t="shared" si="82"/>
        <v>0</v>
      </c>
      <c r="AE53" s="141">
        <f t="shared" si="85"/>
        <v>1.0455589080459771</v>
      </c>
    </row>
    <row r="54" spans="2:31" x14ac:dyDescent="0.25">
      <c r="B54" s="143" t="s">
        <v>14</v>
      </c>
      <c r="C54" s="142">
        <f t="shared" ref="C54:N54" si="92">SUM(C48:C53)</f>
        <v>4432.1879723379134</v>
      </c>
      <c r="D54" s="142">
        <f t="shared" si="92"/>
        <v>4397.7999401669849</v>
      </c>
      <c r="E54" s="142">
        <f t="shared" si="92"/>
        <v>4192.5811650976975</v>
      </c>
      <c r="F54" s="142">
        <f t="shared" si="92"/>
        <v>4646.1240925649963</v>
      </c>
      <c r="G54" s="142">
        <f t="shared" si="92"/>
        <v>0</v>
      </c>
      <c r="H54" s="142">
        <f t="shared" si="92"/>
        <v>0</v>
      </c>
      <c r="I54" s="142">
        <f t="shared" si="92"/>
        <v>0</v>
      </c>
      <c r="J54" s="142">
        <f t="shared" si="92"/>
        <v>0</v>
      </c>
      <c r="K54" s="142">
        <f t="shared" si="92"/>
        <v>0</v>
      </c>
      <c r="L54" s="142">
        <f t="shared" si="92"/>
        <v>0</v>
      </c>
      <c r="M54" s="142">
        <f t="shared" si="92"/>
        <v>0</v>
      </c>
      <c r="N54" s="142">
        <f t="shared" si="92"/>
        <v>0</v>
      </c>
      <c r="O54" s="143">
        <f>SUM(C54:N54)</f>
        <v>17668.693170167593</v>
      </c>
      <c r="R54" s="143" t="s">
        <v>14</v>
      </c>
      <c r="S54" s="142">
        <f t="shared" ref="S54:AD54" si="93">SUM(S48:S53)</f>
        <v>3856.003535933984</v>
      </c>
      <c r="T54" s="142">
        <f t="shared" si="93"/>
        <v>3826.0859479452774</v>
      </c>
      <c r="U54" s="142">
        <f t="shared" si="93"/>
        <v>3647.5456136349967</v>
      </c>
      <c r="V54" s="142">
        <f t="shared" si="93"/>
        <v>4042.1279605315476</v>
      </c>
      <c r="W54" s="142">
        <f t="shared" si="93"/>
        <v>0</v>
      </c>
      <c r="X54" s="142">
        <f t="shared" si="93"/>
        <v>0</v>
      </c>
      <c r="Y54" s="142">
        <f t="shared" si="93"/>
        <v>0</v>
      </c>
      <c r="Z54" s="142">
        <f t="shared" si="93"/>
        <v>0</v>
      </c>
      <c r="AA54" s="142">
        <f t="shared" si="93"/>
        <v>0</v>
      </c>
      <c r="AB54" s="142">
        <f t="shared" si="93"/>
        <v>0</v>
      </c>
      <c r="AC54" s="142">
        <f t="shared" si="93"/>
        <v>0</v>
      </c>
      <c r="AD54" s="142">
        <f t="shared" si="93"/>
        <v>0</v>
      </c>
      <c r="AE54" s="143">
        <f>SUM(S54:AD54)</f>
        <v>15371.763058045806</v>
      </c>
    </row>
    <row r="56" spans="2:31" x14ac:dyDescent="0.25">
      <c r="B56" s="145" t="s">
        <v>28</v>
      </c>
      <c r="R56" s="145" t="s">
        <v>124</v>
      </c>
    </row>
    <row r="58" spans="2:31" x14ac:dyDescent="0.25">
      <c r="B58" s="143" t="s">
        <v>81</v>
      </c>
      <c r="C58" s="146" t="str">
        <f>+C46</f>
        <v>ENERO</v>
      </c>
      <c r="D58" s="146" t="str">
        <f t="shared" ref="D58:N58" si="94">+D46</f>
        <v>FEBRERO</v>
      </c>
      <c r="E58" s="146" t="str">
        <f t="shared" si="94"/>
        <v>MARZO</v>
      </c>
      <c r="F58" s="146" t="str">
        <f t="shared" si="94"/>
        <v>ABRIL</v>
      </c>
      <c r="G58" s="146" t="str">
        <f t="shared" si="94"/>
        <v>MAYO</v>
      </c>
      <c r="H58" s="146" t="str">
        <f t="shared" si="94"/>
        <v>JUNIO</v>
      </c>
      <c r="I58" s="146" t="str">
        <f t="shared" si="94"/>
        <v>JULIO</v>
      </c>
      <c r="J58" s="146" t="str">
        <f t="shared" si="94"/>
        <v>AGOSTO</v>
      </c>
      <c r="K58" s="146" t="str">
        <f t="shared" si="94"/>
        <v>SEPTIEMBRE</v>
      </c>
      <c r="L58" s="146" t="str">
        <f t="shared" si="94"/>
        <v>OCTUBRE</v>
      </c>
      <c r="M58" s="146" t="str">
        <f t="shared" si="94"/>
        <v>NOVIEMBRE</v>
      </c>
      <c r="N58" s="146" t="str">
        <f t="shared" si="94"/>
        <v>DICIEMBRE</v>
      </c>
      <c r="O58" s="147" t="s">
        <v>14</v>
      </c>
      <c r="R58" s="143" t="s">
        <v>81</v>
      </c>
      <c r="S58" s="146" t="str">
        <f>+S46</f>
        <v>ENERO</v>
      </c>
      <c r="T58" s="146" t="str">
        <f t="shared" ref="T58:AD58" si="95">+T46</f>
        <v>FEBRERO</v>
      </c>
      <c r="U58" s="146" t="str">
        <f t="shared" si="95"/>
        <v>MARZO</v>
      </c>
      <c r="V58" s="146" t="str">
        <f t="shared" si="95"/>
        <v>ABRIL</v>
      </c>
      <c r="W58" s="146" t="str">
        <f t="shared" si="95"/>
        <v>MAYO</v>
      </c>
      <c r="X58" s="146" t="str">
        <f t="shared" si="95"/>
        <v>JUNIO</v>
      </c>
      <c r="Y58" s="146" t="str">
        <f t="shared" si="95"/>
        <v>JULIO</v>
      </c>
      <c r="Z58" s="146" t="str">
        <f t="shared" si="95"/>
        <v>AGOSTO</v>
      </c>
      <c r="AA58" s="146" t="str">
        <f t="shared" si="95"/>
        <v>SEPTIEMBRE</v>
      </c>
      <c r="AB58" s="146" t="str">
        <f t="shared" si="95"/>
        <v>OCTUBRE</v>
      </c>
      <c r="AC58" s="146" t="str">
        <f t="shared" si="95"/>
        <v>NOVIEMBRE</v>
      </c>
      <c r="AD58" s="146" t="str">
        <f t="shared" si="95"/>
        <v>DICIEMBRE</v>
      </c>
      <c r="AE58" s="147" t="s">
        <v>14</v>
      </c>
    </row>
    <row r="59" spans="2:31" x14ac:dyDescent="0.25">
      <c r="B59" s="14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148"/>
      <c r="R59" s="14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148"/>
    </row>
    <row r="60" spans="2:31" x14ac:dyDescent="0.25">
      <c r="B60" s="148" t="s">
        <v>17</v>
      </c>
      <c r="C60" s="98">
        <f t="shared" ref="C60:O66" si="96">+C35/C22*100</f>
        <v>79.873909553605344</v>
      </c>
      <c r="D60" s="98">
        <f t="shared" si="96"/>
        <v>79.978277313623821</v>
      </c>
      <c r="E60" s="98">
        <f t="shared" si="96"/>
        <v>81.011052392272063</v>
      </c>
      <c r="F60" s="98">
        <f t="shared" si="96"/>
        <v>81.422918541065201</v>
      </c>
      <c r="G60" s="98" t="e">
        <f t="shared" si="96"/>
        <v>#DIV/0!</v>
      </c>
      <c r="H60" s="98" t="e">
        <f t="shared" ref="H60:N60" si="97">+H35/H22*100</f>
        <v>#DIV/0!</v>
      </c>
      <c r="I60" s="98" t="e">
        <f t="shared" si="97"/>
        <v>#DIV/0!</v>
      </c>
      <c r="J60" s="98" t="e">
        <f t="shared" si="97"/>
        <v>#DIV/0!</v>
      </c>
      <c r="K60" s="98" t="e">
        <f t="shared" si="97"/>
        <v>#DIV/0!</v>
      </c>
      <c r="L60" s="98" t="e">
        <f t="shared" si="97"/>
        <v>#DIV/0!</v>
      </c>
      <c r="M60" s="98" t="e">
        <f t="shared" si="97"/>
        <v>#DIV/0!</v>
      </c>
      <c r="N60" s="98" t="e">
        <f t="shared" si="97"/>
        <v>#DIV/0!</v>
      </c>
      <c r="O60" s="141">
        <f t="shared" si="96"/>
        <v>80.569390489249244</v>
      </c>
      <c r="R60" s="148" t="str">
        <f t="shared" ref="R60:R65" si="98">+B60</f>
        <v>Residencial</v>
      </c>
      <c r="S60" s="98">
        <f t="shared" ref="S60:AE66" si="99">+S35/S22*100</f>
        <v>69.490301311636657</v>
      </c>
      <c r="T60" s="98">
        <f t="shared" si="99"/>
        <v>69.581101262852727</v>
      </c>
      <c r="U60" s="98">
        <f t="shared" si="99"/>
        <v>70.479615581276704</v>
      </c>
      <c r="V60" s="98">
        <f t="shared" si="99"/>
        <v>70.837939130726724</v>
      </c>
      <c r="W60" s="98" t="e">
        <f t="shared" si="99"/>
        <v>#DIV/0!</v>
      </c>
      <c r="X60" s="98" t="e">
        <f t="shared" si="99"/>
        <v>#DIV/0!</v>
      </c>
      <c r="Y60" s="98" t="e">
        <f t="shared" si="99"/>
        <v>#DIV/0!</v>
      </c>
      <c r="Z60" s="98" t="e">
        <f t="shared" si="99"/>
        <v>#DIV/0!</v>
      </c>
      <c r="AA60" s="98" t="e">
        <f t="shared" si="99"/>
        <v>#DIV/0!</v>
      </c>
      <c r="AB60" s="98" t="e">
        <f t="shared" si="99"/>
        <v>#DIV/0!</v>
      </c>
      <c r="AC60" s="98" t="e">
        <f t="shared" si="99"/>
        <v>#DIV/0!</v>
      </c>
      <c r="AD60" s="98" t="e">
        <f t="shared" si="99"/>
        <v>#DIV/0!</v>
      </c>
      <c r="AE60" s="141">
        <f t="shared" si="99"/>
        <v>70.095369725646833</v>
      </c>
    </row>
    <row r="61" spans="2:31" x14ac:dyDescent="0.25">
      <c r="B61" s="148" t="s">
        <v>18</v>
      </c>
      <c r="C61" s="98">
        <f t="shared" si="96"/>
        <v>131.50862569373655</v>
      </c>
      <c r="D61" s="98">
        <f t="shared" si="96"/>
        <v>131.72453670682108</v>
      </c>
      <c r="E61" s="98">
        <f t="shared" si="96"/>
        <v>133.7156836740235</v>
      </c>
      <c r="F61" s="98">
        <f t="shared" si="96"/>
        <v>134.43677063534432</v>
      </c>
      <c r="G61" s="98" t="e">
        <f t="shared" si="96"/>
        <v>#DIV/0!</v>
      </c>
      <c r="H61" s="98" t="e">
        <f t="shared" ref="H61:N61" si="100">+H36/H23*100</f>
        <v>#DIV/0!</v>
      </c>
      <c r="I61" s="98" t="e">
        <f t="shared" si="100"/>
        <v>#DIV/0!</v>
      </c>
      <c r="J61" s="98" t="e">
        <f t="shared" si="100"/>
        <v>#DIV/0!</v>
      </c>
      <c r="K61" s="98" t="e">
        <f t="shared" si="100"/>
        <v>#DIV/0!</v>
      </c>
      <c r="L61" s="98" t="e">
        <f t="shared" si="100"/>
        <v>#DIV/0!</v>
      </c>
      <c r="M61" s="98" t="e">
        <f t="shared" si="100"/>
        <v>#DIV/0!</v>
      </c>
      <c r="N61" s="98" t="e">
        <f t="shared" si="100"/>
        <v>#DIV/0!</v>
      </c>
      <c r="O61" s="141">
        <f t="shared" si="96"/>
        <v>132.86470077782829</v>
      </c>
      <c r="R61" s="148" t="str">
        <f t="shared" si="98"/>
        <v>General</v>
      </c>
      <c r="S61" s="98">
        <f t="shared" si="99"/>
        <v>114.41250435355077</v>
      </c>
      <c r="T61" s="98">
        <f t="shared" si="99"/>
        <v>114.60034693493432</v>
      </c>
      <c r="U61" s="98">
        <f t="shared" si="99"/>
        <v>116.33264479640044</v>
      </c>
      <c r="V61" s="98">
        <f t="shared" si="99"/>
        <v>116.95999045274957</v>
      </c>
      <c r="W61" s="98" t="e">
        <f t="shared" si="99"/>
        <v>#DIV/0!</v>
      </c>
      <c r="X61" s="98" t="e">
        <f t="shared" si="99"/>
        <v>#DIV/0!</v>
      </c>
      <c r="Y61" s="98" t="e">
        <f t="shared" si="99"/>
        <v>#DIV/0!</v>
      </c>
      <c r="Z61" s="98" t="e">
        <f t="shared" si="99"/>
        <v>#DIV/0!</v>
      </c>
      <c r="AA61" s="98" t="e">
        <f t="shared" si="99"/>
        <v>#DIV/0!</v>
      </c>
      <c r="AB61" s="98" t="e">
        <f t="shared" si="99"/>
        <v>#DIV/0!</v>
      </c>
      <c r="AC61" s="98" t="e">
        <f t="shared" si="99"/>
        <v>#DIV/0!</v>
      </c>
      <c r="AD61" s="98" t="e">
        <f t="shared" si="99"/>
        <v>#DIV/0!</v>
      </c>
      <c r="AE61" s="141">
        <f t="shared" si="99"/>
        <v>115.59228967671062</v>
      </c>
    </row>
    <row r="62" spans="2:31" x14ac:dyDescent="0.25">
      <c r="B62" s="148" t="s">
        <v>19</v>
      </c>
      <c r="C62" s="98">
        <f t="shared" si="96"/>
        <v>61.151955063637317</v>
      </c>
      <c r="D62" s="98">
        <f t="shared" si="96"/>
        <v>60.157029644162705</v>
      </c>
      <c r="E62" s="98">
        <f t="shared" si="96"/>
        <v>63.799008980443126</v>
      </c>
      <c r="F62" s="98">
        <f t="shared" si="96"/>
        <v>60.508658460072681</v>
      </c>
      <c r="G62" s="98" t="e">
        <f t="shared" si="96"/>
        <v>#DIV/0!</v>
      </c>
      <c r="H62" s="98" t="e">
        <f t="shared" ref="H62:N62" si="101">+H37/H24*100</f>
        <v>#DIV/0!</v>
      </c>
      <c r="I62" s="98" t="e">
        <f t="shared" si="101"/>
        <v>#DIV/0!</v>
      </c>
      <c r="J62" s="98" t="e">
        <f t="shared" si="101"/>
        <v>#DIV/0!</v>
      </c>
      <c r="K62" s="98" t="e">
        <f t="shared" si="101"/>
        <v>#DIV/0!</v>
      </c>
      <c r="L62" s="98" t="e">
        <f t="shared" si="101"/>
        <v>#DIV/0!</v>
      </c>
      <c r="M62" s="98" t="e">
        <f t="shared" si="101"/>
        <v>#DIV/0!</v>
      </c>
      <c r="N62" s="98" t="e">
        <f t="shared" si="101"/>
        <v>#DIV/0!</v>
      </c>
      <c r="O62" s="141">
        <f t="shared" si="96"/>
        <v>61.338811183973675</v>
      </c>
      <c r="R62" s="148" t="str">
        <f t="shared" si="98"/>
        <v>Industrial</v>
      </c>
      <c r="S62" s="98">
        <f t="shared" si="99"/>
        <v>53.202200905364471</v>
      </c>
      <c r="T62" s="98">
        <f t="shared" si="99"/>
        <v>52.336615790421547</v>
      </c>
      <c r="U62" s="98">
        <f t="shared" si="99"/>
        <v>55.505137812985517</v>
      </c>
      <c r="V62" s="98">
        <f t="shared" si="99"/>
        <v>52.642532860263238</v>
      </c>
      <c r="W62" s="98" t="e">
        <f t="shared" si="99"/>
        <v>#DIV/0!</v>
      </c>
      <c r="X62" s="98" t="e">
        <f t="shared" si="99"/>
        <v>#DIV/0!</v>
      </c>
      <c r="Y62" s="98" t="e">
        <f t="shared" si="99"/>
        <v>#DIV/0!</v>
      </c>
      <c r="Z62" s="98" t="e">
        <f t="shared" si="99"/>
        <v>#DIV/0!</v>
      </c>
      <c r="AA62" s="98" t="e">
        <f t="shared" si="99"/>
        <v>#DIV/0!</v>
      </c>
      <c r="AB62" s="98" t="e">
        <f t="shared" si="99"/>
        <v>#DIV/0!</v>
      </c>
      <c r="AC62" s="98" t="e">
        <f t="shared" si="99"/>
        <v>#DIV/0!</v>
      </c>
      <c r="AD62" s="98" t="e">
        <f t="shared" si="99"/>
        <v>#DIV/0!</v>
      </c>
      <c r="AE62" s="141">
        <f t="shared" si="99"/>
        <v>53.364765730057094</v>
      </c>
    </row>
    <row r="63" spans="2:31" x14ac:dyDescent="0.25">
      <c r="B63" s="148" t="s">
        <v>91</v>
      </c>
      <c r="C63" s="98">
        <f t="shared" si="96"/>
        <v>69.801980996245405</v>
      </c>
      <c r="D63" s="98">
        <f t="shared" si="96"/>
        <v>70.645456325503545</v>
      </c>
      <c r="E63" s="98">
        <f t="shared" si="96"/>
        <v>74.36224724880563</v>
      </c>
      <c r="F63" s="98">
        <f t="shared" si="96"/>
        <v>71.416008845656023</v>
      </c>
      <c r="G63" s="98" t="e">
        <f t="shared" si="96"/>
        <v>#DIV/0!</v>
      </c>
      <c r="H63" s="98" t="e">
        <f t="shared" ref="H63:N63" si="102">+H38/H25*100</f>
        <v>#DIV/0!</v>
      </c>
      <c r="I63" s="98" t="e">
        <f t="shared" si="102"/>
        <v>#DIV/0!</v>
      </c>
      <c r="J63" s="98" t="e">
        <f t="shared" si="102"/>
        <v>#DIV/0!</v>
      </c>
      <c r="K63" s="98" t="e">
        <f t="shared" si="102"/>
        <v>#DIV/0!</v>
      </c>
      <c r="L63" s="98" t="e">
        <f t="shared" si="102"/>
        <v>#DIV/0!</v>
      </c>
      <c r="M63" s="98" t="e">
        <f t="shared" si="102"/>
        <v>#DIV/0!</v>
      </c>
      <c r="N63" s="98" t="e">
        <f t="shared" si="102"/>
        <v>#DIV/0!</v>
      </c>
      <c r="O63" s="141">
        <f t="shared" si="96"/>
        <v>71.451007857778777</v>
      </c>
      <c r="R63" s="148" t="str">
        <f t="shared" si="98"/>
        <v>Minería</v>
      </c>
      <c r="S63" s="98">
        <f t="shared" si="99"/>
        <v>60.727723466733508</v>
      </c>
      <c r="T63" s="98">
        <f t="shared" si="99"/>
        <v>61.46154700318808</v>
      </c>
      <c r="U63" s="98">
        <f t="shared" si="99"/>
        <v>64.695155106460916</v>
      </c>
      <c r="V63" s="98">
        <f t="shared" si="99"/>
        <v>62.131927695720734</v>
      </c>
      <c r="W63" s="98" t="e">
        <f t="shared" si="99"/>
        <v>#DIV/0!</v>
      </c>
      <c r="X63" s="98" t="e">
        <f t="shared" si="99"/>
        <v>#DIV/0!</v>
      </c>
      <c r="Y63" s="98" t="e">
        <f t="shared" si="99"/>
        <v>#DIV/0!</v>
      </c>
      <c r="Z63" s="98" t="e">
        <f t="shared" si="99"/>
        <v>#DIV/0!</v>
      </c>
      <c r="AA63" s="98" t="e">
        <f t="shared" si="99"/>
        <v>#DIV/0!</v>
      </c>
      <c r="AB63" s="98" t="e">
        <f t="shared" si="99"/>
        <v>#DIV/0!</v>
      </c>
      <c r="AC63" s="98" t="e">
        <f t="shared" si="99"/>
        <v>#DIV/0!</v>
      </c>
      <c r="AD63" s="98" t="e">
        <f t="shared" si="99"/>
        <v>#DIV/0!</v>
      </c>
      <c r="AE63" s="141">
        <f t="shared" si="99"/>
        <v>62.162376836267541</v>
      </c>
    </row>
    <row r="64" spans="2:31" x14ac:dyDescent="0.25">
      <c r="B64" s="148" t="s">
        <v>21</v>
      </c>
      <c r="C64" s="98">
        <f t="shared" si="96"/>
        <v>119.90000108938088</v>
      </c>
      <c r="D64" s="98">
        <f t="shared" si="96"/>
        <v>120.50000117341204</v>
      </c>
      <c r="E64" s="98">
        <f t="shared" si="96"/>
        <v>121.50000093179085</v>
      </c>
      <c r="F64" s="98">
        <f t="shared" si="96"/>
        <v>122.19999899744852</v>
      </c>
      <c r="G64" s="98" t="e">
        <f t="shared" si="96"/>
        <v>#DIV/0!</v>
      </c>
      <c r="H64" s="98" t="e">
        <f t="shared" ref="H64:N64" si="103">+H39/H26*100</f>
        <v>#DIV/0!</v>
      </c>
      <c r="I64" s="98" t="e">
        <f t="shared" si="103"/>
        <v>#DIV/0!</v>
      </c>
      <c r="J64" s="98" t="e">
        <f t="shared" si="103"/>
        <v>#DIV/0!</v>
      </c>
      <c r="K64" s="98" t="e">
        <f t="shared" si="103"/>
        <v>#DIV/0!</v>
      </c>
      <c r="L64" s="98" t="e">
        <f t="shared" si="103"/>
        <v>#DIV/0!</v>
      </c>
      <c r="M64" s="98" t="e">
        <f t="shared" si="103"/>
        <v>#DIV/0!</v>
      </c>
      <c r="N64" s="98" t="e">
        <f t="shared" si="103"/>
        <v>#DIV/0!</v>
      </c>
      <c r="O64" s="141">
        <f t="shared" si="96"/>
        <v>121.03062372214004</v>
      </c>
      <c r="R64" s="148" t="str">
        <f t="shared" si="98"/>
        <v>Alumbrado Público</v>
      </c>
      <c r="S64" s="98">
        <f t="shared" si="99"/>
        <v>104.31300094776135</v>
      </c>
      <c r="T64" s="98">
        <f t="shared" si="99"/>
        <v>104.83500102086849</v>
      </c>
      <c r="U64" s="98">
        <f t="shared" si="99"/>
        <v>105.70500081065803</v>
      </c>
      <c r="V64" s="98">
        <f t="shared" si="99"/>
        <v>106.31399912778021</v>
      </c>
      <c r="W64" s="98" t="e">
        <f t="shared" si="99"/>
        <v>#DIV/0!</v>
      </c>
      <c r="X64" s="98" t="e">
        <f t="shared" si="99"/>
        <v>#DIV/0!</v>
      </c>
      <c r="Y64" s="98" t="e">
        <f t="shared" si="99"/>
        <v>#DIV/0!</v>
      </c>
      <c r="Z64" s="98" t="e">
        <f t="shared" si="99"/>
        <v>#DIV/0!</v>
      </c>
      <c r="AA64" s="98" t="e">
        <f t="shared" si="99"/>
        <v>#DIV/0!</v>
      </c>
      <c r="AB64" s="98" t="e">
        <f t="shared" si="99"/>
        <v>#DIV/0!</v>
      </c>
      <c r="AC64" s="98" t="e">
        <f t="shared" si="99"/>
        <v>#DIV/0!</v>
      </c>
      <c r="AD64" s="98" t="e">
        <f t="shared" si="99"/>
        <v>#DIV/0!</v>
      </c>
      <c r="AE64" s="141">
        <f t="shared" si="99"/>
        <v>105.29664263826184</v>
      </c>
    </row>
    <row r="65" spans="2:31" x14ac:dyDescent="0.25">
      <c r="B65" s="148" t="s">
        <v>22</v>
      </c>
      <c r="C65" s="98">
        <f t="shared" si="96"/>
        <v>23.156747885715429</v>
      </c>
      <c r="D65" s="98">
        <f t="shared" si="96"/>
        <v>11.194751908013858</v>
      </c>
      <c r="E65" s="98">
        <f t="shared" si="96"/>
        <v>33.93126109183703</v>
      </c>
      <c r="F65" s="98">
        <f t="shared" si="96"/>
        <v>22.570130200931004</v>
      </c>
      <c r="G65" s="98" t="e">
        <f t="shared" si="96"/>
        <v>#DIV/0!</v>
      </c>
      <c r="H65" s="98" t="e">
        <f t="shared" ref="H65:N65" si="104">+H40/H27*100</f>
        <v>#DIV/0!</v>
      </c>
      <c r="I65" s="98" t="e">
        <f t="shared" si="104"/>
        <v>#DIV/0!</v>
      </c>
      <c r="J65" s="98" t="e">
        <f t="shared" si="104"/>
        <v>#DIV/0!</v>
      </c>
      <c r="K65" s="98" t="e">
        <f t="shared" si="104"/>
        <v>#DIV/0!</v>
      </c>
      <c r="L65" s="98" t="e">
        <f t="shared" si="104"/>
        <v>#DIV/0!</v>
      </c>
      <c r="M65" s="98" t="e">
        <f t="shared" si="104"/>
        <v>#DIV/0!</v>
      </c>
      <c r="N65" s="98" t="e">
        <f t="shared" si="104"/>
        <v>#DIV/0!</v>
      </c>
      <c r="O65" s="141">
        <f t="shared" si="96"/>
        <v>22.946535894787164</v>
      </c>
      <c r="R65" s="148" t="str">
        <f t="shared" si="98"/>
        <v>Otros</v>
      </c>
      <c r="S65" s="98">
        <f t="shared" si="99"/>
        <v>20.146370660572423</v>
      </c>
      <c r="T65" s="98">
        <f t="shared" si="99"/>
        <v>9.7394341599720562</v>
      </c>
      <c r="U65" s="98">
        <f t="shared" si="99"/>
        <v>29.520197149898213</v>
      </c>
      <c r="V65" s="98">
        <f t="shared" si="99"/>
        <v>19.636013274809976</v>
      </c>
      <c r="W65" s="98" t="e">
        <f t="shared" si="99"/>
        <v>#DIV/0!</v>
      </c>
      <c r="X65" s="98" t="e">
        <f t="shared" si="99"/>
        <v>#DIV/0!</v>
      </c>
      <c r="Y65" s="98" t="e">
        <f t="shared" si="99"/>
        <v>#DIV/0!</v>
      </c>
      <c r="Z65" s="98" t="e">
        <f t="shared" si="99"/>
        <v>#DIV/0!</v>
      </c>
      <c r="AA65" s="98" t="e">
        <f t="shared" si="99"/>
        <v>#DIV/0!</v>
      </c>
      <c r="AB65" s="98" t="e">
        <f t="shared" si="99"/>
        <v>#DIV/0!</v>
      </c>
      <c r="AC65" s="98" t="e">
        <f t="shared" si="99"/>
        <v>#DIV/0!</v>
      </c>
      <c r="AD65" s="98" t="e">
        <f t="shared" si="99"/>
        <v>#DIV/0!</v>
      </c>
      <c r="AE65" s="141">
        <f t="shared" si="99"/>
        <v>19.963486228464834</v>
      </c>
    </row>
    <row r="66" spans="2:31" x14ac:dyDescent="0.25">
      <c r="B66" s="143" t="s">
        <v>14</v>
      </c>
      <c r="C66" s="142">
        <f t="shared" si="96"/>
        <v>74.736390899146741</v>
      </c>
      <c r="D66" s="142">
        <f t="shared" si="96"/>
        <v>75.181215335115766</v>
      </c>
      <c r="E66" s="142">
        <f t="shared" si="96"/>
        <v>79.113105217731118</v>
      </c>
      <c r="F66" s="142">
        <f t="shared" si="96"/>
        <v>75.994367448941688</v>
      </c>
      <c r="G66" s="142" t="e">
        <f t="shared" si="96"/>
        <v>#DIV/0!</v>
      </c>
      <c r="H66" s="142" t="e">
        <f t="shared" si="96"/>
        <v>#DIV/0!</v>
      </c>
      <c r="I66" s="142" t="e">
        <f t="shared" si="96"/>
        <v>#DIV/0!</v>
      </c>
      <c r="J66" s="142" t="e">
        <f t="shared" si="96"/>
        <v>#DIV/0!</v>
      </c>
      <c r="K66" s="142" t="e">
        <f t="shared" si="96"/>
        <v>#DIV/0!</v>
      </c>
      <c r="L66" s="142" t="e">
        <f t="shared" si="96"/>
        <v>#DIV/0!</v>
      </c>
      <c r="M66" s="142" t="e">
        <f t="shared" si="96"/>
        <v>#DIV/0!</v>
      </c>
      <c r="N66" s="142" t="e">
        <f t="shared" si="96"/>
        <v>#DIV/0!</v>
      </c>
      <c r="O66" s="143">
        <f t="shared" si="96"/>
        <v>76.180228478026592</v>
      </c>
      <c r="R66" s="143" t="s">
        <v>14</v>
      </c>
      <c r="S66" s="142">
        <f t="shared" si="99"/>
        <v>65.020660082257649</v>
      </c>
      <c r="T66" s="142">
        <f t="shared" si="99"/>
        <v>65.407657341550703</v>
      </c>
      <c r="U66" s="142">
        <f t="shared" si="99"/>
        <v>68.828401539426068</v>
      </c>
      <c r="V66" s="142">
        <f t="shared" si="99"/>
        <v>66.115099680579277</v>
      </c>
      <c r="W66" s="142" t="e">
        <f t="shared" si="99"/>
        <v>#DIV/0!</v>
      </c>
      <c r="X66" s="142" t="e">
        <f t="shared" si="99"/>
        <v>#DIV/0!</v>
      </c>
      <c r="Y66" s="142" t="e">
        <f t="shared" si="99"/>
        <v>#DIV/0!</v>
      </c>
      <c r="Z66" s="142" t="e">
        <f t="shared" si="99"/>
        <v>#DIV/0!</v>
      </c>
      <c r="AA66" s="142" t="e">
        <f t="shared" si="99"/>
        <v>#DIV/0!</v>
      </c>
      <c r="AB66" s="142" t="e">
        <f t="shared" si="99"/>
        <v>#DIV/0!</v>
      </c>
      <c r="AC66" s="142" t="e">
        <f t="shared" si="99"/>
        <v>#DIV/0!</v>
      </c>
      <c r="AD66" s="142" t="e">
        <f t="shared" si="99"/>
        <v>#DIV/0!</v>
      </c>
      <c r="AE66" s="143">
        <f t="shared" si="99"/>
        <v>66.276798775883151</v>
      </c>
    </row>
    <row r="67" spans="2:31" x14ac:dyDescent="0.25">
      <c r="AE67" s="95">
        <f>+AE66/0.87</f>
        <v>76.180228478026606</v>
      </c>
    </row>
    <row r="68" spans="2:31" x14ac:dyDescent="0.25">
      <c r="B68" s="145" t="s">
        <v>82</v>
      </c>
      <c r="R68" s="145" t="s">
        <v>82</v>
      </c>
    </row>
    <row r="70" spans="2:31" x14ac:dyDescent="0.25">
      <c r="B70" s="143" t="s">
        <v>81</v>
      </c>
      <c r="C70" s="146" t="str">
        <f>+C58</f>
        <v>ENERO</v>
      </c>
      <c r="D70" s="146" t="str">
        <f t="shared" ref="D70:N70" si="105">+D58</f>
        <v>FEBRERO</v>
      </c>
      <c r="E70" s="146" t="str">
        <f t="shared" si="105"/>
        <v>MARZO</v>
      </c>
      <c r="F70" s="146" t="str">
        <f t="shared" si="105"/>
        <v>ABRIL</v>
      </c>
      <c r="G70" s="146" t="str">
        <f t="shared" si="105"/>
        <v>MAYO</v>
      </c>
      <c r="H70" s="146" t="str">
        <f t="shared" si="105"/>
        <v>JUNIO</v>
      </c>
      <c r="I70" s="146" t="str">
        <f t="shared" si="105"/>
        <v>JULIO</v>
      </c>
      <c r="J70" s="146" t="str">
        <f t="shared" si="105"/>
        <v>AGOSTO</v>
      </c>
      <c r="K70" s="146" t="str">
        <f t="shared" si="105"/>
        <v>SEPTIEMBRE</v>
      </c>
      <c r="L70" s="146" t="str">
        <f t="shared" si="105"/>
        <v>OCTUBRE</v>
      </c>
      <c r="M70" s="146" t="str">
        <f t="shared" si="105"/>
        <v>NOVIEMBRE</v>
      </c>
      <c r="N70" s="146" t="str">
        <f t="shared" si="105"/>
        <v>DICIEMBRE</v>
      </c>
      <c r="O70" s="147" t="s">
        <v>14</v>
      </c>
      <c r="R70" s="143" t="s">
        <v>81</v>
      </c>
      <c r="S70" s="146" t="s">
        <v>45</v>
      </c>
      <c r="T70" s="146" t="s">
        <v>46</v>
      </c>
      <c r="U70" s="146" t="s">
        <v>47</v>
      </c>
      <c r="V70" s="146" t="s">
        <v>48</v>
      </c>
      <c r="W70" s="146" t="s">
        <v>49</v>
      </c>
      <c r="X70" s="146" t="s">
        <v>50</v>
      </c>
      <c r="Y70" s="146" t="s">
        <v>51</v>
      </c>
      <c r="Z70" s="146" t="s">
        <v>52</v>
      </c>
      <c r="AA70" s="146" t="s">
        <v>53</v>
      </c>
      <c r="AB70" s="146" t="s">
        <v>54</v>
      </c>
      <c r="AC70" s="146" t="s">
        <v>55</v>
      </c>
      <c r="AD70" s="146" t="s">
        <v>56</v>
      </c>
      <c r="AE70" s="147" t="s">
        <v>14</v>
      </c>
    </row>
    <row r="71" spans="2:31" x14ac:dyDescent="0.25">
      <c r="B71" s="14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148"/>
      <c r="R71" s="14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148"/>
    </row>
    <row r="72" spans="2:31" x14ac:dyDescent="0.25">
      <c r="B72" s="148" t="s">
        <v>17</v>
      </c>
      <c r="C72" s="98">
        <f t="shared" ref="C72:O78" si="106">+C48/C22*100</f>
        <v>11.47613643011571</v>
      </c>
      <c r="D72" s="98">
        <f t="shared" si="106"/>
        <v>11.491131797934457</v>
      </c>
      <c r="E72" s="98">
        <f t="shared" si="106"/>
        <v>11.63951902187817</v>
      </c>
      <c r="F72" s="98">
        <f t="shared" si="106"/>
        <v>11.698695192681781</v>
      </c>
      <c r="G72" s="98" t="e">
        <f t="shared" si="106"/>
        <v>#DIV/0!</v>
      </c>
      <c r="H72" s="98" t="e">
        <f t="shared" si="106"/>
        <v>#DIV/0!</v>
      </c>
      <c r="I72" s="98" t="e">
        <f t="shared" si="106"/>
        <v>#DIV/0!</v>
      </c>
      <c r="J72" s="98" t="e">
        <f t="shared" si="106"/>
        <v>#DIV/0!</v>
      </c>
      <c r="K72" s="98" t="e">
        <f t="shared" si="106"/>
        <v>#DIV/0!</v>
      </c>
      <c r="L72" s="98" t="e">
        <f t="shared" si="106"/>
        <v>#DIV/0!</v>
      </c>
      <c r="M72" s="98" t="e">
        <f t="shared" si="106"/>
        <v>#DIV/0!</v>
      </c>
      <c r="N72" s="98" t="e">
        <f t="shared" si="106"/>
        <v>#DIV/0!</v>
      </c>
      <c r="O72" s="141">
        <f t="shared" si="106"/>
        <v>11.576061851903624</v>
      </c>
      <c r="R72" s="148" t="str">
        <f t="shared" ref="R72:R77" si="107">+B72</f>
        <v>Residencial</v>
      </c>
      <c r="S72" s="98">
        <f t="shared" ref="S72:AE78" si="108">+S48/S22*100</f>
        <v>9.984238694200668</v>
      </c>
      <c r="T72" s="98">
        <f t="shared" si="108"/>
        <v>9.9972846642029776</v>
      </c>
      <c r="U72" s="98">
        <f t="shared" si="108"/>
        <v>10.126381549034008</v>
      </c>
      <c r="V72" s="98">
        <f t="shared" si="108"/>
        <v>10.17786481763315</v>
      </c>
      <c r="W72" s="98" t="e">
        <f t="shared" si="108"/>
        <v>#DIV/0!</v>
      </c>
      <c r="X72" s="98" t="e">
        <f t="shared" si="108"/>
        <v>#DIV/0!</v>
      </c>
      <c r="Y72" s="98" t="e">
        <f t="shared" si="108"/>
        <v>#DIV/0!</v>
      </c>
      <c r="Z72" s="98" t="e">
        <f t="shared" si="108"/>
        <v>#DIV/0!</v>
      </c>
      <c r="AA72" s="98" t="e">
        <f t="shared" si="108"/>
        <v>#DIV/0!</v>
      </c>
      <c r="AB72" s="98" t="e">
        <f t="shared" si="108"/>
        <v>#DIV/0!</v>
      </c>
      <c r="AC72" s="98" t="e">
        <f t="shared" si="108"/>
        <v>#DIV/0!</v>
      </c>
      <c r="AD72" s="98" t="e">
        <f t="shared" si="108"/>
        <v>#DIV/0!</v>
      </c>
      <c r="AE72" s="141">
        <f t="shared" si="108"/>
        <v>10.071173811156156</v>
      </c>
    </row>
    <row r="73" spans="2:31" x14ac:dyDescent="0.25">
      <c r="B73" s="148" t="s">
        <v>18</v>
      </c>
      <c r="C73" s="98">
        <f t="shared" si="106"/>
        <v>18.894917484732261</v>
      </c>
      <c r="D73" s="98">
        <f t="shared" si="106"/>
        <v>18.92593918201452</v>
      </c>
      <c r="E73" s="98">
        <f t="shared" si="106"/>
        <v>19.212023516382686</v>
      </c>
      <c r="F73" s="98">
        <f t="shared" si="106"/>
        <v>19.315627964848321</v>
      </c>
      <c r="G73" s="98" t="e">
        <f t="shared" si="106"/>
        <v>#DIV/0!</v>
      </c>
      <c r="H73" s="98" t="e">
        <f t="shared" si="106"/>
        <v>#DIV/0!</v>
      </c>
      <c r="I73" s="98" t="e">
        <f t="shared" si="106"/>
        <v>#DIV/0!</v>
      </c>
      <c r="J73" s="98" t="e">
        <f t="shared" si="106"/>
        <v>#DIV/0!</v>
      </c>
      <c r="K73" s="98" t="e">
        <f t="shared" si="106"/>
        <v>#DIV/0!</v>
      </c>
      <c r="L73" s="98" t="e">
        <f t="shared" si="106"/>
        <v>#DIV/0!</v>
      </c>
      <c r="M73" s="98" t="e">
        <f t="shared" si="106"/>
        <v>#DIV/0!</v>
      </c>
      <c r="N73" s="98" t="e">
        <f t="shared" si="106"/>
        <v>#DIV/0!</v>
      </c>
      <c r="O73" s="141">
        <f t="shared" si="106"/>
        <v>19.089755858883375</v>
      </c>
      <c r="R73" s="148" t="str">
        <f t="shared" si="107"/>
        <v>General</v>
      </c>
      <c r="S73" s="98">
        <f t="shared" si="108"/>
        <v>16.438578211717065</v>
      </c>
      <c r="T73" s="98">
        <f t="shared" si="108"/>
        <v>16.465567088352635</v>
      </c>
      <c r="U73" s="98">
        <f t="shared" si="108"/>
        <v>16.714460459252937</v>
      </c>
      <c r="V73" s="98">
        <f t="shared" si="108"/>
        <v>16.80459632941804</v>
      </c>
      <c r="W73" s="98" t="e">
        <f t="shared" si="108"/>
        <v>#DIV/0!</v>
      </c>
      <c r="X73" s="98" t="e">
        <f t="shared" si="108"/>
        <v>#DIV/0!</v>
      </c>
      <c r="Y73" s="98" t="e">
        <f t="shared" si="108"/>
        <v>#DIV/0!</v>
      </c>
      <c r="Z73" s="98" t="e">
        <f t="shared" si="108"/>
        <v>#DIV/0!</v>
      </c>
      <c r="AA73" s="98" t="e">
        <f t="shared" si="108"/>
        <v>#DIV/0!</v>
      </c>
      <c r="AB73" s="98" t="e">
        <f t="shared" si="108"/>
        <v>#DIV/0!</v>
      </c>
      <c r="AC73" s="98" t="e">
        <f t="shared" si="108"/>
        <v>#DIV/0!</v>
      </c>
      <c r="AD73" s="98" t="e">
        <f t="shared" si="108"/>
        <v>#DIV/0!</v>
      </c>
      <c r="AE73" s="141">
        <f t="shared" si="108"/>
        <v>16.608087597228536</v>
      </c>
    </row>
    <row r="74" spans="2:31" x14ac:dyDescent="0.25">
      <c r="B74" s="148" t="s">
        <v>19</v>
      </c>
      <c r="C74" s="98">
        <f t="shared" si="106"/>
        <v>8.786200440177776</v>
      </c>
      <c r="D74" s="98">
        <f t="shared" si="106"/>
        <v>8.6432513856555602</v>
      </c>
      <c r="E74" s="98">
        <f t="shared" si="106"/>
        <v>9.1665242787992991</v>
      </c>
      <c r="F74" s="98">
        <f t="shared" si="106"/>
        <v>8.6937727672518221</v>
      </c>
      <c r="G74" s="98" t="e">
        <f t="shared" si="106"/>
        <v>#DIV/0!</v>
      </c>
      <c r="H74" s="98" t="e">
        <f t="shared" si="106"/>
        <v>#DIV/0!</v>
      </c>
      <c r="I74" s="98" t="e">
        <f t="shared" si="106"/>
        <v>#DIV/0!</v>
      </c>
      <c r="J74" s="98" t="e">
        <f t="shared" si="106"/>
        <v>#DIV/0!</v>
      </c>
      <c r="K74" s="98" t="e">
        <f t="shared" si="106"/>
        <v>#DIV/0!</v>
      </c>
      <c r="L74" s="98" t="e">
        <f t="shared" si="106"/>
        <v>#DIV/0!</v>
      </c>
      <c r="M74" s="98" t="e">
        <f t="shared" si="106"/>
        <v>#DIV/0!</v>
      </c>
      <c r="N74" s="98" t="e">
        <f t="shared" si="106"/>
        <v>#DIV/0!</v>
      </c>
      <c r="O74" s="141">
        <f t="shared" si="106"/>
        <v>8.8130475839042628</v>
      </c>
      <c r="R74" s="148" t="str">
        <f t="shared" si="107"/>
        <v>Industrial</v>
      </c>
      <c r="S74" s="98">
        <f t="shared" si="108"/>
        <v>7.6439943829546646</v>
      </c>
      <c r="T74" s="98">
        <f t="shared" si="108"/>
        <v>7.5196287055203381</v>
      </c>
      <c r="U74" s="98">
        <f t="shared" si="108"/>
        <v>7.9748761225553908</v>
      </c>
      <c r="V74" s="98">
        <f t="shared" si="108"/>
        <v>7.5635823075090851</v>
      </c>
      <c r="W74" s="98" t="e">
        <f t="shared" si="108"/>
        <v>#DIV/0!</v>
      </c>
      <c r="X74" s="98" t="e">
        <f t="shared" si="108"/>
        <v>#DIV/0!</v>
      </c>
      <c r="Y74" s="98" t="e">
        <f t="shared" si="108"/>
        <v>#DIV/0!</v>
      </c>
      <c r="Z74" s="98" t="e">
        <f t="shared" si="108"/>
        <v>#DIV/0!</v>
      </c>
      <c r="AA74" s="98" t="e">
        <f t="shared" si="108"/>
        <v>#DIV/0!</v>
      </c>
      <c r="AB74" s="98" t="e">
        <f t="shared" si="108"/>
        <v>#DIV/0!</v>
      </c>
      <c r="AC74" s="98" t="e">
        <f t="shared" si="108"/>
        <v>#DIV/0!</v>
      </c>
      <c r="AD74" s="98" t="e">
        <f t="shared" si="108"/>
        <v>#DIV/0!</v>
      </c>
      <c r="AE74" s="141">
        <f t="shared" si="108"/>
        <v>7.6673513979967094</v>
      </c>
    </row>
    <row r="75" spans="2:31" x14ac:dyDescent="0.25">
      <c r="B75" s="148" t="s">
        <v>91</v>
      </c>
      <c r="C75" s="98">
        <f t="shared" si="106"/>
        <v>10.029020258081237</v>
      </c>
      <c r="D75" s="98">
        <f t="shared" si="106"/>
        <v>10.150209242170048</v>
      </c>
      <c r="E75" s="98">
        <f t="shared" si="106"/>
        <v>10.684230926552535</v>
      </c>
      <c r="F75" s="98">
        <f t="shared" si="106"/>
        <v>10.260920811157474</v>
      </c>
      <c r="G75" s="98" t="e">
        <f t="shared" si="106"/>
        <v>#DIV/0!</v>
      </c>
      <c r="H75" s="98" t="e">
        <f t="shared" si="106"/>
        <v>#DIV/0!</v>
      </c>
      <c r="I75" s="98" t="e">
        <f t="shared" si="106"/>
        <v>#DIV/0!</v>
      </c>
      <c r="J75" s="98" t="e">
        <f t="shared" si="106"/>
        <v>#DIV/0!</v>
      </c>
      <c r="K75" s="98" t="e">
        <f t="shared" si="106"/>
        <v>#DIV/0!</v>
      </c>
      <c r="L75" s="98" t="e">
        <f t="shared" si="106"/>
        <v>#DIV/0!</v>
      </c>
      <c r="M75" s="98" t="e">
        <f t="shared" si="106"/>
        <v>#DIV/0!</v>
      </c>
      <c r="N75" s="98" t="e">
        <f t="shared" si="106"/>
        <v>#DIV/0!</v>
      </c>
      <c r="O75" s="141">
        <f t="shared" si="106"/>
        <v>10.265949404853274</v>
      </c>
      <c r="R75" s="148" t="str">
        <f t="shared" si="107"/>
        <v>Minería</v>
      </c>
      <c r="S75" s="98">
        <f t="shared" si="108"/>
        <v>8.7252476245306756</v>
      </c>
      <c r="T75" s="98">
        <f t="shared" si="108"/>
        <v>8.8306820406879432</v>
      </c>
      <c r="U75" s="98">
        <f t="shared" si="108"/>
        <v>9.2952809061007038</v>
      </c>
      <c r="V75" s="98">
        <f t="shared" si="108"/>
        <v>8.9270011057070029</v>
      </c>
      <c r="W75" s="98" t="e">
        <f t="shared" si="108"/>
        <v>#DIV/0!</v>
      </c>
      <c r="X75" s="98" t="e">
        <f t="shared" si="108"/>
        <v>#DIV/0!</v>
      </c>
      <c r="Y75" s="98" t="e">
        <f t="shared" si="108"/>
        <v>#DIV/0!</v>
      </c>
      <c r="Z75" s="98" t="e">
        <f t="shared" si="108"/>
        <v>#DIV/0!</v>
      </c>
      <c r="AA75" s="98" t="e">
        <f t="shared" si="108"/>
        <v>#DIV/0!</v>
      </c>
      <c r="AB75" s="98" t="e">
        <f t="shared" si="108"/>
        <v>#DIV/0!</v>
      </c>
      <c r="AC75" s="98" t="e">
        <f t="shared" si="108"/>
        <v>#DIV/0!</v>
      </c>
      <c r="AD75" s="98" t="e">
        <f t="shared" si="108"/>
        <v>#DIV/0!</v>
      </c>
      <c r="AE75" s="141">
        <f t="shared" si="108"/>
        <v>8.9313759822223471</v>
      </c>
    </row>
    <row r="76" spans="2:31" x14ac:dyDescent="0.25">
      <c r="B76" s="148" t="s">
        <v>21</v>
      </c>
      <c r="C76" s="98">
        <f t="shared" si="106"/>
        <v>17.227011650773115</v>
      </c>
      <c r="D76" s="98">
        <f t="shared" si="106"/>
        <v>17.313218559398283</v>
      </c>
      <c r="E76" s="98">
        <f t="shared" si="106"/>
        <v>17.456896685602132</v>
      </c>
      <c r="F76" s="98">
        <f t="shared" si="106"/>
        <v>17.557471120323061</v>
      </c>
      <c r="G76" s="98" t="e">
        <f t="shared" si="106"/>
        <v>#DIV/0!</v>
      </c>
      <c r="H76" s="98" t="e">
        <f t="shared" si="106"/>
        <v>#DIV/0!</v>
      </c>
      <c r="I76" s="98" t="e">
        <f t="shared" si="106"/>
        <v>#DIV/0!</v>
      </c>
      <c r="J76" s="98" t="e">
        <f t="shared" si="106"/>
        <v>#DIV/0!</v>
      </c>
      <c r="K76" s="98" t="e">
        <f t="shared" si="106"/>
        <v>#DIV/0!</v>
      </c>
      <c r="L76" s="98" t="e">
        <f t="shared" si="106"/>
        <v>#DIV/0!</v>
      </c>
      <c r="M76" s="98" t="e">
        <f t="shared" si="106"/>
        <v>#DIV/0!</v>
      </c>
      <c r="N76" s="98" t="e">
        <f t="shared" si="106"/>
        <v>#DIV/0!</v>
      </c>
      <c r="O76" s="141">
        <f t="shared" si="106"/>
        <v>17.38945743134196</v>
      </c>
      <c r="P76" s="98"/>
      <c r="Q76" s="98"/>
      <c r="R76" s="148" t="str">
        <f t="shared" si="107"/>
        <v>Alumbrado Público</v>
      </c>
      <c r="S76" s="98">
        <f t="shared" si="108"/>
        <v>14.98750013617261</v>
      </c>
      <c r="T76" s="98">
        <f t="shared" si="108"/>
        <v>15.062500146676506</v>
      </c>
      <c r="U76" s="98">
        <f t="shared" si="108"/>
        <v>15.187500116473856</v>
      </c>
      <c r="V76" s="98">
        <f t="shared" si="108"/>
        <v>15.274999874681065</v>
      </c>
      <c r="W76" s="98" t="e">
        <f t="shared" si="108"/>
        <v>#DIV/0!</v>
      </c>
      <c r="X76" s="98" t="e">
        <f t="shared" si="108"/>
        <v>#DIV/0!</v>
      </c>
      <c r="Y76" s="98" t="e">
        <f t="shared" si="108"/>
        <v>#DIV/0!</v>
      </c>
      <c r="Z76" s="98" t="e">
        <f t="shared" si="108"/>
        <v>#DIV/0!</v>
      </c>
      <c r="AA76" s="98" t="e">
        <f t="shared" si="108"/>
        <v>#DIV/0!</v>
      </c>
      <c r="AB76" s="98" t="e">
        <f t="shared" si="108"/>
        <v>#DIV/0!</v>
      </c>
      <c r="AC76" s="98" t="e">
        <f t="shared" si="108"/>
        <v>#DIV/0!</v>
      </c>
      <c r="AD76" s="98" t="e">
        <f t="shared" si="108"/>
        <v>#DIV/0!</v>
      </c>
      <c r="AE76" s="141">
        <f t="shared" si="108"/>
        <v>15.128827965267504</v>
      </c>
    </row>
    <row r="77" spans="2:31" x14ac:dyDescent="0.25">
      <c r="B77" s="148" t="s">
        <v>22</v>
      </c>
      <c r="C77" s="98">
        <f t="shared" si="106"/>
        <v>3.3271189490970436</v>
      </c>
      <c r="D77" s="98">
        <f t="shared" si="106"/>
        <v>1.6084413660939452</v>
      </c>
      <c r="E77" s="98">
        <f t="shared" si="106"/>
        <v>4.8751811913558942</v>
      </c>
      <c r="F77" s="98">
        <f t="shared" si="106"/>
        <v>3.2428347989843398</v>
      </c>
      <c r="G77" s="98" t="e">
        <f t="shared" si="106"/>
        <v>#DIV/0!</v>
      </c>
      <c r="H77" s="98" t="e">
        <f t="shared" si="106"/>
        <v>#DIV/0!</v>
      </c>
      <c r="I77" s="98" t="e">
        <f t="shared" si="106"/>
        <v>#DIV/0!</v>
      </c>
      <c r="J77" s="98" t="e">
        <f t="shared" si="106"/>
        <v>#DIV/0!</v>
      </c>
      <c r="K77" s="98" t="e">
        <f t="shared" si="106"/>
        <v>#DIV/0!</v>
      </c>
      <c r="L77" s="98" t="e">
        <f t="shared" si="106"/>
        <v>#DIV/0!</v>
      </c>
      <c r="M77" s="98" t="e">
        <f t="shared" si="106"/>
        <v>#DIV/0!</v>
      </c>
      <c r="N77" s="98" t="e">
        <f t="shared" si="106"/>
        <v>#DIV/0!</v>
      </c>
      <c r="O77" s="141">
        <f t="shared" si="106"/>
        <v>3.2969160768372365</v>
      </c>
      <c r="P77" s="98"/>
      <c r="Q77" s="98"/>
      <c r="R77" s="148" t="str">
        <f t="shared" si="107"/>
        <v>Otros</v>
      </c>
      <c r="S77" s="98">
        <f t="shared" si="108"/>
        <v>2.8945934857144286</v>
      </c>
      <c r="T77" s="98">
        <f t="shared" si="108"/>
        <v>1.3993439885017322</v>
      </c>
      <c r="U77" s="98">
        <f t="shared" si="108"/>
        <v>4.2414076364796287</v>
      </c>
      <c r="V77" s="98">
        <f t="shared" si="108"/>
        <v>2.8212662751163755</v>
      </c>
      <c r="W77" s="98" t="e">
        <f t="shared" si="108"/>
        <v>#DIV/0!</v>
      </c>
      <c r="X77" s="98" t="e">
        <f t="shared" si="108"/>
        <v>#DIV/0!</v>
      </c>
      <c r="Y77" s="98" t="e">
        <f t="shared" si="108"/>
        <v>#DIV/0!</v>
      </c>
      <c r="Z77" s="98" t="e">
        <f t="shared" si="108"/>
        <v>#DIV/0!</v>
      </c>
      <c r="AA77" s="98" t="e">
        <f t="shared" si="108"/>
        <v>#DIV/0!</v>
      </c>
      <c r="AB77" s="98" t="e">
        <f t="shared" si="108"/>
        <v>#DIV/0!</v>
      </c>
      <c r="AC77" s="98" t="e">
        <f t="shared" si="108"/>
        <v>#DIV/0!</v>
      </c>
      <c r="AD77" s="98" t="e">
        <f t="shared" si="108"/>
        <v>#DIV/0!</v>
      </c>
      <c r="AE77" s="141">
        <f t="shared" si="108"/>
        <v>2.8683169868483955</v>
      </c>
    </row>
    <row r="78" spans="2:31" x14ac:dyDescent="0.25">
      <c r="B78" s="143" t="s">
        <v>14</v>
      </c>
      <c r="C78" s="149">
        <f t="shared" si="106"/>
        <v>10.737987198153267</v>
      </c>
      <c r="D78" s="149">
        <f t="shared" si="106"/>
        <v>10.801898755045366</v>
      </c>
      <c r="E78" s="149">
        <f t="shared" si="106"/>
        <v>11.36682546231769</v>
      </c>
      <c r="F78" s="149">
        <f t="shared" si="106"/>
        <v>10.918730955307712</v>
      </c>
      <c r="G78" s="149" t="e">
        <f t="shared" si="106"/>
        <v>#DIV/0!</v>
      </c>
      <c r="H78" s="149" t="e">
        <f t="shared" si="106"/>
        <v>#DIV/0!</v>
      </c>
      <c r="I78" s="149" t="e">
        <f t="shared" si="106"/>
        <v>#DIV/0!</v>
      </c>
      <c r="J78" s="149" t="e">
        <f t="shared" si="106"/>
        <v>#DIV/0!</v>
      </c>
      <c r="K78" s="149" t="e">
        <f t="shared" si="106"/>
        <v>#DIV/0!</v>
      </c>
      <c r="L78" s="149" t="e">
        <f t="shared" si="106"/>
        <v>#DIV/0!</v>
      </c>
      <c r="M78" s="149" t="e">
        <f t="shared" si="106"/>
        <v>#DIV/0!</v>
      </c>
      <c r="N78" s="149" t="e">
        <f t="shared" si="106"/>
        <v>#DIV/0!</v>
      </c>
      <c r="O78" s="143">
        <f t="shared" si="106"/>
        <v>10.945435126153246</v>
      </c>
      <c r="P78" s="98"/>
      <c r="Q78" s="98"/>
      <c r="R78" s="143" t="s">
        <v>14</v>
      </c>
      <c r="S78" s="149">
        <f t="shared" si="108"/>
        <v>9.3420488623933409</v>
      </c>
      <c r="T78" s="149">
        <f t="shared" si="108"/>
        <v>9.3976519168894708</v>
      </c>
      <c r="U78" s="149">
        <f t="shared" si="108"/>
        <v>9.8891381522163897</v>
      </c>
      <c r="V78" s="149">
        <f t="shared" si="108"/>
        <v>9.499295931117711</v>
      </c>
      <c r="W78" s="149" t="e">
        <f t="shared" si="108"/>
        <v>#DIV/0!</v>
      </c>
      <c r="X78" s="149" t="e">
        <f t="shared" si="108"/>
        <v>#DIV/0!</v>
      </c>
      <c r="Y78" s="149" t="e">
        <f t="shared" si="108"/>
        <v>#DIV/0!</v>
      </c>
      <c r="Z78" s="149" t="e">
        <f t="shared" si="108"/>
        <v>#DIV/0!</v>
      </c>
      <c r="AA78" s="149" t="e">
        <f t="shared" si="108"/>
        <v>#DIV/0!</v>
      </c>
      <c r="AB78" s="149" t="e">
        <f t="shared" si="108"/>
        <v>#DIV/0!</v>
      </c>
      <c r="AC78" s="149" t="e">
        <f t="shared" si="108"/>
        <v>#DIV/0!</v>
      </c>
      <c r="AD78" s="149" t="e">
        <f t="shared" si="108"/>
        <v>#DIV/0!</v>
      </c>
      <c r="AE78" s="143">
        <f t="shared" si="108"/>
        <v>9.5225285597533258</v>
      </c>
    </row>
    <row r="79" spans="2:31" x14ac:dyDescent="0.25">
      <c r="P79" s="98"/>
      <c r="Q79" s="98"/>
    </row>
    <row r="80" spans="2:31" x14ac:dyDescent="0.25">
      <c r="P80" s="98"/>
      <c r="Q80" s="98"/>
    </row>
    <row r="81" spans="2:30" x14ac:dyDescent="0.25">
      <c r="B81" s="150" t="s">
        <v>37</v>
      </c>
      <c r="C81" s="151">
        <v>6.96</v>
      </c>
      <c r="D81" s="151">
        <v>6.96</v>
      </c>
      <c r="E81" s="151">
        <v>6.96</v>
      </c>
      <c r="F81" s="151">
        <v>6.96</v>
      </c>
      <c r="G81" s="151">
        <v>6.96</v>
      </c>
      <c r="H81" s="151">
        <v>6.96</v>
      </c>
      <c r="I81" s="151">
        <v>6.96</v>
      </c>
      <c r="J81" s="151">
        <v>6.96</v>
      </c>
      <c r="K81" s="118">
        <v>6.96</v>
      </c>
      <c r="L81" s="118">
        <v>6.96</v>
      </c>
      <c r="M81" s="118">
        <v>6.96</v>
      </c>
      <c r="N81" s="118">
        <v>6.96</v>
      </c>
      <c r="R81" s="150" t="s">
        <v>37</v>
      </c>
      <c r="S81" s="118">
        <f>+C81</f>
        <v>6.96</v>
      </c>
      <c r="T81" s="118">
        <f t="shared" ref="T81:AD81" si="109">+D81</f>
        <v>6.96</v>
      </c>
      <c r="U81" s="118">
        <f t="shared" si="109"/>
        <v>6.96</v>
      </c>
      <c r="V81" s="118">
        <f t="shared" si="109"/>
        <v>6.96</v>
      </c>
      <c r="W81" s="118">
        <f t="shared" si="109"/>
        <v>6.96</v>
      </c>
      <c r="X81" s="118">
        <f t="shared" si="109"/>
        <v>6.96</v>
      </c>
      <c r="Y81" s="118">
        <f t="shared" si="109"/>
        <v>6.96</v>
      </c>
      <c r="Z81" s="118">
        <f t="shared" si="109"/>
        <v>6.96</v>
      </c>
      <c r="AA81" s="118">
        <f t="shared" si="109"/>
        <v>6.96</v>
      </c>
      <c r="AB81" s="118">
        <f t="shared" si="109"/>
        <v>6.96</v>
      </c>
      <c r="AC81" s="118">
        <f t="shared" si="109"/>
        <v>6.96</v>
      </c>
      <c r="AD81" s="118">
        <f t="shared" si="109"/>
        <v>6.96</v>
      </c>
    </row>
    <row r="82" spans="2:30" x14ac:dyDescent="0.25">
      <c r="B82" s="152"/>
      <c r="F82" s="98"/>
      <c r="G82" s="98"/>
      <c r="P82" s="98"/>
      <c r="Q82" s="98"/>
      <c r="R82" s="98"/>
      <c r="S82" s="98"/>
    </row>
    <row r="83" spans="2:30" x14ac:dyDescent="0.25">
      <c r="B83" s="98"/>
      <c r="F83" s="98"/>
      <c r="G83" s="98"/>
      <c r="P83" s="98"/>
      <c r="Q83" s="98"/>
      <c r="R83" s="98"/>
      <c r="S83" s="98"/>
    </row>
    <row r="84" spans="2:30" x14ac:dyDescent="0.25">
      <c r="B84" s="98"/>
      <c r="F84" s="98"/>
      <c r="G84" s="98"/>
      <c r="P84" s="98"/>
      <c r="Q84" s="98"/>
      <c r="R84" s="98"/>
      <c r="S84" s="98"/>
    </row>
  </sheetData>
  <mergeCells count="1">
    <mergeCell ref="R3:U3"/>
  </mergeCells>
  <conditionalFormatting sqref="F1:N7 F42:N84 F9:N9">
    <cfRule type="containsText" dxfId="300" priority="12" stopIfTrue="1" operator="containsText" text="*">
      <formula>NOT(ISERROR(SEARCH("*",F1)))</formula>
    </cfRule>
  </conditionalFormatting>
  <conditionalFormatting sqref="I81">
    <cfRule type="containsText" dxfId="299" priority="11" stopIfTrue="1" operator="containsText" text="*">
      <formula>NOT(ISERROR(SEARCH("*",I81)))</formula>
    </cfRule>
  </conditionalFormatting>
  <conditionalFormatting sqref="J81">
    <cfRule type="containsText" dxfId="298" priority="10" stopIfTrue="1" operator="containsText" text="*">
      <formula>NOT(ISERROR(SEARCH("*",J81)))</formula>
    </cfRule>
  </conditionalFormatting>
  <conditionalFormatting sqref="O17 C1:N7 O30 C18:N27 C9:N16 C29:N1048576">
    <cfRule type="containsText" dxfId="297" priority="9" operator="containsText" text="*">
      <formula>NOT(ISERROR(SEARCH("*",C1)))</formula>
    </cfRule>
  </conditionalFormatting>
  <conditionalFormatting sqref="I8:N8">
    <cfRule type="containsText" dxfId="296" priority="8" stopIfTrue="1" operator="containsText" text="*">
      <formula>NOT(ISERROR(SEARCH("*",I8)))</formula>
    </cfRule>
  </conditionalFormatting>
  <conditionalFormatting sqref="C8:N8">
    <cfRule type="containsText" dxfId="295" priority="5" operator="containsText" text="*">
      <formula>NOT(ISERROR(SEARCH("*",C8)))</formula>
    </cfRule>
    <cfRule type="containsText" dxfId="294" priority="6" operator="containsText" text="*">
      <formula>NOT(ISERROR(SEARCH("*",C8)))</formula>
    </cfRule>
    <cfRule type="containsText" priority="7" operator="containsText" text="*">
      <formula>NOT(ISERROR(SEARCH("*",C8)))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E83"/>
  <sheetViews>
    <sheetView showGridLines="0" zoomScale="70" zoomScaleNormal="70" workbookViewId="0">
      <selection activeCell="C35" sqref="C35:N41"/>
    </sheetView>
  </sheetViews>
  <sheetFormatPr baseColWidth="10" defaultRowHeight="15.75" x14ac:dyDescent="0.25"/>
  <cols>
    <col min="1" max="1" width="2.5703125" style="95" customWidth="1"/>
    <col min="2" max="2" width="24.85546875" style="95" customWidth="1"/>
    <col min="3" max="7" width="11.7109375" style="95" customWidth="1"/>
    <col min="8" max="8" width="15.28515625" style="95" customWidth="1"/>
    <col min="9" max="10" width="11.7109375" style="95" customWidth="1"/>
    <col min="11" max="11" width="15" style="95" bestFit="1" customWidth="1"/>
    <col min="12" max="13" width="11.7109375" style="95" customWidth="1"/>
    <col min="14" max="14" width="13.85546875" style="95" customWidth="1"/>
    <col min="15" max="15" width="13.140625" style="95" bestFit="1" customWidth="1"/>
    <col min="16" max="16" width="5.140625" style="95" customWidth="1"/>
    <col min="17" max="17" width="5.5703125" style="95" customWidth="1"/>
    <col min="18" max="18" width="25.28515625" style="95" customWidth="1"/>
    <col min="19" max="30" width="11.7109375" style="95" customWidth="1"/>
    <col min="31" max="31" width="13.5703125" style="95" customWidth="1"/>
    <col min="32" max="36" width="9.7109375" style="95" customWidth="1"/>
    <col min="37" max="37" width="12.85546875" style="95" customWidth="1"/>
    <col min="38" max="38" width="10.42578125" style="95" customWidth="1"/>
    <col min="39" max="39" width="13" style="95" customWidth="1"/>
    <col min="40" max="40" width="12.140625" style="95" customWidth="1"/>
    <col min="41" max="41" width="10.85546875" style="95" customWidth="1"/>
    <col min="42" max="257" width="11.42578125" style="95"/>
    <col min="258" max="258" width="19.85546875" style="95" customWidth="1"/>
    <col min="259" max="270" width="11.7109375" style="95" customWidth="1"/>
    <col min="271" max="271" width="13.140625" style="95" bestFit="1" customWidth="1"/>
    <col min="272" max="272" width="5.140625" style="95" customWidth="1"/>
    <col min="273" max="273" width="5.5703125" style="95" customWidth="1"/>
    <col min="274" max="274" width="18.42578125" style="95" customWidth="1"/>
    <col min="275" max="286" width="11.7109375" style="95" customWidth="1"/>
    <col min="287" max="287" width="13.5703125" style="95" customWidth="1"/>
    <col min="288" max="292" width="9.7109375" style="95" customWidth="1"/>
    <col min="293" max="293" width="12.85546875" style="95" customWidth="1"/>
    <col min="294" max="294" width="10.42578125" style="95" customWidth="1"/>
    <col min="295" max="295" width="13" style="95" customWidth="1"/>
    <col min="296" max="296" width="12.140625" style="95" customWidth="1"/>
    <col min="297" max="297" width="10.85546875" style="95" customWidth="1"/>
    <col min="298" max="513" width="11.42578125" style="95"/>
    <col min="514" max="514" width="19.85546875" style="95" customWidth="1"/>
    <col min="515" max="526" width="11.7109375" style="95" customWidth="1"/>
    <col min="527" max="527" width="13.140625" style="95" bestFit="1" customWidth="1"/>
    <col min="528" max="528" width="5.140625" style="95" customWidth="1"/>
    <col min="529" max="529" width="5.5703125" style="95" customWidth="1"/>
    <col min="530" max="530" width="18.42578125" style="95" customWidth="1"/>
    <col min="531" max="542" width="11.7109375" style="95" customWidth="1"/>
    <col min="543" max="543" width="13.5703125" style="95" customWidth="1"/>
    <col min="544" max="548" width="9.7109375" style="95" customWidth="1"/>
    <col min="549" max="549" width="12.85546875" style="95" customWidth="1"/>
    <col min="550" max="550" width="10.42578125" style="95" customWidth="1"/>
    <col min="551" max="551" width="13" style="95" customWidth="1"/>
    <col min="552" max="552" width="12.140625" style="95" customWidth="1"/>
    <col min="553" max="553" width="10.85546875" style="95" customWidth="1"/>
    <col min="554" max="769" width="11.42578125" style="95"/>
    <col min="770" max="770" width="19.85546875" style="95" customWidth="1"/>
    <col min="771" max="782" width="11.7109375" style="95" customWidth="1"/>
    <col min="783" max="783" width="13.140625" style="95" bestFit="1" customWidth="1"/>
    <col min="784" max="784" width="5.140625" style="95" customWidth="1"/>
    <col min="785" max="785" width="5.5703125" style="95" customWidth="1"/>
    <col min="786" max="786" width="18.42578125" style="95" customWidth="1"/>
    <col min="787" max="798" width="11.7109375" style="95" customWidth="1"/>
    <col min="799" max="799" width="13.5703125" style="95" customWidth="1"/>
    <col min="800" max="804" width="9.7109375" style="95" customWidth="1"/>
    <col min="805" max="805" width="12.85546875" style="95" customWidth="1"/>
    <col min="806" max="806" width="10.42578125" style="95" customWidth="1"/>
    <col min="807" max="807" width="13" style="95" customWidth="1"/>
    <col min="808" max="808" width="12.140625" style="95" customWidth="1"/>
    <col min="809" max="809" width="10.85546875" style="95" customWidth="1"/>
    <col min="810" max="1025" width="11.42578125" style="95"/>
    <col min="1026" max="1026" width="19.85546875" style="95" customWidth="1"/>
    <col min="1027" max="1038" width="11.7109375" style="95" customWidth="1"/>
    <col min="1039" max="1039" width="13.140625" style="95" bestFit="1" customWidth="1"/>
    <col min="1040" max="1040" width="5.140625" style="95" customWidth="1"/>
    <col min="1041" max="1041" width="5.5703125" style="95" customWidth="1"/>
    <col min="1042" max="1042" width="18.42578125" style="95" customWidth="1"/>
    <col min="1043" max="1054" width="11.7109375" style="95" customWidth="1"/>
    <col min="1055" max="1055" width="13.5703125" style="95" customWidth="1"/>
    <col min="1056" max="1060" width="9.7109375" style="95" customWidth="1"/>
    <col min="1061" max="1061" width="12.85546875" style="95" customWidth="1"/>
    <col min="1062" max="1062" width="10.42578125" style="95" customWidth="1"/>
    <col min="1063" max="1063" width="13" style="95" customWidth="1"/>
    <col min="1064" max="1064" width="12.140625" style="95" customWidth="1"/>
    <col min="1065" max="1065" width="10.85546875" style="95" customWidth="1"/>
    <col min="1066" max="1281" width="11.42578125" style="95"/>
    <col min="1282" max="1282" width="19.85546875" style="95" customWidth="1"/>
    <col min="1283" max="1294" width="11.7109375" style="95" customWidth="1"/>
    <col min="1295" max="1295" width="13.140625" style="95" bestFit="1" customWidth="1"/>
    <col min="1296" max="1296" width="5.140625" style="95" customWidth="1"/>
    <col min="1297" max="1297" width="5.5703125" style="95" customWidth="1"/>
    <col min="1298" max="1298" width="18.42578125" style="95" customWidth="1"/>
    <col min="1299" max="1310" width="11.7109375" style="95" customWidth="1"/>
    <col min="1311" max="1311" width="13.5703125" style="95" customWidth="1"/>
    <col min="1312" max="1316" width="9.7109375" style="95" customWidth="1"/>
    <col min="1317" max="1317" width="12.85546875" style="95" customWidth="1"/>
    <col min="1318" max="1318" width="10.42578125" style="95" customWidth="1"/>
    <col min="1319" max="1319" width="13" style="95" customWidth="1"/>
    <col min="1320" max="1320" width="12.140625" style="95" customWidth="1"/>
    <col min="1321" max="1321" width="10.85546875" style="95" customWidth="1"/>
    <col min="1322" max="1537" width="11.42578125" style="95"/>
    <col min="1538" max="1538" width="19.85546875" style="95" customWidth="1"/>
    <col min="1539" max="1550" width="11.7109375" style="95" customWidth="1"/>
    <col min="1551" max="1551" width="13.140625" style="95" bestFit="1" customWidth="1"/>
    <col min="1552" max="1552" width="5.140625" style="95" customWidth="1"/>
    <col min="1553" max="1553" width="5.5703125" style="95" customWidth="1"/>
    <col min="1554" max="1554" width="18.42578125" style="95" customWidth="1"/>
    <col min="1555" max="1566" width="11.7109375" style="95" customWidth="1"/>
    <col min="1567" max="1567" width="13.5703125" style="95" customWidth="1"/>
    <col min="1568" max="1572" width="9.7109375" style="95" customWidth="1"/>
    <col min="1573" max="1573" width="12.85546875" style="95" customWidth="1"/>
    <col min="1574" max="1574" width="10.42578125" style="95" customWidth="1"/>
    <col min="1575" max="1575" width="13" style="95" customWidth="1"/>
    <col min="1576" max="1576" width="12.140625" style="95" customWidth="1"/>
    <col min="1577" max="1577" width="10.85546875" style="95" customWidth="1"/>
    <col min="1578" max="1793" width="11.42578125" style="95"/>
    <col min="1794" max="1794" width="19.85546875" style="95" customWidth="1"/>
    <col min="1795" max="1806" width="11.7109375" style="95" customWidth="1"/>
    <col min="1807" max="1807" width="13.140625" style="95" bestFit="1" customWidth="1"/>
    <col min="1808" max="1808" width="5.140625" style="95" customWidth="1"/>
    <col min="1809" max="1809" width="5.5703125" style="95" customWidth="1"/>
    <col min="1810" max="1810" width="18.42578125" style="95" customWidth="1"/>
    <col min="1811" max="1822" width="11.7109375" style="95" customWidth="1"/>
    <col min="1823" max="1823" width="13.5703125" style="95" customWidth="1"/>
    <col min="1824" max="1828" width="9.7109375" style="95" customWidth="1"/>
    <col min="1829" max="1829" width="12.85546875" style="95" customWidth="1"/>
    <col min="1830" max="1830" width="10.42578125" style="95" customWidth="1"/>
    <col min="1831" max="1831" width="13" style="95" customWidth="1"/>
    <col min="1832" max="1832" width="12.140625" style="95" customWidth="1"/>
    <col min="1833" max="1833" width="10.85546875" style="95" customWidth="1"/>
    <col min="1834" max="2049" width="11.42578125" style="95"/>
    <col min="2050" max="2050" width="19.85546875" style="95" customWidth="1"/>
    <col min="2051" max="2062" width="11.7109375" style="95" customWidth="1"/>
    <col min="2063" max="2063" width="13.140625" style="95" bestFit="1" customWidth="1"/>
    <col min="2064" max="2064" width="5.140625" style="95" customWidth="1"/>
    <col min="2065" max="2065" width="5.5703125" style="95" customWidth="1"/>
    <col min="2066" max="2066" width="18.42578125" style="95" customWidth="1"/>
    <col min="2067" max="2078" width="11.7109375" style="95" customWidth="1"/>
    <col min="2079" max="2079" width="13.5703125" style="95" customWidth="1"/>
    <col min="2080" max="2084" width="9.7109375" style="95" customWidth="1"/>
    <col min="2085" max="2085" width="12.85546875" style="95" customWidth="1"/>
    <col min="2086" max="2086" width="10.42578125" style="95" customWidth="1"/>
    <col min="2087" max="2087" width="13" style="95" customWidth="1"/>
    <col min="2088" max="2088" width="12.140625" style="95" customWidth="1"/>
    <col min="2089" max="2089" width="10.85546875" style="95" customWidth="1"/>
    <col min="2090" max="2305" width="11.42578125" style="95"/>
    <col min="2306" max="2306" width="19.85546875" style="95" customWidth="1"/>
    <col min="2307" max="2318" width="11.7109375" style="95" customWidth="1"/>
    <col min="2319" max="2319" width="13.140625" style="95" bestFit="1" customWidth="1"/>
    <col min="2320" max="2320" width="5.140625" style="95" customWidth="1"/>
    <col min="2321" max="2321" width="5.5703125" style="95" customWidth="1"/>
    <col min="2322" max="2322" width="18.42578125" style="95" customWidth="1"/>
    <col min="2323" max="2334" width="11.7109375" style="95" customWidth="1"/>
    <col min="2335" max="2335" width="13.5703125" style="95" customWidth="1"/>
    <col min="2336" max="2340" width="9.7109375" style="95" customWidth="1"/>
    <col min="2341" max="2341" width="12.85546875" style="95" customWidth="1"/>
    <col min="2342" max="2342" width="10.42578125" style="95" customWidth="1"/>
    <col min="2343" max="2343" width="13" style="95" customWidth="1"/>
    <col min="2344" max="2344" width="12.140625" style="95" customWidth="1"/>
    <col min="2345" max="2345" width="10.85546875" style="95" customWidth="1"/>
    <col min="2346" max="2561" width="11.42578125" style="95"/>
    <col min="2562" max="2562" width="19.85546875" style="95" customWidth="1"/>
    <col min="2563" max="2574" width="11.7109375" style="95" customWidth="1"/>
    <col min="2575" max="2575" width="13.140625" style="95" bestFit="1" customWidth="1"/>
    <col min="2576" max="2576" width="5.140625" style="95" customWidth="1"/>
    <col min="2577" max="2577" width="5.5703125" style="95" customWidth="1"/>
    <col min="2578" max="2578" width="18.42578125" style="95" customWidth="1"/>
    <col min="2579" max="2590" width="11.7109375" style="95" customWidth="1"/>
    <col min="2591" max="2591" width="13.5703125" style="95" customWidth="1"/>
    <col min="2592" max="2596" width="9.7109375" style="95" customWidth="1"/>
    <col min="2597" max="2597" width="12.85546875" style="95" customWidth="1"/>
    <col min="2598" max="2598" width="10.42578125" style="95" customWidth="1"/>
    <col min="2599" max="2599" width="13" style="95" customWidth="1"/>
    <col min="2600" max="2600" width="12.140625" style="95" customWidth="1"/>
    <col min="2601" max="2601" width="10.85546875" style="95" customWidth="1"/>
    <col min="2602" max="2817" width="11.42578125" style="95"/>
    <col min="2818" max="2818" width="19.85546875" style="95" customWidth="1"/>
    <col min="2819" max="2830" width="11.7109375" style="95" customWidth="1"/>
    <col min="2831" max="2831" width="13.140625" style="95" bestFit="1" customWidth="1"/>
    <col min="2832" max="2832" width="5.140625" style="95" customWidth="1"/>
    <col min="2833" max="2833" width="5.5703125" style="95" customWidth="1"/>
    <col min="2834" max="2834" width="18.42578125" style="95" customWidth="1"/>
    <col min="2835" max="2846" width="11.7109375" style="95" customWidth="1"/>
    <col min="2847" max="2847" width="13.5703125" style="95" customWidth="1"/>
    <col min="2848" max="2852" width="9.7109375" style="95" customWidth="1"/>
    <col min="2853" max="2853" width="12.85546875" style="95" customWidth="1"/>
    <col min="2854" max="2854" width="10.42578125" style="95" customWidth="1"/>
    <col min="2855" max="2855" width="13" style="95" customWidth="1"/>
    <col min="2856" max="2856" width="12.140625" style="95" customWidth="1"/>
    <col min="2857" max="2857" width="10.85546875" style="95" customWidth="1"/>
    <col min="2858" max="3073" width="11.42578125" style="95"/>
    <col min="3074" max="3074" width="19.85546875" style="95" customWidth="1"/>
    <col min="3075" max="3086" width="11.7109375" style="95" customWidth="1"/>
    <col min="3087" max="3087" width="13.140625" style="95" bestFit="1" customWidth="1"/>
    <col min="3088" max="3088" width="5.140625" style="95" customWidth="1"/>
    <col min="3089" max="3089" width="5.5703125" style="95" customWidth="1"/>
    <col min="3090" max="3090" width="18.42578125" style="95" customWidth="1"/>
    <col min="3091" max="3102" width="11.7109375" style="95" customWidth="1"/>
    <col min="3103" max="3103" width="13.5703125" style="95" customWidth="1"/>
    <col min="3104" max="3108" width="9.7109375" style="95" customWidth="1"/>
    <col min="3109" max="3109" width="12.85546875" style="95" customWidth="1"/>
    <col min="3110" max="3110" width="10.42578125" style="95" customWidth="1"/>
    <col min="3111" max="3111" width="13" style="95" customWidth="1"/>
    <col min="3112" max="3112" width="12.140625" style="95" customWidth="1"/>
    <col min="3113" max="3113" width="10.85546875" style="95" customWidth="1"/>
    <col min="3114" max="3329" width="11.42578125" style="95"/>
    <col min="3330" max="3330" width="19.85546875" style="95" customWidth="1"/>
    <col min="3331" max="3342" width="11.7109375" style="95" customWidth="1"/>
    <col min="3343" max="3343" width="13.140625" style="95" bestFit="1" customWidth="1"/>
    <col min="3344" max="3344" width="5.140625" style="95" customWidth="1"/>
    <col min="3345" max="3345" width="5.5703125" style="95" customWidth="1"/>
    <col min="3346" max="3346" width="18.42578125" style="95" customWidth="1"/>
    <col min="3347" max="3358" width="11.7109375" style="95" customWidth="1"/>
    <col min="3359" max="3359" width="13.5703125" style="95" customWidth="1"/>
    <col min="3360" max="3364" width="9.7109375" style="95" customWidth="1"/>
    <col min="3365" max="3365" width="12.85546875" style="95" customWidth="1"/>
    <col min="3366" max="3366" width="10.42578125" style="95" customWidth="1"/>
    <col min="3367" max="3367" width="13" style="95" customWidth="1"/>
    <col min="3368" max="3368" width="12.140625" style="95" customWidth="1"/>
    <col min="3369" max="3369" width="10.85546875" style="95" customWidth="1"/>
    <col min="3370" max="3585" width="11.42578125" style="95"/>
    <col min="3586" max="3586" width="19.85546875" style="95" customWidth="1"/>
    <col min="3587" max="3598" width="11.7109375" style="95" customWidth="1"/>
    <col min="3599" max="3599" width="13.140625" style="95" bestFit="1" customWidth="1"/>
    <col min="3600" max="3600" width="5.140625" style="95" customWidth="1"/>
    <col min="3601" max="3601" width="5.5703125" style="95" customWidth="1"/>
    <col min="3602" max="3602" width="18.42578125" style="95" customWidth="1"/>
    <col min="3603" max="3614" width="11.7109375" style="95" customWidth="1"/>
    <col min="3615" max="3615" width="13.5703125" style="95" customWidth="1"/>
    <col min="3616" max="3620" width="9.7109375" style="95" customWidth="1"/>
    <col min="3621" max="3621" width="12.85546875" style="95" customWidth="1"/>
    <col min="3622" max="3622" width="10.42578125" style="95" customWidth="1"/>
    <col min="3623" max="3623" width="13" style="95" customWidth="1"/>
    <col min="3624" max="3624" width="12.140625" style="95" customWidth="1"/>
    <col min="3625" max="3625" width="10.85546875" style="95" customWidth="1"/>
    <col min="3626" max="3841" width="11.42578125" style="95"/>
    <col min="3842" max="3842" width="19.85546875" style="95" customWidth="1"/>
    <col min="3843" max="3854" width="11.7109375" style="95" customWidth="1"/>
    <col min="3855" max="3855" width="13.140625" style="95" bestFit="1" customWidth="1"/>
    <col min="3856" max="3856" width="5.140625" style="95" customWidth="1"/>
    <col min="3857" max="3857" width="5.5703125" style="95" customWidth="1"/>
    <col min="3858" max="3858" width="18.42578125" style="95" customWidth="1"/>
    <col min="3859" max="3870" width="11.7109375" style="95" customWidth="1"/>
    <col min="3871" max="3871" width="13.5703125" style="95" customWidth="1"/>
    <col min="3872" max="3876" width="9.7109375" style="95" customWidth="1"/>
    <col min="3877" max="3877" width="12.85546875" style="95" customWidth="1"/>
    <col min="3878" max="3878" width="10.42578125" style="95" customWidth="1"/>
    <col min="3879" max="3879" width="13" style="95" customWidth="1"/>
    <col min="3880" max="3880" width="12.140625" style="95" customWidth="1"/>
    <col min="3881" max="3881" width="10.85546875" style="95" customWidth="1"/>
    <col min="3882" max="4097" width="11.42578125" style="95"/>
    <col min="4098" max="4098" width="19.85546875" style="95" customWidth="1"/>
    <col min="4099" max="4110" width="11.7109375" style="95" customWidth="1"/>
    <col min="4111" max="4111" width="13.140625" style="95" bestFit="1" customWidth="1"/>
    <col min="4112" max="4112" width="5.140625" style="95" customWidth="1"/>
    <col min="4113" max="4113" width="5.5703125" style="95" customWidth="1"/>
    <col min="4114" max="4114" width="18.42578125" style="95" customWidth="1"/>
    <col min="4115" max="4126" width="11.7109375" style="95" customWidth="1"/>
    <col min="4127" max="4127" width="13.5703125" style="95" customWidth="1"/>
    <col min="4128" max="4132" width="9.7109375" style="95" customWidth="1"/>
    <col min="4133" max="4133" width="12.85546875" style="95" customWidth="1"/>
    <col min="4134" max="4134" width="10.42578125" style="95" customWidth="1"/>
    <col min="4135" max="4135" width="13" style="95" customWidth="1"/>
    <col min="4136" max="4136" width="12.140625" style="95" customWidth="1"/>
    <col min="4137" max="4137" width="10.85546875" style="95" customWidth="1"/>
    <col min="4138" max="4353" width="11.42578125" style="95"/>
    <col min="4354" max="4354" width="19.85546875" style="95" customWidth="1"/>
    <col min="4355" max="4366" width="11.7109375" style="95" customWidth="1"/>
    <col min="4367" max="4367" width="13.140625" style="95" bestFit="1" customWidth="1"/>
    <col min="4368" max="4368" width="5.140625" style="95" customWidth="1"/>
    <col min="4369" max="4369" width="5.5703125" style="95" customWidth="1"/>
    <col min="4370" max="4370" width="18.42578125" style="95" customWidth="1"/>
    <col min="4371" max="4382" width="11.7109375" style="95" customWidth="1"/>
    <col min="4383" max="4383" width="13.5703125" style="95" customWidth="1"/>
    <col min="4384" max="4388" width="9.7109375" style="95" customWidth="1"/>
    <col min="4389" max="4389" width="12.85546875" style="95" customWidth="1"/>
    <col min="4390" max="4390" width="10.42578125" style="95" customWidth="1"/>
    <col min="4391" max="4391" width="13" style="95" customWidth="1"/>
    <col min="4392" max="4392" width="12.140625" style="95" customWidth="1"/>
    <col min="4393" max="4393" width="10.85546875" style="95" customWidth="1"/>
    <col min="4394" max="4609" width="11.42578125" style="95"/>
    <col min="4610" max="4610" width="19.85546875" style="95" customWidth="1"/>
    <col min="4611" max="4622" width="11.7109375" style="95" customWidth="1"/>
    <col min="4623" max="4623" width="13.140625" style="95" bestFit="1" customWidth="1"/>
    <col min="4624" max="4624" width="5.140625" style="95" customWidth="1"/>
    <col min="4625" max="4625" width="5.5703125" style="95" customWidth="1"/>
    <col min="4626" max="4626" width="18.42578125" style="95" customWidth="1"/>
    <col min="4627" max="4638" width="11.7109375" style="95" customWidth="1"/>
    <col min="4639" max="4639" width="13.5703125" style="95" customWidth="1"/>
    <col min="4640" max="4644" width="9.7109375" style="95" customWidth="1"/>
    <col min="4645" max="4645" width="12.85546875" style="95" customWidth="1"/>
    <col min="4646" max="4646" width="10.42578125" style="95" customWidth="1"/>
    <col min="4647" max="4647" width="13" style="95" customWidth="1"/>
    <col min="4648" max="4648" width="12.140625" style="95" customWidth="1"/>
    <col min="4649" max="4649" width="10.85546875" style="95" customWidth="1"/>
    <col min="4650" max="4865" width="11.42578125" style="95"/>
    <col min="4866" max="4866" width="19.85546875" style="95" customWidth="1"/>
    <col min="4867" max="4878" width="11.7109375" style="95" customWidth="1"/>
    <col min="4879" max="4879" width="13.140625" style="95" bestFit="1" customWidth="1"/>
    <col min="4880" max="4880" width="5.140625" style="95" customWidth="1"/>
    <col min="4881" max="4881" width="5.5703125" style="95" customWidth="1"/>
    <col min="4882" max="4882" width="18.42578125" style="95" customWidth="1"/>
    <col min="4883" max="4894" width="11.7109375" style="95" customWidth="1"/>
    <col min="4895" max="4895" width="13.5703125" style="95" customWidth="1"/>
    <col min="4896" max="4900" width="9.7109375" style="95" customWidth="1"/>
    <col min="4901" max="4901" width="12.85546875" style="95" customWidth="1"/>
    <col min="4902" max="4902" width="10.42578125" style="95" customWidth="1"/>
    <col min="4903" max="4903" width="13" style="95" customWidth="1"/>
    <col min="4904" max="4904" width="12.140625" style="95" customWidth="1"/>
    <col min="4905" max="4905" width="10.85546875" style="95" customWidth="1"/>
    <col min="4906" max="5121" width="11.42578125" style="95"/>
    <col min="5122" max="5122" width="19.85546875" style="95" customWidth="1"/>
    <col min="5123" max="5134" width="11.7109375" style="95" customWidth="1"/>
    <col min="5135" max="5135" width="13.140625" style="95" bestFit="1" customWidth="1"/>
    <col min="5136" max="5136" width="5.140625" style="95" customWidth="1"/>
    <col min="5137" max="5137" width="5.5703125" style="95" customWidth="1"/>
    <col min="5138" max="5138" width="18.42578125" style="95" customWidth="1"/>
    <col min="5139" max="5150" width="11.7109375" style="95" customWidth="1"/>
    <col min="5151" max="5151" width="13.5703125" style="95" customWidth="1"/>
    <col min="5152" max="5156" width="9.7109375" style="95" customWidth="1"/>
    <col min="5157" max="5157" width="12.85546875" style="95" customWidth="1"/>
    <col min="5158" max="5158" width="10.42578125" style="95" customWidth="1"/>
    <col min="5159" max="5159" width="13" style="95" customWidth="1"/>
    <col min="5160" max="5160" width="12.140625" style="95" customWidth="1"/>
    <col min="5161" max="5161" width="10.85546875" style="95" customWidth="1"/>
    <col min="5162" max="5377" width="11.42578125" style="95"/>
    <col min="5378" max="5378" width="19.85546875" style="95" customWidth="1"/>
    <col min="5379" max="5390" width="11.7109375" style="95" customWidth="1"/>
    <col min="5391" max="5391" width="13.140625" style="95" bestFit="1" customWidth="1"/>
    <col min="5392" max="5392" width="5.140625" style="95" customWidth="1"/>
    <col min="5393" max="5393" width="5.5703125" style="95" customWidth="1"/>
    <col min="5394" max="5394" width="18.42578125" style="95" customWidth="1"/>
    <col min="5395" max="5406" width="11.7109375" style="95" customWidth="1"/>
    <col min="5407" max="5407" width="13.5703125" style="95" customWidth="1"/>
    <col min="5408" max="5412" width="9.7109375" style="95" customWidth="1"/>
    <col min="5413" max="5413" width="12.85546875" style="95" customWidth="1"/>
    <col min="5414" max="5414" width="10.42578125" style="95" customWidth="1"/>
    <col min="5415" max="5415" width="13" style="95" customWidth="1"/>
    <col min="5416" max="5416" width="12.140625" style="95" customWidth="1"/>
    <col min="5417" max="5417" width="10.85546875" style="95" customWidth="1"/>
    <col min="5418" max="5633" width="11.42578125" style="95"/>
    <col min="5634" max="5634" width="19.85546875" style="95" customWidth="1"/>
    <col min="5635" max="5646" width="11.7109375" style="95" customWidth="1"/>
    <col min="5647" max="5647" width="13.140625" style="95" bestFit="1" customWidth="1"/>
    <col min="5648" max="5648" width="5.140625" style="95" customWidth="1"/>
    <col min="5649" max="5649" width="5.5703125" style="95" customWidth="1"/>
    <col min="5650" max="5650" width="18.42578125" style="95" customWidth="1"/>
    <col min="5651" max="5662" width="11.7109375" style="95" customWidth="1"/>
    <col min="5663" max="5663" width="13.5703125" style="95" customWidth="1"/>
    <col min="5664" max="5668" width="9.7109375" style="95" customWidth="1"/>
    <col min="5669" max="5669" width="12.85546875" style="95" customWidth="1"/>
    <col min="5670" max="5670" width="10.42578125" style="95" customWidth="1"/>
    <col min="5671" max="5671" width="13" style="95" customWidth="1"/>
    <col min="5672" max="5672" width="12.140625" style="95" customWidth="1"/>
    <col min="5673" max="5673" width="10.85546875" style="95" customWidth="1"/>
    <col min="5674" max="5889" width="11.42578125" style="95"/>
    <col min="5890" max="5890" width="19.85546875" style="95" customWidth="1"/>
    <col min="5891" max="5902" width="11.7109375" style="95" customWidth="1"/>
    <col min="5903" max="5903" width="13.140625" style="95" bestFit="1" customWidth="1"/>
    <col min="5904" max="5904" width="5.140625" style="95" customWidth="1"/>
    <col min="5905" max="5905" width="5.5703125" style="95" customWidth="1"/>
    <col min="5906" max="5906" width="18.42578125" style="95" customWidth="1"/>
    <col min="5907" max="5918" width="11.7109375" style="95" customWidth="1"/>
    <col min="5919" max="5919" width="13.5703125" style="95" customWidth="1"/>
    <col min="5920" max="5924" width="9.7109375" style="95" customWidth="1"/>
    <col min="5925" max="5925" width="12.85546875" style="95" customWidth="1"/>
    <col min="5926" max="5926" width="10.42578125" style="95" customWidth="1"/>
    <col min="5927" max="5927" width="13" style="95" customWidth="1"/>
    <col min="5928" max="5928" width="12.140625" style="95" customWidth="1"/>
    <col min="5929" max="5929" width="10.85546875" style="95" customWidth="1"/>
    <col min="5930" max="6145" width="11.42578125" style="95"/>
    <col min="6146" max="6146" width="19.85546875" style="95" customWidth="1"/>
    <col min="6147" max="6158" width="11.7109375" style="95" customWidth="1"/>
    <col min="6159" max="6159" width="13.140625" style="95" bestFit="1" customWidth="1"/>
    <col min="6160" max="6160" width="5.140625" style="95" customWidth="1"/>
    <col min="6161" max="6161" width="5.5703125" style="95" customWidth="1"/>
    <col min="6162" max="6162" width="18.42578125" style="95" customWidth="1"/>
    <col min="6163" max="6174" width="11.7109375" style="95" customWidth="1"/>
    <col min="6175" max="6175" width="13.5703125" style="95" customWidth="1"/>
    <col min="6176" max="6180" width="9.7109375" style="95" customWidth="1"/>
    <col min="6181" max="6181" width="12.85546875" style="95" customWidth="1"/>
    <col min="6182" max="6182" width="10.42578125" style="95" customWidth="1"/>
    <col min="6183" max="6183" width="13" style="95" customWidth="1"/>
    <col min="6184" max="6184" width="12.140625" style="95" customWidth="1"/>
    <col min="6185" max="6185" width="10.85546875" style="95" customWidth="1"/>
    <col min="6186" max="6401" width="11.42578125" style="95"/>
    <col min="6402" max="6402" width="19.85546875" style="95" customWidth="1"/>
    <col min="6403" max="6414" width="11.7109375" style="95" customWidth="1"/>
    <col min="6415" max="6415" width="13.140625" style="95" bestFit="1" customWidth="1"/>
    <col min="6416" max="6416" width="5.140625" style="95" customWidth="1"/>
    <col min="6417" max="6417" width="5.5703125" style="95" customWidth="1"/>
    <col min="6418" max="6418" width="18.42578125" style="95" customWidth="1"/>
    <col min="6419" max="6430" width="11.7109375" style="95" customWidth="1"/>
    <col min="6431" max="6431" width="13.5703125" style="95" customWidth="1"/>
    <col min="6432" max="6436" width="9.7109375" style="95" customWidth="1"/>
    <col min="6437" max="6437" width="12.85546875" style="95" customWidth="1"/>
    <col min="6438" max="6438" width="10.42578125" style="95" customWidth="1"/>
    <col min="6439" max="6439" width="13" style="95" customWidth="1"/>
    <col min="6440" max="6440" width="12.140625" style="95" customWidth="1"/>
    <col min="6441" max="6441" width="10.85546875" style="95" customWidth="1"/>
    <col min="6442" max="6657" width="11.42578125" style="95"/>
    <col min="6658" max="6658" width="19.85546875" style="95" customWidth="1"/>
    <col min="6659" max="6670" width="11.7109375" style="95" customWidth="1"/>
    <col min="6671" max="6671" width="13.140625" style="95" bestFit="1" customWidth="1"/>
    <col min="6672" max="6672" width="5.140625" style="95" customWidth="1"/>
    <col min="6673" max="6673" width="5.5703125" style="95" customWidth="1"/>
    <col min="6674" max="6674" width="18.42578125" style="95" customWidth="1"/>
    <col min="6675" max="6686" width="11.7109375" style="95" customWidth="1"/>
    <col min="6687" max="6687" width="13.5703125" style="95" customWidth="1"/>
    <col min="6688" max="6692" width="9.7109375" style="95" customWidth="1"/>
    <col min="6693" max="6693" width="12.85546875" style="95" customWidth="1"/>
    <col min="6694" max="6694" width="10.42578125" style="95" customWidth="1"/>
    <col min="6695" max="6695" width="13" style="95" customWidth="1"/>
    <col min="6696" max="6696" width="12.140625" style="95" customWidth="1"/>
    <col min="6697" max="6697" width="10.85546875" style="95" customWidth="1"/>
    <col min="6698" max="6913" width="11.42578125" style="95"/>
    <col min="6914" max="6914" width="19.85546875" style="95" customWidth="1"/>
    <col min="6915" max="6926" width="11.7109375" style="95" customWidth="1"/>
    <col min="6927" max="6927" width="13.140625" style="95" bestFit="1" customWidth="1"/>
    <col min="6928" max="6928" width="5.140625" style="95" customWidth="1"/>
    <col min="6929" max="6929" width="5.5703125" style="95" customWidth="1"/>
    <col min="6930" max="6930" width="18.42578125" style="95" customWidth="1"/>
    <col min="6931" max="6942" width="11.7109375" style="95" customWidth="1"/>
    <col min="6943" max="6943" width="13.5703125" style="95" customWidth="1"/>
    <col min="6944" max="6948" width="9.7109375" style="95" customWidth="1"/>
    <col min="6949" max="6949" width="12.85546875" style="95" customWidth="1"/>
    <col min="6950" max="6950" width="10.42578125" style="95" customWidth="1"/>
    <col min="6951" max="6951" width="13" style="95" customWidth="1"/>
    <col min="6952" max="6952" width="12.140625" style="95" customWidth="1"/>
    <col min="6953" max="6953" width="10.85546875" style="95" customWidth="1"/>
    <col min="6954" max="7169" width="11.42578125" style="95"/>
    <col min="7170" max="7170" width="19.85546875" style="95" customWidth="1"/>
    <col min="7171" max="7182" width="11.7109375" style="95" customWidth="1"/>
    <col min="7183" max="7183" width="13.140625" style="95" bestFit="1" customWidth="1"/>
    <col min="7184" max="7184" width="5.140625" style="95" customWidth="1"/>
    <col min="7185" max="7185" width="5.5703125" style="95" customWidth="1"/>
    <col min="7186" max="7186" width="18.42578125" style="95" customWidth="1"/>
    <col min="7187" max="7198" width="11.7109375" style="95" customWidth="1"/>
    <col min="7199" max="7199" width="13.5703125" style="95" customWidth="1"/>
    <col min="7200" max="7204" width="9.7109375" style="95" customWidth="1"/>
    <col min="7205" max="7205" width="12.85546875" style="95" customWidth="1"/>
    <col min="7206" max="7206" width="10.42578125" style="95" customWidth="1"/>
    <col min="7207" max="7207" width="13" style="95" customWidth="1"/>
    <col min="7208" max="7208" width="12.140625" style="95" customWidth="1"/>
    <col min="7209" max="7209" width="10.85546875" style="95" customWidth="1"/>
    <col min="7210" max="7425" width="11.42578125" style="95"/>
    <col min="7426" max="7426" width="19.85546875" style="95" customWidth="1"/>
    <col min="7427" max="7438" width="11.7109375" style="95" customWidth="1"/>
    <col min="7439" max="7439" width="13.140625" style="95" bestFit="1" customWidth="1"/>
    <col min="7440" max="7440" width="5.140625" style="95" customWidth="1"/>
    <col min="7441" max="7441" width="5.5703125" style="95" customWidth="1"/>
    <col min="7442" max="7442" width="18.42578125" style="95" customWidth="1"/>
    <col min="7443" max="7454" width="11.7109375" style="95" customWidth="1"/>
    <col min="7455" max="7455" width="13.5703125" style="95" customWidth="1"/>
    <col min="7456" max="7460" width="9.7109375" style="95" customWidth="1"/>
    <col min="7461" max="7461" width="12.85546875" style="95" customWidth="1"/>
    <col min="7462" max="7462" width="10.42578125" style="95" customWidth="1"/>
    <col min="7463" max="7463" width="13" style="95" customWidth="1"/>
    <col min="7464" max="7464" width="12.140625" style="95" customWidth="1"/>
    <col min="7465" max="7465" width="10.85546875" style="95" customWidth="1"/>
    <col min="7466" max="7681" width="11.42578125" style="95"/>
    <col min="7682" max="7682" width="19.85546875" style="95" customWidth="1"/>
    <col min="7683" max="7694" width="11.7109375" style="95" customWidth="1"/>
    <col min="7695" max="7695" width="13.140625" style="95" bestFit="1" customWidth="1"/>
    <col min="7696" max="7696" width="5.140625" style="95" customWidth="1"/>
    <col min="7697" max="7697" width="5.5703125" style="95" customWidth="1"/>
    <col min="7698" max="7698" width="18.42578125" style="95" customWidth="1"/>
    <col min="7699" max="7710" width="11.7109375" style="95" customWidth="1"/>
    <col min="7711" max="7711" width="13.5703125" style="95" customWidth="1"/>
    <col min="7712" max="7716" width="9.7109375" style="95" customWidth="1"/>
    <col min="7717" max="7717" width="12.85546875" style="95" customWidth="1"/>
    <col min="7718" max="7718" width="10.42578125" style="95" customWidth="1"/>
    <col min="7719" max="7719" width="13" style="95" customWidth="1"/>
    <col min="7720" max="7720" width="12.140625" style="95" customWidth="1"/>
    <col min="7721" max="7721" width="10.85546875" style="95" customWidth="1"/>
    <col min="7722" max="7937" width="11.42578125" style="95"/>
    <col min="7938" max="7938" width="19.85546875" style="95" customWidth="1"/>
    <col min="7939" max="7950" width="11.7109375" style="95" customWidth="1"/>
    <col min="7951" max="7951" width="13.140625" style="95" bestFit="1" customWidth="1"/>
    <col min="7952" max="7952" width="5.140625" style="95" customWidth="1"/>
    <col min="7953" max="7953" width="5.5703125" style="95" customWidth="1"/>
    <col min="7954" max="7954" width="18.42578125" style="95" customWidth="1"/>
    <col min="7955" max="7966" width="11.7109375" style="95" customWidth="1"/>
    <col min="7967" max="7967" width="13.5703125" style="95" customWidth="1"/>
    <col min="7968" max="7972" width="9.7109375" style="95" customWidth="1"/>
    <col min="7973" max="7973" width="12.85546875" style="95" customWidth="1"/>
    <col min="7974" max="7974" width="10.42578125" style="95" customWidth="1"/>
    <col min="7975" max="7975" width="13" style="95" customWidth="1"/>
    <col min="7976" max="7976" width="12.140625" style="95" customWidth="1"/>
    <col min="7977" max="7977" width="10.85546875" style="95" customWidth="1"/>
    <col min="7978" max="8193" width="11.42578125" style="95"/>
    <col min="8194" max="8194" width="19.85546875" style="95" customWidth="1"/>
    <col min="8195" max="8206" width="11.7109375" style="95" customWidth="1"/>
    <col min="8207" max="8207" width="13.140625" style="95" bestFit="1" customWidth="1"/>
    <col min="8208" max="8208" width="5.140625" style="95" customWidth="1"/>
    <col min="8209" max="8209" width="5.5703125" style="95" customWidth="1"/>
    <col min="8210" max="8210" width="18.42578125" style="95" customWidth="1"/>
    <col min="8211" max="8222" width="11.7109375" style="95" customWidth="1"/>
    <col min="8223" max="8223" width="13.5703125" style="95" customWidth="1"/>
    <col min="8224" max="8228" width="9.7109375" style="95" customWidth="1"/>
    <col min="8229" max="8229" width="12.85546875" style="95" customWidth="1"/>
    <col min="8230" max="8230" width="10.42578125" style="95" customWidth="1"/>
    <col min="8231" max="8231" width="13" style="95" customWidth="1"/>
    <col min="8232" max="8232" width="12.140625" style="95" customWidth="1"/>
    <col min="8233" max="8233" width="10.85546875" style="95" customWidth="1"/>
    <col min="8234" max="8449" width="11.42578125" style="95"/>
    <col min="8450" max="8450" width="19.85546875" style="95" customWidth="1"/>
    <col min="8451" max="8462" width="11.7109375" style="95" customWidth="1"/>
    <col min="8463" max="8463" width="13.140625" style="95" bestFit="1" customWidth="1"/>
    <col min="8464" max="8464" width="5.140625" style="95" customWidth="1"/>
    <col min="8465" max="8465" width="5.5703125" style="95" customWidth="1"/>
    <col min="8466" max="8466" width="18.42578125" style="95" customWidth="1"/>
    <col min="8467" max="8478" width="11.7109375" style="95" customWidth="1"/>
    <col min="8479" max="8479" width="13.5703125" style="95" customWidth="1"/>
    <col min="8480" max="8484" width="9.7109375" style="95" customWidth="1"/>
    <col min="8485" max="8485" width="12.85546875" style="95" customWidth="1"/>
    <col min="8486" max="8486" width="10.42578125" style="95" customWidth="1"/>
    <col min="8487" max="8487" width="13" style="95" customWidth="1"/>
    <col min="8488" max="8488" width="12.140625" style="95" customWidth="1"/>
    <col min="8489" max="8489" width="10.85546875" style="95" customWidth="1"/>
    <col min="8490" max="8705" width="11.42578125" style="95"/>
    <col min="8706" max="8706" width="19.85546875" style="95" customWidth="1"/>
    <col min="8707" max="8718" width="11.7109375" style="95" customWidth="1"/>
    <col min="8719" max="8719" width="13.140625" style="95" bestFit="1" customWidth="1"/>
    <col min="8720" max="8720" width="5.140625" style="95" customWidth="1"/>
    <col min="8721" max="8721" width="5.5703125" style="95" customWidth="1"/>
    <col min="8722" max="8722" width="18.42578125" style="95" customWidth="1"/>
    <col min="8723" max="8734" width="11.7109375" style="95" customWidth="1"/>
    <col min="8735" max="8735" width="13.5703125" style="95" customWidth="1"/>
    <col min="8736" max="8740" width="9.7109375" style="95" customWidth="1"/>
    <col min="8741" max="8741" width="12.85546875" style="95" customWidth="1"/>
    <col min="8742" max="8742" width="10.42578125" style="95" customWidth="1"/>
    <col min="8743" max="8743" width="13" style="95" customWidth="1"/>
    <col min="8744" max="8744" width="12.140625" style="95" customWidth="1"/>
    <col min="8745" max="8745" width="10.85546875" style="95" customWidth="1"/>
    <col min="8746" max="8961" width="11.42578125" style="95"/>
    <col min="8962" max="8962" width="19.85546875" style="95" customWidth="1"/>
    <col min="8963" max="8974" width="11.7109375" style="95" customWidth="1"/>
    <col min="8975" max="8975" width="13.140625" style="95" bestFit="1" customWidth="1"/>
    <col min="8976" max="8976" width="5.140625" style="95" customWidth="1"/>
    <col min="8977" max="8977" width="5.5703125" style="95" customWidth="1"/>
    <col min="8978" max="8978" width="18.42578125" style="95" customWidth="1"/>
    <col min="8979" max="8990" width="11.7109375" style="95" customWidth="1"/>
    <col min="8991" max="8991" width="13.5703125" style="95" customWidth="1"/>
    <col min="8992" max="8996" width="9.7109375" style="95" customWidth="1"/>
    <col min="8997" max="8997" width="12.85546875" style="95" customWidth="1"/>
    <col min="8998" max="8998" width="10.42578125" style="95" customWidth="1"/>
    <col min="8999" max="8999" width="13" style="95" customWidth="1"/>
    <col min="9000" max="9000" width="12.140625" style="95" customWidth="1"/>
    <col min="9001" max="9001" width="10.85546875" style="95" customWidth="1"/>
    <col min="9002" max="9217" width="11.42578125" style="95"/>
    <col min="9218" max="9218" width="19.85546875" style="95" customWidth="1"/>
    <col min="9219" max="9230" width="11.7109375" style="95" customWidth="1"/>
    <col min="9231" max="9231" width="13.140625" style="95" bestFit="1" customWidth="1"/>
    <col min="9232" max="9232" width="5.140625" style="95" customWidth="1"/>
    <col min="9233" max="9233" width="5.5703125" style="95" customWidth="1"/>
    <col min="9234" max="9234" width="18.42578125" style="95" customWidth="1"/>
    <col min="9235" max="9246" width="11.7109375" style="95" customWidth="1"/>
    <col min="9247" max="9247" width="13.5703125" style="95" customWidth="1"/>
    <col min="9248" max="9252" width="9.7109375" style="95" customWidth="1"/>
    <col min="9253" max="9253" width="12.85546875" style="95" customWidth="1"/>
    <col min="9254" max="9254" width="10.42578125" style="95" customWidth="1"/>
    <col min="9255" max="9255" width="13" style="95" customWidth="1"/>
    <col min="9256" max="9256" width="12.140625" style="95" customWidth="1"/>
    <col min="9257" max="9257" width="10.85546875" style="95" customWidth="1"/>
    <col min="9258" max="9473" width="11.42578125" style="95"/>
    <col min="9474" max="9474" width="19.85546875" style="95" customWidth="1"/>
    <col min="9475" max="9486" width="11.7109375" style="95" customWidth="1"/>
    <col min="9487" max="9487" width="13.140625" style="95" bestFit="1" customWidth="1"/>
    <col min="9488" max="9488" width="5.140625" style="95" customWidth="1"/>
    <col min="9489" max="9489" width="5.5703125" style="95" customWidth="1"/>
    <col min="9490" max="9490" width="18.42578125" style="95" customWidth="1"/>
    <col min="9491" max="9502" width="11.7109375" style="95" customWidth="1"/>
    <col min="9503" max="9503" width="13.5703125" style="95" customWidth="1"/>
    <col min="9504" max="9508" width="9.7109375" style="95" customWidth="1"/>
    <col min="9509" max="9509" width="12.85546875" style="95" customWidth="1"/>
    <col min="9510" max="9510" width="10.42578125" style="95" customWidth="1"/>
    <col min="9511" max="9511" width="13" style="95" customWidth="1"/>
    <col min="9512" max="9512" width="12.140625" style="95" customWidth="1"/>
    <col min="9513" max="9513" width="10.85546875" style="95" customWidth="1"/>
    <col min="9514" max="9729" width="11.42578125" style="95"/>
    <col min="9730" max="9730" width="19.85546875" style="95" customWidth="1"/>
    <col min="9731" max="9742" width="11.7109375" style="95" customWidth="1"/>
    <col min="9743" max="9743" width="13.140625" style="95" bestFit="1" customWidth="1"/>
    <col min="9744" max="9744" width="5.140625" style="95" customWidth="1"/>
    <col min="9745" max="9745" width="5.5703125" style="95" customWidth="1"/>
    <col min="9746" max="9746" width="18.42578125" style="95" customWidth="1"/>
    <col min="9747" max="9758" width="11.7109375" style="95" customWidth="1"/>
    <col min="9759" max="9759" width="13.5703125" style="95" customWidth="1"/>
    <col min="9760" max="9764" width="9.7109375" style="95" customWidth="1"/>
    <col min="9765" max="9765" width="12.85546875" style="95" customWidth="1"/>
    <col min="9766" max="9766" width="10.42578125" style="95" customWidth="1"/>
    <col min="9767" max="9767" width="13" style="95" customWidth="1"/>
    <col min="9768" max="9768" width="12.140625" style="95" customWidth="1"/>
    <col min="9769" max="9769" width="10.85546875" style="95" customWidth="1"/>
    <col min="9770" max="9985" width="11.42578125" style="95"/>
    <col min="9986" max="9986" width="19.85546875" style="95" customWidth="1"/>
    <col min="9987" max="9998" width="11.7109375" style="95" customWidth="1"/>
    <col min="9999" max="9999" width="13.140625" style="95" bestFit="1" customWidth="1"/>
    <col min="10000" max="10000" width="5.140625" style="95" customWidth="1"/>
    <col min="10001" max="10001" width="5.5703125" style="95" customWidth="1"/>
    <col min="10002" max="10002" width="18.42578125" style="95" customWidth="1"/>
    <col min="10003" max="10014" width="11.7109375" style="95" customWidth="1"/>
    <col min="10015" max="10015" width="13.5703125" style="95" customWidth="1"/>
    <col min="10016" max="10020" width="9.7109375" style="95" customWidth="1"/>
    <col min="10021" max="10021" width="12.85546875" style="95" customWidth="1"/>
    <col min="10022" max="10022" width="10.42578125" style="95" customWidth="1"/>
    <col min="10023" max="10023" width="13" style="95" customWidth="1"/>
    <col min="10024" max="10024" width="12.140625" style="95" customWidth="1"/>
    <col min="10025" max="10025" width="10.85546875" style="95" customWidth="1"/>
    <col min="10026" max="10241" width="11.42578125" style="95"/>
    <col min="10242" max="10242" width="19.85546875" style="95" customWidth="1"/>
    <col min="10243" max="10254" width="11.7109375" style="95" customWidth="1"/>
    <col min="10255" max="10255" width="13.140625" style="95" bestFit="1" customWidth="1"/>
    <col min="10256" max="10256" width="5.140625" style="95" customWidth="1"/>
    <col min="10257" max="10257" width="5.5703125" style="95" customWidth="1"/>
    <col min="10258" max="10258" width="18.42578125" style="95" customWidth="1"/>
    <col min="10259" max="10270" width="11.7109375" style="95" customWidth="1"/>
    <col min="10271" max="10271" width="13.5703125" style="95" customWidth="1"/>
    <col min="10272" max="10276" width="9.7109375" style="95" customWidth="1"/>
    <col min="10277" max="10277" width="12.85546875" style="95" customWidth="1"/>
    <col min="10278" max="10278" width="10.42578125" style="95" customWidth="1"/>
    <col min="10279" max="10279" width="13" style="95" customWidth="1"/>
    <col min="10280" max="10280" width="12.140625" style="95" customWidth="1"/>
    <col min="10281" max="10281" width="10.85546875" style="95" customWidth="1"/>
    <col min="10282" max="10497" width="11.42578125" style="95"/>
    <col min="10498" max="10498" width="19.85546875" style="95" customWidth="1"/>
    <col min="10499" max="10510" width="11.7109375" style="95" customWidth="1"/>
    <col min="10511" max="10511" width="13.140625" style="95" bestFit="1" customWidth="1"/>
    <col min="10512" max="10512" width="5.140625" style="95" customWidth="1"/>
    <col min="10513" max="10513" width="5.5703125" style="95" customWidth="1"/>
    <col min="10514" max="10514" width="18.42578125" style="95" customWidth="1"/>
    <col min="10515" max="10526" width="11.7109375" style="95" customWidth="1"/>
    <col min="10527" max="10527" width="13.5703125" style="95" customWidth="1"/>
    <col min="10528" max="10532" width="9.7109375" style="95" customWidth="1"/>
    <col min="10533" max="10533" width="12.85546875" style="95" customWidth="1"/>
    <col min="10534" max="10534" width="10.42578125" style="95" customWidth="1"/>
    <col min="10535" max="10535" width="13" style="95" customWidth="1"/>
    <col min="10536" max="10536" width="12.140625" style="95" customWidth="1"/>
    <col min="10537" max="10537" width="10.85546875" style="95" customWidth="1"/>
    <col min="10538" max="10753" width="11.42578125" style="95"/>
    <col min="10754" max="10754" width="19.85546875" style="95" customWidth="1"/>
    <col min="10755" max="10766" width="11.7109375" style="95" customWidth="1"/>
    <col min="10767" max="10767" width="13.140625" style="95" bestFit="1" customWidth="1"/>
    <col min="10768" max="10768" width="5.140625" style="95" customWidth="1"/>
    <col min="10769" max="10769" width="5.5703125" style="95" customWidth="1"/>
    <col min="10770" max="10770" width="18.42578125" style="95" customWidth="1"/>
    <col min="10771" max="10782" width="11.7109375" style="95" customWidth="1"/>
    <col min="10783" max="10783" width="13.5703125" style="95" customWidth="1"/>
    <col min="10784" max="10788" width="9.7109375" style="95" customWidth="1"/>
    <col min="10789" max="10789" width="12.85546875" style="95" customWidth="1"/>
    <col min="10790" max="10790" width="10.42578125" style="95" customWidth="1"/>
    <col min="10791" max="10791" width="13" style="95" customWidth="1"/>
    <col min="10792" max="10792" width="12.140625" style="95" customWidth="1"/>
    <col min="10793" max="10793" width="10.85546875" style="95" customWidth="1"/>
    <col min="10794" max="11009" width="11.42578125" style="95"/>
    <col min="11010" max="11010" width="19.85546875" style="95" customWidth="1"/>
    <col min="11011" max="11022" width="11.7109375" style="95" customWidth="1"/>
    <col min="11023" max="11023" width="13.140625" style="95" bestFit="1" customWidth="1"/>
    <col min="11024" max="11024" width="5.140625" style="95" customWidth="1"/>
    <col min="11025" max="11025" width="5.5703125" style="95" customWidth="1"/>
    <col min="11026" max="11026" width="18.42578125" style="95" customWidth="1"/>
    <col min="11027" max="11038" width="11.7109375" style="95" customWidth="1"/>
    <col min="11039" max="11039" width="13.5703125" style="95" customWidth="1"/>
    <col min="11040" max="11044" width="9.7109375" style="95" customWidth="1"/>
    <col min="11045" max="11045" width="12.85546875" style="95" customWidth="1"/>
    <col min="11046" max="11046" width="10.42578125" style="95" customWidth="1"/>
    <col min="11047" max="11047" width="13" style="95" customWidth="1"/>
    <col min="11048" max="11048" width="12.140625" style="95" customWidth="1"/>
    <col min="11049" max="11049" width="10.85546875" style="95" customWidth="1"/>
    <col min="11050" max="11265" width="11.42578125" style="95"/>
    <col min="11266" max="11266" width="19.85546875" style="95" customWidth="1"/>
    <col min="11267" max="11278" width="11.7109375" style="95" customWidth="1"/>
    <col min="11279" max="11279" width="13.140625" style="95" bestFit="1" customWidth="1"/>
    <col min="11280" max="11280" width="5.140625" style="95" customWidth="1"/>
    <col min="11281" max="11281" width="5.5703125" style="95" customWidth="1"/>
    <col min="11282" max="11282" width="18.42578125" style="95" customWidth="1"/>
    <col min="11283" max="11294" width="11.7109375" style="95" customWidth="1"/>
    <col min="11295" max="11295" width="13.5703125" style="95" customWidth="1"/>
    <col min="11296" max="11300" width="9.7109375" style="95" customWidth="1"/>
    <col min="11301" max="11301" width="12.85546875" style="95" customWidth="1"/>
    <col min="11302" max="11302" width="10.42578125" style="95" customWidth="1"/>
    <col min="11303" max="11303" width="13" style="95" customWidth="1"/>
    <col min="11304" max="11304" width="12.140625" style="95" customWidth="1"/>
    <col min="11305" max="11305" width="10.85546875" style="95" customWidth="1"/>
    <col min="11306" max="11521" width="11.42578125" style="95"/>
    <col min="11522" max="11522" width="19.85546875" style="95" customWidth="1"/>
    <col min="11523" max="11534" width="11.7109375" style="95" customWidth="1"/>
    <col min="11535" max="11535" width="13.140625" style="95" bestFit="1" customWidth="1"/>
    <col min="11536" max="11536" width="5.140625" style="95" customWidth="1"/>
    <col min="11537" max="11537" width="5.5703125" style="95" customWidth="1"/>
    <col min="11538" max="11538" width="18.42578125" style="95" customWidth="1"/>
    <col min="11539" max="11550" width="11.7109375" style="95" customWidth="1"/>
    <col min="11551" max="11551" width="13.5703125" style="95" customWidth="1"/>
    <col min="11552" max="11556" width="9.7109375" style="95" customWidth="1"/>
    <col min="11557" max="11557" width="12.85546875" style="95" customWidth="1"/>
    <col min="11558" max="11558" width="10.42578125" style="95" customWidth="1"/>
    <col min="11559" max="11559" width="13" style="95" customWidth="1"/>
    <col min="11560" max="11560" width="12.140625" style="95" customWidth="1"/>
    <col min="11561" max="11561" width="10.85546875" style="95" customWidth="1"/>
    <col min="11562" max="11777" width="11.42578125" style="95"/>
    <col min="11778" max="11778" width="19.85546875" style="95" customWidth="1"/>
    <col min="11779" max="11790" width="11.7109375" style="95" customWidth="1"/>
    <col min="11791" max="11791" width="13.140625" style="95" bestFit="1" customWidth="1"/>
    <col min="11792" max="11792" width="5.140625" style="95" customWidth="1"/>
    <col min="11793" max="11793" width="5.5703125" style="95" customWidth="1"/>
    <col min="11794" max="11794" width="18.42578125" style="95" customWidth="1"/>
    <col min="11795" max="11806" width="11.7109375" style="95" customWidth="1"/>
    <col min="11807" max="11807" width="13.5703125" style="95" customWidth="1"/>
    <col min="11808" max="11812" width="9.7109375" style="95" customWidth="1"/>
    <col min="11813" max="11813" width="12.85546875" style="95" customWidth="1"/>
    <col min="11814" max="11814" width="10.42578125" style="95" customWidth="1"/>
    <col min="11815" max="11815" width="13" style="95" customWidth="1"/>
    <col min="11816" max="11816" width="12.140625" style="95" customWidth="1"/>
    <col min="11817" max="11817" width="10.85546875" style="95" customWidth="1"/>
    <col min="11818" max="12033" width="11.42578125" style="95"/>
    <col min="12034" max="12034" width="19.85546875" style="95" customWidth="1"/>
    <col min="12035" max="12046" width="11.7109375" style="95" customWidth="1"/>
    <col min="12047" max="12047" width="13.140625" style="95" bestFit="1" customWidth="1"/>
    <col min="12048" max="12048" width="5.140625" style="95" customWidth="1"/>
    <col min="12049" max="12049" width="5.5703125" style="95" customWidth="1"/>
    <col min="12050" max="12050" width="18.42578125" style="95" customWidth="1"/>
    <col min="12051" max="12062" width="11.7109375" style="95" customWidth="1"/>
    <col min="12063" max="12063" width="13.5703125" style="95" customWidth="1"/>
    <col min="12064" max="12068" width="9.7109375" style="95" customWidth="1"/>
    <col min="12069" max="12069" width="12.85546875" style="95" customWidth="1"/>
    <col min="12070" max="12070" width="10.42578125" style="95" customWidth="1"/>
    <col min="12071" max="12071" width="13" style="95" customWidth="1"/>
    <col min="12072" max="12072" width="12.140625" style="95" customWidth="1"/>
    <col min="12073" max="12073" width="10.85546875" style="95" customWidth="1"/>
    <col min="12074" max="12289" width="11.42578125" style="95"/>
    <col min="12290" max="12290" width="19.85546875" style="95" customWidth="1"/>
    <col min="12291" max="12302" width="11.7109375" style="95" customWidth="1"/>
    <col min="12303" max="12303" width="13.140625" style="95" bestFit="1" customWidth="1"/>
    <col min="12304" max="12304" width="5.140625" style="95" customWidth="1"/>
    <col min="12305" max="12305" width="5.5703125" style="95" customWidth="1"/>
    <col min="12306" max="12306" width="18.42578125" style="95" customWidth="1"/>
    <col min="12307" max="12318" width="11.7109375" style="95" customWidth="1"/>
    <col min="12319" max="12319" width="13.5703125" style="95" customWidth="1"/>
    <col min="12320" max="12324" width="9.7109375" style="95" customWidth="1"/>
    <col min="12325" max="12325" width="12.85546875" style="95" customWidth="1"/>
    <col min="12326" max="12326" width="10.42578125" style="95" customWidth="1"/>
    <col min="12327" max="12327" width="13" style="95" customWidth="1"/>
    <col min="12328" max="12328" width="12.140625" style="95" customWidth="1"/>
    <col min="12329" max="12329" width="10.85546875" style="95" customWidth="1"/>
    <col min="12330" max="12545" width="11.42578125" style="95"/>
    <col min="12546" max="12546" width="19.85546875" style="95" customWidth="1"/>
    <col min="12547" max="12558" width="11.7109375" style="95" customWidth="1"/>
    <col min="12559" max="12559" width="13.140625" style="95" bestFit="1" customWidth="1"/>
    <col min="12560" max="12560" width="5.140625" style="95" customWidth="1"/>
    <col min="12561" max="12561" width="5.5703125" style="95" customWidth="1"/>
    <col min="12562" max="12562" width="18.42578125" style="95" customWidth="1"/>
    <col min="12563" max="12574" width="11.7109375" style="95" customWidth="1"/>
    <col min="12575" max="12575" width="13.5703125" style="95" customWidth="1"/>
    <col min="12576" max="12580" width="9.7109375" style="95" customWidth="1"/>
    <col min="12581" max="12581" width="12.85546875" style="95" customWidth="1"/>
    <col min="12582" max="12582" width="10.42578125" style="95" customWidth="1"/>
    <col min="12583" max="12583" width="13" style="95" customWidth="1"/>
    <col min="12584" max="12584" width="12.140625" style="95" customWidth="1"/>
    <col min="12585" max="12585" width="10.85546875" style="95" customWidth="1"/>
    <col min="12586" max="12801" width="11.42578125" style="95"/>
    <col min="12802" max="12802" width="19.85546875" style="95" customWidth="1"/>
    <col min="12803" max="12814" width="11.7109375" style="95" customWidth="1"/>
    <col min="12815" max="12815" width="13.140625" style="95" bestFit="1" customWidth="1"/>
    <col min="12816" max="12816" width="5.140625" style="95" customWidth="1"/>
    <col min="12817" max="12817" width="5.5703125" style="95" customWidth="1"/>
    <col min="12818" max="12818" width="18.42578125" style="95" customWidth="1"/>
    <col min="12819" max="12830" width="11.7109375" style="95" customWidth="1"/>
    <col min="12831" max="12831" width="13.5703125" style="95" customWidth="1"/>
    <col min="12832" max="12836" width="9.7109375" style="95" customWidth="1"/>
    <col min="12837" max="12837" width="12.85546875" style="95" customWidth="1"/>
    <col min="12838" max="12838" width="10.42578125" style="95" customWidth="1"/>
    <col min="12839" max="12839" width="13" style="95" customWidth="1"/>
    <col min="12840" max="12840" width="12.140625" style="95" customWidth="1"/>
    <col min="12841" max="12841" width="10.85546875" style="95" customWidth="1"/>
    <col min="12842" max="13057" width="11.42578125" style="95"/>
    <col min="13058" max="13058" width="19.85546875" style="95" customWidth="1"/>
    <col min="13059" max="13070" width="11.7109375" style="95" customWidth="1"/>
    <col min="13071" max="13071" width="13.140625" style="95" bestFit="1" customWidth="1"/>
    <col min="13072" max="13072" width="5.140625" style="95" customWidth="1"/>
    <col min="13073" max="13073" width="5.5703125" style="95" customWidth="1"/>
    <col min="13074" max="13074" width="18.42578125" style="95" customWidth="1"/>
    <col min="13075" max="13086" width="11.7109375" style="95" customWidth="1"/>
    <col min="13087" max="13087" width="13.5703125" style="95" customWidth="1"/>
    <col min="13088" max="13092" width="9.7109375" style="95" customWidth="1"/>
    <col min="13093" max="13093" width="12.85546875" style="95" customWidth="1"/>
    <col min="13094" max="13094" width="10.42578125" style="95" customWidth="1"/>
    <col min="13095" max="13095" width="13" style="95" customWidth="1"/>
    <col min="13096" max="13096" width="12.140625" style="95" customWidth="1"/>
    <col min="13097" max="13097" width="10.85546875" style="95" customWidth="1"/>
    <col min="13098" max="13313" width="11.42578125" style="95"/>
    <col min="13314" max="13314" width="19.85546875" style="95" customWidth="1"/>
    <col min="13315" max="13326" width="11.7109375" style="95" customWidth="1"/>
    <col min="13327" max="13327" width="13.140625" style="95" bestFit="1" customWidth="1"/>
    <col min="13328" max="13328" width="5.140625" style="95" customWidth="1"/>
    <col min="13329" max="13329" width="5.5703125" style="95" customWidth="1"/>
    <col min="13330" max="13330" width="18.42578125" style="95" customWidth="1"/>
    <col min="13331" max="13342" width="11.7109375" style="95" customWidth="1"/>
    <col min="13343" max="13343" width="13.5703125" style="95" customWidth="1"/>
    <col min="13344" max="13348" width="9.7109375" style="95" customWidth="1"/>
    <col min="13349" max="13349" width="12.85546875" style="95" customWidth="1"/>
    <col min="13350" max="13350" width="10.42578125" style="95" customWidth="1"/>
    <col min="13351" max="13351" width="13" style="95" customWidth="1"/>
    <col min="13352" max="13352" width="12.140625" style="95" customWidth="1"/>
    <col min="13353" max="13353" width="10.85546875" style="95" customWidth="1"/>
    <col min="13354" max="13569" width="11.42578125" style="95"/>
    <col min="13570" max="13570" width="19.85546875" style="95" customWidth="1"/>
    <col min="13571" max="13582" width="11.7109375" style="95" customWidth="1"/>
    <col min="13583" max="13583" width="13.140625" style="95" bestFit="1" customWidth="1"/>
    <col min="13584" max="13584" width="5.140625" style="95" customWidth="1"/>
    <col min="13585" max="13585" width="5.5703125" style="95" customWidth="1"/>
    <col min="13586" max="13586" width="18.42578125" style="95" customWidth="1"/>
    <col min="13587" max="13598" width="11.7109375" style="95" customWidth="1"/>
    <col min="13599" max="13599" width="13.5703125" style="95" customWidth="1"/>
    <col min="13600" max="13604" width="9.7109375" style="95" customWidth="1"/>
    <col min="13605" max="13605" width="12.85546875" style="95" customWidth="1"/>
    <col min="13606" max="13606" width="10.42578125" style="95" customWidth="1"/>
    <col min="13607" max="13607" width="13" style="95" customWidth="1"/>
    <col min="13608" max="13608" width="12.140625" style="95" customWidth="1"/>
    <col min="13609" max="13609" width="10.85546875" style="95" customWidth="1"/>
    <col min="13610" max="13825" width="11.42578125" style="95"/>
    <col min="13826" max="13826" width="19.85546875" style="95" customWidth="1"/>
    <col min="13827" max="13838" width="11.7109375" style="95" customWidth="1"/>
    <col min="13839" max="13839" width="13.140625" style="95" bestFit="1" customWidth="1"/>
    <col min="13840" max="13840" width="5.140625" style="95" customWidth="1"/>
    <col min="13841" max="13841" width="5.5703125" style="95" customWidth="1"/>
    <col min="13842" max="13842" width="18.42578125" style="95" customWidth="1"/>
    <col min="13843" max="13854" width="11.7109375" style="95" customWidth="1"/>
    <col min="13855" max="13855" width="13.5703125" style="95" customWidth="1"/>
    <col min="13856" max="13860" width="9.7109375" style="95" customWidth="1"/>
    <col min="13861" max="13861" width="12.85546875" style="95" customWidth="1"/>
    <col min="13862" max="13862" width="10.42578125" style="95" customWidth="1"/>
    <col min="13863" max="13863" width="13" style="95" customWidth="1"/>
    <col min="13864" max="13864" width="12.140625" style="95" customWidth="1"/>
    <col min="13865" max="13865" width="10.85546875" style="95" customWidth="1"/>
    <col min="13866" max="14081" width="11.42578125" style="95"/>
    <col min="14082" max="14082" width="19.85546875" style="95" customWidth="1"/>
    <col min="14083" max="14094" width="11.7109375" style="95" customWidth="1"/>
    <col min="14095" max="14095" width="13.140625" style="95" bestFit="1" customWidth="1"/>
    <col min="14096" max="14096" width="5.140625" style="95" customWidth="1"/>
    <col min="14097" max="14097" width="5.5703125" style="95" customWidth="1"/>
    <col min="14098" max="14098" width="18.42578125" style="95" customWidth="1"/>
    <col min="14099" max="14110" width="11.7109375" style="95" customWidth="1"/>
    <col min="14111" max="14111" width="13.5703125" style="95" customWidth="1"/>
    <col min="14112" max="14116" width="9.7109375" style="95" customWidth="1"/>
    <col min="14117" max="14117" width="12.85546875" style="95" customWidth="1"/>
    <col min="14118" max="14118" width="10.42578125" style="95" customWidth="1"/>
    <col min="14119" max="14119" width="13" style="95" customWidth="1"/>
    <col min="14120" max="14120" width="12.140625" style="95" customWidth="1"/>
    <col min="14121" max="14121" width="10.85546875" style="95" customWidth="1"/>
    <col min="14122" max="14337" width="11.42578125" style="95"/>
    <col min="14338" max="14338" width="19.85546875" style="95" customWidth="1"/>
    <col min="14339" max="14350" width="11.7109375" style="95" customWidth="1"/>
    <col min="14351" max="14351" width="13.140625" style="95" bestFit="1" customWidth="1"/>
    <col min="14352" max="14352" width="5.140625" style="95" customWidth="1"/>
    <col min="14353" max="14353" width="5.5703125" style="95" customWidth="1"/>
    <col min="14354" max="14354" width="18.42578125" style="95" customWidth="1"/>
    <col min="14355" max="14366" width="11.7109375" style="95" customWidth="1"/>
    <col min="14367" max="14367" width="13.5703125" style="95" customWidth="1"/>
    <col min="14368" max="14372" width="9.7109375" style="95" customWidth="1"/>
    <col min="14373" max="14373" width="12.85546875" style="95" customWidth="1"/>
    <col min="14374" max="14374" width="10.42578125" style="95" customWidth="1"/>
    <col min="14375" max="14375" width="13" style="95" customWidth="1"/>
    <col min="14376" max="14376" width="12.140625" style="95" customWidth="1"/>
    <col min="14377" max="14377" width="10.85546875" style="95" customWidth="1"/>
    <col min="14378" max="14593" width="11.42578125" style="95"/>
    <col min="14594" max="14594" width="19.85546875" style="95" customWidth="1"/>
    <col min="14595" max="14606" width="11.7109375" style="95" customWidth="1"/>
    <col min="14607" max="14607" width="13.140625" style="95" bestFit="1" customWidth="1"/>
    <col min="14608" max="14608" width="5.140625" style="95" customWidth="1"/>
    <col min="14609" max="14609" width="5.5703125" style="95" customWidth="1"/>
    <col min="14610" max="14610" width="18.42578125" style="95" customWidth="1"/>
    <col min="14611" max="14622" width="11.7109375" style="95" customWidth="1"/>
    <col min="14623" max="14623" width="13.5703125" style="95" customWidth="1"/>
    <col min="14624" max="14628" width="9.7109375" style="95" customWidth="1"/>
    <col min="14629" max="14629" width="12.85546875" style="95" customWidth="1"/>
    <col min="14630" max="14630" width="10.42578125" style="95" customWidth="1"/>
    <col min="14631" max="14631" width="13" style="95" customWidth="1"/>
    <col min="14632" max="14632" width="12.140625" style="95" customWidth="1"/>
    <col min="14633" max="14633" width="10.85546875" style="95" customWidth="1"/>
    <col min="14634" max="14849" width="11.42578125" style="95"/>
    <col min="14850" max="14850" width="19.85546875" style="95" customWidth="1"/>
    <col min="14851" max="14862" width="11.7109375" style="95" customWidth="1"/>
    <col min="14863" max="14863" width="13.140625" style="95" bestFit="1" customWidth="1"/>
    <col min="14864" max="14864" width="5.140625" style="95" customWidth="1"/>
    <col min="14865" max="14865" width="5.5703125" style="95" customWidth="1"/>
    <col min="14866" max="14866" width="18.42578125" style="95" customWidth="1"/>
    <col min="14867" max="14878" width="11.7109375" style="95" customWidth="1"/>
    <col min="14879" max="14879" width="13.5703125" style="95" customWidth="1"/>
    <col min="14880" max="14884" width="9.7109375" style="95" customWidth="1"/>
    <col min="14885" max="14885" width="12.85546875" style="95" customWidth="1"/>
    <col min="14886" max="14886" width="10.42578125" style="95" customWidth="1"/>
    <col min="14887" max="14887" width="13" style="95" customWidth="1"/>
    <col min="14888" max="14888" width="12.140625" style="95" customWidth="1"/>
    <col min="14889" max="14889" width="10.85546875" style="95" customWidth="1"/>
    <col min="14890" max="15105" width="11.42578125" style="95"/>
    <col min="15106" max="15106" width="19.85546875" style="95" customWidth="1"/>
    <col min="15107" max="15118" width="11.7109375" style="95" customWidth="1"/>
    <col min="15119" max="15119" width="13.140625" style="95" bestFit="1" customWidth="1"/>
    <col min="15120" max="15120" width="5.140625" style="95" customWidth="1"/>
    <col min="15121" max="15121" width="5.5703125" style="95" customWidth="1"/>
    <col min="15122" max="15122" width="18.42578125" style="95" customWidth="1"/>
    <col min="15123" max="15134" width="11.7109375" style="95" customWidth="1"/>
    <col min="15135" max="15135" width="13.5703125" style="95" customWidth="1"/>
    <col min="15136" max="15140" width="9.7109375" style="95" customWidth="1"/>
    <col min="15141" max="15141" width="12.85546875" style="95" customWidth="1"/>
    <col min="15142" max="15142" width="10.42578125" style="95" customWidth="1"/>
    <col min="15143" max="15143" width="13" style="95" customWidth="1"/>
    <col min="15144" max="15144" width="12.140625" style="95" customWidth="1"/>
    <col min="15145" max="15145" width="10.85546875" style="95" customWidth="1"/>
    <col min="15146" max="15361" width="11.42578125" style="95"/>
    <col min="15362" max="15362" width="19.85546875" style="95" customWidth="1"/>
    <col min="15363" max="15374" width="11.7109375" style="95" customWidth="1"/>
    <col min="15375" max="15375" width="13.140625" style="95" bestFit="1" customWidth="1"/>
    <col min="15376" max="15376" width="5.140625" style="95" customWidth="1"/>
    <col min="15377" max="15377" width="5.5703125" style="95" customWidth="1"/>
    <col min="15378" max="15378" width="18.42578125" style="95" customWidth="1"/>
    <col min="15379" max="15390" width="11.7109375" style="95" customWidth="1"/>
    <col min="15391" max="15391" width="13.5703125" style="95" customWidth="1"/>
    <col min="15392" max="15396" width="9.7109375" style="95" customWidth="1"/>
    <col min="15397" max="15397" width="12.85546875" style="95" customWidth="1"/>
    <col min="15398" max="15398" width="10.42578125" style="95" customWidth="1"/>
    <col min="15399" max="15399" width="13" style="95" customWidth="1"/>
    <col min="15400" max="15400" width="12.140625" style="95" customWidth="1"/>
    <col min="15401" max="15401" width="10.85546875" style="95" customWidth="1"/>
    <col min="15402" max="15617" width="11.42578125" style="95"/>
    <col min="15618" max="15618" width="19.85546875" style="95" customWidth="1"/>
    <col min="15619" max="15630" width="11.7109375" style="95" customWidth="1"/>
    <col min="15631" max="15631" width="13.140625" style="95" bestFit="1" customWidth="1"/>
    <col min="15632" max="15632" width="5.140625" style="95" customWidth="1"/>
    <col min="15633" max="15633" width="5.5703125" style="95" customWidth="1"/>
    <col min="15634" max="15634" width="18.42578125" style="95" customWidth="1"/>
    <col min="15635" max="15646" width="11.7109375" style="95" customWidth="1"/>
    <col min="15647" max="15647" width="13.5703125" style="95" customWidth="1"/>
    <col min="15648" max="15652" width="9.7109375" style="95" customWidth="1"/>
    <col min="15653" max="15653" width="12.85546875" style="95" customWidth="1"/>
    <col min="15654" max="15654" width="10.42578125" style="95" customWidth="1"/>
    <col min="15655" max="15655" width="13" style="95" customWidth="1"/>
    <col min="15656" max="15656" width="12.140625" style="95" customWidth="1"/>
    <col min="15657" max="15657" width="10.85546875" style="95" customWidth="1"/>
    <col min="15658" max="15873" width="11.42578125" style="95"/>
    <col min="15874" max="15874" width="19.85546875" style="95" customWidth="1"/>
    <col min="15875" max="15886" width="11.7109375" style="95" customWidth="1"/>
    <col min="15887" max="15887" width="13.140625" style="95" bestFit="1" customWidth="1"/>
    <col min="15888" max="15888" width="5.140625" style="95" customWidth="1"/>
    <col min="15889" max="15889" width="5.5703125" style="95" customWidth="1"/>
    <col min="15890" max="15890" width="18.42578125" style="95" customWidth="1"/>
    <col min="15891" max="15902" width="11.7109375" style="95" customWidth="1"/>
    <col min="15903" max="15903" width="13.5703125" style="95" customWidth="1"/>
    <col min="15904" max="15908" width="9.7109375" style="95" customWidth="1"/>
    <col min="15909" max="15909" width="12.85546875" style="95" customWidth="1"/>
    <col min="15910" max="15910" width="10.42578125" style="95" customWidth="1"/>
    <col min="15911" max="15911" width="13" style="95" customWidth="1"/>
    <col min="15912" max="15912" width="12.140625" style="95" customWidth="1"/>
    <col min="15913" max="15913" width="10.85546875" style="95" customWidth="1"/>
    <col min="15914" max="16129" width="11.42578125" style="95"/>
    <col min="16130" max="16130" width="19.85546875" style="95" customWidth="1"/>
    <col min="16131" max="16142" width="11.7109375" style="95" customWidth="1"/>
    <col min="16143" max="16143" width="13.140625" style="95" bestFit="1" customWidth="1"/>
    <col min="16144" max="16144" width="5.140625" style="95" customWidth="1"/>
    <col min="16145" max="16145" width="5.5703125" style="95" customWidth="1"/>
    <col min="16146" max="16146" width="18.42578125" style="95" customWidth="1"/>
    <col min="16147" max="16158" width="11.7109375" style="95" customWidth="1"/>
    <col min="16159" max="16159" width="13.5703125" style="95" customWidth="1"/>
    <col min="16160" max="16164" width="9.7109375" style="95" customWidth="1"/>
    <col min="16165" max="16165" width="12.85546875" style="95" customWidth="1"/>
    <col min="16166" max="16166" width="10.42578125" style="95" customWidth="1"/>
    <col min="16167" max="16167" width="13" style="95" customWidth="1"/>
    <col min="16168" max="16168" width="12.140625" style="95" customWidth="1"/>
    <col min="16169" max="16169" width="10.85546875" style="95" customWidth="1"/>
    <col min="16170" max="16384" width="11.42578125" style="95"/>
  </cols>
  <sheetData>
    <row r="1" spans="2:31" x14ac:dyDescent="0.25">
      <c r="B1" s="145" t="s">
        <v>97</v>
      </c>
      <c r="R1" s="145" t="str">
        <f>+B1</f>
        <v>AUTORIDAD  DE FISCALIZACION DE  ELECTRICIDAD Y TECNOLOGÍA NUCLEAR (AETN)</v>
      </c>
    </row>
    <row r="2" spans="2:31" x14ac:dyDescent="0.25">
      <c r="B2" s="322" t="s">
        <v>146</v>
      </c>
      <c r="R2" s="322" t="str">
        <f>+B2</f>
        <v>SEPSA - (Sistema Rural)</v>
      </c>
    </row>
    <row r="3" spans="2:31" x14ac:dyDescent="0.25">
      <c r="B3" s="322" t="str">
        <f>+'SEPSA - Potosi'!B3</f>
        <v>CONSOLIDADO - con IVA</v>
      </c>
      <c r="R3" s="322" t="str">
        <f>+'SEPSA - Potosi'!R3</f>
        <v>CONSOLIDADO - sin IVA</v>
      </c>
      <c r="S3" s="154"/>
      <c r="T3" s="154"/>
      <c r="U3" s="154"/>
    </row>
    <row r="4" spans="2:31" x14ac:dyDescent="0.25">
      <c r="B4" s="322" t="str">
        <f>+'SEPSA - Potosi'!B4</f>
        <v>ESTADÍSTICAS GESTIÓN 2025</v>
      </c>
      <c r="R4" s="322" t="str">
        <f>+B4</f>
        <v>ESTADÍSTICAS GESTIÓN 2025</v>
      </c>
    </row>
    <row r="6" spans="2:31" x14ac:dyDescent="0.25">
      <c r="B6" s="145" t="s">
        <v>157</v>
      </c>
      <c r="R6" s="145" t="str">
        <f>+B6</f>
        <v>NÚMERO DE CONSUMIDORES</v>
      </c>
      <c r="S6" s="98"/>
    </row>
    <row r="8" spans="2:31" x14ac:dyDescent="0.25">
      <c r="B8" s="143" t="s">
        <v>81</v>
      </c>
      <c r="C8" s="146" t="s">
        <v>2</v>
      </c>
      <c r="D8" s="146" t="s">
        <v>3</v>
      </c>
      <c r="E8" s="146" t="s">
        <v>4</v>
      </c>
      <c r="F8" s="146" t="s">
        <v>5</v>
      </c>
      <c r="G8" s="146" t="s">
        <v>6</v>
      </c>
      <c r="H8" s="146" t="s">
        <v>7</v>
      </c>
      <c r="I8" s="146" t="s">
        <v>8</v>
      </c>
      <c r="J8" s="146" t="s">
        <v>9</v>
      </c>
      <c r="K8" s="146" t="s">
        <v>10</v>
      </c>
      <c r="L8" s="146" t="s">
        <v>11</v>
      </c>
      <c r="M8" s="146" t="s">
        <v>12</v>
      </c>
      <c r="N8" s="146" t="s">
        <v>13</v>
      </c>
      <c r="O8" s="147" t="s">
        <v>14</v>
      </c>
      <c r="R8" s="143" t="s">
        <v>81</v>
      </c>
      <c r="S8" s="146" t="str">
        <f>+C8</f>
        <v>ENERO</v>
      </c>
      <c r="T8" s="146" t="str">
        <f t="shared" ref="T8:AD8" si="0">+D8</f>
        <v>FEBRERO</v>
      </c>
      <c r="U8" s="146" t="str">
        <f t="shared" si="0"/>
        <v>MARZO</v>
      </c>
      <c r="V8" s="146" t="str">
        <f t="shared" si="0"/>
        <v>ABRIL</v>
      </c>
      <c r="W8" s="146" t="str">
        <f t="shared" si="0"/>
        <v>MAYO</v>
      </c>
      <c r="X8" s="146" t="str">
        <f t="shared" si="0"/>
        <v>JUNIO</v>
      </c>
      <c r="Y8" s="146" t="str">
        <f t="shared" si="0"/>
        <v>JULIO</v>
      </c>
      <c r="Z8" s="146" t="str">
        <f t="shared" si="0"/>
        <v>AGOSTO</v>
      </c>
      <c r="AA8" s="146" t="str">
        <f t="shared" si="0"/>
        <v>SEPTIEMBRE</v>
      </c>
      <c r="AB8" s="146" t="str">
        <f t="shared" si="0"/>
        <v>OCTUBRE</v>
      </c>
      <c r="AC8" s="146" t="str">
        <f t="shared" si="0"/>
        <v>NOVIEMBRE</v>
      </c>
      <c r="AD8" s="146" t="str">
        <f t="shared" si="0"/>
        <v>DICIEMBRE</v>
      </c>
      <c r="AE8" s="147" t="s">
        <v>14</v>
      </c>
    </row>
    <row r="9" spans="2:31" x14ac:dyDescent="0.25">
      <c r="B9" s="148"/>
      <c r="C9" s="98" t="s">
        <v>16</v>
      </c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148"/>
      <c r="R9" s="14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148"/>
    </row>
    <row r="10" spans="2:31" x14ac:dyDescent="0.25">
      <c r="B10" s="148" t="s">
        <v>17</v>
      </c>
      <c r="C10" s="144">
        <f>+'[100]CONSOLIDADO (2)'!B10</f>
        <v>78435</v>
      </c>
      <c r="D10" s="144">
        <f>+'[100]CONSOLIDADO (2)'!C10</f>
        <v>78610</v>
      </c>
      <c r="E10" s="144">
        <f>+'[100]CONSOLIDADO (2)'!D10</f>
        <v>79067</v>
      </c>
      <c r="F10" s="144">
        <f>+'[100]CONSOLIDADO (2)'!E10</f>
        <v>79483</v>
      </c>
      <c r="G10" s="144">
        <f>+'[100]CONSOLIDADO (2)'!F10</f>
        <v>0</v>
      </c>
      <c r="H10" s="144">
        <f>+'[100]CONSOLIDADO (2)'!G10</f>
        <v>0</v>
      </c>
      <c r="I10" s="144">
        <f>+'[100]CONSOLIDADO (2)'!H10</f>
        <v>0</v>
      </c>
      <c r="J10" s="144">
        <f>+'[100]CONSOLIDADO (2)'!I10</f>
        <v>0</v>
      </c>
      <c r="K10" s="144">
        <f>+'[100]CONSOLIDADO (2)'!J10</f>
        <v>0</v>
      </c>
      <c r="L10" s="144">
        <f>+'[100]CONSOLIDADO (2)'!K10</f>
        <v>0</v>
      </c>
      <c r="M10" s="144">
        <f>+'[100]CONSOLIDADO (2)'!L10</f>
        <v>0</v>
      </c>
      <c r="N10" s="144">
        <f>+'[100]CONSOLIDADO (2)'!M10</f>
        <v>0</v>
      </c>
      <c r="O10" s="26">
        <f>+N10</f>
        <v>0</v>
      </c>
      <c r="R10" s="148" t="str">
        <f>+B10</f>
        <v>Residencial</v>
      </c>
      <c r="S10" s="144">
        <f>+C10</f>
        <v>78435</v>
      </c>
      <c r="T10" s="144">
        <f t="shared" ref="T10:AD15" si="1">+D10</f>
        <v>78610</v>
      </c>
      <c r="U10" s="144">
        <f t="shared" si="1"/>
        <v>79067</v>
      </c>
      <c r="V10" s="144">
        <f t="shared" si="1"/>
        <v>79483</v>
      </c>
      <c r="W10" s="144">
        <f t="shared" si="1"/>
        <v>0</v>
      </c>
      <c r="X10" s="144">
        <f t="shared" si="1"/>
        <v>0</v>
      </c>
      <c r="Y10" s="144">
        <f t="shared" si="1"/>
        <v>0</v>
      </c>
      <c r="Z10" s="144">
        <f t="shared" si="1"/>
        <v>0</v>
      </c>
      <c r="AA10" s="144">
        <f t="shared" si="1"/>
        <v>0</v>
      </c>
      <c r="AB10" s="144">
        <f t="shared" si="1"/>
        <v>0</v>
      </c>
      <c r="AC10" s="144">
        <f t="shared" si="1"/>
        <v>0</v>
      </c>
      <c r="AD10" s="144">
        <f t="shared" si="1"/>
        <v>0</v>
      </c>
      <c r="AE10" s="26">
        <f>+AD10</f>
        <v>0</v>
      </c>
    </row>
    <row r="11" spans="2:31" x14ac:dyDescent="0.25">
      <c r="B11" s="148" t="s">
        <v>18</v>
      </c>
      <c r="C11" s="144">
        <f>+'[100]CONSOLIDADO (2)'!B11</f>
        <v>5624</v>
      </c>
      <c r="D11" s="144">
        <f>+'[100]CONSOLIDADO (2)'!C11</f>
        <v>5626</v>
      </c>
      <c r="E11" s="144">
        <f>+'[100]CONSOLIDADO (2)'!D11</f>
        <v>5637</v>
      </c>
      <c r="F11" s="144">
        <f>+'[100]CONSOLIDADO (2)'!E11</f>
        <v>5657</v>
      </c>
      <c r="G11" s="144">
        <f>+'[100]CONSOLIDADO (2)'!F11</f>
        <v>0</v>
      </c>
      <c r="H11" s="144">
        <f>+'[100]CONSOLIDADO (2)'!G11</f>
        <v>0</v>
      </c>
      <c r="I11" s="144">
        <f>+'[100]CONSOLIDADO (2)'!H11</f>
        <v>0</v>
      </c>
      <c r="J11" s="144">
        <f>+'[100]CONSOLIDADO (2)'!I11</f>
        <v>0</v>
      </c>
      <c r="K11" s="144">
        <f>+'[100]CONSOLIDADO (2)'!J11</f>
        <v>0</v>
      </c>
      <c r="L11" s="144">
        <f>+'[100]CONSOLIDADO (2)'!K11</f>
        <v>0</v>
      </c>
      <c r="M11" s="144">
        <f>+'[100]CONSOLIDADO (2)'!L11</f>
        <v>0</v>
      </c>
      <c r="N11" s="144">
        <f>+'[100]CONSOLIDADO (2)'!M11</f>
        <v>0</v>
      </c>
      <c r="O11" s="26">
        <f t="shared" ref="O11:O15" si="2">+N11</f>
        <v>0</v>
      </c>
      <c r="R11" s="148" t="str">
        <f t="shared" ref="R11:S15" si="3">+B11</f>
        <v>General</v>
      </c>
      <c r="S11" s="144">
        <f t="shared" si="3"/>
        <v>5624</v>
      </c>
      <c r="T11" s="144">
        <f t="shared" si="1"/>
        <v>5626</v>
      </c>
      <c r="U11" s="144">
        <f t="shared" si="1"/>
        <v>5637</v>
      </c>
      <c r="V11" s="144">
        <f t="shared" si="1"/>
        <v>5657</v>
      </c>
      <c r="W11" s="144">
        <f t="shared" si="1"/>
        <v>0</v>
      </c>
      <c r="X11" s="144">
        <f t="shared" si="1"/>
        <v>0</v>
      </c>
      <c r="Y11" s="144">
        <f t="shared" si="1"/>
        <v>0</v>
      </c>
      <c r="Z11" s="144">
        <f t="shared" si="1"/>
        <v>0</v>
      </c>
      <c r="AA11" s="144">
        <f t="shared" si="1"/>
        <v>0</v>
      </c>
      <c r="AB11" s="144">
        <f t="shared" si="1"/>
        <v>0</v>
      </c>
      <c r="AC11" s="144">
        <f t="shared" si="1"/>
        <v>0</v>
      </c>
      <c r="AD11" s="144">
        <f t="shared" si="1"/>
        <v>0</v>
      </c>
      <c r="AE11" s="26">
        <f t="shared" ref="AE11:AE15" si="4">+AD11</f>
        <v>0</v>
      </c>
    </row>
    <row r="12" spans="2:31" x14ac:dyDescent="0.25">
      <c r="B12" s="148" t="s">
        <v>19</v>
      </c>
      <c r="C12" s="144">
        <f>+'[100]CONSOLIDADO (2)'!B12</f>
        <v>15</v>
      </c>
      <c r="D12" s="144">
        <f>+'[100]CONSOLIDADO (2)'!C12</f>
        <v>16</v>
      </c>
      <c r="E12" s="144">
        <f>+'[100]CONSOLIDADO (2)'!D12</f>
        <v>15</v>
      </c>
      <c r="F12" s="144">
        <f>+'[100]CONSOLIDADO (2)'!E12</f>
        <v>14</v>
      </c>
      <c r="G12" s="144">
        <f>+'[100]CONSOLIDADO (2)'!F12</f>
        <v>0</v>
      </c>
      <c r="H12" s="144">
        <f>+'[100]CONSOLIDADO (2)'!G12</f>
        <v>0</v>
      </c>
      <c r="I12" s="144">
        <f>+'[100]CONSOLIDADO (2)'!H12</f>
        <v>0</v>
      </c>
      <c r="J12" s="144">
        <f>+'[100]CONSOLIDADO (2)'!I12</f>
        <v>0</v>
      </c>
      <c r="K12" s="144">
        <f>+'[100]CONSOLIDADO (2)'!J12</f>
        <v>0</v>
      </c>
      <c r="L12" s="144">
        <f>+'[100]CONSOLIDADO (2)'!K12</f>
        <v>0</v>
      </c>
      <c r="M12" s="144">
        <f>+'[100]CONSOLIDADO (2)'!L12</f>
        <v>0</v>
      </c>
      <c r="N12" s="144">
        <f>+'[100]CONSOLIDADO (2)'!M12</f>
        <v>0</v>
      </c>
      <c r="O12" s="26">
        <f t="shared" si="2"/>
        <v>0</v>
      </c>
      <c r="R12" s="148" t="str">
        <f t="shared" si="3"/>
        <v>Industrial</v>
      </c>
      <c r="S12" s="144">
        <f t="shared" si="3"/>
        <v>15</v>
      </c>
      <c r="T12" s="144">
        <f t="shared" si="1"/>
        <v>16</v>
      </c>
      <c r="U12" s="144">
        <f t="shared" si="1"/>
        <v>15</v>
      </c>
      <c r="V12" s="144">
        <f t="shared" si="1"/>
        <v>14</v>
      </c>
      <c r="W12" s="144">
        <f t="shared" si="1"/>
        <v>0</v>
      </c>
      <c r="X12" s="144">
        <f t="shared" si="1"/>
        <v>0</v>
      </c>
      <c r="Y12" s="144">
        <f t="shared" si="1"/>
        <v>0</v>
      </c>
      <c r="Z12" s="144">
        <f t="shared" si="1"/>
        <v>0</v>
      </c>
      <c r="AA12" s="144">
        <f t="shared" si="1"/>
        <v>0</v>
      </c>
      <c r="AB12" s="144">
        <f t="shared" si="1"/>
        <v>0</v>
      </c>
      <c r="AC12" s="144">
        <f t="shared" si="1"/>
        <v>0</v>
      </c>
      <c r="AD12" s="144">
        <f t="shared" si="1"/>
        <v>0</v>
      </c>
      <c r="AE12" s="26">
        <f t="shared" si="4"/>
        <v>0</v>
      </c>
    </row>
    <row r="13" spans="2:31" x14ac:dyDescent="0.25">
      <c r="B13" s="148" t="s">
        <v>91</v>
      </c>
      <c r="C13" s="144">
        <f>+'[100]CONSOLIDADO (2)'!B13</f>
        <v>69</v>
      </c>
      <c r="D13" s="144">
        <f>+'[100]CONSOLIDADO (2)'!C13</f>
        <v>70</v>
      </c>
      <c r="E13" s="144">
        <f>+'[100]CONSOLIDADO (2)'!D13</f>
        <v>70</v>
      </c>
      <c r="F13" s="144">
        <f>+'[100]CONSOLIDADO (2)'!E13</f>
        <v>71</v>
      </c>
      <c r="G13" s="144">
        <f>+'[100]CONSOLIDADO (2)'!F13</f>
        <v>0</v>
      </c>
      <c r="H13" s="144">
        <f>+'[100]CONSOLIDADO (2)'!G13</f>
        <v>0</v>
      </c>
      <c r="I13" s="144">
        <f>+'[100]CONSOLIDADO (2)'!H13</f>
        <v>0</v>
      </c>
      <c r="J13" s="144">
        <f>+'[100]CONSOLIDADO (2)'!I13</f>
        <v>0</v>
      </c>
      <c r="K13" s="144">
        <f>+'[100]CONSOLIDADO (2)'!J13</f>
        <v>0</v>
      </c>
      <c r="L13" s="144">
        <f>+'[100]CONSOLIDADO (2)'!K13</f>
        <v>0</v>
      </c>
      <c r="M13" s="144">
        <f>+'[100]CONSOLIDADO (2)'!L13</f>
        <v>0</v>
      </c>
      <c r="N13" s="144">
        <f>+'[100]CONSOLIDADO (2)'!M13</f>
        <v>0</v>
      </c>
      <c r="O13" s="26">
        <f t="shared" si="2"/>
        <v>0</v>
      </c>
      <c r="R13" s="148" t="str">
        <f t="shared" si="3"/>
        <v>Minería</v>
      </c>
      <c r="S13" s="144">
        <f t="shared" si="3"/>
        <v>69</v>
      </c>
      <c r="T13" s="144">
        <f t="shared" si="1"/>
        <v>70</v>
      </c>
      <c r="U13" s="144">
        <f t="shared" si="1"/>
        <v>70</v>
      </c>
      <c r="V13" s="144">
        <f t="shared" si="1"/>
        <v>71</v>
      </c>
      <c r="W13" s="144">
        <f t="shared" si="1"/>
        <v>0</v>
      </c>
      <c r="X13" s="144">
        <f t="shared" si="1"/>
        <v>0</v>
      </c>
      <c r="Y13" s="144">
        <f t="shared" si="1"/>
        <v>0</v>
      </c>
      <c r="Z13" s="144">
        <f t="shared" si="1"/>
        <v>0</v>
      </c>
      <c r="AA13" s="144">
        <f t="shared" si="1"/>
        <v>0</v>
      </c>
      <c r="AB13" s="144">
        <f t="shared" si="1"/>
        <v>0</v>
      </c>
      <c r="AC13" s="144">
        <f t="shared" si="1"/>
        <v>0</v>
      </c>
      <c r="AD13" s="144">
        <f t="shared" si="1"/>
        <v>0</v>
      </c>
      <c r="AE13" s="26">
        <f t="shared" si="4"/>
        <v>0</v>
      </c>
    </row>
    <row r="14" spans="2:31" x14ac:dyDescent="0.25">
      <c r="B14" s="148" t="s">
        <v>21</v>
      </c>
      <c r="C14" s="144">
        <f>+'[100]CONSOLIDADO (2)'!B14</f>
        <v>40</v>
      </c>
      <c r="D14" s="144">
        <f>+'[100]CONSOLIDADO (2)'!C14</f>
        <v>40</v>
      </c>
      <c r="E14" s="144">
        <f>+'[100]CONSOLIDADO (2)'!D14</f>
        <v>40</v>
      </c>
      <c r="F14" s="144">
        <f>+'[100]CONSOLIDADO (2)'!E14</f>
        <v>40</v>
      </c>
      <c r="G14" s="144">
        <f>+'[100]CONSOLIDADO (2)'!F14</f>
        <v>0</v>
      </c>
      <c r="H14" s="144">
        <f>+'[100]CONSOLIDADO (2)'!G14</f>
        <v>0</v>
      </c>
      <c r="I14" s="144">
        <f>+'[100]CONSOLIDADO (2)'!H14</f>
        <v>0</v>
      </c>
      <c r="J14" s="144">
        <f>+'[100]CONSOLIDADO (2)'!I14</f>
        <v>0</v>
      </c>
      <c r="K14" s="144">
        <f>+'[100]CONSOLIDADO (2)'!J14</f>
        <v>0</v>
      </c>
      <c r="L14" s="144">
        <f>+'[100]CONSOLIDADO (2)'!K14</f>
        <v>0</v>
      </c>
      <c r="M14" s="144">
        <f>+'[100]CONSOLIDADO (2)'!L14</f>
        <v>0</v>
      </c>
      <c r="N14" s="144">
        <f>+'[100]CONSOLIDADO (2)'!M14</f>
        <v>0</v>
      </c>
      <c r="O14" s="26">
        <f t="shared" si="2"/>
        <v>0</v>
      </c>
      <c r="R14" s="148" t="str">
        <f t="shared" si="3"/>
        <v>Alumbrado Público</v>
      </c>
      <c r="S14" s="144">
        <f t="shared" si="3"/>
        <v>40</v>
      </c>
      <c r="T14" s="144">
        <f t="shared" si="1"/>
        <v>40</v>
      </c>
      <c r="U14" s="144">
        <f t="shared" si="1"/>
        <v>40</v>
      </c>
      <c r="V14" s="144">
        <f t="shared" si="1"/>
        <v>40</v>
      </c>
      <c r="W14" s="144">
        <f t="shared" si="1"/>
        <v>0</v>
      </c>
      <c r="X14" s="144">
        <f t="shared" si="1"/>
        <v>0</v>
      </c>
      <c r="Y14" s="144">
        <f t="shared" si="1"/>
        <v>0</v>
      </c>
      <c r="Z14" s="144">
        <f t="shared" si="1"/>
        <v>0</v>
      </c>
      <c r="AA14" s="144">
        <f t="shared" si="1"/>
        <v>0</v>
      </c>
      <c r="AB14" s="144">
        <f t="shared" si="1"/>
        <v>0</v>
      </c>
      <c r="AC14" s="144">
        <f t="shared" si="1"/>
        <v>0</v>
      </c>
      <c r="AD14" s="144">
        <f t="shared" si="1"/>
        <v>0</v>
      </c>
      <c r="AE14" s="26">
        <f t="shared" si="4"/>
        <v>0</v>
      </c>
    </row>
    <row r="15" spans="2:31" x14ac:dyDescent="0.25">
      <c r="B15" s="148" t="s">
        <v>22</v>
      </c>
      <c r="C15" s="144">
        <f>+'[100]CONSOLIDADO (2)'!B15</f>
        <v>178</v>
      </c>
      <c r="D15" s="144">
        <f>+'[100]CONSOLIDADO (2)'!C15</f>
        <v>181</v>
      </c>
      <c r="E15" s="144">
        <f>+'[100]CONSOLIDADO (2)'!D15</f>
        <v>182</v>
      </c>
      <c r="F15" s="144">
        <f>+'[100]CONSOLIDADO (2)'!E15</f>
        <v>180</v>
      </c>
      <c r="G15" s="144">
        <f>+'[100]CONSOLIDADO (2)'!F15</f>
        <v>0</v>
      </c>
      <c r="H15" s="144">
        <f>+'[100]CONSOLIDADO (2)'!G15</f>
        <v>0</v>
      </c>
      <c r="I15" s="144">
        <f>+'[100]CONSOLIDADO (2)'!H15</f>
        <v>0</v>
      </c>
      <c r="J15" s="144">
        <f>+'[100]CONSOLIDADO (2)'!I15</f>
        <v>0</v>
      </c>
      <c r="K15" s="144">
        <f>+'[100]CONSOLIDADO (2)'!J15</f>
        <v>0</v>
      </c>
      <c r="L15" s="144">
        <f>+'[100]CONSOLIDADO (2)'!K15</f>
        <v>0</v>
      </c>
      <c r="M15" s="144">
        <f>+'[100]CONSOLIDADO (2)'!L15</f>
        <v>0</v>
      </c>
      <c r="N15" s="144">
        <f>+'[100]CONSOLIDADO (2)'!M15</f>
        <v>0</v>
      </c>
      <c r="O15" s="26">
        <f t="shared" si="2"/>
        <v>0</v>
      </c>
      <c r="R15" s="148" t="str">
        <f t="shared" si="3"/>
        <v>Otros</v>
      </c>
      <c r="S15" s="144">
        <f t="shared" si="3"/>
        <v>178</v>
      </c>
      <c r="T15" s="144">
        <f t="shared" si="1"/>
        <v>181</v>
      </c>
      <c r="U15" s="144">
        <f t="shared" si="1"/>
        <v>182</v>
      </c>
      <c r="V15" s="144">
        <f t="shared" si="1"/>
        <v>180</v>
      </c>
      <c r="W15" s="144">
        <f t="shared" si="1"/>
        <v>0</v>
      </c>
      <c r="X15" s="144">
        <f t="shared" si="1"/>
        <v>0</v>
      </c>
      <c r="Y15" s="144">
        <f t="shared" si="1"/>
        <v>0</v>
      </c>
      <c r="Z15" s="144">
        <f t="shared" si="1"/>
        <v>0</v>
      </c>
      <c r="AA15" s="144">
        <f t="shared" si="1"/>
        <v>0</v>
      </c>
      <c r="AB15" s="144">
        <f t="shared" si="1"/>
        <v>0</v>
      </c>
      <c r="AC15" s="144">
        <f t="shared" si="1"/>
        <v>0</v>
      </c>
      <c r="AD15" s="144">
        <f t="shared" si="1"/>
        <v>0</v>
      </c>
      <c r="AE15" s="26">
        <f t="shared" si="4"/>
        <v>0</v>
      </c>
    </row>
    <row r="16" spans="2:31" x14ac:dyDescent="0.25">
      <c r="B16" s="143" t="s">
        <v>14</v>
      </c>
      <c r="C16" s="30">
        <f t="shared" ref="C16:O16" si="5">SUM(C10:C15)</f>
        <v>84361</v>
      </c>
      <c r="D16" s="30">
        <f t="shared" ref="D16:N16" si="6">SUM(D10:D15)</f>
        <v>84543</v>
      </c>
      <c r="E16" s="30">
        <f t="shared" si="6"/>
        <v>85011</v>
      </c>
      <c r="F16" s="30">
        <f t="shared" si="6"/>
        <v>85445</v>
      </c>
      <c r="G16" s="30">
        <f t="shared" si="6"/>
        <v>0</v>
      </c>
      <c r="H16" s="30">
        <f t="shared" si="6"/>
        <v>0</v>
      </c>
      <c r="I16" s="30">
        <f t="shared" si="6"/>
        <v>0</v>
      </c>
      <c r="J16" s="30">
        <f t="shared" si="6"/>
        <v>0</v>
      </c>
      <c r="K16" s="30">
        <f t="shared" si="6"/>
        <v>0</v>
      </c>
      <c r="L16" s="30">
        <f t="shared" si="6"/>
        <v>0</v>
      </c>
      <c r="M16" s="30">
        <f t="shared" si="6"/>
        <v>0</v>
      </c>
      <c r="N16" s="30">
        <f t="shared" si="6"/>
        <v>0</v>
      </c>
      <c r="O16" s="31">
        <f t="shared" si="5"/>
        <v>0</v>
      </c>
      <c r="R16" s="143" t="s">
        <v>14</v>
      </c>
      <c r="S16" s="30">
        <f t="shared" ref="S16:AE16" si="7">SUM(S10:S15)</f>
        <v>84361</v>
      </c>
      <c r="T16" s="30">
        <f t="shared" si="7"/>
        <v>84543</v>
      </c>
      <c r="U16" s="30">
        <f t="shared" si="7"/>
        <v>85011</v>
      </c>
      <c r="V16" s="30">
        <f t="shared" si="7"/>
        <v>85445</v>
      </c>
      <c r="W16" s="30">
        <f t="shared" si="7"/>
        <v>0</v>
      </c>
      <c r="X16" s="30">
        <f t="shared" si="7"/>
        <v>0</v>
      </c>
      <c r="Y16" s="30">
        <f t="shared" si="7"/>
        <v>0</v>
      </c>
      <c r="Z16" s="30">
        <f t="shared" si="7"/>
        <v>0</v>
      </c>
      <c r="AA16" s="30">
        <f t="shared" si="7"/>
        <v>0</v>
      </c>
      <c r="AB16" s="30">
        <f t="shared" si="7"/>
        <v>0</v>
      </c>
      <c r="AC16" s="30">
        <f t="shared" si="7"/>
        <v>0</v>
      </c>
      <c r="AD16" s="30">
        <f t="shared" si="7"/>
        <v>0</v>
      </c>
      <c r="AE16" s="31">
        <f t="shared" si="7"/>
        <v>0</v>
      </c>
    </row>
    <row r="17" spans="2:31" x14ac:dyDescent="0.25">
      <c r="R17" s="145"/>
    </row>
    <row r="18" spans="2:31" x14ac:dyDescent="0.25">
      <c r="B18" s="145" t="s">
        <v>40</v>
      </c>
      <c r="R18" s="145" t="s">
        <v>40</v>
      </c>
    </row>
    <row r="19" spans="2:31" x14ac:dyDescent="0.25">
      <c r="B19" s="145"/>
      <c r="R19" s="145"/>
    </row>
    <row r="20" spans="2:31" x14ac:dyDescent="0.25">
      <c r="B20" s="143" t="s">
        <v>81</v>
      </c>
      <c r="C20" s="146" t="str">
        <f>+C8</f>
        <v>ENERO</v>
      </c>
      <c r="D20" s="146" t="str">
        <f t="shared" ref="D20:K20" si="8">+D8</f>
        <v>FEBRERO</v>
      </c>
      <c r="E20" s="146" t="str">
        <f t="shared" si="8"/>
        <v>MARZO</v>
      </c>
      <c r="F20" s="146" t="str">
        <f t="shared" si="8"/>
        <v>ABRIL</v>
      </c>
      <c r="G20" s="146" t="str">
        <f t="shared" si="8"/>
        <v>MAYO</v>
      </c>
      <c r="H20" s="146" t="str">
        <f t="shared" si="8"/>
        <v>JUNIO</v>
      </c>
      <c r="I20" s="146" t="str">
        <f t="shared" si="8"/>
        <v>JULIO</v>
      </c>
      <c r="J20" s="146" t="str">
        <f t="shared" si="8"/>
        <v>AGOSTO</v>
      </c>
      <c r="K20" s="146" t="str">
        <f t="shared" si="8"/>
        <v>SEPTIEMBRE</v>
      </c>
      <c r="L20" s="146" t="str">
        <f t="shared" ref="L20:N20" si="9">+L8</f>
        <v>OCTUBRE</v>
      </c>
      <c r="M20" s="146" t="str">
        <f t="shared" si="9"/>
        <v>NOVIEMBRE</v>
      </c>
      <c r="N20" s="146" t="str">
        <f t="shared" si="9"/>
        <v>DICIEMBRE</v>
      </c>
      <c r="O20" s="147" t="s">
        <v>14</v>
      </c>
      <c r="R20" s="143" t="s">
        <v>81</v>
      </c>
      <c r="S20" s="146" t="str">
        <f>+S8</f>
        <v>ENERO</v>
      </c>
      <c r="T20" s="146" t="str">
        <f t="shared" ref="T20:AD20" si="10">+T8</f>
        <v>FEBRERO</v>
      </c>
      <c r="U20" s="146" t="str">
        <f t="shared" si="10"/>
        <v>MARZO</v>
      </c>
      <c r="V20" s="146" t="str">
        <f t="shared" si="10"/>
        <v>ABRIL</v>
      </c>
      <c r="W20" s="146" t="str">
        <f t="shared" si="10"/>
        <v>MAYO</v>
      </c>
      <c r="X20" s="146" t="str">
        <f t="shared" si="10"/>
        <v>JUNIO</v>
      </c>
      <c r="Y20" s="146" t="str">
        <f t="shared" si="10"/>
        <v>JULIO</v>
      </c>
      <c r="Z20" s="146" t="str">
        <f t="shared" si="10"/>
        <v>AGOSTO</v>
      </c>
      <c r="AA20" s="146" t="str">
        <f t="shared" si="10"/>
        <v>SEPTIEMBRE</v>
      </c>
      <c r="AB20" s="146" t="str">
        <f t="shared" si="10"/>
        <v>OCTUBRE</v>
      </c>
      <c r="AC20" s="146" t="str">
        <f t="shared" si="10"/>
        <v>NOVIEMBRE</v>
      </c>
      <c r="AD20" s="146" t="str">
        <f t="shared" si="10"/>
        <v>DICIEMBRE</v>
      </c>
      <c r="AE20" s="147" t="s">
        <v>14</v>
      </c>
    </row>
    <row r="21" spans="2:31" x14ac:dyDescent="0.25">
      <c r="B21" s="14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148"/>
      <c r="R21" s="14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148"/>
    </row>
    <row r="22" spans="2:31" x14ac:dyDescent="0.25">
      <c r="B22" s="148" t="s">
        <v>17</v>
      </c>
      <c r="C22" s="98">
        <f>+'[100]CONSOLIDADO (2)'!B22</f>
        <v>1876.9850000000035</v>
      </c>
      <c r="D22" s="98">
        <f>+'[100]CONSOLIDADO (2)'!C22</f>
        <v>1793.2160000000029</v>
      </c>
      <c r="E22" s="98">
        <f>+'[100]CONSOLIDADO (2)'!D22</f>
        <v>1794.2210000000052</v>
      </c>
      <c r="F22" s="98">
        <f>+'[100]CONSOLIDADO (2)'!E22</f>
        <v>1892.6390000000008</v>
      </c>
      <c r="G22" s="98">
        <f>+'[100]CONSOLIDADO (2)'!F22</f>
        <v>0</v>
      </c>
      <c r="H22" s="98">
        <f>+'[100]CONSOLIDADO (2)'!G22</f>
        <v>0</v>
      </c>
      <c r="I22" s="98">
        <f>+'[100]CONSOLIDADO (2)'!H22</f>
        <v>0</v>
      </c>
      <c r="J22" s="98">
        <f>+'[100]CONSOLIDADO (2)'!I22</f>
        <v>0</v>
      </c>
      <c r="K22" s="98">
        <f>+'[100]CONSOLIDADO (2)'!J22</f>
        <v>0</v>
      </c>
      <c r="L22" s="98">
        <f>+'[100]CONSOLIDADO (2)'!K22</f>
        <v>0</v>
      </c>
      <c r="M22" s="98">
        <f>+'[100]CONSOLIDADO (2)'!L22</f>
        <v>0</v>
      </c>
      <c r="N22" s="98">
        <f>+'[100]CONSOLIDADO (2)'!M22</f>
        <v>0</v>
      </c>
      <c r="O22" s="141">
        <f>SUM(C22:N22)</f>
        <v>7357.0610000000124</v>
      </c>
      <c r="R22" s="148" t="str">
        <f>+B22</f>
        <v>Residencial</v>
      </c>
      <c r="S22" s="98">
        <f>+C22</f>
        <v>1876.9850000000035</v>
      </c>
      <c r="T22" s="98">
        <f t="shared" ref="T22:AD27" si="11">+D22</f>
        <v>1793.2160000000029</v>
      </c>
      <c r="U22" s="98">
        <f t="shared" si="11"/>
        <v>1794.2210000000052</v>
      </c>
      <c r="V22" s="98">
        <f t="shared" si="11"/>
        <v>1892.6390000000008</v>
      </c>
      <c r="W22" s="98">
        <f t="shared" si="11"/>
        <v>0</v>
      </c>
      <c r="X22" s="98">
        <f t="shared" si="11"/>
        <v>0</v>
      </c>
      <c r="Y22" s="98">
        <f t="shared" si="11"/>
        <v>0</v>
      </c>
      <c r="Z22" s="98">
        <f t="shared" si="11"/>
        <v>0</v>
      </c>
      <c r="AA22" s="98">
        <f t="shared" si="11"/>
        <v>0</v>
      </c>
      <c r="AB22" s="98">
        <f t="shared" si="11"/>
        <v>0</v>
      </c>
      <c r="AC22" s="98">
        <f t="shared" si="11"/>
        <v>0</v>
      </c>
      <c r="AD22" s="98">
        <f t="shared" si="11"/>
        <v>0</v>
      </c>
      <c r="AE22" s="141">
        <f>SUM(S22:AD22)</f>
        <v>7357.0610000000124</v>
      </c>
    </row>
    <row r="23" spans="2:31" x14ac:dyDescent="0.25">
      <c r="B23" s="148" t="s">
        <v>18</v>
      </c>
      <c r="C23" s="98">
        <f>+'[100]CONSOLIDADO (2)'!B23</f>
        <v>1068.847</v>
      </c>
      <c r="D23" s="98">
        <f>+'[100]CONSOLIDADO (2)'!C23</f>
        <v>1057.0230000000001</v>
      </c>
      <c r="E23" s="98">
        <f>+'[100]CONSOLIDADO (2)'!D23</f>
        <v>1049.2469999999998</v>
      </c>
      <c r="F23" s="98">
        <f>+'[100]CONSOLIDADO (2)'!E23</f>
        <v>1083.7409999999995</v>
      </c>
      <c r="G23" s="98">
        <f>+'[100]CONSOLIDADO (2)'!F23</f>
        <v>0</v>
      </c>
      <c r="H23" s="98">
        <f>+'[100]CONSOLIDADO (2)'!G23</f>
        <v>0</v>
      </c>
      <c r="I23" s="98">
        <f>+'[100]CONSOLIDADO (2)'!H23</f>
        <v>0</v>
      </c>
      <c r="J23" s="98">
        <f>+'[100]CONSOLIDADO (2)'!I23</f>
        <v>0</v>
      </c>
      <c r="K23" s="98">
        <f>+'[100]CONSOLIDADO (2)'!J23</f>
        <v>0</v>
      </c>
      <c r="L23" s="98">
        <f>+'[100]CONSOLIDADO (2)'!K23</f>
        <v>0</v>
      </c>
      <c r="M23" s="98">
        <f>+'[100]CONSOLIDADO (2)'!L23</f>
        <v>0</v>
      </c>
      <c r="N23" s="98">
        <f>+'[100]CONSOLIDADO (2)'!M23</f>
        <v>0</v>
      </c>
      <c r="O23" s="141">
        <f t="shared" ref="O23:O27" si="12">SUM(C23:N23)</f>
        <v>4258.8579999999993</v>
      </c>
      <c r="R23" s="148" t="str">
        <f t="shared" ref="R23:S27" si="13">+B23</f>
        <v>General</v>
      </c>
      <c r="S23" s="98">
        <f t="shared" si="13"/>
        <v>1068.847</v>
      </c>
      <c r="T23" s="98">
        <f t="shared" si="11"/>
        <v>1057.0230000000001</v>
      </c>
      <c r="U23" s="98">
        <f t="shared" si="11"/>
        <v>1049.2469999999998</v>
      </c>
      <c r="V23" s="98">
        <f t="shared" si="11"/>
        <v>1083.7409999999995</v>
      </c>
      <c r="W23" s="98">
        <f t="shared" si="11"/>
        <v>0</v>
      </c>
      <c r="X23" s="98">
        <f t="shared" si="11"/>
        <v>0</v>
      </c>
      <c r="Y23" s="98">
        <f t="shared" si="11"/>
        <v>0</v>
      </c>
      <c r="Z23" s="98">
        <f t="shared" si="11"/>
        <v>0</v>
      </c>
      <c r="AA23" s="98">
        <f t="shared" si="11"/>
        <v>0</v>
      </c>
      <c r="AB23" s="98">
        <f t="shared" si="11"/>
        <v>0</v>
      </c>
      <c r="AC23" s="98">
        <f t="shared" si="11"/>
        <v>0</v>
      </c>
      <c r="AD23" s="98">
        <f t="shared" si="11"/>
        <v>0</v>
      </c>
      <c r="AE23" s="141">
        <f t="shared" ref="AE23:AE27" si="14">SUM(S23:AD23)</f>
        <v>4258.8579999999993</v>
      </c>
    </row>
    <row r="24" spans="2:31" x14ac:dyDescent="0.25">
      <c r="B24" s="148" t="s">
        <v>19</v>
      </c>
      <c r="C24" s="98">
        <f>+'[100]CONSOLIDADO (2)'!B24</f>
        <v>2151.9029999999998</v>
      </c>
      <c r="D24" s="98">
        <f>+'[100]CONSOLIDADO (2)'!C24</f>
        <v>1953.0069999999998</v>
      </c>
      <c r="E24" s="98">
        <f>+'[100]CONSOLIDADO (2)'!D24</f>
        <v>1938.4739999999999</v>
      </c>
      <c r="F24" s="98">
        <f>+'[100]CONSOLIDADO (2)'!E24</f>
        <v>2184.3390000000004</v>
      </c>
      <c r="G24" s="98">
        <f>+'[100]CONSOLIDADO (2)'!F24</f>
        <v>0</v>
      </c>
      <c r="H24" s="98">
        <f>+'[100]CONSOLIDADO (2)'!G24</f>
        <v>0</v>
      </c>
      <c r="I24" s="98">
        <f>+'[100]CONSOLIDADO (2)'!H24</f>
        <v>0</v>
      </c>
      <c r="J24" s="98">
        <f>+'[100]CONSOLIDADO (2)'!I24</f>
        <v>0</v>
      </c>
      <c r="K24" s="98">
        <f>+'[100]CONSOLIDADO (2)'!J24</f>
        <v>0</v>
      </c>
      <c r="L24" s="98">
        <f>+'[100]CONSOLIDADO (2)'!K24</f>
        <v>0</v>
      </c>
      <c r="M24" s="98">
        <f>+'[100]CONSOLIDADO (2)'!L24</f>
        <v>0</v>
      </c>
      <c r="N24" s="98">
        <f>+'[100]CONSOLIDADO (2)'!M24</f>
        <v>0</v>
      </c>
      <c r="O24" s="141">
        <f t="shared" si="12"/>
        <v>8227.723</v>
      </c>
      <c r="R24" s="148" t="str">
        <f t="shared" si="13"/>
        <v>Industrial</v>
      </c>
      <c r="S24" s="98">
        <f t="shared" si="13"/>
        <v>2151.9029999999998</v>
      </c>
      <c r="T24" s="98">
        <f t="shared" si="11"/>
        <v>1953.0069999999998</v>
      </c>
      <c r="U24" s="98">
        <f t="shared" si="11"/>
        <v>1938.4739999999999</v>
      </c>
      <c r="V24" s="98">
        <f t="shared" si="11"/>
        <v>2184.3390000000004</v>
      </c>
      <c r="W24" s="98">
        <f t="shared" si="11"/>
        <v>0</v>
      </c>
      <c r="X24" s="98">
        <f t="shared" si="11"/>
        <v>0</v>
      </c>
      <c r="Y24" s="98">
        <f t="shared" si="11"/>
        <v>0</v>
      </c>
      <c r="Z24" s="98">
        <f t="shared" si="11"/>
        <v>0</v>
      </c>
      <c r="AA24" s="98">
        <f t="shared" si="11"/>
        <v>0</v>
      </c>
      <c r="AB24" s="98">
        <f t="shared" si="11"/>
        <v>0</v>
      </c>
      <c r="AC24" s="98">
        <f t="shared" si="11"/>
        <v>0</v>
      </c>
      <c r="AD24" s="98">
        <f t="shared" si="11"/>
        <v>0</v>
      </c>
      <c r="AE24" s="141">
        <f t="shared" si="14"/>
        <v>8227.723</v>
      </c>
    </row>
    <row r="25" spans="2:31" x14ac:dyDescent="0.25">
      <c r="B25" s="148" t="s">
        <v>91</v>
      </c>
      <c r="C25" s="98">
        <f>+'[100]CONSOLIDADO (2)'!B25</f>
        <v>2676.78</v>
      </c>
      <c r="D25" s="98">
        <f>+'[100]CONSOLIDADO (2)'!C25</f>
        <v>3250.6880000000001</v>
      </c>
      <c r="E25" s="98">
        <f>+'[100]CONSOLIDADO (2)'!D25</f>
        <v>2714.7940000000008</v>
      </c>
      <c r="F25" s="98">
        <f>+'[100]CONSOLIDADO (2)'!E25</f>
        <v>3598.1910000000007</v>
      </c>
      <c r="G25" s="98">
        <f>+'[100]CONSOLIDADO (2)'!F25</f>
        <v>0</v>
      </c>
      <c r="H25" s="98">
        <f>+'[100]CONSOLIDADO (2)'!G25</f>
        <v>0</v>
      </c>
      <c r="I25" s="98">
        <f>+'[100]CONSOLIDADO (2)'!H25</f>
        <v>0</v>
      </c>
      <c r="J25" s="98">
        <f>+'[100]CONSOLIDADO (2)'!I25</f>
        <v>0</v>
      </c>
      <c r="K25" s="98">
        <f>+'[100]CONSOLIDADO (2)'!J25</f>
        <v>0</v>
      </c>
      <c r="L25" s="98">
        <f>+'[100]CONSOLIDADO (2)'!K25</f>
        <v>0</v>
      </c>
      <c r="M25" s="98">
        <f>+'[100]CONSOLIDADO (2)'!L25</f>
        <v>0</v>
      </c>
      <c r="N25" s="98">
        <f>+'[100]CONSOLIDADO (2)'!M25</f>
        <v>0</v>
      </c>
      <c r="O25" s="141">
        <f t="shared" si="12"/>
        <v>12240.453000000003</v>
      </c>
      <c r="R25" s="148" t="str">
        <f t="shared" si="13"/>
        <v>Minería</v>
      </c>
      <c r="S25" s="98">
        <f t="shared" si="13"/>
        <v>2676.78</v>
      </c>
      <c r="T25" s="98">
        <f t="shared" si="11"/>
        <v>3250.6880000000001</v>
      </c>
      <c r="U25" s="98">
        <f t="shared" si="11"/>
        <v>2714.7940000000008</v>
      </c>
      <c r="V25" s="98">
        <f t="shared" si="11"/>
        <v>3598.1910000000007</v>
      </c>
      <c r="W25" s="98">
        <f t="shared" si="11"/>
        <v>0</v>
      </c>
      <c r="X25" s="98">
        <f t="shared" si="11"/>
        <v>0</v>
      </c>
      <c r="Y25" s="98">
        <f t="shared" si="11"/>
        <v>0</v>
      </c>
      <c r="Z25" s="98">
        <f t="shared" si="11"/>
        <v>0</v>
      </c>
      <c r="AA25" s="98">
        <f t="shared" si="11"/>
        <v>0</v>
      </c>
      <c r="AB25" s="98">
        <f t="shared" si="11"/>
        <v>0</v>
      </c>
      <c r="AC25" s="98">
        <f t="shared" si="11"/>
        <v>0</v>
      </c>
      <c r="AD25" s="98">
        <f t="shared" si="11"/>
        <v>0</v>
      </c>
      <c r="AE25" s="141">
        <f t="shared" si="14"/>
        <v>12240.453000000003</v>
      </c>
    </row>
    <row r="26" spans="2:31" x14ac:dyDescent="0.25">
      <c r="B26" s="148" t="s">
        <v>21</v>
      </c>
      <c r="C26" s="98">
        <f>+'[100]CONSOLIDADO (2)'!B26</f>
        <v>367.93199999999996</v>
      </c>
      <c r="D26" s="98">
        <f>+'[100]CONSOLIDADO (2)'!C26</f>
        <v>359.48400000000004</v>
      </c>
      <c r="E26" s="98">
        <f>+'[100]CONSOLIDADO (2)'!D26</f>
        <v>363.834</v>
      </c>
      <c r="F26" s="98">
        <f>+'[100]CONSOLIDADO (2)'!E26</f>
        <v>372.49099999999981</v>
      </c>
      <c r="G26" s="98">
        <f>+'[100]CONSOLIDADO (2)'!F26</f>
        <v>0</v>
      </c>
      <c r="H26" s="98">
        <f>+'[100]CONSOLIDADO (2)'!G26</f>
        <v>0</v>
      </c>
      <c r="I26" s="98">
        <f>+'[100]CONSOLIDADO (2)'!H26</f>
        <v>0</v>
      </c>
      <c r="J26" s="98">
        <f>+'[100]CONSOLIDADO (2)'!I26</f>
        <v>0</v>
      </c>
      <c r="K26" s="98">
        <f>+'[100]CONSOLIDADO (2)'!J26</f>
        <v>0</v>
      </c>
      <c r="L26" s="98">
        <f>+'[100]CONSOLIDADO (2)'!K26</f>
        <v>0</v>
      </c>
      <c r="M26" s="98">
        <f>+'[100]CONSOLIDADO (2)'!L26</f>
        <v>0</v>
      </c>
      <c r="N26" s="98">
        <f>+'[100]CONSOLIDADO (2)'!M26</f>
        <v>0</v>
      </c>
      <c r="O26" s="141">
        <f t="shared" si="12"/>
        <v>1463.7409999999998</v>
      </c>
      <c r="R26" s="148" t="str">
        <f t="shared" si="13"/>
        <v>Alumbrado Público</v>
      </c>
      <c r="S26" s="98">
        <f t="shared" si="13"/>
        <v>367.93199999999996</v>
      </c>
      <c r="T26" s="98">
        <f t="shared" si="11"/>
        <v>359.48400000000004</v>
      </c>
      <c r="U26" s="98">
        <f t="shared" si="11"/>
        <v>363.834</v>
      </c>
      <c r="V26" s="98">
        <f t="shared" si="11"/>
        <v>372.49099999999981</v>
      </c>
      <c r="W26" s="98">
        <f t="shared" si="11"/>
        <v>0</v>
      </c>
      <c r="X26" s="98">
        <f t="shared" si="11"/>
        <v>0</v>
      </c>
      <c r="Y26" s="98">
        <f t="shared" si="11"/>
        <v>0</v>
      </c>
      <c r="Z26" s="98">
        <f t="shared" si="11"/>
        <v>0</v>
      </c>
      <c r="AA26" s="98">
        <f t="shared" si="11"/>
        <v>0</v>
      </c>
      <c r="AB26" s="98">
        <f t="shared" si="11"/>
        <v>0</v>
      </c>
      <c r="AC26" s="98">
        <f t="shared" si="11"/>
        <v>0</v>
      </c>
      <c r="AD26" s="98">
        <f t="shared" si="11"/>
        <v>0</v>
      </c>
      <c r="AE26" s="141">
        <f t="shared" si="14"/>
        <v>1463.7409999999998</v>
      </c>
    </row>
    <row r="27" spans="2:31" x14ac:dyDescent="0.25">
      <c r="B27" s="148" t="s">
        <v>22</v>
      </c>
      <c r="C27" s="98">
        <f>+'[100]CONSOLIDADO (2)'!B27</f>
        <v>38.44400000000001</v>
      </c>
      <c r="D27" s="98">
        <f>+'[100]CONSOLIDADO (2)'!C27</f>
        <v>28.748000000000001</v>
      </c>
      <c r="E27" s="98">
        <f>+'[100]CONSOLIDADO (2)'!D27</f>
        <v>31.429999999999996</v>
      </c>
      <c r="F27" s="98">
        <f>+'[100]CONSOLIDADO (2)'!E27</f>
        <v>28.357999999999993</v>
      </c>
      <c r="G27" s="98">
        <f>+'[100]CONSOLIDADO (2)'!F27</f>
        <v>0</v>
      </c>
      <c r="H27" s="98">
        <f>+'[100]CONSOLIDADO (2)'!G27</f>
        <v>0</v>
      </c>
      <c r="I27" s="98">
        <f>+'[100]CONSOLIDADO (2)'!H27</f>
        <v>0</v>
      </c>
      <c r="J27" s="98">
        <f>+'[100]CONSOLIDADO (2)'!I27</f>
        <v>0</v>
      </c>
      <c r="K27" s="98">
        <f>+'[100]CONSOLIDADO (2)'!J27</f>
        <v>0</v>
      </c>
      <c r="L27" s="98">
        <f>+'[100]CONSOLIDADO (2)'!K27</f>
        <v>0</v>
      </c>
      <c r="M27" s="98">
        <f>+'[100]CONSOLIDADO (2)'!L27</f>
        <v>0</v>
      </c>
      <c r="N27" s="98">
        <f>+'[100]CONSOLIDADO (2)'!M27</f>
        <v>0</v>
      </c>
      <c r="O27" s="141">
        <f t="shared" si="12"/>
        <v>126.97999999999999</v>
      </c>
      <c r="R27" s="148" t="str">
        <f t="shared" si="13"/>
        <v>Otros</v>
      </c>
      <c r="S27" s="98">
        <f t="shared" si="13"/>
        <v>38.44400000000001</v>
      </c>
      <c r="T27" s="98">
        <f t="shared" si="11"/>
        <v>28.748000000000001</v>
      </c>
      <c r="U27" s="98">
        <f t="shared" si="11"/>
        <v>31.429999999999996</v>
      </c>
      <c r="V27" s="98">
        <f t="shared" si="11"/>
        <v>28.357999999999993</v>
      </c>
      <c r="W27" s="98">
        <f t="shared" si="11"/>
        <v>0</v>
      </c>
      <c r="X27" s="98">
        <f t="shared" si="11"/>
        <v>0</v>
      </c>
      <c r="Y27" s="98">
        <f t="shared" si="11"/>
        <v>0</v>
      </c>
      <c r="Z27" s="98">
        <f t="shared" si="11"/>
        <v>0</v>
      </c>
      <c r="AA27" s="98">
        <f t="shared" si="11"/>
        <v>0</v>
      </c>
      <c r="AB27" s="98">
        <f t="shared" si="11"/>
        <v>0</v>
      </c>
      <c r="AC27" s="98">
        <f t="shared" si="11"/>
        <v>0</v>
      </c>
      <c r="AD27" s="98">
        <f t="shared" si="11"/>
        <v>0</v>
      </c>
      <c r="AE27" s="141">
        <f t="shared" si="14"/>
        <v>126.97999999999999</v>
      </c>
    </row>
    <row r="28" spans="2:31" x14ac:dyDescent="0.25">
      <c r="B28" s="143" t="s">
        <v>14</v>
      </c>
      <c r="C28" s="142">
        <f t="shared" ref="C28:N28" si="15">SUM(C22:C27)</f>
        <v>8180.8910000000033</v>
      </c>
      <c r="D28" s="142">
        <f t="shared" si="15"/>
        <v>8442.1660000000029</v>
      </c>
      <c r="E28" s="142">
        <f t="shared" si="15"/>
        <v>7892.0000000000064</v>
      </c>
      <c r="F28" s="142">
        <f t="shared" si="15"/>
        <v>9159.7590000000018</v>
      </c>
      <c r="G28" s="142">
        <f t="shared" si="15"/>
        <v>0</v>
      </c>
      <c r="H28" s="142">
        <f t="shared" si="15"/>
        <v>0</v>
      </c>
      <c r="I28" s="142">
        <f t="shared" si="15"/>
        <v>0</v>
      </c>
      <c r="J28" s="142">
        <f t="shared" si="15"/>
        <v>0</v>
      </c>
      <c r="K28" s="142">
        <f t="shared" si="15"/>
        <v>0</v>
      </c>
      <c r="L28" s="142">
        <f t="shared" si="15"/>
        <v>0</v>
      </c>
      <c r="M28" s="142">
        <f t="shared" si="15"/>
        <v>0</v>
      </c>
      <c r="N28" s="142">
        <f t="shared" si="15"/>
        <v>0</v>
      </c>
      <c r="O28" s="143">
        <f>SUM(C28:N28)</f>
        <v>33674.816000000021</v>
      </c>
      <c r="R28" s="143" t="s">
        <v>14</v>
      </c>
      <c r="S28" s="142">
        <f t="shared" ref="S28:AE28" si="16">SUM(S22:S27)</f>
        <v>8180.8910000000033</v>
      </c>
      <c r="T28" s="142">
        <f t="shared" si="16"/>
        <v>8442.1660000000029</v>
      </c>
      <c r="U28" s="142">
        <f t="shared" si="16"/>
        <v>7892.0000000000064</v>
      </c>
      <c r="V28" s="142">
        <f t="shared" si="16"/>
        <v>9159.7590000000018</v>
      </c>
      <c r="W28" s="142">
        <f t="shared" si="16"/>
        <v>0</v>
      </c>
      <c r="X28" s="142">
        <f t="shared" si="16"/>
        <v>0</v>
      </c>
      <c r="Y28" s="142">
        <f t="shared" si="16"/>
        <v>0</v>
      </c>
      <c r="Z28" s="142">
        <f t="shared" si="16"/>
        <v>0</v>
      </c>
      <c r="AA28" s="142">
        <f t="shared" si="16"/>
        <v>0</v>
      </c>
      <c r="AB28" s="142">
        <f t="shared" si="16"/>
        <v>0</v>
      </c>
      <c r="AC28" s="142">
        <f t="shared" si="16"/>
        <v>0</v>
      </c>
      <c r="AD28" s="142">
        <f t="shared" si="16"/>
        <v>0</v>
      </c>
      <c r="AE28" s="143">
        <f t="shared" si="16"/>
        <v>33674.816000000021</v>
      </c>
    </row>
    <row r="31" spans="2:31" x14ac:dyDescent="0.25">
      <c r="B31" s="145" t="s">
        <v>25</v>
      </c>
      <c r="R31" s="145"/>
    </row>
    <row r="32" spans="2:31" x14ac:dyDescent="0.25">
      <c r="B32" s="145"/>
      <c r="R32" s="145"/>
    </row>
    <row r="33" spans="2:31" x14ac:dyDescent="0.25">
      <c r="B33" s="143" t="s">
        <v>81</v>
      </c>
      <c r="C33" s="146" t="str">
        <f>+C20</f>
        <v>ENERO</v>
      </c>
      <c r="D33" s="146" t="str">
        <f t="shared" ref="D33:K33" si="17">+D20</f>
        <v>FEBRERO</v>
      </c>
      <c r="E33" s="146" t="str">
        <f t="shared" si="17"/>
        <v>MARZO</v>
      </c>
      <c r="F33" s="146" t="str">
        <f t="shared" si="17"/>
        <v>ABRIL</v>
      </c>
      <c r="G33" s="146" t="str">
        <f t="shared" si="17"/>
        <v>MAYO</v>
      </c>
      <c r="H33" s="146" t="str">
        <f t="shared" si="17"/>
        <v>JUNIO</v>
      </c>
      <c r="I33" s="146" t="str">
        <f t="shared" si="17"/>
        <v>JULIO</v>
      </c>
      <c r="J33" s="146" t="str">
        <f t="shared" si="17"/>
        <v>AGOSTO</v>
      </c>
      <c r="K33" s="146" t="str">
        <f t="shared" si="17"/>
        <v>SEPTIEMBRE</v>
      </c>
      <c r="L33" s="146" t="str">
        <f t="shared" ref="L33:N33" si="18">+L20</f>
        <v>OCTUBRE</v>
      </c>
      <c r="M33" s="146" t="str">
        <f t="shared" si="18"/>
        <v>NOVIEMBRE</v>
      </c>
      <c r="N33" s="146" t="str">
        <f t="shared" si="18"/>
        <v>DICIEMBRE</v>
      </c>
      <c r="O33" s="147" t="s">
        <v>14</v>
      </c>
      <c r="R33" s="143" t="s">
        <v>81</v>
      </c>
      <c r="S33" s="146" t="str">
        <f>+S20</f>
        <v>ENERO</v>
      </c>
      <c r="T33" s="146" t="str">
        <f t="shared" ref="T33:AD33" si="19">+T20</f>
        <v>FEBRERO</v>
      </c>
      <c r="U33" s="146" t="str">
        <f t="shared" si="19"/>
        <v>MARZO</v>
      </c>
      <c r="V33" s="146" t="str">
        <f t="shared" si="19"/>
        <v>ABRIL</v>
      </c>
      <c r="W33" s="146" t="str">
        <f t="shared" si="19"/>
        <v>MAYO</v>
      </c>
      <c r="X33" s="146" t="str">
        <f t="shared" si="19"/>
        <v>JUNIO</v>
      </c>
      <c r="Y33" s="146" t="str">
        <f t="shared" si="19"/>
        <v>JULIO</v>
      </c>
      <c r="Z33" s="146" t="str">
        <f t="shared" si="19"/>
        <v>AGOSTO</v>
      </c>
      <c r="AA33" s="146" t="str">
        <f t="shared" si="19"/>
        <v>SEPTIEMBRE</v>
      </c>
      <c r="AB33" s="146" t="str">
        <f t="shared" si="19"/>
        <v>OCTUBRE</v>
      </c>
      <c r="AC33" s="146" t="str">
        <f t="shared" si="19"/>
        <v>NOVIEMBRE</v>
      </c>
      <c r="AD33" s="146" t="str">
        <f t="shared" si="19"/>
        <v>DICIEMBRE</v>
      </c>
      <c r="AE33" s="147" t="s">
        <v>14</v>
      </c>
    </row>
    <row r="34" spans="2:31" x14ac:dyDescent="0.25">
      <c r="B34" s="14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148"/>
      <c r="R34" s="14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148"/>
    </row>
    <row r="35" spans="2:31" x14ac:dyDescent="0.25">
      <c r="B35" s="148" t="s">
        <v>17</v>
      </c>
      <c r="C35" s="98">
        <f>+'[100]CONSOLIDADO (2)'!B35</f>
        <v>2308.9796091953776</v>
      </c>
      <c r="D35" s="98">
        <f>+'[100]CONSOLIDADO (2)'!C35</f>
        <v>2268.5758044827398</v>
      </c>
      <c r="E35" s="98">
        <f>+'[100]CONSOLIDADO (2)'!D35</f>
        <v>2270.7254252873804</v>
      </c>
      <c r="F35" s="98">
        <f>+'[100]CONSOLIDADO (2)'!E35</f>
        <v>2363.0703714941496</v>
      </c>
      <c r="G35" s="98">
        <f>+'[100]CONSOLIDADO (2)'!F35</f>
        <v>0</v>
      </c>
      <c r="H35" s="98">
        <f>+'[100]CONSOLIDADO (2)'!G35</f>
        <v>0</v>
      </c>
      <c r="I35" s="98">
        <f>+'[100]CONSOLIDADO (2)'!H35</f>
        <v>0</v>
      </c>
      <c r="J35" s="98">
        <f>+'[100]CONSOLIDADO (2)'!I35</f>
        <v>0</v>
      </c>
      <c r="K35" s="98">
        <f>+'[100]CONSOLIDADO (2)'!J35</f>
        <v>0</v>
      </c>
      <c r="L35" s="98">
        <f>+'[100]CONSOLIDADO (2)'!K35</f>
        <v>0</v>
      </c>
      <c r="M35" s="98">
        <f>+'[100]CONSOLIDADO (2)'!L35</f>
        <v>0</v>
      </c>
      <c r="N35" s="98">
        <f>+'[100]CONSOLIDADO (2)'!M35</f>
        <v>0</v>
      </c>
      <c r="O35" s="141">
        <f>SUM(C35:N35)</f>
        <v>9211.3512104596484</v>
      </c>
      <c r="R35" s="148" t="str">
        <f>+B35</f>
        <v>Residencial</v>
      </c>
      <c r="S35" s="98">
        <f>+C35*0.87</f>
        <v>2008.8122599999786</v>
      </c>
      <c r="T35" s="98">
        <f t="shared" ref="T35:AD40" si="20">+D35*0.87</f>
        <v>1973.6609498999837</v>
      </c>
      <c r="U35" s="98">
        <f t="shared" si="20"/>
        <v>1975.531120000021</v>
      </c>
      <c r="V35" s="98">
        <f t="shared" si="20"/>
        <v>2055.8712231999102</v>
      </c>
      <c r="W35" s="98">
        <f t="shared" si="20"/>
        <v>0</v>
      </c>
      <c r="X35" s="98">
        <f t="shared" si="20"/>
        <v>0</v>
      </c>
      <c r="Y35" s="98">
        <f t="shared" si="20"/>
        <v>0</v>
      </c>
      <c r="Z35" s="98">
        <f t="shared" si="20"/>
        <v>0</v>
      </c>
      <c r="AA35" s="98">
        <f t="shared" si="20"/>
        <v>0</v>
      </c>
      <c r="AB35" s="98">
        <f t="shared" si="20"/>
        <v>0</v>
      </c>
      <c r="AC35" s="98">
        <f t="shared" si="20"/>
        <v>0</v>
      </c>
      <c r="AD35" s="98">
        <f t="shared" si="20"/>
        <v>0</v>
      </c>
      <c r="AE35" s="141">
        <f>SUM(S35:AD35)</f>
        <v>8013.8755530998933</v>
      </c>
    </row>
    <row r="36" spans="2:31" x14ac:dyDescent="0.25">
      <c r="B36" s="148" t="s">
        <v>18</v>
      </c>
      <c r="C36" s="98">
        <f>+'[100]CONSOLIDADO (2)'!B36</f>
        <v>1405.472137931034</v>
      </c>
      <c r="D36" s="98">
        <f>+'[100]CONSOLIDADO (2)'!C36</f>
        <v>1392.9248620689657</v>
      </c>
      <c r="E36" s="98">
        <f>+'[100]CONSOLIDADO (2)'!D36</f>
        <v>1384.2320919540227</v>
      </c>
      <c r="F36" s="98">
        <f>+'[100]CONSOLIDADO (2)'!E36</f>
        <v>1437.7841204597701</v>
      </c>
      <c r="G36" s="98">
        <f>+'[100]CONSOLIDADO (2)'!F36</f>
        <v>0</v>
      </c>
      <c r="H36" s="98">
        <f>+'[100]CONSOLIDADO (2)'!G36</f>
        <v>0</v>
      </c>
      <c r="I36" s="98">
        <f>+'[100]CONSOLIDADO (2)'!H36</f>
        <v>0</v>
      </c>
      <c r="J36" s="98">
        <f>+'[100]CONSOLIDADO (2)'!I36</f>
        <v>0</v>
      </c>
      <c r="K36" s="98">
        <f>+'[100]CONSOLIDADO (2)'!J36</f>
        <v>0</v>
      </c>
      <c r="L36" s="98">
        <f>+'[100]CONSOLIDADO (2)'!K36</f>
        <v>0</v>
      </c>
      <c r="M36" s="98">
        <f>+'[100]CONSOLIDADO (2)'!L36</f>
        <v>0</v>
      </c>
      <c r="N36" s="98">
        <f>+'[100]CONSOLIDADO (2)'!M36</f>
        <v>0</v>
      </c>
      <c r="O36" s="141">
        <f t="shared" ref="O36:O40" si="21">SUM(C36:N36)</f>
        <v>5620.4132124137923</v>
      </c>
      <c r="R36" s="148" t="str">
        <f t="shared" ref="R36:R40" si="22">+B36</f>
        <v>General</v>
      </c>
      <c r="S36" s="98">
        <f t="shared" ref="S36:S40" si="23">+C36*0.87</f>
        <v>1222.7607599999997</v>
      </c>
      <c r="T36" s="98">
        <f t="shared" si="20"/>
        <v>1211.8446300000001</v>
      </c>
      <c r="U36" s="98">
        <f t="shared" si="20"/>
        <v>1204.2819199999997</v>
      </c>
      <c r="V36" s="98">
        <f t="shared" si="20"/>
        <v>1250.8721848</v>
      </c>
      <c r="W36" s="98">
        <f t="shared" si="20"/>
        <v>0</v>
      </c>
      <c r="X36" s="98">
        <f t="shared" si="20"/>
        <v>0</v>
      </c>
      <c r="Y36" s="98">
        <f t="shared" si="20"/>
        <v>0</v>
      </c>
      <c r="Z36" s="98">
        <f t="shared" si="20"/>
        <v>0</v>
      </c>
      <c r="AA36" s="98">
        <f t="shared" si="20"/>
        <v>0</v>
      </c>
      <c r="AB36" s="98">
        <f t="shared" si="20"/>
        <v>0</v>
      </c>
      <c r="AC36" s="98">
        <f t="shared" si="20"/>
        <v>0</v>
      </c>
      <c r="AD36" s="98">
        <f t="shared" si="20"/>
        <v>0</v>
      </c>
      <c r="AE36" s="141">
        <f t="shared" ref="AE36:AE40" si="24">SUM(S36:AD36)</f>
        <v>4889.7594947999987</v>
      </c>
    </row>
    <row r="37" spans="2:31" x14ac:dyDescent="0.25">
      <c r="B37" s="148" t="s">
        <v>19</v>
      </c>
      <c r="C37" s="98">
        <f>+'[100]CONSOLIDADO (2)'!B37</f>
        <v>1607.1527241379313</v>
      </c>
      <c r="D37" s="98">
        <f>+'[100]CONSOLIDADO (2)'!C37</f>
        <v>1353.584011494253</v>
      </c>
      <c r="E37" s="98">
        <f>+'[100]CONSOLIDADO (2)'!D37</f>
        <v>1430.6635172413792</v>
      </c>
      <c r="F37" s="98">
        <f>+'[100]CONSOLIDADO (2)'!E37</f>
        <v>1445.0247931034482</v>
      </c>
      <c r="G37" s="98">
        <f>+'[100]CONSOLIDADO (2)'!F37</f>
        <v>0</v>
      </c>
      <c r="H37" s="98">
        <f>+'[100]CONSOLIDADO (2)'!G37</f>
        <v>0</v>
      </c>
      <c r="I37" s="98">
        <f>+'[100]CONSOLIDADO (2)'!H37</f>
        <v>0</v>
      </c>
      <c r="J37" s="98">
        <f>+'[100]CONSOLIDADO (2)'!I37</f>
        <v>0</v>
      </c>
      <c r="K37" s="98">
        <f>+'[100]CONSOLIDADO (2)'!J37</f>
        <v>0</v>
      </c>
      <c r="L37" s="98">
        <f>+'[100]CONSOLIDADO (2)'!K37</f>
        <v>0</v>
      </c>
      <c r="M37" s="98">
        <f>+'[100]CONSOLIDADO (2)'!L37</f>
        <v>0</v>
      </c>
      <c r="N37" s="98">
        <f>+'[100]CONSOLIDADO (2)'!M37</f>
        <v>0</v>
      </c>
      <c r="O37" s="141">
        <f t="shared" si="21"/>
        <v>5836.4250459770119</v>
      </c>
      <c r="R37" s="148" t="str">
        <f t="shared" si="22"/>
        <v>Industrial</v>
      </c>
      <c r="S37" s="98">
        <f t="shared" si="23"/>
        <v>1398.2228700000003</v>
      </c>
      <c r="T37" s="98">
        <f t="shared" si="20"/>
        <v>1177.6180900000002</v>
      </c>
      <c r="U37" s="98">
        <f t="shared" si="20"/>
        <v>1244.6772599999999</v>
      </c>
      <c r="V37" s="98">
        <f t="shared" si="20"/>
        <v>1257.17157</v>
      </c>
      <c r="W37" s="98">
        <f t="shared" si="20"/>
        <v>0</v>
      </c>
      <c r="X37" s="98">
        <f t="shared" si="20"/>
        <v>0</v>
      </c>
      <c r="Y37" s="98">
        <f t="shared" si="20"/>
        <v>0</v>
      </c>
      <c r="Z37" s="98">
        <f t="shared" si="20"/>
        <v>0</v>
      </c>
      <c r="AA37" s="98">
        <f t="shared" si="20"/>
        <v>0</v>
      </c>
      <c r="AB37" s="98">
        <f t="shared" si="20"/>
        <v>0</v>
      </c>
      <c r="AC37" s="98">
        <f t="shared" si="20"/>
        <v>0</v>
      </c>
      <c r="AD37" s="98">
        <f t="shared" si="20"/>
        <v>0</v>
      </c>
      <c r="AE37" s="141">
        <f t="shared" si="24"/>
        <v>5077.6897900000004</v>
      </c>
    </row>
    <row r="38" spans="2:31" x14ac:dyDescent="0.25">
      <c r="B38" s="148" t="s">
        <v>91</v>
      </c>
      <c r="C38" s="98">
        <f>+'[100]CONSOLIDADO (2)'!B38</f>
        <v>2051.1588390804595</v>
      </c>
      <c r="D38" s="98">
        <f>+'[100]CONSOLIDADO (2)'!C38</f>
        <v>2478.3623793103452</v>
      </c>
      <c r="E38" s="98">
        <f>+'[100]CONSOLIDADO (2)'!D38</f>
        <v>2231.0049310344825</v>
      </c>
      <c r="F38" s="98">
        <f>+'[100]CONSOLIDADO (2)'!E38</f>
        <v>2738.9819770114941</v>
      </c>
      <c r="G38" s="98">
        <f>+'[100]CONSOLIDADO (2)'!F38</f>
        <v>0</v>
      </c>
      <c r="H38" s="98">
        <f>+'[100]CONSOLIDADO (2)'!G38</f>
        <v>0</v>
      </c>
      <c r="I38" s="98">
        <f>+'[100]CONSOLIDADO (2)'!H38</f>
        <v>0</v>
      </c>
      <c r="J38" s="98">
        <f>+'[100]CONSOLIDADO (2)'!I38</f>
        <v>0</v>
      </c>
      <c r="K38" s="98">
        <f>+'[100]CONSOLIDADO (2)'!J38</f>
        <v>0</v>
      </c>
      <c r="L38" s="98">
        <f>+'[100]CONSOLIDADO (2)'!K38</f>
        <v>0</v>
      </c>
      <c r="M38" s="98">
        <f>+'[100]CONSOLIDADO (2)'!L38</f>
        <v>0</v>
      </c>
      <c r="N38" s="98">
        <f>+'[100]CONSOLIDADO (2)'!M38</f>
        <v>0</v>
      </c>
      <c r="O38" s="141">
        <f t="shared" si="21"/>
        <v>9499.50812643678</v>
      </c>
      <c r="R38" s="148" t="str">
        <f t="shared" si="22"/>
        <v>Minería</v>
      </c>
      <c r="S38" s="98">
        <f t="shared" si="23"/>
        <v>1784.5081899999998</v>
      </c>
      <c r="T38" s="98">
        <f t="shared" si="20"/>
        <v>2156.1752700000002</v>
      </c>
      <c r="U38" s="98">
        <f t="shared" si="20"/>
        <v>1940.9742899999999</v>
      </c>
      <c r="V38" s="98">
        <f t="shared" si="20"/>
        <v>2382.9143199999999</v>
      </c>
      <c r="W38" s="98">
        <f t="shared" si="20"/>
        <v>0</v>
      </c>
      <c r="X38" s="98">
        <f t="shared" si="20"/>
        <v>0</v>
      </c>
      <c r="Y38" s="98">
        <f t="shared" si="20"/>
        <v>0</v>
      </c>
      <c r="Z38" s="98">
        <f t="shared" si="20"/>
        <v>0</v>
      </c>
      <c r="AA38" s="98">
        <f t="shared" si="20"/>
        <v>0</v>
      </c>
      <c r="AB38" s="98">
        <f t="shared" si="20"/>
        <v>0</v>
      </c>
      <c r="AC38" s="98">
        <f t="shared" si="20"/>
        <v>0</v>
      </c>
      <c r="AD38" s="98">
        <f t="shared" si="20"/>
        <v>0</v>
      </c>
      <c r="AE38" s="141">
        <f t="shared" si="24"/>
        <v>8264.5720700000002</v>
      </c>
    </row>
    <row r="39" spans="2:31" x14ac:dyDescent="0.25">
      <c r="B39" s="148" t="s">
        <v>21</v>
      </c>
      <c r="C39" s="98">
        <f>+'[100]CONSOLIDADO (2)'!B39</f>
        <v>441.15050574712649</v>
      </c>
      <c r="D39" s="98">
        <f>+'[100]CONSOLIDADO (2)'!C39</f>
        <v>433.17832183908041</v>
      </c>
      <c r="E39" s="98">
        <f>+'[100]CONSOLIDADO (2)'!D39</f>
        <v>442.05842528735644</v>
      </c>
      <c r="F39" s="98">
        <f>+'[100]CONSOLIDADO (2)'!E39</f>
        <v>455.18399999999997</v>
      </c>
      <c r="G39" s="98">
        <f>+'[100]CONSOLIDADO (2)'!F39</f>
        <v>0</v>
      </c>
      <c r="H39" s="98">
        <f>+'[100]CONSOLIDADO (2)'!G39</f>
        <v>0</v>
      </c>
      <c r="I39" s="98">
        <f>+'[100]CONSOLIDADO (2)'!H39</f>
        <v>0</v>
      </c>
      <c r="J39" s="98">
        <f>+'[100]CONSOLIDADO (2)'!I39</f>
        <v>0</v>
      </c>
      <c r="K39" s="98">
        <f>+'[100]CONSOLIDADO (2)'!J39</f>
        <v>0</v>
      </c>
      <c r="L39" s="98">
        <f>+'[100]CONSOLIDADO (2)'!K39</f>
        <v>0</v>
      </c>
      <c r="M39" s="98">
        <f>+'[100]CONSOLIDADO (2)'!L39</f>
        <v>0</v>
      </c>
      <c r="N39" s="98">
        <f>+'[100]CONSOLIDADO (2)'!M39</f>
        <v>0</v>
      </c>
      <c r="O39" s="141">
        <f t="shared" si="21"/>
        <v>1771.5712528735633</v>
      </c>
      <c r="R39" s="148" t="str">
        <f t="shared" si="22"/>
        <v>Alumbrado Público</v>
      </c>
      <c r="S39" s="98">
        <f t="shared" si="23"/>
        <v>383.80094000000003</v>
      </c>
      <c r="T39" s="98">
        <f t="shared" si="20"/>
        <v>376.86513999999994</v>
      </c>
      <c r="U39" s="98">
        <f t="shared" si="20"/>
        <v>384.5908300000001</v>
      </c>
      <c r="V39" s="98">
        <f t="shared" si="20"/>
        <v>396.01007999999996</v>
      </c>
      <c r="W39" s="98">
        <f t="shared" si="20"/>
        <v>0</v>
      </c>
      <c r="X39" s="98">
        <f t="shared" si="20"/>
        <v>0</v>
      </c>
      <c r="Y39" s="98">
        <f t="shared" si="20"/>
        <v>0</v>
      </c>
      <c r="Z39" s="98">
        <f t="shared" si="20"/>
        <v>0</v>
      </c>
      <c r="AA39" s="98">
        <f t="shared" si="20"/>
        <v>0</v>
      </c>
      <c r="AB39" s="98">
        <f t="shared" si="20"/>
        <v>0</v>
      </c>
      <c r="AC39" s="98">
        <f t="shared" si="20"/>
        <v>0</v>
      </c>
      <c r="AD39" s="98">
        <f t="shared" si="20"/>
        <v>0</v>
      </c>
      <c r="AE39" s="141">
        <f t="shared" si="24"/>
        <v>1541.2669900000001</v>
      </c>
    </row>
    <row r="40" spans="2:31" x14ac:dyDescent="0.25">
      <c r="B40" s="148" t="s">
        <v>22</v>
      </c>
      <c r="C40" s="98">
        <f>+'[100]CONSOLIDADO (2)'!B40</f>
        <v>34.229517241379313</v>
      </c>
      <c r="D40" s="98">
        <f>+'[100]CONSOLIDADO (2)'!C40</f>
        <v>25.685103448275868</v>
      </c>
      <c r="E40" s="98">
        <f>+'[100]CONSOLIDADO (2)'!D40</f>
        <v>28.353942528735633</v>
      </c>
      <c r="F40" s="98">
        <f>+'[100]CONSOLIDADO (2)'!E40</f>
        <v>25.553574712643691</v>
      </c>
      <c r="G40" s="98">
        <f>+'[100]CONSOLIDADO (2)'!F40</f>
        <v>0</v>
      </c>
      <c r="H40" s="98">
        <f>+'[100]CONSOLIDADO (2)'!G40</f>
        <v>0</v>
      </c>
      <c r="I40" s="98">
        <f>+'[100]CONSOLIDADO (2)'!H40</f>
        <v>0</v>
      </c>
      <c r="J40" s="98">
        <f>+'[100]CONSOLIDADO (2)'!I40</f>
        <v>0</v>
      </c>
      <c r="K40" s="98">
        <f>+'[100]CONSOLIDADO (2)'!J40</f>
        <v>0</v>
      </c>
      <c r="L40" s="98">
        <f>+'[100]CONSOLIDADO (2)'!K40</f>
        <v>0</v>
      </c>
      <c r="M40" s="98">
        <f>+'[100]CONSOLIDADO (2)'!L40</f>
        <v>0</v>
      </c>
      <c r="N40" s="98">
        <f>+'[100]CONSOLIDADO (2)'!M40</f>
        <v>0</v>
      </c>
      <c r="O40" s="141">
        <f t="shared" si="21"/>
        <v>113.8221379310345</v>
      </c>
      <c r="R40" s="148" t="str">
        <f t="shared" si="22"/>
        <v>Otros</v>
      </c>
      <c r="S40" s="98">
        <f t="shared" si="23"/>
        <v>29.779680000000003</v>
      </c>
      <c r="T40" s="98">
        <f t="shared" si="20"/>
        <v>22.346040000000006</v>
      </c>
      <c r="U40" s="98">
        <f t="shared" si="20"/>
        <v>24.667930000000002</v>
      </c>
      <c r="V40" s="98">
        <f t="shared" si="20"/>
        <v>22.231610000000011</v>
      </c>
      <c r="W40" s="98">
        <f t="shared" si="20"/>
        <v>0</v>
      </c>
      <c r="X40" s="98">
        <f t="shared" si="20"/>
        <v>0</v>
      </c>
      <c r="Y40" s="98">
        <f t="shared" si="20"/>
        <v>0</v>
      </c>
      <c r="Z40" s="98">
        <f t="shared" si="20"/>
        <v>0</v>
      </c>
      <c r="AA40" s="98">
        <f t="shared" si="20"/>
        <v>0</v>
      </c>
      <c r="AB40" s="98">
        <f t="shared" si="20"/>
        <v>0</v>
      </c>
      <c r="AC40" s="98">
        <f t="shared" si="20"/>
        <v>0</v>
      </c>
      <c r="AD40" s="98">
        <f t="shared" si="20"/>
        <v>0</v>
      </c>
      <c r="AE40" s="141">
        <f t="shared" si="24"/>
        <v>99.025260000000031</v>
      </c>
    </row>
    <row r="41" spans="2:31" x14ac:dyDescent="0.25">
      <c r="B41" s="143" t="s">
        <v>14</v>
      </c>
      <c r="C41" s="142">
        <f t="shared" ref="C41:N41" si="25">SUM(C35:C40)</f>
        <v>7848.1433333333089</v>
      </c>
      <c r="D41" s="142">
        <f t="shared" si="25"/>
        <v>7952.3104826436602</v>
      </c>
      <c r="E41" s="142">
        <f t="shared" si="25"/>
        <v>7787.0383333333575</v>
      </c>
      <c r="F41" s="142">
        <f t="shared" ref="F41:N41" si="26">SUM(F35:F40)</f>
        <v>8465.5988367815044</v>
      </c>
      <c r="G41" s="142">
        <f t="shared" si="26"/>
        <v>0</v>
      </c>
      <c r="H41" s="142">
        <f t="shared" si="26"/>
        <v>0</v>
      </c>
      <c r="I41" s="142">
        <f t="shared" si="26"/>
        <v>0</v>
      </c>
      <c r="J41" s="142">
        <f t="shared" si="26"/>
        <v>0</v>
      </c>
      <c r="K41" s="142">
        <f t="shared" si="26"/>
        <v>0</v>
      </c>
      <c r="L41" s="142">
        <f t="shared" si="26"/>
        <v>0</v>
      </c>
      <c r="M41" s="142">
        <f t="shared" si="26"/>
        <v>0</v>
      </c>
      <c r="N41" s="142">
        <f t="shared" si="26"/>
        <v>0</v>
      </c>
      <c r="O41" s="143">
        <f>SUM(C41:N41)</f>
        <v>32053.090986091829</v>
      </c>
      <c r="R41" s="143" t="s">
        <v>14</v>
      </c>
      <c r="S41" s="142">
        <f t="shared" ref="S41:AE41" si="27">SUM(S35:S40)</f>
        <v>6827.8846999999778</v>
      </c>
      <c r="T41" s="142">
        <f t="shared" si="27"/>
        <v>6918.5101198999837</v>
      </c>
      <c r="U41" s="142">
        <f t="shared" si="27"/>
        <v>6774.7233500000211</v>
      </c>
      <c r="V41" s="142">
        <f t="shared" si="27"/>
        <v>7365.0709879999094</v>
      </c>
      <c r="W41" s="142">
        <f t="shared" si="27"/>
        <v>0</v>
      </c>
      <c r="X41" s="142">
        <f t="shared" si="27"/>
        <v>0</v>
      </c>
      <c r="Y41" s="142">
        <f t="shared" si="27"/>
        <v>0</v>
      </c>
      <c r="Z41" s="142">
        <f t="shared" si="27"/>
        <v>0</v>
      </c>
      <c r="AA41" s="142">
        <f t="shared" si="27"/>
        <v>0</v>
      </c>
      <c r="AB41" s="142">
        <f t="shared" si="27"/>
        <v>0</v>
      </c>
      <c r="AC41" s="142">
        <f t="shared" si="27"/>
        <v>0</v>
      </c>
      <c r="AD41" s="142">
        <f t="shared" si="27"/>
        <v>0</v>
      </c>
      <c r="AE41" s="143">
        <f t="shared" si="27"/>
        <v>27886.189157899891</v>
      </c>
    </row>
    <row r="42" spans="2:31" x14ac:dyDescent="0.25"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>
        <f>+AE41/0.87</f>
        <v>32053.090986091829</v>
      </c>
    </row>
    <row r="44" spans="2:31" x14ac:dyDescent="0.25">
      <c r="B44" s="145" t="s">
        <v>27</v>
      </c>
      <c r="R44" s="145" t="s">
        <v>27</v>
      </c>
    </row>
    <row r="46" spans="2:31" x14ac:dyDescent="0.25">
      <c r="B46" s="143" t="s">
        <v>81</v>
      </c>
      <c r="C46" s="146" t="str">
        <f>+C33</f>
        <v>ENERO</v>
      </c>
      <c r="D46" s="146" t="str">
        <f t="shared" ref="D46:N46" si="28">+D33</f>
        <v>FEBRERO</v>
      </c>
      <c r="E46" s="146" t="str">
        <f t="shared" si="28"/>
        <v>MARZO</v>
      </c>
      <c r="F46" s="146" t="str">
        <f t="shared" si="28"/>
        <v>ABRIL</v>
      </c>
      <c r="G46" s="146" t="str">
        <f t="shared" si="28"/>
        <v>MAYO</v>
      </c>
      <c r="H46" s="146" t="str">
        <f t="shared" si="28"/>
        <v>JUNIO</v>
      </c>
      <c r="I46" s="146" t="str">
        <f t="shared" si="28"/>
        <v>JULIO</v>
      </c>
      <c r="J46" s="146" t="str">
        <f t="shared" si="28"/>
        <v>AGOSTO</v>
      </c>
      <c r="K46" s="146" t="str">
        <f t="shared" si="28"/>
        <v>SEPTIEMBRE</v>
      </c>
      <c r="L46" s="146" t="str">
        <f t="shared" si="28"/>
        <v>OCTUBRE</v>
      </c>
      <c r="M46" s="146" t="str">
        <f t="shared" si="28"/>
        <v>NOVIEMBRE</v>
      </c>
      <c r="N46" s="146" t="str">
        <f t="shared" si="28"/>
        <v>DICIEMBRE</v>
      </c>
      <c r="O46" s="147" t="s">
        <v>14</v>
      </c>
      <c r="R46" s="143" t="s">
        <v>81</v>
      </c>
      <c r="S46" s="146" t="str">
        <f>+S33</f>
        <v>ENERO</v>
      </c>
      <c r="T46" s="146" t="s">
        <v>46</v>
      </c>
      <c r="U46" s="146" t="s">
        <v>47</v>
      </c>
      <c r="V46" s="146" t="s">
        <v>48</v>
      </c>
      <c r="W46" s="146" t="s">
        <v>49</v>
      </c>
      <c r="X46" s="146" t="s">
        <v>50</v>
      </c>
      <c r="Y46" s="146" t="s">
        <v>51</v>
      </c>
      <c r="Z46" s="146" t="s">
        <v>52</v>
      </c>
      <c r="AA46" s="146" t="s">
        <v>53</v>
      </c>
      <c r="AB46" s="146" t="s">
        <v>54</v>
      </c>
      <c r="AC46" s="146" t="s">
        <v>55</v>
      </c>
      <c r="AD46" s="146" t="s">
        <v>56</v>
      </c>
      <c r="AE46" s="147" t="s">
        <v>14</v>
      </c>
    </row>
    <row r="47" spans="2:31" x14ac:dyDescent="0.25">
      <c r="B47" s="14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148"/>
      <c r="R47" s="14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148"/>
    </row>
    <row r="48" spans="2:31" x14ac:dyDescent="0.25">
      <c r="B48" s="148" t="s">
        <v>17</v>
      </c>
      <c r="C48" s="98">
        <f t="shared" ref="C48:C53" si="29">+C35/C$81</f>
        <v>331.74994384991061</v>
      </c>
      <c r="D48" s="98">
        <f t="shared" ref="D48:N48" si="30">+D35/D$81</f>
        <v>325.94479949464653</v>
      </c>
      <c r="E48" s="98">
        <f t="shared" si="30"/>
        <v>326.25365305853165</v>
      </c>
      <c r="F48" s="98">
        <f t="shared" si="30"/>
        <v>339.52160509973413</v>
      </c>
      <c r="G48" s="98">
        <f t="shared" si="30"/>
        <v>0</v>
      </c>
      <c r="H48" s="98">
        <f t="shared" si="30"/>
        <v>0</v>
      </c>
      <c r="I48" s="98">
        <f t="shared" si="30"/>
        <v>0</v>
      </c>
      <c r="J48" s="98">
        <f t="shared" si="30"/>
        <v>0</v>
      </c>
      <c r="K48" s="98">
        <f t="shared" si="30"/>
        <v>0</v>
      </c>
      <c r="L48" s="98">
        <f t="shared" si="30"/>
        <v>0</v>
      </c>
      <c r="M48" s="98">
        <f t="shared" si="30"/>
        <v>0</v>
      </c>
      <c r="N48" s="98">
        <f t="shared" si="30"/>
        <v>0</v>
      </c>
      <c r="O48" s="141">
        <f>SUM(C48:N48)</f>
        <v>1323.4700015028229</v>
      </c>
      <c r="R48" s="148" t="str">
        <f>+B48</f>
        <v>Residencial</v>
      </c>
      <c r="S48" s="98">
        <f t="shared" ref="S48:AD51" si="31">+S35/S$81</f>
        <v>288.6224511494222</v>
      </c>
      <c r="T48" s="98">
        <f t="shared" si="31"/>
        <v>283.57197556034248</v>
      </c>
      <c r="U48" s="98">
        <f t="shared" si="31"/>
        <v>283.84067816092255</v>
      </c>
      <c r="V48" s="98">
        <f t="shared" si="31"/>
        <v>295.38379643676871</v>
      </c>
      <c r="W48" s="98">
        <f t="shared" si="31"/>
        <v>0</v>
      </c>
      <c r="X48" s="98">
        <f t="shared" si="31"/>
        <v>0</v>
      </c>
      <c r="Y48" s="98">
        <f t="shared" si="31"/>
        <v>0</v>
      </c>
      <c r="Z48" s="98">
        <f t="shared" si="31"/>
        <v>0</v>
      </c>
      <c r="AA48" s="98">
        <f t="shared" si="31"/>
        <v>0</v>
      </c>
      <c r="AB48" s="98">
        <f t="shared" si="31"/>
        <v>0</v>
      </c>
      <c r="AC48" s="98">
        <f t="shared" si="31"/>
        <v>0</v>
      </c>
      <c r="AD48" s="98">
        <f t="shared" si="31"/>
        <v>0</v>
      </c>
      <c r="AE48" s="141">
        <f>SUM(S48:AD48)</f>
        <v>1151.4189013074561</v>
      </c>
    </row>
    <row r="49" spans="2:31" x14ac:dyDescent="0.25">
      <c r="B49" s="148" t="s">
        <v>18</v>
      </c>
      <c r="C49" s="98">
        <f t="shared" si="29"/>
        <v>201.93565200158534</v>
      </c>
      <c r="D49" s="98">
        <f t="shared" ref="D49:N49" si="32">+D36/D$81</f>
        <v>200.13288248117323</v>
      </c>
      <c r="E49" s="98">
        <f t="shared" si="32"/>
        <v>198.8839212577619</v>
      </c>
      <c r="F49" s="98">
        <f t="shared" si="32"/>
        <v>206.57817822697845</v>
      </c>
      <c r="G49" s="98">
        <f t="shared" si="32"/>
        <v>0</v>
      </c>
      <c r="H49" s="98">
        <f t="shared" si="32"/>
        <v>0</v>
      </c>
      <c r="I49" s="98">
        <f t="shared" si="32"/>
        <v>0</v>
      </c>
      <c r="J49" s="98">
        <f t="shared" si="32"/>
        <v>0</v>
      </c>
      <c r="K49" s="98">
        <f t="shared" si="32"/>
        <v>0</v>
      </c>
      <c r="L49" s="98">
        <f t="shared" si="32"/>
        <v>0</v>
      </c>
      <c r="M49" s="98">
        <f t="shared" si="32"/>
        <v>0</v>
      </c>
      <c r="N49" s="98">
        <f t="shared" si="32"/>
        <v>0</v>
      </c>
      <c r="O49" s="141">
        <f t="shared" ref="O49:O53" si="33">SUM(C49:N49)</f>
        <v>807.53063396749894</v>
      </c>
      <c r="R49" s="148" t="str">
        <f t="shared" ref="R49:R53" si="34">+B49</f>
        <v>General</v>
      </c>
      <c r="S49" s="98">
        <f t="shared" si="31"/>
        <v>175.68401724137925</v>
      </c>
      <c r="T49" s="98">
        <f t="shared" si="31"/>
        <v>174.11560775862071</v>
      </c>
      <c r="U49" s="98">
        <f t="shared" si="31"/>
        <v>173.02901149425281</v>
      </c>
      <c r="V49" s="98">
        <f t="shared" si="31"/>
        <v>179.72301505747126</v>
      </c>
      <c r="W49" s="98">
        <f t="shared" si="31"/>
        <v>0</v>
      </c>
      <c r="X49" s="98">
        <f t="shared" si="31"/>
        <v>0</v>
      </c>
      <c r="Y49" s="98">
        <f t="shared" si="31"/>
        <v>0</v>
      </c>
      <c r="Z49" s="98">
        <f t="shared" si="31"/>
        <v>0</v>
      </c>
      <c r="AA49" s="98">
        <f t="shared" si="31"/>
        <v>0</v>
      </c>
      <c r="AB49" s="98">
        <f t="shared" si="31"/>
        <v>0</v>
      </c>
      <c r="AC49" s="98">
        <f t="shared" si="31"/>
        <v>0</v>
      </c>
      <c r="AD49" s="98">
        <f t="shared" si="31"/>
        <v>0</v>
      </c>
      <c r="AE49" s="141">
        <f t="shared" ref="AE49:AE53" si="35">SUM(S49:AD49)</f>
        <v>702.55165155172404</v>
      </c>
    </row>
    <row r="50" spans="2:31" x14ac:dyDescent="0.25">
      <c r="B50" s="148" t="s">
        <v>19</v>
      </c>
      <c r="C50" s="98">
        <f>+C37/C$81</f>
        <v>230.91274772096713</v>
      </c>
      <c r="D50" s="98">
        <f t="shared" ref="D50:N50" si="36">+D37/D$81</f>
        <v>194.48046142158807</v>
      </c>
      <c r="E50" s="98">
        <f t="shared" si="36"/>
        <v>205.55510305192229</v>
      </c>
      <c r="F50" s="98">
        <f t="shared" si="36"/>
        <v>207.61850475624257</v>
      </c>
      <c r="G50" s="98">
        <f t="shared" si="36"/>
        <v>0</v>
      </c>
      <c r="H50" s="98">
        <f t="shared" si="36"/>
        <v>0</v>
      </c>
      <c r="I50" s="98">
        <f t="shared" si="36"/>
        <v>0</v>
      </c>
      <c r="J50" s="98">
        <f t="shared" si="36"/>
        <v>0</v>
      </c>
      <c r="K50" s="98">
        <f t="shared" si="36"/>
        <v>0</v>
      </c>
      <c r="L50" s="98">
        <f t="shared" si="36"/>
        <v>0</v>
      </c>
      <c r="M50" s="98">
        <f t="shared" si="36"/>
        <v>0</v>
      </c>
      <c r="N50" s="98">
        <f t="shared" si="36"/>
        <v>0</v>
      </c>
      <c r="O50" s="141">
        <f t="shared" si="33"/>
        <v>838.56681695072007</v>
      </c>
      <c r="R50" s="148" t="str">
        <f t="shared" si="34"/>
        <v>Industrial</v>
      </c>
      <c r="S50" s="98">
        <f t="shared" si="31"/>
        <v>200.89409051724141</v>
      </c>
      <c r="T50" s="98">
        <f t="shared" si="31"/>
        <v>169.19800143678162</v>
      </c>
      <c r="U50" s="98">
        <f t="shared" si="31"/>
        <v>178.8329396551724</v>
      </c>
      <c r="V50" s="98">
        <f t="shared" si="31"/>
        <v>180.62809913793103</v>
      </c>
      <c r="W50" s="98">
        <f t="shared" si="31"/>
        <v>0</v>
      </c>
      <c r="X50" s="98">
        <f t="shared" si="31"/>
        <v>0</v>
      </c>
      <c r="Y50" s="98">
        <f t="shared" si="31"/>
        <v>0</v>
      </c>
      <c r="Z50" s="98">
        <f t="shared" si="31"/>
        <v>0</v>
      </c>
      <c r="AA50" s="98">
        <f t="shared" si="31"/>
        <v>0</v>
      </c>
      <c r="AB50" s="98">
        <f t="shared" si="31"/>
        <v>0</v>
      </c>
      <c r="AC50" s="98">
        <f t="shared" si="31"/>
        <v>0</v>
      </c>
      <c r="AD50" s="98">
        <f t="shared" si="31"/>
        <v>0</v>
      </c>
      <c r="AE50" s="141">
        <f t="shared" si="35"/>
        <v>729.55313074712649</v>
      </c>
    </row>
    <row r="51" spans="2:31" x14ac:dyDescent="0.25">
      <c r="B51" s="148" t="s">
        <v>91</v>
      </c>
      <c r="C51" s="98">
        <f>+C38/C$81</f>
        <v>294.70672975293957</v>
      </c>
      <c r="D51" s="98">
        <f t="shared" ref="D51:N51" si="37">+D38/D$81</f>
        <v>356.08654875148636</v>
      </c>
      <c r="E51" s="98">
        <f t="shared" si="37"/>
        <v>320.54668549346013</v>
      </c>
      <c r="F51" s="98">
        <f t="shared" si="37"/>
        <v>393.53189324877792</v>
      </c>
      <c r="G51" s="98">
        <f t="shared" si="37"/>
        <v>0</v>
      </c>
      <c r="H51" s="98">
        <f t="shared" si="37"/>
        <v>0</v>
      </c>
      <c r="I51" s="98">
        <f t="shared" si="37"/>
        <v>0</v>
      </c>
      <c r="J51" s="98">
        <f t="shared" si="37"/>
        <v>0</v>
      </c>
      <c r="K51" s="98">
        <f t="shared" si="37"/>
        <v>0</v>
      </c>
      <c r="L51" s="98">
        <f t="shared" si="37"/>
        <v>0</v>
      </c>
      <c r="M51" s="98">
        <f t="shared" si="37"/>
        <v>0</v>
      </c>
      <c r="N51" s="98">
        <f t="shared" si="37"/>
        <v>0</v>
      </c>
      <c r="O51" s="141">
        <f t="shared" si="33"/>
        <v>1364.8718572466639</v>
      </c>
      <c r="R51" s="148" t="str">
        <f t="shared" si="34"/>
        <v>Minería</v>
      </c>
      <c r="S51" s="98">
        <f t="shared" si="31"/>
        <v>256.39485488505744</v>
      </c>
      <c r="T51" s="98">
        <f t="shared" si="31"/>
        <v>309.79529741379315</v>
      </c>
      <c r="U51" s="98">
        <f t="shared" si="31"/>
        <v>278.87561637931032</v>
      </c>
      <c r="V51" s="98">
        <f t="shared" si="31"/>
        <v>342.37274712643676</v>
      </c>
      <c r="W51" s="98">
        <f t="shared" si="31"/>
        <v>0</v>
      </c>
      <c r="X51" s="98">
        <f t="shared" si="31"/>
        <v>0</v>
      </c>
      <c r="Y51" s="98">
        <f t="shared" si="31"/>
        <v>0</v>
      </c>
      <c r="Z51" s="98">
        <f t="shared" si="31"/>
        <v>0</v>
      </c>
      <c r="AA51" s="98">
        <f t="shared" si="31"/>
        <v>0</v>
      </c>
      <c r="AB51" s="98">
        <f t="shared" si="31"/>
        <v>0</v>
      </c>
      <c r="AC51" s="98">
        <f t="shared" si="31"/>
        <v>0</v>
      </c>
      <c r="AD51" s="98">
        <f t="shared" si="31"/>
        <v>0</v>
      </c>
      <c r="AE51" s="141">
        <f t="shared" si="35"/>
        <v>1187.4385158045975</v>
      </c>
    </row>
    <row r="52" spans="2:31" x14ac:dyDescent="0.25">
      <c r="B52" s="148" t="s">
        <v>21</v>
      </c>
      <c r="C52" s="98">
        <f t="shared" si="29"/>
        <v>63.3836933544722</v>
      </c>
      <c r="D52" s="98">
        <f t="shared" ref="D52:N52" si="38">+D39/D$81</f>
        <v>62.238264632051781</v>
      </c>
      <c r="E52" s="98">
        <f t="shared" si="38"/>
        <v>63.514141564275349</v>
      </c>
      <c r="F52" s="98">
        <f t="shared" si="38"/>
        <v>65.399999999999991</v>
      </c>
      <c r="G52" s="98">
        <f t="shared" si="38"/>
        <v>0</v>
      </c>
      <c r="H52" s="98">
        <f t="shared" si="38"/>
        <v>0</v>
      </c>
      <c r="I52" s="98">
        <f t="shared" si="38"/>
        <v>0</v>
      </c>
      <c r="J52" s="98">
        <f t="shared" si="38"/>
        <v>0</v>
      </c>
      <c r="K52" s="98">
        <f t="shared" si="38"/>
        <v>0</v>
      </c>
      <c r="L52" s="98">
        <f t="shared" si="38"/>
        <v>0</v>
      </c>
      <c r="M52" s="98">
        <f t="shared" si="38"/>
        <v>0</v>
      </c>
      <c r="N52" s="98">
        <f t="shared" si="38"/>
        <v>0</v>
      </c>
      <c r="O52" s="141">
        <f t="shared" si="33"/>
        <v>254.53609955079929</v>
      </c>
      <c r="R52" s="148" t="str">
        <f t="shared" si="34"/>
        <v>Alumbrado Público</v>
      </c>
      <c r="S52" s="98">
        <f t="shared" ref="S52:AD52" si="39">+S39/S81</f>
        <v>55.143813218390811</v>
      </c>
      <c r="T52" s="98">
        <f t="shared" si="39"/>
        <v>54.147290229885051</v>
      </c>
      <c r="U52" s="98">
        <f t="shared" si="39"/>
        <v>55.257303160919555</v>
      </c>
      <c r="V52" s="98">
        <f t="shared" si="39"/>
        <v>56.897999999999996</v>
      </c>
      <c r="W52" s="98">
        <f t="shared" si="39"/>
        <v>0</v>
      </c>
      <c r="X52" s="98">
        <f t="shared" si="39"/>
        <v>0</v>
      </c>
      <c r="Y52" s="98">
        <f t="shared" si="39"/>
        <v>0</v>
      </c>
      <c r="Z52" s="98">
        <f t="shared" si="39"/>
        <v>0</v>
      </c>
      <c r="AA52" s="98">
        <f t="shared" si="39"/>
        <v>0</v>
      </c>
      <c r="AB52" s="98">
        <f t="shared" si="39"/>
        <v>0</v>
      </c>
      <c r="AC52" s="98">
        <f t="shared" si="39"/>
        <v>0</v>
      </c>
      <c r="AD52" s="98">
        <f t="shared" si="39"/>
        <v>0</v>
      </c>
      <c r="AE52" s="141">
        <f t="shared" si="35"/>
        <v>221.44640660919541</v>
      </c>
    </row>
    <row r="53" spans="2:31" x14ac:dyDescent="0.25">
      <c r="B53" s="148" t="s">
        <v>22</v>
      </c>
      <c r="C53" s="98">
        <f t="shared" si="29"/>
        <v>4.9180340864050738</v>
      </c>
      <c r="D53" s="98">
        <f t="shared" ref="D53:N53" si="40">+D40/D$81</f>
        <v>3.6903884264764177</v>
      </c>
      <c r="E53" s="98">
        <f t="shared" si="40"/>
        <v>4.0738423173470739</v>
      </c>
      <c r="F53" s="98">
        <f t="shared" si="40"/>
        <v>3.6714906196327144</v>
      </c>
      <c r="G53" s="98">
        <f t="shared" si="40"/>
        <v>0</v>
      </c>
      <c r="H53" s="98">
        <f t="shared" si="40"/>
        <v>0</v>
      </c>
      <c r="I53" s="98">
        <f t="shared" si="40"/>
        <v>0</v>
      </c>
      <c r="J53" s="98">
        <f t="shared" si="40"/>
        <v>0</v>
      </c>
      <c r="K53" s="98">
        <f t="shared" si="40"/>
        <v>0</v>
      </c>
      <c r="L53" s="98">
        <f t="shared" si="40"/>
        <v>0</v>
      </c>
      <c r="M53" s="98">
        <f t="shared" si="40"/>
        <v>0</v>
      </c>
      <c r="N53" s="98">
        <f t="shared" si="40"/>
        <v>0</v>
      </c>
      <c r="O53" s="141">
        <f t="shared" si="33"/>
        <v>16.353755449861278</v>
      </c>
      <c r="R53" s="148" t="str">
        <f t="shared" si="34"/>
        <v>Otros</v>
      </c>
      <c r="S53" s="98">
        <f t="shared" ref="S53:AD53" si="41">+S40/S81</f>
        <v>4.2786896551724141</v>
      </c>
      <c r="T53" s="98">
        <f t="shared" si="41"/>
        <v>3.2106379310344835</v>
      </c>
      <c r="U53" s="98">
        <f t="shared" si="41"/>
        <v>3.5442428160919541</v>
      </c>
      <c r="V53" s="98">
        <f t="shared" si="41"/>
        <v>3.1941968390804614</v>
      </c>
      <c r="W53" s="98">
        <f t="shared" si="41"/>
        <v>0</v>
      </c>
      <c r="X53" s="98">
        <f t="shared" si="41"/>
        <v>0</v>
      </c>
      <c r="Y53" s="98">
        <f t="shared" si="41"/>
        <v>0</v>
      </c>
      <c r="Z53" s="98">
        <f t="shared" si="41"/>
        <v>0</v>
      </c>
      <c r="AA53" s="98">
        <f t="shared" si="41"/>
        <v>0</v>
      </c>
      <c r="AB53" s="98">
        <f t="shared" si="41"/>
        <v>0</v>
      </c>
      <c r="AC53" s="98">
        <f t="shared" si="41"/>
        <v>0</v>
      </c>
      <c r="AD53" s="98">
        <f t="shared" si="41"/>
        <v>0</v>
      </c>
      <c r="AE53" s="141">
        <f t="shared" si="35"/>
        <v>14.227767241379313</v>
      </c>
    </row>
    <row r="54" spans="2:31" x14ac:dyDescent="0.25">
      <c r="B54" s="143" t="s">
        <v>14</v>
      </c>
      <c r="C54" s="142">
        <f t="shared" ref="C54:N54" si="42">SUM(C48:C53)</f>
        <v>1127.6068007662798</v>
      </c>
      <c r="D54" s="142">
        <f t="shared" si="42"/>
        <v>1142.5733452074223</v>
      </c>
      <c r="E54" s="142">
        <f t="shared" si="42"/>
        <v>1118.8273467432984</v>
      </c>
      <c r="F54" s="142">
        <f t="shared" si="42"/>
        <v>1216.3216719513659</v>
      </c>
      <c r="G54" s="142">
        <f t="shared" si="42"/>
        <v>0</v>
      </c>
      <c r="H54" s="142">
        <f t="shared" si="42"/>
        <v>0</v>
      </c>
      <c r="I54" s="142">
        <f t="shared" si="42"/>
        <v>0</v>
      </c>
      <c r="J54" s="142">
        <f t="shared" si="42"/>
        <v>0</v>
      </c>
      <c r="K54" s="142">
        <f t="shared" si="42"/>
        <v>0</v>
      </c>
      <c r="L54" s="142">
        <f t="shared" si="42"/>
        <v>0</v>
      </c>
      <c r="M54" s="142">
        <f t="shared" si="42"/>
        <v>0</v>
      </c>
      <c r="N54" s="142">
        <f t="shared" si="42"/>
        <v>0</v>
      </c>
      <c r="O54" s="143">
        <f>SUM(C54:N54)</f>
        <v>4605.3291646683665</v>
      </c>
      <c r="R54" s="143" t="s">
        <v>14</v>
      </c>
      <c r="S54" s="142">
        <f t="shared" ref="S54:AD54" si="43">SUM(S48:S53)</f>
        <v>981.01791666666361</v>
      </c>
      <c r="T54" s="142">
        <f t="shared" si="43"/>
        <v>994.03881033045752</v>
      </c>
      <c r="U54" s="142">
        <f t="shared" si="43"/>
        <v>973.37979166666969</v>
      </c>
      <c r="V54" s="142">
        <f t="shared" si="43"/>
        <v>1058.199854597688</v>
      </c>
      <c r="W54" s="142">
        <f t="shared" si="43"/>
        <v>0</v>
      </c>
      <c r="X54" s="142">
        <f t="shared" si="43"/>
        <v>0</v>
      </c>
      <c r="Y54" s="142">
        <f t="shared" si="43"/>
        <v>0</v>
      </c>
      <c r="Z54" s="142">
        <f t="shared" si="43"/>
        <v>0</v>
      </c>
      <c r="AA54" s="142">
        <f t="shared" si="43"/>
        <v>0</v>
      </c>
      <c r="AB54" s="142">
        <f t="shared" si="43"/>
        <v>0</v>
      </c>
      <c r="AC54" s="142">
        <f t="shared" si="43"/>
        <v>0</v>
      </c>
      <c r="AD54" s="142">
        <f t="shared" si="43"/>
        <v>0</v>
      </c>
      <c r="AE54" s="143">
        <f>SUM(S54:AD54)</f>
        <v>4006.6363732614786</v>
      </c>
    </row>
    <row r="56" spans="2:31" x14ac:dyDescent="0.25">
      <c r="B56" s="145" t="s">
        <v>28</v>
      </c>
      <c r="R56" s="145" t="s">
        <v>124</v>
      </c>
    </row>
    <row r="58" spans="2:31" x14ac:dyDescent="0.25">
      <c r="B58" s="143" t="s">
        <v>81</v>
      </c>
      <c r="C58" s="146" t="str">
        <f>+C46</f>
        <v>ENERO</v>
      </c>
      <c r="D58" s="146" t="str">
        <f t="shared" ref="D58:N58" si="44">+D46</f>
        <v>FEBRERO</v>
      </c>
      <c r="E58" s="146" t="str">
        <f t="shared" si="44"/>
        <v>MARZO</v>
      </c>
      <c r="F58" s="146" t="str">
        <f t="shared" si="44"/>
        <v>ABRIL</v>
      </c>
      <c r="G58" s="146" t="str">
        <f t="shared" si="44"/>
        <v>MAYO</v>
      </c>
      <c r="H58" s="146" t="str">
        <f t="shared" si="44"/>
        <v>JUNIO</v>
      </c>
      <c r="I58" s="146" t="str">
        <f t="shared" si="44"/>
        <v>JULIO</v>
      </c>
      <c r="J58" s="146" t="str">
        <f t="shared" si="44"/>
        <v>AGOSTO</v>
      </c>
      <c r="K58" s="146" t="str">
        <f t="shared" si="44"/>
        <v>SEPTIEMBRE</v>
      </c>
      <c r="L58" s="146" t="str">
        <f t="shared" si="44"/>
        <v>OCTUBRE</v>
      </c>
      <c r="M58" s="146" t="str">
        <f t="shared" si="44"/>
        <v>NOVIEMBRE</v>
      </c>
      <c r="N58" s="146" t="str">
        <f t="shared" si="44"/>
        <v>DICIEMBRE</v>
      </c>
      <c r="O58" s="147" t="s">
        <v>14</v>
      </c>
      <c r="R58" s="143" t="s">
        <v>81</v>
      </c>
      <c r="S58" s="146" t="str">
        <f>+S46</f>
        <v>ENERO</v>
      </c>
      <c r="T58" s="146" t="s">
        <v>46</v>
      </c>
      <c r="U58" s="146" t="s">
        <v>47</v>
      </c>
      <c r="V58" s="146" t="s">
        <v>48</v>
      </c>
      <c r="W58" s="146" t="s">
        <v>49</v>
      </c>
      <c r="X58" s="146" t="s">
        <v>50</v>
      </c>
      <c r="Y58" s="146" t="s">
        <v>51</v>
      </c>
      <c r="Z58" s="146" t="s">
        <v>52</v>
      </c>
      <c r="AA58" s="146" t="s">
        <v>53</v>
      </c>
      <c r="AB58" s="146" t="s">
        <v>54</v>
      </c>
      <c r="AC58" s="146" t="s">
        <v>55</v>
      </c>
      <c r="AD58" s="146" t="s">
        <v>56</v>
      </c>
      <c r="AE58" s="147" t="s">
        <v>14</v>
      </c>
    </row>
    <row r="59" spans="2:31" x14ac:dyDescent="0.25">
      <c r="B59" s="14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148"/>
      <c r="R59" s="14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148"/>
    </row>
    <row r="60" spans="2:31" x14ac:dyDescent="0.25">
      <c r="B60" s="148" t="s">
        <v>17</v>
      </c>
      <c r="C60" s="98">
        <f t="shared" ref="C60:O66" si="45">+C35/C22*100</f>
        <v>123.0153469098247</v>
      </c>
      <c r="D60" s="98">
        <f t="shared" si="45"/>
        <v>126.50878669846443</v>
      </c>
      <c r="E60" s="98">
        <f t="shared" si="45"/>
        <v>126.55773314922598</v>
      </c>
      <c r="F60" s="98">
        <f t="shared" si="45"/>
        <v>124.85584263529117</v>
      </c>
      <c r="G60" s="98" t="e">
        <f t="shared" si="45"/>
        <v>#DIV/0!</v>
      </c>
      <c r="H60" s="98" t="e">
        <f t="shared" si="45"/>
        <v>#DIV/0!</v>
      </c>
      <c r="I60" s="98" t="e">
        <f t="shared" si="45"/>
        <v>#DIV/0!</v>
      </c>
      <c r="J60" s="98" t="e">
        <f t="shared" si="45"/>
        <v>#DIV/0!</v>
      </c>
      <c r="K60" s="98" t="e">
        <f t="shared" si="45"/>
        <v>#DIV/0!</v>
      </c>
      <c r="L60" s="98" t="e">
        <f t="shared" si="45"/>
        <v>#DIV/0!</v>
      </c>
      <c r="M60" s="98" t="e">
        <f t="shared" si="45"/>
        <v>#DIV/0!</v>
      </c>
      <c r="N60" s="98" t="e">
        <f t="shared" si="45"/>
        <v>#DIV/0!</v>
      </c>
      <c r="O60" s="141">
        <f t="shared" si="45"/>
        <v>125.20422503578037</v>
      </c>
      <c r="R60" s="148" t="str">
        <f>+B60</f>
        <v>Residencial</v>
      </c>
      <c r="S60" s="98">
        <f t="shared" ref="S60:AE66" si="46">+S35/S22*100</f>
        <v>107.0233518115475</v>
      </c>
      <c r="T60" s="98">
        <f t="shared" si="46"/>
        <v>110.06264442766407</v>
      </c>
      <c r="U60" s="98">
        <f t="shared" si="46"/>
        <v>110.1052278398266</v>
      </c>
      <c r="V60" s="98">
        <f t="shared" si="46"/>
        <v>108.62458309270333</v>
      </c>
      <c r="W60" s="98" t="e">
        <f t="shared" si="46"/>
        <v>#DIV/0!</v>
      </c>
      <c r="X60" s="98" t="e">
        <f t="shared" si="46"/>
        <v>#DIV/0!</v>
      </c>
      <c r="Y60" s="98" t="e">
        <f t="shared" si="46"/>
        <v>#DIV/0!</v>
      </c>
      <c r="Z60" s="98" t="e">
        <f t="shared" si="46"/>
        <v>#DIV/0!</v>
      </c>
      <c r="AA60" s="98" t="e">
        <f t="shared" si="46"/>
        <v>#DIV/0!</v>
      </c>
      <c r="AB60" s="98" t="e">
        <f t="shared" si="46"/>
        <v>#DIV/0!</v>
      </c>
      <c r="AC60" s="98" t="e">
        <f t="shared" si="46"/>
        <v>#DIV/0!</v>
      </c>
      <c r="AD60" s="98" t="e">
        <f t="shared" si="46"/>
        <v>#DIV/0!</v>
      </c>
      <c r="AE60" s="141">
        <f t="shared" si="46"/>
        <v>108.9276757811289</v>
      </c>
    </row>
    <row r="61" spans="2:31" x14ac:dyDescent="0.25">
      <c r="B61" s="148" t="s">
        <v>18</v>
      </c>
      <c r="C61" s="98">
        <f t="shared" si="45"/>
        <v>131.4942305054918</v>
      </c>
      <c r="D61" s="98">
        <f t="shared" si="45"/>
        <v>131.77810341581645</v>
      </c>
      <c r="E61" s="98">
        <f t="shared" si="45"/>
        <v>131.92623776422738</v>
      </c>
      <c r="F61" s="98">
        <f t="shared" si="45"/>
        <v>132.6686099778241</v>
      </c>
      <c r="G61" s="98" t="e">
        <f t="shared" si="45"/>
        <v>#DIV/0!</v>
      </c>
      <c r="H61" s="98" t="e">
        <f t="shared" si="45"/>
        <v>#DIV/0!</v>
      </c>
      <c r="I61" s="98" t="e">
        <f t="shared" si="45"/>
        <v>#DIV/0!</v>
      </c>
      <c r="J61" s="98" t="e">
        <f t="shared" si="45"/>
        <v>#DIV/0!</v>
      </c>
      <c r="K61" s="98" t="e">
        <f t="shared" si="45"/>
        <v>#DIV/0!</v>
      </c>
      <c r="L61" s="98" t="e">
        <f t="shared" si="45"/>
        <v>#DIV/0!</v>
      </c>
      <c r="M61" s="98" t="e">
        <f t="shared" si="45"/>
        <v>#DIV/0!</v>
      </c>
      <c r="N61" s="98" t="e">
        <f t="shared" si="45"/>
        <v>#DIV/0!</v>
      </c>
      <c r="O61" s="141">
        <f t="shared" si="45"/>
        <v>131.96996031362852</v>
      </c>
      <c r="R61" s="148" t="str">
        <f t="shared" ref="R61:R65" si="47">+B61</f>
        <v>General</v>
      </c>
      <c r="S61" s="98">
        <f t="shared" si="46"/>
        <v>114.39998053977789</v>
      </c>
      <c r="T61" s="98">
        <f t="shared" si="46"/>
        <v>114.64694997176031</v>
      </c>
      <c r="U61" s="98">
        <f t="shared" si="46"/>
        <v>114.77582685487782</v>
      </c>
      <c r="V61" s="98">
        <f t="shared" si="46"/>
        <v>115.42169068070697</v>
      </c>
      <c r="W61" s="98" t="e">
        <f t="shared" si="46"/>
        <v>#DIV/0!</v>
      </c>
      <c r="X61" s="98" t="e">
        <f t="shared" si="46"/>
        <v>#DIV/0!</v>
      </c>
      <c r="Y61" s="98" t="e">
        <f t="shared" si="46"/>
        <v>#DIV/0!</v>
      </c>
      <c r="Z61" s="98" t="e">
        <f t="shared" si="46"/>
        <v>#DIV/0!</v>
      </c>
      <c r="AA61" s="98" t="e">
        <f t="shared" si="46"/>
        <v>#DIV/0!</v>
      </c>
      <c r="AB61" s="98" t="e">
        <f t="shared" si="46"/>
        <v>#DIV/0!</v>
      </c>
      <c r="AC61" s="98" t="e">
        <f t="shared" si="46"/>
        <v>#DIV/0!</v>
      </c>
      <c r="AD61" s="98" t="e">
        <f t="shared" si="46"/>
        <v>#DIV/0!</v>
      </c>
      <c r="AE61" s="141">
        <f t="shared" si="46"/>
        <v>114.81386547285679</v>
      </c>
    </row>
    <row r="62" spans="2:31" x14ac:dyDescent="0.25">
      <c r="B62" s="148" t="s">
        <v>19</v>
      </c>
      <c r="C62" s="98">
        <f t="shared" si="45"/>
        <v>74.685184422250046</v>
      </c>
      <c r="D62" s="98">
        <f t="shared" si="45"/>
        <v>69.307688681825169</v>
      </c>
      <c r="E62" s="98">
        <f t="shared" si="45"/>
        <v>73.803595882192866</v>
      </c>
      <c r="F62" s="98">
        <f t="shared" si="45"/>
        <v>66.153870489124984</v>
      </c>
      <c r="G62" s="98" t="e">
        <f t="shared" si="45"/>
        <v>#DIV/0!</v>
      </c>
      <c r="H62" s="98" t="e">
        <f t="shared" si="45"/>
        <v>#DIV/0!</v>
      </c>
      <c r="I62" s="98" t="e">
        <f t="shared" si="45"/>
        <v>#DIV/0!</v>
      </c>
      <c r="J62" s="98" t="e">
        <f t="shared" si="45"/>
        <v>#DIV/0!</v>
      </c>
      <c r="K62" s="98" t="e">
        <f t="shared" si="45"/>
        <v>#DIV/0!</v>
      </c>
      <c r="L62" s="98" t="e">
        <f t="shared" si="45"/>
        <v>#DIV/0!</v>
      </c>
      <c r="M62" s="98" t="e">
        <f t="shared" si="45"/>
        <v>#DIV/0!</v>
      </c>
      <c r="N62" s="98" t="e">
        <f t="shared" si="45"/>
        <v>#DIV/0!</v>
      </c>
      <c r="O62" s="141">
        <f t="shared" si="45"/>
        <v>70.936090653234345</v>
      </c>
      <c r="R62" s="148" t="str">
        <f t="shared" si="47"/>
        <v>Industrial</v>
      </c>
      <c r="S62" s="98">
        <f t="shared" si="46"/>
        <v>64.976110447357556</v>
      </c>
      <c r="T62" s="98">
        <f t="shared" si="46"/>
        <v>60.297689153187896</v>
      </c>
      <c r="U62" s="98">
        <f t="shared" si="46"/>
        <v>64.209128417507785</v>
      </c>
      <c r="V62" s="98">
        <f t="shared" si="46"/>
        <v>57.553867325538747</v>
      </c>
      <c r="W62" s="98" t="e">
        <f t="shared" si="46"/>
        <v>#DIV/0!</v>
      </c>
      <c r="X62" s="98" t="e">
        <f t="shared" si="46"/>
        <v>#DIV/0!</v>
      </c>
      <c r="Y62" s="98" t="e">
        <f t="shared" si="46"/>
        <v>#DIV/0!</v>
      </c>
      <c r="Z62" s="98" t="e">
        <f t="shared" si="46"/>
        <v>#DIV/0!</v>
      </c>
      <c r="AA62" s="98" t="e">
        <f t="shared" si="46"/>
        <v>#DIV/0!</v>
      </c>
      <c r="AB62" s="98" t="e">
        <f t="shared" si="46"/>
        <v>#DIV/0!</v>
      </c>
      <c r="AC62" s="98" t="e">
        <f t="shared" si="46"/>
        <v>#DIV/0!</v>
      </c>
      <c r="AD62" s="98" t="e">
        <f t="shared" si="46"/>
        <v>#DIV/0!</v>
      </c>
      <c r="AE62" s="141">
        <f t="shared" si="46"/>
        <v>61.714398868313879</v>
      </c>
    </row>
    <row r="63" spans="2:31" x14ac:dyDescent="0.25">
      <c r="B63" s="148" t="s">
        <v>91</v>
      </c>
      <c r="C63" s="98">
        <f t="shared" si="45"/>
        <v>76.627845361981912</v>
      </c>
      <c r="D63" s="98">
        <f t="shared" si="45"/>
        <v>76.241164310765754</v>
      </c>
      <c r="E63" s="98">
        <f t="shared" si="45"/>
        <v>82.179529313623135</v>
      </c>
      <c r="F63" s="98">
        <f t="shared" si="45"/>
        <v>76.121083539242179</v>
      </c>
      <c r="G63" s="98" t="e">
        <f t="shared" si="45"/>
        <v>#DIV/0!</v>
      </c>
      <c r="H63" s="98" t="e">
        <f t="shared" si="45"/>
        <v>#DIV/0!</v>
      </c>
      <c r="I63" s="98" t="e">
        <f t="shared" si="45"/>
        <v>#DIV/0!</v>
      </c>
      <c r="J63" s="98" t="e">
        <f t="shared" si="45"/>
        <v>#DIV/0!</v>
      </c>
      <c r="K63" s="98" t="e">
        <f t="shared" si="45"/>
        <v>#DIV/0!</v>
      </c>
      <c r="L63" s="98" t="e">
        <f t="shared" si="45"/>
        <v>#DIV/0!</v>
      </c>
      <c r="M63" s="98" t="e">
        <f t="shared" si="45"/>
        <v>#DIV/0!</v>
      </c>
      <c r="N63" s="98" t="e">
        <f t="shared" si="45"/>
        <v>#DIV/0!</v>
      </c>
      <c r="O63" s="141">
        <f t="shared" si="45"/>
        <v>77.607488272180589</v>
      </c>
      <c r="R63" s="148" t="str">
        <f t="shared" si="47"/>
        <v>Minería</v>
      </c>
      <c r="S63" s="98">
        <f t="shared" si="46"/>
        <v>66.666225464924267</v>
      </c>
      <c r="T63" s="98">
        <f t="shared" si="46"/>
        <v>66.329812950366204</v>
      </c>
      <c r="U63" s="98">
        <f t="shared" si="46"/>
        <v>71.49619050285213</v>
      </c>
      <c r="V63" s="98">
        <f t="shared" si="46"/>
        <v>66.225342679140695</v>
      </c>
      <c r="W63" s="98" t="e">
        <f t="shared" si="46"/>
        <v>#DIV/0!</v>
      </c>
      <c r="X63" s="98" t="e">
        <f t="shared" si="46"/>
        <v>#DIV/0!</v>
      </c>
      <c r="Y63" s="98" t="e">
        <f t="shared" si="46"/>
        <v>#DIV/0!</v>
      </c>
      <c r="Z63" s="98" t="e">
        <f t="shared" si="46"/>
        <v>#DIV/0!</v>
      </c>
      <c r="AA63" s="98" t="e">
        <f t="shared" si="46"/>
        <v>#DIV/0!</v>
      </c>
      <c r="AB63" s="98" t="e">
        <f t="shared" si="46"/>
        <v>#DIV/0!</v>
      </c>
      <c r="AC63" s="98" t="e">
        <f t="shared" si="46"/>
        <v>#DIV/0!</v>
      </c>
      <c r="AD63" s="98" t="e">
        <f t="shared" si="46"/>
        <v>#DIV/0!</v>
      </c>
      <c r="AE63" s="141">
        <f t="shared" ref="AE63" si="48">+AE38/AE25*100</f>
        <v>67.51851479679712</v>
      </c>
    </row>
    <row r="64" spans="2:31" x14ac:dyDescent="0.25">
      <c r="B64" s="148" t="s">
        <v>21</v>
      </c>
      <c r="C64" s="98">
        <f t="shared" si="45"/>
        <v>119.90001025926706</v>
      </c>
      <c r="D64" s="98">
        <f t="shared" si="45"/>
        <v>120.50002832923867</v>
      </c>
      <c r="E64" s="98">
        <f t="shared" si="45"/>
        <v>121.50003168680124</v>
      </c>
      <c r="F64" s="98">
        <f t="shared" si="45"/>
        <v>122.19999946307433</v>
      </c>
      <c r="G64" s="98" t="e">
        <f t="shared" si="45"/>
        <v>#DIV/0!</v>
      </c>
      <c r="H64" s="98" t="e">
        <f t="shared" si="45"/>
        <v>#DIV/0!</v>
      </c>
      <c r="I64" s="98" t="e">
        <f t="shared" si="45"/>
        <v>#DIV/0!</v>
      </c>
      <c r="J64" s="98" t="e">
        <f t="shared" si="45"/>
        <v>#DIV/0!</v>
      </c>
      <c r="K64" s="98" t="e">
        <f t="shared" si="45"/>
        <v>#DIV/0!</v>
      </c>
      <c r="L64" s="98" t="e">
        <f t="shared" si="45"/>
        <v>#DIV/0!</v>
      </c>
      <c r="M64" s="98" t="e">
        <f t="shared" si="45"/>
        <v>#DIV/0!</v>
      </c>
      <c r="N64" s="98" t="e">
        <f t="shared" si="45"/>
        <v>#DIV/0!</v>
      </c>
      <c r="O64" s="141">
        <f t="shared" si="45"/>
        <v>121.03037715508165</v>
      </c>
      <c r="R64" s="148" t="str">
        <f t="shared" si="47"/>
        <v>Alumbrado Público</v>
      </c>
      <c r="S64" s="98">
        <f t="shared" si="46"/>
        <v>104.31300892556234</v>
      </c>
      <c r="T64" s="98">
        <f t="shared" si="46"/>
        <v>104.83502464643763</v>
      </c>
      <c r="U64" s="98">
        <f t="shared" si="46"/>
        <v>105.70502756751708</v>
      </c>
      <c r="V64" s="98">
        <f t="shared" si="46"/>
        <v>106.31399953287466</v>
      </c>
      <c r="W64" s="98" t="e">
        <f t="shared" si="46"/>
        <v>#DIV/0!</v>
      </c>
      <c r="X64" s="98" t="e">
        <f t="shared" si="46"/>
        <v>#DIV/0!</v>
      </c>
      <c r="Y64" s="98" t="e">
        <f t="shared" si="46"/>
        <v>#DIV/0!</v>
      </c>
      <c r="Z64" s="98" t="e">
        <f t="shared" si="46"/>
        <v>#DIV/0!</v>
      </c>
      <c r="AA64" s="98" t="e">
        <f t="shared" si="46"/>
        <v>#DIV/0!</v>
      </c>
      <c r="AB64" s="98" t="e">
        <f t="shared" si="46"/>
        <v>#DIV/0!</v>
      </c>
      <c r="AC64" s="98" t="e">
        <f t="shared" si="46"/>
        <v>#DIV/0!</v>
      </c>
      <c r="AD64" s="98" t="e">
        <f t="shared" si="46"/>
        <v>#DIV/0!</v>
      </c>
      <c r="AE64" s="141">
        <f t="shared" ref="AE64" si="49">+AE39/AE26*100</f>
        <v>105.29642812492104</v>
      </c>
    </row>
    <row r="65" spans="2:31" x14ac:dyDescent="0.25">
      <c r="B65" s="148" t="s">
        <v>22</v>
      </c>
      <c r="C65" s="98">
        <f t="shared" si="45"/>
        <v>89.037345857297112</v>
      </c>
      <c r="D65" s="98">
        <f t="shared" si="45"/>
        <v>89.345705608306204</v>
      </c>
      <c r="E65" s="98">
        <f t="shared" si="45"/>
        <v>90.212989273737307</v>
      </c>
      <c r="F65" s="98">
        <f t="shared" si="45"/>
        <v>90.110637959812749</v>
      </c>
      <c r="G65" s="98" t="e">
        <f t="shared" si="45"/>
        <v>#DIV/0!</v>
      </c>
      <c r="H65" s="98" t="e">
        <f t="shared" si="45"/>
        <v>#DIV/0!</v>
      </c>
      <c r="I65" s="98" t="e">
        <f t="shared" si="45"/>
        <v>#DIV/0!</v>
      </c>
      <c r="J65" s="98" t="e">
        <f t="shared" si="45"/>
        <v>#DIV/0!</v>
      </c>
      <c r="K65" s="98" t="e">
        <f t="shared" si="45"/>
        <v>#DIV/0!</v>
      </c>
      <c r="L65" s="98" t="e">
        <f t="shared" si="45"/>
        <v>#DIV/0!</v>
      </c>
      <c r="M65" s="98" t="e">
        <f t="shared" si="45"/>
        <v>#DIV/0!</v>
      </c>
      <c r="N65" s="98" t="e">
        <f t="shared" si="45"/>
        <v>#DIV/0!</v>
      </c>
      <c r="O65" s="141">
        <f t="shared" si="45"/>
        <v>89.637846850712336</v>
      </c>
      <c r="R65" s="148" t="str">
        <f t="shared" si="47"/>
        <v>Otros</v>
      </c>
      <c r="S65" s="98">
        <f t="shared" si="46"/>
        <v>77.462490895848489</v>
      </c>
      <c r="T65" s="98">
        <f t="shared" si="46"/>
        <v>77.730763879226402</v>
      </c>
      <c r="U65" s="98">
        <f t="shared" si="46"/>
        <v>78.485300668151453</v>
      </c>
      <c r="V65" s="98">
        <f t="shared" si="46"/>
        <v>78.396255025037092</v>
      </c>
      <c r="W65" s="98" t="e">
        <f t="shared" si="46"/>
        <v>#DIV/0!</v>
      </c>
      <c r="X65" s="98" t="e">
        <f t="shared" si="46"/>
        <v>#DIV/0!</v>
      </c>
      <c r="Y65" s="98" t="e">
        <f t="shared" si="46"/>
        <v>#DIV/0!</v>
      </c>
      <c r="Z65" s="98" t="e">
        <f t="shared" si="46"/>
        <v>#DIV/0!</v>
      </c>
      <c r="AA65" s="98" t="e">
        <f t="shared" si="46"/>
        <v>#DIV/0!</v>
      </c>
      <c r="AB65" s="98" t="e">
        <f t="shared" si="46"/>
        <v>#DIV/0!</v>
      </c>
      <c r="AC65" s="98" t="e">
        <f t="shared" si="46"/>
        <v>#DIV/0!</v>
      </c>
      <c r="AD65" s="98" t="e">
        <f t="shared" si="46"/>
        <v>#DIV/0!</v>
      </c>
      <c r="AE65" s="141">
        <f t="shared" si="46"/>
        <v>77.984926760119734</v>
      </c>
    </row>
    <row r="66" spans="2:31" x14ac:dyDescent="0.25">
      <c r="B66" s="143" t="s">
        <v>14</v>
      </c>
      <c r="C66" s="142">
        <f t="shared" si="45"/>
        <v>95.932623149890475</v>
      </c>
      <c r="D66" s="142">
        <f t="shared" si="45"/>
        <v>94.197513797331851</v>
      </c>
      <c r="E66" s="142">
        <f t="shared" si="45"/>
        <v>98.670024497381533</v>
      </c>
      <c r="F66" s="142">
        <f t="shared" si="45"/>
        <v>92.421632892104498</v>
      </c>
      <c r="G66" s="142" t="e">
        <f t="shared" si="45"/>
        <v>#DIV/0!</v>
      </c>
      <c r="H66" s="142" t="e">
        <f t="shared" si="45"/>
        <v>#DIV/0!</v>
      </c>
      <c r="I66" s="142" t="e">
        <f t="shared" si="45"/>
        <v>#DIV/0!</v>
      </c>
      <c r="J66" s="142" t="e">
        <f t="shared" si="45"/>
        <v>#DIV/0!</v>
      </c>
      <c r="K66" s="142" t="e">
        <f t="shared" si="45"/>
        <v>#DIV/0!</v>
      </c>
      <c r="L66" s="142" t="e">
        <f t="shared" si="45"/>
        <v>#DIV/0!</v>
      </c>
      <c r="M66" s="142" t="e">
        <f t="shared" si="45"/>
        <v>#DIV/0!</v>
      </c>
      <c r="N66" s="142" t="e">
        <f t="shared" si="45"/>
        <v>#DIV/0!</v>
      </c>
      <c r="O66" s="143">
        <f t="shared" si="45"/>
        <v>95.184160727386924</v>
      </c>
      <c r="R66" s="143" t="s">
        <v>14</v>
      </c>
      <c r="S66" s="142">
        <f t="shared" si="46"/>
        <v>83.461382140404694</v>
      </c>
      <c r="T66" s="142">
        <f t="shared" si="46"/>
        <v>81.951837003678691</v>
      </c>
      <c r="U66" s="142">
        <f t="shared" si="46"/>
        <v>85.842921312721941</v>
      </c>
      <c r="V66" s="142">
        <f t="shared" si="46"/>
        <v>80.406820616130929</v>
      </c>
      <c r="W66" s="142" t="e">
        <f t="shared" si="46"/>
        <v>#DIV/0!</v>
      </c>
      <c r="X66" s="142" t="e">
        <f t="shared" si="46"/>
        <v>#DIV/0!</v>
      </c>
      <c r="Y66" s="142" t="e">
        <f t="shared" si="46"/>
        <v>#DIV/0!</v>
      </c>
      <c r="Z66" s="142" t="e">
        <f t="shared" si="46"/>
        <v>#DIV/0!</v>
      </c>
      <c r="AA66" s="142" t="e">
        <f t="shared" si="46"/>
        <v>#DIV/0!</v>
      </c>
      <c r="AB66" s="142" t="e">
        <f t="shared" si="46"/>
        <v>#DIV/0!</v>
      </c>
      <c r="AC66" s="142" t="e">
        <f t="shared" si="46"/>
        <v>#DIV/0!</v>
      </c>
      <c r="AD66" s="142" t="e">
        <f t="shared" si="46"/>
        <v>#DIV/0!</v>
      </c>
      <c r="AE66" s="143">
        <f t="shared" si="46"/>
        <v>82.810219832826633</v>
      </c>
    </row>
    <row r="67" spans="2:31" x14ac:dyDescent="0.25">
      <c r="AE67" s="95">
        <f>+AE66/0.87</f>
        <v>95.184160727386939</v>
      </c>
    </row>
    <row r="68" spans="2:31" x14ac:dyDescent="0.25">
      <c r="B68" s="145" t="s">
        <v>82</v>
      </c>
      <c r="R68" s="145" t="s">
        <v>82</v>
      </c>
    </row>
    <row r="70" spans="2:31" x14ac:dyDescent="0.25">
      <c r="B70" s="143" t="s">
        <v>81</v>
      </c>
      <c r="C70" s="146" t="str">
        <f>+C58</f>
        <v>ENERO</v>
      </c>
      <c r="D70" s="146" t="str">
        <f t="shared" ref="D70:N70" si="50">+D58</f>
        <v>FEBRERO</v>
      </c>
      <c r="E70" s="146" t="str">
        <f t="shared" si="50"/>
        <v>MARZO</v>
      </c>
      <c r="F70" s="146" t="str">
        <f t="shared" si="50"/>
        <v>ABRIL</v>
      </c>
      <c r="G70" s="146" t="str">
        <f t="shared" si="50"/>
        <v>MAYO</v>
      </c>
      <c r="H70" s="146" t="str">
        <f t="shared" si="50"/>
        <v>JUNIO</v>
      </c>
      <c r="I70" s="146" t="str">
        <f t="shared" si="50"/>
        <v>JULIO</v>
      </c>
      <c r="J70" s="146" t="str">
        <f t="shared" si="50"/>
        <v>AGOSTO</v>
      </c>
      <c r="K70" s="146" t="str">
        <f t="shared" si="50"/>
        <v>SEPTIEMBRE</v>
      </c>
      <c r="L70" s="146" t="str">
        <f t="shared" si="50"/>
        <v>OCTUBRE</v>
      </c>
      <c r="M70" s="146" t="str">
        <f t="shared" si="50"/>
        <v>NOVIEMBRE</v>
      </c>
      <c r="N70" s="146" t="str">
        <f t="shared" si="50"/>
        <v>DICIEMBRE</v>
      </c>
      <c r="O70" s="147" t="s">
        <v>14</v>
      </c>
      <c r="R70" s="143" t="s">
        <v>81</v>
      </c>
      <c r="S70" s="146" t="str">
        <f>+S58</f>
        <v>ENERO</v>
      </c>
      <c r="T70" s="146" t="s">
        <v>46</v>
      </c>
      <c r="U70" s="146" t="s">
        <v>47</v>
      </c>
      <c r="V70" s="146" t="s">
        <v>48</v>
      </c>
      <c r="W70" s="146" t="s">
        <v>49</v>
      </c>
      <c r="X70" s="146" t="s">
        <v>50</v>
      </c>
      <c r="Y70" s="146" t="s">
        <v>51</v>
      </c>
      <c r="Z70" s="146" t="s">
        <v>52</v>
      </c>
      <c r="AA70" s="146" t="s">
        <v>53</v>
      </c>
      <c r="AB70" s="146" t="s">
        <v>54</v>
      </c>
      <c r="AC70" s="146" t="s">
        <v>55</v>
      </c>
      <c r="AD70" s="146" t="s">
        <v>56</v>
      </c>
      <c r="AE70" s="147" t="s">
        <v>14</v>
      </c>
    </row>
    <row r="71" spans="2:31" x14ac:dyDescent="0.25">
      <c r="B71" s="14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148"/>
      <c r="R71" s="14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148"/>
    </row>
    <row r="72" spans="2:31" x14ac:dyDescent="0.25">
      <c r="B72" s="148" t="s">
        <v>17</v>
      </c>
      <c r="C72" s="98">
        <f t="shared" ref="C72:O78" si="51">+C48/C22*100</f>
        <v>17.674618808882862</v>
      </c>
      <c r="D72" s="98">
        <f t="shared" si="51"/>
        <v>18.176549812997767</v>
      </c>
      <c r="E72" s="98">
        <f t="shared" si="51"/>
        <v>18.183582349026718</v>
      </c>
      <c r="F72" s="98">
        <f t="shared" si="51"/>
        <v>17.939057849898159</v>
      </c>
      <c r="G72" s="98" t="e">
        <f t="shared" si="51"/>
        <v>#DIV/0!</v>
      </c>
      <c r="H72" s="98" t="e">
        <f t="shared" si="51"/>
        <v>#DIV/0!</v>
      </c>
      <c r="I72" s="98" t="e">
        <f t="shared" si="51"/>
        <v>#DIV/0!</v>
      </c>
      <c r="J72" s="98" t="e">
        <f t="shared" si="51"/>
        <v>#DIV/0!</v>
      </c>
      <c r="K72" s="98" t="e">
        <f t="shared" si="51"/>
        <v>#DIV/0!</v>
      </c>
      <c r="L72" s="98" t="e">
        <f t="shared" si="51"/>
        <v>#DIV/0!</v>
      </c>
      <c r="M72" s="98" t="e">
        <f t="shared" si="51"/>
        <v>#DIV/0!</v>
      </c>
      <c r="N72" s="98" t="e">
        <f t="shared" si="51"/>
        <v>#DIV/0!</v>
      </c>
      <c r="O72" s="141">
        <f t="shared" si="51"/>
        <v>17.989112792497174</v>
      </c>
      <c r="R72" s="148" t="str">
        <f>+B72</f>
        <v>Residencial</v>
      </c>
      <c r="S72" s="98">
        <f t="shared" ref="S72:AE78" si="52">+S48/S22*100</f>
        <v>15.376918363728088</v>
      </c>
      <c r="T72" s="98">
        <f t="shared" si="52"/>
        <v>15.813598337308054</v>
      </c>
      <c r="U72" s="98">
        <f t="shared" si="52"/>
        <v>15.819716643653248</v>
      </c>
      <c r="V72" s="98">
        <f t="shared" si="52"/>
        <v>15.606980329411396</v>
      </c>
      <c r="W72" s="98" t="e">
        <f t="shared" si="52"/>
        <v>#DIV/0!</v>
      </c>
      <c r="X72" s="98" t="e">
        <f t="shared" si="52"/>
        <v>#DIV/0!</v>
      </c>
      <c r="Y72" s="98" t="e">
        <f t="shared" si="52"/>
        <v>#DIV/0!</v>
      </c>
      <c r="Z72" s="98" t="e">
        <f t="shared" si="52"/>
        <v>#DIV/0!</v>
      </c>
      <c r="AA72" s="98" t="e">
        <f t="shared" si="52"/>
        <v>#DIV/0!</v>
      </c>
      <c r="AB72" s="98" t="e">
        <f t="shared" si="52"/>
        <v>#DIV/0!</v>
      </c>
      <c r="AC72" s="98" t="e">
        <f t="shared" si="52"/>
        <v>#DIV/0!</v>
      </c>
      <c r="AD72" s="98" t="e">
        <f t="shared" si="52"/>
        <v>#DIV/0!</v>
      </c>
      <c r="AE72" s="141">
        <f t="shared" si="52"/>
        <v>15.650528129472546</v>
      </c>
    </row>
    <row r="73" spans="2:31" x14ac:dyDescent="0.25">
      <c r="B73" s="148" t="s">
        <v>18</v>
      </c>
      <c r="C73" s="98">
        <f t="shared" si="51"/>
        <v>18.892849210559167</v>
      </c>
      <c r="D73" s="98">
        <f t="shared" si="51"/>
        <v>18.933635548249487</v>
      </c>
      <c r="E73" s="98">
        <f t="shared" si="51"/>
        <v>18.954919218998189</v>
      </c>
      <c r="F73" s="98">
        <f t="shared" si="51"/>
        <v>19.061581893365531</v>
      </c>
      <c r="G73" s="98" t="e">
        <f t="shared" si="51"/>
        <v>#DIV/0!</v>
      </c>
      <c r="H73" s="98" t="e">
        <f t="shared" si="51"/>
        <v>#DIV/0!</v>
      </c>
      <c r="I73" s="98" t="e">
        <f t="shared" si="51"/>
        <v>#DIV/0!</v>
      </c>
      <c r="J73" s="98" t="e">
        <f t="shared" si="51"/>
        <v>#DIV/0!</v>
      </c>
      <c r="K73" s="98" t="e">
        <f t="shared" si="51"/>
        <v>#DIV/0!</v>
      </c>
      <c r="L73" s="98" t="e">
        <f t="shared" si="51"/>
        <v>#DIV/0!</v>
      </c>
      <c r="M73" s="98" t="e">
        <f t="shared" si="51"/>
        <v>#DIV/0!</v>
      </c>
      <c r="N73" s="98" t="e">
        <f t="shared" si="51"/>
        <v>#DIV/0!</v>
      </c>
      <c r="O73" s="141">
        <f t="shared" si="51"/>
        <v>18.961201194486858</v>
      </c>
      <c r="R73" s="148" t="str">
        <f t="shared" ref="R73:R77" si="53">+B73</f>
        <v>General</v>
      </c>
      <c r="S73" s="98">
        <f t="shared" si="52"/>
        <v>16.436778813186475</v>
      </c>
      <c r="T73" s="98">
        <f t="shared" si="52"/>
        <v>16.472262926977056</v>
      </c>
      <c r="U73" s="98">
        <f t="shared" si="52"/>
        <v>16.490779720528419</v>
      </c>
      <c r="V73" s="98">
        <f t="shared" si="52"/>
        <v>16.583576247228013</v>
      </c>
      <c r="W73" s="98" t="e">
        <f t="shared" si="52"/>
        <v>#DIV/0!</v>
      </c>
      <c r="X73" s="98" t="e">
        <f t="shared" si="52"/>
        <v>#DIV/0!</v>
      </c>
      <c r="Y73" s="98" t="e">
        <f t="shared" si="52"/>
        <v>#DIV/0!</v>
      </c>
      <c r="Z73" s="98" t="e">
        <f t="shared" si="52"/>
        <v>#DIV/0!</v>
      </c>
      <c r="AA73" s="98" t="e">
        <f t="shared" si="52"/>
        <v>#DIV/0!</v>
      </c>
      <c r="AB73" s="98" t="e">
        <f t="shared" si="52"/>
        <v>#DIV/0!</v>
      </c>
      <c r="AC73" s="98" t="e">
        <f t="shared" si="52"/>
        <v>#DIV/0!</v>
      </c>
      <c r="AD73" s="98" t="e">
        <f t="shared" si="52"/>
        <v>#DIV/0!</v>
      </c>
      <c r="AE73" s="141">
        <f t="shared" si="52"/>
        <v>16.496245039203565</v>
      </c>
    </row>
    <row r="74" spans="2:31" x14ac:dyDescent="0.25">
      <c r="B74" s="148" t="s">
        <v>19</v>
      </c>
      <c r="C74" s="98">
        <f>+C50/C24*100</f>
        <v>10.730629945725582</v>
      </c>
      <c r="D74" s="98">
        <f t="shared" si="51"/>
        <v>9.9580012473886725</v>
      </c>
      <c r="E74" s="98">
        <f t="shared" si="51"/>
        <v>10.603964925602421</v>
      </c>
      <c r="F74" s="98">
        <f t="shared" si="51"/>
        <v>9.5048664495869257</v>
      </c>
      <c r="G74" s="98" t="e">
        <f t="shared" si="51"/>
        <v>#DIV/0!</v>
      </c>
      <c r="H74" s="98" t="e">
        <f t="shared" si="51"/>
        <v>#DIV/0!</v>
      </c>
      <c r="I74" s="98" t="e">
        <f t="shared" si="51"/>
        <v>#DIV/0!</v>
      </c>
      <c r="J74" s="98" t="e">
        <f t="shared" si="51"/>
        <v>#DIV/0!</v>
      </c>
      <c r="K74" s="98" t="e">
        <f t="shared" si="51"/>
        <v>#DIV/0!</v>
      </c>
      <c r="L74" s="98" t="e">
        <f t="shared" si="51"/>
        <v>#DIV/0!</v>
      </c>
      <c r="M74" s="98" t="e">
        <f t="shared" si="51"/>
        <v>#DIV/0!</v>
      </c>
      <c r="N74" s="98" t="e">
        <f t="shared" si="51"/>
        <v>#DIV/0!</v>
      </c>
      <c r="O74" s="141">
        <f t="shared" si="51"/>
        <v>10.191967047878496</v>
      </c>
      <c r="P74" s="98"/>
      <c r="Q74" s="98"/>
      <c r="R74" s="148" t="str">
        <f t="shared" si="53"/>
        <v>Industrial</v>
      </c>
      <c r="S74" s="98">
        <f t="shared" si="52"/>
        <v>9.3356480527812558</v>
      </c>
      <c r="T74" s="98">
        <f t="shared" si="52"/>
        <v>8.6634610852281462</v>
      </c>
      <c r="U74" s="98">
        <f t="shared" si="52"/>
        <v>9.2254494852741082</v>
      </c>
      <c r="V74" s="98">
        <f t="shared" si="52"/>
        <v>8.2692338111406229</v>
      </c>
      <c r="W74" s="98" t="e">
        <f t="shared" si="52"/>
        <v>#DIV/0!</v>
      </c>
      <c r="X74" s="98" t="e">
        <f t="shared" si="52"/>
        <v>#DIV/0!</v>
      </c>
      <c r="Y74" s="98" t="e">
        <f t="shared" si="52"/>
        <v>#DIV/0!</v>
      </c>
      <c r="Z74" s="98" t="e">
        <f t="shared" si="52"/>
        <v>#DIV/0!</v>
      </c>
      <c r="AA74" s="98" t="e">
        <f t="shared" si="52"/>
        <v>#DIV/0!</v>
      </c>
      <c r="AB74" s="98" t="e">
        <f t="shared" si="52"/>
        <v>#DIV/0!</v>
      </c>
      <c r="AC74" s="98" t="e">
        <f t="shared" si="52"/>
        <v>#DIV/0!</v>
      </c>
      <c r="AD74" s="98" t="e">
        <f t="shared" si="52"/>
        <v>#DIV/0!</v>
      </c>
      <c r="AE74" s="141">
        <f t="shared" si="52"/>
        <v>8.8670113316542931</v>
      </c>
    </row>
    <row r="75" spans="2:31" x14ac:dyDescent="0.25">
      <c r="B75" s="148" t="s">
        <v>91</v>
      </c>
      <c r="C75" s="98">
        <f>+C51/C25*100</f>
        <v>11.00974789683648</v>
      </c>
      <c r="D75" s="98">
        <f t="shared" ref="D75:N75" si="54">+D51/D25*100</f>
        <v>10.954190274535309</v>
      </c>
      <c r="E75" s="98">
        <f t="shared" si="54"/>
        <v>11.807403637014817</v>
      </c>
      <c r="F75" s="98">
        <f t="shared" si="54"/>
        <v>10.936937290121003</v>
      </c>
      <c r="G75" s="98" t="e">
        <f t="shared" si="54"/>
        <v>#DIV/0!</v>
      </c>
      <c r="H75" s="98" t="e">
        <f t="shared" si="54"/>
        <v>#DIV/0!</v>
      </c>
      <c r="I75" s="98" t="e">
        <f t="shared" si="54"/>
        <v>#DIV/0!</v>
      </c>
      <c r="J75" s="98" t="e">
        <f t="shared" si="54"/>
        <v>#DIV/0!</v>
      </c>
      <c r="K75" s="98" t="e">
        <f t="shared" si="54"/>
        <v>#DIV/0!</v>
      </c>
      <c r="L75" s="98" t="e">
        <f t="shared" si="54"/>
        <v>#DIV/0!</v>
      </c>
      <c r="M75" s="98" t="e">
        <f t="shared" si="54"/>
        <v>#DIV/0!</v>
      </c>
      <c r="N75" s="98" t="e">
        <f t="shared" si="54"/>
        <v>#DIV/0!</v>
      </c>
      <c r="O75" s="141">
        <f t="shared" si="51"/>
        <v>11.150501188531695</v>
      </c>
      <c r="P75" s="98"/>
      <c r="Q75" s="98"/>
      <c r="R75" s="148" t="str">
        <f t="shared" si="53"/>
        <v>Minería</v>
      </c>
      <c r="S75" s="98">
        <f t="shared" ref="S75:AD75" si="55">+S51/S25*100</f>
        <v>9.578480670247739</v>
      </c>
      <c r="T75" s="98">
        <f t="shared" si="55"/>
        <v>9.5301455388457192</v>
      </c>
      <c r="U75" s="98">
        <f t="shared" si="55"/>
        <v>10.272441164202892</v>
      </c>
      <c r="V75" s="98">
        <f t="shared" si="55"/>
        <v>9.5151354424052723</v>
      </c>
      <c r="W75" s="98" t="e">
        <f t="shared" si="55"/>
        <v>#DIV/0!</v>
      </c>
      <c r="X75" s="98" t="e">
        <f t="shared" si="55"/>
        <v>#DIV/0!</v>
      </c>
      <c r="Y75" s="98" t="e">
        <f t="shared" si="55"/>
        <v>#DIV/0!</v>
      </c>
      <c r="Z75" s="98" t="e">
        <f t="shared" si="55"/>
        <v>#DIV/0!</v>
      </c>
      <c r="AA75" s="98" t="e">
        <f t="shared" si="55"/>
        <v>#DIV/0!</v>
      </c>
      <c r="AB75" s="98" t="e">
        <f t="shared" si="55"/>
        <v>#DIV/0!</v>
      </c>
      <c r="AC75" s="98" t="e">
        <f t="shared" si="55"/>
        <v>#DIV/0!</v>
      </c>
      <c r="AD75" s="98" t="e">
        <f t="shared" si="55"/>
        <v>#DIV/0!</v>
      </c>
      <c r="AE75" s="141">
        <f t="shared" si="52"/>
        <v>9.7009360340225737</v>
      </c>
    </row>
    <row r="76" spans="2:31" x14ac:dyDescent="0.25">
      <c r="B76" s="148" t="s">
        <v>21</v>
      </c>
      <c r="C76" s="98">
        <f t="shared" si="51"/>
        <v>17.2270129682855</v>
      </c>
      <c r="D76" s="98">
        <f t="shared" si="51"/>
        <v>17.31322246109751</v>
      </c>
      <c r="E76" s="98">
        <f t="shared" si="51"/>
        <v>17.456901104425466</v>
      </c>
      <c r="F76" s="98">
        <f t="shared" si="51"/>
        <v>17.557471187223321</v>
      </c>
      <c r="G76" s="98" t="e">
        <f t="shared" si="51"/>
        <v>#DIV/0!</v>
      </c>
      <c r="H76" s="98" t="e">
        <f t="shared" si="51"/>
        <v>#DIV/0!</v>
      </c>
      <c r="I76" s="98" t="e">
        <f t="shared" si="51"/>
        <v>#DIV/0!</v>
      </c>
      <c r="J76" s="98" t="e">
        <f t="shared" si="51"/>
        <v>#DIV/0!</v>
      </c>
      <c r="K76" s="98" t="e">
        <f t="shared" si="51"/>
        <v>#DIV/0!</v>
      </c>
      <c r="L76" s="98" t="e">
        <f t="shared" si="51"/>
        <v>#DIV/0!</v>
      </c>
      <c r="M76" s="98" t="e">
        <f t="shared" si="51"/>
        <v>#DIV/0!</v>
      </c>
      <c r="N76" s="98" t="e">
        <f t="shared" si="51"/>
        <v>#DIV/0!</v>
      </c>
      <c r="O76" s="141">
        <f t="shared" si="51"/>
        <v>17.389422005040466</v>
      </c>
      <c r="P76" s="98"/>
      <c r="Q76" s="98"/>
      <c r="R76" s="148" t="str">
        <f t="shared" si="53"/>
        <v>Alumbrado Público</v>
      </c>
      <c r="S76" s="98">
        <f t="shared" ref="S76" si="56">+S52/S26*100</f>
        <v>14.987501282408383</v>
      </c>
      <c r="T76" s="98">
        <f t="shared" si="52"/>
        <v>15.062503541154834</v>
      </c>
      <c r="U76" s="98">
        <f t="shared" si="52"/>
        <v>15.187503960850155</v>
      </c>
      <c r="V76" s="98">
        <f t="shared" si="52"/>
        <v>15.274999932884292</v>
      </c>
      <c r="W76" s="98" t="e">
        <f t="shared" si="52"/>
        <v>#DIV/0!</v>
      </c>
      <c r="X76" s="98" t="e">
        <f t="shared" si="52"/>
        <v>#DIV/0!</v>
      </c>
      <c r="Y76" s="98" t="e">
        <f t="shared" si="52"/>
        <v>#DIV/0!</v>
      </c>
      <c r="Z76" s="98" t="e">
        <f t="shared" si="52"/>
        <v>#DIV/0!</v>
      </c>
      <c r="AA76" s="98" t="e">
        <f t="shared" si="52"/>
        <v>#DIV/0!</v>
      </c>
      <c r="AB76" s="98" t="e">
        <f t="shared" si="52"/>
        <v>#DIV/0!</v>
      </c>
      <c r="AC76" s="98" t="e">
        <f t="shared" si="52"/>
        <v>#DIV/0!</v>
      </c>
      <c r="AD76" s="98" t="e">
        <f t="shared" si="52"/>
        <v>#DIV/0!</v>
      </c>
      <c r="AE76" s="141">
        <f t="shared" si="52"/>
        <v>15.128797144385207</v>
      </c>
    </row>
    <row r="77" spans="2:31" x14ac:dyDescent="0.25">
      <c r="B77" s="148" t="s">
        <v>22</v>
      </c>
      <c r="C77" s="98">
        <f t="shared" si="51"/>
        <v>12.792722105933493</v>
      </c>
      <c r="D77" s="98">
        <f t="shared" si="51"/>
        <v>12.837026667860085</v>
      </c>
      <c r="E77" s="98">
        <f t="shared" si="51"/>
        <v>12.961636389904788</v>
      </c>
      <c r="F77" s="98">
        <f t="shared" si="51"/>
        <v>12.946930741352405</v>
      </c>
      <c r="G77" s="98" t="e">
        <f t="shared" si="51"/>
        <v>#DIV/0!</v>
      </c>
      <c r="H77" s="98" t="e">
        <f t="shared" si="51"/>
        <v>#DIV/0!</v>
      </c>
      <c r="I77" s="98" t="e">
        <f t="shared" si="51"/>
        <v>#DIV/0!</v>
      </c>
      <c r="J77" s="98" t="e">
        <f t="shared" si="51"/>
        <v>#DIV/0!</v>
      </c>
      <c r="K77" s="98" t="e">
        <f t="shared" si="51"/>
        <v>#DIV/0!</v>
      </c>
      <c r="L77" s="98" t="e">
        <f t="shared" si="51"/>
        <v>#DIV/0!</v>
      </c>
      <c r="M77" s="98" t="e">
        <f t="shared" si="51"/>
        <v>#DIV/0!</v>
      </c>
      <c r="N77" s="98" t="e">
        <f t="shared" si="51"/>
        <v>#DIV/0!</v>
      </c>
      <c r="O77" s="141">
        <f t="shared" si="51"/>
        <v>12.879000984297747</v>
      </c>
      <c r="P77" s="98"/>
      <c r="Q77" s="98"/>
      <c r="R77" s="148" t="str">
        <f t="shared" si="53"/>
        <v>Otros</v>
      </c>
      <c r="S77" s="98">
        <f t="shared" si="52"/>
        <v>11.129668232162139</v>
      </c>
      <c r="T77" s="98">
        <f t="shared" si="52"/>
        <v>11.168213201038276</v>
      </c>
      <c r="U77" s="98">
        <f t="shared" si="52"/>
        <v>11.276623659217163</v>
      </c>
      <c r="V77" s="98">
        <f t="shared" si="52"/>
        <v>11.263829744976594</v>
      </c>
      <c r="W77" s="98" t="e">
        <f t="shared" si="52"/>
        <v>#DIV/0!</v>
      </c>
      <c r="X77" s="98" t="e">
        <f t="shared" si="52"/>
        <v>#DIV/0!</v>
      </c>
      <c r="Y77" s="98" t="e">
        <f t="shared" si="52"/>
        <v>#DIV/0!</v>
      </c>
      <c r="Z77" s="98" t="e">
        <f t="shared" si="52"/>
        <v>#DIV/0!</v>
      </c>
      <c r="AA77" s="98" t="e">
        <f t="shared" si="52"/>
        <v>#DIV/0!</v>
      </c>
      <c r="AB77" s="98" t="e">
        <f t="shared" si="52"/>
        <v>#DIV/0!</v>
      </c>
      <c r="AC77" s="98" t="e">
        <f t="shared" si="52"/>
        <v>#DIV/0!</v>
      </c>
      <c r="AD77" s="98" t="e">
        <f t="shared" si="52"/>
        <v>#DIV/0!</v>
      </c>
      <c r="AE77" s="141">
        <f t="shared" si="52"/>
        <v>11.204730856339042</v>
      </c>
    </row>
    <row r="78" spans="2:31" x14ac:dyDescent="0.25">
      <c r="B78" s="143" t="s">
        <v>14</v>
      </c>
      <c r="C78" s="149">
        <f t="shared" si="51"/>
        <v>13.783422866363571</v>
      </c>
      <c r="D78" s="149">
        <f t="shared" si="51"/>
        <v>13.534125545593653</v>
      </c>
      <c r="E78" s="149">
        <f t="shared" si="51"/>
        <v>14.17672765766976</v>
      </c>
      <c r="F78" s="149">
        <f t="shared" si="51"/>
        <v>13.278970243118469</v>
      </c>
      <c r="G78" s="149" t="e">
        <f t="shared" si="51"/>
        <v>#DIV/0!</v>
      </c>
      <c r="H78" s="149" t="e">
        <f t="shared" si="51"/>
        <v>#DIV/0!</v>
      </c>
      <c r="I78" s="149" t="e">
        <f t="shared" si="51"/>
        <v>#DIV/0!</v>
      </c>
      <c r="J78" s="149" t="e">
        <f t="shared" si="51"/>
        <v>#DIV/0!</v>
      </c>
      <c r="K78" s="149" t="e">
        <f t="shared" si="51"/>
        <v>#DIV/0!</v>
      </c>
      <c r="L78" s="149" t="e">
        <f t="shared" si="51"/>
        <v>#DIV/0!</v>
      </c>
      <c r="M78" s="149" t="e">
        <f t="shared" si="51"/>
        <v>#DIV/0!</v>
      </c>
      <c r="N78" s="149" t="e">
        <f t="shared" si="51"/>
        <v>#DIV/0!</v>
      </c>
      <c r="O78" s="143">
        <f t="shared" si="51"/>
        <v>13.675885161980879</v>
      </c>
      <c r="P78" s="98"/>
      <c r="Q78" s="98"/>
      <c r="R78" s="143" t="s">
        <v>14</v>
      </c>
      <c r="S78" s="142">
        <f t="shared" si="52"/>
        <v>11.991577893736309</v>
      </c>
      <c r="T78" s="142">
        <f t="shared" si="52"/>
        <v>11.774689224666481</v>
      </c>
      <c r="U78" s="142">
        <f t="shared" si="52"/>
        <v>12.333753062172692</v>
      </c>
      <c r="V78" s="142">
        <f t="shared" si="52"/>
        <v>11.552704111513062</v>
      </c>
      <c r="W78" s="142" t="e">
        <f t="shared" si="52"/>
        <v>#DIV/0!</v>
      </c>
      <c r="X78" s="142" t="e">
        <f t="shared" si="52"/>
        <v>#DIV/0!</v>
      </c>
      <c r="Y78" s="142" t="e">
        <f t="shared" si="52"/>
        <v>#DIV/0!</v>
      </c>
      <c r="Z78" s="142" t="e">
        <f t="shared" si="52"/>
        <v>#DIV/0!</v>
      </c>
      <c r="AA78" s="142" t="e">
        <f t="shared" si="52"/>
        <v>#DIV/0!</v>
      </c>
      <c r="AB78" s="142" t="e">
        <f t="shared" si="52"/>
        <v>#DIV/0!</v>
      </c>
      <c r="AC78" s="142" t="e">
        <f t="shared" si="52"/>
        <v>#DIV/0!</v>
      </c>
      <c r="AD78" s="142" t="e">
        <f t="shared" si="52"/>
        <v>#DIV/0!</v>
      </c>
      <c r="AE78" s="143">
        <f t="shared" si="52"/>
        <v>11.898020090923366</v>
      </c>
    </row>
    <row r="79" spans="2:31" x14ac:dyDescent="0.25">
      <c r="P79" s="98"/>
      <c r="Q79" s="98"/>
    </row>
    <row r="80" spans="2:31" x14ac:dyDescent="0.25">
      <c r="P80" s="98"/>
      <c r="Q80" s="98"/>
    </row>
    <row r="81" spans="2:30" x14ac:dyDescent="0.25">
      <c r="B81" s="150" t="s">
        <v>37</v>
      </c>
      <c r="C81" s="151">
        <v>6.96</v>
      </c>
      <c r="D81" s="151">
        <v>6.96</v>
      </c>
      <c r="E81" s="151">
        <v>6.96</v>
      </c>
      <c r="F81" s="151">
        <v>6.96</v>
      </c>
      <c r="G81" s="151">
        <v>6.96</v>
      </c>
      <c r="H81" s="151">
        <v>6.96</v>
      </c>
      <c r="I81" s="151">
        <v>6.96</v>
      </c>
      <c r="J81" s="151">
        <v>6.96</v>
      </c>
      <c r="K81" s="118">
        <v>6.96</v>
      </c>
      <c r="L81" s="118">
        <v>6.96</v>
      </c>
      <c r="M81" s="118">
        <v>6.96</v>
      </c>
      <c r="N81" s="118">
        <v>6.96</v>
      </c>
      <c r="R81" s="150" t="s">
        <v>37</v>
      </c>
      <c r="S81" s="118">
        <f>+C81</f>
        <v>6.96</v>
      </c>
      <c r="T81" s="118">
        <f t="shared" ref="T81:AD81" si="57">+D81</f>
        <v>6.96</v>
      </c>
      <c r="U81" s="118">
        <f t="shared" si="57"/>
        <v>6.96</v>
      </c>
      <c r="V81" s="118">
        <f t="shared" si="57"/>
        <v>6.96</v>
      </c>
      <c r="W81" s="118">
        <f t="shared" si="57"/>
        <v>6.96</v>
      </c>
      <c r="X81" s="118">
        <f t="shared" si="57"/>
        <v>6.96</v>
      </c>
      <c r="Y81" s="118">
        <f t="shared" si="57"/>
        <v>6.96</v>
      </c>
      <c r="Z81" s="118">
        <f t="shared" si="57"/>
        <v>6.96</v>
      </c>
      <c r="AA81" s="118">
        <f t="shared" si="57"/>
        <v>6.96</v>
      </c>
      <c r="AB81" s="118">
        <f t="shared" si="57"/>
        <v>6.96</v>
      </c>
      <c r="AC81" s="118">
        <f t="shared" si="57"/>
        <v>6.96</v>
      </c>
      <c r="AD81" s="118">
        <f t="shared" si="57"/>
        <v>6.96</v>
      </c>
    </row>
    <row r="82" spans="2:30" x14ac:dyDescent="0.25">
      <c r="B82" s="152"/>
      <c r="F82" s="98"/>
      <c r="G82" s="98"/>
      <c r="P82" s="98"/>
      <c r="Q82" s="98"/>
      <c r="R82" s="98"/>
      <c r="S82" s="98"/>
    </row>
    <row r="83" spans="2:30" x14ac:dyDescent="0.25">
      <c r="B83" s="98"/>
      <c r="F83" s="98"/>
      <c r="G83" s="98"/>
      <c r="P83" s="98"/>
      <c r="Q83" s="98"/>
      <c r="R83" s="98"/>
      <c r="S83" s="98"/>
    </row>
  </sheetData>
  <conditionalFormatting sqref="L29:N29 F1:N7 L18:N20 F42:N83 F9:N9 L10:N16 L31:N33">
    <cfRule type="containsText" dxfId="293" priority="11" stopIfTrue="1" operator="containsText" text="*">
      <formula>NOT(ISERROR(SEARCH("*",F1)))</formula>
    </cfRule>
  </conditionalFormatting>
  <conditionalFormatting sqref="I81">
    <cfRule type="containsText" dxfId="292" priority="10" stopIfTrue="1" operator="containsText" text="*">
      <formula>NOT(ISERROR(SEARCH("*",I81)))</formula>
    </cfRule>
  </conditionalFormatting>
  <conditionalFormatting sqref="J81">
    <cfRule type="containsText" dxfId="291" priority="9" stopIfTrue="1" operator="containsText" text="*">
      <formula>NOT(ISERROR(SEARCH("*",J81)))</formula>
    </cfRule>
  </conditionalFormatting>
  <conditionalFormatting sqref="C1:N7 L29:N29 L30:O30 C29:K33 L31:N33 C9:N16 C18:N27 C34:N1048576">
    <cfRule type="containsText" dxfId="290" priority="8" operator="containsText" text="*">
      <formula>NOT(ISERROR(SEARCH("*",C1)))</formula>
    </cfRule>
  </conditionalFormatting>
  <conditionalFormatting sqref="I8:N8">
    <cfRule type="containsText" dxfId="289" priority="7" stopIfTrue="1" operator="containsText" text="*">
      <formula>NOT(ISERROR(SEARCH("*",I8)))</formula>
    </cfRule>
  </conditionalFormatting>
  <conditionalFormatting sqref="C8:N8">
    <cfRule type="containsText" dxfId="288" priority="4" operator="containsText" text="*">
      <formula>NOT(ISERROR(SEARCH("*",C8)))</formula>
    </cfRule>
    <cfRule type="containsText" dxfId="287" priority="5" operator="containsText" text="*">
      <formula>NOT(ISERROR(SEARCH("*",C8)))</formula>
    </cfRule>
    <cfRule type="containsText" priority="6" operator="containsText" text="*">
      <formula>NOT(ISERROR(SEARCH("*",C8)))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AE77"/>
  <sheetViews>
    <sheetView showGridLines="0" zoomScale="55" zoomScaleNormal="55" workbookViewId="0">
      <selection activeCell="K22" sqref="K22"/>
    </sheetView>
  </sheetViews>
  <sheetFormatPr baseColWidth="10" defaultRowHeight="15.75" x14ac:dyDescent="0.25"/>
  <cols>
    <col min="1" max="1" width="3.85546875" style="95" customWidth="1"/>
    <col min="2" max="2" width="24.85546875" style="95" customWidth="1"/>
    <col min="3" max="10" width="11.7109375" style="95" customWidth="1"/>
    <col min="11" max="11" width="15" style="95" bestFit="1" customWidth="1"/>
    <col min="12" max="14" width="11.7109375" style="95" customWidth="1"/>
    <col min="15" max="15" width="13.140625" style="95" bestFit="1" customWidth="1"/>
    <col min="16" max="16" width="5.7109375" style="95" customWidth="1"/>
    <col min="17" max="17" width="5.5703125" style="95" customWidth="1"/>
    <col min="18" max="18" width="25.28515625" style="95" customWidth="1"/>
    <col min="19" max="30" width="11.7109375" style="95" customWidth="1"/>
    <col min="31" max="31" width="13.5703125" style="95" customWidth="1"/>
    <col min="32" max="36" width="9.7109375" style="95" customWidth="1"/>
    <col min="37" max="37" width="12.85546875" style="95" customWidth="1"/>
    <col min="38" max="38" width="10.42578125" style="95" customWidth="1"/>
    <col min="39" max="39" width="13" style="95" customWidth="1"/>
    <col min="40" max="40" width="12.140625" style="95" customWidth="1"/>
    <col min="41" max="41" width="10.85546875" style="95" customWidth="1"/>
    <col min="42" max="257" width="11.42578125" style="95"/>
    <col min="258" max="258" width="19.85546875" style="95" customWidth="1"/>
    <col min="259" max="270" width="11.7109375" style="95" customWidth="1"/>
    <col min="271" max="271" width="13.140625" style="95" bestFit="1" customWidth="1"/>
    <col min="272" max="272" width="5.140625" style="95" customWidth="1"/>
    <col min="273" max="273" width="5.5703125" style="95" customWidth="1"/>
    <col min="274" max="274" width="18.42578125" style="95" customWidth="1"/>
    <col min="275" max="286" width="11.7109375" style="95" customWidth="1"/>
    <col min="287" max="287" width="13.5703125" style="95" customWidth="1"/>
    <col min="288" max="292" width="9.7109375" style="95" customWidth="1"/>
    <col min="293" max="293" width="12.85546875" style="95" customWidth="1"/>
    <col min="294" max="294" width="10.42578125" style="95" customWidth="1"/>
    <col min="295" max="295" width="13" style="95" customWidth="1"/>
    <col min="296" max="296" width="12.140625" style="95" customWidth="1"/>
    <col min="297" max="297" width="10.85546875" style="95" customWidth="1"/>
    <col min="298" max="513" width="11.42578125" style="95"/>
    <col min="514" max="514" width="19.85546875" style="95" customWidth="1"/>
    <col min="515" max="526" width="11.7109375" style="95" customWidth="1"/>
    <col min="527" max="527" width="13.140625" style="95" bestFit="1" customWidth="1"/>
    <col min="528" max="528" width="5.140625" style="95" customWidth="1"/>
    <col min="529" max="529" width="5.5703125" style="95" customWidth="1"/>
    <col min="530" max="530" width="18.42578125" style="95" customWidth="1"/>
    <col min="531" max="542" width="11.7109375" style="95" customWidth="1"/>
    <col min="543" max="543" width="13.5703125" style="95" customWidth="1"/>
    <col min="544" max="548" width="9.7109375" style="95" customWidth="1"/>
    <col min="549" max="549" width="12.85546875" style="95" customWidth="1"/>
    <col min="550" max="550" width="10.42578125" style="95" customWidth="1"/>
    <col min="551" max="551" width="13" style="95" customWidth="1"/>
    <col min="552" max="552" width="12.140625" style="95" customWidth="1"/>
    <col min="553" max="553" width="10.85546875" style="95" customWidth="1"/>
    <col min="554" max="769" width="11.42578125" style="95"/>
    <col min="770" max="770" width="19.85546875" style="95" customWidth="1"/>
    <col min="771" max="782" width="11.7109375" style="95" customWidth="1"/>
    <col min="783" max="783" width="13.140625" style="95" bestFit="1" customWidth="1"/>
    <col min="784" max="784" width="5.140625" style="95" customWidth="1"/>
    <col min="785" max="785" width="5.5703125" style="95" customWidth="1"/>
    <col min="786" max="786" width="18.42578125" style="95" customWidth="1"/>
    <col min="787" max="798" width="11.7109375" style="95" customWidth="1"/>
    <col min="799" max="799" width="13.5703125" style="95" customWidth="1"/>
    <col min="800" max="804" width="9.7109375" style="95" customWidth="1"/>
    <col min="805" max="805" width="12.85546875" style="95" customWidth="1"/>
    <col min="806" max="806" width="10.42578125" style="95" customWidth="1"/>
    <col min="807" max="807" width="13" style="95" customWidth="1"/>
    <col min="808" max="808" width="12.140625" style="95" customWidth="1"/>
    <col min="809" max="809" width="10.85546875" style="95" customWidth="1"/>
    <col min="810" max="1025" width="11.42578125" style="95"/>
    <col min="1026" max="1026" width="19.85546875" style="95" customWidth="1"/>
    <col min="1027" max="1038" width="11.7109375" style="95" customWidth="1"/>
    <col min="1039" max="1039" width="13.140625" style="95" bestFit="1" customWidth="1"/>
    <col min="1040" max="1040" width="5.140625" style="95" customWidth="1"/>
    <col min="1041" max="1041" width="5.5703125" style="95" customWidth="1"/>
    <col min="1042" max="1042" width="18.42578125" style="95" customWidth="1"/>
    <col min="1043" max="1054" width="11.7109375" style="95" customWidth="1"/>
    <col min="1055" max="1055" width="13.5703125" style="95" customWidth="1"/>
    <col min="1056" max="1060" width="9.7109375" style="95" customWidth="1"/>
    <col min="1061" max="1061" width="12.85546875" style="95" customWidth="1"/>
    <col min="1062" max="1062" width="10.42578125" style="95" customWidth="1"/>
    <col min="1063" max="1063" width="13" style="95" customWidth="1"/>
    <col min="1064" max="1064" width="12.140625" style="95" customWidth="1"/>
    <col min="1065" max="1065" width="10.85546875" style="95" customWidth="1"/>
    <col min="1066" max="1281" width="11.42578125" style="95"/>
    <col min="1282" max="1282" width="19.85546875" style="95" customWidth="1"/>
    <col min="1283" max="1294" width="11.7109375" style="95" customWidth="1"/>
    <col min="1295" max="1295" width="13.140625" style="95" bestFit="1" customWidth="1"/>
    <col min="1296" max="1296" width="5.140625" style="95" customWidth="1"/>
    <col min="1297" max="1297" width="5.5703125" style="95" customWidth="1"/>
    <col min="1298" max="1298" width="18.42578125" style="95" customWidth="1"/>
    <col min="1299" max="1310" width="11.7109375" style="95" customWidth="1"/>
    <col min="1311" max="1311" width="13.5703125" style="95" customWidth="1"/>
    <col min="1312" max="1316" width="9.7109375" style="95" customWidth="1"/>
    <col min="1317" max="1317" width="12.85546875" style="95" customWidth="1"/>
    <col min="1318" max="1318" width="10.42578125" style="95" customWidth="1"/>
    <col min="1319" max="1319" width="13" style="95" customWidth="1"/>
    <col min="1320" max="1320" width="12.140625" style="95" customWidth="1"/>
    <col min="1321" max="1321" width="10.85546875" style="95" customWidth="1"/>
    <col min="1322" max="1537" width="11.42578125" style="95"/>
    <col min="1538" max="1538" width="19.85546875" style="95" customWidth="1"/>
    <col min="1539" max="1550" width="11.7109375" style="95" customWidth="1"/>
    <col min="1551" max="1551" width="13.140625" style="95" bestFit="1" customWidth="1"/>
    <col min="1552" max="1552" width="5.140625" style="95" customWidth="1"/>
    <col min="1553" max="1553" width="5.5703125" style="95" customWidth="1"/>
    <col min="1554" max="1554" width="18.42578125" style="95" customWidth="1"/>
    <col min="1555" max="1566" width="11.7109375" style="95" customWidth="1"/>
    <col min="1567" max="1567" width="13.5703125" style="95" customWidth="1"/>
    <col min="1568" max="1572" width="9.7109375" style="95" customWidth="1"/>
    <col min="1573" max="1573" width="12.85546875" style="95" customWidth="1"/>
    <col min="1574" max="1574" width="10.42578125" style="95" customWidth="1"/>
    <col min="1575" max="1575" width="13" style="95" customWidth="1"/>
    <col min="1576" max="1576" width="12.140625" style="95" customWidth="1"/>
    <col min="1577" max="1577" width="10.85546875" style="95" customWidth="1"/>
    <col min="1578" max="1793" width="11.42578125" style="95"/>
    <col min="1794" max="1794" width="19.85546875" style="95" customWidth="1"/>
    <col min="1795" max="1806" width="11.7109375" style="95" customWidth="1"/>
    <col min="1807" max="1807" width="13.140625" style="95" bestFit="1" customWidth="1"/>
    <col min="1808" max="1808" width="5.140625" style="95" customWidth="1"/>
    <col min="1809" max="1809" width="5.5703125" style="95" customWidth="1"/>
    <col min="1810" max="1810" width="18.42578125" style="95" customWidth="1"/>
    <col min="1811" max="1822" width="11.7109375" style="95" customWidth="1"/>
    <col min="1823" max="1823" width="13.5703125" style="95" customWidth="1"/>
    <col min="1824" max="1828" width="9.7109375" style="95" customWidth="1"/>
    <col min="1829" max="1829" width="12.85546875" style="95" customWidth="1"/>
    <col min="1830" max="1830" width="10.42578125" style="95" customWidth="1"/>
    <col min="1831" max="1831" width="13" style="95" customWidth="1"/>
    <col min="1832" max="1832" width="12.140625" style="95" customWidth="1"/>
    <col min="1833" max="1833" width="10.85546875" style="95" customWidth="1"/>
    <col min="1834" max="2049" width="11.42578125" style="95"/>
    <col min="2050" max="2050" width="19.85546875" style="95" customWidth="1"/>
    <col min="2051" max="2062" width="11.7109375" style="95" customWidth="1"/>
    <col min="2063" max="2063" width="13.140625" style="95" bestFit="1" customWidth="1"/>
    <col min="2064" max="2064" width="5.140625" style="95" customWidth="1"/>
    <col min="2065" max="2065" width="5.5703125" style="95" customWidth="1"/>
    <col min="2066" max="2066" width="18.42578125" style="95" customWidth="1"/>
    <col min="2067" max="2078" width="11.7109375" style="95" customWidth="1"/>
    <col min="2079" max="2079" width="13.5703125" style="95" customWidth="1"/>
    <col min="2080" max="2084" width="9.7109375" style="95" customWidth="1"/>
    <col min="2085" max="2085" width="12.85546875" style="95" customWidth="1"/>
    <col min="2086" max="2086" width="10.42578125" style="95" customWidth="1"/>
    <col min="2087" max="2087" width="13" style="95" customWidth="1"/>
    <col min="2088" max="2088" width="12.140625" style="95" customWidth="1"/>
    <col min="2089" max="2089" width="10.85546875" style="95" customWidth="1"/>
    <col min="2090" max="2305" width="11.42578125" style="95"/>
    <col min="2306" max="2306" width="19.85546875" style="95" customWidth="1"/>
    <col min="2307" max="2318" width="11.7109375" style="95" customWidth="1"/>
    <col min="2319" max="2319" width="13.140625" style="95" bestFit="1" customWidth="1"/>
    <col min="2320" max="2320" width="5.140625" style="95" customWidth="1"/>
    <col min="2321" max="2321" width="5.5703125" style="95" customWidth="1"/>
    <col min="2322" max="2322" width="18.42578125" style="95" customWidth="1"/>
    <col min="2323" max="2334" width="11.7109375" style="95" customWidth="1"/>
    <col min="2335" max="2335" width="13.5703125" style="95" customWidth="1"/>
    <col min="2336" max="2340" width="9.7109375" style="95" customWidth="1"/>
    <col min="2341" max="2341" width="12.85546875" style="95" customWidth="1"/>
    <col min="2342" max="2342" width="10.42578125" style="95" customWidth="1"/>
    <col min="2343" max="2343" width="13" style="95" customWidth="1"/>
    <col min="2344" max="2344" width="12.140625" style="95" customWidth="1"/>
    <col min="2345" max="2345" width="10.85546875" style="95" customWidth="1"/>
    <col min="2346" max="2561" width="11.42578125" style="95"/>
    <col min="2562" max="2562" width="19.85546875" style="95" customWidth="1"/>
    <col min="2563" max="2574" width="11.7109375" style="95" customWidth="1"/>
    <col min="2575" max="2575" width="13.140625" style="95" bestFit="1" customWidth="1"/>
    <col min="2576" max="2576" width="5.140625" style="95" customWidth="1"/>
    <col min="2577" max="2577" width="5.5703125" style="95" customWidth="1"/>
    <col min="2578" max="2578" width="18.42578125" style="95" customWidth="1"/>
    <col min="2579" max="2590" width="11.7109375" style="95" customWidth="1"/>
    <col min="2591" max="2591" width="13.5703125" style="95" customWidth="1"/>
    <col min="2592" max="2596" width="9.7109375" style="95" customWidth="1"/>
    <col min="2597" max="2597" width="12.85546875" style="95" customWidth="1"/>
    <col min="2598" max="2598" width="10.42578125" style="95" customWidth="1"/>
    <col min="2599" max="2599" width="13" style="95" customWidth="1"/>
    <col min="2600" max="2600" width="12.140625" style="95" customWidth="1"/>
    <col min="2601" max="2601" width="10.85546875" style="95" customWidth="1"/>
    <col min="2602" max="2817" width="11.42578125" style="95"/>
    <col min="2818" max="2818" width="19.85546875" style="95" customWidth="1"/>
    <col min="2819" max="2830" width="11.7109375" style="95" customWidth="1"/>
    <col min="2831" max="2831" width="13.140625" style="95" bestFit="1" customWidth="1"/>
    <col min="2832" max="2832" width="5.140625" style="95" customWidth="1"/>
    <col min="2833" max="2833" width="5.5703125" style="95" customWidth="1"/>
    <col min="2834" max="2834" width="18.42578125" style="95" customWidth="1"/>
    <col min="2835" max="2846" width="11.7109375" style="95" customWidth="1"/>
    <col min="2847" max="2847" width="13.5703125" style="95" customWidth="1"/>
    <col min="2848" max="2852" width="9.7109375" style="95" customWidth="1"/>
    <col min="2853" max="2853" width="12.85546875" style="95" customWidth="1"/>
    <col min="2854" max="2854" width="10.42578125" style="95" customWidth="1"/>
    <col min="2855" max="2855" width="13" style="95" customWidth="1"/>
    <col min="2856" max="2856" width="12.140625" style="95" customWidth="1"/>
    <col min="2857" max="2857" width="10.85546875" style="95" customWidth="1"/>
    <col min="2858" max="3073" width="11.42578125" style="95"/>
    <col min="3074" max="3074" width="19.85546875" style="95" customWidth="1"/>
    <col min="3075" max="3086" width="11.7109375" style="95" customWidth="1"/>
    <col min="3087" max="3087" width="13.140625" style="95" bestFit="1" customWidth="1"/>
    <col min="3088" max="3088" width="5.140625" style="95" customWidth="1"/>
    <col min="3089" max="3089" width="5.5703125" style="95" customWidth="1"/>
    <col min="3090" max="3090" width="18.42578125" style="95" customWidth="1"/>
    <col min="3091" max="3102" width="11.7109375" style="95" customWidth="1"/>
    <col min="3103" max="3103" width="13.5703125" style="95" customWidth="1"/>
    <col min="3104" max="3108" width="9.7109375" style="95" customWidth="1"/>
    <col min="3109" max="3109" width="12.85546875" style="95" customWidth="1"/>
    <col min="3110" max="3110" width="10.42578125" style="95" customWidth="1"/>
    <col min="3111" max="3111" width="13" style="95" customWidth="1"/>
    <col min="3112" max="3112" width="12.140625" style="95" customWidth="1"/>
    <col min="3113" max="3113" width="10.85546875" style="95" customWidth="1"/>
    <col min="3114" max="3329" width="11.42578125" style="95"/>
    <col min="3330" max="3330" width="19.85546875" style="95" customWidth="1"/>
    <col min="3331" max="3342" width="11.7109375" style="95" customWidth="1"/>
    <col min="3343" max="3343" width="13.140625" style="95" bestFit="1" customWidth="1"/>
    <col min="3344" max="3344" width="5.140625" style="95" customWidth="1"/>
    <col min="3345" max="3345" width="5.5703125" style="95" customWidth="1"/>
    <col min="3346" max="3346" width="18.42578125" style="95" customWidth="1"/>
    <col min="3347" max="3358" width="11.7109375" style="95" customWidth="1"/>
    <col min="3359" max="3359" width="13.5703125" style="95" customWidth="1"/>
    <col min="3360" max="3364" width="9.7109375" style="95" customWidth="1"/>
    <col min="3365" max="3365" width="12.85546875" style="95" customWidth="1"/>
    <col min="3366" max="3366" width="10.42578125" style="95" customWidth="1"/>
    <col min="3367" max="3367" width="13" style="95" customWidth="1"/>
    <col min="3368" max="3368" width="12.140625" style="95" customWidth="1"/>
    <col min="3369" max="3369" width="10.85546875" style="95" customWidth="1"/>
    <col min="3370" max="3585" width="11.42578125" style="95"/>
    <col min="3586" max="3586" width="19.85546875" style="95" customWidth="1"/>
    <col min="3587" max="3598" width="11.7109375" style="95" customWidth="1"/>
    <col min="3599" max="3599" width="13.140625" style="95" bestFit="1" customWidth="1"/>
    <col min="3600" max="3600" width="5.140625" style="95" customWidth="1"/>
    <col min="3601" max="3601" width="5.5703125" style="95" customWidth="1"/>
    <col min="3602" max="3602" width="18.42578125" style="95" customWidth="1"/>
    <col min="3603" max="3614" width="11.7109375" style="95" customWidth="1"/>
    <col min="3615" max="3615" width="13.5703125" style="95" customWidth="1"/>
    <col min="3616" max="3620" width="9.7109375" style="95" customWidth="1"/>
    <col min="3621" max="3621" width="12.85546875" style="95" customWidth="1"/>
    <col min="3622" max="3622" width="10.42578125" style="95" customWidth="1"/>
    <col min="3623" max="3623" width="13" style="95" customWidth="1"/>
    <col min="3624" max="3624" width="12.140625" style="95" customWidth="1"/>
    <col min="3625" max="3625" width="10.85546875" style="95" customWidth="1"/>
    <col min="3626" max="3841" width="11.42578125" style="95"/>
    <col min="3842" max="3842" width="19.85546875" style="95" customWidth="1"/>
    <col min="3843" max="3854" width="11.7109375" style="95" customWidth="1"/>
    <col min="3855" max="3855" width="13.140625" style="95" bestFit="1" customWidth="1"/>
    <col min="3856" max="3856" width="5.140625" style="95" customWidth="1"/>
    <col min="3857" max="3857" width="5.5703125" style="95" customWidth="1"/>
    <col min="3858" max="3858" width="18.42578125" style="95" customWidth="1"/>
    <col min="3859" max="3870" width="11.7109375" style="95" customWidth="1"/>
    <col min="3871" max="3871" width="13.5703125" style="95" customWidth="1"/>
    <col min="3872" max="3876" width="9.7109375" style="95" customWidth="1"/>
    <col min="3877" max="3877" width="12.85546875" style="95" customWidth="1"/>
    <col min="3878" max="3878" width="10.42578125" style="95" customWidth="1"/>
    <col min="3879" max="3879" width="13" style="95" customWidth="1"/>
    <col min="3880" max="3880" width="12.140625" style="95" customWidth="1"/>
    <col min="3881" max="3881" width="10.85546875" style="95" customWidth="1"/>
    <col min="3882" max="4097" width="11.42578125" style="95"/>
    <col min="4098" max="4098" width="19.85546875" style="95" customWidth="1"/>
    <col min="4099" max="4110" width="11.7109375" style="95" customWidth="1"/>
    <col min="4111" max="4111" width="13.140625" style="95" bestFit="1" customWidth="1"/>
    <col min="4112" max="4112" width="5.140625" style="95" customWidth="1"/>
    <col min="4113" max="4113" width="5.5703125" style="95" customWidth="1"/>
    <col min="4114" max="4114" width="18.42578125" style="95" customWidth="1"/>
    <col min="4115" max="4126" width="11.7109375" style="95" customWidth="1"/>
    <col min="4127" max="4127" width="13.5703125" style="95" customWidth="1"/>
    <col min="4128" max="4132" width="9.7109375" style="95" customWidth="1"/>
    <col min="4133" max="4133" width="12.85546875" style="95" customWidth="1"/>
    <col min="4134" max="4134" width="10.42578125" style="95" customWidth="1"/>
    <col min="4135" max="4135" width="13" style="95" customWidth="1"/>
    <col min="4136" max="4136" width="12.140625" style="95" customWidth="1"/>
    <col min="4137" max="4137" width="10.85546875" style="95" customWidth="1"/>
    <col min="4138" max="4353" width="11.42578125" style="95"/>
    <col min="4354" max="4354" width="19.85546875" style="95" customWidth="1"/>
    <col min="4355" max="4366" width="11.7109375" style="95" customWidth="1"/>
    <col min="4367" max="4367" width="13.140625" style="95" bestFit="1" customWidth="1"/>
    <col min="4368" max="4368" width="5.140625" style="95" customWidth="1"/>
    <col min="4369" max="4369" width="5.5703125" style="95" customWidth="1"/>
    <col min="4370" max="4370" width="18.42578125" style="95" customWidth="1"/>
    <col min="4371" max="4382" width="11.7109375" style="95" customWidth="1"/>
    <col min="4383" max="4383" width="13.5703125" style="95" customWidth="1"/>
    <col min="4384" max="4388" width="9.7109375" style="95" customWidth="1"/>
    <col min="4389" max="4389" width="12.85546875" style="95" customWidth="1"/>
    <col min="4390" max="4390" width="10.42578125" style="95" customWidth="1"/>
    <col min="4391" max="4391" width="13" style="95" customWidth="1"/>
    <col min="4392" max="4392" width="12.140625" style="95" customWidth="1"/>
    <col min="4393" max="4393" width="10.85546875" style="95" customWidth="1"/>
    <col min="4394" max="4609" width="11.42578125" style="95"/>
    <col min="4610" max="4610" width="19.85546875" style="95" customWidth="1"/>
    <col min="4611" max="4622" width="11.7109375" style="95" customWidth="1"/>
    <col min="4623" max="4623" width="13.140625" style="95" bestFit="1" customWidth="1"/>
    <col min="4624" max="4624" width="5.140625" style="95" customWidth="1"/>
    <col min="4625" max="4625" width="5.5703125" style="95" customWidth="1"/>
    <col min="4626" max="4626" width="18.42578125" style="95" customWidth="1"/>
    <col min="4627" max="4638" width="11.7109375" style="95" customWidth="1"/>
    <col min="4639" max="4639" width="13.5703125" style="95" customWidth="1"/>
    <col min="4640" max="4644" width="9.7109375" style="95" customWidth="1"/>
    <col min="4645" max="4645" width="12.85546875" style="95" customWidth="1"/>
    <col min="4646" max="4646" width="10.42578125" style="95" customWidth="1"/>
    <col min="4647" max="4647" width="13" style="95" customWidth="1"/>
    <col min="4648" max="4648" width="12.140625" style="95" customWidth="1"/>
    <col min="4649" max="4649" width="10.85546875" style="95" customWidth="1"/>
    <col min="4650" max="4865" width="11.42578125" style="95"/>
    <col min="4866" max="4866" width="19.85546875" style="95" customWidth="1"/>
    <col min="4867" max="4878" width="11.7109375" style="95" customWidth="1"/>
    <col min="4879" max="4879" width="13.140625" style="95" bestFit="1" customWidth="1"/>
    <col min="4880" max="4880" width="5.140625" style="95" customWidth="1"/>
    <col min="4881" max="4881" width="5.5703125" style="95" customWidth="1"/>
    <col min="4882" max="4882" width="18.42578125" style="95" customWidth="1"/>
    <col min="4883" max="4894" width="11.7109375" style="95" customWidth="1"/>
    <col min="4895" max="4895" width="13.5703125" style="95" customWidth="1"/>
    <col min="4896" max="4900" width="9.7109375" style="95" customWidth="1"/>
    <col min="4901" max="4901" width="12.85546875" style="95" customWidth="1"/>
    <col min="4902" max="4902" width="10.42578125" style="95" customWidth="1"/>
    <col min="4903" max="4903" width="13" style="95" customWidth="1"/>
    <col min="4904" max="4904" width="12.140625" style="95" customWidth="1"/>
    <col min="4905" max="4905" width="10.85546875" style="95" customWidth="1"/>
    <col min="4906" max="5121" width="11.42578125" style="95"/>
    <col min="5122" max="5122" width="19.85546875" style="95" customWidth="1"/>
    <col min="5123" max="5134" width="11.7109375" style="95" customWidth="1"/>
    <col min="5135" max="5135" width="13.140625" style="95" bestFit="1" customWidth="1"/>
    <col min="5136" max="5136" width="5.140625" style="95" customWidth="1"/>
    <col min="5137" max="5137" width="5.5703125" style="95" customWidth="1"/>
    <col min="5138" max="5138" width="18.42578125" style="95" customWidth="1"/>
    <col min="5139" max="5150" width="11.7109375" style="95" customWidth="1"/>
    <col min="5151" max="5151" width="13.5703125" style="95" customWidth="1"/>
    <col min="5152" max="5156" width="9.7109375" style="95" customWidth="1"/>
    <col min="5157" max="5157" width="12.85546875" style="95" customWidth="1"/>
    <col min="5158" max="5158" width="10.42578125" style="95" customWidth="1"/>
    <col min="5159" max="5159" width="13" style="95" customWidth="1"/>
    <col min="5160" max="5160" width="12.140625" style="95" customWidth="1"/>
    <col min="5161" max="5161" width="10.85546875" style="95" customWidth="1"/>
    <col min="5162" max="5377" width="11.42578125" style="95"/>
    <col min="5378" max="5378" width="19.85546875" style="95" customWidth="1"/>
    <col min="5379" max="5390" width="11.7109375" style="95" customWidth="1"/>
    <col min="5391" max="5391" width="13.140625" style="95" bestFit="1" customWidth="1"/>
    <col min="5392" max="5392" width="5.140625" style="95" customWidth="1"/>
    <col min="5393" max="5393" width="5.5703125" style="95" customWidth="1"/>
    <col min="5394" max="5394" width="18.42578125" style="95" customWidth="1"/>
    <col min="5395" max="5406" width="11.7109375" style="95" customWidth="1"/>
    <col min="5407" max="5407" width="13.5703125" style="95" customWidth="1"/>
    <col min="5408" max="5412" width="9.7109375" style="95" customWidth="1"/>
    <col min="5413" max="5413" width="12.85546875" style="95" customWidth="1"/>
    <col min="5414" max="5414" width="10.42578125" style="95" customWidth="1"/>
    <col min="5415" max="5415" width="13" style="95" customWidth="1"/>
    <col min="5416" max="5416" width="12.140625" style="95" customWidth="1"/>
    <col min="5417" max="5417" width="10.85546875" style="95" customWidth="1"/>
    <col min="5418" max="5633" width="11.42578125" style="95"/>
    <col min="5634" max="5634" width="19.85546875" style="95" customWidth="1"/>
    <col min="5635" max="5646" width="11.7109375" style="95" customWidth="1"/>
    <col min="5647" max="5647" width="13.140625" style="95" bestFit="1" customWidth="1"/>
    <col min="5648" max="5648" width="5.140625" style="95" customWidth="1"/>
    <col min="5649" max="5649" width="5.5703125" style="95" customWidth="1"/>
    <col min="5650" max="5650" width="18.42578125" style="95" customWidth="1"/>
    <col min="5651" max="5662" width="11.7109375" style="95" customWidth="1"/>
    <col min="5663" max="5663" width="13.5703125" style="95" customWidth="1"/>
    <col min="5664" max="5668" width="9.7109375" style="95" customWidth="1"/>
    <col min="5669" max="5669" width="12.85546875" style="95" customWidth="1"/>
    <col min="5670" max="5670" width="10.42578125" style="95" customWidth="1"/>
    <col min="5671" max="5671" width="13" style="95" customWidth="1"/>
    <col min="5672" max="5672" width="12.140625" style="95" customWidth="1"/>
    <col min="5673" max="5673" width="10.85546875" style="95" customWidth="1"/>
    <col min="5674" max="5889" width="11.42578125" style="95"/>
    <col min="5890" max="5890" width="19.85546875" style="95" customWidth="1"/>
    <col min="5891" max="5902" width="11.7109375" style="95" customWidth="1"/>
    <col min="5903" max="5903" width="13.140625" style="95" bestFit="1" customWidth="1"/>
    <col min="5904" max="5904" width="5.140625" style="95" customWidth="1"/>
    <col min="5905" max="5905" width="5.5703125" style="95" customWidth="1"/>
    <col min="5906" max="5906" width="18.42578125" style="95" customWidth="1"/>
    <col min="5907" max="5918" width="11.7109375" style="95" customWidth="1"/>
    <col min="5919" max="5919" width="13.5703125" style="95" customWidth="1"/>
    <col min="5920" max="5924" width="9.7109375" style="95" customWidth="1"/>
    <col min="5925" max="5925" width="12.85546875" style="95" customWidth="1"/>
    <col min="5926" max="5926" width="10.42578125" style="95" customWidth="1"/>
    <col min="5927" max="5927" width="13" style="95" customWidth="1"/>
    <col min="5928" max="5928" width="12.140625" style="95" customWidth="1"/>
    <col min="5929" max="5929" width="10.85546875" style="95" customWidth="1"/>
    <col min="5930" max="6145" width="11.42578125" style="95"/>
    <col min="6146" max="6146" width="19.85546875" style="95" customWidth="1"/>
    <col min="6147" max="6158" width="11.7109375" style="95" customWidth="1"/>
    <col min="6159" max="6159" width="13.140625" style="95" bestFit="1" customWidth="1"/>
    <col min="6160" max="6160" width="5.140625" style="95" customWidth="1"/>
    <col min="6161" max="6161" width="5.5703125" style="95" customWidth="1"/>
    <col min="6162" max="6162" width="18.42578125" style="95" customWidth="1"/>
    <col min="6163" max="6174" width="11.7109375" style="95" customWidth="1"/>
    <col min="6175" max="6175" width="13.5703125" style="95" customWidth="1"/>
    <col min="6176" max="6180" width="9.7109375" style="95" customWidth="1"/>
    <col min="6181" max="6181" width="12.85546875" style="95" customWidth="1"/>
    <col min="6182" max="6182" width="10.42578125" style="95" customWidth="1"/>
    <col min="6183" max="6183" width="13" style="95" customWidth="1"/>
    <col min="6184" max="6184" width="12.140625" style="95" customWidth="1"/>
    <col min="6185" max="6185" width="10.85546875" style="95" customWidth="1"/>
    <col min="6186" max="6401" width="11.42578125" style="95"/>
    <col min="6402" max="6402" width="19.85546875" style="95" customWidth="1"/>
    <col min="6403" max="6414" width="11.7109375" style="95" customWidth="1"/>
    <col min="6415" max="6415" width="13.140625" style="95" bestFit="1" customWidth="1"/>
    <col min="6416" max="6416" width="5.140625" style="95" customWidth="1"/>
    <col min="6417" max="6417" width="5.5703125" style="95" customWidth="1"/>
    <col min="6418" max="6418" width="18.42578125" style="95" customWidth="1"/>
    <col min="6419" max="6430" width="11.7109375" style="95" customWidth="1"/>
    <col min="6431" max="6431" width="13.5703125" style="95" customWidth="1"/>
    <col min="6432" max="6436" width="9.7109375" style="95" customWidth="1"/>
    <col min="6437" max="6437" width="12.85546875" style="95" customWidth="1"/>
    <col min="6438" max="6438" width="10.42578125" style="95" customWidth="1"/>
    <col min="6439" max="6439" width="13" style="95" customWidth="1"/>
    <col min="6440" max="6440" width="12.140625" style="95" customWidth="1"/>
    <col min="6441" max="6441" width="10.85546875" style="95" customWidth="1"/>
    <col min="6442" max="6657" width="11.42578125" style="95"/>
    <col min="6658" max="6658" width="19.85546875" style="95" customWidth="1"/>
    <col min="6659" max="6670" width="11.7109375" style="95" customWidth="1"/>
    <col min="6671" max="6671" width="13.140625" style="95" bestFit="1" customWidth="1"/>
    <col min="6672" max="6672" width="5.140625" style="95" customWidth="1"/>
    <col min="6673" max="6673" width="5.5703125" style="95" customWidth="1"/>
    <col min="6674" max="6674" width="18.42578125" style="95" customWidth="1"/>
    <col min="6675" max="6686" width="11.7109375" style="95" customWidth="1"/>
    <col min="6687" max="6687" width="13.5703125" style="95" customWidth="1"/>
    <col min="6688" max="6692" width="9.7109375" style="95" customWidth="1"/>
    <col min="6693" max="6693" width="12.85546875" style="95" customWidth="1"/>
    <col min="6694" max="6694" width="10.42578125" style="95" customWidth="1"/>
    <col min="6695" max="6695" width="13" style="95" customWidth="1"/>
    <col min="6696" max="6696" width="12.140625" style="95" customWidth="1"/>
    <col min="6697" max="6697" width="10.85546875" style="95" customWidth="1"/>
    <col min="6698" max="6913" width="11.42578125" style="95"/>
    <col min="6914" max="6914" width="19.85546875" style="95" customWidth="1"/>
    <col min="6915" max="6926" width="11.7109375" style="95" customWidth="1"/>
    <col min="6927" max="6927" width="13.140625" style="95" bestFit="1" customWidth="1"/>
    <col min="6928" max="6928" width="5.140625" style="95" customWidth="1"/>
    <col min="6929" max="6929" width="5.5703125" style="95" customWidth="1"/>
    <col min="6930" max="6930" width="18.42578125" style="95" customWidth="1"/>
    <col min="6931" max="6942" width="11.7109375" style="95" customWidth="1"/>
    <col min="6943" max="6943" width="13.5703125" style="95" customWidth="1"/>
    <col min="6944" max="6948" width="9.7109375" style="95" customWidth="1"/>
    <col min="6949" max="6949" width="12.85546875" style="95" customWidth="1"/>
    <col min="6950" max="6950" width="10.42578125" style="95" customWidth="1"/>
    <col min="6951" max="6951" width="13" style="95" customWidth="1"/>
    <col min="6952" max="6952" width="12.140625" style="95" customWidth="1"/>
    <col min="6953" max="6953" width="10.85546875" style="95" customWidth="1"/>
    <col min="6954" max="7169" width="11.42578125" style="95"/>
    <col min="7170" max="7170" width="19.85546875" style="95" customWidth="1"/>
    <col min="7171" max="7182" width="11.7109375" style="95" customWidth="1"/>
    <col min="7183" max="7183" width="13.140625" style="95" bestFit="1" customWidth="1"/>
    <col min="7184" max="7184" width="5.140625" style="95" customWidth="1"/>
    <col min="7185" max="7185" width="5.5703125" style="95" customWidth="1"/>
    <col min="7186" max="7186" width="18.42578125" style="95" customWidth="1"/>
    <col min="7187" max="7198" width="11.7109375" style="95" customWidth="1"/>
    <col min="7199" max="7199" width="13.5703125" style="95" customWidth="1"/>
    <col min="7200" max="7204" width="9.7109375" style="95" customWidth="1"/>
    <col min="7205" max="7205" width="12.85546875" style="95" customWidth="1"/>
    <col min="7206" max="7206" width="10.42578125" style="95" customWidth="1"/>
    <col min="7207" max="7207" width="13" style="95" customWidth="1"/>
    <col min="7208" max="7208" width="12.140625" style="95" customWidth="1"/>
    <col min="7209" max="7209" width="10.85546875" style="95" customWidth="1"/>
    <col min="7210" max="7425" width="11.42578125" style="95"/>
    <col min="7426" max="7426" width="19.85546875" style="95" customWidth="1"/>
    <col min="7427" max="7438" width="11.7109375" style="95" customWidth="1"/>
    <col min="7439" max="7439" width="13.140625" style="95" bestFit="1" customWidth="1"/>
    <col min="7440" max="7440" width="5.140625" style="95" customWidth="1"/>
    <col min="7441" max="7441" width="5.5703125" style="95" customWidth="1"/>
    <col min="7442" max="7442" width="18.42578125" style="95" customWidth="1"/>
    <col min="7443" max="7454" width="11.7109375" style="95" customWidth="1"/>
    <col min="7455" max="7455" width="13.5703125" style="95" customWidth="1"/>
    <col min="7456" max="7460" width="9.7109375" style="95" customWidth="1"/>
    <col min="7461" max="7461" width="12.85546875" style="95" customWidth="1"/>
    <col min="7462" max="7462" width="10.42578125" style="95" customWidth="1"/>
    <col min="7463" max="7463" width="13" style="95" customWidth="1"/>
    <col min="7464" max="7464" width="12.140625" style="95" customWidth="1"/>
    <col min="7465" max="7465" width="10.85546875" style="95" customWidth="1"/>
    <col min="7466" max="7681" width="11.42578125" style="95"/>
    <col min="7682" max="7682" width="19.85546875" style="95" customWidth="1"/>
    <col min="7683" max="7694" width="11.7109375" style="95" customWidth="1"/>
    <col min="7695" max="7695" width="13.140625" style="95" bestFit="1" customWidth="1"/>
    <col min="7696" max="7696" width="5.140625" style="95" customWidth="1"/>
    <col min="7697" max="7697" width="5.5703125" style="95" customWidth="1"/>
    <col min="7698" max="7698" width="18.42578125" style="95" customWidth="1"/>
    <col min="7699" max="7710" width="11.7109375" style="95" customWidth="1"/>
    <col min="7711" max="7711" width="13.5703125" style="95" customWidth="1"/>
    <col min="7712" max="7716" width="9.7109375" style="95" customWidth="1"/>
    <col min="7717" max="7717" width="12.85546875" style="95" customWidth="1"/>
    <col min="7718" max="7718" width="10.42578125" style="95" customWidth="1"/>
    <col min="7719" max="7719" width="13" style="95" customWidth="1"/>
    <col min="7720" max="7720" width="12.140625" style="95" customWidth="1"/>
    <col min="7721" max="7721" width="10.85546875" style="95" customWidth="1"/>
    <col min="7722" max="7937" width="11.42578125" style="95"/>
    <col min="7938" max="7938" width="19.85546875" style="95" customWidth="1"/>
    <col min="7939" max="7950" width="11.7109375" style="95" customWidth="1"/>
    <col min="7951" max="7951" width="13.140625" style="95" bestFit="1" customWidth="1"/>
    <col min="7952" max="7952" width="5.140625" style="95" customWidth="1"/>
    <col min="7953" max="7953" width="5.5703125" style="95" customWidth="1"/>
    <col min="7954" max="7954" width="18.42578125" style="95" customWidth="1"/>
    <col min="7955" max="7966" width="11.7109375" style="95" customWidth="1"/>
    <col min="7967" max="7967" width="13.5703125" style="95" customWidth="1"/>
    <col min="7968" max="7972" width="9.7109375" style="95" customWidth="1"/>
    <col min="7973" max="7973" width="12.85546875" style="95" customWidth="1"/>
    <col min="7974" max="7974" width="10.42578125" style="95" customWidth="1"/>
    <col min="7975" max="7975" width="13" style="95" customWidth="1"/>
    <col min="7976" max="7976" width="12.140625" style="95" customWidth="1"/>
    <col min="7977" max="7977" width="10.85546875" style="95" customWidth="1"/>
    <col min="7978" max="8193" width="11.42578125" style="95"/>
    <col min="8194" max="8194" width="19.85546875" style="95" customWidth="1"/>
    <col min="8195" max="8206" width="11.7109375" style="95" customWidth="1"/>
    <col min="8207" max="8207" width="13.140625" style="95" bestFit="1" customWidth="1"/>
    <col min="8208" max="8208" width="5.140625" style="95" customWidth="1"/>
    <col min="8209" max="8209" width="5.5703125" style="95" customWidth="1"/>
    <col min="8210" max="8210" width="18.42578125" style="95" customWidth="1"/>
    <col min="8211" max="8222" width="11.7109375" style="95" customWidth="1"/>
    <col min="8223" max="8223" width="13.5703125" style="95" customWidth="1"/>
    <col min="8224" max="8228" width="9.7109375" style="95" customWidth="1"/>
    <col min="8229" max="8229" width="12.85546875" style="95" customWidth="1"/>
    <col min="8230" max="8230" width="10.42578125" style="95" customWidth="1"/>
    <col min="8231" max="8231" width="13" style="95" customWidth="1"/>
    <col min="8232" max="8232" width="12.140625" style="95" customWidth="1"/>
    <col min="8233" max="8233" width="10.85546875" style="95" customWidth="1"/>
    <col min="8234" max="8449" width="11.42578125" style="95"/>
    <col min="8450" max="8450" width="19.85546875" style="95" customWidth="1"/>
    <col min="8451" max="8462" width="11.7109375" style="95" customWidth="1"/>
    <col min="8463" max="8463" width="13.140625" style="95" bestFit="1" customWidth="1"/>
    <col min="8464" max="8464" width="5.140625" style="95" customWidth="1"/>
    <col min="8465" max="8465" width="5.5703125" style="95" customWidth="1"/>
    <col min="8466" max="8466" width="18.42578125" style="95" customWidth="1"/>
    <col min="8467" max="8478" width="11.7109375" style="95" customWidth="1"/>
    <col min="8479" max="8479" width="13.5703125" style="95" customWidth="1"/>
    <col min="8480" max="8484" width="9.7109375" style="95" customWidth="1"/>
    <col min="8485" max="8485" width="12.85546875" style="95" customWidth="1"/>
    <col min="8486" max="8486" width="10.42578125" style="95" customWidth="1"/>
    <col min="8487" max="8487" width="13" style="95" customWidth="1"/>
    <col min="8488" max="8488" width="12.140625" style="95" customWidth="1"/>
    <col min="8489" max="8489" width="10.85546875" style="95" customWidth="1"/>
    <col min="8490" max="8705" width="11.42578125" style="95"/>
    <col min="8706" max="8706" width="19.85546875" style="95" customWidth="1"/>
    <col min="8707" max="8718" width="11.7109375" style="95" customWidth="1"/>
    <col min="8719" max="8719" width="13.140625" style="95" bestFit="1" customWidth="1"/>
    <col min="8720" max="8720" width="5.140625" style="95" customWidth="1"/>
    <col min="8721" max="8721" width="5.5703125" style="95" customWidth="1"/>
    <col min="8722" max="8722" width="18.42578125" style="95" customWidth="1"/>
    <col min="8723" max="8734" width="11.7109375" style="95" customWidth="1"/>
    <col min="8735" max="8735" width="13.5703125" style="95" customWidth="1"/>
    <col min="8736" max="8740" width="9.7109375" style="95" customWidth="1"/>
    <col min="8741" max="8741" width="12.85546875" style="95" customWidth="1"/>
    <col min="8742" max="8742" width="10.42578125" style="95" customWidth="1"/>
    <col min="8743" max="8743" width="13" style="95" customWidth="1"/>
    <col min="8744" max="8744" width="12.140625" style="95" customWidth="1"/>
    <col min="8745" max="8745" width="10.85546875" style="95" customWidth="1"/>
    <col min="8746" max="8961" width="11.42578125" style="95"/>
    <col min="8962" max="8962" width="19.85546875" style="95" customWidth="1"/>
    <col min="8963" max="8974" width="11.7109375" style="95" customWidth="1"/>
    <col min="8975" max="8975" width="13.140625" style="95" bestFit="1" customWidth="1"/>
    <col min="8976" max="8976" width="5.140625" style="95" customWidth="1"/>
    <col min="8977" max="8977" width="5.5703125" style="95" customWidth="1"/>
    <col min="8978" max="8978" width="18.42578125" style="95" customWidth="1"/>
    <col min="8979" max="8990" width="11.7109375" style="95" customWidth="1"/>
    <col min="8991" max="8991" width="13.5703125" style="95" customWidth="1"/>
    <col min="8992" max="8996" width="9.7109375" style="95" customWidth="1"/>
    <col min="8997" max="8997" width="12.85546875" style="95" customWidth="1"/>
    <col min="8998" max="8998" width="10.42578125" style="95" customWidth="1"/>
    <col min="8999" max="8999" width="13" style="95" customWidth="1"/>
    <col min="9000" max="9000" width="12.140625" style="95" customWidth="1"/>
    <col min="9001" max="9001" width="10.85546875" style="95" customWidth="1"/>
    <col min="9002" max="9217" width="11.42578125" style="95"/>
    <col min="9218" max="9218" width="19.85546875" style="95" customWidth="1"/>
    <col min="9219" max="9230" width="11.7109375" style="95" customWidth="1"/>
    <col min="9231" max="9231" width="13.140625" style="95" bestFit="1" customWidth="1"/>
    <col min="9232" max="9232" width="5.140625" style="95" customWidth="1"/>
    <col min="9233" max="9233" width="5.5703125" style="95" customWidth="1"/>
    <col min="9234" max="9234" width="18.42578125" style="95" customWidth="1"/>
    <col min="9235" max="9246" width="11.7109375" style="95" customWidth="1"/>
    <col min="9247" max="9247" width="13.5703125" style="95" customWidth="1"/>
    <col min="9248" max="9252" width="9.7109375" style="95" customWidth="1"/>
    <col min="9253" max="9253" width="12.85546875" style="95" customWidth="1"/>
    <col min="9254" max="9254" width="10.42578125" style="95" customWidth="1"/>
    <col min="9255" max="9255" width="13" style="95" customWidth="1"/>
    <col min="9256" max="9256" width="12.140625" style="95" customWidth="1"/>
    <col min="9257" max="9257" width="10.85546875" style="95" customWidth="1"/>
    <col min="9258" max="9473" width="11.42578125" style="95"/>
    <col min="9474" max="9474" width="19.85546875" style="95" customWidth="1"/>
    <col min="9475" max="9486" width="11.7109375" style="95" customWidth="1"/>
    <col min="9487" max="9487" width="13.140625" style="95" bestFit="1" customWidth="1"/>
    <col min="9488" max="9488" width="5.140625" style="95" customWidth="1"/>
    <col min="9489" max="9489" width="5.5703125" style="95" customWidth="1"/>
    <col min="9490" max="9490" width="18.42578125" style="95" customWidth="1"/>
    <col min="9491" max="9502" width="11.7109375" style="95" customWidth="1"/>
    <col min="9503" max="9503" width="13.5703125" style="95" customWidth="1"/>
    <col min="9504" max="9508" width="9.7109375" style="95" customWidth="1"/>
    <col min="9509" max="9509" width="12.85546875" style="95" customWidth="1"/>
    <col min="9510" max="9510" width="10.42578125" style="95" customWidth="1"/>
    <col min="9511" max="9511" width="13" style="95" customWidth="1"/>
    <col min="9512" max="9512" width="12.140625" style="95" customWidth="1"/>
    <col min="9513" max="9513" width="10.85546875" style="95" customWidth="1"/>
    <col min="9514" max="9729" width="11.42578125" style="95"/>
    <col min="9730" max="9730" width="19.85546875" style="95" customWidth="1"/>
    <col min="9731" max="9742" width="11.7109375" style="95" customWidth="1"/>
    <col min="9743" max="9743" width="13.140625" style="95" bestFit="1" customWidth="1"/>
    <col min="9744" max="9744" width="5.140625" style="95" customWidth="1"/>
    <col min="9745" max="9745" width="5.5703125" style="95" customWidth="1"/>
    <col min="9746" max="9746" width="18.42578125" style="95" customWidth="1"/>
    <col min="9747" max="9758" width="11.7109375" style="95" customWidth="1"/>
    <col min="9759" max="9759" width="13.5703125" style="95" customWidth="1"/>
    <col min="9760" max="9764" width="9.7109375" style="95" customWidth="1"/>
    <col min="9765" max="9765" width="12.85546875" style="95" customWidth="1"/>
    <col min="9766" max="9766" width="10.42578125" style="95" customWidth="1"/>
    <col min="9767" max="9767" width="13" style="95" customWidth="1"/>
    <col min="9768" max="9768" width="12.140625" style="95" customWidth="1"/>
    <col min="9769" max="9769" width="10.85546875" style="95" customWidth="1"/>
    <col min="9770" max="9985" width="11.42578125" style="95"/>
    <col min="9986" max="9986" width="19.85546875" style="95" customWidth="1"/>
    <col min="9987" max="9998" width="11.7109375" style="95" customWidth="1"/>
    <col min="9999" max="9999" width="13.140625" style="95" bestFit="1" customWidth="1"/>
    <col min="10000" max="10000" width="5.140625" style="95" customWidth="1"/>
    <col min="10001" max="10001" width="5.5703125" style="95" customWidth="1"/>
    <col min="10002" max="10002" width="18.42578125" style="95" customWidth="1"/>
    <col min="10003" max="10014" width="11.7109375" style="95" customWidth="1"/>
    <col min="10015" max="10015" width="13.5703125" style="95" customWidth="1"/>
    <col min="10016" max="10020" width="9.7109375" style="95" customWidth="1"/>
    <col min="10021" max="10021" width="12.85546875" style="95" customWidth="1"/>
    <col min="10022" max="10022" width="10.42578125" style="95" customWidth="1"/>
    <col min="10023" max="10023" width="13" style="95" customWidth="1"/>
    <col min="10024" max="10024" width="12.140625" style="95" customWidth="1"/>
    <col min="10025" max="10025" width="10.85546875" style="95" customWidth="1"/>
    <col min="10026" max="10241" width="11.42578125" style="95"/>
    <col min="10242" max="10242" width="19.85546875" style="95" customWidth="1"/>
    <col min="10243" max="10254" width="11.7109375" style="95" customWidth="1"/>
    <col min="10255" max="10255" width="13.140625" style="95" bestFit="1" customWidth="1"/>
    <col min="10256" max="10256" width="5.140625" style="95" customWidth="1"/>
    <col min="10257" max="10257" width="5.5703125" style="95" customWidth="1"/>
    <col min="10258" max="10258" width="18.42578125" style="95" customWidth="1"/>
    <col min="10259" max="10270" width="11.7109375" style="95" customWidth="1"/>
    <col min="10271" max="10271" width="13.5703125" style="95" customWidth="1"/>
    <col min="10272" max="10276" width="9.7109375" style="95" customWidth="1"/>
    <col min="10277" max="10277" width="12.85546875" style="95" customWidth="1"/>
    <col min="10278" max="10278" width="10.42578125" style="95" customWidth="1"/>
    <col min="10279" max="10279" width="13" style="95" customWidth="1"/>
    <col min="10280" max="10280" width="12.140625" style="95" customWidth="1"/>
    <col min="10281" max="10281" width="10.85546875" style="95" customWidth="1"/>
    <col min="10282" max="10497" width="11.42578125" style="95"/>
    <col min="10498" max="10498" width="19.85546875" style="95" customWidth="1"/>
    <col min="10499" max="10510" width="11.7109375" style="95" customWidth="1"/>
    <col min="10511" max="10511" width="13.140625" style="95" bestFit="1" customWidth="1"/>
    <col min="10512" max="10512" width="5.140625" style="95" customWidth="1"/>
    <col min="10513" max="10513" width="5.5703125" style="95" customWidth="1"/>
    <col min="10514" max="10514" width="18.42578125" style="95" customWidth="1"/>
    <col min="10515" max="10526" width="11.7109375" style="95" customWidth="1"/>
    <col min="10527" max="10527" width="13.5703125" style="95" customWidth="1"/>
    <col min="10528" max="10532" width="9.7109375" style="95" customWidth="1"/>
    <col min="10533" max="10533" width="12.85546875" style="95" customWidth="1"/>
    <col min="10534" max="10534" width="10.42578125" style="95" customWidth="1"/>
    <col min="10535" max="10535" width="13" style="95" customWidth="1"/>
    <col min="10536" max="10536" width="12.140625" style="95" customWidth="1"/>
    <col min="10537" max="10537" width="10.85546875" style="95" customWidth="1"/>
    <col min="10538" max="10753" width="11.42578125" style="95"/>
    <col min="10754" max="10754" width="19.85546875" style="95" customWidth="1"/>
    <col min="10755" max="10766" width="11.7109375" style="95" customWidth="1"/>
    <col min="10767" max="10767" width="13.140625" style="95" bestFit="1" customWidth="1"/>
    <col min="10768" max="10768" width="5.140625" style="95" customWidth="1"/>
    <col min="10769" max="10769" width="5.5703125" style="95" customWidth="1"/>
    <col min="10770" max="10770" width="18.42578125" style="95" customWidth="1"/>
    <col min="10771" max="10782" width="11.7109375" style="95" customWidth="1"/>
    <col min="10783" max="10783" width="13.5703125" style="95" customWidth="1"/>
    <col min="10784" max="10788" width="9.7109375" style="95" customWidth="1"/>
    <col min="10789" max="10789" width="12.85546875" style="95" customWidth="1"/>
    <col min="10790" max="10790" width="10.42578125" style="95" customWidth="1"/>
    <col min="10791" max="10791" width="13" style="95" customWidth="1"/>
    <col min="10792" max="10792" width="12.140625" style="95" customWidth="1"/>
    <col min="10793" max="10793" width="10.85546875" style="95" customWidth="1"/>
    <col min="10794" max="11009" width="11.42578125" style="95"/>
    <col min="11010" max="11010" width="19.85546875" style="95" customWidth="1"/>
    <col min="11011" max="11022" width="11.7109375" style="95" customWidth="1"/>
    <col min="11023" max="11023" width="13.140625" style="95" bestFit="1" customWidth="1"/>
    <col min="11024" max="11024" width="5.140625" style="95" customWidth="1"/>
    <col min="11025" max="11025" width="5.5703125" style="95" customWidth="1"/>
    <col min="11026" max="11026" width="18.42578125" style="95" customWidth="1"/>
    <col min="11027" max="11038" width="11.7109375" style="95" customWidth="1"/>
    <col min="11039" max="11039" width="13.5703125" style="95" customWidth="1"/>
    <col min="11040" max="11044" width="9.7109375" style="95" customWidth="1"/>
    <col min="11045" max="11045" width="12.85546875" style="95" customWidth="1"/>
    <col min="11046" max="11046" width="10.42578125" style="95" customWidth="1"/>
    <col min="11047" max="11047" width="13" style="95" customWidth="1"/>
    <col min="11048" max="11048" width="12.140625" style="95" customWidth="1"/>
    <col min="11049" max="11049" width="10.85546875" style="95" customWidth="1"/>
    <col min="11050" max="11265" width="11.42578125" style="95"/>
    <col min="11266" max="11266" width="19.85546875" style="95" customWidth="1"/>
    <col min="11267" max="11278" width="11.7109375" style="95" customWidth="1"/>
    <col min="11279" max="11279" width="13.140625" style="95" bestFit="1" customWidth="1"/>
    <col min="11280" max="11280" width="5.140625" style="95" customWidth="1"/>
    <col min="11281" max="11281" width="5.5703125" style="95" customWidth="1"/>
    <col min="11282" max="11282" width="18.42578125" style="95" customWidth="1"/>
    <col min="11283" max="11294" width="11.7109375" style="95" customWidth="1"/>
    <col min="11295" max="11295" width="13.5703125" style="95" customWidth="1"/>
    <col min="11296" max="11300" width="9.7109375" style="95" customWidth="1"/>
    <col min="11301" max="11301" width="12.85546875" style="95" customWidth="1"/>
    <col min="11302" max="11302" width="10.42578125" style="95" customWidth="1"/>
    <col min="11303" max="11303" width="13" style="95" customWidth="1"/>
    <col min="11304" max="11304" width="12.140625" style="95" customWidth="1"/>
    <col min="11305" max="11305" width="10.85546875" style="95" customWidth="1"/>
    <col min="11306" max="11521" width="11.42578125" style="95"/>
    <col min="11522" max="11522" width="19.85546875" style="95" customWidth="1"/>
    <col min="11523" max="11534" width="11.7109375" style="95" customWidth="1"/>
    <col min="11535" max="11535" width="13.140625" style="95" bestFit="1" customWidth="1"/>
    <col min="11536" max="11536" width="5.140625" style="95" customWidth="1"/>
    <col min="11537" max="11537" width="5.5703125" style="95" customWidth="1"/>
    <col min="11538" max="11538" width="18.42578125" style="95" customWidth="1"/>
    <col min="11539" max="11550" width="11.7109375" style="95" customWidth="1"/>
    <col min="11551" max="11551" width="13.5703125" style="95" customWidth="1"/>
    <col min="11552" max="11556" width="9.7109375" style="95" customWidth="1"/>
    <col min="11557" max="11557" width="12.85546875" style="95" customWidth="1"/>
    <col min="11558" max="11558" width="10.42578125" style="95" customWidth="1"/>
    <col min="11559" max="11559" width="13" style="95" customWidth="1"/>
    <col min="11560" max="11560" width="12.140625" style="95" customWidth="1"/>
    <col min="11561" max="11561" width="10.85546875" style="95" customWidth="1"/>
    <col min="11562" max="11777" width="11.42578125" style="95"/>
    <col min="11778" max="11778" width="19.85546875" style="95" customWidth="1"/>
    <col min="11779" max="11790" width="11.7109375" style="95" customWidth="1"/>
    <col min="11791" max="11791" width="13.140625" style="95" bestFit="1" customWidth="1"/>
    <col min="11792" max="11792" width="5.140625" style="95" customWidth="1"/>
    <col min="11793" max="11793" width="5.5703125" style="95" customWidth="1"/>
    <col min="11794" max="11794" width="18.42578125" style="95" customWidth="1"/>
    <col min="11795" max="11806" width="11.7109375" style="95" customWidth="1"/>
    <col min="11807" max="11807" width="13.5703125" style="95" customWidth="1"/>
    <col min="11808" max="11812" width="9.7109375" style="95" customWidth="1"/>
    <col min="11813" max="11813" width="12.85546875" style="95" customWidth="1"/>
    <col min="11814" max="11814" width="10.42578125" style="95" customWidth="1"/>
    <col min="11815" max="11815" width="13" style="95" customWidth="1"/>
    <col min="11816" max="11816" width="12.140625" style="95" customWidth="1"/>
    <col min="11817" max="11817" width="10.85546875" style="95" customWidth="1"/>
    <col min="11818" max="12033" width="11.42578125" style="95"/>
    <col min="12034" max="12034" width="19.85546875" style="95" customWidth="1"/>
    <col min="12035" max="12046" width="11.7109375" style="95" customWidth="1"/>
    <col min="12047" max="12047" width="13.140625" style="95" bestFit="1" customWidth="1"/>
    <col min="12048" max="12048" width="5.140625" style="95" customWidth="1"/>
    <col min="12049" max="12049" width="5.5703125" style="95" customWidth="1"/>
    <col min="12050" max="12050" width="18.42578125" style="95" customWidth="1"/>
    <col min="12051" max="12062" width="11.7109375" style="95" customWidth="1"/>
    <col min="12063" max="12063" width="13.5703125" style="95" customWidth="1"/>
    <col min="12064" max="12068" width="9.7109375" style="95" customWidth="1"/>
    <col min="12069" max="12069" width="12.85546875" style="95" customWidth="1"/>
    <col min="12070" max="12070" width="10.42578125" style="95" customWidth="1"/>
    <col min="12071" max="12071" width="13" style="95" customWidth="1"/>
    <col min="12072" max="12072" width="12.140625" style="95" customWidth="1"/>
    <col min="12073" max="12073" width="10.85546875" style="95" customWidth="1"/>
    <col min="12074" max="12289" width="11.42578125" style="95"/>
    <col min="12290" max="12290" width="19.85546875" style="95" customWidth="1"/>
    <col min="12291" max="12302" width="11.7109375" style="95" customWidth="1"/>
    <col min="12303" max="12303" width="13.140625" style="95" bestFit="1" customWidth="1"/>
    <col min="12304" max="12304" width="5.140625" style="95" customWidth="1"/>
    <col min="12305" max="12305" width="5.5703125" style="95" customWidth="1"/>
    <col min="12306" max="12306" width="18.42578125" style="95" customWidth="1"/>
    <col min="12307" max="12318" width="11.7109375" style="95" customWidth="1"/>
    <col min="12319" max="12319" width="13.5703125" style="95" customWidth="1"/>
    <col min="12320" max="12324" width="9.7109375" style="95" customWidth="1"/>
    <col min="12325" max="12325" width="12.85546875" style="95" customWidth="1"/>
    <col min="12326" max="12326" width="10.42578125" style="95" customWidth="1"/>
    <col min="12327" max="12327" width="13" style="95" customWidth="1"/>
    <col min="12328" max="12328" width="12.140625" style="95" customWidth="1"/>
    <col min="12329" max="12329" width="10.85546875" style="95" customWidth="1"/>
    <col min="12330" max="12545" width="11.42578125" style="95"/>
    <col min="12546" max="12546" width="19.85546875" style="95" customWidth="1"/>
    <col min="12547" max="12558" width="11.7109375" style="95" customWidth="1"/>
    <col min="12559" max="12559" width="13.140625" style="95" bestFit="1" customWidth="1"/>
    <col min="12560" max="12560" width="5.140625" style="95" customWidth="1"/>
    <col min="12561" max="12561" width="5.5703125" style="95" customWidth="1"/>
    <col min="12562" max="12562" width="18.42578125" style="95" customWidth="1"/>
    <col min="12563" max="12574" width="11.7109375" style="95" customWidth="1"/>
    <col min="12575" max="12575" width="13.5703125" style="95" customWidth="1"/>
    <col min="12576" max="12580" width="9.7109375" style="95" customWidth="1"/>
    <col min="12581" max="12581" width="12.85546875" style="95" customWidth="1"/>
    <col min="12582" max="12582" width="10.42578125" style="95" customWidth="1"/>
    <col min="12583" max="12583" width="13" style="95" customWidth="1"/>
    <col min="12584" max="12584" width="12.140625" style="95" customWidth="1"/>
    <col min="12585" max="12585" width="10.85546875" style="95" customWidth="1"/>
    <col min="12586" max="12801" width="11.42578125" style="95"/>
    <col min="12802" max="12802" width="19.85546875" style="95" customWidth="1"/>
    <col min="12803" max="12814" width="11.7109375" style="95" customWidth="1"/>
    <col min="12815" max="12815" width="13.140625" style="95" bestFit="1" customWidth="1"/>
    <col min="12816" max="12816" width="5.140625" style="95" customWidth="1"/>
    <col min="12817" max="12817" width="5.5703125" style="95" customWidth="1"/>
    <col min="12818" max="12818" width="18.42578125" style="95" customWidth="1"/>
    <col min="12819" max="12830" width="11.7109375" style="95" customWidth="1"/>
    <col min="12831" max="12831" width="13.5703125" style="95" customWidth="1"/>
    <col min="12832" max="12836" width="9.7109375" style="95" customWidth="1"/>
    <col min="12837" max="12837" width="12.85546875" style="95" customWidth="1"/>
    <col min="12838" max="12838" width="10.42578125" style="95" customWidth="1"/>
    <col min="12839" max="12839" width="13" style="95" customWidth="1"/>
    <col min="12840" max="12840" width="12.140625" style="95" customWidth="1"/>
    <col min="12841" max="12841" width="10.85546875" style="95" customWidth="1"/>
    <col min="12842" max="13057" width="11.42578125" style="95"/>
    <col min="13058" max="13058" width="19.85546875" style="95" customWidth="1"/>
    <col min="13059" max="13070" width="11.7109375" style="95" customWidth="1"/>
    <col min="13071" max="13071" width="13.140625" style="95" bestFit="1" customWidth="1"/>
    <col min="13072" max="13072" width="5.140625" style="95" customWidth="1"/>
    <col min="13073" max="13073" width="5.5703125" style="95" customWidth="1"/>
    <col min="13074" max="13074" width="18.42578125" style="95" customWidth="1"/>
    <col min="13075" max="13086" width="11.7109375" style="95" customWidth="1"/>
    <col min="13087" max="13087" width="13.5703125" style="95" customWidth="1"/>
    <col min="13088" max="13092" width="9.7109375" style="95" customWidth="1"/>
    <col min="13093" max="13093" width="12.85546875" style="95" customWidth="1"/>
    <col min="13094" max="13094" width="10.42578125" style="95" customWidth="1"/>
    <col min="13095" max="13095" width="13" style="95" customWidth="1"/>
    <col min="13096" max="13096" width="12.140625" style="95" customWidth="1"/>
    <col min="13097" max="13097" width="10.85546875" style="95" customWidth="1"/>
    <col min="13098" max="13313" width="11.42578125" style="95"/>
    <col min="13314" max="13314" width="19.85546875" style="95" customWidth="1"/>
    <col min="13315" max="13326" width="11.7109375" style="95" customWidth="1"/>
    <col min="13327" max="13327" width="13.140625" style="95" bestFit="1" customWidth="1"/>
    <col min="13328" max="13328" width="5.140625" style="95" customWidth="1"/>
    <col min="13329" max="13329" width="5.5703125" style="95" customWidth="1"/>
    <col min="13330" max="13330" width="18.42578125" style="95" customWidth="1"/>
    <col min="13331" max="13342" width="11.7109375" style="95" customWidth="1"/>
    <col min="13343" max="13343" width="13.5703125" style="95" customWidth="1"/>
    <col min="13344" max="13348" width="9.7109375" style="95" customWidth="1"/>
    <col min="13349" max="13349" width="12.85546875" style="95" customWidth="1"/>
    <col min="13350" max="13350" width="10.42578125" style="95" customWidth="1"/>
    <col min="13351" max="13351" width="13" style="95" customWidth="1"/>
    <col min="13352" max="13352" width="12.140625" style="95" customWidth="1"/>
    <col min="13353" max="13353" width="10.85546875" style="95" customWidth="1"/>
    <col min="13354" max="13569" width="11.42578125" style="95"/>
    <col min="13570" max="13570" width="19.85546875" style="95" customWidth="1"/>
    <col min="13571" max="13582" width="11.7109375" style="95" customWidth="1"/>
    <col min="13583" max="13583" width="13.140625" style="95" bestFit="1" customWidth="1"/>
    <col min="13584" max="13584" width="5.140625" style="95" customWidth="1"/>
    <col min="13585" max="13585" width="5.5703125" style="95" customWidth="1"/>
    <col min="13586" max="13586" width="18.42578125" style="95" customWidth="1"/>
    <col min="13587" max="13598" width="11.7109375" style="95" customWidth="1"/>
    <col min="13599" max="13599" width="13.5703125" style="95" customWidth="1"/>
    <col min="13600" max="13604" width="9.7109375" style="95" customWidth="1"/>
    <col min="13605" max="13605" width="12.85546875" style="95" customWidth="1"/>
    <col min="13606" max="13606" width="10.42578125" style="95" customWidth="1"/>
    <col min="13607" max="13607" width="13" style="95" customWidth="1"/>
    <col min="13608" max="13608" width="12.140625" style="95" customWidth="1"/>
    <col min="13609" max="13609" width="10.85546875" style="95" customWidth="1"/>
    <col min="13610" max="13825" width="11.42578125" style="95"/>
    <col min="13826" max="13826" width="19.85546875" style="95" customWidth="1"/>
    <col min="13827" max="13838" width="11.7109375" style="95" customWidth="1"/>
    <col min="13839" max="13839" width="13.140625" style="95" bestFit="1" customWidth="1"/>
    <col min="13840" max="13840" width="5.140625" style="95" customWidth="1"/>
    <col min="13841" max="13841" width="5.5703125" style="95" customWidth="1"/>
    <col min="13842" max="13842" width="18.42578125" style="95" customWidth="1"/>
    <col min="13843" max="13854" width="11.7109375" style="95" customWidth="1"/>
    <col min="13855" max="13855" width="13.5703125" style="95" customWidth="1"/>
    <col min="13856" max="13860" width="9.7109375" style="95" customWidth="1"/>
    <col min="13861" max="13861" width="12.85546875" style="95" customWidth="1"/>
    <col min="13862" max="13862" width="10.42578125" style="95" customWidth="1"/>
    <col min="13863" max="13863" width="13" style="95" customWidth="1"/>
    <col min="13864" max="13864" width="12.140625" style="95" customWidth="1"/>
    <col min="13865" max="13865" width="10.85546875" style="95" customWidth="1"/>
    <col min="13866" max="14081" width="11.42578125" style="95"/>
    <col min="14082" max="14082" width="19.85546875" style="95" customWidth="1"/>
    <col min="14083" max="14094" width="11.7109375" style="95" customWidth="1"/>
    <col min="14095" max="14095" width="13.140625" style="95" bestFit="1" customWidth="1"/>
    <col min="14096" max="14096" width="5.140625" style="95" customWidth="1"/>
    <col min="14097" max="14097" width="5.5703125" style="95" customWidth="1"/>
    <col min="14098" max="14098" width="18.42578125" style="95" customWidth="1"/>
    <col min="14099" max="14110" width="11.7109375" style="95" customWidth="1"/>
    <col min="14111" max="14111" width="13.5703125" style="95" customWidth="1"/>
    <col min="14112" max="14116" width="9.7109375" style="95" customWidth="1"/>
    <col min="14117" max="14117" width="12.85546875" style="95" customWidth="1"/>
    <col min="14118" max="14118" width="10.42578125" style="95" customWidth="1"/>
    <col min="14119" max="14119" width="13" style="95" customWidth="1"/>
    <col min="14120" max="14120" width="12.140625" style="95" customWidth="1"/>
    <col min="14121" max="14121" width="10.85546875" style="95" customWidth="1"/>
    <col min="14122" max="14337" width="11.42578125" style="95"/>
    <col min="14338" max="14338" width="19.85546875" style="95" customWidth="1"/>
    <col min="14339" max="14350" width="11.7109375" style="95" customWidth="1"/>
    <col min="14351" max="14351" width="13.140625" style="95" bestFit="1" customWidth="1"/>
    <col min="14352" max="14352" width="5.140625" style="95" customWidth="1"/>
    <col min="14353" max="14353" width="5.5703125" style="95" customWidth="1"/>
    <col min="14354" max="14354" width="18.42578125" style="95" customWidth="1"/>
    <col min="14355" max="14366" width="11.7109375" style="95" customWidth="1"/>
    <col min="14367" max="14367" width="13.5703125" style="95" customWidth="1"/>
    <col min="14368" max="14372" width="9.7109375" style="95" customWidth="1"/>
    <col min="14373" max="14373" width="12.85546875" style="95" customWidth="1"/>
    <col min="14374" max="14374" width="10.42578125" style="95" customWidth="1"/>
    <col min="14375" max="14375" width="13" style="95" customWidth="1"/>
    <col min="14376" max="14376" width="12.140625" style="95" customWidth="1"/>
    <col min="14377" max="14377" width="10.85546875" style="95" customWidth="1"/>
    <col min="14378" max="14593" width="11.42578125" style="95"/>
    <col min="14594" max="14594" width="19.85546875" style="95" customWidth="1"/>
    <col min="14595" max="14606" width="11.7109375" style="95" customWidth="1"/>
    <col min="14607" max="14607" width="13.140625" style="95" bestFit="1" customWidth="1"/>
    <col min="14608" max="14608" width="5.140625" style="95" customWidth="1"/>
    <col min="14609" max="14609" width="5.5703125" style="95" customWidth="1"/>
    <col min="14610" max="14610" width="18.42578125" style="95" customWidth="1"/>
    <col min="14611" max="14622" width="11.7109375" style="95" customWidth="1"/>
    <col min="14623" max="14623" width="13.5703125" style="95" customWidth="1"/>
    <col min="14624" max="14628" width="9.7109375" style="95" customWidth="1"/>
    <col min="14629" max="14629" width="12.85546875" style="95" customWidth="1"/>
    <col min="14630" max="14630" width="10.42578125" style="95" customWidth="1"/>
    <col min="14631" max="14631" width="13" style="95" customWidth="1"/>
    <col min="14632" max="14632" width="12.140625" style="95" customWidth="1"/>
    <col min="14633" max="14633" width="10.85546875" style="95" customWidth="1"/>
    <col min="14634" max="14849" width="11.42578125" style="95"/>
    <col min="14850" max="14850" width="19.85546875" style="95" customWidth="1"/>
    <col min="14851" max="14862" width="11.7109375" style="95" customWidth="1"/>
    <col min="14863" max="14863" width="13.140625" style="95" bestFit="1" customWidth="1"/>
    <col min="14864" max="14864" width="5.140625" style="95" customWidth="1"/>
    <col min="14865" max="14865" width="5.5703125" style="95" customWidth="1"/>
    <col min="14866" max="14866" width="18.42578125" style="95" customWidth="1"/>
    <col min="14867" max="14878" width="11.7109375" style="95" customWidth="1"/>
    <col min="14879" max="14879" width="13.5703125" style="95" customWidth="1"/>
    <col min="14880" max="14884" width="9.7109375" style="95" customWidth="1"/>
    <col min="14885" max="14885" width="12.85546875" style="95" customWidth="1"/>
    <col min="14886" max="14886" width="10.42578125" style="95" customWidth="1"/>
    <col min="14887" max="14887" width="13" style="95" customWidth="1"/>
    <col min="14888" max="14888" width="12.140625" style="95" customWidth="1"/>
    <col min="14889" max="14889" width="10.85546875" style="95" customWidth="1"/>
    <col min="14890" max="15105" width="11.42578125" style="95"/>
    <col min="15106" max="15106" width="19.85546875" style="95" customWidth="1"/>
    <col min="15107" max="15118" width="11.7109375" style="95" customWidth="1"/>
    <col min="15119" max="15119" width="13.140625" style="95" bestFit="1" customWidth="1"/>
    <col min="15120" max="15120" width="5.140625" style="95" customWidth="1"/>
    <col min="15121" max="15121" width="5.5703125" style="95" customWidth="1"/>
    <col min="15122" max="15122" width="18.42578125" style="95" customWidth="1"/>
    <col min="15123" max="15134" width="11.7109375" style="95" customWidth="1"/>
    <col min="15135" max="15135" width="13.5703125" style="95" customWidth="1"/>
    <col min="15136" max="15140" width="9.7109375" style="95" customWidth="1"/>
    <col min="15141" max="15141" width="12.85546875" style="95" customWidth="1"/>
    <col min="15142" max="15142" width="10.42578125" style="95" customWidth="1"/>
    <col min="15143" max="15143" width="13" style="95" customWidth="1"/>
    <col min="15144" max="15144" width="12.140625" style="95" customWidth="1"/>
    <col min="15145" max="15145" width="10.85546875" style="95" customWidth="1"/>
    <col min="15146" max="15361" width="11.42578125" style="95"/>
    <col min="15362" max="15362" width="19.85546875" style="95" customWidth="1"/>
    <col min="15363" max="15374" width="11.7109375" style="95" customWidth="1"/>
    <col min="15375" max="15375" width="13.140625" style="95" bestFit="1" customWidth="1"/>
    <col min="15376" max="15376" width="5.140625" style="95" customWidth="1"/>
    <col min="15377" max="15377" width="5.5703125" style="95" customWidth="1"/>
    <col min="15378" max="15378" width="18.42578125" style="95" customWidth="1"/>
    <col min="15379" max="15390" width="11.7109375" style="95" customWidth="1"/>
    <col min="15391" max="15391" width="13.5703125" style="95" customWidth="1"/>
    <col min="15392" max="15396" width="9.7109375" style="95" customWidth="1"/>
    <col min="15397" max="15397" width="12.85546875" style="95" customWidth="1"/>
    <col min="15398" max="15398" width="10.42578125" style="95" customWidth="1"/>
    <col min="15399" max="15399" width="13" style="95" customWidth="1"/>
    <col min="15400" max="15400" width="12.140625" style="95" customWidth="1"/>
    <col min="15401" max="15401" width="10.85546875" style="95" customWidth="1"/>
    <col min="15402" max="15617" width="11.42578125" style="95"/>
    <col min="15618" max="15618" width="19.85546875" style="95" customWidth="1"/>
    <col min="15619" max="15630" width="11.7109375" style="95" customWidth="1"/>
    <col min="15631" max="15631" width="13.140625" style="95" bestFit="1" customWidth="1"/>
    <col min="15632" max="15632" width="5.140625" style="95" customWidth="1"/>
    <col min="15633" max="15633" width="5.5703125" style="95" customWidth="1"/>
    <col min="15634" max="15634" width="18.42578125" style="95" customWidth="1"/>
    <col min="15635" max="15646" width="11.7109375" style="95" customWidth="1"/>
    <col min="15647" max="15647" width="13.5703125" style="95" customWidth="1"/>
    <col min="15648" max="15652" width="9.7109375" style="95" customWidth="1"/>
    <col min="15653" max="15653" width="12.85546875" style="95" customWidth="1"/>
    <col min="15654" max="15654" width="10.42578125" style="95" customWidth="1"/>
    <col min="15655" max="15655" width="13" style="95" customWidth="1"/>
    <col min="15656" max="15656" width="12.140625" style="95" customWidth="1"/>
    <col min="15657" max="15657" width="10.85546875" style="95" customWidth="1"/>
    <col min="15658" max="15873" width="11.42578125" style="95"/>
    <col min="15874" max="15874" width="19.85546875" style="95" customWidth="1"/>
    <col min="15875" max="15886" width="11.7109375" style="95" customWidth="1"/>
    <col min="15887" max="15887" width="13.140625" style="95" bestFit="1" customWidth="1"/>
    <col min="15888" max="15888" width="5.140625" style="95" customWidth="1"/>
    <col min="15889" max="15889" width="5.5703125" style="95" customWidth="1"/>
    <col min="15890" max="15890" width="18.42578125" style="95" customWidth="1"/>
    <col min="15891" max="15902" width="11.7109375" style="95" customWidth="1"/>
    <col min="15903" max="15903" width="13.5703125" style="95" customWidth="1"/>
    <col min="15904" max="15908" width="9.7109375" style="95" customWidth="1"/>
    <col min="15909" max="15909" width="12.85546875" style="95" customWidth="1"/>
    <col min="15910" max="15910" width="10.42578125" style="95" customWidth="1"/>
    <col min="15911" max="15911" width="13" style="95" customWidth="1"/>
    <col min="15912" max="15912" width="12.140625" style="95" customWidth="1"/>
    <col min="15913" max="15913" width="10.85546875" style="95" customWidth="1"/>
    <col min="15914" max="16129" width="11.42578125" style="95"/>
    <col min="16130" max="16130" width="19.85546875" style="95" customWidth="1"/>
    <col min="16131" max="16142" width="11.7109375" style="95" customWidth="1"/>
    <col min="16143" max="16143" width="13.140625" style="95" bestFit="1" customWidth="1"/>
    <col min="16144" max="16144" width="5.140625" style="95" customWidth="1"/>
    <col min="16145" max="16145" width="5.5703125" style="95" customWidth="1"/>
    <col min="16146" max="16146" width="18.42578125" style="95" customWidth="1"/>
    <col min="16147" max="16158" width="11.7109375" style="95" customWidth="1"/>
    <col min="16159" max="16159" width="13.5703125" style="95" customWidth="1"/>
    <col min="16160" max="16164" width="9.7109375" style="95" customWidth="1"/>
    <col min="16165" max="16165" width="12.85546875" style="95" customWidth="1"/>
    <col min="16166" max="16166" width="10.42578125" style="95" customWidth="1"/>
    <col min="16167" max="16167" width="13" style="95" customWidth="1"/>
    <col min="16168" max="16168" width="12.140625" style="95" customWidth="1"/>
    <col min="16169" max="16169" width="10.85546875" style="95" customWidth="1"/>
    <col min="16170" max="16384" width="11.42578125" style="95"/>
  </cols>
  <sheetData>
    <row r="1" spans="2:31" x14ac:dyDescent="0.25">
      <c r="B1" s="145" t="s">
        <v>97</v>
      </c>
      <c r="R1" s="145" t="str">
        <f>+B1</f>
        <v>AUTORIDAD  DE FISCALIZACION DE  ELECTRICIDAD Y TECNOLOGÍA NUCLEAR (AETN)</v>
      </c>
    </row>
    <row r="2" spans="2:31" x14ac:dyDescent="0.25">
      <c r="B2" s="322" t="s">
        <v>167</v>
      </c>
      <c r="R2" s="322" t="str">
        <f>+B2</f>
        <v>SEPSA - (Sistema Villazon)</v>
      </c>
    </row>
    <row r="3" spans="2:31" x14ac:dyDescent="0.25">
      <c r="B3" s="322" t="str">
        <f>+'SEPSA - Rural'!B3</f>
        <v>CONSOLIDADO - con IVA</v>
      </c>
      <c r="R3" s="322" t="str">
        <f>+'SEPSA - Rural'!R3</f>
        <v>CONSOLIDADO - sin IVA</v>
      </c>
      <c r="S3" s="154"/>
      <c r="T3" s="154"/>
      <c r="U3" s="154"/>
    </row>
    <row r="4" spans="2:31" x14ac:dyDescent="0.25">
      <c r="B4" s="322" t="str">
        <f>+'SEPSA - Rural'!B4</f>
        <v>ESTADÍSTICAS GESTIÓN 2025</v>
      </c>
      <c r="R4" s="322" t="str">
        <f>+B4</f>
        <v>ESTADÍSTICAS GESTIÓN 2025</v>
      </c>
    </row>
    <row r="6" spans="2:31" x14ac:dyDescent="0.25">
      <c r="B6" s="145" t="s">
        <v>157</v>
      </c>
      <c r="R6" s="145" t="str">
        <f>+B6</f>
        <v>NÚMERO DE CONSUMIDORES</v>
      </c>
      <c r="S6" s="98"/>
    </row>
    <row r="8" spans="2:31" x14ac:dyDescent="0.25">
      <c r="B8" s="143" t="s">
        <v>81</v>
      </c>
      <c r="C8" s="97" t="s">
        <v>2</v>
      </c>
      <c r="D8" s="97" t="s">
        <v>3</v>
      </c>
      <c r="E8" s="97" t="s">
        <v>4</v>
      </c>
      <c r="F8" s="97" t="s">
        <v>5</v>
      </c>
      <c r="G8" s="97" t="s">
        <v>6</v>
      </c>
      <c r="H8" s="97" t="s">
        <v>7</v>
      </c>
      <c r="I8" s="97" t="s">
        <v>8</v>
      </c>
      <c r="J8" s="97" t="s">
        <v>9</v>
      </c>
      <c r="K8" s="97" t="s">
        <v>10</v>
      </c>
      <c r="L8" s="97" t="s">
        <v>11</v>
      </c>
      <c r="M8" s="97" t="s">
        <v>12</v>
      </c>
      <c r="N8" s="97" t="s">
        <v>164</v>
      </c>
      <c r="O8" s="173" t="s">
        <v>14</v>
      </c>
      <c r="R8" s="31" t="s">
        <v>81</v>
      </c>
      <c r="S8" s="97" t="str">
        <f>+C8</f>
        <v>ENERO</v>
      </c>
      <c r="T8" s="97" t="str">
        <f t="shared" ref="T8:AD8" si="0">+D8</f>
        <v>FEBRERO</v>
      </c>
      <c r="U8" s="97" t="str">
        <f t="shared" si="0"/>
        <v>MARZO</v>
      </c>
      <c r="V8" s="97" t="str">
        <f t="shared" si="0"/>
        <v>ABRIL</v>
      </c>
      <c r="W8" s="97" t="str">
        <f t="shared" si="0"/>
        <v>MAYO</v>
      </c>
      <c r="X8" s="97" t="str">
        <f t="shared" si="0"/>
        <v>JUNIO</v>
      </c>
      <c r="Y8" s="97" t="str">
        <f t="shared" si="0"/>
        <v>JULIO</v>
      </c>
      <c r="Z8" s="97" t="str">
        <f t="shared" si="0"/>
        <v>AGOSTO</v>
      </c>
      <c r="AA8" s="97" t="str">
        <f t="shared" si="0"/>
        <v>SEPTIEMBRE</v>
      </c>
      <c r="AB8" s="97" t="str">
        <f t="shared" si="0"/>
        <v>OCTUBRE</v>
      </c>
      <c r="AC8" s="97" t="str">
        <f t="shared" si="0"/>
        <v>NOVIEMBRE</v>
      </c>
      <c r="AD8" s="97" t="str">
        <f t="shared" si="0"/>
        <v>DICIEMBRE*</v>
      </c>
      <c r="AE8" s="173" t="s">
        <v>14</v>
      </c>
    </row>
    <row r="9" spans="2:31" x14ac:dyDescent="0.25">
      <c r="B9" s="148" t="s">
        <v>17</v>
      </c>
      <c r="C9" s="144">
        <f>+'[101]CONSOLIDADO (2)'!B10</f>
        <v>11994</v>
      </c>
      <c r="D9" s="144">
        <f>+'[101]CONSOLIDADO (2)'!C10</f>
        <v>12075</v>
      </c>
      <c r="E9" s="144">
        <f>+'[101]CONSOLIDADO (2)'!D10</f>
        <v>12090</v>
      </c>
      <c r="F9" s="144">
        <f>+'[101]CONSOLIDADO (2)'!E10</f>
        <v>12118</v>
      </c>
      <c r="G9" s="144">
        <f>+'[101]CONSOLIDADO (2)'!F10</f>
        <v>0</v>
      </c>
      <c r="H9" s="144">
        <f>+'[101]CONSOLIDADO (2)'!G10</f>
        <v>0</v>
      </c>
      <c r="I9" s="144">
        <f>+'[101]CONSOLIDADO (2)'!H10</f>
        <v>0</v>
      </c>
      <c r="J9" s="144">
        <f>+'[101]CONSOLIDADO (2)'!I10</f>
        <v>0</v>
      </c>
      <c r="K9" s="144">
        <f>+'[101]CONSOLIDADO (2)'!J10</f>
        <v>0</v>
      </c>
      <c r="L9" s="144">
        <f>+'[101]CONSOLIDADO (2)'!K10</f>
        <v>0</v>
      </c>
      <c r="M9" s="144">
        <f>+'[101]CONSOLIDADO (2)'!L10</f>
        <v>0</v>
      </c>
      <c r="N9" s="144">
        <f>+'[101]CONSOLIDADO (2)'!M10</f>
        <v>0</v>
      </c>
      <c r="O9" s="26">
        <f>+N9</f>
        <v>0</v>
      </c>
      <c r="R9" s="96" t="str">
        <f>+B9</f>
        <v>Residencial</v>
      </c>
      <c r="S9" s="144">
        <f>+C9</f>
        <v>11994</v>
      </c>
      <c r="T9" s="144">
        <f t="shared" ref="T9:AD14" si="1">+D9</f>
        <v>12075</v>
      </c>
      <c r="U9" s="144">
        <f t="shared" si="1"/>
        <v>12090</v>
      </c>
      <c r="V9" s="144">
        <f t="shared" si="1"/>
        <v>12118</v>
      </c>
      <c r="W9" s="144">
        <f t="shared" si="1"/>
        <v>0</v>
      </c>
      <c r="X9" s="144">
        <f t="shared" si="1"/>
        <v>0</v>
      </c>
      <c r="Y9" s="144">
        <f t="shared" si="1"/>
        <v>0</v>
      </c>
      <c r="Z9" s="144">
        <f t="shared" si="1"/>
        <v>0</v>
      </c>
      <c r="AA9" s="144">
        <f t="shared" si="1"/>
        <v>0</v>
      </c>
      <c r="AB9" s="144">
        <f t="shared" si="1"/>
        <v>0</v>
      </c>
      <c r="AC9" s="144">
        <f t="shared" si="1"/>
        <v>0</v>
      </c>
      <c r="AD9" s="144">
        <f t="shared" si="1"/>
        <v>0</v>
      </c>
      <c r="AE9" s="26">
        <f>+AD9</f>
        <v>0</v>
      </c>
    </row>
    <row r="10" spans="2:31" x14ac:dyDescent="0.25">
      <c r="B10" s="148" t="s">
        <v>18</v>
      </c>
      <c r="C10" s="144">
        <f>+'[101]CONSOLIDADO (2)'!B11</f>
        <v>2039</v>
      </c>
      <c r="D10" s="144">
        <f>+'[101]CONSOLIDADO (2)'!C11</f>
        <v>2056</v>
      </c>
      <c r="E10" s="144">
        <f>+'[101]CONSOLIDADO (2)'!D11</f>
        <v>2061</v>
      </c>
      <c r="F10" s="144">
        <f>+'[101]CONSOLIDADO (2)'!E11</f>
        <v>2073</v>
      </c>
      <c r="G10" s="144">
        <f>+'[101]CONSOLIDADO (2)'!F11</f>
        <v>0</v>
      </c>
      <c r="H10" s="144">
        <f>+'[101]CONSOLIDADO (2)'!G11</f>
        <v>0</v>
      </c>
      <c r="I10" s="144">
        <f>+'[101]CONSOLIDADO (2)'!H11</f>
        <v>0</v>
      </c>
      <c r="J10" s="144">
        <f>+'[101]CONSOLIDADO (2)'!I11</f>
        <v>0</v>
      </c>
      <c r="K10" s="144">
        <f>+'[101]CONSOLIDADO (2)'!J11</f>
        <v>0</v>
      </c>
      <c r="L10" s="144">
        <f>+'[101]CONSOLIDADO (2)'!K11</f>
        <v>0</v>
      </c>
      <c r="M10" s="144">
        <f>+'[101]CONSOLIDADO (2)'!L11</f>
        <v>0</v>
      </c>
      <c r="N10" s="144">
        <f>+'[101]CONSOLIDADO (2)'!M11</f>
        <v>0</v>
      </c>
      <c r="O10" s="26">
        <f t="shared" ref="O10:O14" si="2">+N10</f>
        <v>0</v>
      </c>
      <c r="R10" s="96" t="str">
        <f t="shared" ref="R10:S14" si="3">+B10</f>
        <v>General</v>
      </c>
      <c r="S10" s="144">
        <f t="shared" si="3"/>
        <v>2039</v>
      </c>
      <c r="T10" s="144">
        <f t="shared" si="1"/>
        <v>2056</v>
      </c>
      <c r="U10" s="144">
        <f t="shared" si="1"/>
        <v>2061</v>
      </c>
      <c r="V10" s="144">
        <f t="shared" si="1"/>
        <v>2073</v>
      </c>
      <c r="W10" s="144">
        <f t="shared" si="1"/>
        <v>0</v>
      </c>
      <c r="X10" s="144">
        <f t="shared" si="1"/>
        <v>0</v>
      </c>
      <c r="Y10" s="144">
        <f t="shared" si="1"/>
        <v>0</v>
      </c>
      <c r="Z10" s="144">
        <f t="shared" si="1"/>
        <v>0</v>
      </c>
      <c r="AA10" s="144">
        <f t="shared" si="1"/>
        <v>0</v>
      </c>
      <c r="AB10" s="144">
        <f t="shared" si="1"/>
        <v>0</v>
      </c>
      <c r="AC10" s="144">
        <f t="shared" si="1"/>
        <v>0</v>
      </c>
      <c r="AD10" s="144">
        <f t="shared" si="1"/>
        <v>0</v>
      </c>
      <c r="AE10" s="26">
        <f t="shared" ref="AE10:AE14" si="4">+AD10</f>
        <v>0</v>
      </c>
    </row>
    <row r="11" spans="2:31" x14ac:dyDescent="0.25">
      <c r="B11" s="148" t="s">
        <v>19</v>
      </c>
      <c r="C11" s="144">
        <f>+'[101]CONSOLIDADO (2)'!B12</f>
        <v>7</v>
      </c>
      <c r="D11" s="144">
        <f>+'[101]CONSOLIDADO (2)'!C12</f>
        <v>7</v>
      </c>
      <c r="E11" s="144">
        <f>+'[101]CONSOLIDADO (2)'!D12</f>
        <v>7</v>
      </c>
      <c r="F11" s="144">
        <f>+'[101]CONSOLIDADO (2)'!E12</f>
        <v>8</v>
      </c>
      <c r="G11" s="144">
        <f>+'[101]CONSOLIDADO (2)'!F12</f>
        <v>0</v>
      </c>
      <c r="H11" s="144">
        <f>+'[101]CONSOLIDADO (2)'!G12</f>
        <v>0</v>
      </c>
      <c r="I11" s="144">
        <f>+'[101]CONSOLIDADO (2)'!H12</f>
        <v>0</v>
      </c>
      <c r="J11" s="144">
        <f>+'[101]CONSOLIDADO (2)'!I12</f>
        <v>0</v>
      </c>
      <c r="K11" s="144">
        <f>+'[101]CONSOLIDADO (2)'!J12</f>
        <v>0</v>
      </c>
      <c r="L11" s="144">
        <f>+'[101]CONSOLIDADO (2)'!K12</f>
        <v>0</v>
      </c>
      <c r="M11" s="144">
        <f>+'[101]CONSOLIDADO (2)'!L12</f>
        <v>0</v>
      </c>
      <c r="N11" s="144">
        <f>+'[101]CONSOLIDADO (2)'!M12</f>
        <v>0</v>
      </c>
      <c r="O11" s="26">
        <f t="shared" si="2"/>
        <v>0</v>
      </c>
      <c r="R11" s="96" t="str">
        <f t="shared" si="3"/>
        <v>Industrial</v>
      </c>
      <c r="S11" s="144">
        <f t="shared" si="3"/>
        <v>7</v>
      </c>
      <c r="T11" s="144">
        <f t="shared" si="1"/>
        <v>7</v>
      </c>
      <c r="U11" s="144">
        <f t="shared" si="1"/>
        <v>7</v>
      </c>
      <c r="V11" s="144">
        <f t="shared" si="1"/>
        <v>8</v>
      </c>
      <c r="W11" s="144">
        <f t="shared" si="1"/>
        <v>0</v>
      </c>
      <c r="X11" s="144">
        <f t="shared" si="1"/>
        <v>0</v>
      </c>
      <c r="Y11" s="144">
        <f t="shared" si="1"/>
        <v>0</v>
      </c>
      <c r="Z11" s="144">
        <f t="shared" si="1"/>
        <v>0</v>
      </c>
      <c r="AA11" s="144">
        <f t="shared" si="1"/>
        <v>0</v>
      </c>
      <c r="AB11" s="144">
        <f t="shared" si="1"/>
        <v>0</v>
      </c>
      <c r="AC11" s="144">
        <f t="shared" si="1"/>
        <v>0</v>
      </c>
      <c r="AD11" s="144">
        <f t="shared" si="1"/>
        <v>0</v>
      </c>
      <c r="AE11" s="26">
        <f t="shared" si="4"/>
        <v>0</v>
      </c>
    </row>
    <row r="12" spans="2:31" x14ac:dyDescent="0.25">
      <c r="B12" s="148" t="s">
        <v>91</v>
      </c>
      <c r="C12" s="144">
        <f>+'[101]CONSOLIDADO (2)'!B13</f>
        <v>0</v>
      </c>
      <c r="D12" s="144">
        <f>+'[101]CONSOLIDADO (2)'!C13</f>
        <v>0</v>
      </c>
      <c r="E12" s="144">
        <f>+'[101]CONSOLIDADO (2)'!D13</f>
        <v>0</v>
      </c>
      <c r="F12" s="144">
        <f>+'[101]CONSOLIDADO (2)'!E13</f>
        <v>0</v>
      </c>
      <c r="G12" s="144">
        <f>+'[101]CONSOLIDADO (2)'!F13</f>
        <v>0</v>
      </c>
      <c r="H12" s="144">
        <f>+'[101]CONSOLIDADO (2)'!G13</f>
        <v>0</v>
      </c>
      <c r="I12" s="144">
        <f>+'[101]CONSOLIDADO (2)'!H13</f>
        <v>0</v>
      </c>
      <c r="J12" s="144">
        <f>+'[101]CONSOLIDADO (2)'!I13</f>
        <v>0</v>
      </c>
      <c r="K12" s="144">
        <f>+'[101]CONSOLIDADO (2)'!J13</f>
        <v>0</v>
      </c>
      <c r="L12" s="144">
        <f>+'[101]CONSOLIDADO (2)'!K13</f>
        <v>0</v>
      </c>
      <c r="M12" s="144">
        <f>+'[101]CONSOLIDADO (2)'!L13</f>
        <v>0</v>
      </c>
      <c r="N12" s="144">
        <f>+'[101]CONSOLIDADO (2)'!M13</f>
        <v>0</v>
      </c>
      <c r="O12" s="26"/>
      <c r="R12" s="96" t="str">
        <f t="shared" si="3"/>
        <v>Minería</v>
      </c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26"/>
    </row>
    <row r="13" spans="2:31" x14ac:dyDescent="0.25">
      <c r="B13" s="148" t="s">
        <v>21</v>
      </c>
      <c r="C13" s="144">
        <f>+'[101]CONSOLIDADO (2)'!B14</f>
        <v>1</v>
      </c>
      <c r="D13" s="144">
        <f>+'[101]CONSOLIDADO (2)'!C14</f>
        <v>1</v>
      </c>
      <c r="E13" s="144">
        <f>+'[101]CONSOLIDADO (2)'!D14</f>
        <v>1</v>
      </c>
      <c r="F13" s="144">
        <f>+'[101]CONSOLIDADO (2)'!E14</f>
        <v>1</v>
      </c>
      <c r="G13" s="144">
        <f>+'[101]CONSOLIDADO (2)'!F14</f>
        <v>0</v>
      </c>
      <c r="H13" s="144">
        <f>+'[101]CONSOLIDADO (2)'!G14</f>
        <v>0</v>
      </c>
      <c r="I13" s="144">
        <f>+'[101]CONSOLIDADO (2)'!H14</f>
        <v>0</v>
      </c>
      <c r="J13" s="144">
        <f>+'[101]CONSOLIDADO (2)'!I14</f>
        <v>0</v>
      </c>
      <c r="K13" s="144">
        <f>+'[101]CONSOLIDADO (2)'!J14</f>
        <v>0</v>
      </c>
      <c r="L13" s="144">
        <f>+'[101]CONSOLIDADO (2)'!K14</f>
        <v>0</v>
      </c>
      <c r="M13" s="144">
        <f>+'[101]CONSOLIDADO (2)'!L14</f>
        <v>0</v>
      </c>
      <c r="N13" s="144">
        <f>+'[101]CONSOLIDADO (2)'!M14</f>
        <v>0</v>
      </c>
      <c r="O13" s="26">
        <f t="shared" si="2"/>
        <v>0</v>
      </c>
      <c r="R13" s="96" t="str">
        <f t="shared" si="3"/>
        <v>Alumbrado Público</v>
      </c>
      <c r="S13" s="144">
        <f t="shared" si="3"/>
        <v>1</v>
      </c>
      <c r="T13" s="144">
        <f t="shared" si="1"/>
        <v>1</v>
      </c>
      <c r="U13" s="144">
        <f t="shared" si="1"/>
        <v>1</v>
      </c>
      <c r="V13" s="144">
        <f t="shared" si="1"/>
        <v>1</v>
      </c>
      <c r="W13" s="144">
        <f t="shared" si="1"/>
        <v>0</v>
      </c>
      <c r="X13" s="144">
        <f t="shared" si="1"/>
        <v>0</v>
      </c>
      <c r="Y13" s="144">
        <f t="shared" si="1"/>
        <v>0</v>
      </c>
      <c r="Z13" s="144">
        <f t="shared" si="1"/>
        <v>0</v>
      </c>
      <c r="AA13" s="144">
        <f t="shared" si="1"/>
        <v>0</v>
      </c>
      <c r="AB13" s="144">
        <f t="shared" si="1"/>
        <v>0</v>
      </c>
      <c r="AC13" s="144">
        <f t="shared" si="1"/>
        <v>0</v>
      </c>
      <c r="AD13" s="144">
        <f t="shared" si="1"/>
        <v>0</v>
      </c>
      <c r="AE13" s="26">
        <f t="shared" si="4"/>
        <v>0</v>
      </c>
    </row>
    <row r="14" spans="2:31" x14ac:dyDescent="0.25">
      <c r="B14" s="148" t="s">
        <v>22</v>
      </c>
      <c r="C14" s="144">
        <f>+'[101]CONSOLIDADO (2)'!B15</f>
        <v>30</v>
      </c>
      <c r="D14" s="144">
        <f>+'[101]CONSOLIDADO (2)'!C15</f>
        <v>30</v>
      </c>
      <c r="E14" s="144">
        <f>+'[101]CONSOLIDADO (2)'!D15</f>
        <v>30</v>
      </c>
      <c r="F14" s="144">
        <f>+'[101]CONSOLIDADO (2)'!E15</f>
        <v>29</v>
      </c>
      <c r="G14" s="144">
        <f>+'[101]CONSOLIDADO (2)'!F15</f>
        <v>0</v>
      </c>
      <c r="H14" s="144">
        <f>+'[101]CONSOLIDADO (2)'!G15</f>
        <v>0</v>
      </c>
      <c r="I14" s="144">
        <f>+'[101]CONSOLIDADO (2)'!H15</f>
        <v>0</v>
      </c>
      <c r="J14" s="144">
        <f>+'[101]CONSOLIDADO (2)'!I15</f>
        <v>0</v>
      </c>
      <c r="K14" s="144">
        <f>+'[101]CONSOLIDADO (2)'!J15</f>
        <v>0</v>
      </c>
      <c r="L14" s="144">
        <f>+'[101]CONSOLIDADO (2)'!K15</f>
        <v>0</v>
      </c>
      <c r="M14" s="144">
        <f>+'[101]CONSOLIDADO (2)'!L15</f>
        <v>0</v>
      </c>
      <c r="N14" s="144">
        <f>+'[101]CONSOLIDADO (2)'!M15</f>
        <v>0</v>
      </c>
      <c r="O14" s="26">
        <f t="shared" si="2"/>
        <v>0</v>
      </c>
      <c r="R14" s="96" t="str">
        <f t="shared" si="3"/>
        <v>Otros</v>
      </c>
      <c r="S14" s="144">
        <f t="shared" si="3"/>
        <v>30</v>
      </c>
      <c r="T14" s="144">
        <f t="shared" si="1"/>
        <v>30</v>
      </c>
      <c r="U14" s="144">
        <f t="shared" si="1"/>
        <v>30</v>
      </c>
      <c r="V14" s="144">
        <f t="shared" si="1"/>
        <v>29</v>
      </c>
      <c r="W14" s="144">
        <f t="shared" si="1"/>
        <v>0</v>
      </c>
      <c r="X14" s="144">
        <f t="shared" si="1"/>
        <v>0</v>
      </c>
      <c r="Y14" s="144">
        <f t="shared" si="1"/>
        <v>0</v>
      </c>
      <c r="Z14" s="144">
        <f t="shared" si="1"/>
        <v>0</v>
      </c>
      <c r="AA14" s="144">
        <f t="shared" si="1"/>
        <v>0</v>
      </c>
      <c r="AB14" s="144">
        <f t="shared" si="1"/>
        <v>0</v>
      </c>
      <c r="AC14" s="144">
        <f t="shared" si="1"/>
        <v>0</v>
      </c>
      <c r="AD14" s="144">
        <f t="shared" si="1"/>
        <v>0</v>
      </c>
      <c r="AE14" s="26">
        <f t="shared" si="4"/>
        <v>0</v>
      </c>
    </row>
    <row r="15" spans="2:31" x14ac:dyDescent="0.25">
      <c r="B15" s="143" t="s">
        <v>14</v>
      </c>
      <c r="C15" s="30">
        <f t="shared" ref="C15:O15" si="5">SUM(C9:C14)</f>
        <v>14071</v>
      </c>
      <c r="D15" s="30">
        <f t="shared" ref="D15:N15" si="6">SUM(D9:D14)</f>
        <v>14169</v>
      </c>
      <c r="E15" s="30">
        <f t="shared" si="6"/>
        <v>14189</v>
      </c>
      <c r="F15" s="30">
        <f t="shared" ref="F15:N15" si="7">SUM(F9:F14)</f>
        <v>14229</v>
      </c>
      <c r="G15" s="30">
        <f t="shared" ref="G15:N15" si="8">SUM(G9:G14)</f>
        <v>0</v>
      </c>
      <c r="H15" s="30">
        <f t="shared" si="8"/>
        <v>0</v>
      </c>
      <c r="I15" s="30">
        <f t="shared" ref="I15:N15" si="9">SUM(I9:I14)</f>
        <v>0</v>
      </c>
      <c r="J15" s="30">
        <f t="shared" ref="J15:N15" si="10">SUM(J9:J14)</f>
        <v>0</v>
      </c>
      <c r="K15" s="30">
        <f t="shared" si="10"/>
        <v>0</v>
      </c>
      <c r="L15" s="30">
        <f t="shared" ref="L15:N15" si="11">SUM(L9:L14)</f>
        <v>0</v>
      </c>
      <c r="M15" s="30">
        <f t="shared" ref="M15:N15" si="12">SUM(M9:M14)</f>
        <v>0</v>
      </c>
      <c r="N15" s="30">
        <f t="shared" si="12"/>
        <v>0</v>
      </c>
      <c r="O15" s="31">
        <f t="shared" si="5"/>
        <v>0</v>
      </c>
      <c r="R15" s="31" t="s">
        <v>14</v>
      </c>
      <c r="S15" s="30">
        <f t="shared" ref="S15:AE15" si="13">SUM(S9:S14)</f>
        <v>14071</v>
      </c>
      <c r="T15" s="30">
        <f t="shared" si="13"/>
        <v>14169</v>
      </c>
      <c r="U15" s="30">
        <f t="shared" si="13"/>
        <v>14189</v>
      </c>
      <c r="V15" s="30">
        <f t="shared" si="13"/>
        <v>14229</v>
      </c>
      <c r="W15" s="30">
        <f t="shared" si="13"/>
        <v>0</v>
      </c>
      <c r="X15" s="30">
        <f t="shared" si="13"/>
        <v>0</v>
      </c>
      <c r="Y15" s="30">
        <f t="shared" si="13"/>
        <v>0</v>
      </c>
      <c r="Z15" s="30">
        <f t="shared" si="13"/>
        <v>0</v>
      </c>
      <c r="AA15" s="30">
        <f t="shared" si="13"/>
        <v>0</v>
      </c>
      <c r="AB15" s="30">
        <f t="shared" si="13"/>
        <v>0</v>
      </c>
      <c r="AC15" s="30">
        <f t="shared" si="13"/>
        <v>0</v>
      </c>
      <c r="AD15" s="30">
        <f t="shared" si="13"/>
        <v>0</v>
      </c>
      <c r="AE15" s="31">
        <f t="shared" si="13"/>
        <v>0</v>
      </c>
    </row>
    <row r="16" spans="2:31" x14ac:dyDescent="0.25">
      <c r="R16" s="145"/>
    </row>
    <row r="17" spans="2:31" x14ac:dyDescent="0.25">
      <c r="B17" s="145" t="s">
        <v>40</v>
      </c>
      <c r="R17" s="145" t="s">
        <v>40</v>
      </c>
    </row>
    <row r="18" spans="2:31" x14ac:dyDescent="0.25">
      <c r="B18" s="145"/>
      <c r="R18" s="145"/>
    </row>
    <row r="19" spans="2:31" x14ac:dyDescent="0.25">
      <c r="B19" s="143" t="s">
        <v>81</v>
      </c>
      <c r="C19" s="146" t="s">
        <v>2</v>
      </c>
      <c r="D19" s="146" t="s">
        <v>3</v>
      </c>
      <c r="E19" s="146" t="s">
        <v>4</v>
      </c>
      <c r="F19" s="146" t="s">
        <v>5</v>
      </c>
      <c r="G19" s="146" t="s">
        <v>6</v>
      </c>
      <c r="H19" s="146" t="s">
        <v>7</v>
      </c>
      <c r="I19" s="146" t="s">
        <v>8</v>
      </c>
      <c r="J19" s="146" t="s">
        <v>9</v>
      </c>
      <c r="K19" s="146" t="s">
        <v>10</v>
      </c>
      <c r="L19" s="146" t="s">
        <v>11</v>
      </c>
      <c r="M19" s="146" t="s">
        <v>12</v>
      </c>
      <c r="N19" s="146" t="s">
        <v>13</v>
      </c>
      <c r="O19" s="147" t="s">
        <v>14</v>
      </c>
      <c r="R19" s="143" t="s">
        <v>81</v>
      </c>
      <c r="S19" s="146" t="s">
        <v>2</v>
      </c>
      <c r="T19" s="146" t="s">
        <v>3</v>
      </c>
      <c r="U19" s="146" t="s">
        <v>4</v>
      </c>
      <c r="V19" s="146" t="s">
        <v>5</v>
      </c>
      <c r="W19" s="146" t="s">
        <v>6</v>
      </c>
      <c r="X19" s="146" t="s">
        <v>7</v>
      </c>
      <c r="Y19" s="146" t="s">
        <v>8</v>
      </c>
      <c r="Z19" s="146" t="s">
        <v>9</v>
      </c>
      <c r="AA19" s="146" t="s">
        <v>10</v>
      </c>
      <c r="AB19" s="146" t="s">
        <v>11</v>
      </c>
      <c r="AC19" s="146" t="s">
        <v>12</v>
      </c>
      <c r="AD19" s="146" t="s">
        <v>13</v>
      </c>
      <c r="AE19" s="147" t="s">
        <v>14</v>
      </c>
    </row>
    <row r="20" spans="2:31" x14ac:dyDescent="0.25">
      <c r="B20" s="148" t="s">
        <v>17</v>
      </c>
      <c r="C20" s="98">
        <f>+'[101]CONSOLIDADO (2)'!B22</f>
        <v>653.00599999998906</v>
      </c>
      <c r="D20" s="98">
        <f>+'[101]CONSOLIDADO (2)'!C22</f>
        <v>661.51299999999253</v>
      </c>
      <c r="E20" s="98">
        <f>+'[101]CONSOLIDADO (2)'!D22</f>
        <v>697.63499999999021</v>
      </c>
      <c r="F20" s="98">
        <f>+'[101]CONSOLIDADO (2)'!E22</f>
        <v>680.4719999999835</v>
      </c>
      <c r="G20" s="98">
        <f>+'[101]CONSOLIDADO (2)'!F22</f>
        <v>0</v>
      </c>
      <c r="H20" s="98">
        <f>+'[101]CONSOLIDADO (2)'!G22</f>
        <v>0</v>
      </c>
      <c r="I20" s="98">
        <f>+'[101]CONSOLIDADO (2)'!H22</f>
        <v>0</v>
      </c>
      <c r="J20" s="98">
        <f>+'[101]CONSOLIDADO (2)'!I22</f>
        <v>0</v>
      </c>
      <c r="K20" s="98">
        <f>+'[101]CONSOLIDADO (2)'!J22</f>
        <v>0</v>
      </c>
      <c r="L20" s="98">
        <f>+'[101]CONSOLIDADO (2)'!K22</f>
        <v>0</v>
      </c>
      <c r="M20" s="98">
        <f>+'[101]CONSOLIDADO (2)'!L22</f>
        <v>0</v>
      </c>
      <c r="N20" s="98">
        <f>+'[101]CONSOLIDADO (2)'!M22</f>
        <v>0</v>
      </c>
      <c r="O20" s="141">
        <f>SUM(C20:N20)</f>
        <v>2692.6259999999552</v>
      </c>
      <c r="R20" s="148" t="str">
        <f>+B20</f>
        <v>Residencial</v>
      </c>
      <c r="S20" s="98">
        <f>+C20</f>
        <v>653.00599999998906</v>
      </c>
      <c r="T20" s="98">
        <f t="shared" ref="T20:AD25" si="14">+D20</f>
        <v>661.51299999999253</v>
      </c>
      <c r="U20" s="98">
        <f t="shared" si="14"/>
        <v>697.63499999999021</v>
      </c>
      <c r="V20" s="98">
        <f t="shared" si="14"/>
        <v>680.4719999999835</v>
      </c>
      <c r="W20" s="98">
        <f t="shared" si="14"/>
        <v>0</v>
      </c>
      <c r="X20" s="98">
        <f t="shared" si="14"/>
        <v>0</v>
      </c>
      <c r="Y20" s="98">
        <f t="shared" si="14"/>
        <v>0</v>
      </c>
      <c r="Z20" s="98">
        <f t="shared" si="14"/>
        <v>0</v>
      </c>
      <c r="AA20" s="98">
        <f t="shared" si="14"/>
        <v>0</v>
      </c>
      <c r="AB20" s="98">
        <f t="shared" si="14"/>
        <v>0</v>
      </c>
      <c r="AC20" s="98">
        <f t="shared" si="14"/>
        <v>0</v>
      </c>
      <c r="AD20" s="98">
        <f t="shared" si="14"/>
        <v>0</v>
      </c>
      <c r="AE20" s="141">
        <f>SUM(S20:AD20)</f>
        <v>2692.6259999999552</v>
      </c>
    </row>
    <row r="21" spans="2:31" x14ac:dyDescent="0.25">
      <c r="B21" s="148" t="s">
        <v>18</v>
      </c>
      <c r="C21" s="98">
        <f>+'[101]CONSOLIDADO (2)'!B23</f>
        <v>262.21300000000008</v>
      </c>
      <c r="D21" s="98">
        <f>+'[101]CONSOLIDADO (2)'!C23</f>
        <v>266.87100000000032</v>
      </c>
      <c r="E21" s="98">
        <f>+'[101]CONSOLIDADO (2)'!D23</f>
        <v>287.97500000000025</v>
      </c>
      <c r="F21" s="98">
        <f>+'[101]CONSOLIDADO (2)'!E23</f>
        <v>302.87400000000025</v>
      </c>
      <c r="G21" s="98">
        <f>+'[101]CONSOLIDADO (2)'!F23</f>
        <v>0</v>
      </c>
      <c r="H21" s="98">
        <f>+'[101]CONSOLIDADO (2)'!G23</f>
        <v>0</v>
      </c>
      <c r="I21" s="98">
        <f>+'[101]CONSOLIDADO (2)'!H23</f>
        <v>0</v>
      </c>
      <c r="J21" s="98">
        <f>+'[101]CONSOLIDADO (2)'!I23</f>
        <v>0</v>
      </c>
      <c r="K21" s="98">
        <f>+'[101]CONSOLIDADO (2)'!J23</f>
        <v>0</v>
      </c>
      <c r="L21" s="98">
        <f>+'[101]CONSOLIDADO (2)'!K23</f>
        <v>0</v>
      </c>
      <c r="M21" s="98">
        <f>+'[101]CONSOLIDADO (2)'!L23</f>
        <v>0</v>
      </c>
      <c r="N21" s="98">
        <f>+'[101]CONSOLIDADO (2)'!M23</f>
        <v>0</v>
      </c>
      <c r="O21" s="141">
        <f t="shared" ref="O21:O25" si="15">SUM(C21:N21)</f>
        <v>1119.9330000000009</v>
      </c>
      <c r="R21" s="148" t="str">
        <f t="shared" ref="R21:S25" si="16">+B21</f>
        <v>General</v>
      </c>
      <c r="S21" s="98">
        <f t="shared" si="16"/>
        <v>262.21300000000008</v>
      </c>
      <c r="T21" s="98">
        <f t="shared" si="14"/>
        <v>266.87100000000032</v>
      </c>
      <c r="U21" s="98">
        <f t="shared" si="14"/>
        <v>287.97500000000025</v>
      </c>
      <c r="V21" s="98">
        <f t="shared" si="14"/>
        <v>302.87400000000025</v>
      </c>
      <c r="W21" s="98">
        <f t="shared" si="14"/>
        <v>0</v>
      </c>
      <c r="X21" s="98">
        <f t="shared" si="14"/>
        <v>0</v>
      </c>
      <c r="Y21" s="98">
        <f t="shared" si="14"/>
        <v>0</v>
      </c>
      <c r="Z21" s="98">
        <f t="shared" si="14"/>
        <v>0</v>
      </c>
      <c r="AA21" s="98">
        <f t="shared" si="14"/>
        <v>0</v>
      </c>
      <c r="AB21" s="98">
        <f t="shared" si="14"/>
        <v>0</v>
      </c>
      <c r="AC21" s="98">
        <f t="shared" si="14"/>
        <v>0</v>
      </c>
      <c r="AD21" s="98">
        <f t="shared" si="14"/>
        <v>0</v>
      </c>
      <c r="AE21" s="141">
        <f t="shared" ref="AE21:AE25" si="17">SUM(S21:AD21)</f>
        <v>1119.9330000000009</v>
      </c>
    </row>
    <row r="22" spans="2:31" x14ac:dyDescent="0.25">
      <c r="B22" s="148" t="s">
        <v>19</v>
      </c>
      <c r="C22" s="98">
        <f>+'[101]CONSOLIDADO (2)'!B24</f>
        <v>2620.3470000000002</v>
      </c>
      <c r="D22" s="98">
        <f>+'[101]CONSOLIDADO (2)'!C24</f>
        <v>2754.4670000000001</v>
      </c>
      <c r="E22" s="98">
        <f>+'[101]CONSOLIDADO (2)'!D24</f>
        <v>2162.8150000000001</v>
      </c>
      <c r="F22" s="98">
        <f>+'[101]CONSOLIDADO (2)'!E24</f>
        <v>2830.4259999999999</v>
      </c>
      <c r="G22" s="98">
        <f>+'[101]CONSOLIDADO (2)'!F24</f>
        <v>0</v>
      </c>
      <c r="H22" s="98">
        <f>+'[101]CONSOLIDADO (2)'!G24</f>
        <v>0</v>
      </c>
      <c r="I22" s="98">
        <f>+'[101]CONSOLIDADO (2)'!H24</f>
        <v>0</v>
      </c>
      <c r="J22" s="98">
        <f>+'[101]CONSOLIDADO (2)'!I24</f>
        <v>0</v>
      </c>
      <c r="K22" s="98">
        <f>+'[101]CONSOLIDADO (2)'!J24</f>
        <v>0</v>
      </c>
      <c r="L22" s="98">
        <f>+'[101]CONSOLIDADO (2)'!K24</f>
        <v>0</v>
      </c>
      <c r="M22" s="98">
        <f>+'[101]CONSOLIDADO (2)'!L24</f>
        <v>0</v>
      </c>
      <c r="N22" s="98">
        <f>+'[101]CONSOLIDADO (2)'!M24</f>
        <v>0</v>
      </c>
      <c r="O22" s="141">
        <f t="shared" si="15"/>
        <v>10368.055</v>
      </c>
      <c r="R22" s="148" t="str">
        <f t="shared" si="16"/>
        <v>Industrial</v>
      </c>
      <c r="S22" s="98">
        <f t="shared" si="16"/>
        <v>2620.3470000000002</v>
      </c>
      <c r="T22" s="98">
        <f t="shared" si="14"/>
        <v>2754.4670000000001</v>
      </c>
      <c r="U22" s="98">
        <f t="shared" si="14"/>
        <v>2162.8150000000001</v>
      </c>
      <c r="V22" s="98">
        <f t="shared" si="14"/>
        <v>2830.4259999999999</v>
      </c>
      <c r="W22" s="98">
        <f t="shared" si="14"/>
        <v>0</v>
      </c>
      <c r="X22" s="98">
        <f t="shared" si="14"/>
        <v>0</v>
      </c>
      <c r="Y22" s="98">
        <f t="shared" si="14"/>
        <v>0</v>
      </c>
      <c r="Z22" s="98">
        <f t="shared" si="14"/>
        <v>0</v>
      </c>
      <c r="AA22" s="98">
        <f t="shared" si="14"/>
        <v>0</v>
      </c>
      <c r="AB22" s="98">
        <f t="shared" si="14"/>
        <v>0</v>
      </c>
      <c r="AC22" s="98">
        <f t="shared" si="14"/>
        <v>0</v>
      </c>
      <c r="AD22" s="98">
        <f t="shared" si="14"/>
        <v>0</v>
      </c>
      <c r="AE22" s="141">
        <f t="shared" si="17"/>
        <v>10368.055</v>
      </c>
    </row>
    <row r="23" spans="2:31" x14ac:dyDescent="0.25">
      <c r="B23" s="148" t="s">
        <v>91</v>
      </c>
      <c r="C23" s="98">
        <f>+'[101]CONSOLIDADO (2)'!B25</f>
        <v>0</v>
      </c>
      <c r="D23" s="98">
        <f>+'[101]CONSOLIDADO (2)'!C25</f>
        <v>0</v>
      </c>
      <c r="E23" s="98">
        <f>+'[101]CONSOLIDADO (2)'!D25</f>
        <v>0</v>
      </c>
      <c r="F23" s="98">
        <f>+'[101]CONSOLIDADO (2)'!E25</f>
        <v>0</v>
      </c>
      <c r="G23" s="98">
        <f>+'[101]CONSOLIDADO (2)'!F25</f>
        <v>0</v>
      </c>
      <c r="H23" s="98">
        <f>+'[101]CONSOLIDADO (2)'!G25</f>
        <v>0</v>
      </c>
      <c r="I23" s="98">
        <f>+'[101]CONSOLIDADO (2)'!H25</f>
        <v>0</v>
      </c>
      <c r="J23" s="98">
        <f>+'[101]CONSOLIDADO (2)'!I25</f>
        <v>0</v>
      </c>
      <c r="K23" s="98">
        <f>+'[101]CONSOLIDADO (2)'!J25</f>
        <v>0</v>
      </c>
      <c r="L23" s="98">
        <f>+'[101]CONSOLIDADO (2)'!K25</f>
        <v>0</v>
      </c>
      <c r="M23" s="98">
        <f>+'[101]CONSOLIDADO (2)'!L25</f>
        <v>0</v>
      </c>
      <c r="N23" s="98">
        <f>+'[101]CONSOLIDADO (2)'!M25</f>
        <v>0</v>
      </c>
      <c r="O23" s="141"/>
      <c r="R23" s="148" t="str">
        <f t="shared" si="16"/>
        <v>Minería</v>
      </c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141"/>
    </row>
    <row r="24" spans="2:31" x14ac:dyDescent="0.25">
      <c r="B24" s="148" t="s">
        <v>21</v>
      </c>
      <c r="C24" s="98">
        <f>+'[101]CONSOLIDADO (2)'!B26</f>
        <v>139.88800000000001</v>
      </c>
      <c r="D24" s="98">
        <f>+'[101]CONSOLIDADO (2)'!C26</f>
        <v>126.346</v>
      </c>
      <c r="E24" s="98">
        <f>+'[101]CONSOLIDADO (2)'!D26</f>
        <v>139.88800000000001</v>
      </c>
      <c r="F24" s="98">
        <f>+'[101]CONSOLIDADO (2)'!E26</f>
        <v>135.37700000000001</v>
      </c>
      <c r="G24" s="98">
        <f>+'[101]CONSOLIDADO (2)'!F26</f>
        <v>0</v>
      </c>
      <c r="H24" s="98">
        <f>+'[101]CONSOLIDADO (2)'!G26</f>
        <v>0</v>
      </c>
      <c r="I24" s="98">
        <f>+'[101]CONSOLIDADO (2)'!H26</f>
        <v>0</v>
      </c>
      <c r="J24" s="98">
        <f>+'[101]CONSOLIDADO (2)'!I26</f>
        <v>0</v>
      </c>
      <c r="K24" s="98">
        <f>+'[101]CONSOLIDADO (2)'!J26</f>
        <v>0</v>
      </c>
      <c r="L24" s="98">
        <f>+'[101]CONSOLIDADO (2)'!K26</f>
        <v>0</v>
      </c>
      <c r="M24" s="98">
        <f>+'[101]CONSOLIDADO (2)'!L26</f>
        <v>0</v>
      </c>
      <c r="N24" s="98">
        <f>+'[101]CONSOLIDADO (2)'!M26</f>
        <v>0</v>
      </c>
      <c r="O24" s="141">
        <f t="shared" si="15"/>
        <v>541.49900000000002</v>
      </c>
      <c r="R24" s="148" t="str">
        <f t="shared" si="16"/>
        <v>Alumbrado Público</v>
      </c>
      <c r="S24" s="98">
        <f t="shared" si="16"/>
        <v>139.88800000000001</v>
      </c>
      <c r="T24" s="98">
        <f t="shared" si="14"/>
        <v>126.346</v>
      </c>
      <c r="U24" s="98">
        <f t="shared" si="14"/>
        <v>139.88800000000001</v>
      </c>
      <c r="V24" s="98">
        <f t="shared" si="14"/>
        <v>135.37700000000001</v>
      </c>
      <c r="W24" s="98">
        <f t="shared" si="14"/>
        <v>0</v>
      </c>
      <c r="X24" s="98">
        <f t="shared" si="14"/>
        <v>0</v>
      </c>
      <c r="Y24" s="98">
        <f t="shared" si="14"/>
        <v>0</v>
      </c>
      <c r="Z24" s="98">
        <f t="shared" si="14"/>
        <v>0</v>
      </c>
      <c r="AA24" s="98">
        <f t="shared" si="14"/>
        <v>0</v>
      </c>
      <c r="AB24" s="98">
        <f t="shared" si="14"/>
        <v>0</v>
      </c>
      <c r="AC24" s="98">
        <f t="shared" si="14"/>
        <v>0</v>
      </c>
      <c r="AD24" s="98">
        <f t="shared" si="14"/>
        <v>0</v>
      </c>
      <c r="AE24" s="141">
        <f t="shared" si="17"/>
        <v>541.49900000000002</v>
      </c>
    </row>
    <row r="25" spans="2:31" x14ac:dyDescent="0.25">
      <c r="B25" s="148" t="s">
        <v>22</v>
      </c>
      <c r="C25" s="98">
        <f>+'[101]CONSOLIDADO (2)'!B27</f>
        <v>2496.5809999999997</v>
      </c>
      <c r="D25" s="98">
        <f>+'[101]CONSOLIDADO (2)'!C27</f>
        <v>2799.7279999999996</v>
      </c>
      <c r="E25" s="98">
        <f>+'[101]CONSOLIDADO (2)'!D27</f>
        <v>1883.329</v>
      </c>
      <c r="F25" s="98">
        <f>+'[101]CONSOLIDADO (2)'!E27</f>
        <v>3468.7660000000001</v>
      </c>
      <c r="G25" s="98">
        <f>+'[101]CONSOLIDADO (2)'!F27</f>
        <v>0</v>
      </c>
      <c r="H25" s="98">
        <f>+'[101]CONSOLIDADO (2)'!G27</f>
        <v>0</v>
      </c>
      <c r="I25" s="98">
        <f>+'[101]CONSOLIDADO (2)'!H27</f>
        <v>0</v>
      </c>
      <c r="J25" s="98">
        <f>+'[101]CONSOLIDADO (2)'!I27</f>
        <v>0</v>
      </c>
      <c r="K25" s="98">
        <f>+'[101]CONSOLIDADO (2)'!J27</f>
        <v>0</v>
      </c>
      <c r="L25" s="98">
        <f>+'[101]CONSOLIDADO (2)'!K27</f>
        <v>0</v>
      </c>
      <c r="M25" s="98">
        <f>+'[101]CONSOLIDADO (2)'!L27</f>
        <v>0</v>
      </c>
      <c r="N25" s="98">
        <f>+'[101]CONSOLIDADO (2)'!M27</f>
        <v>0</v>
      </c>
      <c r="O25" s="141">
        <f t="shared" si="15"/>
        <v>10648.403999999999</v>
      </c>
      <c r="R25" s="148" t="str">
        <f t="shared" si="16"/>
        <v>Otros</v>
      </c>
      <c r="S25" s="98">
        <f t="shared" si="16"/>
        <v>2496.5809999999997</v>
      </c>
      <c r="T25" s="98">
        <f t="shared" si="14"/>
        <v>2799.7279999999996</v>
      </c>
      <c r="U25" s="98">
        <f t="shared" si="14"/>
        <v>1883.329</v>
      </c>
      <c r="V25" s="98">
        <f t="shared" si="14"/>
        <v>3468.7660000000001</v>
      </c>
      <c r="W25" s="98">
        <f t="shared" si="14"/>
        <v>0</v>
      </c>
      <c r="X25" s="98">
        <f t="shared" si="14"/>
        <v>0</v>
      </c>
      <c r="Y25" s="98">
        <f t="shared" si="14"/>
        <v>0</v>
      </c>
      <c r="Z25" s="98">
        <f t="shared" si="14"/>
        <v>0</v>
      </c>
      <c r="AA25" s="98">
        <f t="shared" si="14"/>
        <v>0</v>
      </c>
      <c r="AB25" s="98">
        <f t="shared" si="14"/>
        <v>0</v>
      </c>
      <c r="AC25" s="98">
        <f t="shared" si="14"/>
        <v>0</v>
      </c>
      <c r="AD25" s="98">
        <f t="shared" si="14"/>
        <v>0</v>
      </c>
      <c r="AE25" s="141">
        <f t="shared" si="17"/>
        <v>10648.403999999999</v>
      </c>
    </row>
    <row r="26" spans="2:31" x14ac:dyDescent="0.25">
      <c r="B26" s="143" t="s">
        <v>14</v>
      </c>
      <c r="C26" s="142">
        <f>SUM(C20:C25)</f>
        <v>6172.0349999999889</v>
      </c>
      <c r="D26" s="142">
        <f t="shared" ref="D26:N26" si="18">SUM(D20:D25)</f>
        <v>6608.924999999992</v>
      </c>
      <c r="E26" s="142">
        <f t="shared" si="18"/>
        <v>5171.6419999999907</v>
      </c>
      <c r="F26" s="142">
        <f t="shared" si="18"/>
        <v>7417.9149999999836</v>
      </c>
      <c r="G26" s="142">
        <f t="shared" ref="G26:N26" si="19">SUM(G20:G25)</f>
        <v>0</v>
      </c>
      <c r="H26" s="142">
        <f t="shared" si="19"/>
        <v>0</v>
      </c>
      <c r="I26" s="142">
        <f t="shared" si="19"/>
        <v>0</v>
      </c>
      <c r="J26" s="142">
        <f t="shared" si="19"/>
        <v>0</v>
      </c>
      <c r="K26" s="142">
        <f t="shared" si="19"/>
        <v>0</v>
      </c>
      <c r="L26" s="142">
        <f t="shared" si="19"/>
        <v>0</v>
      </c>
      <c r="M26" s="142">
        <f t="shared" si="19"/>
        <v>0</v>
      </c>
      <c r="N26" s="142">
        <f t="shared" si="19"/>
        <v>0</v>
      </c>
      <c r="O26" s="143">
        <f>SUM(C26:N26)</f>
        <v>25370.516999999953</v>
      </c>
      <c r="R26" s="143" t="s">
        <v>14</v>
      </c>
      <c r="S26" s="142">
        <f t="shared" ref="S26:AE26" si="20">SUM(S20:S25)</f>
        <v>6172.0349999999889</v>
      </c>
      <c r="T26" s="142">
        <f t="shared" si="20"/>
        <v>6608.924999999992</v>
      </c>
      <c r="U26" s="142">
        <f t="shared" si="20"/>
        <v>5171.6419999999907</v>
      </c>
      <c r="V26" s="142">
        <f t="shared" si="20"/>
        <v>7417.9149999999836</v>
      </c>
      <c r="W26" s="142">
        <f t="shared" si="20"/>
        <v>0</v>
      </c>
      <c r="X26" s="142">
        <f t="shared" si="20"/>
        <v>0</v>
      </c>
      <c r="Y26" s="142">
        <f t="shared" si="20"/>
        <v>0</v>
      </c>
      <c r="Z26" s="142">
        <f t="shared" si="20"/>
        <v>0</v>
      </c>
      <c r="AA26" s="142">
        <f t="shared" si="20"/>
        <v>0</v>
      </c>
      <c r="AB26" s="142">
        <f t="shared" si="20"/>
        <v>0</v>
      </c>
      <c r="AC26" s="142">
        <f t="shared" si="20"/>
        <v>0</v>
      </c>
      <c r="AD26" s="142">
        <f t="shared" si="20"/>
        <v>0</v>
      </c>
      <c r="AE26" s="143">
        <f t="shared" si="20"/>
        <v>25370.516999999956</v>
      </c>
    </row>
    <row r="29" spans="2:31" x14ac:dyDescent="0.25">
      <c r="B29" s="145" t="s">
        <v>25</v>
      </c>
      <c r="R29" s="145" t="s">
        <v>25</v>
      </c>
    </row>
    <row r="30" spans="2:31" x14ac:dyDescent="0.25">
      <c r="B30" s="145"/>
      <c r="R30" s="145"/>
    </row>
    <row r="31" spans="2:31" x14ac:dyDescent="0.25">
      <c r="B31" s="143" t="s">
        <v>81</v>
      </c>
      <c r="C31" s="146" t="s">
        <v>2</v>
      </c>
      <c r="D31" s="146" t="s">
        <v>3</v>
      </c>
      <c r="E31" s="146" t="s">
        <v>4</v>
      </c>
      <c r="F31" s="146" t="s">
        <v>5</v>
      </c>
      <c r="G31" s="146" t="s">
        <v>6</v>
      </c>
      <c r="H31" s="146" t="s">
        <v>7</v>
      </c>
      <c r="I31" s="146" t="s">
        <v>8</v>
      </c>
      <c r="J31" s="146" t="s">
        <v>9</v>
      </c>
      <c r="K31" s="146" t="s">
        <v>10</v>
      </c>
      <c r="L31" s="146" t="s">
        <v>11</v>
      </c>
      <c r="M31" s="146" t="s">
        <v>12</v>
      </c>
      <c r="N31" s="146" t="s">
        <v>13</v>
      </c>
      <c r="O31" s="147" t="s">
        <v>14</v>
      </c>
      <c r="R31" s="143" t="s">
        <v>81</v>
      </c>
      <c r="S31" s="146" t="s">
        <v>2</v>
      </c>
      <c r="T31" s="146" t="s">
        <v>3</v>
      </c>
      <c r="U31" s="146" t="s">
        <v>4</v>
      </c>
      <c r="V31" s="146" t="s">
        <v>5</v>
      </c>
      <c r="W31" s="146" t="s">
        <v>6</v>
      </c>
      <c r="X31" s="146" t="s">
        <v>7</v>
      </c>
      <c r="Y31" s="146" t="s">
        <v>8</v>
      </c>
      <c r="Z31" s="146" t="s">
        <v>9</v>
      </c>
      <c r="AA31" s="146" t="s">
        <v>10</v>
      </c>
      <c r="AB31" s="146" t="s">
        <v>11</v>
      </c>
      <c r="AC31" s="146" t="s">
        <v>12</v>
      </c>
      <c r="AD31" s="146" t="s">
        <v>13</v>
      </c>
      <c r="AE31" s="147" t="s">
        <v>14</v>
      </c>
    </row>
    <row r="32" spans="2:31" x14ac:dyDescent="0.25">
      <c r="B32" s="148" t="s">
        <v>17</v>
      </c>
      <c r="C32" s="98">
        <f>+'[101]CONSOLIDADO (2)'!B35</f>
        <v>552.15763218387565</v>
      </c>
      <c r="D32" s="98">
        <f>+'[101]CONSOLIDADO (2)'!C35</f>
        <v>560.98674712648506</v>
      </c>
      <c r="E32" s="98">
        <f>+'[101]CONSOLIDADO (2)'!D35</f>
        <v>589.42037931031928</v>
      </c>
      <c r="F32" s="98">
        <f>+'[101]CONSOLIDADO (2)'!E35</f>
        <v>581.85414942524744</v>
      </c>
      <c r="G32" s="98">
        <f>+'[101]CONSOLIDADO (2)'!F35</f>
        <v>0</v>
      </c>
      <c r="H32" s="98">
        <f>+'[101]CONSOLIDADO (2)'!G35</f>
        <v>0</v>
      </c>
      <c r="I32" s="98">
        <f>+'[101]CONSOLIDADO (2)'!H35</f>
        <v>0</v>
      </c>
      <c r="J32" s="98">
        <f>+'[101]CONSOLIDADO (2)'!I35</f>
        <v>0</v>
      </c>
      <c r="K32" s="98">
        <f>+'[101]CONSOLIDADO (2)'!J35</f>
        <v>0</v>
      </c>
      <c r="L32" s="98">
        <f>+'[101]CONSOLIDADO (2)'!K35</f>
        <v>0</v>
      </c>
      <c r="M32" s="98">
        <f>+'[101]CONSOLIDADO (2)'!L35</f>
        <v>0</v>
      </c>
      <c r="N32" s="98">
        <f>+'[101]CONSOLIDADO (2)'!M35</f>
        <v>0</v>
      </c>
      <c r="O32" s="141">
        <f>SUM(C32:N32)</f>
        <v>2284.4189080459273</v>
      </c>
      <c r="R32" s="148" t="str">
        <f>+B32</f>
        <v>Residencial</v>
      </c>
      <c r="S32" s="98">
        <f>+C32*0.87</f>
        <v>480.3771399999718</v>
      </c>
      <c r="T32" s="98">
        <f t="shared" ref="T32:AD37" si="21">+D32*0.87</f>
        <v>488.05847000004201</v>
      </c>
      <c r="U32" s="98">
        <f t="shared" si="21"/>
        <v>512.79572999997777</v>
      </c>
      <c r="V32" s="98">
        <f t="shared" si="21"/>
        <v>506.2131099999653</v>
      </c>
      <c r="W32" s="98">
        <f t="shared" si="21"/>
        <v>0</v>
      </c>
      <c r="X32" s="98">
        <f t="shared" si="21"/>
        <v>0</v>
      </c>
      <c r="Y32" s="98">
        <f t="shared" si="21"/>
        <v>0</v>
      </c>
      <c r="Z32" s="98">
        <f t="shared" si="21"/>
        <v>0</v>
      </c>
      <c r="AA32" s="98">
        <f t="shared" si="21"/>
        <v>0</v>
      </c>
      <c r="AB32" s="98">
        <f t="shared" si="21"/>
        <v>0</v>
      </c>
      <c r="AC32" s="98">
        <f t="shared" si="21"/>
        <v>0</v>
      </c>
      <c r="AD32" s="98">
        <f t="shared" si="21"/>
        <v>0</v>
      </c>
      <c r="AE32" s="141">
        <f>SUM(S32:AD32)</f>
        <v>1987.444449999957</v>
      </c>
    </row>
    <row r="33" spans="2:31" x14ac:dyDescent="0.25">
      <c r="B33" s="148" t="s">
        <v>18</v>
      </c>
      <c r="C33" s="98">
        <f>+'[101]CONSOLIDADO (2)'!B36</f>
        <v>334.29027586206894</v>
      </c>
      <c r="D33" s="98">
        <f>+'[101]CONSOLIDADO (2)'!C36</f>
        <v>341.52444827586248</v>
      </c>
      <c r="E33" s="98">
        <f>+'[101]CONSOLIDADO (2)'!D36</f>
        <v>371.36144827586168</v>
      </c>
      <c r="F33" s="98">
        <f>+'[101]CONSOLIDADO (2)'!E36</f>
        <v>393.92468965517293</v>
      </c>
      <c r="G33" s="98">
        <f>+'[101]CONSOLIDADO (2)'!F36</f>
        <v>0</v>
      </c>
      <c r="H33" s="98">
        <f>+'[101]CONSOLIDADO (2)'!G36</f>
        <v>0</v>
      </c>
      <c r="I33" s="98">
        <f>+'[101]CONSOLIDADO (2)'!H36</f>
        <v>0</v>
      </c>
      <c r="J33" s="98">
        <f>+'[101]CONSOLIDADO (2)'!I36</f>
        <v>0</v>
      </c>
      <c r="K33" s="98">
        <f>+'[101]CONSOLIDADO (2)'!J36</f>
        <v>0</v>
      </c>
      <c r="L33" s="98">
        <f>+'[101]CONSOLIDADO (2)'!K36</f>
        <v>0</v>
      </c>
      <c r="M33" s="98">
        <f>+'[101]CONSOLIDADO (2)'!L36</f>
        <v>0</v>
      </c>
      <c r="N33" s="98">
        <f>+'[101]CONSOLIDADO (2)'!M36</f>
        <v>0</v>
      </c>
      <c r="O33" s="141">
        <f t="shared" ref="O33:O37" si="22">SUM(C33:N33)</f>
        <v>1441.1008620689661</v>
      </c>
      <c r="R33" s="148" t="str">
        <f t="shared" ref="R33:R37" si="23">+B33</f>
        <v>General</v>
      </c>
      <c r="S33" s="98">
        <f t="shared" ref="S33:S37" si="24">+C33*0.87</f>
        <v>290.83253999999999</v>
      </c>
      <c r="T33" s="98">
        <f t="shared" si="21"/>
        <v>297.12627000000037</v>
      </c>
      <c r="U33" s="98">
        <f t="shared" si="21"/>
        <v>323.08445999999964</v>
      </c>
      <c r="V33" s="98">
        <f t="shared" si="21"/>
        <v>342.71448000000044</v>
      </c>
      <c r="W33" s="98">
        <f t="shared" si="21"/>
        <v>0</v>
      </c>
      <c r="X33" s="98">
        <f t="shared" si="21"/>
        <v>0</v>
      </c>
      <c r="Y33" s="98">
        <f t="shared" si="21"/>
        <v>0</v>
      </c>
      <c r="Z33" s="98">
        <f t="shared" si="21"/>
        <v>0</v>
      </c>
      <c r="AA33" s="98">
        <f t="shared" si="21"/>
        <v>0</v>
      </c>
      <c r="AB33" s="98">
        <f t="shared" si="21"/>
        <v>0</v>
      </c>
      <c r="AC33" s="98">
        <f t="shared" si="21"/>
        <v>0</v>
      </c>
      <c r="AD33" s="98">
        <f t="shared" si="21"/>
        <v>0</v>
      </c>
      <c r="AE33" s="141">
        <f t="shared" ref="AE33:AE37" si="25">SUM(S33:AD33)</f>
        <v>1253.7577500000002</v>
      </c>
    </row>
    <row r="34" spans="2:31" x14ac:dyDescent="0.25">
      <c r="B34" s="148" t="s">
        <v>19</v>
      </c>
      <c r="C34" s="98">
        <f>+'[101]CONSOLIDADO (2)'!B37</f>
        <v>1613.813195402299</v>
      </c>
      <c r="D34" s="98">
        <f>+'[101]CONSOLIDADO (2)'!C37</f>
        <v>1686.1965977011494</v>
      </c>
      <c r="E34" s="98">
        <f>+'[101]CONSOLIDADO (2)'!D37</f>
        <v>1515.8153448275864</v>
      </c>
      <c r="F34" s="98">
        <f>+'[101]CONSOLIDADO (2)'!E37</f>
        <v>1752.599804597701</v>
      </c>
      <c r="G34" s="98">
        <f>+'[101]CONSOLIDADO (2)'!F37</f>
        <v>0</v>
      </c>
      <c r="H34" s="98">
        <f>+'[101]CONSOLIDADO (2)'!G37</f>
        <v>0</v>
      </c>
      <c r="I34" s="98">
        <f>+'[101]CONSOLIDADO (2)'!H37</f>
        <v>0</v>
      </c>
      <c r="J34" s="98">
        <f>+'[101]CONSOLIDADO (2)'!I37</f>
        <v>0</v>
      </c>
      <c r="K34" s="98">
        <f>+'[101]CONSOLIDADO (2)'!J37</f>
        <v>0</v>
      </c>
      <c r="L34" s="98">
        <f>+'[101]CONSOLIDADO (2)'!K37</f>
        <v>0</v>
      </c>
      <c r="M34" s="98">
        <f>+'[101]CONSOLIDADO (2)'!L37</f>
        <v>0</v>
      </c>
      <c r="N34" s="98">
        <f>+'[101]CONSOLIDADO (2)'!M37</f>
        <v>0</v>
      </c>
      <c r="O34" s="141">
        <f t="shared" si="22"/>
        <v>6568.4249425287362</v>
      </c>
      <c r="R34" s="148" t="str">
        <f t="shared" si="23"/>
        <v>Industrial</v>
      </c>
      <c r="S34" s="98">
        <f t="shared" si="24"/>
        <v>1404.0174800000002</v>
      </c>
      <c r="T34" s="98">
        <f t="shared" si="21"/>
        <v>1466.9910399999999</v>
      </c>
      <c r="U34" s="98">
        <f t="shared" si="21"/>
        <v>1318.75935</v>
      </c>
      <c r="V34" s="98">
        <f t="shared" si="21"/>
        <v>1524.7618299999999</v>
      </c>
      <c r="W34" s="98">
        <f t="shared" si="21"/>
        <v>0</v>
      </c>
      <c r="X34" s="98">
        <f t="shared" si="21"/>
        <v>0</v>
      </c>
      <c r="Y34" s="98">
        <f t="shared" si="21"/>
        <v>0</v>
      </c>
      <c r="Z34" s="98">
        <f t="shared" si="21"/>
        <v>0</v>
      </c>
      <c r="AA34" s="98">
        <f t="shared" si="21"/>
        <v>0</v>
      </c>
      <c r="AB34" s="98">
        <f t="shared" si="21"/>
        <v>0</v>
      </c>
      <c r="AC34" s="98">
        <f t="shared" si="21"/>
        <v>0</v>
      </c>
      <c r="AD34" s="98">
        <f t="shared" si="21"/>
        <v>0</v>
      </c>
      <c r="AE34" s="141">
        <f t="shared" si="25"/>
        <v>5714.529700000001</v>
      </c>
    </row>
    <row r="35" spans="2:31" x14ac:dyDescent="0.25">
      <c r="B35" s="148" t="s">
        <v>91</v>
      </c>
      <c r="C35" s="98">
        <f>+'[101]CONSOLIDADO (2)'!B38</f>
        <v>0</v>
      </c>
      <c r="D35" s="98">
        <f>+'[101]CONSOLIDADO (2)'!C38</f>
        <v>0</v>
      </c>
      <c r="E35" s="98">
        <f>+'[101]CONSOLIDADO (2)'!D38</f>
        <v>0</v>
      </c>
      <c r="F35" s="98">
        <f>+'[101]CONSOLIDADO (2)'!E38</f>
        <v>0</v>
      </c>
      <c r="G35" s="98">
        <f>+'[101]CONSOLIDADO (2)'!F38</f>
        <v>0</v>
      </c>
      <c r="H35" s="98">
        <f>+'[101]CONSOLIDADO (2)'!G38</f>
        <v>0</v>
      </c>
      <c r="I35" s="98">
        <f>+'[101]CONSOLIDADO (2)'!H38</f>
        <v>0</v>
      </c>
      <c r="J35" s="98">
        <f>+'[101]CONSOLIDADO (2)'!I38</f>
        <v>0</v>
      </c>
      <c r="K35" s="98">
        <f>+'[101]CONSOLIDADO (2)'!J38</f>
        <v>0</v>
      </c>
      <c r="L35" s="98">
        <f>+'[101]CONSOLIDADO (2)'!K38</f>
        <v>0</v>
      </c>
      <c r="M35" s="98">
        <f>+'[101]CONSOLIDADO (2)'!L38</f>
        <v>0</v>
      </c>
      <c r="N35" s="98">
        <f>+'[101]CONSOLIDADO (2)'!M38</f>
        <v>0</v>
      </c>
      <c r="O35" s="141"/>
      <c r="R35" s="148" t="str">
        <f t="shared" si="23"/>
        <v>Minería</v>
      </c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141"/>
    </row>
    <row r="36" spans="2:31" x14ac:dyDescent="0.25">
      <c r="B36" s="148" t="s">
        <v>21</v>
      </c>
      <c r="C36" s="98">
        <f>+'[101]CONSOLIDADO (2)'!B39</f>
        <v>167.72571264367815</v>
      </c>
      <c r="D36" s="98">
        <f>+'[101]CONSOLIDADO (2)'!C39</f>
        <v>152.24693103448274</v>
      </c>
      <c r="E36" s="98">
        <f>+'[101]CONSOLIDADO (2)'!D39</f>
        <v>169.96391954022988</v>
      </c>
      <c r="F36" s="98">
        <f>+'[101]CONSOLIDADO (2)'!E39</f>
        <v>165.43068965517242</v>
      </c>
      <c r="G36" s="98">
        <f>+'[101]CONSOLIDADO (2)'!F39</f>
        <v>0</v>
      </c>
      <c r="H36" s="98">
        <f>+'[101]CONSOLIDADO (2)'!G39</f>
        <v>0</v>
      </c>
      <c r="I36" s="98">
        <f>+'[101]CONSOLIDADO (2)'!H39</f>
        <v>0</v>
      </c>
      <c r="J36" s="98">
        <f>+'[101]CONSOLIDADO (2)'!I39</f>
        <v>0</v>
      </c>
      <c r="K36" s="98">
        <f>+'[101]CONSOLIDADO (2)'!J39</f>
        <v>0</v>
      </c>
      <c r="L36" s="98">
        <f>+'[101]CONSOLIDADO (2)'!K39</f>
        <v>0</v>
      </c>
      <c r="M36" s="98">
        <f>+'[101]CONSOLIDADO (2)'!L39</f>
        <v>0</v>
      </c>
      <c r="N36" s="98">
        <f>+'[101]CONSOLIDADO (2)'!M39</f>
        <v>0</v>
      </c>
      <c r="O36" s="141">
        <f t="shared" si="22"/>
        <v>655.36725287356319</v>
      </c>
      <c r="R36" s="148" t="str">
        <f t="shared" si="23"/>
        <v>Alumbrado Público</v>
      </c>
      <c r="S36" s="98">
        <f t="shared" si="24"/>
        <v>145.92137</v>
      </c>
      <c r="T36" s="98">
        <f t="shared" si="21"/>
        <v>132.45482999999999</v>
      </c>
      <c r="U36" s="98">
        <f t="shared" si="21"/>
        <v>147.86860999999999</v>
      </c>
      <c r="V36" s="98">
        <f t="shared" si="21"/>
        <v>143.9247</v>
      </c>
      <c r="W36" s="98">
        <f t="shared" si="21"/>
        <v>0</v>
      </c>
      <c r="X36" s="98">
        <f t="shared" si="21"/>
        <v>0</v>
      </c>
      <c r="Y36" s="98">
        <f t="shared" si="21"/>
        <v>0</v>
      </c>
      <c r="Z36" s="98">
        <f t="shared" si="21"/>
        <v>0</v>
      </c>
      <c r="AA36" s="98">
        <f t="shared" si="21"/>
        <v>0</v>
      </c>
      <c r="AB36" s="98">
        <f t="shared" si="21"/>
        <v>0</v>
      </c>
      <c r="AC36" s="98">
        <f t="shared" si="21"/>
        <v>0</v>
      </c>
      <c r="AD36" s="98">
        <f t="shared" si="21"/>
        <v>0</v>
      </c>
      <c r="AE36" s="141">
        <f t="shared" si="25"/>
        <v>570.16950999999995</v>
      </c>
    </row>
    <row r="37" spans="2:31" x14ac:dyDescent="0.25">
      <c r="B37" s="148" t="s">
        <v>22</v>
      </c>
      <c r="C37" s="98">
        <f>+'[101]CONSOLIDADO (2)'!B40</f>
        <v>1326.762632183908</v>
      </c>
      <c r="D37" s="98">
        <f>+'[101]CONSOLIDADO (2)'!C40</f>
        <v>1408.2678160919538</v>
      </c>
      <c r="E37" s="98">
        <f>+'[101]CONSOLIDADO (2)'!D40</f>
        <v>1273.0323678160919</v>
      </c>
      <c r="F37" s="98">
        <f>+'[101]CONSOLIDADO (2)'!E40</f>
        <v>1518.0287586206896</v>
      </c>
      <c r="G37" s="98">
        <f>+'[101]CONSOLIDADO (2)'!F40</f>
        <v>0</v>
      </c>
      <c r="H37" s="98">
        <f>+'[101]CONSOLIDADO (2)'!G40</f>
        <v>0</v>
      </c>
      <c r="I37" s="98">
        <f>+'[101]CONSOLIDADO (2)'!H40</f>
        <v>0</v>
      </c>
      <c r="J37" s="98">
        <f>+'[101]CONSOLIDADO (2)'!I40</f>
        <v>0</v>
      </c>
      <c r="K37" s="98">
        <f>+'[101]CONSOLIDADO (2)'!J40</f>
        <v>0</v>
      </c>
      <c r="L37" s="98">
        <f>+'[101]CONSOLIDADO (2)'!K40</f>
        <v>0</v>
      </c>
      <c r="M37" s="98">
        <f>+'[101]CONSOLIDADO (2)'!L40</f>
        <v>0</v>
      </c>
      <c r="N37" s="98">
        <f>+'[101]CONSOLIDADO (2)'!M40</f>
        <v>0</v>
      </c>
      <c r="O37" s="141">
        <f t="shared" si="22"/>
        <v>5526.0915747126437</v>
      </c>
      <c r="R37" s="148" t="str">
        <f t="shared" si="23"/>
        <v>Otros</v>
      </c>
      <c r="S37" s="98">
        <f t="shared" si="24"/>
        <v>1154.2834899999998</v>
      </c>
      <c r="T37" s="98">
        <f t="shared" si="21"/>
        <v>1225.1929999999998</v>
      </c>
      <c r="U37" s="98">
        <f t="shared" si="21"/>
        <v>1107.5381599999998</v>
      </c>
      <c r="V37" s="98">
        <f t="shared" si="21"/>
        <v>1320.6850199999999</v>
      </c>
      <c r="W37" s="98">
        <f t="shared" si="21"/>
        <v>0</v>
      </c>
      <c r="X37" s="98">
        <f t="shared" si="21"/>
        <v>0</v>
      </c>
      <c r="Y37" s="98">
        <f t="shared" si="21"/>
        <v>0</v>
      </c>
      <c r="Z37" s="98">
        <f t="shared" si="21"/>
        <v>0</v>
      </c>
      <c r="AA37" s="98">
        <f t="shared" si="21"/>
        <v>0</v>
      </c>
      <c r="AB37" s="98">
        <f t="shared" si="21"/>
        <v>0</v>
      </c>
      <c r="AC37" s="98">
        <f t="shared" si="21"/>
        <v>0</v>
      </c>
      <c r="AD37" s="98">
        <f t="shared" si="21"/>
        <v>0</v>
      </c>
      <c r="AE37" s="141">
        <f t="shared" si="25"/>
        <v>4807.6996699999991</v>
      </c>
    </row>
    <row r="38" spans="2:31" x14ac:dyDescent="0.25">
      <c r="B38" s="143" t="s">
        <v>14</v>
      </c>
      <c r="C38" s="142">
        <f t="shared" ref="C38:N38" si="26">SUM(C32:C37)</f>
        <v>3994.7494482758293</v>
      </c>
      <c r="D38" s="142">
        <f t="shared" si="26"/>
        <v>4149.2225402299337</v>
      </c>
      <c r="E38" s="142">
        <f t="shared" si="26"/>
        <v>3919.5934597700889</v>
      </c>
      <c r="F38" s="142">
        <f t="shared" si="26"/>
        <v>4411.8380919539832</v>
      </c>
      <c r="G38" s="142">
        <f t="shared" si="26"/>
        <v>0</v>
      </c>
      <c r="H38" s="142">
        <f t="shared" si="26"/>
        <v>0</v>
      </c>
      <c r="I38" s="142">
        <f t="shared" si="26"/>
        <v>0</v>
      </c>
      <c r="J38" s="142">
        <f t="shared" si="26"/>
        <v>0</v>
      </c>
      <c r="K38" s="142">
        <f t="shared" si="26"/>
        <v>0</v>
      </c>
      <c r="L38" s="142">
        <f t="shared" si="26"/>
        <v>0</v>
      </c>
      <c r="M38" s="142">
        <f t="shared" si="26"/>
        <v>0</v>
      </c>
      <c r="N38" s="142">
        <f t="shared" si="26"/>
        <v>0</v>
      </c>
      <c r="O38" s="143">
        <f>SUM(C38:N38)</f>
        <v>16475.403540229832</v>
      </c>
      <c r="R38" s="143" t="s">
        <v>14</v>
      </c>
      <c r="S38" s="142">
        <f t="shared" ref="S38:AE38" si="27">SUM(S32:S37)</f>
        <v>3475.432019999972</v>
      </c>
      <c r="T38" s="142">
        <f t="shared" si="27"/>
        <v>3609.8236100000422</v>
      </c>
      <c r="U38" s="142">
        <f t="shared" si="27"/>
        <v>3410.046309999977</v>
      </c>
      <c r="V38" s="142">
        <f t="shared" si="27"/>
        <v>3838.2991399999655</v>
      </c>
      <c r="W38" s="142">
        <f t="shared" si="27"/>
        <v>0</v>
      </c>
      <c r="X38" s="142">
        <f t="shared" si="27"/>
        <v>0</v>
      </c>
      <c r="Y38" s="142">
        <f t="shared" si="27"/>
        <v>0</v>
      </c>
      <c r="Z38" s="142">
        <f t="shared" si="27"/>
        <v>0</v>
      </c>
      <c r="AA38" s="142">
        <f t="shared" si="27"/>
        <v>0</v>
      </c>
      <c r="AB38" s="142">
        <f t="shared" si="27"/>
        <v>0</v>
      </c>
      <c r="AC38" s="142">
        <f t="shared" si="27"/>
        <v>0</v>
      </c>
      <c r="AD38" s="142">
        <f t="shared" si="27"/>
        <v>0</v>
      </c>
      <c r="AE38" s="143">
        <f t="shared" si="27"/>
        <v>14333.601079999957</v>
      </c>
    </row>
    <row r="39" spans="2:31" x14ac:dyDescent="0.25"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>
        <f>+AE38/0.87</f>
        <v>16475.403540229836</v>
      </c>
    </row>
    <row r="41" spans="2:31" x14ac:dyDescent="0.25">
      <c r="B41" s="145" t="s">
        <v>27</v>
      </c>
      <c r="R41" s="145" t="s">
        <v>27</v>
      </c>
    </row>
    <row r="43" spans="2:31" x14ac:dyDescent="0.25">
      <c r="B43" s="143" t="s">
        <v>81</v>
      </c>
      <c r="C43" s="146" t="s">
        <v>2</v>
      </c>
      <c r="D43" s="146" t="s">
        <v>3</v>
      </c>
      <c r="E43" s="146" t="s">
        <v>4</v>
      </c>
      <c r="F43" s="146" t="s">
        <v>5</v>
      </c>
      <c r="G43" s="146" t="s">
        <v>6</v>
      </c>
      <c r="H43" s="146" t="s">
        <v>7</v>
      </c>
      <c r="I43" s="146" t="s">
        <v>8</v>
      </c>
      <c r="J43" s="146" t="s">
        <v>9</v>
      </c>
      <c r="K43" s="146" t="s">
        <v>10</v>
      </c>
      <c r="L43" s="146" t="s">
        <v>11</v>
      </c>
      <c r="M43" s="146" t="s">
        <v>12</v>
      </c>
      <c r="N43" s="146" t="s">
        <v>13</v>
      </c>
      <c r="O43" s="147" t="s">
        <v>14</v>
      </c>
      <c r="R43" s="143" t="s">
        <v>81</v>
      </c>
      <c r="S43" s="146" t="s">
        <v>2</v>
      </c>
      <c r="T43" s="146" t="s">
        <v>3</v>
      </c>
      <c r="U43" s="146" t="s">
        <v>4</v>
      </c>
      <c r="V43" s="146" t="s">
        <v>5</v>
      </c>
      <c r="W43" s="146" t="s">
        <v>6</v>
      </c>
      <c r="X43" s="146" t="s">
        <v>7</v>
      </c>
      <c r="Y43" s="146" t="s">
        <v>8</v>
      </c>
      <c r="Z43" s="146" t="s">
        <v>9</v>
      </c>
      <c r="AA43" s="146" t="s">
        <v>10</v>
      </c>
      <c r="AB43" s="146" t="s">
        <v>11</v>
      </c>
      <c r="AC43" s="146" t="s">
        <v>12</v>
      </c>
      <c r="AD43" s="146" t="s">
        <v>13</v>
      </c>
      <c r="AE43" s="147" t="s">
        <v>14</v>
      </c>
    </row>
    <row r="44" spans="2:31" x14ac:dyDescent="0.25">
      <c r="B44" s="148" t="s">
        <v>17</v>
      </c>
      <c r="C44" s="98">
        <f t="shared" ref="C44:N49" si="28">+C32/C$75</f>
        <v>79.332993129867191</v>
      </c>
      <c r="D44" s="98">
        <f t="shared" si="28"/>
        <v>80.601544127368541</v>
      </c>
      <c r="E44" s="98">
        <f t="shared" si="28"/>
        <v>84.686836107804496</v>
      </c>
      <c r="F44" s="98">
        <f t="shared" si="28"/>
        <v>83.599734112822915</v>
      </c>
      <c r="G44" s="98">
        <f t="shared" si="28"/>
        <v>0</v>
      </c>
      <c r="H44" s="98">
        <f t="shared" si="28"/>
        <v>0</v>
      </c>
      <c r="I44" s="98">
        <f t="shared" si="28"/>
        <v>0</v>
      </c>
      <c r="J44" s="98">
        <f t="shared" si="28"/>
        <v>0</v>
      </c>
      <c r="K44" s="98">
        <f t="shared" si="28"/>
        <v>0</v>
      </c>
      <c r="L44" s="98">
        <f t="shared" si="28"/>
        <v>0</v>
      </c>
      <c r="M44" s="98">
        <f t="shared" si="28"/>
        <v>0</v>
      </c>
      <c r="N44" s="98">
        <f t="shared" si="28"/>
        <v>0</v>
      </c>
      <c r="O44" s="141">
        <f>SUM(C44:N44)</f>
        <v>328.22110747786314</v>
      </c>
      <c r="R44" s="148" t="str">
        <f>+B44</f>
        <v>Residencial</v>
      </c>
      <c r="S44" s="98">
        <f t="shared" ref="S44:AD46" si="29">+S32/S$75</f>
        <v>69.019704022984456</v>
      </c>
      <c r="T44" s="98">
        <f t="shared" si="29"/>
        <v>70.123343390810632</v>
      </c>
      <c r="U44" s="98">
        <f t="shared" si="29"/>
        <v>73.67754741378991</v>
      </c>
      <c r="V44" s="98">
        <f t="shared" si="29"/>
        <v>72.73176867815593</v>
      </c>
      <c r="W44" s="98">
        <f t="shared" si="29"/>
        <v>0</v>
      </c>
      <c r="X44" s="98">
        <f t="shared" si="29"/>
        <v>0</v>
      </c>
      <c r="Y44" s="98">
        <f t="shared" si="29"/>
        <v>0</v>
      </c>
      <c r="Z44" s="98">
        <f t="shared" si="29"/>
        <v>0</v>
      </c>
      <c r="AA44" s="98">
        <f t="shared" si="29"/>
        <v>0</v>
      </c>
      <c r="AB44" s="98">
        <f t="shared" si="29"/>
        <v>0</v>
      </c>
      <c r="AC44" s="98">
        <f t="shared" si="29"/>
        <v>0</v>
      </c>
      <c r="AD44" s="98">
        <f t="shared" si="29"/>
        <v>0</v>
      </c>
      <c r="AE44" s="141">
        <f>SUM(S44:AD44)</f>
        <v>285.55236350574091</v>
      </c>
    </row>
    <row r="45" spans="2:31" x14ac:dyDescent="0.25">
      <c r="B45" s="148" t="s">
        <v>18</v>
      </c>
      <c r="C45" s="98">
        <f t="shared" si="28"/>
        <v>48.030212049147835</v>
      </c>
      <c r="D45" s="98">
        <f t="shared" si="28"/>
        <v>49.06960463733656</v>
      </c>
      <c r="E45" s="98">
        <f t="shared" si="28"/>
        <v>53.356529924692772</v>
      </c>
      <c r="F45" s="98">
        <f t="shared" si="28"/>
        <v>56.598374950455877</v>
      </c>
      <c r="G45" s="98">
        <f t="shared" si="28"/>
        <v>0</v>
      </c>
      <c r="H45" s="98">
        <f t="shared" si="28"/>
        <v>0</v>
      </c>
      <c r="I45" s="98">
        <f t="shared" si="28"/>
        <v>0</v>
      </c>
      <c r="J45" s="98">
        <f t="shared" si="28"/>
        <v>0</v>
      </c>
      <c r="K45" s="98">
        <f t="shared" si="28"/>
        <v>0</v>
      </c>
      <c r="L45" s="98">
        <f t="shared" si="28"/>
        <v>0</v>
      </c>
      <c r="M45" s="98">
        <f t="shared" si="28"/>
        <v>0</v>
      </c>
      <c r="N45" s="98">
        <f t="shared" si="28"/>
        <v>0</v>
      </c>
      <c r="O45" s="141">
        <f t="shared" ref="O45:O49" si="30">SUM(C45:N45)</f>
        <v>207.05472156163304</v>
      </c>
      <c r="R45" s="148" t="str">
        <f t="shared" ref="R45:R49" si="31">+B45</f>
        <v>General</v>
      </c>
      <c r="S45" s="98">
        <f t="shared" si="29"/>
        <v>41.786284482758617</v>
      </c>
      <c r="T45" s="98">
        <f t="shared" si="29"/>
        <v>42.69055603448281</v>
      </c>
      <c r="U45" s="98">
        <f t="shared" si="29"/>
        <v>46.420181034482709</v>
      </c>
      <c r="V45" s="98">
        <f t="shared" si="29"/>
        <v>49.240586206896616</v>
      </c>
      <c r="W45" s="98">
        <f t="shared" si="29"/>
        <v>0</v>
      </c>
      <c r="X45" s="98">
        <f t="shared" si="29"/>
        <v>0</v>
      </c>
      <c r="Y45" s="98">
        <f t="shared" si="29"/>
        <v>0</v>
      </c>
      <c r="Z45" s="98">
        <f t="shared" si="29"/>
        <v>0</v>
      </c>
      <c r="AA45" s="98">
        <f t="shared" si="29"/>
        <v>0</v>
      </c>
      <c r="AB45" s="98">
        <f t="shared" si="29"/>
        <v>0</v>
      </c>
      <c r="AC45" s="98">
        <f t="shared" si="29"/>
        <v>0</v>
      </c>
      <c r="AD45" s="98">
        <f t="shared" si="29"/>
        <v>0</v>
      </c>
      <c r="AE45" s="141">
        <f t="shared" ref="AE45:AE49" si="32">SUM(S45:AD45)</f>
        <v>180.13760775862076</v>
      </c>
    </row>
    <row r="46" spans="2:31" x14ac:dyDescent="0.25">
      <c r="B46" s="148" t="s">
        <v>19</v>
      </c>
      <c r="C46" s="98">
        <f t="shared" si="28"/>
        <v>231.86971198308893</v>
      </c>
      <c r="D46" s="98">
        <f t="shared" si="28"/>
        <v>242.26962610648698</v>
      </c>
      <c r="E46" s="98">
        <f t="shared" si="28"/>
        <v>217.78956103844632</v>
      </c>
      <c r="F46" s="98">
        <f t="shared" si="28"/>
        <v>251.81031675254326</v>
      </c>
      <c r="G46" s="98">
        <f t="shared" si="28"/>
        <v>0</v>
      </c>
      <c r="H46" s="98">
        <f t="shared" si="28"/>
        <v>0</v>
      </c>
      <c r="I46" s="98">
        <f t="shared" si="28"/>
        <v>0</v>
      </c>
      <c r="J46" s="98">
        <f t="shared" si="28"/>
        <v>0</v>
      </c>
      <c r="K46" s="98">
        <f t="shared" si="28"/>
        <v>0</v>
      </c>
      <c r="L46" s="98">
        <f t="shared" si="28"/>
        <v>0</v>
      </c>
      <c r="M46" s="98">
        <f t="shared" si="28"/>
        <v>0</v>
      </c>
      <c r="N46" s="98">
        <f t="shared" si="28"/>
        <v>0</v>
      </c>
      <c r="O46" s="141">
        <f t="shared" si="30"/>
        <v>943.73921588056555</v>
      </c>
      <c r="R46" s="148" t="str">
        <f t="shared" si="31"/>
        <v>Industrial</v>
      </c>
      <c r="S46" s="98">
        <f t="shared" si="29"/>
        <v>201.72664942528738</v>
      </c>
      <c r="T46" s="98">
        <f t="shared" si="29"/>
        <v>210.77457471264367</v>
      </c>
      <c r="U46" s="98">
        <f t="shared" si="29"/>
        <v>189.47691810344827</v>
      </c>
      <c r="V46" s="98">
        <f t="shared" si="29"/>
        <v>219.07497557471262</v>
      </c>
      <c r="W46" s="98">
        <f t="shared" si="29"/>
        <v>0</v>
      </c>
      <c r="X46" s="98">
        <f t="shared" si="29"/>
        <v>0</v>
      </c>
      <c r="Y46" s="98">
        <f t="shared" si="29"/>
        <v>0</v>
      </c>
      <c r="Z46" s="98">
        <f t="shared" si="29"/>
        <v>0</v>
      </c>
      <c r="AA46" s="98">
        <f t="shared" si="29"/>
        <v>0</v>
      </c>
      <c r="AB46" s="98">
        <f t="shared" si="29"/>
        <v>0</v>
      </c>
      <c r="AC46" s="98">
        <f t="shared" si="29"/>
        <v>0</v>
      </c>
      <c r="AD46" s="98">
        <f t="shared" si="29"/>
        <v>0</v>
      </c>
      <c r="AE46" s="141">
        <f t="shared" si="32"/>
        <v>821.05311781609203</v>
      </c>
    </row>
    <row r="47" spans="2:31" x14ac:dyDescent="0.25">
      <c r="B47" s="148" t="s">
        <v>91</v>
      </c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141"/>
      <c r="R47" s="148" t="str">
        <f t="shared" si="31"/>
        <v>Minería</v>
      </c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141"/>
    </row>
    <row r="48" spans="2:31" x14ac:dyDescent="0.25">
      <c r="B48" s="148" t="s">
        <v>21</v>
      </c>
      <c r="C48" s="98">
        <f t="shared" si="28"/>
        <v>24.098521931562953</v>
      </c>
      <c r="D48" s="98">
        <f t="shared" si="28"/>
        <v>21.874559056678557</v>
      </c>
      <c r="E48" s="98">
        <f t="shared" ref="E48" si="33">+E36/E$75</f>
        <v>24.420103382216936</v>
      </c>
      <c r="F48" s="98">
        <f t="shared" si="28"/>
        <v>23.768777249306382</v>
      </c>
      <c r="G48" s="98">
        <f t="shared" si="28"/>
        <v>0</v>
      </c>
      <c r="H48" s="98">
        <f t="shared" si="28"/>
        <v>0</v>
      </c>
      <c r="I48" s="98">
        <f t="shared" si="28"/>
        <v>0</v>
      </c>
      <c r="J48" s="98">
        <f t="shared" si="28"/>
        <v>0</v>
      </c>
      <c r="K48" s="98">
        <f t="shared" si="28"/>
        <v>0</v>
      </c>
      <c r="L48" s="98">
        <f t="shared" si="28"/>
        <v>0</v>
      </c>
      <c r="M48" s="98">
        <f t="shared" si="28"/>
        <v>0</v>
      </c>
      <c r="N48" s="98">
        <f t="shared" si="28"/>
        <v>0</v>
      </c>
      <c r="O48" s="141">
        <f t="shared" si="30"/>
        <v>94.161961619764824</v>
      </c>
      <c r="R48" s="148" t="str">
        <f t="shared" si="31"/>
        <v>Alumbrado Público</v>
      </c>
      <c r="S48" s="98">
        <f t="shared" ref="S48:AD48" si="34">+S36/S75</f>
        <v>20.965714080459769</v>
      </c>
      <c r="T48" s="98">
        <f t="shared" si="34"/>
        <v>19.030866379310343</v>
      </c>
      <c r="U48" s="98">
        <f t="shared" si="34"/>
        <v>21.245489942528735</v>
      </c>
      <c r="V48" s="98">
        <f t="shared" si="34"/>
        <v>20.678836206896552</v>
      </c>
      <c r="W48" s="98">
        <f t="shared" si="34"/>
        <v>0</v>
      </c>
      <c r="X48" s="98">
        <f t="shared" si="34"/>
        <v>0</v>
      </c>
      <c r="Y48" s="98">
        <f t="shared" si="34"/>
        <v>0</v>
      </c>
      <c r="Z48" s="98">
        <f t="shared" si="34"/>
        <v>0</v>
      </c>
      <c r="AA48" s="98">
        <f t="shared" si="34"/>
        <v>0</v>
      </c>
      <c r="AB48" s="98">
        <f t="shared" si="34"/>
        <v>0</v>
      </c>
      <c r="AC48" s="98">
        <f t="shared" si="34"/>
        <v>0</v>
      </c>
      <c r="AD48" s="98">
        <f t="shared" si="34"/>
        <v>0</v>
      </c>
      <c r="AE48" s="141">
        <f t="shared" si="32"/>
        <v>81.920906609195399</v>
      </c>
    </row>
    <row r="49" spans="2:31" x14ac:dyDescent="0.25">
      <c r="B49" s="148" t="s">
        <v>22</v>
      </c>
      <c r="C49" s="98">
        <f t="shared" si="28"/>
        <v>190.62681496895229</v>
      </c>
      <c r="D49" s="98">
        <f t="shared" si="28"/>
        <v>202.33732989826922</v>
      </c>
      <c r="E49" s="98">
        <f t="shared" ref="E49" si="35">+E37/E$75</f>
        <v>182.90694939886379</v>
      </c>
      <c r="F49" s="98">
        <f t="shared" si="28"/>
        <v>218.10758026159334</v>
      </c>
      <c r="G49" s="98">
        <f t="shared" si="28"/>
        <v>0</v>
      </c>
      <c r="H49" s="98">
        <f t="shared" si="28"/>
        <v>0</v>
      </c>
      <c r="I49" s="98">
        <f t="shared" si="28"/>
        <v>0</v>
      </c>
      <c r="J49" s="98">
        <f t="shared" si="28"/>
        <v>0</v>
      </c>
      <c r="K49" s="98">
        <f t="shared" si="28"/>
        <v>0</v>
      </c>
      <c r="L49" s="98">
        <f t="shared" si="28"/>
        <v>0</v>
      </c>
      <c r="M49" s="98">
        <f t="shared" si="28"/>
        <v>0</v>
      </c>
      <c r="N49" s="98">
        <f t="shared" si="28"/>
        <v>0</v>
      </c>
      <c r="O49" s="141">
        <f t="shared" si="30"/>
        <v>793.97867452767855</v>
      </c>
      <c r="R49" s="148" t="str">
        <f t="shared" si="31"/>
        <v>Otros</v>
      </c>
      <c r="S49" s="98">
        <f t="shared" ref="S49:AD49" si="36">+S37/S75</f>
        <v>165.84532902298847</v>
      </c>
      <c r="T49" s="98">
        <f t="shared" si="36"/>
        <v>176.03347701149423</v>
      </c>
      <c r="U49" s="98">
        <f t="shared" si="36"/>
        <v>159.12904597701146</v>
      </c>
      <c r="V49" s="98">
        <f t="shared" si="36"/>
        <v>189.7535948275862</v>
      </c>
      <c r="W49" s="98">
        <f t="shared" si="36"/>
        <v>0</v>
      </c>
      <c r="X49" s="98">
        <f t="shared" si="36"/>
        <v>0</v>
      </c>
      <c r="Y49" s="98">
        <f t="shared" si="36"/>
        <v>0</v>
      </c>
      <c r="Z49" s="98">
        <f t="shared" si="36"/>
        <v>0</v>
      </c>
      <c r="AA49" s="98">
        <f t="shared" si="36"/>
        <v>0</v>
      </c>
      <c r="AB49" s="98">
        <f t="shared" si="36"/>
        <v>0</v>
      </c>
      <c r="AC49" s="98">
        <f t="shared" si="36"/>
        <v>0</v>
      </c>
      <c r="AD49" s="98">
        <f t="shared" si="36"/>
        <v>0</v>
      </c>
      <c r="AE49" s="141">
        <f t="shared" si="32"/>
        <v>690.76144683908035</v>
      </c>
    </row>
    <row r="50" spans="2:31" x14ac:dyDescent="0.25">
      <c r="B50" s="143" t="s">
        <v>14</v>
      </c>
      <c r="C50" s="142">
        <f t="shared" ref="C50:N50" si="37">SUM(C44:C49)</f>
        <v>573.95825406261918</v>
      </c>
      <c r="D50" s="142">
        <f t="shared" si="37"/>
        <v>596.15266382613981</v>
      </c>
      <c r="E50" s="142">
        <f t="shared" si="37"/>
        <v>563.15997985202432</v>
      </c>
      <c r="F50" s="142">
        <f t="shared" si="37"/>
        <v>633.88478332672184</v>
      </c>
      <c r="G50" s="142">
        <f t="shared" si="37"/>
        <v>0</v>
      </c>
      <c r="H50" s="142">
        <f t="shared" si="37"/>
        <v>0</v>
      </c>
      <c r="I50" s="142">
        <f t="shared" si="37"/>
        <v>0</v>
      </c>
      <c r="J50" s="142">
        <f t="shared" si="37"/>
        <v>0</v>
      </c>
      <c r="K50" s="142">
        <f t="shared" si="37"/>
        <v>0</v>
      </c>
      <c r="L50" s="142">
        <f t="shared" si="37"/>
        <v>0</v>
      </c>
      <c r="M50" s="142">
        <f t="shared" si="37"/>
        <v>0</v>
      </c>
      <c r="N50" s="142">
        <f t="shared" si="37"/>
        <v>0</v>
      </c>
      <c r="O50" s="143">
        <f>SUM(C50:N50)</f>
        <v>2367.1556810675052</v>
      </c>
      <c r="R50" s="143" t="s">
        <v>14</v>
      </c>
      <c r="S50" s="142">
        <f t="shared" ref="S50:AD50" si="38">SUM(S44:S49)</f>
        <v>499.34368103447866</v>
      </c>
      <c r="T50" s="142">
        <f t="shared" si="38"/>
        <v>518.65281752874171</v>
      </c>
      <c r="U50" s="142">
        <f t="shared" si="38"/>
        <v>489.94918247126105</v>
      </c>
      <c r="V50" s="142">
        <f t="shared" si="38"/>
        <v>551.4797614942479</v>
      </c>
      <c r="W50" s="142">
        <f t="shared" si="38"/>
        <v>0</v>
      </c>
      <c r="X50" s="142">
        <f t="shared" si="38"/>
        <v>0</v>
      </c>
      <c r="Y50" s="142">
        <f t="shared" si="38"/>
        <v>0</v>
      </c>
      <c r="Z50" s="142">
        <f t="shared" si="38"/>
        <v>0</v>
      </c>
      <c r="AA50" s="142">
        <f t="shared" si="38"/>
        <v>0</v>
      </c>
      <c r="AB50" s="142">
        <f t="shared" si="38"/>
        <v>0</v>
      </c>
      <c r="AC50" s="142">
        <f t="shared" si="38"/>
        <v>0</v>
      </c>
      <c r="AD50" s="142">
        <f t="shared" si="38"/>
        <v>0</v>
      </c>
      <c r="AE50" s="143">
        <f>SUM(S50:AD50)</f>
        <v>2059.425442528729</v>
      </c>
    </row>
    <row r="52" spans="2:31" x14ac:dyDescent="0.25">
      <c r="B52" s="145" t="s">
        <v>28</v>
      </c>
      <c r="R52" s="145" t="s">
        <v>124</v>
      </c>
    </row>
    <row r="54" spans="2:31" x14ac:dyDescent="0.25">
      <c r="B54" s="143" t="s">
        <v>81</v>
      </c>
      <c r="C54" s="146" t="s">
        <v>2</v>
      </c>
      <c r="D54" s="146" t="s">
        <v>3</v>
      </c>
      <c r="E54" s="146" t="s">
        <v>4</v>
      </c>
      <c r="F54" s="146" t="s">
        <v>5</v>
      </c>
      <c r="G54" s="146" t="s">
        <v>6</v>
      </c>
      <c r="H54" s="146" t="s">
        <v>7</v>
      </c>
      <c r="I54" s="146" t="s">
        <v>8</v>
      </c>
      <c r="J54" s="146" t="s">
        <v>9</v>
      </c>
      <c r="K54" s="146" t="s">
        <v>10</v>
      </c>
      <c r="L54" s="146" t="s">
        <v>11</v>
      </c>
      <c r="M54" s="146" t="s">
        <v>12</v>
      </c>
      <c r="N54" s="146" t="s">
        <v>13</v>
      </c>
      <c r="O54" s="147" t="s">
        <v>14</v>
      </c>
      <c r="R54" s="143" t="s">
        <v>81</v>
      </c>
      <c r="S54" s="146" t="s">
        <v>2</v>
      </c>
      <c r="T54" s="146" t="s">
        <v>3</v>
      </c>
      <c r="U54" s="146" t="s">
        <v>4</v>
      </c>
      <c r="V54" s="146" t="s">
        <v>5</v>
      </c>
      <c r="W54" s="146" t="s">
        <v>6</v>
      </c>
      <c r="X54" s="146" t="s">
        <v>7</v>
      </c>
      <c r="Y54" s="146" t="s">
        <v>8</v>
      </c>
      <c r="Z54" s="146" t="s">
        <v>9</v>
      </c>
      <c r="AA54" s="146" t="s">
        <v>10</v>
      </c>
      <c r="AB54" s="146" t="s">
        <v>11</v>
      </c>
      <c r="AC54" s="146" t="s">
        <v>12</v>
      </c>
      <c r="AD54" s="146" t="s">
        <v>13</v>
      </c>
      <c r="AE54" s="147" t="s">
        <v>14</v>
      </c>
    </row>
    <row r="55" spans="2:31" x14ac:dyDescent="0.25">
      <c r="B55" s="148" t="s">
        <v>17</v>
      </c>
      <c r="C55" s="98">
        <f t="shared" ref="C55:O61" si="39">+C32/C20*100</f>
        <v>84.556287719237631</v>
      </c>
      <c r="D55" s="98">
        <f t="shared" si="39"/>
        <v>84.803586192031204</v>
      </c>
      <c r="E55" s="98">
        <f>+E32/E20*100</f>
        <v>84.488361293560033</v>
      </c>
      <c r="F55" s="98">
        <f t="shared" si="39"/>
        <v>85.507434460971439</v>
      </c>
      <c r="G55" s="98" t="e">
        <f t="shared" si="39"/>
        <v>#DIV/0!</v>
      </c>
      <c r="H55" s="98" t="e">
        <f t="shared" si="39"/>
        <v>#DIV/0!</v>
      </c>
      <c r="I55" s="98" t="e">
        <f t="shared" si="39"/>
        <v>#DIV/0!</v>
      </c>
      <c r="J55" s="98" t="e">
        <f t="shared" si="39"/>
        <v>#DIV/0!</v>
      </c>
      <c r="K55" s="98" t="e">
        <f t="shared" si="39"/>
        <v>#DIV/0!</v>
      </c>
      <c r="L55" s="98" t="e">
        <f t="shared" si="39"/>
        <v>#DIV/0!</v>
      </c>
      <c r="M55" s="98" t="e">
        <f t="shared" si="39"/>
        <v>#DIV/0!</v>
      </c>
      <c r="N55" s="98" t="e">
        <f t="shared" si="39"/>
        <v>#DIV/0!</v>
      </c>
      <c r="O55" s="141">
        <f t="shared" si="39"/>
        <v>84.839814665904782</v>
      </c>
      <c r="R55" s="148" t="str">
        <f>+B55</f>
        <v>Residencial</v>
      </c>
      <c r="S55" s="98">
        <f t="shared" ref="S55:AE61" si="40">+S32/S20*100</f>
        <v>73.563970315736739</v>
      </c>
      <c r="T55" s="98">
        <f t="shared" si="40"/>
        <v>73.779119987067148</v>
      </c>
      <c r="U55" s="98">
        <f>+U32/U20*100</f>
        <v>73.504874325397225</v>
      </c>
      <c r="V55" s="98">
        <f t="shared" si="40"/>
        <v>74.391467981045153</v>
      </c>
      <c r="W55" s="98" t="e">
        <f t="shared" si="40"/>
        <v>#DIV/0!</v>
      </c>
      <c r="X55" s="98" t="e">
        <f t="shared" si="40"/>
        <v>#DIV/0!</v>
      </c>
      <c r="Y55" s="98" t="e">
        <f t="shared" si="40"/>
        <v>#DIV/0!</v>
      </c>
      <c r="Z55" s="98" t="e">
        <f t="shared" si="40"/>
        <v>#DIV/0!</v>
      </c>
      <c r="AA55" s="98" t="e">
        <f t="shared" si="40"/>
        <v>#DIV/0!</v>
      </c>
      <c r="AB55" s="98" t="e">
        <f t="shared" si="40"/>
        <v>#DIV/0!</v>
      </c>
      <c r="AC55" s="98" t="e">
        <f t="shared" si="40"/>
        <v>#DIV/0!</v>
      </c>
      <c r="AD55" s="98" t="e">
        <f t="shared" si="40"/>
        <v>#DIV/0!</v>
      </c>
      <c r="AE55" s="141">
        <f t="shared" si="40"/>
        <v>73.810638759337166</v>
      </c>
    </row>
    <row r="56" spans="2:31" x14ac:dyDescent="0.25">
      <c r="B56" s="148" t="s">
        <v>18</v>
      </c>
      <c r="C56" s="98">
        <f t="shared" si="39"/>
        <v>127.48806346827534</v>
      </c>
      <c r="D56" s="98">
        <f t="shared" si="39"/>
        <v>127.97360832606843</v>
      </c>
      <c r="E56" s="98">
        <f t="shared" si="39"/>
        <v>128.95614142750634</v>
      </c>
      <c r="F56" s="98">
        <f t="shared" si="39"/>
        <v>130.06223368634238</v>
      </c>
      <c r="G56" s="98" t="e">
        <f t="shared" si="39"/>
        <v>#DIV/0!</v>
      </c>
      <c r="H56" s="98" t="e">
        <f t="shared" si="39"/>
        <v>#DIV/0!</v>
      </c>
      <c r="I56" s="98" t="e">
        <f t="shared" si="39"/>
        <v>#DIV/0!</v>
      </c>
      <c r="J56" s="98" t="e">
        <f t="shared" si="39"/>
        <v>#DIV/0!</v>
      </c>
      <c r="K56" s="98" t="e">
        <f t="shared" si="39"/>
        <v>#DIV/0!</v>
      </c>
      <c r="L56" s="98" t="e">
        <f t="shared" si="39"/>
        <v>#DIV/0!</v>
      </c>
      <c r="M56" s="98" t="e">
        <f t="shared" si="39"/>
        <v>#DIV/0!</v>
      </c>
      <c r="N56" s="98" t="e">
        <f t="shared" si="39"/>
        <v>#DIV/0!</v>
      </c>
      <c r="O56" s="141">
        <f t="shared" si="39"/>
        <v>128.67741749452554</v>
      </c>
      <c r="R56" s="148" t="str">
        <f t="shared" ref="R56:R60" si="41">+B56</f>
        <v>General</v>
      </c>
      <c r="S56" s="98">
        <f t="shared" si="40"/>
        <v>110.91461521739956</v>
      </c>
      <c r="T56" s="98">
        <f t="shared" si="40"/>
        <v>111.33703924367954</v>
      </c>
      <c r="U56" s="98">
        <f t="shared" si="40"/>
        <v>112.19184304193051</v>
      </c>
      <c r="V56" s="98">
        <f t="shared" si="40"/>
        <v>113.15414330711786</v>
      </c>
      <c r="W56" s="98" t="e">
        <f t="shared" si="40"/>
        <v>#DIV/0!</v>
      </c>
      <c r="X56" s="98" t="e">
        <f t="shared" si="40"/>
        <v>#DIV/0!</v>
      </c>
      <c r="Y56" s="98" t="e">
        <f t="shared" si="40"/>
        <v>#DIV/0!</v>
      </c>
      <c r="Z56" s="98" t="e">
        <f t="shared" si="40"/>
        <v>#DIV/0!</v>
      </c>
      <c r="AA56" s="98" t="e">
        <f t="shared" si="40"/>
        <v>#DIV/0!</v>
      </c>
      <c r="AB56" s="98" t="e">
        <f t="shared" si="40"/>
        <v>#DIV/0!</v>
      </c>
      <c r="AC56" s="98" t="e">
        <f t="shared" si="40"/>
        <v>#DIV/0!</v>
      </c>
      <c r="AD56" s="98" t="e">
        <f t="shared" si="40"/>
        <v>#DIV/0!</v>
      </c>
      <c r="AE56" s="141">
        <f t="shared" si="40"/>
        <v>111.9493532202372</v>
      </c>
    </row>
    <row r="57" spans="2:31" x14ac:dyDescent="0.25">
      <c r="B57" s="148" t="s">
        <v>19</v>
      </c>
      <c r="C57" s="98">
        <f t="shared" si="39"/>
        <v>61.587766635575328</v>
      </c>
      <c r="D57" s="98">
        <f t="shared" si="39"/>
        <v>61.216801570000634</v>
      </c>
      <c r="E57" s="98">
        <f t="shared" si="39"/>
        <v>70.085298318514816</v>
      </c>
      <c r="F57" s="98">
        <f t="shared" si="39"/>
        <v>61.920000897310189</v>
      </c>
      <c r="G57" s="98" t="e">
        <f t="shared" si="39"/>
        <v>#DIV/0!</v>
      </c>
      <c r="H57" s="98" t="e">
        <f t="shared" si="39"/>
        <v>#DIV/0!</v>
      </c>
      <c r="I57" s="98" t="e">
        <f t="shared" si="39"/>
        <v>#DIV/0!</v>
      </c>
      <c r="J57" s="98" t="e">
        <f t="shared" si="39"/>
        <v>#DIV/0!</v>
      </c>
      <c r="K57" s="98" t="e">
        <f t="shared" si="39"/>
        <v>#DIV/0!</v>
      </c>
      <c r="L57" s="98" t="e">
        <f t="shared" si="39"/>
        <v>#DIV/0!</v>
      </c>
      <c r="M57" s="98" t="e">
        <f t="shared" si="39"/>
        <v>#DIV/0!</v>
      </c>
      <c r="N57" s="98" t="e">
        <f t="shared" si="39"/>
        <v>#DIV/0!</v>
      </c>
      <c r="O57" s="141">
        <f t="shared" si="39"/>
        <v>63.352527957545902</v>
      </c>
      <c r="R57" s="148" t="str">
        <f t="shared" si="41"/>
        <v>Industrial</v>
      </c>
      <c r="S57" s="98">
        <f t="shared" si="40"/>
        <v>53.58135697295053</v>
      </c>
      <c r="T57" s="98">
        <f t="shared" si="40"/>
        <v>53.258617365900548</v>
      </c>
      <c r="U57" s="98">
        <f t="shared" si="40"/>
        <v>60.974209537107896</v>
      </c>
      <c r="V57" s="98">
        <f t="shared" si="40"/>
        <v>53.870400780659864</v>
      </c>
      <c r="W57" s="98" t="e">
        <f t="shared" si="40"/>
        <v>#DIV/0!</v>
      </c>
      <c r="X57" s="98" t="e">
        <f t="shared" si="40"/>
        <v>#DIV/0!</v>
      </c>
      <c r="Y57" s="98" t="e">
        <f t="shared" si="40"/>
        <v>#DIV/0!</v>
      </c>
      <c r="Z57" s="98" t="e">
        <f t="shared" si="40"/>
        <v>#DIV/0!</v>
      </c>
      <c r="AA57" s="98" t="e">
        <f t="shared" si="40"/>
        <v>#DIV/0!</v>
      </c>
      <c r="AB57" s="98" t="e">
        <f t="shared" si="40"/>
        <v>#DIV/0!</v>
      </c>
      <c r="AC57" s="98" t="e">
        <f t="shared" si="40"/>
        <v>#DIV/0!</v>
      </c>
      <c r="AD57" s="98" t="e">
        <f t="shared" si="40"/>
        <v>#DIV/0!</v>
      </c>
      <c r="AE57" s="141">
        <f t="shared" si="40"/>
        <v>55.116699323064942</v>
      </c>
    </row>
    <row r="58" spans="2:31" x14ac:dyDescent="0.25">
      <c r="B58" s="148" t="s">
        <v>91</v>
      </c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141"/>
      <c r="R58" s="148" t="str">
        <f t="shared" si="41"/>
        <v>Minería</v>
      </c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141"/>
    </row>
    <row r="59" spans="2:31" x14ac:dyDescent="0.25">
      <c r="B59" s="148" t="s">
        <v>21</v>
      </c>
      <c r="C59" s="98">
        <f t="shared" si="39"/>
        <v>119.90000046013822</v>
      </c>
      <c r="D59" s="98">
        <f t="shared" si="39"/>
        <v>120.50000081876968</v>
      </c>
      <c r="E59" s="98">
        <f t="shared" ref="E59" si="42">+E36/E24*100</f>
        <v>121.49999967132983</v>
      </c>
      <c r="F59" s="98">
        <f t="shared" si="39"/>
        <v>122.1999967905718</v>
      </c>
      <c r="G59" s="98" t="e">
        <f t="shared" si="39"/>
        <v>#DIV/0!</v>
      </c>
      <c r="H59" s="98" t="e">
        <f t="shared" si="39"/>
        <v>#DIV/0!</v>
      </c>
      <c r="I59" s="98" t="e">
        <f t="shared" si="39"/>
        <v>#DIV/0!</v>
      </c>
      <c r="J59" s="98" t="e">
        <f t="shared" si="39"/>
        <v>#DIV/0!</v>
      </c>
      <c r="K59" s="98" t="e">
        <f t="shared" si="39"/>
        <v>#DIV/0!</v>
      </c>
      <c r="L59" s="98" t="e">
        <f t="shared" si="39"/>
        <v>#DIV/0!</v>
      </c>
      <c r="M59" s="98" t="e">
        <f t="shared" si="39"/>
        <v>#DIV/0!</v>
      </c>
      <c r="N59" s="98" t="e">
        <f t="shared" si="39"/>
        <v>#DIV/0!</v>
      </c>
      <c r="O59" s="141">
        <f t="shared" si="39"/>
        <v>121.02834037986463</v>
      </c>
      <c r="R59" s="148" t="str">
        <f t="shared" si="41"/>
        <v>Alumbrado Público</v>
      </c>
      <c r="S59" s="98">
        <f t="shared" si="40"/>
        <v>104.31300040032025</v>
      </c>
      <c r="T59" s="98">
        <f t="shared" si="40"/>
        <v>104.83500071232963</v>
      </c>
      <c r="U59" s="98">
        <f t="shared" si="40"/>
        <v>105.70499971405695</v>
      </c>
      <c r="V59" s="98">
        <f t="shared" si="40"/>
        <v>106.31399720779748</v>
      </c>
      <c r="W59" s="98" t="e">
        <f t="shared" si="40"/>
        <v>#DIV/0!</v>
      </c>
      <c r="X59" s="98" t="e">
        <f t="shared" si="40"/>
        <v>#DIV/0!</v>
      </c>
      <c r="Y59" s="98" t="e">
        <f t="shared" si="40"/>
        <v>#DIV/0!</v>
      </c>
      <c r="Z59" s="98" t="e">
        <f t="shared" si="40"/>
        <v>#DIV/0!</v>
      </c>
      <c r="AA59" s="98" t="e">
        <f t="shared" si="40"/>
        <v>#DIV/0!</v>
      </c>
      <c r="AB59" s="98" t="e">
        <f t="shared" si="40"/>
        <v>#DIV/0!</v>
      </c>
      <c r="AC59" s="98" t="e">
        <f t="shared" si="40"/>
        <v>#DIV/0!</v>
      </c>
      <c r="AD59" s="98" t="e">
        <f t="shared" si="40"/>
        <v>#DIV/0!</v>
      </c>
      <c r="AE59" s="141">
        <f t="shared" si="40"/>
        <v>105.29465613048221</v>
      </c>
    </row>
    <row r="60" spans="2:31" x14ac:dyDescent="0.25">
      <c r="B60" s="148" t="s">
        <v>22</v>
      </c>
      <c r="C60" s="98">
        <f t="shared" si="39"/>
        <v>53.143183905665715</v>
      </c>
      <c r="D60" s="98">
        <f t="shared" si="39"/>
        <v>50.300165447927583</v>
      </c>
      <c r="E60" s="98">
        <f t="shared" ref="E60" si="43">+E37/E25*100</f>
        <v>67.594794526930343</v>
      </c>
      <c r="F60" s="98">
        <f t="shared" si="39"/>
        <v>43.762789378721124</v>
      </c>
      <c r="G60" s="98" t="e">
        <f t="shared" si="39"/>
        <v>#DIV/0!</v>
      </c>
      <c r="H60" s="98" t="e">
        <f t="shared" si="39"/>
        <v>#DIV/0!</v>
      </c>
      <c r="I60" s="98" t="e">
        <f t="shared" si="39"/>
        <v>#DIV/0!</v>
      </c>
      <c r="J60" s="98" t="e">
        <f t="shared" si="39"/>
        <v>#DIV/0!</v>
      </c>
      <c r="K60" s="98" t="e">
        <f t="shared" si="39"/>
        <v>#DIV/0!</v>
      </c>
      <c r="L60" s="98" t="e">
        <f t="shared" si="39"/>
        <v>#DIV/0!</v>
      </c>
      <c r="M60" s="98" t="e">
        <f t="shared" si="39"/>
        <v>#DIV/0!</v>
      </c>
      <c r="N60" s="98" t="e">
        <f t="shared" si="39"/>
        <v>#DIV/0!</v>
      </c>
      <c r="O60" s="141">
        <f t="shared" si="39"/>
        <v>51.895960884961198</v>
      </c>
      <c r="R60" s="148" t="str">
        <f t="shared" si="41"/>
        <v>Otros</v>
      </c>
      <c r="S60" s="98">
        <f t="shared" si="40"/>
        <v>46.234569997929164</v>
      </c>
      <c r="T60" s="98">
        <f t="shared" si="40"/>
        <v>43.761143939696993</v>
      </c>
      <c r="U60" s="98">
        <f t="shared" si="40"/>
        <v>58.807471238429386</v>
      </c>
      <c r="V60" s="98">
        <f t="shared" si="40"/>
        <v>38.073626759487375</v>
      </c>
      <c r="W60" s="98" t="e">
        <f t="shared" si="40"/>
        <v>#DIV/0!</v>
      </c>
      <c r="X60" s="98" t="e">
        <f t="shared" si="40"/>
        <v>#DIV/0!</v>
      </c>
      <c r="Y60" s="98" t="e">
        <f t="shared" si="40"/>
        <v>#DIV/0!</v>
      </c>
      <c r="Z60" s="98" t="e">
        <f t="shared" si="40"/>
        <v>#DIV/0!</v>
      </c>
      <c r="AA60" s="98" t="e">
        <f t="shared" si="40"/>
        <v>#DIV/0!</v>
      </c>
      <c r="AB60" s="98" t="e">
        <f t="shared" si="40"/>
        <v>#DIV/0!</v>
      </c>
      <c r="AC60" s="98" t="e">
        <f t="shared" si="40"/>
        <v>#DIV/0!</v>
      </c>
      <c r="AD60" s="98" t="e">
        <f t="shared" si="40"/>
        <v>#DIV/0!</v>
      </c>
      <c r="AE60" s="141">
        <f t="shared" si="40"/>
        <v>45.149485969916242</v>
      </c>
    </row>
    <row r="61" spans="2:31" x14ac:dyDescent="0.25">
      <c r="B61" s="143" t="s">
        <v>14</v>
      </c>
      <c r="C61" s="142">
        <f t="shared" si="39"/>
        <v>64.723376459722544</v>
      </c>
      <c r="D61" s="142">
        <f t="shared" si="39"/>
        <v>62.782109650660864</v>
      </c>
      <c r="E61" s="142">
        <f t="shared" si="39"/>
        <v>75.790115784698472</v>
      </c>
      <c r="F61" s="142">
        <f t="shared" si="39"/>
        <v>59.475446833159893</v>
      </c>
      <c r="G61" s="142" t="e">
        <f t="shared" si="39"/>
        <v>#DIV/0!</v>
      </c>
      <c r="H61" s="142" t="e">
        <f t="shared" si="39"/>
        <v>#DIV/0!</v>
      </c>
      <c r="I61" s="142" t="e">
        <f t="shared" si="39"/>
        <v>#DIV/0!</v>
      </c>
      <c r="J61" s="142" t="e">
        <f t="shared" si="39"/>
        <v>#DIV/0!</v>
      </c>
      <c r="K61" s="142" t="e">
        <f t="shared" si="39"/>
        <v>#DIV/0!</v>
      </c>
      <c r="L61" s="142" t="e">
        <f t="shared" si="39"/>
        <v>#DIV/0!</v>
      </c>
      <c r="M61" s="142" t="e">
        <f t="shared" si="39"/>
        <v>#DIV/0!</v>
      </c>
      <c r="N61" s="142" t="e">
        <f t="shared" si="39"/>
        <v>#DIV/0!</v>
      </c>
      <c r="O61" s="143">
        <f t="shared" si="39"/>
        <v>64.939171480935386</v>
      </c>
      <c r="R61" s="143" t="s">
        <v>14</v>
      </c>
      <c r="S61" s="142">
        <f t="shared" si="40"/>
        <v>56.309337519958625</v>
      </c>
      <c r="T61" s="142">
        <f t="shared" si="40"/>
        <v>54.620435396074953</v>
      </c>
      <c r="U61" s="142">
        <f t="shared" si="40"/>
        <v>65.937400732687664</v>
      </c>
      <c r="V61" s="142">
        <f t="shared" si="40"/>
        <v>51.743638744849108</v>
      </c>
      <c r="W61" s="142" t="e">
        <f t="shared" si="40"/>
        <v>#DIV/0!</v>
      </c>
      <c r="X61" s="142" t="e">
        <f t="shared" si="40"/>
        <v>#DIV/0!</v>
      </c>
      <c r="Y61" s="142" t="e">
        <f t="shared" si="40"/>
        <v>#DIV/0!</v>
      </c>
      <c r="Z61" s="142" t="e">
        <f t="shared" si="40"/>
        <v>#DIV/0!</v>
      </c>
      <c r="AA61" s="142" t="e">
        <f t="shared" si="40"/>
        <v>#DIV/0!</v>
      </c>
      <c r="AB61" s="142" t="e">
        <f t="shared" si="40"/>
        <v>#DIV/0!</v>
      </c>
      <c r="AC61" s="142" t="e">
        <f t="shared" si="40"/>
        <v>#DIV/0!</v>
      </c>
      <c r="AD61" s="142" t="e">
        <f t="shared" si="40"/>
        <v>#DIV/0!</v>
      </c>
      <c r="AE61" s="143">
        <f t="shared" si="40"/>
        <v>56.497079188413792</v>
      </c>
    </row>
    <row r="62" spans="2:31" x14ac:dyDescent="0.25">
      <c r="AE62" s="95">
        <f>+AE61/0.87</f>
        <v>64.9391714809354</v>
      </c>
    </row>
    <row r="63" spans="2:31" x14ac:dyDescent="0.25">
      <c r="B63" s="145" t="s">
        <v>82</v>
      </c>
      <c r="R63" s="145" t="s">
        <v>82</v>
      </c>
    </row>
    <row r="65" spans="2:31" x14ac:dyDescent="0.25">
      <c r="B65" s="143" t="s">
        <v>81</v>
      </c>
      <c r="C65" s="146" t="s">
        <v>2</v>
      </c>
      <c r="D65" s="146" t="s">
        <v>3</v>
      </c>
      <c r="E65" s="146" t="s">
        <v>4</v>
      </c>
      <c r="F65" s="146" t="s">
        <v>5</v>
      </c>
      <c r="G65" s="146" t="s">
        <v>6</v>
      </c>
      <c r="H65" s="146" t="s">
        <v>7</v>
      </c>
      <c r="I65" s="146" t="s">
        <v>8</v>
      </c>
      <c r="J65" s="146" t="s">
        <v>9</v>
      </c>
      <c r="K65" s="146" t="s">
        <v>10</v>
      </c>
      <c r="L65" s="146" t="s">
        <v>11</v>
      </c>
      <c r="M65" s="146" t="s">
        <v>12</v>
      </c>
      <c r="N65" s="146" t="s">
        <v>13</v>
      </c>
      <c r="O65" s="147" t="s">
        <v>14</v>
      </c>
      <c r="R65" s="143" t="s">
        <v>81</v>
      </c>
      <c r="S65" s="146" t="s">
        <v>2</v>
      </c>
      <c r="T65" s="146" t="s">
        <v>3</v>
      </c>
      <c r="U65" s="146" t="s">
        <v>4</v>
      </c>
      <c r="V65" s="146" t="s">
        <v>5</v>
      </c>
      <c r="W65" s="146" t="s">
        <v>6</v>
      </c>
      <c r="X65" s="146" t="s">
        <v>7</v>
      </c>
      <c r="Y65" s="146" t="s">
        <v>8</v>
      </c>
      <c r="Z65" s="146" t="s">
        <v>9</v>
      </c>
      <c r="AA65" s="146" t="s">
        <v>10</v>
      </c>
      <c r="AB65" s="146" t="s">
        <v>11</v>
      </c>
      <c r="AC65" s="146" t="s">
        <v>12</v>
      </c>
      <c r="AD65" s="146" t="s">
        <v>13</v>
      </c>
      <c r="AE65" s="147" t="s">
        <v>14</v>
      </c>
    </row>
    <row r="66" spans="2:31" x14ac:dyDescent="0.25">
      <c r="B66" s="148" t="s">
        <v>17</v>
      </c>
      <c r="C66" s="98">
        <f t="shared" ref="C66:O72" si="44">+C44/C20*100</f>
        <v>12.148891913683569</v>
      </c>
      <c r="D66" s="98">
        <f t="shared" si="44"/>
        <v>12.18442330345276</v>
      </c>
      <c r="E66" s="98">
        <f>+E44/E20*100</f>
        <v>12.139132369764374</v>
      </c>
      <c r="F66" s="98">
        <f t="shared" si="44"/>
        <v>12.285550928300495</v>
      </c>
      <c r="G66" s="98" t="e">
        <f t="shared" si="44"/>
        <v>#DIV/0!</v>
      </c>
      <c r="H66" s="98" t="e">
        <f t="shared" si="44"/>
        <v>#DIV/0!</v>
      </c>
      <c r="I66" s="98" t="e">
        <f t="shared" si="44"/>
        <v>#DIV/0!</v>
      </c>
      <c r="J66" s="98" t="e">
        <f t="shared" si="44"/>
        <v>#DIV/0!</v>
      </c>
      <c r="K66" s="98" t="e">
        <f t="shared" si="44"/>
        <v>#DIV/0!</v>
      </c>
      <c r="L66" s="98" t="e">
        <f t="shared" si="44"/>
        <v>#DIV/0!</v>
      </c>
      <c r="M66" s="98" t="e">
        <f t="shared" si="44"/>
        <v>#DIV/0!</v>
      </c>
      <c r="N66" s="98" t="e">
        <f t="shared" si="44"/>
        <v>#DIV/0!</v>
      </c>
      <c r="O66" s="141">
        <f t="shared" si="44"/>
        <v>12.189628543951837</v>
      </c>
      <c r="R66" s="148" t="str">
        <f>+B66</f>
        <v>Residencial</v>
      </c>
      <c r="S66" s="98">
        <f t="shared" ref="S66:AE72" si="45">+S44/S20*100</f>
        <v>10.569535964904704</v>
      </c>
      <c r="T66" s="98">
        <f t="shared" si="45"/>
        <v>10.600448274003901</v>
      </c>
      <c r="U66" s="98">
        <f t="shared" ref="U66" si="46">+U44/U20*100</f>
        <v>10.561045161695004</v>
      </c>
      <c r="V66" s="98">
        <f t="shared" si="45"/>
        <v>10.68842930762143</v>
      </c>
      <c r="W66" s="98" t="e">
        <f t="shared" si="45"/>
        <v>#DIV/0!</v>
      </c>
      <c r="X66" s="98" t="e">
        <f t="shared" si="45"/>
        <v>#DIV/0!</v>
      </c>
      <c r="Y66" s="98" t="e">
        <f t="shared" si="45"/>
        <v>#DIV/0!</v>
      </c>
      <c r="Z66" s="98" t="e">
        <f t="shared" si="45"/>
        <v>#DIV/0!</v>
      </c>
      <c r="AA66" s="98" t="e">
        <f t="shared" si="45"/>
        <v>#DIV/0!</v>
      </c>
      <c r="AB66" s="98" t="e">
        <f t="shared" si="45"/>
        <v>#DIV/0!</v>
      </c>
      <c r="AC66" s="98" t="e">
        <f t="shared" si="45"/>
        <v>#DIV/0!</v>
      </c>
      <c r="AD66" s="98" t="e">
        <f t="shared" si="45"/>
        <v>#DIV/0!</v>
      </c>
      <c r="AE66" s="141">
        <f t="shared" si="45"/>
        <v>10.604976833238098</v>
      </c>
    </row>
    <row r="67" spans="2:31" x14ac:dyDescent="0.25">
      <c r="B67" s="148" t="s">
        <v>18</v>
      </c>
      <c r="C67" s="98">
        <f t="shared" si="44"/>
        <v>18.317250498315424</v>
      </c>
      <c r="D67" s="98">
        <f t="shared" si="44"/>
        <v>18.387012690527072</v>
      </c>
      <c r="E67" s="98">
        <f>+E45/E21*100</f>
        <v>18.528181239584242</v>
      </c>
      <c r="F67" s="98">
        <f t="shared" si="44"/>
        <v>18.687102541141147</v>
      </c>
      <c r="G67" s="98" t="e">
        <f t="shared" si="44"/>
        <v>#DIV/0!</v>
      </c>
      <c r="H67" s="98" t="e">
        <f t="shared" si="44"/>
        <v>#DIV/0!</v>
      </c>
      <c r="I67" s="98" t="e">
        <f t="shared" si="44"/>
        <v>#DIV/0!</v>
      </c>
      <c r="J67" s="98" t="e">
        <f t="shared" si="44"/>
        <v>#DIV/0!</v>
      </c>
      <c r="K67" s="98" t="e">
        <f t="shared" si="44"/>
        <v>#DIV/0!</v>
      </c>
      <c r="L67" s="98" t="e">
        <f t="shared" si="44"/>
        <v>#DIV/0!</v>
      </c>
      <c r="M67" s="98" t="e">
        <f t="shared" si="44"/>
        <v>#DIV/0!</v>
      </c>
      <c r="N67" s="98" t="e">
        <f t="shared" si="44"/>
        <v>#DIV/0!</v>
      </c>
      <c r="O67" s="141">
        <f t="shared" si="44"/>
        <v>18.488134697489304</v>
      </c>
      <c r="R67" s="148" t="str">
        <f t="shared" ref="R67:R71" si="47">+B67</f>
        <v>General</v>
      </c>
      <c r="S67" s="98">
        <f t="shared" si="45"/>
        <v>15.936007933534418</v>
      </c>
      <c r="T67" s="98">
        <f t="shared" si="45"/>
        <v>15.996701040758554</v>
      </c>
      <c r="U67" s="98">
        <f t="shared" ref="U67" si="48">+U45/U21*100</f>
        <v>16.119517678438292</v>
      </c>
      <c r="V67" s="98">
        <f t="shared" si="45"/>
        <v>16.257779210792798</v>
      </c>
      <c r="W67" s="98" t="e">
        <f t="shared" si="45"/>
        <v>#DIV/0!</v>
      </c>
      <c r="X67" s="98" t="e">
        <f t="shared" si="45"/>
        <v>#DIV/0!</v>
      </c>
      <c r="Y67" s="98" t="e">
        <f t="shared" si="45"/>
        <v>#DIV/0!</v>
      </c>
      <c r="Z67" s="98" t="e">
        <f t="shared" si="45"/>
        <v>#DIV/0!</v>
      </c>
      <c r="AA67" s="98" t="e">
        <f t="shared" si="45"/>
        <v>#DIV/0!</v>
      </c>
      <c r="AB67" s="98" t="e">
        <f t="shared" si="45"/>
        <v>#DIV/0!</v>
      </c>
      <c r="AC67" s="98" t="e">
        <f t="shared" si="45"/>
        <v>#DIV/0!</v>
      </c>
      <c r="AD67" s="98" t="e">
        <f t="shared" si="45"/>
        <v>#DIV/0!</v>
      </c>
      <c r="AE67" s="141">
        <f t="shared" si="45"/>
        <v>16.084677186815693</v>
      </c>
    </row>
    <row r="68" spans="2:31" x14ac:dyDescent="0.25">
      <c r="B68" s="148" t="s">
        <v>19</v>
      </c>
      <c r="C68" s="98">
        <f t="shared" si="44"/>
        <v>8.8488170453412813</v>
      </c>
      <c r="D68" s="98">
        <f t="shared" si="44"/>
        <v>8.7955174669541147</v>
      </c>
      <c r="E68" s="98">
        <f t="shared" si="44"/>
        <v>10.069726769901555</v>
      </c>
      <c r="F68" s="98">
        <f t="shared" si="44"/>
        <v>8.8965518530618102</v>
      </c>
      <c r="G68" s="98" t="e">
        <f t="shared" si="44"/>
        <v>#DIV/0!</v>
      </c>
      <c r="H68" s="98" t="e">
        <f t="shared" si="44"/>
        <v>#DIV/0!</v>
      </c>
      <c r="I68" s="98" t="e">
        <f t="shared" si="44"/>
        <v>#DIV/0!</v>
      </c>
      <c r="J68" s="98" t="e">
        <f t="shared" si="44"/>
        <v>#DIV/0!</v>
      </c>
      <c r="K68" s="98" t="e">
        <f t="shared" si="44"/>
        <v>#DIV/0!</v>
      </c>
      <c r="L68" s="98" t="e">
        <f t="shared" si="44"/>
        <v>#DIV/0!</v>
      </c>
      <c r="M68" s="98" t="e">
        <f t="shared" si="44"/>
        <v>#DIV/0!</v>
      </c>
      <c r="N68" s="98" t="e">
        <f t="shared" si="44"/>
        <v>#DIV/0!</v>
      </c>
      <c r="O68" s="141">
        <f t="shared" si="44"/>
        <v>9.1023747065439515</v>
      </c>
      <c r="P68" s="98"/>
      <c r="Q68" s="98"/>
      <c r="R68" s="148" t="str">
        <f t="shared" si="47"/>
        <v>Industrial</v>
      </c>
      <c r="S68" s="98">
        <f t="shared" si="45"/>
        <v>7.698470829446916</v>
      </c>
      <c r="T68" s="98">
        <f t="shared" si="45"/>
        <v>7.6521001962500792</v>
      </c>
      <c r="U68" s="98">
        <f t="shared" ref="U68" si="49">+U46/U22*100</f>
        <v>8.760662289814352</v>
      </c>
      <c r="V68" s="98">
        <f t="shared" si="45"/>
        <v>7.7400001121637736</v>
      </c>
      <c r="W68" s="98" t="e">
        <f t="shared" si="45"/>
        <v>#DIV/0!</v>
      </c>
      <c r="X68" s="98" t="e">
        <f t="shared" si="45"/>
        <v>#DIV/0!</v>
      </c>
      <c r="Y68" s="98" t="e">
        <f t="shared" si="45"/>
        <v>#DIV/0!</v>
      </c>
      <c r="Z68" s="98" t="e">
        <f t="shared" si="45"/>
        <v>#DIV/0!</v>
      </c>
      <c r="AA68" s="98" t="e">
        <f t="shared" si="45"/>
        <v>#DIV/0!</v>
      </c>
      <c r="AB68" s="98" t="e">
        <f t="shared" si="45"/>
        <v>#DIV/0!</v>
      </c>
      <c r="AC68" s="98" t="e">
        <f t="shared" si="45"/>
        <v>#DIV/0!</v>
      </c>
      <c r="AD68" s="98" t="e">
        <f t="shared" si="45"/>
        <v>#DIV/0!</v>
      </c>
      <c r="AE68" s="141">
        <f t="shared" si="45"/>
        <v>7.9190659946932378</v>
      </c>
    </row>
    <row r="69" spans="2:31" x14ac:dyDescent="0.25">
      <c r="B69" s="148" t="s">
        <v>91</v>
      </c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141"/>
      <c r="P69" s="98"/>
      <c r="Q69" s="98"/>
      <c r="R69" s="148" t="str">
        <f t="shared" si="47"/>
        <v>Minería</v>
      </c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141"/>
    </row>
    <row r="70" spans="2:31" x14ac:dyDescent="0.25">
      <c r="B70" s="148" t="s">
        <v>21</v>
      </c>
      <c r="C70" s="98">
        <f t="shared" si="44"/>
        <v>17.227011560364687</v>
      </c>
      <c r="D70" s="98">
        <f t="shared" si="44"/>
        <v>17.313218508443921</v>
      </c>
      <c r="E70" s="98">
        <f t="shared" ref="E70" si="50">+E48/E24*100</f>
        <v>17.456896504501412</v>
      </c>
      <c r="F70" s="98">
        <f t="shared" si="44"/>
        <v>17.557470803243078</v>
      </c>
      <c r="G70" s="98" t="e">
        <f t="shared" si="44"/>
        <v>#DIV/0!</v>
      </c>
      <c r="H70" s="98" t="e">
        <f t="shared" si="44"/>
        <v>#DIV/0!</v>
      </c>
      <c r="I70" s="98" t="e">
        <f t="shared" si="44"/>
        <v>#DIV/0!</v>
      </c>
      <c r="J70" s="98" t="e">
        <f t="shared" si="44"/>
        <v>#DIV/0!</v>
      </c>
      <c r="K70" s="98" t="e">
        <f t="shared" si="44"/>
        <v>#DIV/0!</v>
      </c>
      <c r="L70" s="98" t="e">
        <f t="shared" si="44"/>
        <v>#DIV/0!</v>
      </c>
      <c r="M70" s="98" t="e">
        <f t="shared" si="44"/>
        <v>#DIV/0!</v>
      </c>
      <c r="N70" s="98" t="e">
        <f t="shared" si="44"/>
        <v>#DIV/0!</v>
      </c>
      <c r="O70" s="141">
        <f t="shared" si="44"/>
        <v>17.389129364923079</v>
      </c>
      <c r="P70" s="98"/>
      <c r="Q70" s="98"/>
      <c r="R70" s="148" t="str">
        <f t="shared" si="47"/>
        <v>Alumbrado Público</v>
      </c>
      <c r="S70" s="98">
        <f t="shared" si="45"/>
        <v>14.987500057517277</v>
      </c>
      <c r="T70" s="98">
        <f t="shared" si="45"/>
        <v>15.06250010234621</v>
      </c>
      <c r="U70" s="98">
        <f t="shared" ref="U70" si="51">+U48/U24*100</f>
        <v>15.187499958916229</v>
      </c>
      <c r="V70" s="98">
        <f t="shared" si="45"/>
        <v>15.274999598821475</v>
      </c>
      <c r="W70" s="98" t="e">
        <f t="shared" si="45"/>
        <v>#DIV/0!</v>
      </c>
      <c r="X70" s="98" t="e">
        <f t="shared" si="45"/>
        <v>#DIV/0!</v>
      </c>
      <c r="Y70" s="98" t="e">
        <f t="shared" si="45"/>
        <v>#DIV/0!</v>
      </c>
      <c r="Z70" s="98" t="e">
        <f t="shared" si="45"/>
        <v>#DIV/0!</v>
      </c>
      <c r="AA70" s="98" t="e">
        <f t="shared" si="45"/>
        <v>#DIV/0!</v>
      </c>
      <c r="AB70" s="98" t="e">
        <f t="shared" si="45"/>
        <v>#DIV/0!</v>
      </c>
      <c r="AC70" s="98" t="e">
        <f t="shared" si="45"/>
        <v>#DIV/0!</v>
      </c>
      <c r="AD70" s="98" t="e">
        <f t="shared" si="45"/>
        <v>#DIV/0!</v>
      </c>
      <c r="AE70" s="141">
        <f t="shared" si="45"/>
        <v>15.128542547483079</v>
      </c>
    </row>
    <row r="71" spans="2:31" x14ac:dyDescent="0.25">
      <c r="B71" s="148" t="s">
        <v>22</v>
      </c>
      <c r="C71" s="98">
        <f t="shared" si="44"/>
        <v>7.635514928974958</v>
      </c>
      <c r="D71" s="98">
        <f t="shared" si="44"/>
        <v>7.2270352655068368</v>
      </c>
      <c r="E71" s="98">
        <f t="shared" ref="E71" si="52">+E49/E25*100</f>
        <v>9.7118957653635558</v>
      </c>
      <c r="F71" s="98">
        <f t="shared" si="44"/>
        <v>6.2877570946438395</v>
      </c>
      <c r="G71" s="98" t="e">
        <f t="shared" si="44"/>
        <v>#DIV/0!</v>
      </c>
      <c r="H71" s="98" t="e">
        <f t="shared" si="44"/>
        <v>#DIV/0!</v>
      </c>
      <c r="I71" s="98" t="e">
        <f t="shared" si="44"/>
        <v>#DIV/0!</v>
      </c>
      <c r="J71" s="98" t="e">
        <f t="shared" si="44"/>
        <v>#DIV/0!</v>
      </c>
      <c r="K71" s="98" t="e">
        <f t="shared" si="44"/>
        <v>#DIV/0!</v>
      </c>
      <c r="L71" s="98" t="e">
        <f t="shared" si="44"/>
        <v>#DIV/0!</v>
      </c>
      <c r="M71" s="98" t="e">
        <f t="shared" si="44"/>
        <v>#DIV/0!</v>
      </c>
      <c r="N71" s="98" t="e">
        <f t="shared" si="44"/>
        <v>#DIV/0!</v>
      </c>
      <c r="O71" s="141">
        <f t="shared" si="44"/>
        <v>7.4563162191036199</v>
      </c>
      <c r="P71" s="98"/>
      <c r="Q71" s="98"/>
      <c r="R71" s="148" t="str">
        <f t="shared" si="47"/>
        <v>Otros</v>
      </c>
      <c r="S71" s="98">
        <f t="shared" si="45"/>
        <v>6.6428979882082126</v>
      </c>
      <c r="T71" s="98">
        <f t="shared" si="45"/>
        <v>6.2875206809909479</v>
      </c>
      <c r="U71" s="98">
        <f t="shared" ref="U71" si="53">+U49/U25*100</f>
        <v>8.4493493158662911</v>
      </c>
      <c r="V71" s="98">
        <f t="shared" si="45"/>
        <v>5.4703486723401404</v>
      </c>
      <c r="W71" s="98" t="e">
        <f t="shared" si="45"/>
        <v>#DIV/0!</v>
      </c>
      <c r="X71" s="98" t="e">
        <f t="shared" si="45"/>
        <v>#DIV/0!</v>
      </c>
      <c r="Y71" s="98" t="e">
        <f t="shared" si="45"/>
        <v>#DIV/0!</v>
      </c>
      <c r="Z71" s="98" t="e">
        <f t="shared" si="45"/>
        <v>#DIV/0!</v>
      </c>
      <c r="AA71" s="98" t="e">
        <f t="shared" si="45"/>
        <v>#DIV/0!</v>
      </c>
      <c r="AB71" s="98" t="e">
        <f t="shared" si="45"/>
        <v>#DIV/0!</v>
      </c>
      <c r="AC71" s="98" t="e">
        <f t="shared" si="45"/>
        <v>#DIV/0!</v>
      </c>
      <c r="AD71" s="98" t="e">
        <f t="shared" si="45"/>
        <v>#DIV/0!</v>
      </c>
      <c r="AE71" s="141">
        <f t="shared" si="45"/>
        <v>6.4869951106201498</v>
      </c>
    </row>
    <row r="72" spans="2:31" x14ac:dyDescent="0.25">
      <c r="B72" s="143" t="s">
        <v>14</v>
      </c>
      <c r="C72" s="142">
        <f t="shared" si="44"/>
        <v>9.299335698235998</v>
      </c>
      <c r="D72" s="142">
        <f t="shared" si="44"/>
        <v>9.0204180532558702</v>
      </c>
      <c r="E72" s="142">
        <f t="shared" si="44"/>
        <v>10.889384451824496</v>
      </c>
      <c r="F72" s="142">
        <f t="shared" si="44"/>
        <v>8.5453228208563097</v>
      </c>
      <c r="G72" s="142" t="e">
        <f t="shared" si="44"/>
        <v>#DIV/0!</v>
      </c>
      <c r="H72" s="142" t="e">
        <f t="shared" si="44"/>
        <v>#DIV/0!</v>
      </c>
      <c r="I72" s="142" t="e">
        <f t="shared" si="44"/>
        <v>#DIV/0!</v>
      </c>
      <c r="J72" s="142" t="e">
        <f t="shared" si="44"/>
        <v>#DIV/0!</v>
      </c>
      <c r="K72" s="142" t="e">
        <f t="shared" si="44"/>
        <v>#DIV/0!</v>
      </c>
      <c r="L72" s="142" t="e">
        <f t="shared" si="44"/>
        <v>#DIV/0!</v>
      </c>
      <c r="M72" s="142" t="e">
        <f t="shared" si="44"/>
        <v>#DIV/0!</v>
      </c>
      <c r="N72" s="142" t="e">
        <f t="shared" si="44"/>
        <v>#DIV/0!</v>
      </c>
      <c r="O72" s="143">
        <f t="shared" si="44"/>
        <v>9.3303407300194543</v>
      </c>
      <c r="P72" s="98"/>
      <c r="Q72" s="98"/>
      <c r="R72" s="143" t="s">
        <v>14</v>
      </c>
      <c r="S72" s="149">
        <f t="shared" si="45"/>
        <v>8.0904220574653181</v>
      </c>
      <c r="T72" s="149">
        <f t="shared" si="45"/>
        <v>7.847763706332608</v>
      </c>
      <c r="U72" s="149">
        <f t="shared" si="45"/>
        <v>9.4737644730873072</v>
      </c>
      <c r="V72" s="149">
        <f t="shared" si="45"/>
        <v>7.4344308541449866</v>
      </c>
      <c r="W72" s="149" t="e">
        <f t="shared" si="45"/>
        <v>#DIV/0!</v>
      </c>
      <c r="X72" s="149" t="e">
        <f t="shared" si="45"/>
        <v>#DIV/0!</v>
      </c>
      <c r="Y72" s="149" t="e">
        <f t="shared" si="45"/>
        <v>#DIV/0!</v>
      </c>
      <c r="Z72" s="149" t="e">
        <f t="shared" si="45"/>
        <v>#DIV/0!</v>
      </c>
      <c r="AA72" s="149" t="e">
        <f t="shared" si="45"/>
        <v>#DIV/0!</v>
      </c>
      <c r="AB72" s="149" t="e">
        <f t="shared" si="45"/>
        <v>#DIV/0!</v>
      </c>
      <c r="AC72" s="149" t="e">
        <f t="shared" si="45"/>
        <v>#DIV/0!</v>
      </c>
      <c r="AD72" s="149" t="e">
        <f t="shared" si="45"/>
        <v>#DIV/0!</v>
      </c>
      <c r="AE72" s="143">
        <f t="shared" si="45"/>
        <v>8.1173964351169214</v>
      </c>
    </row>
    <row r="73" spans="2:31" x14ac:dyDescent="0.25">
      <c r="P73" s="98"/>
      <c r="Q73" s="98"/>
    </row>
    <row r="74" spans="2:31" x14ac:dyDescent="0.25">
      <c r="P74" s="98"/>
      <c r="Q74" s="98"/>
    </row>
    <row r="75" spans="2:31" x14ac:dyDescent="0.25">
      <c r="B75" s="150" t="s">
        <v>37</v>
      </c>
      <c r="C75" s="151">
        <v>6.96</v>
      </c>
      <c r="D75" s="151">
        <v>6.96</v>
      </c>
      <c r="E75" s="151">
        <v>6.96</v>
      </c>
      <c r="F75" s="151">
        <v>6.96</v>
      </c>
      <c r="G75" s="151">
        <v>6.96</v>
      </c>
      <c r="H75" s="151">
        <v>6.96</v>
      </c>
      <c r="I75" s="151">
        <v>6.96</v>
      </c>
      <c r="J75" s="151">
        <v>6.96</v>
      </c>
      <c r="K75" s="118">
        <v>6.96</v>
      </c>
      <c r="L75" s="118">
        <v>6.96</v>
      </c>
      <c r="M75" s="118">
        <v>6.96</v>
      </c>
      <c r="N75" s="118">
        <v>6.96</v>
      </c>
      <c r="R75" s="150" t="s">
        <v>37</v>
      </c>
      <c r="S75" s="118">
        <f>+C75</f>
        <v>6.96</v>
      </c>
      <c r="T75" s="118">
        <f t="shared" ref="T75:AD75" si="54">+D75</f>
        <v>6.96</v>
      </c>
      <c r="U75" s="118">
        <f t="shared" si="54"/>
        <v>6.96</v>
      </c>
      <c r="V75" s="118">
        <f t="shared" si="54"/>
        <v>6.96</v>
      </c>
      <c r="W75" s="118">
        <f t="shared" si="54"/>
        <v>6.96</v>
      </c>
      <c r="X75" s="118">
        <f t="shared" si="54"/>
        <v>6.96</v>
      </c>
      <c r="Y75" s="118">
        <f t="shared" si="54"/>
        <v>6.96</v>
      </c>
      <c r="Z75" s="118">
        <f t="shared" si="54"/>
        <v>6.96</v>
      </c>
      <c r="AA75" s="118">
        <f t="shared" si="54"/>
        <v>6.96</v>
      </c>
      <c r="AB75" s="118">
        <f t="shared" si="54"/>
        <v>6.96</v>
      </c>
      <c r="AC75" s="118">
        <f t="shared" si="54"/>
        <v>6.96</v>
      </c>
      <c r="AD75" s="118">
        <f t="shared" si="54"/>
        <v>6.96</v>
      </c>
    </row>
    <row r="76" spans="2:31" x14ac:dyDescent="0.25">
      <c r="B76" s="152"/>
      <c r="F76" s="98"/>
      <c r="G76" s="98"/>
      <c r="P76" s="98"/>
      <c r="Q76" s="98"/>
      <c r="R76" s="98"/>
      <c r="S76" s="98"/>
    </row>
    <row r="77" spans="2:31" x14ac:dyDescent="0.25">
      <c r="B77" s="98"/>
      <c r="F77" s="98"/>
      <c r="G77" s="98"/>
      <c r="P77" s="98"/>
      <c r="Q77" s="98"/>
      <c r="R77" s="98"/>
      <c r="S77" s="98"/>
    </row>
  </sheetData>
  <conditionalFormatting sqref="F73:N77 F44:N53 F55:N64 F66:N71 F1:N7 F38:N42">
    <cfRule type="containsText" dxfId="286" priority="10" stopIfTrue="1" operator="containsText" text="*">
      <formula>NOT(ISERROR(SEARCH("*",F1)))</formula>
    </cfRule>
  </conditionalFormatting>
  <conditionalFormatting sqref="I75">
    <cfRule type="containsText" dxfId="285" priority="9" stopIfTrue="1" operator="containsText" text="*">
      <formula>NOT(ISERROR(SEARCH("*",I75)))</formula>
    </cfRule>
  </conditionalFormatting>
  <conditionalFormatting sqref="J75">
    <cfRule type="containsText" dxfId="284" priority="8" stopIfTrue="1" operator="containsText" text="*">
      <formula>NOT(ISERROR(SEARCH("*",J75)))</formula>
    </cfRule>
  </conditionalFormatting>
  <conditionalFormatting sqref="C73:N1048576 C1:N7 C44:N53 C55:N64 C66:N71 O28 C17:N18 C20:N30 C9:N15 C32:N42">
    <cfRule type="containsText" dxfId="283" priority="7" operator="containsText" text="*">
      <formula>NOT(ISERROR(SEARCH("*",C1)))</formula>
    </cfRule>
  </conditionalFormatting>
  <conditionalFormatting sqref="F72:N72">
    <cfRule type="containsText" dxfId="282" priority="6" stopIfTrue="1" operator="containsText" text="*">
      <formula>NOT(ISERROR(SEARCH("*",F72)))</formula>
    </cfRule>
  </conditionalFormatting>
  <conditionalFormatting sqref="C72:N72">
    <cfRule type="containsText" dxfId="281" priority="5" operator="containsText" text="*">
      <formula>NOT(ISERROR(SEARCH("*",C72)))</formula>
    </cfRule>
  </conditionalFormatting>
  <conditionalFormatting sqref="C65:N65 C54:N54 C43:N43 C8:N8 C31:N31 C19:N19">
    <cfRule type="containsText" dxfId="280" priority="4" operator="containsText" text="*">
      <formula>NOT(ISERROR(SEARCH("*",C8)))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AE114"/>
  <sheetViews>
    <sheetView showGridLines="0" zoomScale="70" zoomScaleNormal="70" workbookViewId="0">
      <selection activeCell="C32" sqref="C32:N37"/>
    </sheetView>
  </sheetViews>
  <sheetFormatPr baseColWidth="10" defaultRowHeight="15.75" x14ac:dyDescent="0.25"/>
  <cols>
    <col min="1" max="1" width="1.85546875" style="95" customWidth="1"/>
    <col min="2" max="2" width="30.85546875" style="95" customWidth="1"/>
    <col min="3" max="15" width="12.5703125" style="95" customWidth="1"/>
    <col min="16" max="16" width="11.42578125" style="95"/>
    <col min="17" max="17" width="17.42578125" style="95" customWidth="1"/>
    <col min="18" max="29" width="11.7109375" style="95" customWidth="1"/>
    <col min="30" max="30" width="11" style="95" customWidth="1"/>
    <col min="31" max="257" width="11.42578125" style="95"/>
    <col min="258" max="258" width="30.85546875" style="95" customWidth="1"/>
    <col min="259" max="259" width="12.28515625" style="95" customWidth="1"/>
    <col min="260" max="262" width="11.7109375" style="95" customWidth="1"/>
    <col min="263" max="263" width="12.7109375" style="95" customWidth="1"/>
    <col min="264" max="269" width="11.7109375" style="95" customWidth="1"/>
    <col min="270" max="270" width="14.28515625" style="95" customWidth="1"/>
    <col min="271" max="271" width="13" style="95" customWidth="1"/>
    <col min="272" max="272" width="11.42578125" style="95"/>
    <col min="273" max="273" width="17.42578125" style="95" customWidth="1"/>
    <col min="274" max="285" width="11.7109375" style="95" customWidth="1"/>
    <col min="286" max="286" width="11" style="95" customWidth="1"/>
    <col min="287" max="513" width="11.42578125" style="95"/>
    <col min="514" max="514" width="30.85546875" style="95" customWidth="1"/>
    <col min="515" max="515" width="12.28515625" style="95" customWidth="1"/>
    <col min="516" max="518" width="11.7109375" style="95" customWidth="1"/>
    <col min="519" max="519" width="12.7109375" style="95" customWidth="1"/>
    <col min="520" max="525" width="11.7109375" style="95" customWidth="1"/>
    <col min="526" max="526" width="14.28515625" style="95" customWidth="1"/>
    <col min="527" max="527" width="13" style="95" customWidth="1"/>
    <col min="528" max="528" width="11.42578125" style="95"/>
    <col min="529" max="529" width="17.42578125" style="95" customWidth="1"/>
    <col min="530" max="541" width="11.7109375" style="95" customWidth="1"/>
    <col min="542" max="542" width="11" style="95" customWidth="1"/>
    <col min="543" max="769" width="11.42578125" style="95"/>
    <col min="770" max="770" width="30.85546875" style="95" customWidth="1"/>
    <col min="771" max="771" width="12.28515625" style="95" customWidth="1"/>
    <col min="772" max="774" width="11.7109375" style="95" customWidth="1"/>
    <col min="775" max="775" width="12.7109375" style="95" customWidth="1"/>
    <col min="776" max="781" width="11.7109375" style="95" customWidth="1"/>
    <col min="782" max="782" width="14.28515625" style="95" customWidth="1"/>
    <col min="783" max="783" width="13" style="95" customWidth="1"/>
    <col min="784" max="784" width="11.42578125" style="95"/>
    <col min="785" max="785" width="17.42578125" style="95" customWidth="1"/>
    <col min="786" max="797" width="11.7109375" style="95" customWidth="1"/>
    <col min="798" max="798" width="11" style="95" customWidth="1"/>
    <col min="799" max="1025" width="11.42578125" style="95"/>
    <col min="1026" max="1026" width="30.85546875" style="95" customWidth="1"/>
    <col min="1027" max="1027" width="12.28515625" style="95" customWidth="1"/>
    <col min="1028" max="1030" width="11.7109375" style="95" customWidth="1"/>
    <col min="1031" max="1031" width="12.7109375" style="95" customWidth="1"/>
    <col min="1032" max="1037" width="11.7109375" style="95" customWidth="1"/>
    <col min="1038" max="1038" width="14.28515625" style="95" customWidth="1"/>
    <col min="1039" max="1039" width="13" style="95" customWidth="1"/>
    <col min="1040" max="1040" width="11.42578125" style="95"/>
    <col min="1041" max="1041" width="17.42578125" style="95" customWidth="1"/>
    <col min="1042" max="1053" width="11.7109375" style="95" customWidth="1"/>
    <col min="1054" max="1054" width="11" style="95" customWidth="1"/>
    <col min="1055" max="1281" width="11.42578125" style="95"/>
    <col min="1282" max="1282" width="30.85546875" style="95" customWidth="1"/>
    <col min="1283" max="1283" width="12.28515625" style="95" customWidth="1"/>
    <col min="1284" max="1286" width="11.7109375" style="95" customWidth="1"/>
    <col min="1287" max="1287" width="12.7109375" style="95" customWidth="1"/>
    <col min="1288" max="1293" width="11.7109375" style="95" customWidth="1"/>
    <col min="1294" max="1294" width="14.28515625" style="95" customWidth="1"/>
    <col min="1295" max="1295" width="13" style="95" customWidth="1"/>
    <col min="1296" max="1296" width="11.42578125" style="95"/>
    <col min="1297" max="1297" width="17.42578125" style="95" customWidth="1"/>
    <col min="1298" max="1309" width="11.7109375" style="95" customWidth="1"/>
    <col min="1310" max="1310" width="11" style="95" customWidth="1"/>
    <col min="1311" max="1537" width="11.42578125" style="95"/>
    <col min="1538" max="1538" width="30.85546875" style="95" customWidth="1"/>
    <col min="1539" max="1539" width="12.28515625" style="95" customWidth="1"/>
    <col min="1540" max="1542" width="11.7109375" style="95" customWidth="1"/>
    <col min="1543" max="1543" width="12.7109375" style="95" customWidth="1"/>
    <col min="1544" max="1549" width="11.7109375" style="95" customWidth="1"/>
    <col min="1550" max="1550" width="14.28515625" style="95" customWidth="1"/>
    <col min="1551" max="1551" width="13" style="95" customWidth="1"/>
    <col min="1552" max="1552" width="11.42578125" style="95"/>
    <col min="1553" max="1553" width="17.42578125" style="95" customWidth="1"/>
    <col min="1554" max="1565" width="11.7109375" style="95" customWidth="1"/>
    <col min="1566" max="1566" width="11" style="95" customWidth="1"/>
    <col min="1567" max="1793" width="11.42578125" style="95"/>
    <col min="1794" max="1794" width="30.85546875" style="95" customWidth="1"/>
    <col min="1795" max="1795" width="12.28515625" style="95" customWidth="1"/>
    <col min="1796" max="1798" width="11.7109375" style="95" customWidth="1"/>
    <col min="1799" max="1799" width="12.7109375" style="95" customWidth="1"/>
    <col min="1800" max="1805" width="11.7109375" style="95" customWidth="1"/>
    <col min="1806" max="1806" width="14.28515625" style="95" customWidth="1"/>
    <col min="1807" max="1807" width="13" style="95" customWidth="1"/>
    <col min="1808" max="1808" width="11.42578125" style="95"/>
    <col min="1809" max="1809" width="17.42578125" style="95" customWidth="1"/>
    <col min="1810" max="1821" width="11.7109375" style="95" customWidth="1"/>
    <col min="1822" max="1822" width="11" style="95" customWidth="1"/>
    <col min="1823" max="2049" width="11.42578125" style="95"/>
    <col min="2050" max="2050" width="30.85546875" style="95" customWidth="1"/>
    <col min="2051" max="2051" width="12.28515625" style="95" customWidth="1"/>
    <col min="2052" max="2054" width="11.7109375" style="95" customWidth="1"/>
    <col min="2055" max="2055" width="12.7109375" style="95" customWidth="1"/>
    <col min="2056" max="2061" width="11.7109375" style="95" customWidth="1"/>
    <col min="2062" max="2062" width="14.28515625" style="95" customWidth="1"/>
    <col min="2063" max="2063" width="13" style="95" customWidth="1"/>
    <col min="2064" max="2064" width="11.42578125" style="95"/>
    <col min="2065" max="2065" width="17.42578125" style="95" customWidth="1"/>
    <col min="2066" max="2077" width="11.7109375" style="95" customWidth="1"/>
    <col min="2078" max="2078" width="11" style="95" customWidth="1"/>
    <col min="2079" max="2305" width="11.42578125" style="95"/>
    <col min="2306" max="2306" width="30.85546875" style="95" customWidth="1"/>
    <col min="2307" max="2307" width="12.28515625" style="95" customWidth="1"/>
    <col min="2308" max="2310" width="11.7109375" style="95" customWidth="1"/>
    <col min="2311" max="2311" width="12.7109375" style="95" customWidth="1"/>
    <col min="2312" max="2317" width="11.7109375" style="95" customWidth="1"/>
    <col min="2318" max="2318" width="14.28515625" style="95" customWidth="1"/>
    <col min="2319" max="2319" width="13" style="95" customWidth="1"/>
    <col min="2320" max="2320" width="11.42578125" style="95"/>
    <col min="2321" max="2321" width="17.42578125" style="95" customWidth="1"/>
    <col min="2322" max="2333" width="11.7109375" style="95" customWidth="1"/>
    <col min="2334" max="2334" width="11" style="95" customWidth="1"/>
    <col min="2335" max="2561" width="11.42578125" style="95"/>
    <col min="2562" max="2562" width="30.85546875" style="95" customWidth="1"/>
    <col min="2563" max="2563" width="12.28515625" style="95" customWidth="1"/>
    <col min="2564" max="2566" width="11.7109375" style="95" customWidth="1"/>
    <col min="2567" max="2567" width="12.7109375" style="95" customWidth="1"/>
    <col min="2568" max="2573" width="11.7109375" style="95" customWidth="1"/>
    <col min="2574" max="2574" width="14.28515625" style="95" customWidth="1"/>
    <col min="2575" max="2575" width="13" style="95" customWidth="1"/>
    <col min="2576" max="2576" width="11.42578125" style="95"/>
    <col min="2577" max="2577" width="17.42578125" style="95" customWidth="1"/>
    <col min="2578" max="2589" width="11.7109375" style="95" customWidth="1"/>
    <col min="2590" max="2590" width="11" style="95" customWidth="1"/>
    <col min="2591" max="2817" width="11.42578125" style="95"/>
    <col min="2818" max="2818" width="30.85546875" style="95" customWidth="1"/>
    <col min="2819" max="2819" width="12.28515625" style="95" customWidth="1"/>
    <col min="2820" max="2822" width="11.7109375" style="95" customWidth="1"/>
    <col min="2823" max="2823" width="12.7109375" style="95" customWidth="1"/>
    <col min="2824" max="2829" width="11.7109375" style="95" customWidth="1"/>
    <col min="2830" max="2830" width="14.28515625" style="95" customWidth="1"/>
    <col min="2831" max="2831" width="13" style="95" customWidth="1"/>
    <col min="2832" max="2832" width="11.42578125" style="95"/>
    <col min="2833" max="2833" width="17.42578125" style="95" customWidth="1"/>
    <col min="2834" max="2845" width="11.7109375" style="95" customWidth="1"/>
    <col min="2846" max="2846" width="11" style="95" customWidth="1"/>
    <col min="2847" max="3073" width="11.42578125" style="95"/>
    <col min="3074" max="3074" width="30.85546875" style="95" customWidth="1"/>
    <col min="3075" max="3075" width="12.28515625" style="95" customWidth="1"/>
    <col min="3076" max="3078" width="11.7109375" style="95" customWidth="1"/>
    <col min="3079" max="3079" width="12.7109375" style="95" customWidth="1"/>
    <col min="3080" max="3085" width="11.7109375" style="95" customWidth="1"/>
    <col min="3086" max="3086" width="14.28515625" style="95" customWidth="1"/>
    <col min="3087" max="3087" width="13" style="95" customWidth="1"/>
    <col min="3088" max="3088" width="11.42578125" style="95"/>
    <col min="3089" max="3089" width="17.42578125" style="95" customWidth="1"/>
    <col min="3090" max="3101" width="11.7109375" style="95" customWidth="1"/>
    <col min="3102" max="3102" width="11" style="95" customWidth="1"/>
    <col min="3103" max="3329" width="11.42578125" style="95"/>
    <col min="3330" max="3330" width="30.85546875" style="95" customWidth="1"/>
    <col min="3331" max="3331" width="12.28515625" style="95" customWidth="1"/>
    <col min="3332" max="3334" width="11.7109375" style="95" customWidth="1"/>
    <col min="3335" max="3335" width="12.7109375" style="95" customWidth="1"/>
    <col min="3336" max="3341" width="11.7109375" style="95" customWidth="1"/>
    <col min="3342" max="3342" width="14.28515625" style="95" customWidth="1"/>
    <col min="3343" max="3343" width="13" style="95" customWidth="1"/>
    <col min="3344" max="3344" width="11.42578125" style="95"/>
    <col min="3345" max="3345" width="17.42578125" style="95" customWidth="1"/>
    <col min="3346" max="3357" width="11.7109375" style="95" customWidth="1"/>
    <col min="3358" max="3358" width="11" style="95" customWidth="1"/>
    <col min="3359" max="3585" width="11.42578125" style="95"/>
    <col min="3586" max="3586" width="30.85546875" style="95" customWidth="1"/>
    <col min="3587" max="3587" width="12.28515625" style="95" customWidth="1"/>
    <col min="3588" max="3590" width="11.7109375" style="95" customWidth="1"/>
    <col min="3591" max="3591" width="12.7109375" style="95" customWidth="1"/>
    <col min="3592" max="3597" width="11.7109375" style="95" customWidth="1"/>
    <col min="3598" max="3598" width="14.28515625" style="95" customWidth="1"/>
    <col min="3599" max="3599" width="13" style="95" customWidth="1"/>
    <col min="3600" max="3600" width="11.42578125" style="95"/>
    <col min="3601" max="3601" width="17.42578125" style="95" customWidth="1"/>
    <col min="3602" max="3613" width="11.7109375" style="95" customWidth="1"/>
    <col min="3614" max="3614" width="11" style="95" customWidth="1"/>
    <col min="3615" max="3841" width="11.42578125" style="95"/>
    <col min="3842" max="3842" width="30.85546875" style="95" customWidth="1"/>
    <col min="3843" max="3843" width="12.28515625" style="95" customWidth="1"/>
    <col min="3844" max="3846" width="11.7109375" style="95" customWidth="1"/>
    <col min="3847" max="3847" width="12.7109375" style="95" customWidth="1"/>
    <col min="3848" max="3853" width="11.7109375" style="95" customWidth="1"/>
    <col min="3854" max="3854" width="14.28515625" style="95" customWidth="1"/>
    <col min="3855" max="3855" width="13" style="95" customWidth="1"/>
    <col min="3856" max="3856" width="11.42578125" style="95"/>
    <col min="3857" max="3857" width="17.42578125" style="95" customWidth="1"/>
    <col min="3858" max="3869" width="11.7109375" style="95" customWidth="1"/>
    <col min="3870" max="3870" width="11" style="95" customWidth="1"/>
    <col min="3871" max="4097" width="11.42578125" style="95"/>
    <col min="4098" max="4098" width="30.85546875" style="95" customWidth="1"/>
    <col min="4099" max="4099" width="12.28515625" style="95" customWidth="1"/>
    <col min="4100" max="4102" width="11.7109375" style="95" customWidth="1"/>
    <col min="4103" max="4103" width="12.7109375" style="95" customWidth="1"/>
    <col min="4104" max="4109" width="11.7109375" style="95" customWidth="1"/>
    <col min="4110" max="4110" width="14.28515625" style="95" customWidth="1"/>
    <col min="4111" max="4111" width="13" style="95" customWidth="1"/>
    <col min="4112" max="4112" width="11.42578125" style="95"/>
    <col min="4113" max="4113" width="17.42578125" style="95" customWidth="1"/>
    <col min="4114" max="4125" width="11.7109375" style="95" customWidth="1"/>
    <col min="4126" max="4126" width="11" style="95" customWidth="1"/>
    <col min="4127" max="4353" width="11.42578125" style="95"/>
    <col min="4354" max="4354" width="30.85546875" style="95" customWidth="1"/>
    <col min="4355" max="4355" width="12.28515625" style="95" customWidth="1"/>
    <col min="4356" max="4358" width="11.7109375" style="95" customWidth="1"/>
    <col min="4359" max="4359" width="12.7109375" style="95" customWidth="1"/>
    <col min="4360" max="4365" width="11.7109375" style="95" customWidth="1"/>
    <col min="4366" max="4366" width="14.28515625" style="95" customWidth="1"/>
    <col min="4367" max="4367" width="13" style="95" customWidth="1"/>
    <col min="4368" max="4368" width="11.42578125" style="95"/>
    <col min="4369" max="4369" width="17.42578125" style="95" customWidth="1"/>
    <col min="4370" max="4381" width="11.7109375" style="95" customWidth="1"/>
    <col min="4382" max="4382" width="11" style="95" customWidth="1"/>
    <col min="4383" max="4609" width="11.42578125" style="95"/>
    <col min="4610" max="4610" width="30.85546875" style="95" customWidth="1"/>
    <col min="4611" max="4611" width="12.28515625" style="95" customWidth="1"/>
    <col min="4612" max="4614" width="11.7109375" style="95" customWidth="1"/>
    <col min="4615" max="4615" width="12.7109375" style="95" customWidth="1"/>
    <col min="4616" max="4621" width="11.7109375" style="95" customWidth="1"/>
    <col min="4622" max="4622" width="14.28515625" style="95" customWidth="1"/>
    <col min="4623" max="4623" width="13" style="95" customWidth="1"/>
    <col min="4624" max="4624" width="11.42578125" style="95"/>
    <col min="4625" max="4625" width="17.42578125" style="95" customWidth="1"/>
    <col min="4626" max="4637" width="11.7109375" style="95" customWidth="1"/>
    <col min="4638" max="4638" width="11" style="95" customWidth="1"/>
    <col min="4639" max="4865" width="11.42578125" style="95"/>
    <col min="4866" max="4866" width="30.85546875" style="95" customWidth="1"/>
    <col min="4867" max="4867" width="12.28515625" style="95" customWidth="1"/>
    <col min="4868" max="4870" width="11.7109375" style="95" customWidth="1"/>
    <col min="4871" max="4871" width="12.7109375" style="95" customWidth="1"/>
    <col min="4872" max="4877" width="11.7109375" style="95" customWidth="1"/>
    <col min="4878" max="4878" width="14.28515625" style="95" customWidth="1"/>
    <col min="4879" max="4879" width="13" style="95" customWidth="1"/>
    <col min="4880" max="4880" width="11.42578125" style="95"/>
    <col min="4881" max="4881" width="17.42578125" style="95" customWidth="1"/>
    <col min="4882" max="4893" width="11.7109375" style="95" customWidth="1"/>
    <col min="4894" max="4894" width="11" style="95" customWidth="1"/>
    <col min="4895" max="5121" width="11.42578125" style="95"/>
    <col min="5122" max="5122" width="30.85546875" style="95" customWidth="1"/>
    <col min="5123" max="5123" width="12.28515625" style="95" customWidth="1"/>
    <col min="5124" max="5126" width="11.7109375" style="95" customWidth="1"/>
    <col min="5127" max="5127" width="12.7109375" style="95" customWidth="1"/>
    <col min="5128" max="5133" width="11.7109375" style="95" customWidth="1"/>
    <col min="5134" max="5134" width="14.28515625" style="95" customWidth="1"/>
    <col min="5135" max="5135" width="13" style="95" customWidth="1"/>
    <col min="5136" max="5136" width="11.42578125" style="95"/>
    <col min="5137" max="5137" width="17.42578125" style="95" customWidth="1"/>
    <col min="5138" max="5149" width="11.7109375" style="95" customWidth="1"/>
    <col min="5150" max="5150" width="11" style="95" customWidth="1"/>
    <col min="5151" max="5377" width="11.42578125" style="95"/>
    <col min="5378" max="5378" width="30.85546875" style="95" customWidth="1"/>
    <col min="5379" max="5379" width="12.28515625" style="95" customWidth="1"/>
    <col min="5380" max="5382" width="11.7109375" style="95" customWidth="1"/>
    <col min="5383" max="5383" width="12.7109375" style="95" customWidth="1"/>
    <col min="5384" max="5389" width="11.7109375" style="95" customWidth="1"/>
    <col min="5390" max="5390" width="14.28515625" style="95" customWidth="1"/>
    <col min="5391" max="5391" width="13" style="95" customWidth="1"/>
    <col min="5392" max="5392" width="11.42578125" style="95"/>
    <col min="5393" max="5393" width="17.42578125" style="95" customWidth="1"/>
    <col min="5394" max="5405" width="11.7109375" style="95" customWidth="1"/>
    <col min="5406" max="5406" width="11" style="95" customWidth="1"/>
    <col min="5407" max="5633" width="11.42578125" style="95"/>
    <col min="5634" max="5634" width="30.85546875" style="95" customWidth="1"/>
    <col min="5635" max="5635" width="12.28515625" style="95" customWidth="1"/>
    <col min="5636" max="5638" width="11.7109375" style="95" customWidth="1"/>
    <col min="5639" max="5639" width="12.7109375" style="95" customWidth="1"/>
    <col min="5640" max="5645" width="11.7109375" style="95" customWidth="1"/>
    <col min="5646" max="5646" width="14.28515625" style="95" customWidth="1"/>
    <col min="5647" max="5647" width="13" style="95" customWidth="1"/>
    <col min="5648" max="5648" width="11.42578125" style="95"/>
    <col min="5649" max="5649" width="17.42578125" style="95" customWidth="1"/>
    <col min="5650" max="5661" width="11.7109375" style="95" customWidth="1"/>
    <col min="5662" max="5662" width="11" style="95" customWidth="1"/>
    <col min="5663" max="5889" width="11.42578125" style="95"/>
    <col min="5890" max="5890" width="30.85546875" style="95" customWidth="1"/>
    <col min="5891" max="5891" width="12.28515625" style="95" customWidth="1"/>
    <col min="5892" max="5894" width="11.7109375" style="95" customWidth="1"/>
    <col min="5895" max="5895" width="12.7109375" style="95" customWidth="1"/>
    <col min="5896" max="5901" width="11.7109375" style="95" customWidth="1"/>
    <col min="5902" max="5902" width="14.28515625" style="95" customWidth="1"/>
    <col min="5903" max="5903" width="13" style="95" customWidth="1"/>
    <col min="5904" max="5904" width="11.42578125" style="95"/>
    <col min="5905" max="5905" width="17.42578125" style="95" customWidth="1"/>
    <col min="5906" max="5917" width="11.7109375" style="95" customWidth="1"/>
    <col min="5918" max="5918" width="11" style="95" customWidth="1"/>
    <col min="5919" max="6145" width="11.42578125" style="95"/>
    <col min="6146" max="6146" width="30.85546875" style="95" customWidth="1"/>
    <col min="6147" max="6147" width="12.28515625" style="95" customWidth="1"/>
    <col min="6148" max="6150" width="11.7109375" style="95" customWidth="1"/>
    <col min="6151" max="6151" width="12.7109375" style="95" customWidth="1"/>
    <col min="6152" max="6157" width="11.7109375" style="95" customWidth="1"/>
    <col min="6158" max="6158" width="14.28515625" style="95" customWidth="1"/>
    <col min="6159" max="6159" width="13" style="95" customWidth="1"/>
    <col min="6160" max="6160" width="11.42578125" style="95"/>
    <col min="6161" max="6161" width="17.42578125" style="95" customWidth="1"/>
    <col min="6162" max="6173" width="11.7109375" style="95" customWidth="1"/>
    <col min="6174" max="6174" width="11" style="95" customWidth="1"/>
    <col min="6175" max="6401" width="11.42578125" style="95"/>
    <col min="6402" max="6402" width="30.85546875" style="95" customWidth="1"/>
    <col min="6403" max="6403" width="12.28515625" style="95" customWidth="1"/>
    <col min="6404" max="6406" width="11.7109375" style="95" customWidth="1"/>
    <col min="6407" max="6407" width="12.7109375" style="95" customWidth="1"/>
    <col min="6408" max="6413" width="11.7109375" style="95" customWidth="1"/>
    <col min="6414" max="6414" width="14.28515625" style="95" customWidth="1"/>
    <col min="6415" max="6415" width="13" style="95" customWidth="1"/>
    <col min="6416" max="6416" width="11.42578125" style="95"/>
    <col min="6417" max="6417" width="17.42578125" style="95" customWidth="1"/>
    <col min="6418" max="6429" width="11.7109375" style="95" customWidth="1"/>
    <col min="6430" max="6430" width="11" style="95" customWidth="1"/>
    <col min="6431" max="6657" width="11.42578125" style="95"/>
    <col min="6658" max="6658" width="30.85546875" style="95" customWidth="1"/>
    <col min="6659" max="6659" width="12.28515625" style="95" customWidth="1"/>
    <col min="6660" max="6662" width="11.7109375" style="95" customWidth="1"/>
    <col min="6663" max="6663" width="12.7109375" style="95" customWidth="1"/>
    <col min="6664" max="6669" width="11.7109375" style="95" customWidth="1"/>
    <col min="6670" max="6670" width="14.28515625" style="95" customWidth="1"/>
    <col min="6671" max="6671" width="13" style="95" customWidth="1"/>
    <col min="6672" max="6672" width="11.42578125" style="95"/>
    <col min="6673" max="6673" width="17.42578125" style="95" customWidth="1"/>
    <col min="6674" max="6685" width="11.7109375" style="95" customWidth="1"/>
    <col min="6686" max="6686" width="11" style="95" customWidth="1"/>
    <col min="6687" max="6913" width="11.42578125" style="95"/>
    <col min="6914" max="6914" width="30.85546875" style="95" customWidth="1"/>
    <col min="6915" max="6915" width="12.28515625" style="95" customWidth="1"/>
    <col min="6916" max="6918" width="11.7109375" style="95" customWidth="1"/>
    <col min="6919" max="6919" width="12.7109375" style="95" customWidth="1"/>
    <col min="6920" max="6925" width="11.7109375" style="95" customWidth="1"/>
    <col min="6926" max="6926" width="14.28515625" style="95" customWidth="1"/>
    <col min="6927" max="6927" width="13" style="95" customWidth="1"/>
    <col min="6928" max="6928" width="11.42578125" style="95"/>
    <col min="6929" max="6929" width="17.42578125" style="95" customWidth="1"/>
    <col min="6930" max="6941" width="11.7109375" style="95" customWidth="1"/>
    <col min="6942" max="6942" width="11" style="95" customWidth="1"/>
    <col min="6943" max="7169" width="11.42578125" style="95"/>
    <col min="7170" max="7170" width="30.85546875" style="95" customWidth="1"/>
    <col min="7171" max="7171" width="12.28515625" style="95" customWidth="1"/>
    <col min="7172" max="7174" width="11.7109375" style="95" customWidth="1"/>
    <col min="7175" max="7175" width="12.7109375" style="95" customWidth="1"/>
    <col min="7176" max="7181" width="11.7109375" style="95" customWidth="1"/>
    <col min="7182" max="7182" width="14.28515625" style="95" customWidth="1"/>
    <col min="7183" max="7183" width="13" style="95" customWidth="1"/>
    <col min="7184" max="7184" width="11.42578125" style="95"/>
    <col min="7185" max="7185" width="17.42578125" style="95" customWidth="1"/>
    <col min="7186" max="7197" width="11.7109375" style="95" customWidth="1"/>
    <col min="7198" max="7198" width="11" style="95" customWidth="1"/>
    <col min="7199" max="7425" width="11.42578125" style="95"/>
    <col min="7426" max="7426" width="30.85546875" style="95" customWidth="1"/>
    <col min="7427" max="7427" width="12.28515625" style="95" customWidth="1"/>
    <col min="7428" max="7430" width="11.7109375" style="95" customWidth="1"/>
    <col min="7431" max="7431" width="12.7109375" style="95" customWidth="1"/>
    <col min="7432" max="7437" width="11.7109375" style="95" customWidth="1"/>
    <col min="7438" max="7438" width="14.28515625" style="95" customWidth="1"/>
    <col min="7439" max="7439" width="13" style="95" customWidth="1"/>
    <col min="7440" max="7440" width="11.42578125" style="95"/>
    <col min="7441" max="7441" width="17.42578125" style="95" customWidth="1"/>
    <col min="7442" max="7453" width="11.7109375" style="95" customWidth="1"/>
    <col min="7454" max="7454" width="11" style="95" customWidth="1"/>
    <col min="7455" max="7681" width="11.42578125" style="95"/>
    <col min="7682" max="7682" width="30.85546875" style="95" customWidth="1"/>
    <col min="7683" max="7683" width="12.28515625" style="95" customWidth="1"/>
    <col min="7684" max="7686" width="11.7109375" style="95" customWidth="1"/>
    <col min="7687" max="7687" width="12.7109375" style="95" customWidth="1"/>
    <col min="7688" max="7693" width="11.7109375" style="95" customWidth="1"/>
    <col min="7694" max="7694" width="14.28515625" style="95" customWidth="1"/>
    <col min="7695" max="7695" width="13" style="95" customWidth="1"/>
    <col min="7696" max="7696" width="11.42578125" style="95"/>
    <col min="7697" max="7697" width="17.42578125" style="95" customWidth="1"/>
    <col min="7698" max="7709" width="11.7109375" style="95" customWidth="1"/>
    <col min="7710" max="7710" width="11" style="95" customWidth="1"/>
    <col min="7711" max="7937" width="11.42578125" style="95"/>
    <col min="7938" max="7938" width="30.85546875" style="95" customWidth="1"/>
    <col min="7939" max="7939" width="12.28515625" style="95" customWidth="1"/>
    <col min="7940" max="7942" width="11.7109375" style="95" customWidth="1"/>
    <col min="7943" max="7943" width="12.7109375" style="95" customWidth="1"/>
    <col min="7944" max="7949" width="11.7109375" style="95" customWidth="1"/>
    <col min="7950" max="7950" width="14.28515625" style="95" customWidth="1"/>
    <col min="7951" max="7951" width="13" style="95" customWidth="1"/>
    <col min="7952" max="7952" width="11.42578125" style="95"/>
    <col min="7953" max="7953" width="17.42578125" style="95" customWidth="1"/>
    <col min="7954" max="7965" width="11.7109375" style="95" customWidth="1"/>
    <col min="7966" max="7966" width="11" style="95" customWidth="1"/>
    <col min="7967" max="8193" width="11.42578125" style="95"/>
    <col min="8194" max="8194" width="30.85546875" style="95" customWidth="1"/>
    <col min="8195" max="8195" width="12.28515625" style="95" customWidth="1"/>
    <col min="8196" max="8198" width="11.7109375" style="95" customWidth="1"/>
    <col min="8199" max="8199" width="12.7109375" style="95" customWidth="1"/>
    <col min="8200" max="8205" width="11.7109375" style="95" customWidth="1"/>
    <col min="8206" max="8206" width="14.28515625" style="95" customWidth="1"/>
    <col min="8207" max="8207" width="13" style="95" customWidth="1"/>
    <col min="8208" max="8208" width="11.42578125" style="95"/>
    <col min="8209" max="8209" width="17.42578125" style="95" customWidth="1"/>
    <col min="8210" max="8221" width="11.7109375" style="95" customWidth="1"/>
    <col min="8222" max="8222" width="11" style="95" customWidth="1"/>
    <col min="8223" max="8449" width="11.42578125" style="95"/>
    <col min="8450" max="8450" width="30.85546875" style="95" customWidth="1"/>
    <col min="8451" max="8451" width="12.28515625" style="95" customWidth="1"/>
    <col min="8452" max="8454" width="11.7109375" style="95" customWidth="1"/>
    <col min="8455" max="8455" width="12.7109375" style="95" customWidth="1"/>
    <col min="8456" max="8461" width="11.7109375" style="95" customWidth="1"/>
    <col min="8462" max="8462" width="14.28515625" style="95" customWidth="1"/>
    <col min="8463" max="8463" width="13" style="95" customWidth="1"/>
    <col min="8464" max="8464" width="11.42578125" style="95"/>
    <col min="8465" max="8465" width="17.42578125" style="95" customWidth="1"/>
    <col min="8466" max="8477" width="11.7109375" style="95" customWidth="1"/>
    <col min="8478" max="8478" width="11" style="95" customWidth="1"/>
    <col min="8479" max="8705" width="11.42578125" style="95"/>
    <col min="8706" max="8706" width="30.85546875" style="95" customWidth="1"/>
    <col min="8707" max="8707" width="12.28515625" style="95" customWidth="1"/>
    <col min="8708" max="8710" width="11.7109375" style="95" customWidth="1"/>
    <col min="8711" max="8711" width="12.7109375" style="95" customWidth="1"/>
    <col min="8712" max="8717" width="11.7109375" style="95" customWidth="1"/>
    <col min="8718" max="8718" width="14.28515625" style="95" customWidth="1"/>
    <col min="8719" max="8719" width="13" style="95" customWidth="1"/>
    <col min="8720" max="8720" width="11.42578125" style="95"/>
    <col min="8721" max="8721" width="17.42578125" style="95" customWidth="1"/>
    <col min="8722" max="8733" width="11.7109375" style="95" customWidth="1"/>
    <col min="8734" max="8734" width="11" style="95" customWidth="1"/>
    <col min="8735" max="8961" width="11.42578125" style="95"/>
    <col min="8962" max="8962" width="30.85546875" style="95" customWidth="1"/>
    <col min="8963" max="8963" width="12.28515625" style="95" customWidth="1"/>
    <col min="8964" max="8966" width="11.7109375" style="95" customWidth="1"/>
    <col min="8967" max="8967" width="12.7109375" style="95" customWidth="1"/>
    <col min="8968" max="8973" width="11.7109375" style="95" customWidth="1"/>
    <col min="8974" max="8974" width="14.28515625" style="95" customWidth="1"/>
    <col min="8975" max="8975" width="13" style="95" customWidth="1"/>
    <col min="8976" max="8976" width="11.42578125" style="95"/>
    <col min="8977" max="8977" width="17.42578125" style="95" customWidth="1"/>
    <col min="8978" max="8989" width="11.7109375" style="95" customWidth="1"/>
    <col min="8990" max="8990" width="11" style="95" customWidth="1"/>
    <col min="8991" max="9217" width="11.42578125" style="95"/>
    <col min="9218" max="9218" width="30.85546875" style="95" customWidth="1"/>
    <col min="9219" max="9219" width="12.28515625" style="95" customWidth="1"/>
    <col min="9220" max="9222" width="11.7109375" style="95" customWidth="1"/>
    <col min="9223" max="9223" width="12.7109375" style="95" customWidth="1"/>
    <col min="9224" max="9229" width="11.7109375" style="95" customWidth="1"/>
    <col min="9230" max="9230" width="14.28515625" style="95" customWidth="1"/>
    <col min="9231" max="9231" width="13" style="95" customWidth="1"/>
    <col min="9232" max="9232" width="11.42578125" style="95"/>
    <col min="9233" max="9233" width="17.42578125" style="95" customWidth="1"/>
    <col min="9234" max="9245" width="11.7109375" style="95" customWidth="1"/>
    <col min="9246" max="9246" width="11" style="95" customWidth="1"/>
    <col min="9247" max="9473" width="11.42578125" style="95"/>
    <col min="9474" max="9474" width="30.85546875" style="95" customWidth="1"/>
    <col min="9475" max="9475" width="12.28515625" style="95" customWidth="1"/>
    <col min="9476" max="9478" width="11.7109375" style="95" customWidth="1"/>
    <col min="9479" max="9479" width="12.7109375" style="95" customWidth="1"/>
    <col min="9480" max="9485" width="11.7109375" style="95" customWidth="1"/>
    <col min="9486" max="9486" width="14.28515625" style="95" customWidth="1"/>
    <col min="9487" max="9487" width="13" style="95" customWidth="1"/>
    <col min="9488" max="9488" width="11.42578125" style="95"/>
    <col min="9489" max="9489" width="17.42578125" style="95" customWidth="1"/>
    <col min="9490" max="9501" width="11.7109375" style="95" customWidth="1"/>
    <col min="9502" max="9502" width="11" style="95" customWidth="1"/>
    <col min="9503" max="9729" width="11.42578125" style="95"/>
    <col min="9730" max="9730" width="30.85546875" style="95" customWidth="1"/>
    <col min="9731" max="9731" width="12.28515625" style="95" customWidth="1"/>
    <col min="9732" max="9734" width="11.7109375" style="95" customWidth="1"/>
    <col min="9735" max="9735" width="12.7109375" style="95" customWidth="1"/>
    <col min="9736" max="9741" width="11.7109375" style="95" customWidth="1"/>
    <col min="9742" max="9742" width="14.28515625" style="95" customWidth="1"/>
    <col min="9743" max="9743" width="13" style="95" customWidth="1"/>
    <col min="9744" max="9744" width="11.42578125" style="95"/>
    <col min="9745" max="9745" width="17.42578125" style="95" customWidth="1"/>
    <col min="9746" max="9757" width="11.7109375" style="95" customWidth="1"/>
    <col min="9758" max="9758" width="11" style="95" customWidth="1"/>
    <col min="9759" max="9985" width="11.42578125" style="95"/>
    <col min="9986" max="9986" width="30.85546875" style="95" customWidth="1"/>
    <col min="9987" max="9987" width="12.28515625" style="95" customWidth="1"/>
    <col min="9988" max="9990" width="11.7109375" style="95" customWidth="1"/>
    <col min="9991" max="9991" width="12.7109375" style="95" customWidth="1"/>
    <col min="9992" max="9997" width="11.7109375" style="95" customWidth="1"/>
    <col min="9998" max="9998" width="14.28515625" style="95" customWidth="1"/>
    <col min="9999" max="9999" width="13" style="95" customWidth="1"/>
    <col min="10000" max="10000" width="11.42578125" style="95"/>
    <col min="10001" max="10001" width="17.42578125" style="95" customWidth="1"/>
    <col min="10002" max="10013" width="11.7109375" style="95" customWidth="1"/>
    <col min="10014" max="10014" width="11" style="95" customWidth="1"/>
    <col min="10015" max="10241" width="11.42578125" style="95"/>
    <col min="10242" max="10242" width="30.85546875" style="95" customWidth="1"/>
    <col min="10243" max="10243" width="12.28515625" style="95" customWidth="1"/>
    <col min="10244" max="10246" width="11.7109375" style="95" customWidth="1"/>
    <col min="10247" max="10247" width="12.7109375" style="95" customWidth="1"/>
    <col min="10248" max="10253" width="11.7109375" style="95" customWidth="1"/>
    <col min="10254" max="10254" width="14.28515625" style="95" customWidth="1"/>
    <col min="10255" max="10255" width="13" style="95" customWidth="1"/>
    <col min="10256" max="10256" width="11.42578125" style="95"/>
    <col min="10257" max="10257" width="17.42578125" style="95" customWidth="1"/>
    <col min="10258" max="10269" width="11.7109375" style="95" customWidth="1"/>
    <col min="10270" max="10270" width="11" style="95" customWidth="1"/>
    <col min="10271" max="10497" width="11.42578125" style="95"/>
    <col min="10498" max="10498" width="30.85546875" style="95" customWidth="1"/>
    <col min="10499" max="10499" width="12.28515625" style="95" customWidth="1"/>
    <col min="10500" max="10502" width="11.7109375" style="95" customWidth="1"/>
    <col min="10503" max="10503" width="12.7109375" style="95" customWidth="1"/>
    <col min="10504" max="10509" width="11.7109375" style="95" customWidth="1"/>
    <col min="10510" max="10510" width="14.28515625" style="95" customWidth="1"/>
    <col min="10511" max="10511" width="13" style="95" customWidth="1"/>
    <col min="10512" max="10512" width="11.42578125" style="95"/>
    <col min="10513" max="10513" width="17.42578125" style="95" customWidth="1"/>
    <col min="10514" max="10525" width="11.7109375" style="95" customWidth="1"/>
    <col min="10526" max="10526" width="11" style="95" customWidth="1"/>
    <col min="10527" max="10753" width="11.42578125" style="95"/>
    <col min="10754" max="10754" width="30.85546875" style="95" customWidth="1"/>
    <col min="10755" max="10755" width="12.28515625" style="95" customWidth="1"/>
    <col min="10756" max="10758" width="11.7109375" style="95" customWidth="1"/>
    <col min="10759" max="10759" width="12.7109375" style="95" customWidth="1"/>
    <col min="10760" max="10765" width="11.7109375" style="95" customWidth="1"/>
    <col min="10766" max="10766" width="14.28515625" style="95" customWidth="1"/>
    <col min="10767" max="10767" width="13" style="95" customWidth="1"/>
    <col min="10768" max="10768" width="11.42578125" style="95"/>
    <col min="10769" max="10769" width="17.42578125" style="95" customWidth="1"/>
    <col min="10770" max="10781" width="11.7109375" style="95" customWidth="1"/>
    <col min="10782" max="10782" width="11" style="95" customWidth="1"/>
    <col min="10783" max="11009" width="11.42578125" style="95"/>
    <col min="11010" max="11010" width="30.85546875" style="95" customWidth="1"/>
    <col min="11011" max="11011" width="12.28515625" style="95" customWidth="1"/>
    <col min="11012" max="11014" width="11.7109375" style="95" customWidth="1"/>
    <col min="11015" max="11015" width="12.7109375" style="95" customWidth="1"/>
    <col min="11016" max="11021" width="11.7109375" style="95" customWidth="1"/>
    <col min="11022" max="11022" width="14.28515625" style="95" customWidth="1"/>
    <col min="11023" max="11023" width="13" style="95" customWidth="1"/>
    <col min="11024" max="11024" width="11.42578125" style="95"/>
    <col min="11025" max="11025" width="17.42578125" style="95" customWidth="1"/>
    <col min="11026" max="11037" width="11.7109375" style="95" customWidth="1"/>
    <col min="11038" max="11038" width="11" style="95" customWidth="1"/>
    <col min="11039" max="11265" width="11.42578125" style="95"/>
    <col min="11266" max="11266" width="30.85546875" style="95" customWidth="1"/>
    <col min="11267" max="11267" width="12.28515625" style="95" customWidth="1"/>
    <col min="11268" max="11270" width="11.7109375" style="95" customWidth="1"/>
    <col min="11271" max="11271" width="12.7109375" style="95" customWidth="1"/>
    <col min="11272" max="11277" width="11.7109375" style="95" customWidth="1"/>
    <col min="11278" max="11278" width="14.28515625" style="95" customWidth="1"/>
    <col min="11279" max="11279" width="13" style="95" customWidth="1"/>
    <col min="11280" max="11280" width="11.42578125" style="95"/>
    <col min="11281" max="11281" width="17.42578125" style="95" customWidth="1"/>
    <col min="11282" max="11293" width="11.7109375" style="95" customWidth="1"/>
    <col min="11294" max="11294" width="11" style="95" customWidth="1"/>
    <col min="11295" max="11521" width="11.42578125" style="95"/>
    <col min="11522" max="11522" width="30.85546875" style="95" customWidth="1"/>
    <col min="11523" max="11523" width="12.28515625" style="95" customWidth="1"/>
    <col min="11524" max="11526" width="11.7109375" style="95" customWidth="1"/>
    <col min="11527" max="11527" width="12.7109375" style="95" customWidth="1"/>
    <col min="11528" max="11533" width="11.7109375" style="95" customWidth="1"/>
    <col min="11534" max="11534" width="14.28515625" style="95" customWidth="1"/>
    <col min="11535" max="11535" width="13" style="95" customWidth="1"/>
    <col min="11536" max="11536" width="11.42578125" style="95"/>
    <col min="11537" max="11537" width="17.42578125" style="95" customWidth="1"/>
    <col min="11538" max="11549" width="11.7109375" style="95" customWidth="1"/>
    <col min="11550" max="11550" width="11" style="95" customWidth="1"/>
    <col min="11551" max="11777" width="11.42578125" style="95"/>
    <col min="11778" max="11778" width="30.85546875" style="95" customWidth="1"/>
    <col min="11779" max="11779" width="12.28515625" style="95" customWidth="1"/>
    <col min="11780" max="11782" width="11.7109375" style="95" customWidth="1"/>
    <col min="11783" max="11783" width="12.7109375" style="95" customWidth="1"/>
    <col min="11784" max="11789" width="11.7109375" style="95" customWidth="1"/>
    <col min="11790" max="11790" width="14.28515625" style="95" customWidth="1"/>
    <col min="11791" max="11791" width="13" style="95" customWidth="1"/>
    <col min="11792" max="11792" width="11.42578125" style="95"/>
    <col min="11793" max="11793" width="17.42578125" style="95" customWidth="1"/>
    <col min="11794" max="11805" width="11.7109375" style="95" customWidth="1"/>
    <col min="11806" max="11806" width="11" style="95" customWidth="1"/>
    <col min="11807" max="12033" width="11.42578125" style="95"/>
    <col min="12034" max="12034" width="30.85546875" style="95" customWidth="1"/>
    <col min="12035" max="12035" width="12.28515625" style="95" customWidth="1"/>
    <col min="12036" max="12038" width="11.7109375" style="95" customWidth="1"/>
    <col min="12039" max="12039" width="12.7109375" style="95" customWidth="1"/>
    <col min="12040" max="12045" width="11.7109375" style="95" customWidth="1"/>
    <col min="12046" max="12046" width="14.28515625" style="95" customWidth="1"/>
    <col min="12047" max="12047" width="13" style="95" customWidth="1"/>
    <col min="12048" max="12048" width="11.42578125" style="95"/>
    <col min="12049" max="12049" width="17.42578125" style="95" customWidth="1"/>
    <col min="12050" max="12061" width="11.7109375" style="95" customWidth="1"/>
    <col min="12062" max="12062" width="11" style="95" customWidth="1"/>
    <col min="12063" max="12289" width="11.42578125" style="95"/>
    <col min="12290" max="12290" width="30.85546875" style="95" customWidth="1"/>
    <col min="12291" max="12291" width="12.28515625" style="95" customWidth="1"/>
    <col min="12292" max="12294" width="11.7109375" style="95" customWidth="1"/>
    <col min="12295" max="12295" width="12.7109375" style="95" customWidth="1"/>
    <col min="12296" max="12301" width="11.7109375" style="95" customWidth="1"/>
    <col min="12302" max="12302" width="14.28515625" style="95" customWidth="1"/>
    <col min="12303" max="12303" width="13" style="95" customWidth="1"/>
    <col min="12304" max="12304" width="11.42578125" style="95"/>
    <col min="12305" max="12305" width="17.42578125" style="95" customWidth="1"/>
    <col min="12306" max="12317" width="11.7109375" style="95" customWidth="1"/>
    <col min="12318" max="12318" width="11" style="95" customWidth="1"/>
    <col min="12319" max="12545" width="11.42578125" style="95"/>
    <col min="12546" max="12546" width="30.85546875" style="95" customWidth="1"/>
    <col min="12547" max="12547" width="12.28515625" style="95" customWidth="1"/>
    <col min="12548" max="12550" width="11.7109375" style="95" customWidth="1"/>
    <col min="12551" max="12551" width="12.7109375" style="95" customWidth="1"/>
    <col min="12552" max="12557" width="11.7109375" style="95" customWidth="1"/>
    <col min="12558" max="12558" width="14.28515625" style="95" customWidth="1"/>
    <col min="12559" max="12559" width="13" style="95" customWidth="1"/>
    <col min="12560" max="12560" width="11.42578125" style="95"/>
    <col min="12561" max="12561" width="17.42578125" style="95" customWidth="1"/>
    <col min="12562" max="12573" width="11.7109375" style="95" customWidth="1"/>
    <col min="12574" max="12574" width="11" style="95" customWidth="1"/>
    <col min="12575" max="12801" width="11.42578125" style="95"/>
    <col min="12802" max="12802" width="30.85546875" style="95" customWidth="1"/>
    <col min="12803" max="12803" width="12.28515625" style="95" customWidth="1"/>
    <col min="12804" max="12806" width="11.7109375" style="95" customWidth="1"/>
    <col min="12807" max="12807" width="12.7109375" style="95" customWidth="1"/>
    <col min="12808" max="12813" width="11.7109375" style="95" customWidth="1"/>
    <col min="12814" max="12814" width="14.28515625" style="95" customWidth="1"/>
    <col min="12815" max="12815" width="13" style="95" customWidth="1"/>
    <col min="12816" max="12816" width="11.42578125" style="95"/>
    <col min="12817" max="12817" width="17.42578125" style="95" customWidth="1"/>
    <col min="12818" max="12829" width="11.7109375" style="95" customWidth="1"/>
    <col min="12830" max="12830" width="11" style="95" customWidth="1"/>
    <col min="12831" max="13057" width="11.42578125" style="95"/>
    <col min="13058" max="13058" width="30.85546875" style="95" customWidth="1"/>
    <col min="13059" max="13059" width="12.28515625" style="95" customWidth="1"/>
    <col min="13060" max="13062" width="11.7109375" style="95" customWidth="1"/>
    <col min="13063" max="13063" width="12.7109375" style="95" customWidth="1"/>
    <col min="13064" max="13069" width="11.7109375" style="95" customWidth="1"/>
    <col min="13070" max="13070" width="14.28515625" style="95" customWidth="1"/>
    <col min="13071" max="13071" width="13" style="95" customWidth="1"/>
    <col min="13072" max="13072" width="11.42578125" style="95"/>
    <col min="13073" max="13073" width="17.42578125" style="95" customWidth="1"/>
    <col min="13074" max="13085" width="11.7109375" style="95" customWidth="1"/>
    <col min="13086" max="13086" width="11" style="95" customWidth="1"/>
    <col min="13087" max="13313" width="11.42578125" style="95"/>
    <col min="13314" max="13314" width="30.85546875" style="95" customWidth="1"/>
    <col min="13315" max="13315" width="12.28515625" style="95" customWidth="1"/>
    <col min="13316" max="13318" width="11.7109375" style="95" customWidth="1"/>
    <col min="13319" max="13319" width="12.7109375" style="95" customWidth="1"/>
    <col min="13320" max="13325" width="11.7109375" style="95" customWidth="1"/>
    <col min="13326" max="13326" width="14.28515625" style="95" customWidth="1"/>
    <col min="13327" max="13327" width="13" style="95" customWidth="1"/>
    <col min="13328" max="13328" width="11.42578125" style="95"/>
    <col min="13329" max="13329" width="17.42578125" style="95" customWidth="1"/>
    <col min="13330" max="13341" width="11.7109375" style="95" customWidth="1"/>
    <col min="13342" max="13342" width="11" style="95" customWidth="1"/>
    <col min="13343" max="13569" width="11.42578125" style="95"/>
    <col min="13570" max="13570" width="30.85546875" style="95" customWidth="1"/>
    <col min="13571" max="13571" width="12.28515625" style="95" customWidth="1"/>
    <col min="13572" max="13574" width="11.7109375" style="95" customWidth="1"/>
    <col min="13575" max="13575" width="12.7109375" style="95" customWidth="1"/>
    <col min="13576" max="13581" width="11.7109375" style="95" customWidth="1"/>
    <col min="13582" max="13582" width="14.28515625" style="95" customWidth="1"/>
    <col min="13583" max="13583" width="13" style="95" customWidth="1"/>
    <col min="13584" max="13584" width="11.42578125" style="95"/>
    <col min="13585" max="13585" width="17.42578125" style="95" customWidth="1"/>
    <col min="13586" max="13597" width="11.7109375" style="95" customWidth="1"/>
    <col min="13598" max="13598" width="11" style="95" customWidth="1"/>
    <col min="13599" max="13825" width="11.42578125" style="95"/>
    <col min="13826" max="13826" width="30.85546875" style="95" customWidth="1"/>
    <col min="13827" max="13827" width="12.28515625" style="95" customWidth="1"/>
    <col min="13828" max="13830" width="11.7109375" style="95" customWidth="1"/>
    <col min="13831" max="13831" width="12.7109375" style="95" customWidth="1"/>
    <col min="13832" max="13837" width="11.7109375" style="95" customWidth="1"/>
    <col min="13838" max="13838" width="14.28515625" style="95" customWidth="1"/>
    <col min="13839" max="13839" width="13" style="95" customWidth="1"/>
    <col min="13840" max="13840" width="11.42578125" style="95"/>
    <col min="13841" max="13841" width="17.42578125" style="95" customWidth="1"/>
    <col min="13842" max="13853" width="11.7109375" style="95" customWidth="1"/>
    <col min="13854" max="13854" width="11" style="95" customWidth="1"/>
    <col min="13855" max="14081" width="11.42578125" style="95"/>
    <col min="14082" max="14082" width="30.85546875" style="95" customWidth="1"/>
    <col min="14083" max="14083" width="12.28515625" style="95" customWidth="1"/>
    <col min="14084" max="14086" width="11.7109375" style="95" customWidth="1"/>
    <col min="14087" max="14087" width="12.7109375" style="95" customWidth="1"/>
    <col min="14088" max="14093" width="11.7109375" style="95" customWidth="1"/>
    <col min="14094" max="14094" width="14.28515625" style="95" customWidth="1"/>
    <col min="14095" max="14095" width="13" style="95" customWidth="1"/>
    <col min="14096" max="14096" width="11.42578125" style="95"/>
    <col min="14097" max="14097" width="17.42578125" style="95" customWidth="1"/>
    <col min="14098" max="14109" width="11.7109375" style="95" customWidth="1"/>
    <col min="14110" max="14110" width="11" style="95" customWidth="1"/>
    <col min="14111" max="14337" width="11.42578125" style="95"/>
    <col min="14338" max="14338" width="30.85546875" style="95" customWidth="1"/>
    <col min="14339" max="14339" width="12.28515625" style="95" customWidth="1"/>
    <col min="14340" max="14342" width="11.7109375" style="95" customWidth="1"/>
    <col min="14343" max="14343" width="12.7109375" style="95" customWidth="1"/>
    <col min="14344" max="14349" width="11.7109375" style="95" customWidth="1"/>
    <col min="14350" max="14350" width="14.28515625" style="95" customWidth="1"/>
    <col min="14351" max="14351" width="13" style="95" customWidth="1"/>
    <col min="14352" max="14352" width="11.42578125" style="95"/>
    <col min="14353" max="14353" width="17.42578125" style="95" customWidth="1"/>
    <col min="14354" max="14365" width="11.7109375" style="95" customWidth="1"/>
    <col min="14366" max="14366" width="11" style="95" customWidth="1"/>
    <col min="14367" max="14593" width="11.42578125" style="95"/>
    <col min="14594" max="14594" width="30.85546875" style="95" customWidth="1"/>
    <col min="14595" max="14595" width="12.28515625" style="95" customWidth="1"/>
    <col min="14596" max="14598" width="11.7109375" style="95" customWidth="1"/>
    <col min="14599" max="14599" width="12.7109375" style="95" customWidth="1"/>
    <col min="14600" max="14605" width="11.7109375" style="95" customWidth="1"/>
    <col min="14606" max="14606" width="14.28515625" style="95" customWidth="1"/>
    <col min="14607" max="14607" width="13" style="95" customWidth="1"/>
    <col min="14608" max="14608" width="11.42578125" style="95"/>
    <col min="14609" max="14609" width="17.42578125" style="95" customWidth="1"/>
    <col min="14610" max="14621" width="11.7109375" style="95" customWidth="1"/>
    <col min="14622" max="14622" width="11" style="95" customWidth="1"/>
    <col min="14623" max="14849" width="11.42578125" style="95"/>
    <col min="14850" max="14850" width="30.85546875" style="95" customWidth="1"/>
    <col min="14851" max="14851" width="12.28515625" style="95" customWidth="1"/>
    <col min="14852" max="14854" width="11.7109375" style="95" customWidth="1"/>
    <col min="14855" max="14855" width="12.7109375" style="95" customWidth="1"/>
    <col min="14856" max="14861" width="11.7109375" style="95" customWidth="1"/>
    <col min="14862" max="14862" width="14.28515625" style="95" customWidth="1"/>
    <col min="14863" max="14863" width="13" style="95" customWidth="1"/>
    <col min="14864" max="14864" width="11.42578125" style="95"/>
    <col min="14865" max="14865" width="17.42578125" style="95" customWidth="1"/>
    <col min="14866" max="14877" width="11.7109375" style="95" customWidth="1"/>
    <col min="14878" max="14878" width="11" style="95" customWidth="1"/>
    <col min="14879" max="15105" width="11.42578125" style="95"/>
    <col min="15106" max="15106" width="30.85546875" style="95" customWidth="1"/>
    <col min="15107" max="15107" width="12.28515625" style="95" customWidth="1"/>
    <col min="15108" max="15110" width="11.7109375" style="95" customWidth="1"/>
    <col min="15111" max="15111" width="12.7109375" style="95" customWidth="1"/>
    <col min="15112" max="15117" width="11.7109375" style="95" customWidth="1"/>
    <col min="15118" max="15118" width="14.28515625" style="95" customWidth="1"/>
    <col min="15119" max="15119" width="13" style="95" customWidth="1"/>
    <col min="15120" max="15120" width="11.42578125" style="95"/>
    <col min="15121" max="15121" width="17.42578125" style="95" customWidth="1"/>
    <col min="15122" max="15133" width="11.7109375" style="95" customWidth="1"/>
    <col min="15134" max="15134" width="11" style="95" customWidth="1"/>
    <col min="15135" max="15361" width="11.42578125" style="95"/>
    <col min="15362" max="15362" width="30.85546875" style="95" customWidth="1"/>
    <col min="15363" max="15363" width="12.28515625" style="95" customWidth="1"/>
    <col min="15364" max="15366" width="11.7109375" style="95" customWidth="1"/>
    <col min="15367" max="15367" width="12.7109375" style="95" customWidth="1"/>
    <col min="15368" max="15373" width="11.7109375" style="95" customWidth="1"/>
    <col min="15374" max="15374" width="14.28515625" style="95" customWidth="1"/>
    <col min="15375" max="15375" width="13" style="95" customWidth="1"/>
    <col min="15376" max="15376" width="11.42578125" style="95"/>
    <col min="15377" max="15377" width="17.42578125" style="95" customWidth="1"/>
    <col min="15378" max="15389" width="11.7109375" style="95" customWidth="1"/>
    <col min="15390" max="15390" width="11" style="95" customWidth="1"/>
    <col min="15391" max="15617" width="11.42578125" style="95"/>
    <col min="15618" max="15618" width="30.85546875" style="95" customWidth="1"/>
    <col min="15619" max="15619" width="12.28515625" style="95" customWidth="1"/>
    <col min="15620" max="15622" width="11.7109375" style="95" customWidth="1"/>
    <col min="15623" max="15623" width="12.7109375" style="95" customWidth="1"/>
    <col min="15624" max="15629" width="11.7109375" style="95" customWidth="1"/>
    <col min="15630" max="15630" width="14.28515625" style="95" customWidth="1"/>
    <col min="15631" max="15631" width="13" style="95" customWidth="1"/>
    <col min="15632" max="15632" width="11.42578125" style="95"/>
    <col min="15633" max="15633" width="17.42578125" style="95" customWidth="1"/>
    <col min="15634" max="15645" width="11.7109375" style="95" customWidth="1"/>
    <col min="15646" max="15646" width="11" style="95" customWidth="1"/>
    <col min="15647" max="15873" width="11.42578125" style="95"/>
    <col min="15874" max="15874" width="30.85546875" style="95" customWidth="1"/>
    <col min="15875" max="15875" width="12.28515625" style="95" customWidth="1"/>
    <col min="15876" max="15878" width="11.7109375" style="95" customWidth="1"/>
    <col min="15879" max="15879" width="12.7109375" style="95" customWidth="1"/>
    <col min="15880" max="15885" width="11.7109375" style="95" customWidth="1"/>
    <col min="15886" max="15886" width="14.28515625" style="95" customWidth="1"/>
    <col min="15887" max="15887" width="13" style="95" customWidth="1"/>
    <col min="15888" max="15888" width="11.42578125" style="95"/>
    <col min="15889" max="15889" width="17.42578125" style="95" customWidth="1"/>
    <col min="15890" max="15901" width="11.7109375" style="95" customWidth="1"/>
    <col min="15902" max="15902" width="11" style="95" customWidth="1"/>
    <col min="15903" max="16129" width="11.42578125" style="95"/>
    <col min="16130" max="16130" width="30.85546875" style="95" customWidth="1"/>
    <col min="16131" max="16131" width="12.28515625" style="95" customWidth="1"/>
    <col min="16132" max="16134" width="11.7109375" style="95" customWidth="1"/>
    <col min="16135" max="16135" width="12.7109375" style="95" customWidth="1"/>
    <col min="16136" max="16141" width="11.7109375" style="95" customWidth="1"/>
    <col min="16142" max="16142" width="14.28515625" style="95" customWidth="1"/>
    <col min="16143" max="16143" width="13" style="95" customWidth="1"/>
    <col min="16144" max="16144" width="11.42578125" style="95"/>
    <col min="16145" max="16145" width="17.42578125" style="95" customWidth="1"/>
    <col min="16146" max="16157" width="11.7109375" style="95" customWidth="1"/>
    <col min="16158" max="16158" width="11" style="95" customWidth="1"/>
    <col min="16159" max="16384" width="11.42578125" style="95"/>
  </cols>
  <sheetData>
    <row r="1" spans="2:30" x14ac:dyDescent="0.25">
      <c r="B1" s="145" t="s">
        <v>99</v>
      </c>
      <c r="Q1" s="145" t="str">
        <f>+B1</f>
        <v>AUTORIDAD  DE FISCALIZACION DE ELECTRICIDAD Y TECNOLOGÍA NUCLEAR (AETN)</v>
      </c>
    </row>
    <row r="2" spans="2:30" x14ac:dyDescent="0.25">
      <c r="B2" s="145" t="s">
        <v>147</v>
      </c>
      <c r="Q2" s="145" t="str">
        <f>+B2</f>
        <v>ENDE DELBENI S.A.M. - (Sistema Reyes)</v>
      </c>
    </row>
    <row r="3" spans="2:30" x14ac:dyDescent="0.25">
      <c r="B3" s="322" t="str">
        <f>+'SEPSA - Villazon'!B3</f>
        <v>CONSOLIDADO - con IVA</v>
      </c>
      <c r="Q3" s="322" t="str">
        <f>+'SEPSA - Villazon'!R3</f>
        <v>CONSOLIDADO - sin IVA</v>
      </c>
      <c r="R3" s="322"/>
      <c r="S3" s="322"/>
      <c r="T3" s="322"/>
    </row>
    <row r="4" spans="2:30" x14ac:dyDescent="0.25">
      <c r="B4" s="322" t="str">
        <f>+'SEPSA - Villazon'!B4</f>
        <v>ESTADÍSTICAS GESTIÓN 2025</v>
      </c>
      <c r="Q4" s="322" t="str">
        <f>+B4</f>
        <v>ESTADÍSTICAS GESTIÓN 2025</v>
      </c>
    </row>
    <row r="6" spans="2:30" x14ac:dyDescent="0.25">
      <c r="B6" s="145" t="s">
        <v>157</v>
      </c>
      <c r="Q6" s="145" t="str">
        <f>+B6</f>
        <v>NÚMERO DE CONSUMIDORES</v>
      </c>
    </row>
    <row r="7" spans="2:30" x14ac:dyDescent="0.25">
      <c r="B7" s="145"/>
      <c r="C7" s="145"/>
      <c r="Q7" s="145"/>
      <c r="R7" s="145"/>
    </row>
    <row r="8" spans="2:30" s="324" customFormat="1" x14ac:dyDescent="0.25">
      <c r="B8" s="147"/>
      <c r="C8" s="97" t="s">
        <v>2</v>
      </c>
      <c r="D8" s="97" t="s">
        <v>3</v>
      </c>
      <c r="E8" s="97" t="s">
        <v>4</v>
      </c>
      <c r="F8" s="97" t="s">
        <v>5</v>
      </c>
      <c r="G8" s="97" t="s">
        <v>6</v>
      </c>
      <c r="H8" s="97" t="s">
        <v>7</v>
      </c>
      <c r="I8" s="97" t="s">
        <v>8</v>
      </c>
      <c r="J8" s="97" t="s">
        <v>9</v>
      </c>
      <c r="K8" s="97" t="s">
        <v>10</v>
      </c>
      <c r="L8" s="97" t="s">
        <v>11</v>
      </c>
      <c r="M8" s="97" t="s">
        <v>12</v>
      </c>
      <c r="N8" s="97" t="s">
        <v>13</v>
      </c>
      <c r="O8" s="173" t="s">
        <v>14</v>
      </c>
      <c r="Q8" s="173"/>
      <c r="R8" s="97" t="s">
        <v>2</v>
      </c>
      <c r="S8" s="97" t="s">
        <v>3</v>
      </c>
      <c r="T8" s="97" t="s">
        <v>4</v>
      </c>
      <c r="U8" s="97" t="s">
        <v>5</v>
      </c>
      <c r="V8" s="97" t="s">
        <v>6</v>
      </c>
      <c r="W8" s="97" t="s">
        <v>7</v>
      </c>
      <c r="X8" s="97" t="s">
        <v>8</v>
      </c>
      <c r="Y8" s="97" t="s">
        <v>9</v>
      </c>
      <c r="Z8" s="97" t="s">
        <v>10</v>
      </c>
      <c r="AA8" s="97" t="s">
        <v>11</v>
      </c>
      <c r="AB8" s="97" t="s">
        <v>12</v>
      </c>
      <c r="AC8" s="97" t="s">
        <v>13</v>
      </c>
      <c r="AD8" s="173" t="s">
        <v>14</v>
      </c>
    </row>
    <row r="9" spans="2:30" x14ac:dyDescent="0.25">
      <c r="B9" s="148" t="s">
        <v>102</v>
      </c>
      <c r="C9" s="144">
        <f>+'[102]CONSOLIDADO (2)'!B9</f>
        <v>2120</v>
      </c>
      <c r="D9" s="144">
        <f>+'[102]CONSOLIDADO (2)'!C9</f>
        <v>2125</v>
      </c>
      <c r="E9" s="144">
        <f>+'[102]CONSOLIDADO (2)'!D9</f>
        <v>2115</v>
      </c>
      <c r="F9" s="144">
        <f>+'[102]CONSOLIDADO (2)'!E9</f>
        <v>2117</v>
      </c>
      <c r="G9" s="144">
        <f>+'[102]CONSOLIDADO (2)'!F9</f>
        <v>0</v>
      </c>
      <c r="H9" s="144">
        <f>+'[102]CONSOLIDADO (2)'!G9</f>
        <v>0</v>
      </c>
      <c r="I9" s="144">
        <f>+'[102]CONSOLIDADO (2)'!H9</f>
        <v>0</v>
      </c>
      <c r="J9" s="144">
        <f>+'[102]CONSOLIDADO (2)'!I9</f>
        <v>0</v>
      </c>
      <c r="K9" s="144">
        <f>+'[102]CONSOLIDADO (2)'!J9</f>
        <v>0</v>
      </c>
      <c r="L9" s="144">
        <f>+'[102]CONSOLIDADO (2)'!K9</f>
        <v>0</v>
      </c>
      <c r="M9" s="144">
        <f>+'[102]CONSOLIDADO (2)'!L9</f>
        <v>0</v>
      </c>
      <c r="N9" s="144">
        <f>+'[102]CONSOLIDADO (2)'!M9</f>
        <v>0</v>
      </c>
      <c r="O9" s="96">
        <f>N9</f>
        <v>0</v>
      </c>
      <c r="Q9" s="96" t="str">
        <f>+B9</f>
        <v>Domiciliario</v>
      </c>
      <c r="R9" s="144">
        <f>+C9</f>
        <v>2120</v>
      </c>
      <c r="S9" s="144">
        <f t="shared" ref="S9:AC14" si="0">+D9</f>
        <v>2125</v>
      </c>
      <c r="T9" s="144">
        <f t="shared" si="0"/>
        <v>2115</v>
      </c>
      <c r="U9" s="144">
        <f t="shared" si="0"/>
        <v>2117</v>
      </c>
      <c r="V9" s="144">
        <f t="shared" si="0"/>
        <v>0</v>
      </c>
      <c r="W9" s="144">
        <f t="shared" si="0"/>
        <v>0</v>
      </c>
      <c r="X9" s="144">
        <f t="shared" si="0"/>
        <v>0</v>
      </c>
      <c r="Y9" s="144">
        <f t="shared" si="0"/>
        <v>0</v>
      </c>
      <c r="Z9" s="144">
        <f t="shared" si="0"/>
        <v>0</v>
      </c>
      <c r="AA9" s="144">
        <f t="shared" si="0"/>
        <v>0</v>
      </c>
      <c r="AB9" s="144">
        <f t="shared" si="0"/>
        <v>0</v>
      </c>
      <c r="AC9" s="144">
        <f t="shared" si="0"/>
        <v>0</v>
      </c>
      <c r="AD9" s="96">
        <f>AC9</f>
        <v>0</v>
      </c>
    </row>
    <row r="10" spans="2:30" x14ac:dyDescent="0.25">
      <c r="B10" s="148" t="s">
        <v>18</v>
      </c>
      <c r="C10" s="144">
        <f>+'[102]CONSOLIDADO (2)'!B10</f>
        <v>198</v>
      </c>
      <c r="D10" s="144">
        <f>+'[102]CONSOLIDADO (2)'!C10</f>
        <v>198</v>
      </c>
      <c r="E10" s="144">
        <f>+'[102]CONSOLIDADO (2)'!D10</f>
        <v>198</v>
      </c>
      <c r="F10" s="144">
        <f>+'[102]CONSOLIDADO (2)'!E10</f>
        <v>197</v>
      </c>
      <c r="G10" s="144">
        <f>+'[102]CONSOLIDADO (2)'!F10</f>
        <v>0</v>
      </c>
      <c r="H10" s="144">
        <f>+'[102]CONSOLIDADO (2)'!G10</f>
        <v>0</v>
      </c>
      <c r="I10" s="144">
        <f>+'[102]CONSOLIDADO (2)'!H10</f>
        <v>0</v>
      </c>
      <c r="J10" s="144">
        <f>+'[102]CONSOLIDADO (2)'!I10</f>
        <v>0</v>
      </c>
      <c r="K10" s="144">
        <f>+'[102]CONSOLIDADO (2)'!J10</f>
        <v>0</v>
      </c>
      <c r="L10" s="144">
        <f>+'[102]CONSOLIDADO (2)'!K10</f>
        <v>0</v>
      </c>
      <c r="M10" s="144">
        <f>+'[102]CONSOLIDADO (2)'!L10</f>
        <v>0</v>
      </c>
      <c r="N10" s="144">
        <f>+'[102]CONSOLIDADO (2)'!M10</f>
        <v>0</v>
      </c>
      <c r="O10" s="96">
        <f t="shared" ref="O10:O14" si="1">N10</f>
        <v>0</v>
      </c>
      <c r="Q10" s="96" t="str">
        <f t="shared" ref="Q10:R14" si="2">+B10</f>
        <v>General</v>
      </c>
      <c r="R10" s="144">
        <f t="shared" si="2"/>
        <v>198</v>
      </c>
      <c r="S10" s="144">
        <f t="shared" si="0"/>
        <v>198</v>
      </c>
      <c r="T10" s="144">
        <f t="shared" si="0"/>
        <v>198</v>
      </c>
      <c r="U10" s="144">
        <f t="shared" si="0"/>
        <v>197</v>
      </c>
      <c r="V10" s="144">
        <f t="shared" si="0"/>
        <v>0</v>
      </c>
      <c r="W10" s="144">
        <f t="shared" si="0"/>
        <v>0</v>
      </c>
      <c r="X10" s="144">
        <f t="shared" si="0"/>
        <v>0</v>
      </c>
      <c r="Y10" s="144">
        <f t="shared" si="0"/>
        <v>0</v>
      </c>
      <c r="Z10" s="144">
        <f t="shared" si="0"/>
        <v>0</v>
      </c>
      <c r="AA10" s="144">
        <f t="shared" si="0"/>
        <v>0</v>
      </c>
      <c r="AB10" s="144">
        <f t="shared" si="0"/>
        <v>0</v>
      </c>
      <c r="AC10" s="144">
        <f t="shared" si="0"/>
        <v>0</v>
      </c>
      <c r="AD10" s="96">
        <f>AC10</f>
        <v>0</v>
      </c>
    </row>
    <row r="11" spans="2:30" x14ac:dyDescent="0.25">
      <c r="B11" s="148" t="s">
        <v>19</v>
      </c>
      <c r="C11" s="144">
        <f>+'[102]CONSOLIDADO (2)'!B11</f>
        <v>10</v>
      </c>
      <c r="D11" s="144">
        <f>+'[102]CONSOLIDADO (2)'!C11</f>
        <v>10</v>
      </c>
      <c r="E11" s="144">
        <f>+'[102]CONSOLIDADO (2)'!D11</f>
        <v>11</v>
      </c>
      <c r="F11" s="144">
        <f>+'[102]CONSOLIDADO (2)'!E11</f>
        <v>11</v>
      </c>
      <c r="G11" s="144">
        <f>+'[102]CONSOLIDADO (2)'!F11</f>
        <v>0</v>
      </c>
      <c r="H11" s="144">
        <f>+'[102]CONSOLIDADO (2)'!G11</f>
        <v>0</v>
      </c>
      <c r="I11" s="144">
        <f>+'[102]CONSOLIDADO (2)'!H11</f>
        <v>0</v>
      </c>
      <c r="J11" s="144">
        <f>+'[102]CONSOLIDADO (2)'!I11</f>
        <v>0</v>
      </c>
      <c r="K11" s="144">
        <f>+'[102]CONSOLIDADO (2)'!J11</f>
        <v>0</v>
      </c>
      <c r="L11" s="144">
        <f>+'[102]CONSOLIDADO (2)'!K11</f>
        <v>0</v>
      </c>
      <c r="M11" s="144">
        <f>+'[102]CONSOLIDADO (2)'!L11</f>
        <v>0</v>
      </c>
      <c r="N11" s="144">
        <f>+'[102]CONSOLIDADO (2)'!M11</f>
        <v>0</v>
      </c>
      <c r="O11" s="96">
        <f t="shared" si="1"/>
        <v>0</v>
      </c>
      <c r="Q11" s="96" t="str">
        <f t="shared" si="2"/>
        <v>Industrial</v>
      </c>
      <c r="R11" s="144">
        <f t="shared" si="2"/>
        <v>10</v>
      </c>
      <c r="S11" s="144">
        <f t="shared" si="0"/>
        <v>10</v>
      </c>
      <c r="T11" s="144">
        <f t="shared" si="0"/>
        <v>11</v>
      </c>
      <c r="U11" s="144">
        <f t="shared" si="0"/>
        <v>11</v>
      </c>
      <c r="V11" s="144">
        <f t="shared" si="0"/>
        <v>0</v>
      </c>
      <c r="W11" s="144">
        <f t="shared" si="0"/>
        <v>0</v>
      </c>
      <c r="X11" s="144">
        <f t="shared" si="0"/>
        <v>0</v>
      </c>
      <c r="Y11" s="144">
        <f t="shared" si="0"/>
        <v>0</v>
      </c>
      <c r="Z11" s="144">
        <f t="shared" si="0"/>
        <v>0</v>
      </c>
      <c r="AA11" s="144">
        <f t="shared" si="0"/>
        <v>0</v>
      </c>
      <c r="AB11" s="144">
        <f t="shared" si="0"/>
        <v>0</v>
      </c>
      <c r="AC11" s="144">
        <f t="shared" si="0"/>
        <v>0</v>
      </c>
      <c r="AD11" s="96">
        <f t="shared" ref="AD11:AD14" si="3">AC11</f>
        <v>0</v>
      </c>
    </row>
    <row r="12" spans="2:30" x14ac:dyDescent="0.25">
      <c r="B12" s="148" t="s">
        <v>91</v>
      </c>
      <c r="C12" s="144">
        <f>+'[102]CONSOLIDADO (2)'!B12</f>
        <v>0</v>
      </c>
      <c r="D12" s="144">
        <f>+'[102]CONSOLIDADO (2)'!C12</f>
        <v>0</v>
      </c>
      <c r="E12" s="144">
        <f>+'[102]CONSOLIDADO (2)'!D12</f>
        <v>0</v>
      </c>
      <c r="F12" s="144">
        <f>+'[102]CONSOLIDADO (2)'!E12</f>
        <v>0</v>
      </c>
      <c r="G12" s="144">
        <f>+'[102]CONSOLIDADO (2)'!F12</f>
        <v>0</v>
      </c>
      <c r="H12" s="144">
        <f>+'[102]CONSOLIDADO (2)'!G12</f>
        <v>0</v>
      </c>
      <c r="I12" s="144">
        <f>+'[102]CONSOLIDADO (2)'!H12</f>
        <v>0</v>
      </c>
      <c r="J12" s="144">
        <f>+'[102]CONSOLIDADO (2)'!I12</f>
        <v>0</v>
      </c>
      <c r="K12" s="144">
        <f>+'[102]CONSOLIDADO (2)'!J12</f>
        <v>0</v>
      </c>
      <c r="L12" s="144">
        <f>+'[102]CONSOLIDADO (2)'!K12</f>
        <v>0</v>
      </c>
      <c r="M12" s="144">
        <f>+'[102]CONSOLIDADO (2)'!L12</f>
        <v>0</v>
      </c>
      <c r="N12" s="144">
        <f>+'[102]CONSOLIDADO (2)'!M12</f>
        <v>0</v>
      </c>
      <c r="O12" s="96">
        <f t="shared" si="1"/>
        <v>0</v>
      </c>
      <c r="Q12" s="96" t="str">
        <f t="shared" si="2"/>
        <v>Minería</v>
      </c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96"/>
    </row>
    <row r="13" spans="2:30" x14ac:dyDescent="0.25">
      <c r="B13" s="148" t="s">
        <v>21</v>
      </c>
      <c r="C13" s="144">
        <f>+'[102]CONSOLIDADO (2)'!B13</f>
        <v>3</v>
      </c>
      <c r="D13" s="144">
        <f>+'[102]CONSOLIDADO (2)'!C13</f>
        <v>3</v>
      </c>
      <c r="E13" s="144">
        <f>+'[102]CONSOLIDADO (2)'!D13</f>
        <v>3</v>
      </c>
      <c r="F13" s="144">
        <f>+'[102]CONSOLIDADO (2)'!E13</f>
        <v>3</v>
      </c>
      <c r="G13" s="144">
        <f>+'[102]CONSOLIDADO (2)'!F13</f>
        <v>0</v>
      </c>
      <c r="H13" s="144">
        <f>+'[102]CONSOLIDADO (2)'!G13</f>
        <v>0</v>
      </c>
      <c r="I13" s="144">
        <f>+'[102]CONSOLIDADO (2)'!H13</f>
        <v>0</v>
      </c>
      <c r="J13" s="144">
        <f>+'[102]CONSOLIDADO (2)'!I13</f>
        <v>0</v>
      </c>
      <c r="K13" s="144">
        <f>+'[102]CONSOLIDADO (2)'!J13</f>
        <v>0</v>
      </c>
      <c r="L13" s="144">
        <f>+'[102]CONSOLIDADO (2)'!K13</f>
        <v>0</v>
      </c>
      <c r="M13" s="144">
        <f>+'[102]CONSOLIDADO (2)'!L13</f>
        <v>0</v>
      </c>
      <c r="N13" s="144">
        <f>+'[102]CONSOLIDADO (2)'!M13</f>
        <v>0</v>
      </c>
      <c r="O13" s="96">
        <f t="shared" si="1"/>
        <v>0</v>
      </c>
      <c r="Q13" s="96" t="str">
        <f t="shared" si="2"/>
        <v>Alumbrado Público</v>
      </c>
      <c r="R13" s="144">
        <f t="shared" si="2"/>
        <v>3</v>
      </c>
      <c r="S13" s="144">
        <f t="shared" si="0"/>
        <v>3</v>
      </c>
      <c r="T13" s="144">
        <f t="shared" si="0"/>
        <v>3</v>
      </c>
      <c r="U13" s="144">
        <f t="shared" si="0"/>
        <v>3</v>
      </c>
      <c r="V13" s="144">
        <f t="shared" si="0"/>
        <v>0</v>
      </c>
      <c r="W13" s="144">
        <f t="shared" si="0"/>
        <v>0</v>
      </c>
      <c r="X13" s="144">
        <f t="shared" si="0"/>
        <v>0</v>
      </c>
      <c r="Y13" s="144">
        <f t="shared" si="0"/>
        <v>0</v>
      </c>
      <c r="Z13" s="144">
        <f t="shared" si="0"/>
        <v>0</v>
      </c>
      <c r="AA13" s="144">
        <f t="shared" si="0"/>
        <v>0</v>
      </c>
      <c r="AB13" s="144">
        <f t="shared" si="0"/>
        <v>0</v>
      </c>
      <c r="AC13" s="144">
        <f t="shared" si="0"/>
        <v>0</v>
      </c>
      <c r="AD13" s="96">
        <f t="shared" si="3"/>
        <v>0</v>
      </c>
    </row>
    <row r="14" spans="2:30" x14ac:dyDescent="0.25">
      <c r="B14" s="148" t="s">
        <v>22</v>
      </c>
      <c r="C14" s="144">
        <f>+'[102]CONSOLIDADO (2)'!B14</f>
        <v>3</v>
      </c>
      <c r="D14" s="144">
        <f>+'[102]CONSOLIDADO (2)'!C14</f>
        <v>3</v>
      </c>
      <c r="E14" s="144">
        <f>+'[102]CONSOLIDADO (2)'!D14</f>
        <v>3</v>
      </c>
      <c r="F14" s="144">
        <f>+'[102]CONSOLIDADO (2)'!E14</f>
        <v>3</v>
      </c>
      <c r="G14" s="144">
        <f>+'[102]CONSOLIDADO (2)'!F14</f>
        <v>0</v>
      </c>
      <c r="H14" s="144">
        <f>+'[102]CONSOLIDADO (2)'!G14</f>
        <v>0</v>
      </c>
      <c r="I14" s="144">
        <f>+'[102]CONSOLIDADO (2)'!H14</f>
        <v>0</v>
      </c>
      <c r="J14" s="144">
        <f>+'[102]CONSOLIDADO (2)'!I14</f>
        <v>0</v>
      </c>
      <c r="K14" s="144">
        <f>+'[102]CONSOLIDADO (2)'!J14</f>
        <v>0</v>
      </c>
      <c r="L14" s="144">
        <f>+'[102]CONSOLIDADO (2)'!K14</f>
        <v>0</v>
      </c>
      <c r="M14" s="144">
        <f>+'[102]CONSOLIDADO (2)'!L14</f>
        <v>0</v>
      </c>
      <c r="N14" s="144">
        <f>+'[102]CONSOLIDADO (2)'!M14</f>
        <v>0</v>
      </c>
      <c r="O14" s="96">
        <f t="shared" si="1"/>
        <v>0</v>
      </c>
      <c r="Q14" s="96" t="str">
        <f t="shared" si="2"/>
        <v>Otros</v>
      </c>
      <c r="R14" s="144">
        <f t="shared" si="2"/>
        <v>3</v>
      </c>
      <c r="S14" s="144">
        <f t="shared" si="0"/>
        <v>3</v>
      </c>
      <c r="T14" s="144">
        <f t="shared" si="0"/>
        <v>3</v>
      </c>
      <c r="U14" s="144">
        <f t="shared" si="0"/>
        <v>3</v>
      </c>
      <c r="V14" s="144">
        <f t="shared" si="0"/>
        <v>0</v>
      </c>
      <c r="W14" s="144">
        <f t="shared" si="0"/>
        <v>0</v>
      </c>
      <c r="X14" s="144">
        <f t="shared" si="0"/>
        <v>0</v>
      </c>
      <c r="Y14" s="144">
        <f t="shared" si="0"/>
        <v>0</v>
      </c>
      <c r="Z14" s="144">
        <f t="shared" si="0"/>
        <v>0</v>
      </c>
      <c r="AA14" s="144">
        <f t="shared" si="0"/>
        <v>0</v>
      </c>
      <c r="AB14" s="144">
        <f t="shared" si="0"/>
        <v>0</v>
      </c>
      <c r="AC14" s="144">
        <f t="shared" si="0"/>
        <v>0</v>
      </c>
      <c r="AD14" s="96">
        <f t="shared" si="3"/>
        <v>0</v>
      </c>
    </row>
    <row r="15" spans="2:30" s="145" customFormat="1" x14ac:dyDescent="0.25">
      <c r="B15" s="167" t="s">
        <v>14</v>
      </c>
      <c r="C15" s="179">
        <f t="shared" ref="C15:O15" si="4">SUM(C9:C14)</f>
        <v>2334</v>
      </c>
      <c r="D15" s="179">
        <f t="shared" ref="D15:N15" si="5">SUM(D9:D14)</f>
        <v>2339</v>
      </c>
      <c r="E15" s="179">
        <f t="shared" si="5"/>
        <v>2330</v>
      </c>
      <c r="F15" s="179">
        <f t="shared" si="5"/>
        <v>2331</v>
      </c>
      <c r="G15" s="179">
        <f t="shared" si="5"/>
        <v>0</v>
      </c>
      <c r="H15" s="179">
        <f t="shared" si="5"/>
        <v>0</v>
      </c>
      <c r="I15" s="179">
        <f t="shared" si="5"/>
        <v>0</v>
      </c>
      <c r="J15" s="179">
        <f t="shared" si="5"/>
        <v>0</v>
      </c>
      <c r="K15" s="179">
        <f t="shared" si="5"/>
        <v>0</v>
      </c>
      <c r="L15" s="179">
        <f t="shared" si="5"/>
        <v>0</v>
      </c>
      <c r="M15" s="179">
        <f t="shared" si="5"/>
        <v>0</v>
      </c>
      <c r="N15" s="179">
        <f t="shared" si="5"/>
        <v>0</v>
      </c>
      <c r="O15" s="181">
        <f t="shared" si="4"/>
        <v>0</v>
      </c>
      <c r="Q15" s="181" t="s">
        <v>14</v>
      </c>
      <c r="R15" s="179">
        <f t="shared" ref="R15:AD15" si="6">SUM(R9:R14)</f>
        <v>2334</v>
      </c>
      <c r="S15" s="30">
        <f t="shared" si="6"/>
        <v>2339</v>
      </c>
      <c r="T15" s="30">
        <f t="shared" si="6"/>
        <v>2330</v>
      </c>
      <c r="U15" s="30">
        <f t="shared" si="6"/>
        <v>2331</v>
      </c>
      <c r="V15" s="30">
        <f t="shared" si="6"/>
        <v>0</v>
      </c>
      <c r="W15" s="30">
        <f t="shared" si="6"/>
        <v>0</v>
      </c>
      <c r="X15" s="30">
        <f t="shared" si="6"/>
        <v>0</v>
      </c>
      <c r="Y15" s="30">
        <f t="shared" si="6"/>
        <v>0</v>
      </c>
      <c r="Z15" s="30">
        <f t="shared" si="6"/>
        <v>0</v>
      </c>
      <c r="AA15" s="30">
        <f t="shared" si="6"/>
        <v>0</v>
      </c>
      <c r="AB15" s="30">
        <f t="shared" si="6"/>
        <v>0</v>
      </c>
      <c r="AC15" s="180">
        <f t="shared" si="6"/>
        <v>0</v>
      </c>
      <c r="AD15" s="31">
        <f t="shared" si="6"/>
        <v>0</v>
      </c>
    </row>
    <row r="17" spans="2:30" x14ac:dyDescent="0.25">
      <c r="B17" s="145" t="s">
        <v>57</v>
      </c>
      <c r="Q17" s="145" t="s">
        <v>57</v>
      </c>
    </row>
    <row r="18" spans="2:30" x14ac:dyDescent="0.25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Q18" s="145"/>
      <c r="R18" s="145"/>
    </row>
    <row r="19" spans="2:30" s="324" customFormat="1" x14ac:dyDescent="0.25">
      <c r="B19" s="147"/>
      <c r="C19" s="146" t="s">
        <v>2</v>
      </c>
      <c r="D19" s="146" t="s">
        <v>3</v>
      </c>
      <c r="E19" s="146" t="s">
        <v>4</v>
      </c>
      <c r="F19" s="146" t="s">
        <v>5</v>
      </c>
      <c r="G19" s="146" t="s">
        <v>6</v>
      </c>
      <c r="H19" s="146" t="s">
        <v>7</v>
      </c>
      <c r="I19" s="146" t="s">
        <v>8</v>
      </c>
      <c r="J19" s="146" t="s">
        <v>9</v>
      </c>
      <c r="K19" s="146" t="s">
        <v>10</v>
      </c>
      <c r="L19" s="146" t="s">
        <v>11</v>
      </c>
      <c r="M19" s="146" t="s">
        <v>12</v>
      </c>
      <c r="N19" s="146" t="s">
        <v>13</v>
      </c>
      <c r="O19" s="147" t="s">
        <v>14</v>
      </c>
      <c r="Q19" s="147"/>
      <c r="R19" s="146" t="s">
        <v>2</v>
      </c>
      <c r="S19" s="146" t="s">
        <v>3</v>
      </c>
      <c r="T19" s="146" t="s">
        <v>4</v>
      </c>
      <c r="U19" s="146" t="s">
        <v>5</v>
      </c>
      <c r="V19" s="146" t="s">
        <v>6</v>
      </c>
      <c r="W19" s="146" t="s">
        <v>7</v>
      </c>
      <c r="X19" s="146" t="s">
        <v>8</v>
      </c>
      <c r="Y19" s="146" t="s">
        <v>9</v>
      </c>
      <c r="Z19" s="146" t="s">
        <v>10</v>
      </c>
      <c r="AA19" s="146" t="s">
        <v>11</v>
      </c>
      <c r="AB19" s="146" t="s">
        <v>12</v>
      </c>
      <c r="AC19" s="146" t="s">
        <v>13</v>
      </c>
      <c r="AD19" s="147" t="s">
        <v>14</v>
      </c>
    </row>
    <row r="20" spans="2:30" x14ac:dyDescent="0.25">
      <c r="B20" s="148" t="s">
        <v>102</v>
      </c>
      <c r="C20" s="98">
        <f>+'[102]CONSOLIDADO (2)'!B20</f>
        <v>280.17099999999999</v>
      </c>
      <c r="D20" s="98">
        <f>+'[102]CONSOLIDADO (2)'!C20</f>
        <v>268.42599999999999</v>
      </c>
      <c r="E20" s="98">
        <f>+'[102]CONSOLIDADO (2)'!D20</f>
        <v>228.102</v>
      </c>
      <c r="F20" s="98">
        <f>+'[102]CONSOLIDADO (2)'!E20</f>
        <v>209.751</v>
      </c>
      <c r="G20" s="98">
        <f>+'[102]CONSOLIDADO (2)'!F20</f>
        <v>0</v>
      </c>
      <c r="H20" s="98">
        <f>+'[102]CONSOLIDADO (2)'!G20</f>
        <v>0</v>
      </c>
      <c r="I20" s="98">
        <f>+'[102]CONSOLIDADO (2)'!H20</f>
        <v>0</v>
      </c>
      <c r="J20" s="98">
        <f>+'[102]CONSOLIDADO (2)'!I20</f>
        <v>0</v>
      </c>
      <c r="K20" s="98">
        <f>+'[102]CONSOLIDADO (2)'!J20</f>
        <v>0</v>
      </c>
      <c r="L20" s="98">
        <f>+'[102]CONSOLIDADO (2)'!K20</f>
        <v>0</v>
      </c>
      <c r="M20" s="98">
        <f>+'[102]CONSOLIDADO (2)'!L20</f>
        <v>0</v>
      </c>
      <c r="N20" s="98">
        <f>+'[102]CONSOLIDADO (2)'!M20</f>
        <v>0</v>
      </c>
      <c r="O20" s="148">
        <f>SUM(C20:N20)</f>
        <v>986.44999999999993</v>
      </c>
      <c r="Q20" s="148" t="str">
        <f>+B20</f>
        <v>Domiciliario</v>
      </c>
      <c r="R20" s="98">
        <f>C20</f>
        <v>280.17099999999999</v>
      </c>
      <c r="S20" s="98">
        <f t="shared" ref="S20:AC25" si="7">D20</f>
        <v>268.42599999999999</v>
      </c>
      <c r="T20" s="98">
        <f t="shared" si="7"/>
        <v>228.102</v>
      </c>
      <c r="U20" s="98">
        <f t="shared" si="7"/>
        <v>209.751</v>
      </c>
      <c r="V20" s="98">
        <f t="shared" si="7"/>
        <v>0</v>
      </c>
      <c r="W20" s="98">
        <f t="shared" si="7"/>
        <v>0</v>
      </c>
      <c r="X20" s="98">
        <f t="shared" si="7"/>
        <v>0</v>
      </c>
      <c r="Y20" s="98">
        <f t="shared" si="7"/>
        <v>0</v>
      </c>
      <c r="Z20" s="98">
        <f t="shared" si="7"/>
        <v>0</v>
      </c>
      <c r="AA20" s="98">
        <f t="shared" si="7"/>
        <v>0</v>
      </c>
      <c r="AB20" s="98">
        <f t="shared" si="7"/>
        <v>0</v>
      </c>
      <c r="AC20" s="98">
        <f t="shared" si="7"/>
        <v>0</v>
      </c>
      <c r="AD20" s="148">
        <f>SUM(R20:AC20)</f>
        <v>986.44999999999993</v>
      </c>
    </row>
    <row r="21" spans="2:30" x14ac:dyDescent="0.25">
      <c r="B21" s="148" t="s">
        <v>18</v>
      </c>
      <c r="C21" s="98">
        <f>+'[102]CONSOLIDADO (2)'!B21</f>
        <v>85.82</v>
      </c>
      <c r="D21" s="98">
        <f>+'[102]CONSOLIDADO (2)'!C21</f>
        <v>78.512</v>
      </c>
      <c r="E21" s="98">
        <f>+'[102]CONSOLIDADO (2)'!D21</f>
        <v>76.388999999999996</v>
      </c>
      <c r="F21" s="98">
        <f>+'[102]CONSOLIDADO (2)'!E21</f>
        <v>70.034000000000006</v>
      </c>
      <c r="G21" s="98">
        <f>+'[102]CONSOLIDADO (2)'!F21</f>
        <v>0</v>
      </c>
      <c r="H21" s="98">
        <f>+'[102]CONSOLIDADO (2)'!G21</f>
        <v>0</v>
      </c>
      <c r="I21" s="98">
        <f>+'[102]CONSOLIDADO (2)'!H21</f>
        <v>0</v>
      </c>
      <c r="J21" s="98">
        <f>+'[102]CONSOLIDADO (2)'!I21</f>
        <v>0</v>
      </c>
      <c r="K21" s="98">
        <f>+'[102]CONSOLIDADO (2)'!J21</f>
        <v>0</v>
      </c>
      <c r="L21" s="98">
        <f>+'[102]CONSOLIDADO (2)'!K21</f>
        <v>0</v>
      </c>
      <c r="M21" s="98">
        <f>+'[102]CONSOLIDADO (2)'!L21</f>
        <v>0</v>
      </c>
      <c r="N21" s="98">
        <f>+'[102]CONSOLIDADO (2)'!M21</f>
        <v>0</v>
      </c>
      <c r="O21" s="148">
        <f>SUM(C21:N21)</f>
        <v>310.755</v>
      </c>
      <c r="Q21" s="148" t="str">
        <f t="shared" ref="Q21:Q25" si="8">+B21</f>
        <v>General</v>
      </c>
      <c r="R21" s="98">
        <f t="shared" ref="R21:R25" si="9">C21</f>
        <v>85.82</v>
      </c>
      <c r="S21" s="98">
        <f t="shared" si="7"/>
        <v>78.512</v>
      </c>
      <c r="T21" s="98">
        <f t="shared" si="7"/>
        <v>76.388999999999996</v>
      </c>
      <c r="U21" s="98">
        <f t="shared" si="7"/>
        <v>70.034000000000006</v>
      </c>
      <c r="V21" s="98">
        <f t="shared" si="7"/>
        <v>0</v>
      </c>
      <c r="W21" s="98">
        <f t="shared" si="7"/>
        <v>0</v>
      </c>
      <c r="X21" s="98">
        <f t="shared" si="7"/>
        <v>0</v>
      </c>
      <c r="Y21" s="98">
        <f t="shared" si="7"/>
        <v>0</v>
      </c>
      <c r="Z21" s="98">
        <f t="shared" si="7"/>
        <v>0</v>
      </c>
      <c r="AA21" s="98">
        <f t="shared" si="7"/>
        <v>0</v>
      </c>
      <c r="AB21" s="98">
        <f t="shared" si="7"/>
        <v>0</v>
      </c>
      <c r="AC21" s="98">
        <f t="shared" si="7"/>
        <v>0</v>
      </c>
      <c r="AD21" s="148">
        <f t="shared" ref="AD21:AD25" si="10">SUM(R21:AC21)</f>
        <v>310.755</v>
      </c>
    </row>
    <row r="22" spans="2:30" x14ac:dyDescent="0.25">
      <c r="B22" s="148" t="s">
        <v>19</v>
      </c>
      <c r="C22" s="98">
        <f>+'[102]CONSOLIDADO (2)'!B22</f>
        <v>2.2229999999999999</v>
      </c>
      <c r="D22" s="98">
        <f>+'[102]CONSOLIDADO (2)'!C22</f>
        <v>1.964</v>
      </c>
      <c r="E22" s="98">
        <f>+'[102]CONSOLIDADO (2)'!D22</f>
        <v>1.833</v>
      </c>
      <c r="F22" s="98">
        <f>+'[102]CONSOLIDADO (2)'!E22</f>
        <v>1.631</v>
      </c>
      <c r="G22" s="98">
        <f>+'[102]CONSOLIDADO (2)'!F22</f>
        <v>0</v>
      </c>
      <c r="H22" s="98">
        <f>+'[102]CONSOLIDADO (2)'!G22</f>
        <v>0</v>
      </c>
      <c r="I22" s="98">
        <f>+'[102]CONSOLIDADO (2)'!H22</f>
        <v>0</v>
      </c>
      <c r="J22" s="98">
        <f>+'[102]CONSOLIDADO (2)'!I22</f>
        <v>0</v>
      </c>
      <c r="K22" s="98">
        <f>+'[102]CONSOLIDADO (2)'!J22</f>
        <v>0</v>
      </c>
      <c r="L22" s="98">
        <f>+'[102]CONSOLIDADO (2)'!K22</f>
        <v>0</v>
      </c>
      <c r="M22" s="98">
        <f>+'[102]CONSOLIDADO (2)'!L22</f>
        <v>0</v>
      </c>
      <c r="N22" s="98">
        <f>+'[102]CONSOLIDADO (2)'!M22</f>
        <v>0</v>
      </c>
      <c r="O22" s="148">
        <f t="shared" ref="O22:O24" si="11">SUM(C22:N22)</f>
        <v>7.6509999999999998</v>
      </c>
      <c r="Q22" s="148" t="str">
        <f t="shared" si="8"/>
        <v>Industrial</v>
      </c>
      <c r="R22" s="98">
        <f t="shared" si="9"/>
        <v>2.2229999999999999</v>
      </c>
      <c r="S22" s="98">
        <f t="shared" si="7"/>
        <v>1.964</v>
      </c>
      <c r="T22" s="98">
        <f t="shared" si="7"/>
        <v>1.833</v>
      </c>
      <c r="U22" s="98">
        <f t="shared" si="7"/>
        <v>1.631</v>
      </c>
      <c r="V22" s="98">
        <f t="shared" si="7"/>
        <v>0</v>
      </c>
      <c r="W22" s="98">
        <f t="shared" si="7"/>
        <v>0</v>
      </c>
      <c r="X22" s="98">
        <f t="shared" si="7"/>
        <v>0</v>
      </c>
      <c r="Y22" s="98">
        <f t="shared" si="7"/>
        <v>0</v>
      </c>
      <c r="Z22" s="98">
        <f t="shared" si="7"/>
        <v>0</v>
      </c>
      <c r="AA22" s="98">
        <f t="shared" si="7"/>
        <v>0</v>
      </c>
      <c r="AB22" s="98">
        <f t="shared" si="7"/>
        <v>0</v>
      </c>
      <c r="AC22" s="98">
        <f t="shared" si="7"/>
        <v>0</v>
      </c>
      <c r="AD22" s="148">
        <f t="shared" si="10"/>
        <v>7.6509999999999998</v>
      </c>
    </row>
    <row r="23" spans="2:30" x14ac:dyDescent="0.25">
      <c r="B23" s="148" t="s">
        <v>91</v>
      </c>
      <c r="C23" s="98">
        <f>+'[102]CONSOLIDADO (2)'!B23</f>
        <v>0</v>
      </c>
      <c r="D23" s="98">
        <f>+'[102]CONSOLIDADO (2)'!C23</f>
        <v>0</v>
      </c>
      <c r="E23" s="98">
        <f>+'[102]CONSOLIDADO (2)'!D23</f>
        <v>0</v>
      </c>
      <c r="F23" s="98">
        <f>+'[102]CONSOLIDADO (2)'!E23</f>
        <v>0</v>
      </c>
      <c r="G23" s="98">
        <f>+'[102]CONSOLIDADO (2)'!F23</f>
        <v>0</v>
      </c>
      <c r="H23" s="98">
        <f>+'[102]CONSOLIDADO (2)'!G23</f>
        <v>0</v>
      </c>
      <c r="I23" s="98">
        <f>+'[102]CONSOLIDADO (2)'!H23</f>
        <v>0</v>
      </c>
      <c r="J23" s="98">
        <f>+'[102]CONSOLIDADO (2)'!I23</f>
        <v>0</v>
      </c>
      <c r="K23" s="98">
        <f>+'[102]CONSOLIDADO (2)'!J23</f>
        <v>0</v>
      </c>
      <c r="L23" s="98">
        <f>+'[102]CONSOLIDADO (2)'!K23</f>
        <v>0</v>
      </c>
      <c r="M23" s="98">
        <f>+'[102]CONSOLIDADO (2)'!L23</f>
        <v>0</v>
      </c>
      <c r="N23" s="98">
        <f>+'[102]CONSOLIDADO (2)'!M23</f>
        <v>0</v>
      </c>
      <c r="O23" s="148"/>
      <c r="Q23" s="148" t="str">
        <f t="shared" si="8"/>
        <v>Minería</v>
      </c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148"/>
    </row>
    <row r="24" spans="2:30" x14ac:dyDescent="0.25">
      <c r="B24" s="148" t="s">
        <v>21</v>
      </c>
      <c r="C24" s="98">
        <f>+'[102]CONSOLIDADO (2)'!B24</f>
        <v>40.636000000000003</v>
      </c>
      <c r="D24" s="98">
        <f>+'[102]CONSOLIDADO (2)'!C24</f>
        <v>36.878999999999998</v>
      </c>
      <c r="E24" s="98">
        <f>+'[102]CONSOLIDADO (2)'!D24</f>
        <v>41.981000000000002</v>
      </c>
      <c r="F24" s="98">
        <f>+'[102]CONSOLIDADO (2)'!E24</f>
        <v>41.185000000000002</v>
      </c>
      <c r="G24" s="98">
        <f>+'[102]CONSOLIDADO (2)'!F24</f>
        <v>0</v>
      </c>
      <c r="H24" s="98">
        <f>+'[102]CONSOLIDADO (2)'!G24</f>
        <v>0</v>
      </c>
      <c r="I24" s="98">
        <f>+'[102]CONSOLIDADO (2)'!H24</f>
        <v>0</v>
      </c>
      <c r="J24" s="98">
        <f>+'[102]CONSOLIDADO (2)'!I24</f>
        <v>0</v>
      </c>
      <c r="K24" s="98">
        <f>+'[102]CONSOLIDADO (2)'!J24</f>
        <v>0</v>
      </c>
      <c r="L24" s="98">
        <f>+'[102]CONSOLIDADO (2)'!K24</f>
        <v>0</v>
      </c>
      <c r="M24" s="98">
        <f>+'[102]CONSOLIDADO (2)'!L24</f>
        <v>0</v>
      </c>
      <c r="N24" s="98">
        <f>+'[102]CONSOLIDADO (2)'!M24</f>
        <v>0</v>
      </c>
      <c r="O24" s="148">
        <f t="shared" si="11"/>
        <v>160.68100000000001</v>
      </c>
      <c r="Q24" s="148" t="str">
        <f t="shared" si="8"/>
        <v>Alumbrado Público</v>
      </c>
      <c r="R24" s="98">
        <f t="shared" si="9"/>
        <v>40.636000000000003</v>
      </c>
      <c r="S24" s="98">
        <f t="shared" si="7"/>
        <v>36.878999999999998</v>
      </c>
      <c r="T24" s="98">
        <f t="shared" si="7"/>
        <v>41.981000000000002</v>
      </c>
      <c r="U24" s="98">
        <f t="shared" si="7"/>
        <v>41.185000000000002</v>
      </c>
      <c r="V24" s="98">
        <f t="shared" si="7"/>
        <v>0</v>
      </c>
      <c r="W24" s="98">
        <f t="shared" si="7"/>
        <v>0</v>
      </c>
      <c r="X24" s="98">
        <f t="shared" si="7"/>
        <v>0</v>
      </c>
      <c r="Y24" s="98">
        <f t="shared" si="7"/>
        <v>0</v>
      </c>
      <c r="Z24" s="98">
        <f t="shared" si="7"/>
        <v>0</v>
      </c>
      <c r="AA24" s="98">
        <f t="shared" si="7"/>
        <v>0</v>
      </c>
      <c r="AB24" s="98">
        <f t="shared" si="7"/>
        <v>0</v>
      </c>
      <c r="AC24" s="98">
        <f t="shared" si="7"/>
        <v>0</v>
      </c>
      <c r="AD24" s="148">
        <f t="shared" si="10"/>
        <v>160.68100000000001</v>
      </c>
    </row>
    <row r="25" spans="2:30" x14ac:dyDescent="0.25">
      <c r="B25" s="148" t="s">
        <v>22</v>
      </c>
      <c r="C25" s="98">
        <f>+'[102]CONSOLIDADO (2)'!B25</f>
        <v>3.2809999999999997</v>
      </c>
      <c r="D25" s="98">
        <f>+'[102]CONSOLIDADO (2)'!C25</f>
        <v>3.6109999999999998</v>
      </c>
      <c r="E25" s="98">
        <f>+'[102]CONSOLIDADO (2)'!D25</f>
        <v>3.4559999999999995</v>
      </c>
      <c r="F25" s="98">
        <f>+'[102]CONSOLIDADO (2)'!E25</f>
        <v>3.0389999999999997</v>
      </c>
      <c r="G25" s="98">
        <f>+'[102]CONSOLIDADO (2)'!F25</f>
        <v>0</v>
      </c>
      <c r="H25" s="98">
        <f>+'[102]CONSOLIDADO (2)'!G25</f>
        <v>0</v>
      </c>
      <c r="I25" s="98">
        <f>+'[102]CONSOLIDADO (2)'!H25</f>
        <v>0</v>
      </c>
      <c r="J25" s="98">
        <f>+'[102]CONSOLIDADO (2)'!I25</f>
        <v>0</v>
      </c>
      <c r="K25" s="98">
        <f>+'[102]CONSOLIDADO (2)'!J25</f>
        <v>0</v>
      </c>
      <c r="L25" s="98">
        <f>+'[102]CONSOLIDADO (2)'!K25</f>
        <v>0</v>
      </c>
      <c r="M25" s="98">
        <f>+'[102]CONSOLIDADO (2)'!L25</f>
        <v>0</v>
      </c>
      <c r="N25" s="98">
        <f>+'[102]CONSOLIDADO (2)'!M25</f>
        <v>0</v>
      </c>
      <c r="O25" s="148">
        <f>SUM(C25:N25)</f>
        <v>13.386999999999999</v>
      </c>
      <c r="Q25" s="148" t="str">
        <f t="shared" si="8"/>
        <v>Otros</v>
      </c>
      <c r="R25" s="98">
        <f t="shared" si="9"/>
        <v>3.2809999999999997</v>
      </c>
      <c r="S25" s="98">
        <f t="shared" si="7"/>
        <v>3.6109999999999998</v>
      </c>
      <c r="T25" s="98">
        <f t="shared" si="7"/>
        <v>3.4559999999999995</v>
      </c>
      <c r="U25" s="98">
        <f t="shared" si="7"/>
        <v>3.0389999999999997</v>
      </c>
      <c r="V25" s="98">
        <f t="shared" si="7"/>
        <v>0</v>
      </c>
      <c r="W25" s="98">
        <f t="shared" si="7"/>
        <v>0</v>
      </c>
      <c r="X25" s="98">
        <f t="shared" si="7"/>
        <v>0</v>
      </c>
      <c r="Y25" s="98">
        <f t="shared" si="7"/>
        <v>0</v>
      </c>
      <c r="Z25" s="98">
        <f t="shared" si="7"/>
        <v>0</v>
      </c>
      <c r="AA25" s="98">
        <f t="shared" si="7"/>
        <v>0</v>
      </c>
      <c r="AB25" s="98">
        <f t="shared" si="7"/>
        <v>0</v>
      </c>
      <c r="AC25" s="98">
        <f t="shared" si="7"/>
        <v>0</v>
      </c>
      <c r="AD25" s="148">
        <f t="shared" si="10"/>
        <v>13.386999999999999</v>
      </c>
    </row>
    <row r="26" spans="2:30" s="145" customFormat="1" x14ac:dyDescent="0.25">
      <c r="B26" s="167" t="s">
        <v>14</v>
      </c>
      <c r="C26" s="149">
        <f>SUM(C20:C25)</f>
        <v>412.13100000000003</v>
      </c>
      <c r="D26" s="149">
        <f t="shared" ref="D26:N26" si="12">SUM(D20:D25)</f>
        <v>389.392</v>
      </c>
      <c r="E26" s="149">
        <f t="shared" si="12"/>
        <v>351.76100000000002</v>
      </c>
      <c r="F26" s="149">
        <f>SUM(F20:F25)</f>
        <v>325.64</v>
      </c>
      <c r="G26" s="149">
        <f t="shared" si="12"/>
        <v>0</v>
      </c>
      <c r="H26" s="149">
        <f t="shared" si="12"/>
        <v>0</v>
      </c>
      <c r="I26" s="149">
        <f t="shared" si="12"/>
        <v>0</v>
      </c>
      <c r="J26" s="149">
        <f t="shared" si="12"/>
        <v>0</v>
      </c>
      <c r="K26" s="149">
        <f t="shared" si="12"/>
        <v>0</v>
      </c>
      <c r="L26" s="149">
        <f t="shared" si="12"/>
        <v>0</v>
      </c>
      <c r="M26" s="149">
        <f t="shared" si="12"/>
        <v>0</v>
      </c>
      <c r="N26" s="149">
        <f t="shared" si="12"/>
        <v>0</v>
      </c>
      <c r="O26" s="143">
        <f>SUM(O20:O25)</f>
        <v>1478.924</v>
      </c>
      <c r="Q26" s="167" t="s">
        <v>14</v>
      </c>
      <c r="R26" s="149">
        <f>SUM(R20:R25)</f>
        <v>412.13100000000003</v>
      </c>
      <c r="S26" s="142">
        <f>SUM(S20:S25)</f>
        <v>389.392</v>
      </c>
      <c r="T26" s="142">
        <f t="shared" ref="T26:AC26" si="13">SUM(T20:T25)</f>
        <v>351.76100000000002</v>
      </c>
      <c r="U26" s="142">
        <f t="shared" si="13"/>
        <v>325.64</v>
      </c>
      <c r="V26" s="142">
        <f t="shared" si="13"/>
        <v>0</v>
      </c>
      <c r="W26" s="142">
        <f t="shared" si="13"/>
        <v>0</v>
      </c>
      <c r="X26" s="142">
        <f t="shared" si="13"/>
        <v>0</v>
      </c>
      <c r="Y26" s="142">
        <f t="shared" si="13"/>
        <v>0</v>
      </c>
      <c r="Z26" s="142">
        <f t="shared" si="13"/>
        <v>0</v>
      </c>
      <c r="AA26" s="142">
        <f t="shared" si="13"/>
        <v>0</v>
      </c>
      <c r="AB26" s="142">
        <f t="shared" si="13"/>
        <v>0</v>
      </c>
      <c r="AC26" s="177">
        <f t="shared" si="13"/>
        <v>0</v>
      </c>
      <c r="AD26" s="143">
        <f>SUM(AD20:AD25)</f>
        <v>1478.924</v>
      </c>
    </row>
    <row r="29" spans="2:30" x14ac:dyDescent="0.25">
      <c r="B29" s="145" t="s">
        <v>83</v>
      </c>
      <c r="Q29" s="145" t="s">
        <v>125</v>
      </c>
    </row>
    <row r="30" spans="2:30" x14ac:dyDescent="0.25"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Q30" s="145"/>
      <c r="R30" s="145"/>
    </row>
    <row r="31" spans="2:30" s="324" customFormat="1" x14ac:dyDescent="0.25">
      <c r="B31" s="147"/>
      <c r="C31" s="146" t="s">
        <v>2</v>
      </c>
      <c r="D31" s="146" t="s">
        <v>3</v>
      </c>
      <c r="E31" s="146" t="s">
        <v>4</v>
      </c>
      <c r="F31" s="146" t="s">
        <v>5</v>
      </c>
      <c r="G31" s="146" t="s">
        <v>6</v>
      </c>
      <c r="H31" s="146" t="s">
        <v>7</v>
      </c>
      <c r="I31" s="146" t="s">
        <v>8</v>
      </c>
      <c r="J31" s="146" t="s">
        <v>9</v>
      </c>
      <c r="K31" s="146" t="s">
        <v>10</v>
      </c>
      <c r="L31" s="146" t="s">
        <v>11</v>
      </c>
      <c r="M31" s="146" t="s">
        <v>12</v>
      </c>
      <c r="N31" s="146" t="s">
        <v>13</v>
      </c>
      <c r="O31" s="147" t="s">
        <v>14</v>
      </c>
      <c r="Q31" s="147"/>
      <c r="R31" s="146" t="s">
        <v>2</v>
      </c>
      <c r="S31" s="146" t="s">
        <v>3</v>
      </c>
      <c r="T31" s="146" t="s">
        <v>4</v>
      </c>
      <c r="U31" s="146" t="s">
        <v>5</v>
      </c>
      <c r="V31" s="146" t="s">
        <v>6</v>
      </c>
      <c r="W31" s="146" t="s">
        <v>7</v>
      </c>
      <c r="X31" s="146" t="s">
        <v>8</v>
      </c>
      <c r="Y31" s="146" t="s">
        <v>9</v>
      </c>
      <c r="Z31" s="146" t="s">
        <v>10</v>
      </c>
      <c r="AA31" s="146" t="s">
        <v>11</v>
      </c>
      <c r="AB31" s="146" t="s">
        <v>12</v>
      </c>
      <c r="AC31" s="146" t="s">
        <v>13</v>
      </c>
      <c r="AD31" s="147" t="s">
        <v>14</v>
      </c>
    </row>
    <row r="32" spans="2:30" x14ac:dyDescent="0.25">
      <c r="B32" s="148" t="s">
        <v>102</v>
      </c>
      <c r="C32" s="98">
        <f>+'[102]CONSOLIDADO (2)'!B32</f>
        <v>220.56899999999999</v>
      </c>
      <c r="D32" s="98">
        <f>+'[102]CONSOLIDADO (2)'!C32</f>
        <v>211.56909195402295</v>
      </c>
      <c r="E32" s="98">
        <f>+'[102]CONSOLIDADO (2)'!D32</f>
        <v>179.16779310344825</v>
      </c>
      <c r="F32" s="98">
        <f>+'[102]CONSOLIDADO (2)'!E32</f>
        <v>164.40131034482761</v>
      </c>
      <c r="G32" s="98">
        <f>+'[102]CONSOLIDADO (2)'!F32</f>
        <v>0</v>
      </c>
      <c r="H32" s="98">
        <f>+'[102]CONSOLIDADO (2)'!G32</f>
        <v>0</v>
      </c>
      <c r="I32" s="98">
        <f>+'[102]CONSOLIDADO (2)'!H32</f>
        <v>0</v>
      </c>
      <c r="J32" s="98">
        <f>+'[102]CONSOLIDADO (2)'!I32</f>
        <v>0</v>
      </c>
      <c r="K32" s="98">
        <f>+'[102]CONSOLIDADO (2)'!J32</f>
        <v>0</v>
      </c>
      <c r="L32" s="98">
        <f>+'[102]CONSOLIDADO (2)'!K32</f>
        <v>0</v>
      </c>
      <c r="M32" s="98">
        <f>+'[102]CONSOLIDADO (2)'!L32</f>
        <v>0</v>
      </c>
      <c r="N32" s="98">
        <f>+'[102]CONSOLIDADO (2)'!M32</f>
        <v>0</v>
      </c>
      <c r="O32" s="148">
        <f>SUM(C32:N32)</f>
        <v>775.70719540229879</v>
      </c>
      <c r="Q32" s="148" t="str">
        <f>+B32</f>
        <v>Domiciliario</v>
      </c>
      <c r="R32" s="98">
        <f>+C32*0.87</f>
        <v>191.89502999999999</v>
      </c>
      <c r="S32" s="98">
        <f t="shared" ref="S32:AC37" si="14">+D32*0.87</f>
        <v>184.06510999999998</v>
      </c>
      <c r="T32" s="98">
        <f t="shared" si="14"/>
        <v>155.87597999999997</v>
      </c>
      <c r="U32" s="98">
        <f t="shared" si="14"/>
        <v>143.02914000000001</v>
      </c>
      <c r="V32" s="98">
        <f t="shared" si="14"/>
        <v>0</v>
      </c>
      <c r="W32" s="98">
        <f t="shared" si="14"/>
        <v>0</v>
      </c>
      <c r="X32" s="98">
        <f t="shared" si="14"/>
        <v>0</v>
      </c>
      <c r="Y32" s="98">
        <f t="shared" si="14"/>
        <v>0</v>
      </c>
      <c r="Z32" s="98">
        <f t="shared" si="14"/>
        <v>0</v>
      </c>
      <c r="AA32" s="98">
        <f t="shared" si="14"/>
        <v>0</v>
      </c>
      <c r="AB32" s="98">
        <f t="shared" si="14"/>
        <v>0</v>
      </c>
      <c r="AC32" s="98">
        <f t="shared" si="14"/>
        <v>0</v>
      </c>
      <c r="AD32" s="148">
        <f>SUM(R32:AC32)</f>
        <v>674.86525999999992</v>
      </c>
    </row>
    <row r="33" spans="2:31" x14ac:dyDescent="0.25">
      <c r="B33" s="148" t="s">
        <v>18</v>
      </c>
      <c r="C33" s="98">
        <f>+'[102]CONSOLIDADO (2)'!B33</f>
        <v>111.51659770114944</v>
      </c>
      <c r="D33" s="98">
        <f>+'[102]CONSOLIDADO (2)'!C33</f>
        <v>102.6437011494253</v>
      </c>
      <c r="E33" s="98">
        <f>+'[102]CONSOLIDADO (2)'!D33</f>
        <v>101.16980459770114</v>
      </c>
      <c r="F33" s="98">
        <f>+'[102]CONSOLIDADO (2)'!E33</f>
        <v>93.347091954023</v>
      </c>
      <c r="G33" s="98">
        <f>+'[102]CONSOLIDADO (2)'!F33</f>
        <v>0</v>
      </c>
      <c r="H33" s="98">
        <f>+'[102]CONSOLIDADO (2)'!G33</f>
        <v>0</v>
      </c>
      <c r="I33" s="98">
        <f>+'[102]CONSOLIDADO (2)'!H33</f>
        <v>0</v>
      </c>
      <c r="J33" s="98">
        <f>+'[102]CONSOLIDADO (2)'!I33</f>
        <v>0</v>
      </c>
      <c r="K33" s="98">
        <f>+'[102]CONSOLIDADO (2)'!J33</f>
        <v>0</v>
      </c>
      <c r="L33" s="98">
        <f>+'[102]CONSOLIDADO (2)'!K33</f>
        <v>0</v>
      </c>
      <c r="M33" s="98">
        <f>+'[102]CONSOLIDADO (2)'!L33</f>
        <v>0</v>
      </c>
      <c r="N33" s="98">
        <f>+'[102]CONSOLIDADO (2)'!M33</f>
        <v>0</v>
      </c>
      <c r="O33" s="148">
        <f t="shared" ref="O33:O37" si="15">SUM(C33:N33)</f>
        <v>408.67719540229893</v>
      </c>
      <c r="Q33" s="148" t="str">
        <f t="shared" ref="Q33:Q37" si="16">+B33</f>
        <v>General</v>
      </c>
      <c r="R33" s="98">
        <f t="shared" ref="R33:R37" si="17">+C33*0.87</f>
        <v>97.019440000000003</v>
      </c>
      <c r="S33" s="98">
        <f t="shared" si="14"/>
        <v>89.300020000000004</v>
      </c>
      <c r="T33" s="98">
        <f t="shared" si="14"/>
        <v>88.01773</v>
      </c>
      <c r="U33" s="98">
        <f t="shared" si="14"/>
        <v>81.211970000000008</v>
      </c>
      <c r="V33" s="98">
        <f t="shared" si="14"/>
        <v>0</v>
      </c>
      <c r="W33" s="98">
        <f t="shared" si="14"/>
        <v>0</v>
      </c>
      <c r="X33" s="98">
        <f t="shared" si="14"/>
        <v>0</v>
      </c>
      <c r="Y33" s="98">
        <f t="shared" si="14"/>
        <v>0</v>
      </c>
      <c r="Z33" s="98">
        <f t="shared" si="14"/>
        <v>0</v>
      </c>
      <c r="AA33" s="98">
        <f t="shared" si="14"/>
        <v>0</v>
      </c>
      <c r="AB33" s="98">
        <f t="shared" si="14"/>
        <v>0</v>
      </c>
      <c r="AC33" s="98">
        <f t="shared" si="14"/>
        <v>0</v>
      </c>
      <c r="AD33" s="148">
        <f>SUM(R33:AC33)</f>
        <v>355.54915999999997</v>
      </c>
    </row>
    <row r="34" spans="2:31" x14ac:dyDescent="0.25">
      <c r="B34" s="148" t="s">
        <v>19</v>
      </c>
      <c r="C34" s="98">
        <f>+'[102]CONSOLIDADO (2)'!B34</f>
        <v>1.8628045977011496</v>
      </c>
      <c r="D34" s="98">
        <f>+'[102]CONSOLIDADO (2)'!C34</f>
        <v>1.6772988505747126</v>
      </c>
      <c r="E34" s="98">
        <f>+'[102]CONSOLIDADO (2)'!D34</f>
        <v>1.6222988505747127</v>
      </c>
      <c r="F34" s="98">
        <f>+'[102]CONSOLIDADO (2)'!E34</f>
        <v>1.4724022988505747</v>
      </c>
      <c r="G34" s="98">
        <f>+'[102]CONSOLIDADO (2)'!F34</f>
        <v>0</v>
      </c>
      <c r="H34" s="98">
        <f>+'[102]CONSOLIDADO (2)'!G34</f>
        <v>0</v>
      </c>
      <c r="I34" s="98">
        <f>+'[102]CONSOLIDADO (2)'!H34</f>
        <v>0</v>
      </c>
      <c r="J34" s="98">
        <f>+'[102]CONSOLIDADO (2)'!I34</f>
        <v>0</v>
      </c>
      <c r="K34" s="98">
        <f>+'[102]CONSOLIDADO (2)'!J34</f>
        <v>0</v>
      </c>
      <c r="L34" s="98">
        <f>+'[102]CONSOLIDADO (2)'!K34</f>
        <v>0</v>
      </c>
      <c r="M34" s="98">
        <f>+'[102]CONSOLIDADO (2)'!L34</f>
        <v>0</v>
      </c>
      <c r="N34" s="98">
        <f>+'[102]CONSOLIDADO (2)'!M34</f>
        <v>0</v>
      </c>
      <c r="O34" s="148">
        <f t="shared" si="15"/>
        <v>6.6348045977011498</v>
      </c>
      <c r="Q34" s="148" t="str">
        <f t="shared" si="16"/>
        <v>Industrial</v>
      </c>
      <c r="R34" s="98">
        <f t="shared" si="17"/>
        <v>1.6206400000000001</v>
      </c>
      <c r="S34" s="98">
        <f t="shared" si="14"/>
        <v>1.4592499999999999</v>
      </c>
      <c r="T34" s="98">
        <f t="shared" si="14"/>
        <v>1.4114</v>
      </c>
      <c r="U34" s="98">
        <f t="shared" si="14"/>
        <v>1.2809900000000001</v>
      </c>
      <c r="V34" s="98">
        <f t="shared" si="14"/>
        <v>0</v>
      </c>
      <c r="W34" s="98">
        <f t="shared" si="14"/>
        <v>0</v>
      </c>
      <c r="X34" s="98">
        <f t="shared" si="14"/>
        <v>0</v>
      </c>
      <c r="Y34" s="98">
        <f t="shared" si="14"/>
        <v>0</v>
      </c>
      <c r="Z34" s="98">
        <f t="shared" si="14"/>
        <v>0</v>
      </c>
      <c r="AA34" s="98">
        <f t="shared" si="14"/>
        <v>0</v>
      </c>
      <c r="AB34" s="98">
        <f t="shared" si="14"/>
        <v>0</v>
      </c>
      <c r="AC34" s="98">
        <f t="shared" si="14"/>
        <v>0</v>
      </c>
      <c r="AD34" s="148">
        <f>SUM(R34:AC34)</f>
        <v>5.7722799999999994</v>
      </c>
    </row>
    <row r="35" spans="2:31" x14ac:dyDescent="0.25">
      <c r="B35" s="148" t="s">
        <v>91</v>
      </c>
      <c r="C35" s="98">
        <f>+'[102]CONSOLIDADO (2)'!B35</f>
        <v>0</v>
      </c>
      <c r="D35" s="98">
        <f>+'[102]CONSOLIDADO (2)'!C35</f>
        <v>0</v>
      </c>
      <c r="E35" s="98">
        <f>+'[102]CONSOLIDADO (2)'!D35</f>
        <v>0</v>
      </c>
      <c r="F35" s="98">
        <f>+'[102]CONSOLIDADO (2)'!E35</f>
        <v>0</v>
      </c>
      <c r="G35" s="98">
        <f>+'[102]CONSOLIDADO (2)'!F35</f>
        <v>0</v>
      </c>
      <c r="H35" s="98">
        <f>+'[102]CONSOLIDADO (2)'!G35</f>
        <v>0</v>
      </c>
      <c r="I35" s="98">
        <f>+'[102]CONSOLIDADO (2)'!H35</f>
        <v>0</v>
      </c>
      <c r="J35" s="98">
        <f>+'[102]CONSOLIDADO (2)'!I35</f>
        <v>0</v>
      </c>
      <c r="K35" s="98">
        <f>+'[102]CONSOLIDADO (2)'!J35</f>
        <v>0</v>
      </c>
      <c r="L35" s="98">
        <f>+'[102]CONSOLIDADO (2)'!K35</f>
        <v>0</v>
      </c>
      <c r="M35" s="98">
        <f>+'[102]CONSOLIDADO (2)'!L35</f>
        <v>0</v>
      </c>
      <c r="N35" s="98">
        <f>+'[102]CONSOLIDADO (2)'!M35</f>
        <v>0</v>
      </c>
      <c r="O35" s="148"/>
      <c r="Q35" s="148" t="str">
        <f t="shared" si="16"/>
        <v>Minería</v>
      </c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148"/>
    </row>
    <row r="36" spans="2:31" x14ac:dyDescent="0.25">
      <c r="B36" s="148" t="s">
        <v>21</v>
      </c>
      <c r="C36" s="98">
        <f>+'[102]CONSOLIDADO (2)'!B36</f>
        <v>53.680103448275858</v>
      </c>
      <c r="D36" s="98">
        <f>+'[102]CONSOLIDADO (2)'!C36</f>
        <v>49.048999999999999</v>
      </c>
      <c r="E36" s="98">
        <f>+'[102]CONSOLIDADO (2)'!D36</f>
        <v>56.632402298850572</v>
      </c>
      <c r="F36" s="98">
        <f>+'[102]CONSOLIDADO (2)'!E36</f>
        <v>56.052804597701147</v>
      </c>
      <c r="G36" s="98">
        <f>+'[102]CONSOLIDADO (2)'!F36</f>
        <v>0</v>
      </c>
      <c r="H36" s="98">
        <f>+'[102]CONSOLIDADO (2)'!G36</f>
        <v>0</v>
      </c>
      <c r="I36" s="98">
        <f>+'[102]CONSOLIDADO (2)'!H36</f>
        <v>0</v>
      </c>
      <c r="J36" s="98">
        <f>+'[102]CONSOLIDADO (2)'!I36</f>
        <v>0</v>
      </c>
      <c r="K36" s="98">
        <f>+'[102]CONSOLIDADO (2)'!J36</f>
        <v>0</v>
      </c>
      <c r="L36" s="98">
        <f>+'[102]CONSOLIDADO (2)'!K36</f>
        <v>0</v>
      </c>
      <c r="M36" s="98">
        <f>+'[102]CONSOLIDADO (2)'!L36</f>
        <v>0</v>
      </c>
      <c r="N36" s="98">
        <f>+'[102]CONSOLIDADO (2)'!M36</f>
        <v>0</v>
      </c>
      <c r="O36" s="148">
        <f t="shared" si="15"/>
        <v>215.41431034482756</v>
      </c>
      <c r="Q36" s="148" t="str">
        <f t="shared" si="16"/>
        <v>Alumbrado Público</v>
      </c>
      <c r="R36" s="98">
        <f t="shared" si="17"/>
        <v>46.701689999999999</v>
      </c>
      <c r="S36" s="98">
        <f t="shared" si="14"/>
        <v>42.672629999999998</v>
      </c>
      <c r="T36" s="98">
        <f t="shared" si="14"/>
        <v>49.270189999999999</v>
      </c>
      <c r="U36" s="98">
        <f t="shared" si="14"/>
        <v>48.765940000000001</v>
      </c>
      <c r="V36" s="98">
        <f t="shared" si="14"/>
        <v>0</v>
      </c>
      <c r="W36" s="98">
        <f t="shared" si="14"/>
        <v>0</v>
      </c>
      <c r="X36" s="98">
        <f t="shared" si="14"/>
        <v>0</v>
      </c>
      <c r="Y36" s="98">
        <f t="shared" si="14"/>
        <v>0</v>
      </c>
      <c r="Z36" s="98">
        <f t="shared" si="14"/>
        <v>0</v>
      </c>
      <c r="AA36" s="98">
        <f t="shared" si="14"/>
        <v>0</v>
      </c>
      <c r="AB36" s="98">
        <f t="shared" si="14"/>
        <v>0</v>
      </c>
      <c r="AC36" s="98">
        <f t="shared" si="14"/>
        <v>0</v>
      </c>
      <c r="AD36" s="148">
        <f t="shared" ref="AD36:AD37" si="18">SUM(R36:AC36)</f>
        <v>187.41045</v>
      </c>
    </row>
    <row r="37" spans="2:31" x14ac:dyDescent="0.25">
      <c r="B37" s="148" t="s">
        <v>22</v>
      </c>
      <c r="C37" s="98">
        <f>+'[102]CONSOLIDADO (2)'!B37</f>
        <v>3.2502988505747128</v>
      </c>
      <c r="D37" s="98">
        <f>+'[102]CONSOLIDADO (2)'!C37</f>
        <v>3.6117931034482758</v>
      </c>
      <c r="E37" s="98">
        <f>+'[102]CONSOLIDADO (2)'!D37</f>
        <v>3.4862068965517246</v>
      </c>
      <c r="F37" s="98">
        <f>+'[102]CONSOLIDADO (2)'!E37</f>
        <v>3.0958965517241381</v>
      </c>
      <c r="G37" s="98">
        <f>+'[102]CONSOLIDADO (2)'!F37</f>
        <v>0</v>
      </c>
      <c r="H37" s="98">
        <f>+'[102]CONSOLIDADO (2)'!G37</f>
        <v>0</v>
      </c>
      <c r="I37" s="98">
        <f>+'[102]CONSOLIDADO (2)'!H37</f>
        <v>0</v>
      </c>
      <c r="J37" s="98">
        <f>+'[102]CONSOLIDADO (2)'!I37</f>
        <v>0</v>
      </c>
      <c r="K37" s="98">
        <f>+'[102]CONSOLIDADO (2)'!J37</f>
        <v>0</v>
      </c>
      <c r="L37" s="98">
        <f>+'[102]CONSOLIDADO (2)'!K37</f>
        <v>0</v>
      </c>
      <c r="M37" s="98">
        <f>+'[102]CONSOLIDADO (2)'!L37</f>
        <v>0</v>
      </c>
      <c r="N37" s="98">
        <f>+'[102]CONSOLIDADO (2)'!M37</f>
        <v>0</v>
      </c>
      <c r="O37" s="148">
        <f t="shared" si="15"/>
        <v>13.444195402298851</v>
      </c>
      <c r="Q37" s="148" t="str">
        <f t="shared" si="16"/>
        <v>Otros</v>
      </c>
      <c r="R37" s="98">
        <f t="shared" si="17"/>
        <v>2.8277600000000001</v>
      </c>
      <c r="S37" s="98">
        <f t="shared" si="14"/>
        <v>3.1422599999999998</v>
      </c>
      <c r="T37" s="98">
        <f t="shared" si="14"/>
        <v>3.0330000000000004</v>
      </c>
      <c r="U37" s="98">
        <f t="shared" si="14"/>
        <v>2.6934300000000002</v>
      </c>
      <c r="V37" s="98">
        <f t="shared" si="14"/>
        <v>0</v>
      </c>
      <c r="W37" s="98">
        <f t="shared" si="14"/>
        <v>0</v>
      </c>
      <c r="X37" s="98">
        <f t="shared" si="14"/>
        <v>0</v>
      </c>
      <c r="Y37" s="98">
        <f t="shared" si="14"/>
        <v>0</v>
      </c>
      <c r="Z37" s="98">
        <f t="shared" si="14"/>
        <v>0</v>
      </c>
      <c r="AA37" s="98">
        <f t="shared" si="14"/>
        <v>0</v>
      </c>
      <c r="AB37" s="98">
        <f t="shared" si="14"/>
        <v>0</v>
      </c>
      <c r="AC37" s="98">
        <f t="shared" si="14"/>
        <v>0</v>
      </c>
      <c r="AD37" s="148">
        <f t="shared" si="18"/>
        <v>11.696449999999999</v>
      </c>
    </row>
    <row r="38" spans="2:31" s="145" customFormat="1" x14ac:dyDescent="0.25">
      <c r="B38" s="167" t="s">
        <v>14</v>
      </c>
      <c r="C38" s="143">
        <f t="shared" ref="C38:N38" si="19">SUM(C32:C37)</f>
        <v>390.87880459770116</v>
      </c>
      <c r="D38" s="143">
        <f t="shared" si="19"/>
        <v>368.55088505747119</v>
      </c>
      <c r="E38" s="143">
        <f t="shared" si="19"/>
        <v>342.07850574712643</v>
      </c>
      <c r="F38" s="143">
        <f t="shared" si="19"/>
        <v>318.36950574712642</v>
      </c>
      <c r="G38" s="143">
        <f t="shared" si="19"/>
        <v>0</v>
      </c>
      <c r="H38" s="143">
        <f t="shared" si="19"/>
        <v>0</v>
      </c>
      <c r="I38" s="143">
        <f t="shared" si="19"/>
        <v>0</v>
      </c>
      <c r="J38" s="143">
        <f t="shared" si="19"/>
        <v>0</v>
      </c>
      <c r="K38" s="143">
        <f t="shared" si="19"/>
        <v>0</v>
      </c>
      <c r="L38" s="143">
        <f t="shared" si="19"/>
        <v>0</v>
      </c>
      <c r="M38" s="143">
        <f t="shared" si="19"/>
        <v>0</v>
      </c>
      <c r="N38" s="143">
        <f t="shared" si="19"/>
        <v>0</v>
      </c>
      <c r="O38" s="143">
        <f>SUM(O32:O37)</f>
        <v>1419.8777011494253</v>
      </c>
      <c r="Q38" s="167" t="s">
        <v>14</v>
      </c>
      <c r="R38" s="149">
        <f>+C$38*0.87</f>
        <v>340.06456000000003</v>
      </c>
      <c r="S38" s="142">
        <f t="shared" ref="S38:AC38" si="20">+D$38*0.87</f>
        <v>320.63926999999995</v>
      </c>
      <c r="T38" s="142">
        <f t="shared" si="20"/>
        <v>297.60829999999999</v>
      </c>
      <c r="U38" s="142">
        <f t="shared" si="20"/>
        <v>276.98147</v>
      </c>
      <c r="V38" s="142">
        <f t="shared" si="20"/>
        <v>0</v>
      </c>
      <c r="W38" s="142">
        <f t="shared" si="20"/>
        <v>0</v>
      </c>
      <c r="X38" s="142">
        <f t="shared" si="20"/>
        <v>0</v>
      </c>
      <c r="Y38" s="142">
        <f t="shared" si="20"/>
        <v>0</v>
      </c>
      <c r="Z38" s="142">
        <f t="shared" si="20"/>
        <v>0</v>
      </c>
      <c r="AA38" s="142">
        <f t="shared" si="20"/>
        <v>0</v>
      </c>
      <c r="AB38" s="142">
        <f t="shared" si="20"/>
        <v>0</v>
      </c>
      <c r="AC38" s="142">
        <f t="shared" si="20"/>
        <v>0</v>
      </c>
      <c r="AD38" s="143">
        <f>SUM(AD32:AD37)</f>
        <v>1235.2935999999997</v>
      </c>
    </row>
    <row r="39" spans="2:31" x14ac:dyDescent="0.25">
      <c r="AD39" s="145">
        <f>+AD38/0.87</f>
        <v>1419.8777011494251</v>
      </c>
      <c r="AE39" s="145">
        <f>+AD39-O38</f>
        <v>0</v>
      </c>
    </row>
    <row r="40" spans="2:31" x14ac:dyDescent="0.25">
      <c r="B40" s="322" t="s">
        <v>41</v>
      </c>
      <c r="Q40" s="322" t="s">
        <v>41</v>
      </c>
    </row>
    <row r="41" spans="2:31" x14ac:dyDescent="0.25">
      <c r="B41" s="162"/>
      <c r="Q41" s="162"/>
    </row>
    <row r="42" spans="2:31" x14ac:dyDescent="0.25">
      <c r="B42" s="150" t="s">
        <v>44</v>
      </c>
      <c r="C42" s="146" t="s">
        <v>2</v>
      </c>
      <c r="D42" s="146" t="s">
        <v>3</v>
      </c>
      <c r="E42" s="146" t="s">
        <v>4</v>
      </c>
      <c r="F42" s="146" t="s">
        <v>5</v>
      </c>
      <c r="G42" s="146" t="s">
        <v>6</v>
      </c>
      <c r="H42" s="146" t="s">
        <v>7</v>
      </c>
      <c r="I42" s="146" t="s">
        <v>8</v>
      </c>
      <c r="J42" s="146" t="s">
        <v>9</v>
      </c>
      <c r="K42" s="146" t="s">
        <v>10</v>
      </c>
      <c r="L42" s="146" t="s">
        <v>11</v>
      </c>
      <c r="M42" s="146" t="s">
        <v>12</v>
      </c>
      <c r="N42" s="146" t="s">
        <v>13</v>
      </c>
      <c r="O42" s="156" t="s">
        <v>14</v>
      </c>
      <c r="P42" s="165"/>
      <c r="Q42" s="150" t="s">
        <v>44</v>
      </c>
      <c r="R42" s="178" t="s">
        <v>2</v>
      </c>
      <c r="S42" s="146" t="s">
        <v>3</v>
      </c>
      <c r="T42" s="146" t="s">
        <v>4</v>
      </c>
      <c r="U42" s="146" t="s">
        <v>5</v>
      </c>
      <c r="V42" s="146" t="s">
        <v>6</v>
      </c>
      <c r="W42" s="146" t="s">
        <v>7</v>
      </c>
      <c r="X42" s="146" t="s">
        <v>8</v>
      </c>
      <c r="Y42" s="146" t="s">
        <v>9</v>
      </c>
      <c r="Z42" s="146" t="s">
        <v>10</v>
      </c>
      <c r="AA42" s="146" t="s">
        <v>11</v>
      </c>
      <c r="AB42" s="146" t="s">
        <v>12</v>
      </c>
      <c r="AC42" s="168" t="s">
        <v>13</v>
      </c>
      <c r="AD42" s="156" t="s">
        <v>14</v>
      </c>
    </row>
    <row r="43" spans="2:31" x14ac:dyDescent="0.25">
      <c r="B43" s="148" t="s">
        <v>102</v>
      </c>
      <c r="C43" s="95">
        <f>+C32/C$76</f>
        <v>31.690948275862066</v>
      </c>
      <c r="D43" s="95">
        <f>+D32/D$76</f>
        <v>30.397858039371116</v>
      </c>
      <c r="E43" s="95">
        <f t="shared" ref="E43:N49" si="21">+E32/E$76</f>
        <v>25.742499009116127</v>
      </c>
      <c r="F43" s="95">
        <f t="shared" si="21"/>
        <v>23.620877923107415</v>
      </c>
      <c r="G43" s="95">
        <f t="shared" si="21"/>
        <v>0</v>
      </c>
      <c r="H43" s="95">
        <f t="shared" si="21"/>
        <v>0</v>
      </c>
      <c r="I43" s="95">
        <f t="shared" si="21"/>
        <v>0</v>
      </c>
      <c r="J43" s="95">
        <f t="shared" si="21"/>
        <v>0</v>
      </c>
      <c r="K43" s="95">
        <f t="shared" si="21"/>
        <v>0</v>
      </c>
      <c r="L43" s="95">
        <f t="shared" si="21"/>
        <v>0</v>
      </c>
      <c r="M43" s="95">
        <f t="shared" si="21"/>
        <v>0</v>
      </c>
      <c r="N43" s="95">
        <f t="shared" si="21"/>
        <v>0</v>
      </c>
      <c r="O43" s="148">
        <f>SUM(C43:N43)</f>
        <v>111.45218324745673</v>
      </c>
      <c r="P43" s="98"/>
      <c r="Q43" s="148" t="str">
        <f>+B43</f>
        <v>Domiciliario</v>
      </c>
      <c r="R43" s="95">
        <f>+R32/R$76</f>
        <v>27.571124999999999</v>
      </c>
      <c r="S43" s="95">
        <f t="shared" ref="S43:AC43" si="22">+S32/S$76</f>
        <v>26.446136494252869</v>
      </c>
      <c r="T43" s="95">
        <f t="shared" si="22"/>
        <v>22.395974137931031</v>
      </c>
      <c r="U43" s="95">
        <f t="shared" si="22"/>
        <v>20.550163793103451</v>
      </c>
      <c r="V43" s="95">
        <f t="shared" si="22"/>
        <v>0</v>
      </c>
      <c r="W43" s="95">
        <f t="shared" si="22"/>
        <v>0</v>
      </c>
      <c r="X43" s="95">
        <f t="shared" si="22"/>
        <v>0</v>
      </c>
      <c r="Y43" s="95">
        <f t="shared" si="22"/>
        <v>0</v>
      </c>
      <c r="Z43" s="95">
        <f t="shared" si="22"/>
        <v>0</v>
      </c>
      <c r="AA43" s="95">
        <f t="shared" si="22"/>
        <v>0</v>
      </c>
      <c r="AB43" s="95">
        <f t="shared" si="22"/>
        <v>0</v>
      </c>
      <c r="AC43" s="95">
        <f t="shared" si="22"/>
        <v>0</v>
      </c>
      <c r="AD43" s="148">
        <f>SUM(R43:AC43)</f>
        <v>96.963399425287349</v>
      </c>
    </row>
    <row r="44" spans="2:31" x14ac:dyDescent="0.25">
      <c r="B44" s="148" t="s">
        <v>18</v>
      </c>
      <c r="C44" s="95">
        <f>+C33/C$76</f>
        <v>16.022499669705379</v>
      </c>
      <c r="D44" s="95">
        <f>+D33/D$76</f>
        <v>14.747658211124325</v>
      </c>
      <c r="E44" s="95">
        <f t="shared" si="21"/>
        <v>14.535891465186946</v>
      </c>
      <c r="F44" s="95">
        <f t="shared" si="21"/>
        <v>13.411938499141236</v>
      </c>
      <c r="G44" s="95">
        <f t="shared" si="21"/>
        <v>0</v>
      </c>
      <c r="H44" s="95">
        <f t="shared" si="21"/>
        <v>0</v>
      </c>
      <c r="I44" s="95">
        <f t="shared" si="21"/>
        <v>0</v>
      </c>
      <c r="J44" s="95">
        <f t="shared" si="21"/>
        <v>0</v>
      </c>
      <c r="K44" s="95">
        <f t="shared" si="21"/>
        <v>0</v>
      </c>
      <c r="L44" s="95">
        <f t="shared" si="21"/>
        <v>0</v>
      </c>
      <c r="M44" s="95">
        <f t="shared" si="21"/>
        <v>0</v>
      </c>
      <c r="N44" s="95">
        <f t="shared" si="21"/>
        <v>0</v>
      </c>
      <c r="O44" s="148">
        <f t="shared" ref="O44:O48" si="23">SUM(C44:N44)</f>
        <v>58.717987845157886</v>
      </c>
      <c r="P44" s="98"/>
      <c r="Q44" s="148" t="str">
        <f t="shared" ref="Q44:Q48" si="24">+B44</f>
        <v>General</v>
      </c>
      <c r="R44" s="95">
        <f t="shared" ref="R44:AC49" si="25">+R33/R$76</f>
        <v>13.93957471264368</v>
      </c>
      <c r="S44" s="95">
        <f t="shared" si="25"/>
        <v>12.830462643678162</v>
      </c>
      <c r="T44" s="95">
        <f t="shared" si="25"/>
        <v>12.646225574712643</v>
      </c>
      <c r="U44" s="95">
        <f t="shared" si="25"/>
        <v>11.668386494252875</v>
      </c>
      <c r="V44" s="95">
        <f t="shared" si="25"/>
        <v>0</v>
      </c>
      <c r="W44" s="95">
        <f t="shared" si="25"/>
        <v>0</v>
      </c>
      <c r="X44" s="95">
        <f t="shared" si="25"/>
        <v>0</v>
      </c>
      <c r="Y44" s="95">
        <f t="shared" si="25"/>
        <v>0</v>
      </c>
      <c r="Z44" s="95">
        <f t="shared" si="25"/>
        <v>0</v>
      </c>
      <c r="AA44" s="95">
        <f t="shared" si="25"/>
        <v>0</v>
      </c>
      <c r="AB44" s="95">
        <f t="shared" si="25"/>
        <v>0</v>
      </c>
      <c r="AC44" s="95">
        <f t="shared" si="25"/>
        <v>0</v>
      </c>
      <c r="AD44" s="148">
        <f>SUM(R44:AC44)</f>
        <v>51.084649425287367</v>
      </c>
    </row>
    <row r="45" spans="2:31" x14ac:dyDescent="0.25">
      <c r="B45" s="148" t="s">
        <v>19</v>
      </c>
      <c r="C45" s="95">
        <f t="shared" ref="C45:C48" si="26">+C34/C$76</f>
        <v>0.26764433875016519</v>
      </c>
      <c r="D45" s="95">
        <f>+D34/D$76</f>
        <v>0.24099121416303343</v>
      </c>
      <c r="E45" s="95">
        <f t="shared" si="21"/>
        <v>0.23308891531245873</v>
      </c>
      <c r="F45" s="95">
        <f t="shared" si="21"/>
        <v>0.21155205443255384</v>
      </c>
      <c r="G45" s="95">
        <f t="shared" si="21"/>
        <v>0</v>
      </c>
      <c r="H45" s="95">
        <f t="shared" si="21"/>
        <v>0</v>
      </c>
      <c r="I45" s="95">
        <f t="shared" si="21"/>
        <v>0</v>
      </c>
      <c r="J45" s="95">
        <f t="shared" si="21"/>
        <v>0</v>
      </c>
      <c r="K45" s="95">
        <f t="shared" si="21"/>
        <v>0</v>
      </c>
      <c r="L45" s="95">
        <f t="shared" si="21"/>
        <v>0</v>
      </c>
      <c r="M45" s="95">
        <f t="shared" si="21"/>
        <v>0</v>
      </c>
      <c r="N45" s="95">
        <f t="shared" si="21"/>
        <v>0</v>
      </c>
      <c r="O45" s="148">
        <f t="shared" si="23"/>
        <v>0.95327652265821128</v>
      </c>
      <c r="P45" s="98"/>
      <c r="Q45" s="148" t="str">
        <f t="shared" si="24"/>
        <v>Industrial</v>
      </c>
      <c r="R45" s="95">
        <f t="shared" si="25"/>
        <v>0.2328505747126437</v>
      </c>
      <c r="S45" s="95">
        <f t="shared" si="25"/>
        <v>0.20966235632183908</v>
      </c>
      <c r="T45" s="95">
        <f t="shared" si="25"/>
        <v>0.20278735632183909</v>
      </c>
      <c r="U45" s="95">
        <f t="shared" si="25"/>
        <v>0.18405028735632184</v>
      </c>
      <c r="V45" s="95">
        <f t="shared" si="25"/>
        <v>0</v>
      </c>
      <c r="W45" s="95">
        <f t="shared" si="25"/>
        <v>0</v>
      </c>
      <c r="X45" s="95">
        <f t="shared" si="25"/>
        <v>0</v>
      </c>
      <c r="Y45" s="95">
        <f t="shared" si="25"/>
        <v>0</v>
      </c>
      <c r="Z45" s="95">
        <f t="shared" si="25"/>
        <v>0</v>
      </c>
      <c r="AA45" s="95">
        <f t="shared" si="25"/>
        <v>0</v>
      </c>
      <c r="AB45" s="95">
        <f t="shared" si="25"/>
        <v>0</v>
      </c>
      <c r="AC45" s="95">
        <f t="shared" si="25"/>
        <v>0</v>
      </c>
      <c r="AD45" s="148">
        <f>SUM(R45:AC45)</f>
        <v>0.82935057471264373</v>
      </c>
    </row>
    <row r="46" spans="2:31" x14ac:dyDescent="0.25">
      <c r="B46" s="148" t="s">
        <v>91</v>
      </c>
      <c r="O46" s="148"/>
      <c r="P46" s="98"/>
      <c r="Q46" s="148" t="str">
        <f t="shared" si="24"/>
        <v>Minería</v>
      </c>
      <c r="AD46" s="148"/>
    </row>
    <row r="47" spans="2:31" x14ac:dyDescent="0.25">
      <c r="B47" s="148" t="s">
        <v>21</v>
      </c>
      <c r="C47" s="95">
        <f t="shared" si="26"/>
        <v>7.7126585414189455</v>
      </c>
      <c r="D47" s="95">
        <f>+D36/D$76</f>
        <v>7.0472701149425285</v>
      </c>
      <c r="E47" s="95">
        <f t="shared" si="21"/>
        <v>8.1368394107543924</v>
      </c>
      <c r="F47" s="95">
        <f t="shared" si="21"/>
        <v>8.0535638789800501</v>
      </c>
      <c r="G47" s="95">
        <f t="shared" si="21"/>
        <v>0</v>
      </c>
      <c r="H47" s="95">
        <f t="shared" si="21"/>
        <v>0</v>
      </c>
      <c r="I47" s="95">
        <f t="shared" si="21"/>
        <v>0</v>
      </c>
      <c r="J47" s="95">
        <f t="shared" si="21"/>
        <v>0</v>
      </c>
      <c r="K47" s="95">
        <f t="shared" si="21"/>
        <v>0</v>
      </c>
      <c r="L47" s="95">
        <f t="shared" si="21"/>
        <v>0</v>
      </c>
      <c r="M47" s="95">
        <f t="shared" si="21"/>
        <v>0</v>
      </c>
      <c r="N47" s="95">
        <f t="shared" si="21"/>
        <v>0</v>
      </c>
      <c r="O47" s="148">
        <f t="shared" si="23"/>
        <v>30.950331946095915</v>
      </c>
      <c r="P47" s="98"/>
      <c r="Q47" s="148" t="str">
        <f t="shared" si="24"/>
        <v>Alumbrado Público</v>
      </c>
      <c r="R47" s="95">
        <f t="shared" si="25"/>
        <v>6.7100129310344823</v>
      </c>
      <c r="S47" s="95">
        <f t="shared" si="25"/>
        <v>6.1311249999999999</v>
      </c>
      <c r="T47" s="95">
        <f t="shared" si="25"/>
        <v>7.0790502873563215</v>
      </c>
      <c r="U47" s="95">
        <f t="shared" si="25"/>
        <v>7.0066005747126434</v>
      </c>
      <c r="V47" s="95">
        <f t="shared" si="25"/>
        <v>0</v>
      </c>
      <c r="W47" s="95">
        <f t="shared" si="25"/>
        <v>0</v>
      </c>
      <c r="X47" s="95">
        <f t="shared" si="25"/>
        <v>0</v>
      </c>
      <c r="Y47" s="95">
        <f t="shared" si="25"/>
        <v>0</v>
      </c>
      <c r="Z47" s="95">
        <f t="shared" si="25"/>
        <v>0</v>
      </c>
      <c r="AA47" s="95">
        <f t="shared" si="25"/>
        <v>0</v>
      </c>
      <c r="AB47" s="95">
        <f t="shared" si="25"/>
        <v>0</v>
      </c>
      <c r="AC47" s="95">
        <f t="shared" si="25"/>
        <v>0</v>
      </c>
      <c r="AD47" s="148">
        <f t="shared" ref="AD47:AD48" si="27">SUM(R47:AC47)</f>
        <v>26.926788793103444</v>
      </c>
    </row>
    <row r="48" spans="2:31" x14ac:dyDescent="0.25">
      <c r="B48" s="148" t="s">
        <v>22</v>
      </c>
      <c r="C48" s="95">
        <f t="shared" si="26"/>
        <v>0.46699696128947021</v>
      </c>
      <c r="D48" s="95">
        <f>+D37/D$76</f>
        <v>0.51893579072532703</v>
      </c>
      <c r="E48" s="95">
        <f t="shared" si="21"/>
        <v>0.50089179548156959</v>
      </c>
      <c r="F48" s="95">
        <f t="shared" si="21"/>
        <v>0.44481272294887042</v>
      </c>
      <c r="G48" s="95">
        <f t="shared" si="21"/>
        <v>0</v>
      </c>
      <c r="H48" s="95">
        <f t="shared" si="21"/>
        <v>0</v>
      </c>
      <c r="I48" s="95">
        <f t="shared" si="21"/>
        <v>0</v>
      </c>
      <c r="J48" s="95">
        <f t="shared" si="21"/>
        <v>0</v>
      </c>
      <c r="K48" s="95">
        <f t="shared" si="21"/>
        <v>0</v>
      </c>
      <c r="L48" s="95">
        <f t="shared" si="21"/>
        <v>0</v>
      </c>
      <c r="M48" s="95">
        <f t="shared" si="21"/>
        <v>0</v>
      </c>
      <c r="N48" s="95">
        <f t="shared" si="21"/>
        <v>0</v>
      </c>
      <c r="O48" s="148">
        <f t="shared" si="23"/>
        <v>1.9316372704452371</v>
      </c>
      <c r="P48" s="98"/>
      <c r="Q48" s="148" t="str">
        <f t="shared" si="24"/>
        <v>Otros</v>
      </c>
      <c r="R48" s="95">
        <f t="shared" si="25"/>
        <v>0.4062873563218391</v>
      </c>
      <c r="S48" s="95">
        <f t="shared" si="25"/>
        <v>0.45147413793103447</v>
      </c>
      <c r="T48" s="95">
        <f t="shared" si="25"/>
        <v>0.43577586206896557</v>
      </c>
      <c r="U48" s="95">
        <f t="shared" si="25"/>
        <v>0.38698706896551727</v>
      </c>
      <c r="V48" s="95">
        <f t="shared" si="25"/>
        <v>0</v>
      </c>
      <c r="W48" s="95">
        <f t="shared" si="25"/>
        <v>0</v>
      </c>
      <c r="X48" s="95">
        <f t="shared" si="25"/>
        <v>0</v>
      </c>
      <c r="Y48" s="95">
        <f t="shared" si="25"/>
        <v>0</v>
      </c>
      <c r="Z48" s="95">
        <f t="shared" si="25"/>
        <v>0</v>
      </c>
      <c r="AA48" s="95">
        <f t="shared" si="25"/>
        <v>0</v>
      </c>
      <c r="AB48" s="95">
        <f t="shared" si="25"/>
        <v>0</v>
      </c>
      <c r="AC48" s="95">
        <f t="shared" si="25"/>
        <v>0</v>
      </c>
      <c r="AD48" s="148">
        <f t="shared" si="27"/>
        <v>1.6805244252873563</v>
      </c>
    </row>
    <row r="49" spans="2:30" s="145" customFormat="1" x14ac:dyDescent="0.25">
      <c r="B49" s="143" t="s">
        <v>14</v>
      </c>
      <c r="C49" s="149">
        <f>+C38/C$76</f>
        <v>56.160747787026033</v>
      </c>
      <c r="D49" s="142">
        <f>+D38/D$76</f>
        <v>52.952713370326322</v>
      </c>
      <c r="E49" s="142">
        <f t="shared" si="21"/>
        <v>49.1492105958515</v>
      </c>
      <c r="F49" s="142">
        <f t="shared" si="21"/>
        <v>45.74274507861012</v>
      </c>
      <c r="G49" s="142">
        <f t="shared" si="21"/>
        <v>0</v>
      </c>
      <c r="H49" s="142">
        <f t="shared" si="21"/>
        <v>0</v>
      </c>
      <c r="I49" s="142">
        <f t="shared" si="21"/>
        <v>0</v>
      </c>
      <c r="J49" s="142">
        <f t="shared" si="21"/>
        <v>0</v>
      </c>
      <c r="K49" s="142">
        <f t="shared" si="21"/>
        <v>0</v>
      </c>
      <c r="L49" s="142">
        <f t="shared" si="21"/>
        <v>0</v>
      </c>
      <c r="M49" s="142">
        <f t="shared" si="21"/>
        <v>0</v>
      </c>
      <c r="N49" s="142">
        <f t="shared" si="21"/>
        <v>0</v>
      </c>
      <c r="O49" s="143">
        <f>SUM(C49:N49)</f>
        <v>204.00541683181396</v>
      </c>
      <c r="P49" s="152"/>
      <c r="Q49" s="143" t="s">
        <v>14</v>
      </c>
      <c r="R49" s="149">
        <f t="shared" si="25"/>
        <v>48.859850574712645</v>
      </c>
      <c r="S49" s="142">
        <f t="shared" si="25"/>
        <v>46.068860632183899</v>
      </c>
      <c r="T49" s="142">
        <f t="shared" si="25"/>
        <v>42.759813218390804</v>
      </c>
      <c r="U49" s="142">
        <f t="shared" si="25"/>
        <v>39.796188218390803</v>
      </c>
      <c r="V49" s="142">
        <f t="shared" si="25"/>
        <v>0</v>
      </c>
      <c r="W49" s="142">
        <f t="shared" si="25"/>
        <v>0</v>
      </c>
      <c r="X49" s="142">
        <f t="shared" si="25"/>
        <v>0</v>
      </c>
      <c r="Y49" s="142">
        <f t="shared" si="25"/>
        <v>0</v>
      </c>
      <c r="Z49" s="142">
        <f t="shared" si="25"/>
        <v>0</v>
      </c>
      <c r="AA49" s="142">
        <f t="shared" si="25"/>
        <v>0</v>
      </c>
      <c r="AB49" s="142">
        <f t="shared" si="25"/>
        <v>0</v>
      </c>
      <c r="AC49" s="142">
        <f t="shared" si="25"/>
        <v>0</v>
      </c>
      <c r="AD49" s="143">
        <f>SUM(AD43:AD48)</f>
        <v>177.48471264367817</v>
      </c>
    </row>
    <row r="50" spans="2:30" x14ac:dyDescent="0.25">
      <c r="R50" s="95">
        <f>+R47+R48</f>
        <v>7.1163002873563217</v>
      </c>
      <c r="S50" s="95">
        <f t="shared" ref="S50:AD50" si="28">+S47+S48</f>
        <v>6.5825991379310347</v>
      </c>
      <c r="T50" s="95">
        <f t="shared" si="28"/>
        <v>7.5148261494252875</v>
      </c>
      <c r="U50" s="95">
        <f t="shared" si="28"/>
        <v>7.3935876436781607</v>
      </c>
      <c r="V50" s="95">
        <f t="shared" si="28"/>
        <v>0</v>
      </c>
      <c r="W50" s="95">
        <f t="shared" si="28"/>
        <v>0</v>
      </c>
      <c r="X50" s="95">
        <f t="shared" si="28"/>
        <v>0</v>
      </c>
      <c r="Y50" s="95">
        <f t="shared" si="28"/>
        <v>0</v>
      </c>
      <c r="Z50" s="95">
        <f t="shared" si="28"/>
        <v>0</v>
      </c>
      <c r="AA50" s="95">
        <f t="shared" si="28"/>
        <v>0</v>
      </c>
      <c r="AB50" s="95">
        <f t="shared" si="28"/>
        <v>0</v>
      </c>
      <c r="AC50" s="95">
        <f t="shared" si="28"/>
        <v>0</v>
      </c>
      <c r="AD50" s="95">
        <f t="shared" si="28"/>
        <v>28.6073132183908</v>
      </c>
    </row>
    <row r="51" spans="2:30" x14ac:dyDescent="0.25">
      <c r="B51" s="322" t="s">
        <v>29</v>
      </c>
      <c r="Q51" s="322" t="s">
        <v>29</v>
      </c>
    </row>
    <row r="52" spans="2:30" x14ac:dyDescent="0.25">
      <c r="B52" s="162"/>
      <c r="Q52" s="162"/>
    </row>
    <row r="53" spans="2:30" x14ac:dyDescent="0.25">
      <c r="B53" s="170" t="s">
        <v>44</v>
      </c>
      <c r="C53" s="146" t="s">
        <v>2</v>
      </c>
      <c r="D53" s="146" t="s">
        <v>3</v>
      </c>
      <c r="E53" s="146" t="s">
        <v>4</v>
      </c>
      <c r="F53" s="146" t="s">
        <v>5</v>
      </c>
      <c r="G53" s="146" t="s">
        <v>6</v>
      </c>
      <c r="H53" s="146" t="s">
        <v>7</v>
      </c>
      <c r="I53" s="146" t="s">
        <v>8</v>
      </c>
      <c r="J53" s="146" t="s">
        <v>9</v>
      </c>
      <c r="K53" s="146" t="s">
        <v>10</v>
      </c>
      <c r="L53" s="146" t="s">
        <v>11</v>
      </c>
      <c r="M53" s="146" t="s">
        <v>12</v>
      </c>
      <c r="N53" s="146" t="s">
        <v>13</v>
      </c>
      <c r="O53" s="147" t="s">
        <v>15</v>
      </c>
      <c r="P53" s="165"/>
      <c r="Q53" s="170" t="s">
        <v>44</v>
      </c>
      <c r="R53" s="178" t="s">
        <v>2</v>
      </c>
      <c r="S53" s="146" t="s">
        <v>3</v>
      </c>
      <c r="T53" s="146" t="s">
        <v>4</v>
      </c>
      <c r="U53" s="146" t="s">
        <v>5</v>
      </c>
      <c r="V53" s="146" t="s">
        <v>6</v>
      </c>
      <c r="W53" s="146" t="s">
        <v>7</v>
      </c>
      <c r="X53" s="146" t="s">
        <v>8</v>
      </c>
      <c r="Y53" s="146" t="s">
        <v>9</v>
      </c>
      <c r="Z53" s="146" t="s">
        <v>10</v>
      </c>
      <c r="AA53" s="146" t="s">
        <v>11</v>
      </c>
      <c r="AB53" s="146" t="s">
        <v>12</v>
      </c>
      <c r="AC53" s="146" t="s">
        <v>13</v>
      </c>
      <c r="AD53" s="147" t="s">
        <v>15</v>
      </c>
    </row>
    <row r="54" spans="2:30" x14ac:dyDescent="0.25">
      <c r="B54" s="148" t="s">
        <v>102</v>
      </c>
      <c r="C54" s="169">
        <f>+C32/C20*100</f>
        <v>78.726563420196953</v>
      </c>
      <c r="D54" s="169">
        <f t="shared" ref="D54:N54" si="29">+D32/D20*100</f>
        <v>78.818405055405577</v>
      </c>
      <c r="E54" s="169">
        <f t="shared" si="29"/>
        <v>78.54722584784362</v>
      </c>
      <c r="F54" s="169">
        <f t="shared" si="29"/>
        <v>78.37927368395269</v>
      </c>
      <c r="G54" s="169" t="e">
        <f t="shared" si="29"/>
        <v>#DIV/0!</v>
      </c>
      <c r="H54" s="169" t="e">
        <f t="shared" si="29"/>
        <v>#DIV/0!</v>
      </c>
      <c r="I54" s="169" t="e">
        <f t="shared" si="29"/>
        <v>#DIV/0!</v>
      </c>
      <c r="J54" s="169" t="e">
        <f t="shared" si="29"/>
        <v>#DIV/0!</v>
      </c>
      <c r="K54" s="169" t="e">
        <f t="shared" si="29"/>
        <v>#DIV/0!</v>
      </c>
      <c r="L54" s="169" t="e">
        <f t="shared" si="29"/>
        <v>#DIV/0!</v>
      </c>
      <c r="M54" s="169" t="e">
        <f t="shared" si="29"/>
        <v>#DIV/0!</v>
      </c>
      <c r="N54" s="169" t="e">
        <f t="shared" si="29"/>
        <v>#DIV/0!</v>
      </c>
      <c r="O54" s="148">
        <f>+O32/O20*100</f>
        <v>78.636240600364829</v>
      </c>
      <c r="P54" s="98"/>
      <c r="Q54" s="148" t="str">
        <f>+B54</f>
        <v>Domiciliario</v>
      </c>
      <c r="R54" s="169">
        <f>+R32/R20*100</f>
        <v>68.492110175571341</v>
      </c>
      <c r="S54" s="169">
        <f t="shared" ref="S54:AC54" si="30">+S32/S20*100</f>
        <v>68.572012398202858</v>
      </c>
      <c r="T54" s="169">
        <f t="shared" si="30"/>
        <v>68.336086487623945</v>
      </c>
      <c r="U54" s="169">
        <f t="shared" si="30"/>
        <v>68.18996810503883</v>
      </c>
      <c r="V54" s="169" t="e">
        <f t="shared" si="30"/>
        <v>#DIV/0!</v>
      </c>
      <c r="W54" s="169" t="e">
        <f t="shared" si="30"/>
        <v>#DIV/0!</v>
      </c>
      <c r="X54" s="169" t="e">
        <f t="shared" si="30"/>
        <v>#DIV/0!</v>
      </c>
      <c r="Y54" s="169" t="e">
        <f t="shared" si="30"/>
        <v>#DIV/0!</v>
      </c>
      <c r="Z54" s="169" t="e">
        <f t="shared" si="30"/>
        <v>#DIV/0!</v>
      </c>
      <c r="AA54" s="169" t="e">
        <f t="shared" si="30"/>
        <v>#DIV/0!</v>
      </c>
      <c r="AB54" s="169" t="e">
        <f t="shared" si="30"/>
        <v>#DIV/0!</v>
      </c>
      <c r="AC54" s="169" t="e">
        <f t="shared" si="30"/>
        <v>#DIV/0!</v>
      </c>
      <c r="AD54" s="148">
        <f>+AD32/AD20*100</f>
        <v>68.413529322317402</v>
      </c>
    </row>
    <row r="55" spans="2:30" x14ac:dyDescent="0.25">
      <c r="B55" s="148" t="s">
        <v>18</v>
      </c>
      <c r="C55" s="169">
        <f t="shared" ref="C55:O60" si="31">+C33/C21*100</f>
        <v>129.94243498153045</v>
      </c>
      <c r="D55" s="169">
        <f t="shared" si="31"/>
        <v>130.73632202647403</v>
      </c>
      <c r="E55" s="169">
        <f t="shared" si="31"/>
        <v>132.44027883294868</v>
      </c>
      <c r="F55" s="169">
        <f t="shared" si="31"/>
        <v>133.28824849933315</v>
      </c>
      <c r="G55" s="169" t="e">
        <f t="shared" si="31"/>
        <v>#DIV/0!</v>
      </c>
      <c r="H55" s="169" t="e">
        <f t="shared" si="31"/>
        <v>#DIV/0!</v>
      </c>
      <c r="I55" s="169" t="e">
        <f t="shared" si="31"/>
        <v>#DIV/0!</v>
      </c>
      <c r="J55" s="169" t="e">
        <f t="shared" si="31"/>
        <v>#DIV/0!</v>
      </c>
      <c r="K55" s="169" t="e">
        <f t="shared" si="31"/>
        <v>#DIV/0!</v>
      </c>
      <c r="L55" s="169" t="e">
        <f t="shared" si="31"/>
        <v>#DIV/0!</v>
      </c>
      <c r="M55" s="169" t="e">
        <f t="shared" si="31"/>
        <v>#DIV/0!</v>
      </c>
      <c r="N55" s="169" t="e">
        <f t="shared" si="31"/>
        <v>#DIV/0!</v>
      </c>
      <c r="O55" s="148">
        <f t="shared" si="31"/>
        <v>131.51106028939162</v>
      </c>
      <c r="P55" s="98"/>
      <c r="Q55" s="148" t="str">
        <f t="shared" ref="Q55:Q59" si="32">+B55</f>
        <v>General</v>
      </c>
      <c r="R55" s="169">
        <f t="shared" ref="R55:AD58" si="33">+R33/R21*100</f>
        <v>113.04991843393151</v>
      </c>
      <c r="S55" s="169">
        <f t="shared" si="33"/>
        <v>113.7406001630324</v>
      </c>
      <c r="T55" s="169">
        <f t="shared" si="33"/>
        <v>115.22304258466534</v>
      </c>
      <c r="U55" s="169">
        <f t="shared" si="33"/>
        <v>115.96077619441985</v>
      </c>
      <c r="V55" s="169" t="e">
        <f t="shared" si="33"/>
        <v>#DIV/0!</v>
      </c>
      <c r="W55" s="169" t="e">
        <f t="shared" si="33"/>
        <v>#DIV/0!</v>
      </c>
      <c r="X55" s="169" t="e">
        <f t="shared" si="33"/>
        <v>#DIV/0!</v>
      </c>
      <c r="Y55" s="169" t="e">
        <f t="shared" si="33"/>
        <v>#DIV/0!</v>
      </c>
      <c r="Z55" s="169" t="e">
        <f t="shared" si="33"/>
        <v>#DIV/0!</v>
      </c>
      <c r="AA55" s="169" t="e">
        <f t="shared" si="33"/>
        <v>#DIV/0!</v>
      </c>
      <c r="AB55" s="169" t="e">
        <f t="shared" si="33"/>
        <v>#DIV/0!</v>
      </c>
      <c r="AC55" s="169" t="e">
        <f t="shared" si="33"/>
        <v>#DIV/0!</v>
      </c>
      <c r="AD55" s="148">
        <f t="shared" si="33"/>
        <v>114.41462245177067</v>
      </c>
    </row>
    <row r="56" spans="2:30" x14ac:dyDescent="0.25">
      <c r="B56" s="148" t="s">
        <v>19</v>
      </c>
      <c r="C56" s="169">
        <f t="shared" si="31"/>
        <v>83.796877989255506</v>
      </c>
      <c r="D56" s="169">
        <f t="shared" si="31"/>
        <v>85.402181801156445</v>
      </c>
      <c r="E56" s="169">
        <f t="shared" si="31"/>
        <v>88.505120053175816</v>
      </c>
      <c r="F56" s="169">
        <f t="shared" si="31"/>
        <v>90.276045300464432</v>
      </c>
      <c r="G56" s="169" t="e">
        <f t="shared" si="31"/>
        <v>#DIV/0!</v>
      </c>
      <c r="H56" s="169" t="e">
        <f t="shared" si="31"/>
        <v>#DIV/0!</v>
      </c>
      <c r="I56" s="169" t="e">
        <f t="shared" si="31"/>
        <v>#DIV/0!</v>
      </c>
      <c r="J56" s="169" t="e">
        <f t="shared" si="31"/>
        <v>#DIV/0!</v>
      </c>
      <c r="K56" s="169" t="e">
        <f t="shared" si="31"/>
        <v>#DIV/0!</v>
      </c>
      <c r="L56" s="169" t="e">
        <f t="shared" si="31"/>
        <v>#DIV/0!</v>
      </c>
      <c r="M56" s="169" t="e">
        <f t="shared" si="31"/>
        <v>#DIV/0!</v>
      </c>
      <c r="N56" s="169" t="e">
        <f t="shared" si="31"/>
        <v>#DIV/0!</v>
      </c>
      <c r="O56" s="148">
        <f>+O34/O22*100</f>
        <v>86.718136161301146</v>
      </c>
      <c r="P56" s="98"/>
      <c r="Q56" s="148" t="str">
        <f t="shared" si="32"/>
        <v>Industrial</v>
      </c>
      <c r="R56" s="169">
        <f t="shared" si="33"/>
        <v>72.903283850652272</v>
      </c>
      <c r="S56" s="169">
        <f t="shared" si="33"/>
        <v>74.299898167006106</v>
      </c>
      <c r="T56" s="169">
        <f t="shared" si="33"/>
        <v>76.999454446262959</v>
      </c>
      <c r="U56" s="169">
        <f t="shared" si="33"/>
        <v>78.540159411404048</v>
      </c>
      <c r="V56" s="169" t="e">
        <f t="shared" si="33"/>
        <v>#DIV/0!</v>
      </c>
      <c r="W56" s="169" t="e">
        <f t="shared" si="33"/>
        <v>#DIV/0!</v>
      </c>
      <c r="X56" s="169" t="e">
        <f t="shared" si="33"/>
        <v>#DIV/0!</v>
      </c>
      <c r="Y56" s="169" t="e">
        <f t="shared" si="33"/>
        <v>#DIV/0!</v>
      </c>
      <c r="Z56" s="169" t="e">
        <f t="shared" si="33"/>
        <v>#DIV/0!</v>
      </c>
      <c r="AA56" s="169" t="e">
        <f t="shared" si="33"/>
        <v>#DIV/0!</v>
      </c>
      <c r="AB56" s="169" t="e">
        <f t="shared" si="33"/>
        <v>#DIV/0!</v>
      </c>
      <c r="AC56" s="169" t="e">
        <f t="shared" si="33"/>
        <v>#DIV/0!</v>
      </c>
      <c r="AD56" s="148">
        <f t="shared" si="33"/>
        <v>75.444778460331975</v>
      </c>
    </row>
    <row r="57" spans="2:30" x14ac:dyDescent="0.25">
      <c r="B57" s="148" t="s">
        <v>91</v>
      </c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48"/>
      <c r="P57" s="98"/>
      <c r="Q57" s="148" t="str">
        <f t="shared" si="32"/>
        <v>Minería</v>
      </c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48"/>
    </row>
    <row r="58" spans="2:30" x14ac:dyDescent="0.25">
      <c r="B58" s="148" t="s">
        <v>21</v>
      </c>
      <c r="C58" s="169">
        <f t="shared" si="31"/>
        <v>132.09987067692651</v>
      </c>
      <c r="D58" s="169">
        <f t="shared" si="31"/>
        <v>132.99981019008109</v>
      </c>
      <c r="E58" s="169">
        <f t="shared" si="31"/>
        <v>134.90007931885987</v>
      </c>
      <c r="F58" s="169">
        <f t="shared" si="31"/>
        <v>136.10004758456026</v>
      </c>
      <c r="G58" s="169" t="e">
        <f t="shared" si="31"/>
        <v>#DIV/0!</v>
      </c>
      <c r="H58" s="169" t="e">
        <f t="shared" si="31"/>
        <v>#DIV/0!</v>
      </c>
      <c r="I58" s="169" t="e">
        <f t="shared" si="31"/>
        <v>#DIV/0!</v>
      </c>
      <c r="J58" s="169" t="e">
        <f t="shared" si="31"/>
        <v>#DIV/0!</v>
      </c>
      <c r="K58" s="169" t="e">
        <f t="shared" si="31"/>
        <v>#DIV/0!</v>
      </c>
      <c r="L58" s="169" t="e">
        <f t="shared" si="31"/>
        <v>#DIV/0!</v>
      </c>
      <c r="M58" s="169" t="e">
        <f t="shared" si="31"/>
        <v>#DIV/0!</v>
      </c>
      <c r="N58" s="169" t="e">
        <f t="shared" si="31"/>
        <v>#DIV/0!</v>
      </c>
      <c r="O58" s="148">
        <f>+O36/O24*100</f>
        <v>134.06333688788814</v>
      </c>
      <c r="P58" s="98"/>
      <c r="Q58" s="148" t="str">
        <f t="shared" si="32"/>
        <v>Alumbrado Público</v>
      </c>
      <c r="R58" s="169">
        <f>+R36/R24*100</f>
        <v>114.92688748892606</v>
      </c>
      <c r="S58" s="169">
        <f t="shared" si="33"/>
        <v>115.70983486537054</v>
      </c>
      <c r="T58" s="169">
        <f t="shared" si="33"/>
        <v>117.36306900740811</v>
      </c>
      <c r="U58" s="169">
        <f t="shared" si="33"/>
        <v>118.40704139856743</v>
      </c>
      <c r="V58" s="169" t="e">
        <f t="shared" si="33"/>
        <v>#DIV/0!</v>
      </c>
      <c r="W58" s="169" t="e">
        <f t="shared" si="33"/>
        <v>#DIV/0!</v>
      </c>
      <c r="X58" s="169" t="e">
        <f t="shared" si="33"/>
        <v>#DIV/0!</v>
      </c>
      <c r="Y58" s="169" t="e">
        <f t="shared" si="33"/>
        <v>#DIV/0!</v>
      </c>
      <c r="Z58" s="169" t="e">
        <f t="shared" si="33"/>
        <v>#DIV/0!</v>
      </c>
      <c r="AA58" s="169" t="e">
        <f t="shared" si="33"/>
        <v>#DIV/0!</v>
      </c>
      <c r="AB58" s="169" t="e">
        <f t="shared" si="33"/>
        <v>#DIV/0!</v>
      </c>
      <c r="AC58" s="169" t="e">
        <f t="shared" si="33"/>
        <v>#DIV/0!</v>
      </c>
      <c r="AD58" s="148">
        <f t="shared" si="33"/>
        <v>116.6351030924627</v>
      </c>
    </row>
    <row r="59" spans="2:30" x14ac:dyDescent="0.25">
      <c r="B59" s="148" t="s">
        <v>22</v>
      </c>
      <c r="C59" s="169">
        <f t="shared" si="31"/>
        <v>99.064274628915356</v>
      </c>
      <c r="D59" s="169">
        <f t="shared" si="31"/>
        <v>100.02196354052273</v>
      </c>
      <c r="E59" s="169">
        <f t="shared" si="31"/>
        <v>100.8740421455939</v>
      </c>
      <c r="F59" s="169">
        <f t="shared" si="31"/>
        <v>101.87221295571366</v>
      </c>
      <c r="G59" s="169" t="e">
        <f t="shared" si="31"/>
        <v>#DIV/0!</v>
      </c>
      <c r="H59" s="169" t="e">
        <f t="shared" si="31"/>
        <v>#DIV/0!</v>
      </c>
      <c r="I59" s="169" t="e">
        <f t="shared" si="31"/>
        <v>#DIV/0!</v>
      </c>
      <c r="J59" s="169" t="e">
        <f t="shared" si="31"/>
        <v>#DIV/0!</v>
      </c>
      <c r="K59" s="169" t="e">
        <f t="shared" si="31"/>
        <v>#DIV/0!</v>
      </c>
      <c r="L59" s="169" t="e">
        <f t="shared" si="31"/>
        <v>#DIV/0!</v>
      </c>
      <c r="M59" s="169" t="e">
        <f t="shared" si="31"/>
        <v>#DIV/0!</v>
      </c>
      <c r="N59" s="169" t="e">
        <f t="shared" si="31"/>
        <v>#DIV/0!</v>
      </c>
      <c r="O59" s="148">
        <f>+O37/O25*100</f>
        <v>100.42724585268434</v>
      </c>
      <c r="P59" s="98"/>
      <c r="Q59" s="148" t="str">
        <f t="shared" si="32"/>
        <v>Otros</v>
      </c>
      <c r="R59" s="169">
        <f t="shared" ref="R59:AD60" si="34">+R37/R25*100</f>
        <v>86.185918927156365</v>
      </c>
      <c r="S59" s="169">
        <f t="shared" si="34"/>
        <v>87.01910828025477</v>
      </c>
      <c r="T59" s="169">
        <f t="shared" si="34"/>
        <v>87.760416666666686</v>
      </c>
      <c r="U59" s="169">
        <f t="shared" si="34"/>
        <v>88.628825271470888</v>
      </c>
      <c r="V59" s="169" t="e">
        <f t="shared" si="34"/>
        <v>#DIV/0!</v>
      </c>
      <c r="W59" s="169" t="e">
        <f t="shared" si="34"/>
        <v>#DIV/0!</v>
      </c>
      <c r="X59" s="169" t="e">
        <f t="shared" si="34"/>
        <v>#DIV/0!</v>
      </c>
      <c r="Y59" s="169" t="e">
        <f t="shared" si="34"/>
        <v>#DIV/0!</v>
      </c>
      <c r="Z59" s="169" t="e">
        <f t="shared" si="34"/>
        <v>#DIV/0!</v>
      </c>
      <c r="AA59" s="169" t="e">
        <f t="shared" si="34"/>
        <v>#DIV/0!</v>
      </c>
      <c r="AB59" s="169" t="e">
        <f t="shared" si="34"/>
        <v>#DIV/0!</v>
      </c>
      <c r="AC59" s="169" t="e">
        <f t="shared" si="34"/>
        <v>#DIV/0!</v>
      </c>
      <c r="AD59" s="148">
        <f t="shared" si="34"/>
        <v>87.371703891835367</v>
      </c>
    </row>
    <row r="60" spans="2:30" s="145" customFormat="1" x14ac:dyDescent="0.25">
      <c r="B60" s="149" t="s">
        <v>14</v>
      </c>
      <c r="C60" s="149">
        <f t="shared" si="31"/>
        <v>94.843339762769887</v>
      </c>
      <c r="D60" s="142">
        <f t="shared" si="31"/>
        <v>94.647780400591486</v>
      </c>
      <c r="E60" s="142">
        <f t="shared" si="31"/>
        <v>97.247422467847883</v>
      </c>
      <c r="F60" s="142">
        <f t="shared" si="31"/>
        <v>97.767321504460895</v>
      </c>
      <c r="G60" s="142" t="e">
        <f t="shared" si="31"/>
        <v>#DIV/0!</v>
      </c>
      <c r="H60" s="142" t="e">
        <f t="shared" si="31"/>
        <v>#DIV/0!</v>
      </c>
      <c r="I60" s="142" t="e">
        <f t="shared" si="31"/>
        <v>#DIV/0!</v>
      </c>
      <c r="J60" s="142" t="e">
        <f t="shared" si="31"/>
        <v>#DIV/0!</v>
      </c>
      <c r="K60" s="142" t="e">
        <f t="shared" si="31"/>
        <v>#DIV/0!</v>
      </c>
      <c r="L60" s="142" t="e">
        <f t="shared" si="31"/>
        <v>#DIV/0!</v>
      </c>
      <c r="M60" s="142" t="e">
        <f t="shared" si="31"/>
        <v>#DIV/0!</v>
      </c>
      <c r="N60" s="177" t="e">
        <f t="shared" si="31"/>
        <v>#DIV/0!</v>
      </c>
      <c r="O60" s="143">
        <f>+O38/O26*100</f>
        <v>96.007482544703123</v>
      </c>
      <c r="P60" s="152"/>
      <c r="Q60" s="149" t="s">
        <v>14</v>
      </c>
      <c r="R60" s="149">
        <f t="shared" si="34"/>
        <v>82.513705593609799</v>
      </c>
      <c r="S60" s="142">
        <f t="shared" si="34"/>
        <v>82.343568948514601</v>
      </c>
      <c r="T60" s="142">
        <f t="shared" si="34"/>
        <v>84.605257547027662</v>
      </c>
      <c r="U60" s="142">
        <f t="shared" si="34"/>
        <v>85.057569708880976</v>
      </c>
      <c r="V60" s="142" t="e">
        <f t="shared" si="34"/>
        <v>#DIV/0!</v>
      </c>
      <c r="W60" s="142" t="e">
        <f t="shared" si="34"/>
        <v>#DIV/0!</v>
      </c>
      <c r="X60" s="142" t="e">
        <f t="shared" si="34"/>
        <v>#DIV/0!</v>
      </c>
      <c r="Y60" s="142" t="e">
        <f t="shared" si="34"/>
        <v>#DIV/0!</v>
      </c>
      <c r="Z60" s="142" t="e">
        <f t="shared" si="34"/>
        <v>#DIV/0!</v>
      </c>
      <c r="AA60" s="142" t="e">
        <f t="shared" si="34"/>
        <v>#DIV/0!</v>
      </c>
      <c r="AB60" s="142" t="e">
        <f t="shared" si="34"/>
        <v>#DIV/0!</v>
      </c>
      <c r="AC60" s="142" t="e">
        <f t="shared" si="34"/>
        <v>#DIV/0!</v>
      </c>
      <c r="AD60" s="143">
        <f t="shared" si="34"/>
        <v>83.526509813891707</v>
      </c>
    </row>
    <row r="61" spans="2:30" x14ac:dyDescent="0.25">
      <c r="AD61" s="95">
        <f>+AD60/0.87</f>
        <v>96.007482544703109</v>
      </c>
    </row>
    <row r="62" spans="2:30" x14ac:dyDescent="0.25">
      <c r="B62" s="322" t="s">
        <v>42</v>
      </c>
      <c r="Q62" s="322" t="s">
        <v>42</v>
      </c>
    </row>
    <row r="63" spans="2:30" x14ac:dyDescent="0.25">
      <c r="B63" s="162"/>
      <c r="Q63" s="162"/>
    </row>
    <row r="64" spans="2:30" x14ac:dyDescent="0.25">
      <c r="B64" s="170" t="s">
        <v>44</v>
      </c>
      <c r="C64" s="146" t="s">
        <v>2</v>
      </c>
      <c r="D64" s="146" t="s">
        <v>3</v>
      </c>
      <c r="E64" s="146" t="s">
        <v>4</v>
      </c>
      <c r="F64" s="146" t="s">
        <v>5</v>
      </c>
      <c r="G64" s="146" t="s">
        <v>6</v>
      </c>
      <c r="H64" s="146" t="s">
        <v>7</v>
      </c>
      <c r="I64" s="146" t="s">
        <v>8</v>
      </c>
      <c r="J64" s="146" t="s">
        <v>9</v>
      </c>
      <c r="K64" s="146" t="s">
        <v>10</v>
      </c>
      <c r="L64" s="146" t="s">
        <v>11</v>
      </c>
      <c r="M64" s="146" t="s">
        <v>12</v>
      </c>
      <c r="N64" s="146" t="s">
        <v>13</v>
      </c>
      <c r="O64" s="147" t="s">
        <v>15</v>
      </c>
      <c r="P64" s="165"/>
      <c r="Q64" s="170" t="s">
        <v>44</v>
      </c>
      <c r="R64" s="178" t="s">
        <v>2</v>
      </c>
      <c r="S64" s="146" t="s">
        <v>3</v>
      </c>
      <c r="T64" s="146" t="s">
        <v>4</v>
      </c>
      <c r="U64" s="146" t="s">
        <v>5</v>
      </c>
      <c r="V64" s="146" t="s">
        <v>6</v>
      </c>
      <c r="W64" s="146" t="s">
        <v>7</v>
      </c>
      <c r="X64" s="146" t="s">
        <v>8</v>
      </c>
      <c r="Y64" s="146" t="s">
        <v>9</v>
      </c>
      <c r="Z64" s="146" t="s">
        <v>10</v>
      </c>
      <c r="AA64" s="146" t="s">
        <v>11</v>
      </c>
      <c r="AB64" s="146" t="s">
        <v>12</v>
      </c>
      <c r="AC64" s="146" t="s">
        <v>13</v>
      </c>
      <c r="AD64" s="147" t="s">
        <v>15</v>
      </c>
    </row>
    <row r="65" spans="2:30" x14ac:dyDescent="0.25">
      <c r="B65" s="148" t="s">
        <v>102</v>
      </c>
      <c r="C65" s="169">
        <f>+C43/C20*100</f>
        <v>11.311287847729448</v>
      </c>
      <c r="D65" s="169">
        <f t="shared" ref="D65:N65" si="35">+D43/D20*100</f>
        <v>11.324483484972065</v>
      </c>
      <c r="E65" s="169">
        <f t="shared" si="35"/>
        <v>11.285520955149945</v>
      </c>
      <c r="F65" s="169">
        <f t="shared" si="35"/>
        <v>11.261389897119638</v>
      </c>
      <c r="G65" s="169" t="e">
        <f t="shared" si="35"/>
        <v>#DIV/0!</v>
      </c>
      <c r="H65" s="169" t="e">
        <f t="shared" si="35"/>
        <v>#DIV/0!</v>
      </c>
      <c r="I65" s="169" t="e">
        <f t="shared" si="35"/>
        <v>#DIV/0!</v>
      </c>
      <c r="J65" s="169" t="e">
        <f t="shared" si="35"/>
        <v>#DIV/0!</v>
      </c>
      <c r="K65" s="169" t="e">
        <f t="shared" si="35"/>
        <v>#DIV/0!</v>
      </c>
      <c r="L65" s="169" t="e">
        <f t="shared" si="35"/>
        <v>#DIV/0!</v>
      </c>
      <c r="M65" s="169" t="e">
        <f t="shared" si="35"/>
        <v>#DIV/0!</v>
      </c>
      <c r="N65" s="169" t="e">
        <f t="shared" si="35"/>
        <v>#DIV/0!</v>
      </c>
      <c r="O65" s="148">
        <f>+O43/O20*100</f>
        <v>11.298310431086902</v>
      </c>
      <c r="P65" s="98"/>
      <c r="Q65" s="148" t="str">
        <f>+B65</f>
        <v>Domiciliario</v>
      </c>
      <c r="R65" s="169">
        <f>+R43/R20*100</f>
        <v>9.8408204275246192</v>
      </c>
      <c r="S65" s="169">
        <f t="shared" ref="S65:AC65" si="36">+S43/S20*100</f>
        <v>9.8523006319256972</v>
      </c>
      <c r="T65" s="169">
        <f t="shared" si="36"/>
        <v>9.8184032309804525</v>
      </c>
      <c r="U65" s="169">
        <f t="shared" si="36"/>
        <v>9.7974092104940862</v>
      </c>
      <c r="V65" s="169" t="e">
        <f t="shared" si="36"/>
        <v>#DIV/0!</v>
      </c>
      <c r="W65" s="169" t="e">
        <f t="shared" si="36"/>
        <v>#DIV/0!</v>
      </c>
      <c r="X65" s="169" t="e">
        <f t="shared" si="36"/>
        <v>#DIV/0!</v>
      </c>
      <c r="Y65" s="169" t="e">
        <f t="shared" si="36"/>
        <v>#DIV/0!</v>
      </c>
      <c r="Z65" s="169" t="e">
        <f t="shared" si="36"/>
        <v>#DIV/0!</v>
      </c>
      <c r="AA65" s="169" t="e">
        <f t="shared" si="36"/>
        <v>#DIV/0!</v>
      </c>
      <c r="AB65" s="169" t="e">
        <f t="shared" si="36"/>
        <v>#DIV/0!</v>
      </c>
      <c r="AC65" s="169" t="e">
        <f t="shared" si="36"/>
        <v>#DIV/0!</v>
      </c>
      <c r="AD65" s="148">
        <f>+AD43/AD20*100</f>
        <v>9.8295300750456036</v>
      </c>
    </row>
    <row r="66" spans="2:30" x14ac:dyDescent="0.25">
      <c r="B66" s="148" t="s">
        <v>18</v>
      </c>
      <c r="C66" s="169">
        <f t="shared" ref="C66:O71" si="37">+C44/C21*100</f>
        <v>18.669890083553227</v>
      </c>
      <c r="D66" s="169">
        <f t="shared" si="37"/>
        <v>18.78395431414857</v>
      </c>
      <c r="E66" s="169">
        <f t="shared" si="37"/>
        <v>19.028775694389175</v>
      </c>
      <c r="F66" s="169">
        <f t="shared" si="37"/>
        <v>19.15061041657086</v>
      </c>
      <c r="G66" s="169" t="e">
        <f t="shared" si="37"/>
        <v>#DIV/0!</v>
      </c>
      <c r="H66" s="169" t="e">
        <f t="shared" si="37"/>
        <v>#DIV/0!</v>
      </c>
      <c r="I66" s="169" t="e">
        <f t="shared" si="37"/>
        <v>#DIV/0!</v>
      </c>
      <c r="J66" s="169" t="e">
        <f t="shared" si="37"/>
        <v>#DIV/0!</v>
      </c>
      <c r="K66" s="169" t="e">
        <f t="shared" si="37"/>
        <v>#DIV/0!</v>
      </c>
      <c r="L66" s="169" t="e">
        <f t="shared" si="37"/>
        <v>#DIV/0!</v>
      </c>
      <c r="M66" s="169" t="e">
        <f t="shared" si="37"/>
        <v>#DIV/0!</v>
      </c>
      <c r="N66" s="169" t="e">
        <f t="shared" si="37"/>
        <v>#DIV/0!</v>
      </c>
      <c r="O66" s="148">
        <f t="shared" si="37"/>
        <v>18.895267282958564</v>
      </c>
      <c r="P66" s="98"/>
      <c r="Q66" s="148" t="str">
        <f t="shared" ref="Q66:Q70" si="38">+B66</f>
        <v>General</v>
      </c>
      <c r="R66" s="169">
        <f t="shared" ref="R66:AD71" si="39">+R44/R21*100</f>
        <v>16.242804372691307</v>
      </c>
      <c r="S66" s="169">
        <f t="shared" si="39"/>
        <v>16.342040253309253</v>
      </c>
      <c r="T66" s="169">
        <f t="shared" si="39"/>
        <v>16.555034854118585</v>
      </c>
      <c r="U66" s="169">
        <f t="shared" si="39"/>
        <v>16.661031062416644</v>
      </c>
      <c r="V66" s="169" t="e">
        <f t="shared" si="39"/>
        <v>#DIV/0!</v>
      </c>
      <c r="W66" s="169" t="e">
        <f t="shared" si="39"/>
        <v>#DIV/0!</v>
      </c>
      <c r="X66" s="169" t="e">
        <f t="shared" si="39"/>
        <v>#DIV/0!</v>
      </c>
      <c r="Y66" s="169" t="e">
        <f t="shared" si="39"/>
        <v>#DIV/0!</v>
      </c>
      <c r="Z66" s="169" t="e">
        <f t="shared" si="39"/>
        <v>#DIV/0!</v>
      </c>
      <c r="AA66" s="169" t="e">
        <f t="shared" si="39"/>
        <v>#DIV/0!</v>
      </c>
      <c r="AB66" s="169" t="e">
        <f t="shared" si="39"/>
        <v>#DIV/0!</v>
      </c>
      <c r="AC66" s="169" t="e">
        <f t="shared" si="39"/>
        <v>#DIV/0!</v>
      </c>
      <c r="AD66" s="148">
        <f t="shared" si="39"/>
        <v>16.438882536173953</v>
      </c>
    </row>
    <row r="67" spans="2:30" x14ac:dyDescent="0.25">
      <c r="B67" s="148" t="s">
        <v>19</v>
      </c>
      <c r="C67" s="169">
        <f t="shared" si="37"/>
        <v>12.039781320295331</v>
      </c>
      <c r="D67" s="169">
        <f t="shared" si="37"/>
        <v>12.270428419706386</v>
      </c>
      <c r="E67" s="169">
        <f t="shared" si="37"/>
        <v>12.716252881203422</v>
      </c>
      <c r="F67" s="169">
        <f t="shared" si="37"/>
        <v>12.970696163859833</v>
      </c>
      <c r="G67" s="169" t="e">
        <f t="shared" si="37"/>
        <v>#DIV/0!</v>
      </c>
      <c r="H67" s="169" t="e">
        <f t="shared" si="37"/>
        <v>#DIV/0!</v>
      </c>
      <c r="I67" s="169" t="e">
        <f t="shared" si="37"/>
        <v>#DIV/0!</v>
      </c>
      <c r="J67" s="169" t="e">
        <f t="shared" si="37"/>
        <v>#DIV/0!</v>
      </c>
      <c r="K67" s="169" t="e">
        <f t="shared" si="37"/>
        <v>#DIV/0!</v>
      </c>
      <c r="L67" s="169" t="e">
        <f t="shared" si="37"/>
        <v>#DIV/0!</v>
      </c>
      <c r="M67" s="169" t="e">
        <f t="shared" si="37"/>
        <v>#DIV/0!</v>
      </c>
      <c r="N67" s="169" t="e">
        <f t="shared" si="37"/>
        <v>#DIV/0!</v>
      </c>
      <c r="O67" s="148">
        <f t="shared" si="37"/>
        <v>12.459502322026026</v>
      </c>
      <c r="P67" s="98"/>
      <c r="Q67" s="148" t="str">
        <f t="shared" si="38"/>
        <v>Industrial</v>
      </c>
      <c r="R67" s="169">
        <f t="shared" si="39"/>
        <v>10.474609748656938</v>
      </c>
      <c r="S67" s="169">
        <f t="shared" si="39"/>
        <v>10.675272725144556</v>
      </c>
      <c r="T67" s="169">
        <f t="shared" si="39"/>
        <v>11.063140006646977</v>
      </c>
      <c r="U67" s="169">
        <f t="shared" si="39"/>
        <v>11.284505662558054</v>
      </c>
      <c r="V67" s="169" t="e">
        <f t="shared" si="39"/>
        <v>#DIV/0!</v>
      </c>
      <c r="W67" s="169" t="e">
        <f t="shared" si="39"/>
        <v>#DIV/0!</v>
      </c>
      <c r="X67" s="169" t="e">
        <f t="shared" si="39"/>
        <v>#DIV/0!</v>
      </c>
      <c r="Y67" s="169" t="e">
        <f t="shared" si="39"/>
        <v>#DIV/0!</v>
      </c>
      <c r="Z67" s="169" t="e">
        <f t="shared" si="39"/>
        <v>#DIV/0!</v>
      </c>
      <c r="AA67" s="169" t="e">
        <f t="shared" si="39"/>
        <v>#DIV/0!</v>
      </c>
      <c r="AB67" s="169" t="e">
        <f t="shared" si="39"/>
        <v>#DIV/0!</v>
      </c>
      <c r="AC67" s="169" t="e">
        <f t="shared" si="39"/>
        <v>#DIV/0!</v>
      </c>
      <c r="AD67" s="148">
        <f t="shared" si="39"/>
        <v>10.839767020162643</v>
      </c>
    </row>
    <row r="68" spans="2:30" x14ac:dyDescent="0.25">
      <c r="B68" s="148" t="s">
        <v>91</v>
      </c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48"/>
      <c r="P68" s="98"/>
      <c r="Q68" s="148" t="str">
        <f t="shared" si="38"/>
        <v>Minería</v>
      </c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48"/>
    </row>
    <row r="69" spans="2:30" x14ac:dyDescent="0.25">
      <c r="B69" s="148" t="s">
        <v>21</v>
      </c>
      <c r="C69" s="169">
        <f t="shared" si="37"/>
        <v>18.979866476569899</v>
      </c>
      <c r="D69" s="169">
        <f t="shared" si="37"/>
        <v>19.109168130758775</v>
      </c>
      <c r="E69" s="169">
        <f t="shared" si="37"/>
        <v>19.382195304433893</v>
      </c>
      <c r="F69" s="169">
        <f t="shared" si="37"/>
        <v>19.554604538011532</v>
      </c>
      <c r="G69" s="169" t="e">
        <f t="shared" si="37"/>
        <v>#DIV/0!</v>
      </c>
      <c r="H69" s="169" t="e">
        <f t="shared" si="37"/>
        <v>#DIV/0!</v>
      </c>
      <c r="I69" s="169" t="e">
        <f t="shared" si="37"/>
        <v>#DIV/0!</v>
      </c>
      <c r="J69" s="169" t="e">
        <f t="shared" si="37"/>
        <v>#DIV/0!</v>
      </c>
      <c r="K69" s="169" t="e">
        <f t="shared" si="37"/>
        <v>#DIV/0!</v>
      </c>
      <c r="L69" s="169" t="e">
        <f t="shared" si="37"/>
        <v>#DIV/0!</v>
      </c>
      <c r="M69" s="169" t="e">
        <f t="shared" si="37"/>
        <v>#DIV/0!</v>
      </c>
      <c r="N69" s="169" t="e">
        <f t="shared" si="37"/>
        <v>#DIV/0!</v>
      </c>
      <c r="O69" s="148">
        <f t="shared" si="37"/>
        <v>19.261973690788526</v>
      </c>
      <c r="P69" s="98"/>
      <c r="Q69" s="148" t="str">
        <f t="shared" si="38"/>
        <v>Alumbrado Público</v>
      </c>
      <c r="R69" s="169">
        <f t="shared" si="39"/>
        <v>16.512483834615814</v>
      </c>
      <c r="S69" s="169">
        <f t="shared" si="39"/>
        <v>16.624976273760137</v>
      </c>
      <c r="T69" s="169">
        <f t="shared" si="39"/>
        <v>16.862509914857483</v>
      </c>
      <c r="U69" s="169">
        <f t="shared" si="39"/>
        <v>17.012505948070032</v>
      </c>
      <c r="V69" s="169" t="e">
        <f t="shared" si="39"/>
        <v>#DIV/0!</v>
      </c>
      <c r="W69" s="169" t="e">
        <f t="shared" si="39"/>
        <v>#DIV/0!</v>
      </c>
      <c r="X69" s="169" t="e">
        <f t="shared" si="39"/>
        <v>#DIV/0!</v>
      </c>
      <c r="Y69" s="169" t="e">
        <f t="shared" si="39"/>
        <v>#DIV/0!</v>
      </c>
      <c r="Z69" s="169" t="e">
        <f t="shared" si="39"/>
        <v>#DIV/0!</v>
      </c>
      <c r="AA69" s="169" t="e">
        <f t="shared" si="39"/>
        <v>#DIV/0!</v>
      </c>
      <c r="AB69" s="169" t="e">
        <f t="shared" si="39"/>
        <v>#DIV/0!</v>
      </c>
      <c r="AC69" s="169" t="e">
        <f t="shared" si="39"/>
        <v>#DIV/0!</v>
      </c>
      <c r="AD69" s="148">
        <f t="shared" si="39"/>
        <v>16.757917110986018</v>
      </c>
    </row>
    <row r="70" spans="2:30" x14ac:dyDescent="0.25">
      <c r="B70" s="148" t="s">
        <v>22</v>
      </c>
      <c r="C70" s="169">
        <f t="shared" si="37"/>
        <v>14.233372791510829</v>
      </c>
      <c r="D70" s="169">
        <f t="shared" si="37"/>
        <v>14.370971773063612</v>
      </c>
      <c r="E70" s="169">
        <f t="shared" si="37"/>
        <v>14.493396859999121</v>
      </c>
      <c r="F70" s="169">
        <f t="shared" si="37"/>
        <v>14.6368122062807</v>
      </c>
      <c r="G70" s="169" t="e">
        <f t="shared" si="37"/>
        <v>#DIV/0!</v>
      </c>
      <c r="H70" s="169" t="e">
        <f t="shared" si="37"/>
        <v>#DIV/0!</v>
      </c>
      <c r="I70" s="169" t="e">
        <f t="shared" si="37"/>
        <v>#DIV/0!</v>
      </c>
      <c r="J70" s="169" t="e">
        <f t="shared" si="37"/>
        <v>#DIV/0!</v>
      </c>
      <c r="K70" s="169" t="e">
        <f t="shared" si="37"/>
        <v>#DIV/0!</v>
      </c>
      <c r="L70" s="169" t="e">
        <f t="shared" si="37"/>
        <v>#DIV/0!</v>
      </c>
      <c r="M70" s="169" t="e">
        <f t="shared" si="37"/>
        <v>#DIV/0!</v>
      </c>
      <c r="N70" s="169" t="e">
        <f t="shared" si="37"/>
        <v>#DIV/0!</v>
      </c>
      <c r="O70" s="148">
        <f t="shared" si="37"/>
        <v>14.429201990328208</v>
      </c>
      <c r="P70" s="98"/>
      <c r="Q70" s="148" t="str">
        <f t="shared" si="38"/>
        <v>Otros</v>
      </c>
      <c r="R70" s="169">
        <f t="shared" si="39"/>
        <v>12.38303432861442</v>
      </c>
      <c r="S70" s="169">
        <f t="shared" si="39"/>
        <v>12.502745442565342</v>
      </c>
      <c r="T70" s="169">
        <f t="shared" si="39"/>
        <v>12.609255268199238</v>
      </c>
      <c r="U70" s="169">
        <f t="shared" si="39"/>
        <v>12.734026619464208</v>
      </c>
      <c r="V70" s="169" t="e">
        <f t="shared" si="39"/>
        <v>#DIV/0!</v>
      </c>
      <c r="W70" s="169" t="e">
        <f t="shared" si="39"/>
        <v>#DIV/0!</v>
      </c>
      <c r="X70" s="169" t="e">
        <f t="shared" si="39"/>
        <v>#DIV/0!</v>
      </c>
      <c r="Y70" s="169" t="e">
        <f t="shared" si="39"/>
        <v>#DIV/0!</v>
      </c>
      <c r="Z70" s="169" t="e">
        <f t="shared" si="39"/>
        <v>#DIV/0!</v>
      </c>
      <c r="AA70" s="169" t="e">
        <f t="shared" si="39"/>
        <v>#DIV/0!</v>
      </c>
      <c r="AB70" s="169" t="e">
        <f t="shared" si="39"/>
        <v>#DIV/0!</v>
      </c>
      <c r="AC70" s="169" t="e">
        <f t="shared" si="39"/>
        <v>#DIV/0!</v>
      </c>
      <c r="AD70" s="148">
        <f t="shared" si="39"/>
        <v>12.553405731585542</v>
      </c>
    </row>
    <row r="71" spans="2:30" s="145" customFormat="1" x14ac:dyDescent="0.25">
      <c r="B71" s="149" t="s">
        <v>14</v>
      </c>
      <c r="C71" s="149">
        <f t="shared" si="37"/>
        <v>13.626916632581882</v>
      </c>
      <c r="D71" s="142">
        <f t="shared" si="37"/>
        <v>13.598819023073489</v>
      </c>
      <c r="E71" s="142">
        <f t="shared" si="37"/>
        <v>13.972330814345963</v>
      </c>
      <c r="F71" s="142">
        <f t="shared" si="37"/>
        <v>14.047028951790358</v>
      </c>
      <c r="G71" s="142" t="e">
        <f t="shared" si="37"/>
        <v>#DIV/0!</v>
      </c>
      <c r="H71" s="142" t="e">
        <f t="shared" si="37"/>
        <v>#DIV/0!</v>
      </c>
      <c r="I71" s="142" t="e">
        <f t="shared" si="37"/>
        <v>#DIV/0!</v>
      </c>
      <c r="J71" s="142" t="e">
        <f t="shared" si="37"/>
        <v>#DIV/0!</v>
      </c>
      <c r="K71" s="142" t="e">
        <f t="shared" si="37"/>
        <v>#DIV/0!</v>
      </c>
      <c r="L71" s="142" t="e">
        <f t="shared" si="37"/>
        <v>#DIV/0!</v>
      </c>
      <c r="M71" s="142" t="e">
        <f t="shared" si="37"/>
        <v>#DIV/0!</v>
      </c>
      <c r="N71" s="177" t="e">
        <f t="shared" si="37"/>
        <v>#DIV/0!</v>
      </c>
      <c r="O71" s="143">
        <f t="shared" si="37"/>
        <v>13.794178526537804</v>
      </c>
      <c r="P71" s="152"/>
      <c r="Q71" s="149" t="s">
        <v>14</v>
      </c>
      <c r="R71" s="149">
        <f t="shared" si="39"/>
        <v>11.855417470346236</v>
      </c>
      <c r="S71" s="142">
        <f t="shared" si="39"/>
        <v>11.830972550073936</v>
      </c>
      <c r="T71" s="142">
        <f t="shared" si="39"/>
        <v>12.155927808480985</v>
      </c>
      <c r="U71" s="142">
        <f t="shared" si="39"/>
        <v>12.220915188057612</v>
      </c>
      <c r="V71" s="142" t="e">
        <f t="shared" si="39"/>
        <v>#DIV/0!</v>
      </c>
      <c r="W71" s="142" t="e">
        <f t="shared" si="39"/>
        <v>#DIV/0!</v>
      </c>
      <c r="X71" s="142" t="e">
        <f t="shared" si="39"/>
        <v>#DIV/0!</v>
      </c>
      <c r="Y71" s="142" t="e">
        <f t="shared" si="39"/>
        <v>#DIV/0!</v>
      </c>
      <c r="Z71" s="142" t="e">
        <f t="shared" si="39"/>
        <v>#DIV/0!</v>
      </c>
      <c r="AA71" s="142" t="e">
        <f t="shared" si="39"/>
        <v>#DIV/0!</v>
      </c>
      <c r="AB71" s="142" t="e">
        <f t="shared" si="39"/>
        <v>#DIV/0!</v>
      </c>
      <c r="AC71" s="142" t="e">
        <f t="shared" si="39"/>
        <v>#DIV/0!</v>
      </c>
      <c r="AD71" s="143">
        <f t="shared" si="39"/>
        <v>12.00093531808789</v>
      </c>
    </row>
    <row r="75" spans="2:30" x14ac:dyDescent="0.25">
      <c r="B75" s="150" t="s">
        <v>36</v>
      </c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98"/>
      <c r="Q75" s="150" t="s">
        <v>36</v>
      </c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18"/>
    </row>
    <row r="76" spans="2:30" x14ac:dyDescent="0.25">
      <c r="B76" s="150" t="s">
        <v>37</v>
      </c>
      <c r="C76" s="118">
        <v>6.96</v>
      </c>
      <c r="D76" s="118">
        <v>6.96</v>
      </c>
      <c r="E76" s="118">
        <v>6.96</v>
      </c>
      <c r="F76" s="118">
        <v>6.96</v>
      </c>
      <c r="G76" s="118">
        <v>6.96</v>
      </c>
      <c r="H76" s="118">
        <v>6.96</v>
      </c>
      <c r="I76" s="118">
        <v>6.96</v>
      </c>
      <c r="J76" s="118">
        <v>6.96</v>
      </c>
      <c r="K76" s="118">
        <v>6.96</v>
      </c>
      <c r="L76" s="118">
        <v>6.96</v>
      </c>
      <c r="M76" s="118">
        <v>6.96</v>
      </c>
      <c r="N76" s="118">
        <v>6.96</v>
      </c>
      <c r="O76" s="118"/>
      <c r="P76" s="98"/>
      <c r="Q76" s="150" t="s">
        <v>37</v>
      </c>
      <c r="R76" s="171">
        <f>+C76</f>
        <v>6.96</v>
      </c>
      <c r="S76" s="171">
        <f t="shared" ref="S76:AC76" si="40">+D76</f>
        <v>6.96</v>
      </c>
      <c r="T76" s="171">
        <f t="shared" si="40"/>
        <v>6.96</v>
      </c>
      <c r="U76" s="171">
        <f t="shared" si="40"/>
        <v>6.96</v>
      </c>
      <c r="V76" s="171">
        <f t="shared" si="40"/>
        <v>6.96</v>
      </c>
      <c r="W76" s="171">
        <f t="shared" si="40"/>
        <v>6.96</v>
      </c>
      <c r="X76" s="171">
        <f t="shared" si="40"/>
        <v>6.96</v>
      </c>
      <c r="Y76" s="171">
        <f t="shared" si="40"/>
        <v>6.96</v>
      </c>
      <c r="Z76" s="171">
        <f t="shared" si="40"/>
        <v>6.96</v>
      </c>
      <c r="AA76" s="171">
        <f t="shared" si="40"/>
        <v>6.96</v>
      </c>
      <c r="AB76" s="171">
        <f t="shared" si="40"/>
        <v>6.96</v>
      </c>
      <c r="AC76" s="171">
        <f t="shared" si="40"/>
        <v>6.96</v>
      </c>
      <c r="AD76" s="118"/>
    </row>
    <row r="77" spans="2:30" x14ac:dyDescent="0.25">
      <c r="B77" s="95" t="s">
        <v>38</v>
      </c>
    </row>
    <row r="78" spans="2:30" x14ac:dyDescent="0.25">
      <c r="B78" s="95" t="s">
        <v>84</v>
      </c>
    </row>
    <row r="81" spans="2:15" x14ac:dyDescent="0.25">
      <c r="B81" s="322" t="s">
        <v>126</v>
      </c>
    </row>
    <row r="82" spans="2:15" x14ac:dyDescent="0.25">
      <c r="B82" s="162"/>
    </row>
    <row r="83" spans="2:15" x14ac:dyDescent="0.25">
      <c r="B83" s="276" t="s">
        <v>44</v>
      </c>
      <c r="C83" s="277" t="s">
        <v>2</v>
      </c>
      <c r="D83" s="277" t="s">
        <v>3</v>
      </c>
      <c r="E83" s="277" t="s">
        <v>4</v>
      </c>
      <c r="F83" s="277" t="s">
        <v>5</v>
      </c>
      <c r="G83" s="277" t="s">
        <v>6</v>
      </c>
      <c r="H83" s="277" t="s">
        <v>7</v>
      </c>
      <c r="I83" s="277" t="s">
        <v>8</v>
      </c>
      <c r="J83" s="277" t="s">
        <v>9</v>
      </c>
      <c r="K83" s="277" t="s">
        <v>10</v>
      </c>
      <c r="L83" s="277" t="s">
        <v>11</v>
      </c>
      <c r="M83" s="277" t="s">
        <v>12</v>
      </c>
      <c r="N83" s="277" t="s">
        <v>13</v>
      </c>
      <c r="O83" s="278" t="s">
        <v>15</v>
      </c>
    </row>
    <row r="84" spans="2:15" x14ac:dyDescent="0.25">
      <c r="B84" s="12" t="s">
        <v>102</v>
      </c>
      <c r="C84" s="279"/>
      <c r="D84" s="11">
        <f>+D9/C9-1</f>
        <v>2.3584905660376521E-3</v>
      </c>
      <c r="E84" s="11">
        <f t="shared" ref="E84:N84" si="41">+E9/D9-1</f>
        <v>-4.7058823529412264E-3</v>
      </c>
      <c r="F84" s="11">
        <f t="shared" si="41"/>
        <v>9.4562647754137252E-4</v>
      </c>
      <c r="G84" s="11">
        <f t="shared" si="41"/>
        <v>-1</v>
      </c>
      <c r="H84" s="11" t="e">
        <f t="shared" si="41"/>
        <v>#DIV/0!</v>
      </c>
      <c r="I84" s="11" t="e">
        <f t="shared" si="41"/>
        <v>#DIV/0!</v>
      </c>
      <c r="J84" s="11" t="e">
        <f t="shared" si="41"/>
        <v>#DIV/0!</v>
      </c>
      <c r="K84" s="11" t="e">
        <f t="shared" si="41"/>
        <v>#DIV/0!</v>
      </c>
      <c r="L84" s="11" t="e">
        <f t="shared" si="41"/>
        <v>#DIV/0!</v>
      </c>
      <c r="M84" s="11" t="e">
        <f t="shared" si="41"/>
        <v>#DIV/0!</v>
      </c>
      <c r="N84" s="11" t="e">
        <f t="shared" si="41"/>
        <v>#DIV/0!</v>
      </c>
      <c r="O84" s="12" t="e">
        <f>+AVERAGE(D84:N84)</f>
        <v>#DIV/0!</v>
      </c>
    </row>
    <row r="85" spans="2:15" x14ac:dyDescent="0.25">
      <c r="B85" s="12" t="s">
        <v>18</v>
      </c>
      <c r="C85" s="279"/>
      <c r="D85" s="11">
        <f t="shared" ref="D85:N90" si="42">+D10/C10-1</f>
        <v>0</v>
      </c>
      <c r="E85" s="11">
        <f t="shared" si="42"/>
        <v>0</v>
      </c>
      <c r="F85" s="11">
        <f t="shared" si="42"/>
        <v>-5.050505050505083E-3</v>
      </c>
      <c r="G85" s="11">
        <f t="shared" si="42"/>
        <v>-1</v>
      </c>
      <c r="H85" s="11" t="e">
        <f t="shared" si="42"/>
        <v>#DIV/0!</v>
      </c>
      <c r="I85" s="11" t="e">
        <f t="shared" si="42"/>
        <v>#DIV/0!</v>
      </c>
      <c r="J85" s="11" t="e">
        <f t="shared" si="42"/>
        <v>#DIV/0!</v>
      </c>
      <c r="K85" s="11" t="e">
        <f t="shared" si="42"/>
        <v>#DIV/0!</v>
      </c>
      <c r="L85" s="11" t="e">
        <f t="shared" si="42"/>
        <v>#DIV/0!</v>
      </c>
      <c r="M85" s="11" t="e">
        <f t="shared" si="42"/>
        <v>#DIV/0!</v>
      </c>
      <c r="N85" s="11" t="e">
        <f t="shared" si="42"/>
        <v>#DIV/0!</v>
      </c>
      <c r="O85" s="12" t="e">
        <f t="shared" ref="O85:O89" si="43">+AVERAGE(D85:N85)</f>
        <v>#DIV/0!</v>
      </c>
    </row>
    <row r="86" spans="2:15" x14ac:dyDescent="0.25">
      <c r="B86" s="12" t="s">
        <v>19</v>
      </c>
      <c r="C86" s="279"/>
      <c r="D86" s="11">
        <f t="shared" si="42"/>
        <v>0</v>
      </c>
      <c r="E86" s="11">
        <f t="shared" si="42"/>
        <v>0.10000000000000009</v>
      </c>
      <c r="F86" s="11">
        <f t="shared" si="42"/>
        <v>0</v>
      </c>
      <c r="G86" s="11">
        <f t="shared" si="42"/>
        <v>-1</v>
      </c>
      <c r="H86" s="11" t="e">
        <f t="shared" si="42"/>
        <v>#DIV/0!</v>
      </c>
      <c r="I86" s="11" t="e">
        <f t="shared" si="42"/>
        <v>#DIV/0!</v>
      </c>
      <c r="J86" s="11" t="e">
        <f t="shared" si="42"/>
        <v>#DIV/0!</v>
      </c>
      <c r="K86" s="11" t="e">
        <f t="shared" si="42"/>
        <v>#DIV/0!</v>
      </c>
      <c r="L86" s="11" t="e">
        <f t="shared" si="42"/>
        <v>#DIV/0!</v>
      </c>
      <c r="M86" s="11" t="e">
        <f t="shared" si="42"/>
        <v>#DIV/0!</v>
      </c>
      <c r="N86" s="11" t="e">
        <f t="shared" si="42"/>
        <v>#DIV/0!</v>
      </c>
      <c r="O86" s="12" t="e">
        <f t="shared" si="43"/>
        <v>#DIV/0!</v>
      </c>
    </row>
    <row r="87" spans="2:15" x14ac:dyDescent="0.25">
      <c r="B87" s="12" t="s">
        <v>91</v>
      </c>
      <c r="C87" s="279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2"/>
    </row>
    <row r="88" spans="2:15" x14ac:dyDescent="0.25">
      <c r="B88" s="12" t="s">
        <v>21</v>
      </c>
      <c r="C88" s="279"/>
      <c r="D88" s="11">
        <f t="shared" si="42"/>
        <v>0</v>
      </c>
      <c r="E88" s="11">
        <f t="shared" si="42"/>
        <v>0</v>
      </c>
      <c r="F88" s="11">
        <f t="shared" si="42"/>
        <v>0</v>
      </c>
      <c r="G88" s="11">
        <f t="shared" si="42"/>
        <v>-1</v>
      </c>
      <c r="H88" s="11" t="e">
        <f t="shared" si="42"/>
        <v>#DIV/0!</v>
      </c>
      <c r="I88" s="11" t="e">
        <f t="shared" si="42"/>
        <v>#DIV/0!</v>
      </c>
      <c r="J88" s="11" t="e">
        <f t="shared" si="42"/>
        <v>#DIV/0!</v>
      </c>
      <c r="K88" s="11" t="e">
        <f t="shared" si="42"/>
        <v>#DIV/0!</v>
      </c>
      <c r="L88" s="11" t="e">
        <f t="shared" si="42"/>
        <v>#DIV/0!</v>
      </c>
      <c r="M88" s="11" t="e">
        <f t="shared" si="42"/>
        <v>#DIV/0!</v>
      </c>
      <c r="N88" s="11" t="e">
        <f t="shared" si="42"/>
        <v>#DIV/0!</v>
      </c>
      <c r="O88" s="12" t="e">
        <f t="shared" si="43"/>
        <v>#DIV/0!</v>
      </c>
    </row>
    <row r="89" spans="2:15" x14ac:dyDescent="0.25">
      <c r="B89" s="12" t="s">
        <v>22</v>
      </c>
      <c r="C89" s="279"/>
      <c r="D89" s="11">
        <f t="shared" si="42"/>
        <v>0</v>
      </c>
      <c r="E89" s="11">
        <f t="shared" si="42"/>
        <v>0</v>
      </c>
      <c r="F89" s="11">
        <f t="shared" si="42"/>
        <v>0</v>
      </c>
      <c r="G89" s="11">
        <f t="shared" si="42"/>
        <v>-1</v>
      </c>
      <c r="H89" s="11" t="e">
        <f t="shared" si="42"/>
        <v>#DIV/0!</v>
      </c>
      <c r="I89" s="11" t="e">
        <f t="shared" si="42"/>
        <v>#DIV/0!</v>
      </c>
      <c r="J89" s="11" t="e">
        <f t="shared" si="42"/>
        <v>#DIV/0!</v>
      </c>
      <c r="K89" s="11" t="e">
        <f t="shared" si="42"/>
        <v>#DIV/0!</v>
      </c>
      <c r="L89" s="11" t="e">
        <f t="shared" si="42"/>
        <v>#DIV/0!</v>
      </c>
      <c r="M89" s="11" t="e">
        <f t="shared" si="42"/>
        <v>#DIV/0!</v>
      </c>
      <c r="N89" s="11" t="e">
        <f t="shared" si="42"/>
        <v>#DIV/0!</v>
      </c>
      <c r="O89" s="12" t="e">
        <f t="shared" si="43"/>
        <v>#DIV/0!</v>
      </c>
    </row>
    <row r="90" spans="2:15" x14ac:dyDescent="0.25">
      <c r="B90" s="280" t="s">
        <v>14</v>
      </c>
      <c r="C90" s="280"/>
      <c r="D90" s="13">
        <f t="shared" si="42"/>
        <v>2.1422450728363351E-3</v>
      </c>
      <c r="E90" s="13">
        <f t="shared" si="42"/>
        <v>-3.8477982043608749E-3</v>
      </c>
      <c r="F90" s="13">
        <f t="shared" si="42"/>
        <v>4.2918454935625405E-4</v>
      </c>
      <c r="G90" s="13">
        <f t="shared" si="42"/>
        <v>-1</v>
      </c>
      <c r="H90" s="13" t="e">
        <f t="shared" si="42"/>
        <v>#DIV/0!</v>
      </c>
      <c r="I90" s="13" t="e">
        <f t="shared" si="42"/>
        <v>#DIV/0!</v>
      </c>
      <c r="J90" s="13" t="e">
        <f t="shared" si="42"/>
        <v>#DIV/0!</v>
      </c>
      <c r="K90" s="13" t="e">
        <f t="shared" si="42"/>
        <v>#DIV/0!</v>
      </c>
      <c r="L90" s="13" t="e">
        <f t="shared" si="42"/>
        <v>#DIV/0!</v>
      </c>
      <c r="M90" s="13" t="e">
        <f t="shared" si="42"/>
        <v>#DIV/0!</v>
      </c>
      <c r="N90" s="13" t="e">
        <f t="shared" si="42"/>
        <v>#DIV/0!</v>
      </c>
      <c r="O90" s="14" t="e">
        <f>+AVERAGE(D90:N90)</f>
        <v>#DIV/0!</v>
      </c>
    </row>
    <row r="91" spans="2:15" x14ac:dyDescent="0.25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</row>
    <row r="92" spans="2:15" x14ac:dyDescent="0.25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</row>
    <row r="93" spans="2:15" x14ac:dyDescent="0.25">
      <c r="B93" s="281" t="s">
        <v>127</v>
      </c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</row>
    <row r="94" spans="2:15" x14ac:dyDescent="0.25">
      <c r="B94" s="28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</row>
    <row r="95" spans="2:15" x14ac:dyDescent="0.25">
      <c r="B95" s="283" t="s">
        <v>44</v>
      </c>
      <c r="C95" s="277" t="s">
        <v>2</v>
      </c>
      <c r="D95" s="277" t="s">
        <v>3</v>
      </c>
      <c r="E95" s="277" t="s">
        <v>4</v>
      </c>
      <c r="F95" s="277" t="s">
        <v>5</v>
      </c>
      <c r="G95" s="277" t="s">
        <v>6</v>
      </c>
      <c r="H95" s="277" t="s">
        <v>7</v>
      </c>
      <c r="I95" s="277" t="s">
        <v>8</v>
      </c>
      <c r="J95" s="277" t="s">
        <v>9</v>
      </c>
      <c r="K95" s="277" t="s">
        <v>10</v>
      </c>
      <c r="L95" s="277" t="s">
        <v>11</v>
      </c>
      <c r="M95" s="277" t="s">
        <v>12</v>
      </c>
      <c r="N95" s="277" t="s">
        <v>13</v>
      </c>
      <c r="O95" s="278" t="s">
        <v>15</v>
      </c>
    </row>
    <row r="96" spans="2:15" x14ac:dyDescent="0.25">
      <c r="B96" s="12" t="s">
        <v>102</v>
      </c>
      <c r="C96" s="279"/>
      <c r="D96" s="11">
        <f>+D20/C20-1</f>
        <v>-4.1920826923557364E-2</v>
      </c>
      <c r="E96" s="11">
        <f t="shared" ref="E96:N96" si="44">+E20/D20-1</f>
        <v>-0.15022389783403989</v>
      </c>
      <c r="F96" s="11">
        <f t="shared" si="44"/>
        <v>-8.0450850935107954E-2</v>
      </c>
      <c r="G96" s="11">
        <f t="shared" si="44"/>
        <v>-1</v>
      </c>
      <c r="H96" s="11" t="e">
        <f t="shared" si="44"/>
        <v>#DIV/0!</v>
      </c>
      <c r="I96" s="11" t="e">
        <f t="shared" si="44"/>
        <v>#DIV/0!</v>
      </c>
      <c r="J96" s="11" t="e">
        <f t="shared" si="44"/>
        <v>#DIV/0!</v>
      </c>
      <c r="K96" s="11" t="e">
        <f t="shared" si="44"/>
        <v>#DIV/0!</v>
      </c>
      <c r="L96" s="11" t="e">
        <f t="shared" si="44"/>
        <v>#DIV/0!</v>
      </c>
      <c r="M96" s="11" t="e">
        <f t="shared" si="44"/>
        <v>#DIV/0!</v>
      </c>
      <c r="N96" s="11" t="e">
        <f t="shared" si="44"/>
        <v>#DIV/0!</v>
      </c>
      <c r="O96" s="12" t="e">
        <f>+AVERAGE(D96:N96)</f>
        <v>#DIV/0!</v>
      </c>
    </row>
    <row r="97" spans="2:15" x14ac:dyDescent="0.25">
      <c r="B97" s="12" t="s">
        <v>18</v>
      </c>
      <c r="C97" s="279"/>
      <c r="D97" s="11">
        <f t="shared" ref="D97:N102" si="45">+D21/C21-1</f>
        <v>-8.5154975530179366E-2</v>
      </c>
      <c r="E97" s="11">
        <f t="shared" si="45"/>
        <v>-2.7040452414917482E-2</v>
      </c>
      <c r="F97" s="11">
        <f t="shared" si="45"/>
        <v>-8.3192606265299895E-2</v>
      </c>
      <c r="G97" s="11">
        <f t="shared" si="45"/>
        <v>-1</v>
      </c>
      <c r="H97" s="11" t="e">
        <f t="shared" si="45"/>
        <v>#DIV/0!</v>
      </c>
      <c r="I97" s="11" t="e">
        <f t="shared" si="45"/>
        <v>#DIV/0!</v>
      </c>
      <c r="J97" s="11" t="e">
        <f t="shared" si="45"/>
        <v>#DIV/0!</v>
      </c>
      <c r="K97" s="11" t="e">
        <f t="shared" si="45"/>
        <v>#DIV/0!</v>
      </c>
      <c r="L97" s="11" t="e">
        <f t="shared" si="45"/>
        <v>#DIV/0!</v>
      </c>
      <c r="M97" s="11" t="e">
        <f t="shared" si="45"/>
        <v>#DIV/0!</v>
      </c>
      <c r="N97" s="11" t="e">
        <f t="shared" si="45"/>
        <v>#DIV/0!</v>
      </c>
      <c r="O97" s="12" t="e">
        <f t="shared" ref="O97:O101" si="46">+AVERAGE(D97:N97)</f>
        <v>#DIV/0!</v>
      </c>
    </row>
    <row r="98" spans="2:15" x14ac:dyDescent="0.25">
      <c r="B98" s="12" t="s">
        <v>19</v>
      </c>
      <c r="C98" s="279"/>
      <c r="D98" s="11">
        <f t="shared" si="45"/>
        <v>-0.11650922177237966</v>
      </c>
      <c r="E98" s="11">
        <f t="shared" si="45"/>
        <v>-6.6700610997963317E-2</v>
      </c>
      <c r="F98" s="11">
        <f t="shared" si="45"/>
        <v>-0.11020185488270595</v>
      </c>
      <c r="G98" s="11">
        <f t="shared" si="45"/>
        <v>-1</v>
      </c>
      <c r="H98" s="11" t="e">
        <f t="shared" si="45"/>
        <v>#DIV/0!</v>
      </c>
      <c r="I98" s="11" t="e">
        <f t="shared" si="45"/>
        <v>#DIV/0!</v>
      </c>
      <c r="J98" s="11" t="e">
        <f t="shared" si="45"/>
        <v>#DIV/0!</v>
      </c>
      <c r="K98" s="11" t="e">
        <f t="shared" si="45"/>
        <v>#DIV/0!</v>
      </c>
      <c r="L98" s="11" t="e">
        <f t="shared" si="45"/>
        <v>#DIV/0!</v>
      </c>
      <c r="M98" s="11" t="e">
        <f t="shared" si="45"/>
        <v>#DIV/0!</v>
      </c>
      <c r="N98" s="11" t="e">
        <f t="shared" si="45"/>
        <v>#DIV/0!</v>
      </c>
      <c r="O98" s="12" t="e">
        <f t="shared" si="46"/>
        <v>#DIV/0!</v>
      </c>
    </row>
    <row r="99" spans="2:15" x14ac:dyDescent="0.25">
      <c r="B99" s="12" t="s">
        <v>91</v>
      </c>
      <c r="C99" s="279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2"/>
    </row>
    <row r="100" spans="2:15" x14ac:dyDescent="0.25">
      <c r="B100" s="12" t="s">
        <v>21</v>
      </c>
      <c r="C100" s="279"/>
      <c r="D100" s="11">
        <f t="shared" si="45"/>
        <v>-9.2454966039964726E-2</v>
      </c>
      <c r="E100" s="11">
        <f t="shared" si="45"/>
        <v>0.13834431519292845</v>
      </c>
      <c r="F100" s="11">
        <f t="shared" si="45"/>
        <v>-1.8960958528858263E-2</v>
      </c>
      <c r="G100" s="11">
        <f t="shared" si="45"/>
        <v>-1</v>
      </c>
      <c r="H100" s="11" t="e">
        <f t="shared" si="45"/>
        <v>#DIV/0!</v>
      </c>
      <c r="I100" s="11" t="e">
        <f t="shared" si="45"/>
        <v>#DIV/0!</v>
      </c>
      <c r="J100" s="11" t="e">
        <f t="shared" si="45"/>
        <v>#DIV/0!</v>
      </c>
      <c r="K100" s="11" t="e">
        <f t="shared" si="45"/>
        <v>#DIV/0!</v>
      </c>
      <c r="L100" s="11" t="e">
        <f t="shared" si="45"/>
        <v>#DIV/0!</v>
      </c>
      <c r="M100" s="11" t="e">
        <f t="shared" si="45"/>
        <v>#DIV/0!</v>
      </c>
      <c r="N100" s="11" t="e">
        <f t="shared" si="45"/>
        <v>#DIV/0!</v>
      </c>
      <c r="O100" s="12" t="e">
        <f t="shared" si="46"/>
        <v>#DIV/0!</v>
      </c>
    </row>
    <row r="101" spans="2:15" x14ac:dyDescent="0.25">
      <c r="B101" s="12" t="s">
        <v>22</v>
      </c>
      <c r="C101" s="279"/>
      <c r="D101" s="11">
        <f t="shared" si="45"/>
        <v>0.10057909174032309</v>
      </c>
      <c r="E101" s="11">
        <f t="shared" si="45"/>
        <v>-4.292439767377465E-2</v>
      </c>
      <c r="F101" s="11">
        <f t="shared" si="45"/>
        <v>-0.12065972222222221</v>
      </c>
      <c r="G101" s="11">
        <f t="shared" si="45"/>
        <v>-1</v>
      </c>
      <c r="H101" s="11" t="e">
        <f t="shared" si="45"/>
        <v>#DIV/0!</v>
      </c>
      <c r="I101" s="11" t="e">
        <f t="shared" si="45"/>
        <v>#DIV/0!</v>
      </c>
      <c r="J101" s="11" t="e">
        <f t="shared" si="45"/>
        <v>#DIV/0!</v>
      </c>
      <c r="K101" s="11" t="e">
        <f t="shared" si="45"/>
        <v>#DIV/0!</v>
      </c>
      <c r="L101" s="11" t="e">
        <f t="shared" si="45"/>
        <v>#DIV/0!</v>
      </c>
      <c r="M101" s="11" t="e">
        <f t="shared" si="45"/>
        <v>#DIV/0!</v>
      </c>
      <c r="N101" s="11" t="e">
        <f t="shared" si="45"/>
        <v>#DIV/0!</v>
      </c>
      <c r="O101" s="12" t="e">
        <f t="shared" si="46"/>
        <v>#DIV/0!</v>
      </c>
    </row>
    <row r="102" spans="2:15" x14ac:dyDescent="0.25">
      <c r="B102" s="284" t="s">
        <v>14</v>
      </c>
      <c r="C102" s="280"/>
      <c r="D102" s="13">
        <f t="shared" si="45"/>
        <v>-5.5174204318529818E-2</v>
      </c>
      <c r="E102" s="13">
        <f t="shared" si="45"/>
        <v>-9.6640403500842242E-2</v>
      </c>
      <c r="F102" s="13">
        <f t="shared" si="45"/>
        <v>-7.425780572604701E-2</v>
      </c>
      <c r="G102" s="13">
        <f t="shared" si="45"/>
        <v>-1</v>
      </c>
      <c r="H102" s="13" t="e">
        <f t="shared" si="45"/>
        <v>#DIV/0!</v>
      </c>
      <c r="I102" s="13" t="e">
        <f t="shared" si="45"/>
        <v>#DIV/0!</v>
      </c>
      <c r="J102" s="13" t="e">
        <f t="shared" si="45"/>
        <v>#DIV/0!</v>
      </c>
      <c r="K102" s="13" t="e">
        <f t="shared" si="45"/>
        <v>#DIV/0!</v>
      </c>
      <c r="L102" s="13" t="e">
        <f t="shared" si="45"/>
        <v>#DIV/0!</v>
      </c>
      <c r="M102" s="13" t="e">
        <f t="shared" si="45"/>
        <v>#DIV/0!</v>
      </c>
      <c r="N102" s="13" t="e">
        <f t="shared" si="45"/>
        <v>#DIV/0!</v>
      </c>
      <c r="O102" s="284" t="e">
        <f>+AVERAGE(D102:N102)</f>
        <v>#DIV/0!</v>
      </c>
    </row>
    <row r="103" spans="2:15" x14ac:dyDescent="0.25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</row>
    <row r="104" spans="2:15" x14ac:dyDescent="0.25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</row>
    <row r="105" spans="2:15" x14ac:dyDescent="0.25">
      <c r="B105" s="281" t="s">
        <v>161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</row>
    <row r="106" spans="2:15" x14ac:dyDescent="0.25">
      <c r="B106" s="28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</row>
    <row r="107" spans="2:15" x14ac:dyDescent="0.25">
      <c r="B107" s="283" t="s">
        <v>44</v>
      </c>
      <c r="C107" s="277" t="s">
        <v>2</v>
      </c>
      <c r="D107" s="277" t="s">
        <v>3</v>
      </c>
      <c r="E107" s="277" t="s">
        <v>4</v>
      </c>
      <c r="F107" s="277" t="s">
        <v>5</v>
      </c>
      <c r="G107" s="277" t="s">
        <v>6</v>
      </c>
      <c r="H107" s="277" t="s">
        <v>7</v>
      </c>
      <c r="I107" s="277" t="s">
        <v>8</v>
      </c>
      <c r="J107" s="277" t="s">
        <v>9</v>
      </c>
      <c r="K107" s="277" t="s">
        <v>10</v>
      </c>
      <c r="L107" s="277" t="s">
        <v>11</v>
      </c>
      <c r="M107" s="277" t="s">
        <v>12</v>
      </c>
      <c r="N107" s="277" t="s">
        <v>13</v>
      </c>
      <c r="O107" s="278" t="s">
        <v>15</v>
      </c>
    </row>
    <row r="108" spans="2:15" x14ac:dyDescent="0.25">
      <c r="B108" s="12" t="s">
        <v>102</v>
      </c>
      <c r="C108" s="279"/>
      <c r="D108" s="11">
        <f>+D54/C54-1</f>
        <v>1.1665901726005679E-3</v>
      </c>
      <c r="E108" s="11">
        <f t="shared" ref="E108:N108" si="47">+E54/D54-1</f>
        <v>-3.4405569025576233E-3</v>
      </c>
      <c r="F108" s="11">
        <f t="shared" si="47"/>
        <v>-2.1382316444412686E-3</v>
      </c>
      <c r="G108" s="11" t="e">
        <f t="shared" si="47"/>
        <v>#DIV/0!</v>
      </c>
      <c r="H108" s="11" t="e">
        <f t="shared" si="47"/>
        <v>#DIV/0!</v>
      </c>
      <c r="I108" s="11" t="e">
        <f t="shared" si="47"/>
        <v>#DIV/0!</v>
      </c>
      <c r="J108" s="11" t="e">
        <f t="shared" si="47"/>
        <v>#DIV/0!</v>
      </c>
      <c r="K108" s="11" t="e">
        <f t="shared" si="47"/>
        <v>#DIV/0!</v>
      </c>
      <c r="L108" s="11" t="e">
        <f t="shared" si="47"/>
        <v>#DIV/0!</v>
      </c>
      <c r="M108" s="11" t="e">
        <f t="shared" si="47"/>
        <v>#DIV/0!</v>
      </c>
      <c r="N108" s="11" t="e">
        <f t="shared" si="47"/>
        <v>#DIV/0!</v>
      </c>
      <c r="O108" s="12"/>
    </row>
    <row r="109" spans="2:15" x14ac:dyDescent="0.25">
      <c r="B109" s="12" t="s">
        <v>18</v>
      </c>
      <c r="C109" s="279"/>
      <c r="D109" s="11">
        <f t="shared" ref="D109:N114" si="48">+D55/C55-1</f>
        <v>6.1095287698464951E-3</v>
      </c>
      <c r="E109" s="11">
        <f t="shared" si="48"/>
        <v>1.3033537888037072E-2</v>
      </c>
      <c r="F109" s="11">
        <f t="shared" si="48"/>
        <v>6.4026569096402586E-3</v>
      </c>
      <c r="G109" s="11" t="e">
        <f t="shared" si="48"/>
        <v>#DIV/0!</v>
      </c>
      <c r="H109" s="11" t="e">
        <f t="shared" si="48"/>
        <v>#DIV/0!</v>
      </c>
      <c r="I109" s="11" t="e">
        <f t="shared" si="48"/>
        <v>#DIV/0!</v>
      </c>
      <c r="J109" s="11" t="e">
        <f t="shared" si="48"/>
        <v>#DIV/0!</v>
      </c>
      <c r="K109" s="11" t="e">
        <f t="shared" si="48"/>
        <v>#DIV/0!</v>
      </c>
      <c r="L109" s="11" t="e">
        <f t="shared" si="48"/>
        <v>#DIV/0!</v>
      </c>
      <c r="M109" s="11" t="e">
        <f t="shared" si="48"/>
        <v>#DIV/0!</v>
      </c>
      <c r="N109" s="11" t="e">
        <f t="shared" si="48"/>
        <v>#DIV/0!</v>
      </c>
      <c r="O109" s="12"/>
    </row>
    <row r="110" spans="2:15" x14ac:dyDescent="0.25">
      <c r="B110" s="12" t="s">
        <v>19</v>
      </c>
      <c r="C110" s="279"/>
      <c r="D110" s="11">
        <f t="shared" si="48"/>
        <v>1.9157083777116002E-2</v>
      </c>
      <c r="E110" s="11">
        <f t="shared" si="48"/>
        <v>3.6333243326780673E-2</v>
      </c>
      <c r="F110" s="11">
        <f t="shared" si="48"/>
        <v>2.000929715958355E-2</v>
      </c>
      <c r="G110" s="11" t="e">
        <f t="shared" si="48"/>
        <v>#DIV/0!</v>
      </c>
      <c r="H110" s="11" t="e">
        <f t="shared" si="48"/>
        <v>#DIV/0!</v>
      </c>
      <c r="I110" s="11" t="e">
        <f t="shared" si="48"/>
        <v>#DIV/0!</v>
      </c>
      <c r="J110" s="11" t="e">
        <f t="shared" si="48"/>
        <v>#DIV/0!</v>
      </c>
      <c r="K110" s="11" t="e">
        <f t="shared" si="48"/>
        <v>#DIV/0!</v>
      </c>
      <c r="L110" s="11" t="e">
        <f t="shared" si="48"/>
        <v>#DIV/0!</v>
      </c>
      <c r="M110" s="11" t="e">
        <f t="shared" si="48"/>
        <v>#DIV/0!</v>
      </c>
      <c r="N110" s="11" t="e">
        <f t="shared" si="48"/>
        <v>#DIV/0!</v>
      </c>
      <c r="O110" s="12"/>
    </row>
    <row r="111" spans="2:15" x14ac:dyDescent="0.25">
      <c r="B111" s="12" t="s">
        <v>91</v>
      </c>
      <c r="C111" s="279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2"/>
    </row>
    <row r="112" spans="2:15" x14ac:dyDescent="0.25">
      <c r="B112" s="12" t="s">
        <v>21</v>
      </c>
      <c r="C112" s="279"/>
      <c r="D112" s="11">
        <f t="shared" si="48"/>
        <v>6.8125692216272071E-3</v>
      </c>
      <c r="E112" s="11">
        <f t="shared" si="48"/>
        <v>1.4287758201030121E-2</v>
      </c>
      <c r="F112" s="11">
        <f t="shared" si="48"/>
        <v>8.8952376585640369E-3</v>
      </c>
      <c r="G112" s="11" t="e">
        <f t="shared" si="48"/>
        <v>#DIV/0!</v>
      </c>
      <c r="H112" s="11" t="e">
        <f t="shared" si="48"/>
        <v>#DIV/0!</v>
      </c>
      <c r="I112" s="11" t="e">
        <f t="shared" si="48"/>
        <v>#DIV/0!</v>
      </c>
      <c r="J112" s="11" t="e">
        <f t="shared" si="48"/>
        <v>#DIV/0!</v>
      </c>
      <c r="K112" s="11" t="e">
        <f t="shared" si="48"/>
        <v>#DIV/0!</v>
      </c>
      <c r="L112" s="11" t="e">
        <f t="shared" si="48"/>
        <v>#DIV/0!</v>
      </c>
      <c r="M112" s="11" t="e">
        <f t="shared" si="48"/>
        <v>#DIV/0!</v>
      </c>
      <c r="N112" s="11" t="e">
        <f t="shared" si="48"/>
        <v>#DIV/0!</v>
      </c>
      <c r="O112" s="12"/>
    </row>
    <row r="113" spans="2:15" x14ac:dyDescent="0.25">
      <c r="B113" s="12" t="s">
        <v>22</v>
      </c>
      <c r="C113" s="279"/>
      <c r="D113" s="11">
        <f t="shared" si="48"/>
        <v>9.6673489529377488E-3</v>
      </c>
      <c r="E113" s="11">
        <f t="shared" si="48"/>
        <v>8.5189149953646126E-3</v>
      </c>
      <c r="F113" s="11">
        <f t="shared" si="48"/>
        <v>9.8952197105284245E-3</v>
      </c>
      <c r="G113" s="11" t="e">
        <f t="shared" si="48"/>
        <v>#DIV/0!</v>
      </c>
      <c r="H113" s="11" t="e">
        <f t="shared" si="48"/>
        <v>#DIV/0!</v>
      </c>
      <c r="I113" s="11" t="e">
        <f t="shared" si="48"/>
        <v>#DIV/0!</v>
      </c>
      <c r="J113" s="11" t="e">
        <f t="shared" si="48"/>
        <v>#DIV/0!</v>
      </c>
      <c r="K113" s="11" t="e">
        <f t="shared" si="48"/>
        <v>#DIV/0!</v>
      </c>
      <c r="L113" s="11" t="e">
        <f t="shared" si="48"/>
        <v>#DIV/0!</v>
      </c>
      <c r="M113" s="11" t="e">
        <f t="shared" si="48"/>
        <v>#DIV/0!</v>
      </c>
      <c r="N113" s="11" t="e">
        <f t="shared" si="48"/>
        <v>#DIV/0!</v>
      </c>
      <c r="O113" s="285"/>
    </row>
    <row r="114" spans="2:15" x14ac:dyDescent="0.25">
      <c r="B114" s="284" t="s">
        <v>14</v>
      </c>
      <c r="C114" s="280"/>
      <c r="D114" s="13">
        <f t="shared" si="48"/>
        <v>-2.0619198213343015E-3</v>
      </c>
      <c r="E114" s="13">
        <f t="shared" si="48"/>
        <v>2.7466487394142369E-2</v>
      </c>
      <c r="F114" s="13">
        <f t="shared" si="48"/>
        <v>5.3461472131552945E-3</v>
      </c>
      <c r="G114" s="13" t="e">
        <f t="shared" si="48"/>
        <v>#DIV/0!</v>
      </c>
      <c r="H114" s="13" t="e">
        <f t="shared" si="48"/>
        <v>#DIV/0!</v>
      </c>
      <c r="I114" s="13" t="e">
        <f t="shared" si="48"/>
        <v>#DIV/0!</v>
      </c>
      <c r="J114" s="13" t="e">
        <f t="shared" si="48"/>
        <v>#DIV/0!</v>
      </c>
      <c r="K114" s="13" t="e">
        <f t="shared" si="48"/>
        <v>#DIV/0!</v>
      </c>
      <c r="L114" s="13" t="e">
        <f t="shared" si="48"/>
        <v>#DIV/0!</v>
      </c>
      <c r="M114" s="13" t="e">
        <f t="shared" si="48"/>
        <v>#DIV/0!</v>
      </c>
      <c r="N114" s="15" t="e">
        <f t="shared" si="48"/>
        <v>#DIV/0!</v>
      </c>
      <c r="O114" s="286" t="e">
        <f>+AVERAGE(D114:N114)</f>
        <v>#DIV/0!</v>
      </c>
    </row>
  </sheetData>
  <conditionalFormatting sqref="C1:N2 C39:N1048576 C5:N37">
    <cfRule type="containsText" dxfId="279" priority="3" operator="containsText" text="*">
      <formula>NOT(ISERROR(SEARCH("*",C1)))</formula>
    </cfRule>
  </conditionalFormatting>
  <conditionalFormatting sqref="F3:N4">
    <cfRule type="containsText" dxfId="278" priority="2" stopIfTrue="1" operator="containsText" text="*">
      <formula>NOT(ISERROR(SEARCH("*",F3)))</formula>
    </cfRule>
  </conditionalFormatting>
  <conditionalFormatting sqref="C3:N4">
    <cfRule type="containsText" dxfId="277" priority="1" operator="containsText" text="*">
      <formula>NOT(ISERROR(SEARCH("*",C3)))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AE103"/>
  <sheetViews>
    <sheetView showGridLines="0" topLeftCell="A5" zoomScale="70" zoomScaleNormal="70" workbookViewId="0">
      <selection activeCell="I25" sqref="I25"/>
    </sheetView>
  </sheetViews>
  <sheetFormatPr baseColWidth="10" defaultColWidth="11.42578125" defaultRowHeight="15.75" x14ac:dyDescent="0.25"/>
  <cols>
    <col min="1" max="1" width="3" style="95" customWidth="1"/>
    <col min="2" max="2" width="24.5703125" style="95" customWidth="1"/>
    <col min="3" max="10" width="11.7109375" style="95" customWidth="1"/>
    <col min="11" max="11" width="16.85546875" style="95" customWidth="1"/>
    <col min="12" max="12" width="11.7109375" style="95" customWidth="1"/>
    <col min="13" max="14" width="15.140625" style="95" customWidth="1"/>
    <col min="15" max="15" width="12.85546875" style="95" bestFit="1" customWidth="1"/>
    <col min="16" max="16" width="4.5703125" style="95" customWidth="1"/>
    <col min="17" max="17" width="4.85546875" style="95" customWidth="1"/>
    <col min="18" max="18" width="20.28515625" style="95" customWidth="1"/>
    <col min="19" max="26" width="11.42578125" style="95"/>
    <col min="27" max="27" width="15.7109375" style="95" customWidth="1"/>
    <col min="28" max="28" width="11.42578125" style="95"/>
    <col min="29" max="29" width="16.140625" style="95" customWidth="1"/>
    <col min="30" max="30" width="15" style="95" customWidth="1"/>
    <col min="31" max="31" width="14.42578125" style="95" customWidth="1"/>
    <col min="32" max="16384" width="11.42578125" style="95"/>
  </cols>
  <sheetData>
    <row r="1" spans="2:31" x14ac:dyDescent="0.25">
      <c r="B1" s="145" t="s">
        <v>96</v>
      </c>
      <c r="R1" s="145" t="str">
        <f>+B1</f>
        <v>AUTORIDAD DE FISCALIZACION DE ELECTRICIDAD Y TECNOLOGÍA NUCLEAR (AETN)</v>
      </c>
    </row>
    <row r="2" spans="2:31" x14ac:dyDescent="0.25">
      <c r="B2" s="145" t="s">
        <v>148</v>
      </c>
      <c r="R2" s="145" t="str">
        <f>+B2</f>
        <v>ENDE DELBENI S.A.M. - (Sistema Rurrenabaque)</v>
      </c>
    </row>
    <row r="3" spans="2:31" x14ac:dyDescent="0.25">
      <c r="B3" s="145" t="str">
        <f>+'ENDE DELBENI - Reyes'!B3</f>
        <v>CONSOLIDADO - con IVA</v>
      </c>
      <c r="R3" s="145" t="str">
        <f>+'ENDE DELBENI - Reyes'!Q3</f>
        <v>CONSOLIDADO - sin IVA</v>
      </c>
    </row>
    <row r="4" spans="2:31" x14ac:dyDescent="0.25">
      <c r="B4" s="145" t="str">
        <f>+'ENDE DELBENI - Reyes'!B4</f>
        <v>ESTADÍSTICAS GESTIÓN 2025</v>
      </c>
      <c r="R4" s="145" t="str">
        <f>+B4</f>
        <v>ESTADÍSTICAS GESTIÓN 2025</v>
      </c>
    </row>
    <row r="5" spans="2:31" x14ac:dyDescent="0.25">
      <c r="B5" s="145"/>
    </row>
    <row r="6" spans="2:31" x14ac:dyDescent="0.25">
      <c r="B6" s="145" t="s">
        <v>157</v>
      </c>
      <c r="R6" s="145" t="str">
        <f>+B6</f>
        <v>NÚMERO DE CONSUMIDORES</v>
      </c>
    </row>
    <row r="7" spans="2:31" x14ac:dyDescent="0.25">
      <c r="B7" s="145"/>
      <c r="R7" s="145"/>
    </row>
    <row r="8" spans="2:31" x14ac:dyDescent="0.25">
      <c r="B8" s="182" t="s">
        <v>26</v>
      </c>
      <c r="C8" s="202" t="s">
        <v>2</v>
      </c>
      <c r="D8" s="202" t="s">
        <v>3</v>
      </c>
      <c r="E8" s="202" t="s">
        <v>4</v>
      </c>
      <c r="F8" s="202" t="s">
        <v>5</v>
      </c>
      <c r="G8" s="202" t="s">
        <v>6</v>
      </c>
      <c r="H8" s="202" t="s">
        <v>7</v>
      </c>
      <c r="I8" s="202" t="s">
        <v>8</v>
      </c>
      <c r="J8" s="202" t="s">
        <v>9</v>
      </c>
      <c r="K8" s="202" t="s">
        <v>10</v>
      </c>
      <c r="L8" s="202" t="s">
        <v>11</v>
      </c>
      <c r="M8" s="202" t="s">
        <v>12</v>
      </c>
      <c r="N8" s="202" t="s">
        <v>13</v>
      </c>
      <c r="O8" s="203" t="s">
        <v>15</v>
      </c>
      <c r="P8" s="325"/>
      <c r="Q8" s="325"/>
      <c r="R8" s="208" t="s">
        <v>26</v>
      </c>
      <c r="S8" s="202" t="s">
        <v>2</v>
      </c>
      <c r="T8" s="202" t="s">
        <v>3</v>
      </c>
      <c r="U8" s="202" t="s">
        <v>4</v>
      </c>
      <c r="V8" s="202" t="s">
        <v>5</v>
      </c>
      <c r="W8" s="202" t="s">
        <v>6</v>
      </c>
      <c r="X8" s="202" t="s">
        <v>7</v>
      </c>
      <c r="Y8" s="202" t="s">
        <v>8</v>
      </c>
      <c r="Z8" s="202" t="s">
        <v>9</v>
      </c>
      <c r="AA8" s="202" t="s">
        <v>10</v>
      </c>
      <c r="AB8" s="202" t="s">
        <v>11</v>
      </c>
      <c r="AC8" s="202" t="s">
        <v>12</v>
      </c>
      <c r="AD8" s="202" t="s">
        <v>13</v>
      </c>
      <c r="AE8" s="203" t="s">
        <v>15</v>
      </c>
    </row>
    <row r="9" spans="2:31" x14ac:dyDescent="0.25">
      <c r="B9" s="148" t="s">
        <v>102</v>
      </c>
      <c r="C9" s="204">
        <f>+'[103]CONSOLIDADO (2)'!B9</f>
        <v>4246</v>
      </c>
      <c r="D9" s="204">
        <f>+'[103]CONSOLIDADO (2)'!C9</f>
        <v>4290</v>
      </c>
      <c r="E9" s="204">
        <f>+'[103]CONSOLIDADO (2)'!D9</f>
        <v>4312</v>
      </c>
      <c r="F9" s="204">
        <f>+'[103]CONSOLIDADO (2)'!E9</f>
        <v>4304</v>
      </c>
      <c r="G9" s="204">
        <f>+'[103]CONSOLIDADO (2)'!F9</f>
        <v>0</v>
      </c>
      <c r="H9" s="204">
        <f>+'[103]CONSOLIDADO (2)'!G9</f>
        <v>0</v>
      </c>
      <c r="I9" s="204">
        <f>+'[103]CONSOLIDADO (2)'!H9</f>
        <v>0</v>
      </c>
      <c r="J9" s="204">
        <f>+'[103]CONSOLIDADO (2)'!I9</f>
        <v>0</v>
      </c>
      <c r="K9" s="204">
        <f>+'[103]CONSOLIDADO (2)'!J9</f>
        <v>0</v>
      </c>
      <c r="L9" s="204">
        <f>+'[103]CONSOLIDADO (2)'!K9</f>
        <v>0</v>
      </c>
      <c r="M9" s="204">
        <f>+'[103]CONSOLIDADO (2)'!L9</f>
        <v>0</v>
      </c>
      <c r="N9" s="204">
        <f>+'[103]CONSOLIDADO (2)'!M9</f>
        <v>0</v>
      </c>
      <c r="O9" s="205">
        <f>+N9</f>
        <v>0</v>
      </c>
      <c r="R9" s="96" t="str">
        <f>+B9</f>
        <v>Domiciliario</v>
      </c>
      <c r="S9" s="204">
        <f>+C9</f>
        <v>4246</v>
      </c>
      <c r="T9" s="204">
        <f t="shared" ref="T9:U14" si="0">+D9</f>
        <v>4290</v>
      </c>
      <c r="U9" s="204">
        <f>+E9</f>
        <v>4312</v>
      </c>
      <c r="V9" s="204">
        <f t="shared" ref="V9:AD14" si="1">+F9</f>
        <v>4304</v>
      </c>
      <c r="W9" s="204">
        <f t="shared" si="1"/>
        <v>0</v>
      </c>
      <c r="X9" s="204">
        <f t="shared" si="1"/>
        <v>0</v>
      </c>
      <c r="Y9" s="204">
        <f t="shared" si="1"/>
        <v>0</v>
      </c>
      <c r="Z9" s="204">
        <f t="shared" si="1"/>
        <v>0</v>
      </c>
      <c r="AA9" s="204">
        <f t="shared" si="1"/>
        <v>0</v>
      </c>
      <c r="AB9" s="204">
        <f t="shared" si="1"/>
        <v>0</v>
      </c>
      <c r="AC9" s="204">
        <f t="shared" si="1"/>
        <v>0</v>
      </c>
      <c r="AD9" s="204">
        <f t="shared" si="1"/>
        <v>0</v>
      </c>
      <c r="AE9" s="205">
        <f t="shared" ref="AE9:AE15" si="2">+AD9</f>
        <v>0</v>
      </c>
    </row>
    <row r="10" spans="2:31" x14ac:dyDescent="0.25">
      <c r="B10" s="148" t="s">
        <v>18</v>
      </c>
      <c r="C10" s="204">
        <f>+'[103]CONSOLIDADO (2)'!B10</f>
        <v>530</v>
      </c>
      <c r="D10" s="204">
        <f>+'[103]CONSOLIDADO (2)'!C10</f>
        <v>534</v>
      </c>
      <c r="E10" s="204">
        <f>+'[103]CONSOLIDADO (2)'!D10</f>
        <v>535</v>
      </c>
      <c r="F10" s="204">
        <f>+'[103]CONSOLIDADO (2)'!E10</f>
        <v>524</v>
      </c>
      <c r="G10" s="204">
        <f>+'[103]CONSOLIDADO (2)'!F10</f>
        <v>0</v>
      </c>
      <c r="H10" s="204">
        <f>+'[103]CONSOLIDADO (2)'!G10</f>
        <v>0</v>
      </c>
      <c r="I10" s="204">
        <f>+'[103]CONSOLIDADO (2)'!H10</f>
        <v>0</v>
      </c>
      <c r="J10" s="204">
        <f>+'[103]CONSOLIDADO (2)'!I10</f>
        <v>0</v>
      </c>
      <c r="K10" s="204">
        <f>+'[103]CONSOLIDADO (2)'!J10</f>
        <v>0</v>
      </c>
      <c r="L10" s="204">
        <f>+'[103]CONSOLIDADO (2)'!K10</f>
        <v>0</v>
      </c>
      <c r="M10" s="204">
        <f>+'[103]CONSOLIDADO (2)'!L10</f>
        <v>0</v>
      </c>
      <c r="N10" s="204">
        <f>+'[103]CONSOLIDADO (2)'!M10</f>
        <v>0</v>
      </c>
      <c r="O10" s="205">
        <f t="shared" ref="O10:O13" si="3">+N10</f>
        <v>0</v>
      </c>
      <c r="R10" s="96" t="str">
        <f>+B10</f>
        <v>General</v>
      </c>
      <c r="S10" s="204">
        <f t="shared" ref="S10:S14" si="4">+C10</f>
        <v>530</v>
      </c>
      <c r="T10" s="204">
        <f t="shared" si="0"/>
        <v>534</v>
      </c>
      <c r="U10" s="204">
        <f t="shared" si="0"/>
        <v>535</v>
      </c>
      <c r="V10" s="204">
        <f t="shared" si="1"/>
        <v>524</v>
      </c>
      <c r="W10" s="204">
        <f t="shared" si="1"/>
        <v>0</v>
      </c>
      <c r="X10" s="204">
        <f t="shared" si="1"/>
        <v>0</v>
      </c>
      <c r="Y10" s="204">
        <f t="shared" si="1"/>
        <v>0</v>
      </c>
      <c r="Z10" s="204">
        <f t="shared" si="1"/>
        <v>0</v>
      </c>
      <c r="AA10" s="204">
        <f t="shared" si="1"/>
        <v>0</v>
      </c>
      <c r="AB10" s="204">
        <f t="shared" si="1"/>
        <v>0</v>
      </c>
      <c r="AC10" s="204">
        <f t="shared" si="1"/>
        <v>0</v>
      </c>
      <c r="AD10" s="204">
        <f t="shared" si="1"/>
        <v>0</v>
      </c>
      <c r="AE10" s="205">
        <f t="shared" si="2"/>
        <v>0</v>
      </c>
    </row>
    <row r="11" spans="2:31" x14ac:dyDescent="0.25">
      <c r="B11" s="148" t="s">
        <v>19</v>
      </c>
      <c r="C11" s="204">
        <f>+'[103]CONSOLIDADO (2)'!B11</f>
        <v>27</v>
      </c>
      <c r="D11" s="204">
        <f>+'[103]CONSOLIDADO (2)'!C11</f>
        <v>27</v>
      </c>
      <c r="E11" s="204">
        <f>+'[103]CONSOLIDADO (2)'!D11</f>
        <v>27</v>
      </c>
      <c r="F11" s="204">
        <f>+'[103]CONSOLIDADO (2)'!E11</f>
        <v>26</v>
      </c>
      <c r="G11" s="204">
        <f>+'[103]CONSOLIDADO (2)'!F11</f>
        <v>0</v>
      </c>
      <c r="H11" s="204">
        <f>+'[103]CONSOLIDADO (2)'!G11</f>
        <v>0</v>
      </c>
      <c r="I11" s="204">
        <f>+'[103]CONSOLIDADO (2)'!H11</f>
        <v>0</v>
      </c>
      <c r="J11" s="204">
        <f>+'[103]CONSOLIDADO (2)'!I11</f>
        <v>0</v>
      </c>
      <c r="K11" s="204">
        <f>+'[103]CONSOLIDADO (2)'!J11</f>
        <v>0</v>
      </c>
      <c r="L11" s="204">
        <f>+'[103]CONSOLIDADO (2)'!K11</f>
        <v>0</v>
      </c>
      <c r="M11" s="204">
        <f>+'[103]CONSOLIDADO (2)'!L11</f>
        <v>0</v>
      </c>
      <c r="N11" s="204">
        <f>+'[103]CONSOLIDADO (2)'!M11</f>
        <v>0</v>
      </c>
      <c r="O11" s="205">
        <f t="shared" si="3"/>
        <v>0</v>
      </c>
      <c r="R11" s="96" t="str">
        <f t="shared" ref="R11:R14" si="5">+B11</f>
        <v>Industrial</v>
      </c>
      <c r="S11" s="204">
        <f t="shared" si="4"/>
        <v>27</v>
      </c>
      <c r="T11" s="204">
        <f t="shared" si="0"/>
        <v>27</v>
      </c>
      <c r="U11" s="204">
        <f t="shared" si="0"/>
        <v>27</v>
      </c>
      <c r="V11" s="204">
        <f t="shared" si="1"/>
        <v>26</v>
      </c>
      <c r="W11" s="204">
        <f t="shared" si="1"/>
        <v>0</v>
      </c>
      <c r="X11" s="204">
        <f t="shared" si="1"/>
        <v>0</v>
      </c>
      <c r="Y11" s="204">
        <f t="shared" si="1"/>
        <v>0</v>
      </c>
      <c r="Z11" s="204">
        <f t="shared" si="1"/>
        <v>0</v>
      </c>
      <c r="AA11" s="204">
        <f t="shared" si="1"/>
        <v>0</v>
      </c>
      <c r="AB11" s="204">
        <f t="shared" si="1"/>
        <v>0</v>
      </c>
      <c r="AC11" s="204">
        <f t="shared" si="1"/>
        <v>0</v>
      </c>
      <c r="AD11" s="204">
        <f t="shared" si="1"/>
        <v>0</v>
      </c>
      <c r="AE11" s="205">
        <f t="shared" si="2"/>
        <v>0</v>
      </c>
    </row>
    <row r="12" spans="2:31" x14ac:dyDescent="0.25">
      <c r="B12" s="148" t="s">
        <v>91</v>
      </c>
      <c r="C12" s="204">
        <f>+'[103]CONSOLIDADO (2)'!B12</f>
        <v>0</v>
      </c>
      <c r="D12" s="204">
        <f>+'[103]CONSOLIDADO (2)'!C12</f>
        <v>0</v>
      </c>
      <c r="E12" s="204">
        <f>+'[103]CONSOLIDADO (2)'!D12</f>
        <v>0</v>
      </c>
      <c r="F12" s="204">
        <f>+'[103]CONSOLIDADO (2)'!E12</f>
        <v>0</v>
      </c>
      <c r="G12" s="204">
        <f>+'[103]CONSOLIDADO (2)'!F12</f>
        <v>0</v>
      </c>
      <c r="H12" s="204">
        <f>+'[103]CONSOLIDADO (2)'!G12</f>
        <v>0</v>
      </c>
      <c r="I12" s="204">
        <f>+'[103]CONSOLIDADO (2)'!H12</f>
        <v>0</v>
      </c>
      <c r="J12" s="204">
        <f>+'[103]CONSOLIDADO (2)'!I12</f>
        <v>0</v>
      </c>
      <c r="K12" s="204">
        <f>+'[103]CONSOLIDADO (2)'!J12</f>
        <v>0</v>
      </c>
      <c r="L12" s="204">
        <f>+'[103]CONSOLIDADO (2)'!K12</f>
        <v>0</v>
      </c>
      <c r="M12" s="204">
        <f>+'[103]CONSOLIDADO (2)'!L12</f>
        <v>0</v>
      </c>
      <c r="N12" s="204">
        <f>+'[103]CONSOLIDADO (2)'!M12</f>
        <v>0</v>
      </c>
      <c r="O12" s="205">
        <f t="shared" si="3"/>
        <v>0</v>
      </c>
      <c r="R12" s="96" t="str">
        <f t="shared" si="5"/>
        <v>Minería</v>
      </c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</row>
    <row r="13" spans="2:31" x14ac:dyDescent="0.25">
      <c r="B13" s="148" t="s">
        <v>21</v>
      </c>
      <c r="C13" s="204">
        <f>+'[103]CONSOLIDADO (2)'!B13</f>
        <v>7</v>
      </c>
      <c r="D13" s="204">
        <f>+'[103]CONSOLIDADO (2)'!C13</f>
        <v>7</v>
      </c>
      <c r="E13" s="204">
        <f>+'[103]CONSOLIDADO (2)'!D13</f>
        <v>7</v>
      </c>
      <c r="F13" s="204">
        <f>+'[103]CONSOLIDADO (2)'!E13</f>
        <v>7</v>
      </c>
      <c r="G13" s="204">
        <f>+'[103]CONSOLIDADO (2)'!F13</f>
        <v>0</v>
      </c>
      <c r="H13" s="204">
        <f>+'[103]CONSOLIDADO (2)'!G13</f>
        <v>0</v>
      </c>
      <c r="I13" s="204">
        <f>+'[103]CONSOLIDADO (2)'!H13</f>
        <v>0</v>
      </c>
      <c r="J13" s="204">
        <f>+'[103]CONSOLIDADO (2)'!I13</f>
        <v>0</v>
      </c>
      <c r="K13" s="204">
        <f>+'[103]CONSOLIDADO (2)'!J13</f>
        <v>0</v>
      </c>
      <c r="L13" s="204">
        <f>+'[103]CONSOLIDADO (2)'!K13</f>
        <v>0</v>
      </c>
      <c r="M13" s="204">
        <f>+'[103]CONSOLIDADO (2)'!L13</f>
        <v>0</v>
      </c>
      <c r="N13" s="204">
        <f>+'[103]CONSOLIDADO (2)'!M13</f>
        <v>0</v>
      </c>
      <c r="O13" s="205">
        <f t="shared" si="3"/>
        <v>0</v>
      </c>
      <c r="R13" s="96" t="str">
        <f t="shared" si="5"/>
        <v>Alumbrado Público</v>
      </c>
      <c r="S13" s="204">
        <f t="shared" si="4"/>
        <v>7</v>
      </c>
      <c r="T13" s="204">
        <f t="shared" si="0"/>
        <v>7</v>
      </c>
      <c r="U13" s="204">
        <f t="shared" si="0"/>
        <v>7</v>
      </c>
      <c r="V13" s="204">
        <f t="shared" si="1"/>
        <v>7</v>
      </c>
      <c r="W13" s="204">
        <f t="shared" si="1"/>
        <v>0</v>
      </c>
      <c r="X13" s="204">
        <f t="shared" si="1"/>
        <v>0</v>
      </c>
      <c r="Y13" s="204">
        <f t="shared" si="1"/>
        <v>0</v>
      </c>
      <c r="Z13" s="204">
        <f t="shared" si="1"/>
        <v>0</v>
      </c>
      <c r="AA13" s="204">
        <f t="shared" si="1"/>
        <v>0</v>
      </c>
      <c r="AB13" s="204">
        <f t="shared" si="1"/>
        <v>0</v>
      </c>
      <c r="AC13" s="204">
        <f t="shared" si="1"/>
        <v>0</v>
      </c>
      <c r="AD13" s="204">
        <f t="shared" si="1"/>
        <v>0</v>
      </c>
      <c r="AE13" s="205">
        <f t="shared" si="2"/>
        <v>0</v>
      </c>
    </row>
    <row r="14" spans="2:31" x14ac:dyDescent="0.25">
      <c r="B14" s="164" t="s">
        <v>22</v>
      </c>
      <c r="C14" s="204">
        <f>+'[103]CONSOLIDADO (2)'!B14</f>
        <v>5</v>
      </c>
      <c r="D14" s="204">
        <f>+'[103]CONSOLIDADO (2)'!C14</f>
        <v>5</v>
      </c>
      <c r="E14" s="204">
        <f>+'[103]CONSOLIDADO (2)'!D14</f>
        <v>5</v>
      </c>
      <c r="F14" s="204">
        <f>+'[103]CONSOLIDADO (2)'!E14</f>
        <v>4</v>
      </c>
      <c r="G14" s="204">
        <f>+'[103]CONSOLIDADO (2)'!F14</f>
        <v>0</v>
      </c>
      <c r="H14" s="204">
        <f>+'[103]CONSOLIDADO (2)'!G14</f>
        <v>0</v>
      </c>
      <c r="I14" s="204">
        <f>+'[103]CONSOLIDADO (2)'!H14</f>
        <v>0</v>
      </c>
      <c r="J14" s="204">
        <f>+'[103]CONSOLIDADO (2)'!I14</f>
        <v>0</v>
      </c>
      <c r="K14" s="204">
        <f>+'[103]CONSOLIDADO (2)'!J14</f>
        <v>0</v>
      </c>
      <c r="L14" s="204">
        <f>+'[103]CONSOLIDADO (2)'!K14</f>
        <v>0</v>
      </c>
      <c r="M14" s="204">
        <f>+'[103]CONSOLIDADO (2)'!L14</f>
        <v>0</v>
      </c>
      <c r="N14" s="204">
        <f>+'[103]CONSOLIDADO (2)'!M14</f>
        <v>0</v>
      </c>
      <c r="O14" s="205">
        <f>+N14</f>
        <v>0</v>
      </c>
      <c r="R14" s="96" t="str">
        <f t="shared" si="5"/>
        <v>Otros</v>
      </c>
      <c r="S14" s="204">
        <f t="shared" si="4"/>
        <v>5</v>
      </c>
      <c r="T14" s="204">
        <f t="shared" si="0"/>
        <v>5</v>
      </c>
      <c r="U14" s="204">
        <f t="shared" si="0"/>
        <v>5</v>
      </c>
      <c r="V14" s="204">
        <f t="shared" si="1"/>
        <v>4</v>
      </c>
      <c r="W14" s="204">
        <f t="shared" si="1"/>
        <v>0</v>
      </c>
      <c r="X14" s="204">
        <f t="shared" si="1"/>
        <v>0</v>
      </c>
      <c r="Y14" s="204">
        <f t="shared" si="1"/>
        <v>0</v>
      </c>
      <c r="Z14" s="204">
        <f t="shared" si="1"/>
        <v>0</v>
      </c>
      <c r="AA14" s="204">
        <f t="shared" si="1"/>
        <v>0</v>
      </c>
      <c r="AB14" s="204">
        <f t="shared" si="1"/>
        <v>0</v>
      </c>
      <c r="AC14" s="204">
        <f t="shared" si="1"/>
        <v>0</v>
      </c>
      <c r="AD14" s="204">
        <f t="shared" si="1"/>
        <v>0</v>
      </c>
      <c r="AE14" s="205">
        <f t="shared" si="2"/>
        <v>0</v>
      </c>
    </row>
    <row r="15" spans="2:31" x14ac:dyDescent="0.25">
      <c r="B15" s="167" t="s">
        <v>14</v>
      </c>
      <c r="C15" s="206">
        <f>SUM(C9:C14)</f>
        <v>4815</v>
      </c>
      <c r="D15" s="206">
        <f t="shared" ref="D15:N15" si="6">SUM(D9:D14)</f>
        <v>4863</v>
      </c>
      <c r="E15" s="206">
        <f t="shared" si="6"/>
        <v>4886</v>
      </c>
      <c r="F15" s="206">
        <f t="shared" si="6"/>
        <v>4865</v>
      </c>
      <c r="G15" s="206">
        <f t="shared" ref="G15:N15" si="7">SUM(G9:G14)</f>
        <v>0</v>
      </c>
      <c r="H15" s="206">
        <f t="shared" si="7"/>
        <v>0</v>
      </c>
      <c r="I15" s="206">
        <f t="shared" si="7"/>
        <v>0</v>
      </c>
      <c r="J15" s="206">
        <f t="shared" si="7"/>
        <v>0</v>
      </c>
      <c r="K15" s="206">
        <f t="shared" si="7"/>
        <v>0</v>
      </c>
      <c r="L15" s="206">
        <f t="shared" si="7"/>
        <v>0</v>
      </c>
      <c r="M15" s="206">
        <f t="shared" si="7"/>
        <v>0</v>
      </c>
      <c r="N15" s="206">
        <f t="shared" si="7"/>
        <v>0</v>
      </c>
      <c r="O15" s="207">
        <f>SUM(O9:O14)</f>
        <v>0</v>
      </c>
      <c r="R15" s="181" t="s">
        <v>14</v>
      </c>
      <c r="S15" s="206">
        <f>SUM(S9:S14)</f>
        <v>4815</v>
      </c>
      <c r="T15" s="206">
        <f>SUM(T9:T14)</f>
        <v>4863</v>
      </c>
      <c r="U15" s="206">
        <f t="shared" ref="U15:AD15" si="8">SUM(U9:U14)</f>
        <v>4886</v>
      </c>
      <c r="V15" s="206">
        <f t="shared" si="8"/>
        <v>4865</v>
      </c>
      <c r="W15" s="206">
        <f t="shared" si="8"/>
        <v>0</v>
      </c>
      <c r="X15" s="206">
        <f t="shared" si="8"/>
        <v>0</v>
      </c>
      <c r="Y15" s="206">
        <f t="shared" si="8"/>
        <v>0</v>
      </c>
      <c r="Z15" s="206">
        <f t="shared" si="8"/>
        <v>0</v>
      </c>
      <c r="AA15" s="206">
        <f t="shared" si="8"/>
        <v>0</v>
      </c>
      <c r="AB15" s="206">
        <f t="shared" si="8"/>
        <v>0</v>
      </c>
      <c r="AC15" s="206">
        <f t="shared" si="8"/>
        <v>0</v>
      </c>
      <c r="AD15" s="206">
        <f t="shared" si="8"/>
        <v>0</v>
      </c>
      <c r="AE15" s="207">
        <f t="shared" si="2"/>
        <v>0</v>
      </c>
    </row>
    <row r="16" spans="2:31" x14ac:dyDescent="0.25">
      <c r="C16" s="189"/>
      <c r="D16" s="189"/>
      <c r="E16" s="189"/>
      <c r="F16" s="189"/>
      <c r="G16" s="189"/>
      <c r="H16" s="189"/>
      <c r="I16" s="189"/>
      <c r="J16" s="189"/>
      <c r="K16" s="189"/>
      <c r="L16" s="189"/>
      <c r="M16" s="189"/>
      <c r="N16" s="189"/>
      <c r="O16" s="189"/>
    </row>
    <row r="17" spans="2:31" x14ac:dyDescent="0.25">
      <c r="B17" s="145" t="s">
        <v>40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R17" s="145" t="s">
        <v>40</v>
      </c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</row>
    <row r="18" spans="2:31" x14ac:dyDescent="0.25"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</row>
    <row r="19" spans="2:31" x14ac:dyDescent="0.25">
      <c r="B19" s="190" t="s">
        <v>26</v>
      </c>
      <c r="C19" s="183" t="s">
        <v>2</v>
      </c>
      <c r="D19" s="183" t="s">
        <v>3</v>
      </c>
      <c r="E19" s="183" t="s">
        <v>4</v>
      </c>
      <c r="F19" s="183" t="s">
        <v>5</v>
      </c>
      <c r="G19" s="183" t="s">
        <v>6</v>
      </c>
      <c r="H19" s="183" t="s">
        <v>7</v>
      </c>
      <c r="I19" s="183" t="s">
        <v>8</v>
      </c>
      <c r="J19" s="183" t="s">
        <v>9</v>
      </c>
      <c r="K19" s="183" t="s">
        <v>10</v>
      </c>
      <c r="L19" s="183" t="s">
        <v>11</v>
      </c>
      <c r="M19" s="183" t="s">
        <v>12</v>
      </c>
      <c r="N19" s="183" t="s">
        <v>13</v>
      </c>
      <c r="O19" s="184" t="s">
        <v>24</v>
      </c>
      <c r="P19" s="325"/>
      <c r="Q19" s="325"/>
      <c r="R19" s="190" t="s">
        <v>26</v>
      </c>
      <c r="S19" s="183" t="s">
        <v>2</v>
      </c>
      <c r="T19" s="183" t="s">
        <v>3</v>
      </c>
      <c r="U19" s="183" t="s">
        <v>4</v>
      </c>
      <c r="V19" s="183" t="s">
        <v>5</v>
      </c>
      <c r="W19" s="183" t="s">
        <v>6</v>
      </c>
      <c r="X19" s="183" t="s">
        <v>7</v>
      </c>
      <c r="Y19" s="183" t="s">
        <v>8</v>
      </c>
      <c r="Z19" s="183" t="s">
        <v>9</v>
      </c>
      <c r="AA19" s="183" t="s">
        <v>10</v>
      </c>
      <c r="AB19" s="183" t="s">
        <v>11</v>
      </c>
      <c r="AC19" s="183" t="s">
        <v>12</v>
      </c>
      <c r="AD19" s="183" t="s">
        <v>13</v>
      </c>
      <c r="AE19" s="184" t="s">
        <v>24</v>
      </c>
    </row>
    <row r="20" spans="2:31" x14ac:dyDescent="0.25">
      <c r="B20" s="148" t="s">
        <v>102</v>
      </c>
      <c r="C20" s="185">
        <f>+'[103]CONSOLIDADO (2)'!B20</f>
        <v>561.40200000000004</v>
      </c>
      <c r="D20" s="185">
        <f>+'[103]CONSOLIDADO (2)'!C20</f>
        <v>508.154</v>
      </c>
      <c r="E20" s="185">
        <f>+'[103]CONSOLIDADO (2)'!D20</f>
        <v>462.52499999999998</v>
      </c>
      <c r="F20" s="185">
        <f>+'[103]CONSOLIDADO (2)'!E20</f>
        <v>469.80399999999997</v>
      </c>
      <c r="G20" s="185">
        <f>+'[103]CONSOLIDADO (2)'!F20</f>
        <v>0</v>
      </c>
      <c r="H20" s="185">
        <f>+'[103]CONSOLIDADO (2)'!G20</f>
        <v>0</v>
      </c>
      <c r="I20" s="185">
        <f>+'[103]CONSOLIDADO (2)'!H20</f>
        <v>0</v>
      </c>
      <c r="J20" s="185">
        <f>+'[103]CONSOLIDADO (2)'!I20</f>
        <v>0</v>
      </c>
      <c r="K20" s="185">
        <f>+'[103]CONSOLIDADO (2)'!J20</f>
        <v>0</v>
      </c>
      <c r="L20" s="185">
        <f>+'[103]CONSOLIDADO (2)'!K20</f>
        <v>0</v>
      </c>
      <c r="M20" s="185">
        <f>+'[103]CONSOLIDADO (2)'!L20</f>
        <v>0</v>
      </c>
      <c r="N20" s="185">
        <f>+'[103]CONSOLIDADO (2)'!M20</f>
        <v>0</v>
      </c>
      <c r="O20" s="186">
        <f>SUM(C20:N20)</f>
        <v>2001.8850000000002</v>
      </c>
      <c r="R20" s="148" t="str">
        <f>+B20</f>
        <v>Domiciliario</v>
      </c>
      <c r="S20" s="185">
        <f>+C20</f>
        <v>561.40200000000004</v>
      </c>
      <c r="T20" s="185">
        <f t="shared" ref="T20:AD25" si="9">+D20</f>
        <v>508.154</v>
      </c>
      <c r="U20" s="185">
        <f t="shared" si="9"/>
        <v>462.52499999999998</v>
      </c>
      <c r="V20" s="185">
        <f t="shared" si="9"/>
        <v>469.80399999999997</v>
      </c>
      <c r="W20" s="185">
        <f t="shared" si="9"/>
        <v>0</v>
      </c>
      <c r="X20" s="185">
        <f t="shared" si="9"/>
        <v>0</v>
      </c>
      <c r="Y20" s="185">
        <f t="shared" si="9"/>
        <v>0</v>
      </c>
      <c r="Z20" s="185">
        <f t="shared" si="9"/>
        <v>0</v>
      </c>
      <c r="AA20" s="185">
        <f t="shared" si="9"/>
        <v>0</v>
      </c>
      <c r="AB20" s="185">
        <f t="shared" si="9"/>
        <v>0</v>
      </c>
      <c r="AC20" s="185">
        <f t="shared" si="9"/>
        <v>0</v>
      </c>
      <c r="AD20" s="185">
        <f t="shared" si="9"/>
        <v>0</v>
      </c>
      <c r="AE20" s="186">
        <f>SUM(S20:AD20)</f>
        <v>2001.8850000000002</v>
      </c>
    </row>
    <row r="21" spans="2:31" x14ac:dyDescent="0.25">
      <c r="B21" s="148" t="s">
        <v>18</v>
      </c>
      <c r="C21" s="185">
        <f>+'[103]CONSOLIDADO (2)'!B21</f>
        <v>229.023</v>
      </c>
      <c r="D21" s="185">
        <f>+'[103]CONSOLIDADO (2)'!C21</f>
        <v>201.71800000000002</v>
      </c>
      <c r="E21" s="185">
        <f>+'[103]CONSOLIDADO (2)'!D21</f>
        <v>173.416</v>
      </c>
      <c r="F21" s="185">
        <f>+'[103]CONSOLIDADO (2)'!E21</f>
        <v>196.30100000000002</v>
      </c>
      <c r="G21" s="185">
        <f>+'[103]CONSOLIDADO (2)'!F21</f>
        <v>0</v>
      </c>
      <c r="H21" s="185">
        <f>+'[103]CONSOLIDADO (2)'!G21</f>
        <v>0</v>
      </c>
      <c r="I21" s="185">
        <f>+'[103]CONSOLIDADO (2)'!H21</f>
        <v>0</v>
      </c>
      <c r="J21" s="185">
        <f>+'[103]CONSOLIDADO (2)'!I21</f>
        <v>0</v>
      </c>
      <c r="K21" s="185">
        <f>+'[103]CONSOLIDADO (2)'!J21</f>
        <v>0</v>
      </c>
      <c r="L21" s="185">
        <f>+'[103]CONSOLIDADO (2)'!K21</f>
        <v>0</v>
      </c>
      <c r="M21" s="185">
        <f>+'[103]CONSOLIDADO (2)'!L21</f>
        <v>0</v>
      </c>
      <c r="N21" s="185">
        <f>+'[103]CONSOLIDADO (2)'!M21</f>
        <v>0</v>
      </c>
      <c r="O21" s="186">
        <f t="shared" ref="O21:O25" si="10">SUM(C21:N21)</f>
        <v>800.45799999999997</v>
      </c>
      <c r="R21" s="148" t="str">
        <f>+B21</f>
        <v>General</v>
      </c>
      <c r="S21" s="185">
        <f t="shared" ref="S21:S25" si="11">+C21</f>
        <v>229.023</v>
      </c>
      <c r="T21" s="185">
        <f t="shared" si="9"/>
        <v>201.71800000000002</v>
      </c>
      <c r="U21" s="185">
        <f t="shared" si="9"/>
        <v>173.416</v>
      </c>
      <c r="V21" s="185">
        <f t="shared" si="9"/>
        <v>196.30100000000002</v>
      </c>
      <c r="W21" s="185">
        <f t="shared" si="9"/>
        <v>0</v>
      </c>
      <c r="X21" s="185">
        <f t="shared" si="9"/>
        <v>0</v>
      </c>
      <c r="Y21" s="185">
        <f t="shared" si="9"/>
        <v>0</v>
      </c>
      <c r="Z21" s="185">
        <f t="shared" si="9"/>
        <v>0</v>
      </c>
      <c r="AA21" s="185">
        <f t="shared" si="9"/>
        <v>0</v>
      </c>
      <c r="AB21" s="185">
        <f t="shared" si="9"/>
        <v>0</v>
      </c>
      <c r="AC21" s="185">
        <f t="shared" si="9"/>
        <v>0</v>
      </c>
      <c r="AD21" s="185">
        <f t="shared" si="9"/>
        <v>0</v>
      </c>
      <c r="AE21" s="186">
        <f>SUM(S21:AD21)</f>
        <v>800.45799999999997</v>
      </c>
    </row>
    <row r="22" spans="2:31" x14ac:dyDescent="0.25">
      <c r="B22" s="148" t="s">
        <v>19</v>
      </c>
      <c r="C22" s="185">
        <f>+'[103]CONSOLIDADO (2)'!B22</f>
        <v>9.2309999999999999</v>
      </c>
      <c r="D22" s="185">
        <f>+'[103]CONSOLIDADO (2)'!C22</f>
        <v>9.6999999999999993</v>
      </c>
      <c r="E22" s="185">
        <f>+'[103]CONSOLIDADO (2)'!D22</f>
        <v>9.1690000000000005</v>
      </c>
      <c r="F22" s="185">
        <f>+'[103]CONSOLIDADO (2)'!E22</f>
        <v>8.407</v>
      </c>
      <c r="G22" s="185">
        <f>+'[103]CONSOLIDADO (2)'!F22</f>
        <v>0</v>
      </c>
      <c r="H22" s="185">
        <f>+'[103]CONSOLIDADO (2)'!G22</f>
        <v>0</v>
      </c>
      <c r="I22" s="185">
        <f>+'[103]CONSOLIDADO (2)'!H22</f>
        <v>0</v>
      </c>
      <c r="J22" s="185">
        <f>+'[103]CONSOLIDADO (2)'!I22</f>
        <v>0</v>
      </c>
      <c r="K22" s="185">
        <f>+'[103]CONSOLIDADO (2)'!J22</f>
        <v>0</v>
      </c>
      <c r="L22" s="185">
        <f>+'[103]CONSOLIDADO (2)'!K22</f>
        <v>0</v>
      </c>
      <c r="M22" s="185">
        <f>+'[103]CONSOLIDADO (2)'!L22</f>
        <v>0</v>
      </c>
      <c r="N22" s="185">
        <f>+'[103]CONSOLIDADO (2)'!M22</f>
        <v>0</v>
      </c>
      <c r="O22" s="186">
        <f t="shared" si="10"/>
        <v>36.506999999999998</v>
      </c>
      <c r="R22" s="148" t="str">
        <f t="shared" ref="R22:R25" si="12">+B22</f>
        <v>Industrial</v>
      </c>
      <c r="S22" s="185">
        <f t="shared" si="11"/>
        <v>9.2309999999999999</v>
      </c>
      <c r="T22" s="185">
        <f t="shared" si="9"/>
        <v>9.6999999999999993</v>
      </c>
      <c r="U22" s="185">
        <f t="shared" si="9"/>
        <v>9.1690000000000005</v>
      </c>
      <c r="V22" s="185">
        <f t="shared" si="9"/>
        <v>8.407</v>
      </c>
      <c r="W22" s="185">
        <f t="shared" si="9"/>
        <v>0</v>
      </c>
      <c r="X22" s="185">
        <f t="shared" si="9"/>
        <v>0</v>
      </c>
      <c r="Y22" s="185">
        <f t="shared" si="9"/>
        <v>0</v>
      </c>
      <c r="Z22" s="185">
        <f t="shared" si="9"/>
        <v>0</v>
      </c>
      <c r="AA22" s="185">
        <f t="shared" si="9"/>
        <v>0</v>
      </c>
      <c r="AB22" s="185">
        <f t="shared" si="9"/>
        <v>0</v>
      </c>
      <c r="AC22" s="185">
        <f t="shared" si="9"/>
        <v>0</v>
      </c>
      <c r="AD22" s="185">
        <f t="shared" si="9"/>
        <v>0</v>
      </c>
      <c r="AE22" s="186">
        <f t="shared" ref="AE22:AE26" si="13">SUM(S22:AD22)</f>
        <v>36.506999999999998</v>
      </c>
    </row>
    <row r="23" spans="2:31" x14ac:dyDescent="0.25">
      <c r="B23" s="148" t="s">
        <v>91</v>
      </c>
      <c r="C23" s="185">
        <f>+'[103]CONSOLIDADO (2)'!B23</f>
        <v>0</v>
      </c>
      <c r="D23" s="185">
        <f>+'[103]CONSOLIDADO (2)'!C23</f>
        <v>0</v>
      </c>
      <c r="E23" s="185">
        <f>+'[103]CONSOLIDADO (2)'!D23</f>
        <v>0</v>
      </c>
      <c r="F23" s="185">
        <f>+'[103]CONSOLIDADO (2)'!E23</f>
        <v>0</v>
      </c>
      <c r="G23" s="185">
        <f>+'[103]CONSOLIDADO (2)'!F23</f>
        <v>0</v>
      </c>
      <c r="H23" s="185">
        <f>+'[103]CONSOLIDADO (2)'!G23</f>
        <v>0</v>
      </c>
      <c r="I23" s="185">
        <f>+'[103]CONSOLIDADO (2)'!H23</f>
        <v>0</v>
      </c>
      <c r="J23" s="185">
        <f>+'[103]CONSOLIDADO (2)'!I23</f>
        <v>0</v>
      </c>
      <c r="K23" s="185">
        <f>+'[103]CONSOLIDADO (2)'!J23</f>
        <v>0</v>
      </c>
      <c r="L23" s="185">
        <f>+'[103]CONSOLIDADO (2)'!K23</f>
        <v>0</v>
      </c>
      <c r="M23" s="185">
        <f>+'[103]CONSOLIDADO (2)'!L23</f>
        <v>0</v>
      </c>
      <c r="N23" s="185">
        <f>+'[103]CONSOLIDADO (2)'!M23</f>
        <v>0</v>
      </c>
      <c r="O23" s="186">
        <f t="shared" si="10"/>
        <v>0</v>
      </c>
      <c r="R23" s="148" t="str">
        <f t="shared" si="12"/>
        <v>Minería</v>
      </c>
      <c r="S23" s="185">
        <f t="shared" si="11"/>
        <v>0</v>
      </c>
      <c r="T23" s="185">
        <f t="shared" si="9"/>
        <v>0</v>
      </c>
      <c r="U23" s="185">
        <f t="shared" si="9"/>
        <v>0</v>
      </c>
      <c r="V23" s="185">
        <f t="shared" si="9"/>
        <v>0</v>
      </c>
      <c r="W23" s="185">
        <f t="shared" si="9"/>
        <v>0</v>
      </c>
      <c r="X23" s="185">
        <f t="shared" si="9"/>
        <v>0</v>
      </c>
      <c r="Y23" s="185">
        <f t="shared" si="9"/>
        <v>0</v>
      </c>
      <c r="Z23" s="185">
        <f t="shared" si="9"/>
        <v>0</v>
      </c>
      <c r="AA23" s="185">
        <f t="shared" si="9"/>
        <v>0</v>
      </c>
      <c r="AB23" s="185">
        <f t="shared" si="9"/>
        <v>0</v>
      </c>
      <c r="AC23" s="185">
        <f t="shared" si="9"/>
        <v>0</v>
      </c>
      <c r="AD23" s="185">
        <f t="shared" si="9"/>
        <v>0</v>
      </c>
      <c r="AE23" s="186">
        <f t="shared" si="13"/>
        <v>0</v>
      </c>
    </row>
    <row r="24" spans="2:31" x14ac:dyDescent="0.25">
      <c r="B24" s="148" t="s">
        <v>21</v>
      </c>
      <c r="C24" s="185">
        <f>+'[103]CONSOLIDADO (2)'!B24</f>
        <v>78.293999999999997</v>
      </c>
      <c r="D24" s="185">
        <f>+'[103]CONSOLIDADO (2)'!C24</f>
        <v>80.469000000000008</v>
      </c>
      <c r="E24" s="185">
        <f>+'[103]CONSOLIDADO (2)'!D24</f>
        <v>84.417000000000002</v>
      </c>
      <c r="F24" s="185">
        <f>+'[103]CONSOLIDADO (2)'!E24</f>
        <v>78.071999999999989</v>
      </c>
      <c r="G24" s="185">
        <f>+'[103]CONSOLIDADO (2)'!F24</f>
        <v>0</v>
      </c>
      <c r="H24" s="185">
        <f>+'[103]CONSOLIDADO (2)'!G24</f>
        <v>0</v>
      </c>
      <c r="I24" s="185">
        <f>+'[103]CONSOLIDADO (2)'!H24</f>
        <v>0</v>
      </c>
      <c r="J24" s="185">
        <f>+'[103]CONSOLIDADO (2)'!I24</f>
        <v>0</v>
      </c>
      <c r="K24" s="185">
        <f>+'[103]CONSOLIDADO (2)'!J24</f>
        <v>0</v>
      </c>
      <c r="L24" s="185">
        <f>+'[103]CONSOLIDADO (2)'!K24</f>
        <v>0</v>
      </c>
      <c r="M24" s="185">
        <f>+'[103]CONSOLIDADO (2)'!L24</f>
        <v>0</v>
      </c>
      <c r="N24" s="185">
        <f>+'[103]CONSOLIDADO (2)'!M24</f>
        <v>0</v>
      </c>
      <c r="O24" s="186">
        <f t="shared" si="10"/>
        <v>321.25200000000001</v>
      </c>
      <c r="R24" s="148" t="str">
        <f t="shared" si="12"/>
        <v>Alumbrado Público</v>
      </c>
      <c r="S24" s="185">
        <f t="shared" si="11"/>
        <v>78.293999999999997</v>
      </c>
      <c r="T24" s="185">
        <f t="shared" si="9"/>
        <v>80.469000000000008</v>
      </c>
      <c r="U24" s="185">
        <f t="shared" si="9"/>
        <v>84.417000000000002</v>
      </c>
      <c r="V24" s="185">
        <f t="shared" si="9"/>
        <v>78.071999999999989</v>
      </c>
      <c r="W24" s="185">
        <f t="shared" si="9"/>
        <v>0</v>
      </c>
      <c r="X24" s="185">
        <f t="shared" si="9"/>
        <v>0</v>
      </c>
      <c r="Y24" s="185">
        <f t="shared" si="9"/>
        <v>0</v>
      </c>
      <c r="Z24" s="185">
        <f t="shared" si="9"/>
        <v>0</v>
      </c>
      <c r="AA24" s="185">
        <f t="shared" si="9"/>
        <v>0</v>
      </c>
      <c r="AB24" s="185">
        <f t="shared" si="9"/>
        <v>0</v>
      </c>
      <c r="AC24" s="185">
        <f t="shared" si="9"/>
        <v>0</v>
      </c>
      <c r="AD24" s="185">
        <f t="shared" si="9"/>
        <v>0</v>
      </c>
      <c r="AE24" s="186">
        <f t="shared" si="13"/>
        <v>321.25200000000001</v>
      </c>
    </row>
    <row r="25" spans="2:31" x14ac:dyDescent="0.25">
      <c r="B25" s="164" t="s">
        <v>22</v>
      </c>
      <c r="C25" s="185">
        <f>+'[103]CONSOLIDADO (2)'!B25</f>
        <v>6.1960000000000006</v>
      </c>
      <c r="D25" s="185">
        <f>+'[103]CONSOLIDADO (2)'!C25</f>
        <v>4.1769999999999996</v>
      </c>
      <c r="E25" s="185">
        <f>+'[103]CONSOLIDADO (2)'!D25</f>
        <v>5.1709999999999994</v>
      </c>
      <c r="F25" s="185">
        <f>+'[103]CONSOLIDADO (2)'!E25</f>
        <v>4.3549999999999995</v>
      </c>
      <c r="G25" s="185">
        <f>+'[103]CONSOLIDADO (2)'!F25</f>
        <v>0</v>
      </c>
      <c r="H25" s="185">
        <f>+'[103]CONSOLIDADO (2)'!G25</f>
        <v>0</v>
      </c>
      <c r="I25" s="185">
        <f>+'[103]CONSOLIDADO (2)'!H25</f>
        <v>0</v>
      </c>
      <c r="J25" s="185">
        <f>+'[103]CONSOLIDADO (2)'!I25</f>
        <v>0</v>
      </c>
      <c r="K25" s="185">
        <f>+'[103]CONSOLIDADO (2)'!J25</f>
        <v>0</v>
      </c>
      <c r="L25" s="185">
        <f>+'[103]CONSOLIDADO (2)'!K25</f>
        <v>0</v>
      </c>
      <c r="M25" s="185">
        <f>+'[103]CONSOLIDADO (2)'!L25</f>
        <v>0</v>
      </c>
      <c r="N25" s="185">
        <f>+'[103]CONSOLIDADO (2)'!M25</f>
        <v>0</v>
      </c>
      <c r="O25" s="186">
        <f t="shared" si="10"/>
        <v>19.899000000000001</v>
      </c>
      <c r="R25" s="148" t="str">
        <f t="shared" si="12"/>
        <v>Otros</v>
      </c>
      <c r="S25" s="185">
        <f t="shared" si="11"/>
        <v>6.1960000000000006</v>
      </c>
      <c r="T25" s="185">
        <f t="shared" si="9"/>
        <v>4.1769999999999996</v>
      </c>
      <c r="U25" s="185">
        <f t="shared" si="9"/>
        <v>5.1709999999999994</v>
      </c>
      <c r="V25" s="185">
        <f t="shared" si="9"/>
        <v>4.3549999999999995</v>
      </c>
      <c r="W25" s="185">
        <f t="shared" si="9"/>
        <v>0</v>
      </c>
      <c r="X25" s="185">
        <f t="shared" si="9"/>
        <v>0</v>
      </c>
      <c r="Y25" s="185">
        <f t="shared" si="9"/>
        <v>0</v>
      </c>
      <c r="Z25" s="185">
        <f t="shared" si="9"/>
        <v>0</v>
      </c>
      <c r="AA25" s="185">
        <f t="shared" si="9"/>
        <v>0</v>
      </c>
      <c r="AB25" s="185">
        <f t="shared" si="9"/>
        <v>0</v>
      </c>
      <c r="AC25" s="185">
        <f t="shared" si="9"/>
        <v>0</v>
      </c>
      <c r="AD25" s="185">
        <f t="shared" si="9"/>
        <v>0</v>
      </c>
      <c r="AE25" s="186">
        <f t="shared" si="13"/>
        <v>19.899000000000001</v>
      </c>
    </row>
    <row r="26" spans="2:31" x14ac:dyDescent="0.25">
      <c r="B26" s="143" t="s">
        <v>14</v>
      </c>
      <c r="C26" s="187">
        <f>SUM(C20:C25)</f>
        <v>884.14600000000007</v>
      </c>
      <c r="D26" s="187">
        <f t="shared" ref="D26:N26" si="14">SUM(D20:D25)</f>
        <v>804.21800000000019</v>
      </c>
      <c r="E26" s="187">
        <f t="shared" si="14"/>
        <v>734.69800000000009</v>
      </c>
      <c r="F26" s="187">
        <f t="shared" si="14"/>
        <v>756.93900000000008</v>
      </c>
      <c r="G26" s="187">
        <f t="shared" ref="G26:N26" si="15">SUM(G20:G25)</f>
        <v>0</v>
      </c>
      <c r="H26" s="187">
        <f t="shared" si="15"/>
        <v>0</v>
      </c>
      <c r="I26" s="187">
        <f t="shared" si="15"/>
        <v>0</v>
      </c>
      <c r="J26" s="187">
        <f t="shared" si="15"/>
        <v>0</v>
      </c>
      <c r="K26" s="187">
        <f t="shared" si="15"/>
        <v>0</v>
      </c>
      <c r="L26" s="187">
        <f t="shared" si="15"/>
        <v>0</v>
      </c>
      <c r="M26" s="187">
        <f t="shared" si="15"/>
        <v>0</v>
      </c>
      <c r="N26" s="187">
        <f t="shared" si="15"/>
        <v>0</v>
      </c>
      <c r="O26" s="188">
        <f>SUM(O20:O25)</f>
        <v>3180.0010000000002</v>
      </c>
      <c r="R26" s="143" t="s">
        <v>14</v>
      </c>
      <c r="S26" s="187">
        <f>SUM(S20:S25)</f>
        <v>884.14600000000007</v>
      </c>
      <c r="T26" s="187">
        <f>SUM(T20:T25)</f>
        <v>804.21800000000019</v>
      </c>
      <c r="U26" s="187">
        <f t="shared" ref="U26:AD26" si="16">SUM(U20:U25)</f>
        <v>734.69800000000009</v>
      </c>
      <c r="V26" s="187">
        <f t="shared" si="16"/>
        <v>756.93900000000008</v>
      </c>
      <c r="W26" s="187">
        <f t="shared" si="16"/>
        <v>0</v>
      </c>
      <c r="X26" s="187">
        <f t="shared" si="16"/>
        <v>0</v>
      </c>
      <c r="Y26" s="187">
        <f t="shared" si="16"/>
        <v>0</v>
      </c>
      <c r="Z26" s="187">
        <f t="shared" si="16"/>
        <v>0</v>
      </c>
      <c r="AA26" s="187">
        <f t="shared" si="16"/>
        <v>0</v>
      </c>
      <c r="AB26" s="187">
        <f t="shared" si="16"/>
        <v>0</v>
      </c>
      <c r="AC26" s="187">
        <f t="shared" si="16"/>
        <v>0</v>
      </c>
      <c r="AD26" s="187">
        <f t="shared" si="16"/>
        <v>0</v>
      </c>
      <c r="AE26" s="191">
        <f t="shared" si="13"/>
        <v>3180.0010000000002</v>
      </c>
    </row>
    <row r="27" spans="2:31" x14ac:dyDescent="0.25"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</row>
    <row r="28" spans="2:31" x14ac:dyDescent="0.25">
      <c r="B28" s="145" t="s">
        <v>68</v>
      </c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R28" s="145" t="s">
        <v>68</v>
      </c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</row>
    <row r="29" spans="2:31" x14ac:dyDescent="0.25"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</row>
    <row r="30" spans="2:31" x14ac:dyDescent="0.25">
      <c r="B30" s="192" t="s">
        <v>16</v>
      </c>
      <c r="C30" s="183" t="s">
        <v>2</v>
      </c>
      <c r="D30" s="183" t="s">
        <v>3</v>
      </c>
      <c r="E30" s="183" t="s">
        <v>4</v>
      </c>
      <c r="F30" s="183" t="s">
        <v>5</v>
      </c>
      <c r="G30" s="183" t="s">
        <v>6</v>
      </c>
      <c r="H30" s="183" t="s">
        <v>7</v>
      </c>
      <c r="I30" s="183" t="s">
        <v>8</v>
      </c>
      <c r="J30" s="183" t="s">
        <v>9</v>
      </c>
      <c r="K30" s="183" t="s">
        <v>10</v>
      </c>
      <c r="L30" s="183" t="s">
        <v>11</v>
      </c>
      <c r="M30" s="183" t="s">
        <v>12</v>
      </c>
      <c r="N30" s="183" t="s">
        <v>13</v>
      </c>
      <c r="O30" s="194" t="s">
        <v>74</v>
      </c>
      <c r="P30" s="189"/>
      <c r="R30" s="190" t="s">
        <v>26</v>
      </c>
      <c r="S30" s="183" t="s">
        <v>2</v>
      </c>
      <c r="T30" s="183" t="s">
        <v>3</v>
      </c>
      <c r="U30" s="183" t="s">
        <v>4</v>
      </c>
      <c r="V30" s="193" t="s">
        <v>71</v>
      </c>
      <c r="W30" s="193" t="s">
        <v>72</v>
      </c>
      <c r="X30" s="193" t="s">
        <v>73</v>
      </c>
      <c r="Y30" s="193" t="s">
        <v>8</v>
      </c>
      <c r="Z30" s="193" t="s">
        <v>9</v>
      </c>
      <c r="AA30" s="193" t="s">
        <v>10</v>
      </c>
      <c r="AB30" s="193" t="s">
        <v>11</v>
      </c>
      <c r="AC30" s="193" t="s">
        <v>12</v>
      </c>
      <c r="AD30" s="193" t="s">
        <v>13</v>
      </c>
      <c r="AE30" s="194" t="s">
        <v>74</v>
      </c>
    </row>
    <row r="31" spans="2:31" x14ac:dyDescent="0.25">
      <c r="B31" s="148" t="s">
        <v>102</v>
      </c>
      <c r="C31" s="185">
        <f>+'[103]CONSOLIDADO (2)'!B31</f>
        <v>445.99160919540225</v>
      </c>
      <c r="D31" s="185">
        <f>+'[103]CONSOLIDADO (2)'!C31</f>
        <v>402.54600000000005</v>
      </c>
      <c r="E31" s="185">
        <f>+'[103]CONSOLIDADO (2)'!D31</f>
        <v>366.6261034482759</v>
      </c>
      <c r="F31" s="185">
        <f>+'[103]CONSOLIDADO (2)'!E31</f>
        <v>377.82649425287354</v>
      </c>
      <c r="G31" s="185">
        <f>+'[103]CONSOLIDADO (2)'!F31</f>
        <v>0</v>
      </c>
      <c r="H31" s="185">
        <f>+'[103]CONSOLIDADO (2)'!G31</f>
        <v>0</v>
      </c>
      <c r="I31" s="185">
        <f>+'[103]CONSOLIDADO (2)'!H31</f>
        <v>0</v>
      </c>
      <c r="J31" s="185">
        <f>+'[103]CONSOLIDADO (2)'!I31</f>
        <v>0</v>
      </c>
      <c r="K31" s="185">
        <f>+'[103]CONSOLIDADO (2)'!J31</f>
        <v>0</v>
      </c>
      <c r="L31" s="185">
        <f>+'[103]CONSOLIDADO (2)'!K31</f>
        <v>0</v>
      </c>
      <c r="M31" s="185">
        <f>+'[103]CONSOLIDADO (2)'!L31</f>
        <v>0</v>
      </c>
      <c r="N31" s="185">
        <f>+'[103]CONSOLIDADO (2)'!M31</f>
        <v>0</v>
      </c>
      <c r="O31" s="186">
        <f>SUM(C31:N31)</f>
        <v>1592.9902068965516</v>
      </c>
      <c r="R31" s="148" t="str">
        <f>+B31</f>
        <v>Domiciliario</v>
      </c>
      <c r="S31" s="185">
        <f>+C31*0.87</f>
        <v>388.01269999999994</v>
      </c>
      <c r="T31" s="185">
        <f t="shared" ref="T31:AD36" si="17">+D31*0.87</f>
        <v>350.21502000000004</v>
      </c>
      <c r="U31" s="185">
        <f t="shared" si="17"/>
        <v>318.96471000000003</v>
      </c>
      <c r="V31" s="185">
        <f t="shared" si="17"/>
        <v>328.70904999999999</v>
      </c>
      <c r="W31" s="185">
        <f t="shared" si="17"/>
        <v>0</v>
      </c>
      <c r="X31" s="185">
        <f t="shared" si="17"/>
        <v>0</v>
      </c>
      <c r="Y31" s="185">
        <f t="shared" si="17"/>
        <v>0</v>
      </c>
      <c r="Z31" s="185">
        <f t="shared" si="17"/>
        <v>0</v>
      </c>
      <c r="AA31" s="185">
        <f t="shared" si="17"/>
        <v>0</v>
      </c>
      <c r="AB31" s="185">
        <f t="shared" si="17"/>
        <v>0</v>
      </c>
      <c r="AC31" s="185">
        <f t="shared" si="17"/>
        <v>0</v>
      </c>
      <c r="AD31" s="185">
        <f t="shared" si="17"/>
        <v>0</v>
      </c>
      <c r="AE31" s="186">
        <f>SUM(S31:AD31)</f>
        <v>1385.90148</v>
      </c>
    </row>
    <row r="32" spans="2:31" x14ac:dyDescent="0.25">
      <c r="B32" s="148" t="s">
        <v>18</v>
      </c>
      <c r="C32" s="185">
        <f>+'[103]CONSOLIDADO (2)'!B32</f>
        <v>297.65620689655179</v>
      </c>
      <c r="D32" s="185">
        <f>+'[103]CONSOLIDADO (2)'!C32</f>
        <v>263.31631034482763</v>
      </c>
      <c r="E32" s="185">
        <f>+'[103]CONSOLIDADO (2)'!D32</f>
        <v>228.58180459770116</v>
      </c>
      <c r="F32" s="185">
        <f>+'[103]CONSOLIDADO (2)'!E32</f>
        <v>262.069908045977</v>
      </c>
      <c r="G32" s="185">
        <f>+'[103]CONSOLIDADO (2)'!F32</f>
        <v>0</v>
      </c>
      <c r="H32" s="185">
        <f>+'[103]CONSOLIDADO (2)'!G32</f>
        <v>0</v>
      </c>
      <c r="I32" s="185">
        <f>+'[103]CONSOLIDADO (2)'!H32</f>
        <v>0</v>
      </c>
      <c r="J32" s="185">
        <f>+'[103]CONSOLIDADO (2)'!I32</f>
        <v>0</v>
      </c>
      <c r="K32" s="185">
        <f>+'[103]CONSOLIDADO (2)'!J32</f>
        <v>0</v>
      </c>
      <c r="L32" s="185">
        <f>+'[103]CONSOLIDADO (2)'!K32</f>
        <v>0</v>
      </c>
      <c r="M32" s="185">
        <f>+'[103]CONSOLIDADO (2)'!L32</f>
        <v>0</v>
      </c>
      <c r="N32" s="185">
        <f>+'[103]CONSOLIDADO (2)'!M32</f>
        <v>0</v>
      </c>
      <c r="O32" s="186">
        <f>SUM(C32:N32)</f>
        <v>1051.6242298850575</v>
      </c>
      <c r="R32" s="148" t="str">
        <f>+B32</f>
        <v>General</v>
      </c>
      <c r="S32" s="185">
        <f t="shared" ref="S32:S36" si="18">+C32*0.87</f>
        <v>258.96090000000004</v>
      </c>
      <c r="T32" s="185">
        <f t="shared" si="17"/>
        <v>229.08519000000004</v>
      </c>
      <c r="U32" s="185">
        <f t="shared" si="17"/>
        <v>198.86617000000001</v>
      </c>
      <c r="V32" s="185">
        <f t="shared" si="17"/>
        <v>228.00081999999998</v>
      </c>
      <c r="W32" s="185">
        <f t="shared" si="17"/>
        <v>0</v>
      </c>
      <c r="X32" s="185">
        <f t="shared" si="17"/>
        <v>0</v>
      </c>
      <c r="Y32" s="185">
        <f t="shared" si="17"/>
        <v>0</v>
      </c>
      <c r="Z32" s="185">
        <f t="shared" si="17"/>
        <v>0</v>
      </c>
      <c r="AA32" s="185">
        <f t="shared" si="17"/>
        <v>0</v>
      </c>
      <c r="AB32" s="185">
        <f t="shared" si="17"/>
        <v>0</v>
      </c>
      <c r="AC32" s="185">
        <f t="shared" si="17"/>
        <v>0</v>
      </c>
      <c r="AD32" s="185">
        <f t="shared" si="17"/>
        <v>0</v>
      </c>
      <c r="AE32" s="186">
        <f>SUM(S32:AD32)</f>
        <v>914.91308000000004</v>
      </c>
    </row>
    <row r="33" spans="2:31" x14ac:dyDescent="0.25">
      <c r="B33" s="148" t="s">
        <v>19</v>
      </c>
      <c r="C33" s="185">
        <f>+'[103]CONSOLIDADO (2)'!B33</f>
        <v>8.169701149425288</v>
      </c>
      <c r="D33" s="185">
        <f>+'[103]CONSOLIDADO (2)'!C33</f>
        <v>8.567310344827586</v>
      </c>
      <c r="E33" s="185">
        <f>+'[103]CONSOLIDADO (2)'!D33</f>
        <v>8.2618965517241367</v>
      </c>
      <c r="F33" s="185">
        <f>+'[103]CONSOLIDADO (2)'!E33</f>
        <v>7.6793908045977011</v>
      </c>
      <c r="G33" s="185">
        <f>+'[103]CONSOLIDADO (2)'!F33</f>
        <v>0</v>
      </c>
      <c r="H33" s="185">
        <f>+'[103]CONSOLIDADO (2)'!G33</f>
        <v>0</v>
      </c>
      <c r="I33" s="185">
        <f>+'[103]CONSOLIDADO (2)'!H33</f>
        <v>0</v>
      </c>
      <c r="J33" s="185">
        <f>+'[103]CONSOLIDADO (2)'!I33</f>
        <v>0</v>
      </c>
      <c r="K33" s="185">
        <f>+'[103]CONSOLIDADO (2)'!J33</f>
        <v>0</v>
      </c>
      <c r="L33" s="185">
        <f>+'[103]CONSOLIDADO (2)'!K33</f>
        <v>0</v>
      </c>
      <c r="M33" s="185">
        <f>+'[103]CONSOLIDADO (2)'!L33</f>
        <v>0</v>
      </c>
      <c r="N33" s="185">
        <f>+'[103]CONSOLIDADO (2)'!M33</f>
        <v>0</v>
      </c>
      <c r="O33" s="186">
        <f t="shared" ref="O33:O36" si="19">SUM(C33:N33)</f>
        <v>32.678298850574713</v>
      </c>
      <c r="R33" s="148" t="str">
        <f t="shared" ref="R33:R36" si="20">+B33</f>
        <v>Industrial</v>
      </c>
      <c r="S33" s="185">
        <f t="shared" si="18"/>
        <v>7.1076400000000008</v>
      </c>
      <c r="T33" s="185">
        <f t="shared" si="17"/>
        <v>7.4535599999999995</v>
      </c>
      <c r="U33" s="185">
        <f t="shared" si="17"/>
        <v>7.1878499999999992</v>
      </c>
      <c r="V33" s="185">
        <f t="shared" si="17"/>
        <v>6.6810700000000001</v>
      </c>
      <c r="W33" s="185">
        <f t="shared" si="17"/>
        <v>0</v>
      </c>
      <c r="X33" s="185">
        <f t="shared" si="17"/>
        <v>0</v>
      </c>
      <c r="Y33" s="185">
        <f t="shared" si="17"/>
        <v>0</v>
      </c>
      <c r="Z33" s="185">
        <f t="shared" si="17"/>
        <v>0</v>
      </c>
      <c r="AA33" s="185">
        <f t="shared" si="17"/>
        <v>0</v>
      </c>
      <c r="AB33" s="185">
        <f t="shared" si="17"/>
        <v>0</v>
      </c>
      <c r="AC33" s="185">
        <f t="shared" si="17"/>
        <v>0</v>
      </c>
      <c r="AD33" s="185">
        <f t="shared" si="17"/>
        <v>0</v>
      </c>
      <c r="AE33" s="186">
        <f t="shared" ref="AE33:AE36" si="21">SUM(S33:AD33)</f>
        <v>28.430119999999995</v>
      </c>
    </row>
    <row r="34" spans="2:31" x14ac:dyDescent="0.25">
      <c r="B34" s="148" t="s">
        <v>91</v>
      </c>
      <c r="C34" s="185">
        <f>+'[103]CONSOLIDADO (2)'!B34</f>
        <v>0</v>
      </c>
      <c r="D34" s="185">
        <f>+'[103]CONSOLIDADO (2)'!C34</f>
        <v>0</v>
      </c>
      <c r="E34" s="185">
        <f>+'[103]CONSOLIDADO (2)'!D34</f>
        <v>0</v>
      </c>
      <c r="F34" s="185">
        <f>+'[103]CONSOLIDADO (2)'!E34</f>
        <v>0</v>
      </c>
      <c r="G34" s="185">
        <f>+'[103]CONSOLIDADO (2)'!F34</f>
        <v>0</v>
      </c>
      <c r="H34" s="185">
        <f>+'[103]CONSOLIDADO (2)'!G34</f>
        <v>0</v>
      </c>
      <c r="I34" s="185">
        <f>+'[103]CONSOLIDADO (2)'!H34</f>
        <v>0</v>
      </c>
      <c r="J34" s="185">
        <f>+'[103]CONSOLIDADO (2)'!I34</f>
        <v>0</v>
      </c>
      <c r="K34" s="185">
        <f>+'[103]CONSOLIDADO (2)'!J34</f>
        <v>0</v>
      </c>
      <c r="L34" s="185">
        <f>+'[103]CONSOLIDADO (2)'!K34</f>
        <v>0</v>
      </c>
      <c r="M34" s="185">
        <f>+'[103]CONSOLIDADO (2)'!L34</f>
        <v>0</v>
      </c>
      <c r="N34" s="185">
        <f>+'[103]CONSOLIDADO (2)'!M34</f>
        <v>0</v>
      </c>
      <c r="O34" s="186">
        <f t="shared" si="19"/>
        <v>0</v>
      </c>
      <c r="R34" s="148" t="str">
        <f t="shared" si="20"/>
        <v>Minería</v>
      </c>
      <c r="S34" s="185">
        <f t="shared" si="18"/>
        <v>0</v>
      </c>
      <c r="T34" s="185">
        <f t="shared" si="17"/>
        <v>0</v>
      </c>
      <c r="U34" s="185">
        <f t="shared" si="17"/>
        <v>0</v>
      </c>
      <c r="V34" s="185">
        <f t="shared" si="17"/>
        <v>0</v>
      </c>
      <c r="W34" s="185">
        <f t="shared" si="17"/>
        <v>0</v>
      </c>
      <c r="X34" s="185">
        <f t="shared" si="17"/>
        <v>0</v>
      </c>
      <c r="Y34" s="185">
        <f t="shared" si="17"/>
        <v>0</v>
      </c>
      <c r="Z34" s="185">
        <f t="shared" si="17"/>
        <v>0</v>
      </c>
      <c r="AA34" s="185">
        <f t="shared" si="17"/>
        <v>0</v>
      </c>
      <c r="AB34" s="185">
        <f t="shared" si="17"/>
        <v>0</v>
      </c>
      <c r="AC34" s="185">
        <f t="shared" si="17"/>
        <v>0</v>
      </c>
      <c r="AD34" s="185">
        <f t="shared" si="17"/>
        <v>0</v>
      </c>
      <c r="AE34" s="186">
        <f t="shared" si="21"/>
        <v>0</v>
      </c>
    </row>
    <row r="35" spans="2:31" x14ac:dyDescent="0.25">
      <c r="B35" s="148" t="s">
        <v>21</v>
      </c>
      <c r="C35" s="185">
        <f>+'[103]CONSOLIDADO (2)'!B35</f>
        <v>103.42650574712644</v>
      </c>
      <c r="D35" s="185">
        <f>+'[103]CONSOLIDADO (2)'!C35</f>
        <v>107.02370114942528</v>
      </c>
      <c r="E35" s="185">
        <f>+'[103]CONSOLIDADO (2)'!D35</f>
        <v>113.87849425287355</v>
      </c>
      <c r="F35" s="185">
        <f>+'[103]CONSOLIDADO (2)'!E35</f>
        <v>106.256</v>
      </c>
      <c r="G35" s="185">
        <f>+'[103]CONSOLIDADO (2)'!F35</f>
        <v>0</v>
      </c>
      <c r="H35" s="185">
        <f>+'[103]CONSOLIDADO (2)'!G35</f>
        <v>0</v>
      </c>
      <c r="I35" s="185">
        <f>+'[103]CONSOLIDADO (2)'!H35</f>
        <v>0</v>
      </c>
      <c r="J35" s="185">
        <f>+'[103]CONSOLIDADO (2)'!I35</f>
        <v>0</v>
      </c>
      <c r="K35" s="185">
        <f>+'[103]CONSOLIDADO (2)'!J35</f>
        <v>0</v>
      </c>
      <c r="L35" s="185">
        <f>+'[103]CONSOLIDADO (2)'!K35</f>
        <v>0</v>
      </c>
      <c r="M35" s="185">
        <f>+'[103]CONSOLIDADO (2)'!L35</f>
        <v>0</v>
      </c>
      <c r="N35" s="185">
        <f>+'[103]CONSOLIDADO (2)'!M35</f>
        <v>0</v>
      </c>
      <c r="O35" s="186">
        <f t="shared" si="19"/>
        <v>430.58470114942531</v>
      </c>
      <c r="R35" s="148" t="str">
        <f t="shared" si="20"/>
        <v>Alumbrado Público</v>
      </c>
      <c r="S35" s="185">
        <f t="shared" si="18"/>
        <v>89.981059999999999</v>
      </c>
      <c r="T35" s="185">
        <f t="shared" si="17"/>
        <v>93.110619999999997</v>
      </c>
      <c r="U35" s="185">
        <f t="shared" si="17"/>
        <v>99.074289999999991</v>
      </c>
      <c r="V35" s="185">
        <f t="shared" si="17"/>
        <v>92.442719999999994</v>
      </c>
      <c r="W35" s="185">
        <f t="shared" si="17"/>
        <v>0</v>
      </c>
      <c r="X35" s="185">
        <f t="shared" si="17"/>
        <v>0</v>
      </c>
      <c r="Y35" s="185">
        <f t="shared" si="17"/>
        <v>0</v>
      </c>
      <c r="Z35" s="185">
        <f t="shared" si="17"/>
        <v>0</v>
      </c>
      <c r="AA35" s="185">
        <f t="shared" si="17"/>
        <v>0</v>
      </c>
      <c r="AB35" s="185">
        <f t="shared" si="17"/>
        <v>0</v>
      </c>
      <c r="AC35" s="185">
        <f t="shared" si="17"/>
        <v>0</v>
      </c>
      <c r="AD35" s="185">
        <f t="shared" si="17"/>
        <v>0</v>
      </c>
      <c r="AE35" s="186">
        <f t="shared" si="21"/>
        <v>374.60869000000002</v>
      </c>
    </row>
    <row r="36" spans="2:31" x14ac:dyDescent="0.25">
      <c r="B36" s="164" t="s">
        <v>22</v>
      </c>
      <c r="C36" s="185">
        <f>+'[103]CONSOLIDADO (2)'!B36</f>
        <v>6.0788965517241378</v>
      </c>
      <c r="D36" s="185">
        <f>+'[103]CONSOLIDADO (2)'!C36</f>
        <v>4.1039080459770112</v>
      </c>
      <c r="E36" s="185">
        <f>+'[103]CONSOLIDADO (2)'!D36</f>
        <v>5.1691954022988496</v>
      </c>
      <c r="F36" s="185">
        <f>+'[103]CONSOLIDADO (2)'!E36</f>
        <v>4.3704022988505749</v>
      </c>
      <c r="G36" s="185">
        <f>+'[103]CONSOLIDADO (2)'!F36</f>
        <v>0</v>
      </c>
      <c r="H36" s="185">
        <f>+'[103]CONSOLIDADO (2)'!G36</f>
        <v>0</v>
      </c>
      <c r="I36" s="185">
        <f>+'[103]CONSOLIDADO (2)'!H36</f>
        <v>0</v>
      </c>
      <c r="J36" s="185">
        <f>+'[103]CONSOLIDADO (2)'!I36</f>
        <v>0</v>
      </c>
      <c r="K36" s="185">
        <f>+'[103]CONSOLIDADO (2)'!J36</f>
        <v>0</v>
      </c>
      <c r="L36" s="185">
        <f>+'[103]CONSOLIDADO (2)'!K36</f>
        <v>0</v>
      </c>
      <c r="M36" s="185">
        <f>+'[103]CONSOLIDADO (2)'!L36</f>
        <v>0</v>
      </c>
      <c r="N36" s="185">
        <f>+'[103]CONSOLIDADO (2)'!M36</f>
        <v>0</v>
      </c>
      <c r="O36" s="186">
        <f t="shared" si="19"/>
        <v>19.722402298850575</v>
      </c>
      <c r="R36" s="148" t="str">
        <f t="shared" si="20"/>
        <v>Otros</v>
      </c>
      <c r="S36" s="185">
        <f t="shared" si="18"/>
        <v>5.28864</v>
      </c>
      <c r="T36" s="185">
        <f t="shared" si="17"/>
        <v>3.5703999999999998</v>
      </c>
      <c r="U36" s="185">
        <f t="shared" si="17"/>
        <v>4.4971999999999994</v>
      </c>
      <c r="V36" s="185">
        <f t="shared" si="17"/>
        <v>3.8022499999999999</v>
      </c>
      <c r="W36" s="185">
        <f t="shared" si="17"/>
        <v>0</v>
      </c>
      <c r="X36" s="185">
        <f t="shared" si="17"/>
        <v>0</v>
      </c>
      <c r="Y36" s="185">
        <f t="shared" si="17"/>
        <v>0</v>
      </c>
      <c r="Z36" s="185">
        <f t="shared" si="17"/>
        <v>0</v>
      </c>
      <c r="AA36" s="185">
        <f t="shared" si="17"/>
        <v>0</v>
      </c>
      <c r="AB36" s="185">
        <f t="shared" si="17"/>
        <v>0</v>
      </c>
      <c r="AC36" s="185">
        <f t="shared" si="17"/>
        <v>0</v>
      </c>
      <c r="AD36" s="185">
        <f t="shared" si="17"/>
        <v>0</v>
      </c>
      <c r="AE36" s="186">
        <f t="shared" si="21"/>
        <v>17.15849</v>
      </c>
    </row>
    <row r="37" spans="2:31" x14ac:dyDescent="0.25">
      <c r="B37" s="143" t="s">
        <v>14</v>
      </c>
      <c r="C37" s="187">
        <f>SUM(C31:C36)</f>
        <v>861.32291954022992</v>
      </c>
      <c r="D37" s="187">
        <f t="shared" ref="D37:N37" si="22">SUM(D31:D36)</f>
        <v>785.5572298850575</v>
      </c>
      <c r="E37" s="187">
        <f t="shared" si="22"/>
        <v>722.51749425287369</v>
      </c>
      <c r="F37" s="187">
        <f t="shared" si="22"/>
        <v>758.20219540229868</v>
      </c>
      <c r="G37" s="187">
        <f t="shared" si="22"/>
        <v>0</v>
      </c>
      <c r="H37" s="187">
        <f t="shared" si="22"/>
        <v>0</v>
      </c>
      <c r="I37" s="187">
        <f t="shared" si="22"/>
        <v>0</v>
      </c>
      <c r="J37" s="187">
        <f t="shared" si="22"/>
        <v>0</v>
      </c>
      <c r="K37" s="187">
        <f t="shared" si="22"/>
        <v>0</v>
      </c>
      <c r="L37" s="187">
        <f t="shared" si="22"/>
        <v>0</v>
      </c>
      <c r="M37" s="187">
        <f t="shared" si="22"/>
        <v>0</v>
      </c>
      <c r="N37" s="187">
        <f t="shared" si="22"/>
        <v>0</v>
      </c>
      <c r="O37" s="188">
        <f>SUM(C37:N37)</f>
        <v>3127.5998390804598</v>
      </c>
      <c r="R37" s="143" t="s">
        <v>14</v>
      </c>
      <c r="S37" s="187">
        <f>+SUM(S31:S36)</f>
        <v>749.35093999999992</v>
      </c>
      <c r="T37" s="187">
        <f>+SUM(T31:T36)</f>
        <v>683.43479000000013</v>
      </c>
      <c r="U37" s="187">
        <f t="shared" ref="U37:AD37" si="23">+SUM(U31:U36)</f>
        <v>628.59022000000004</v>
      </c>
      <c r="V37" s="187">
        <f t="shared" si="23"/>
        <v>659.63590999999985</v>
      </c>
      <c r="W37" s="187">
        <f t="shared" si="23"/>
        <v>0</v>
      </c>
      <c r="X37" s="187">
        <f t="shared" si="23"/>
        <v>0</v>
      </c>
      <c r="Y37" s="187">
        <f t="shared" si="23"/>
        <v>0</v>
      </c>
      <c r="Z37" s="187">
        <f t="shared" si="23"/>
        <v>0</v>
      </c>
      <c r="AA37" s="187">
        <f t="shared" si="23"/>
        <v>0</v>
      </c>
      <c r="AB37" s="187">
        <f t="shared" si="23"/>
        <v>0</v>
      </c>
      <c r="AC37" s="187">
        <f t="shared" si="23"/>
        <v>0</v>
      </c>
      <c r="AD37" s="187">
        <f t="shared" si="23"/>
        <v>0</v>
      </c>
      <c r="AE37" s="188">
        <f>SUM(S37:AD37)</f>
        <v>2721.0118600000001</v>
      </c>
    </row>
    <row r="38" spans="2:31" x14ac:dyDescent="0.25">
      <c r="AE38" s="95">
        <f>+AE37/0.87</f>
        <v>3127.5998390804598</v>
      </c>
    </row>
    <row r="39" spans="2:31" x14ac:dyDescent="0.25">
      <c r="B39" s="145" t="s">
        <v>27</v>
      </c>
      <c r="R39" s="145" t="s">
        <v>27</v>
      </c>
    </row>
    <row r="41" spans="2:31" x14ac:dyDescent="0.25">
      <c r="B41" s="192" t="s">
        <v>16</v>
      </c>
      <c r="C41" s="183" t="s">
        <v>2</v>
      </c>
      <c r="D41" s="183" t="s">
        <v>3</v>
      </c>
      <c r="E41" s="183" t="s">
        <v>4</v>
      </c>
      <c r="F41" s="193" t="s">
        <v>71</v>
      </c>
      <c r="G41" s="193" t="s">
        <v>72</v>
      </c>
      <c r="H41" s="193" t="s">
        <v>73</v>
      </c>
      <c r="I41" s="193" t="s">
        <v>8</v>
      </c>
      <c r="J41" s="193" t="s">
        <v>9</v>
      </c>
      <c r="K41" s="193" t="s">
        <v>10</v>
      </c>
      <c r="L41" s="193" t="s">
        <v>11</v>
      </c>
      <c r="M41" s="193" t="s">
        <v>12</v>
      </c>
      <c r="N41" s="193" t="s">
        <v>13</v>
      </c>
      <c r="O41" s="194" t="s">
        <v>74</v>
      </c>
      <c r="P41" s="189"/>
      <c r="R41" s="192" t="s">
        <v>16</v>
      </c>
      <c r="S41" s="183" t="s">
        <v>2</v>
      </c>
      <c r="T41" s="183" t="s">
        <v>3</v>
      </c>
      <c r="U41" s="183" t="s">
        <v>4</v>
      </c>
      <c r="V41" s="193" t="s">
        <v>71</v>
      </c>
      <c r="W41" s="193" t="s">
        <v>72</v>
      </c>
      <c r="X41" s="193" t="s">
        <v>73</v>
      </c>
      <c r="Y41" s="193" t="s">
        <v>8</v>
      </c>
      <c r="Z41" s="193" t="s">
        <v>9</v>
      </c>
      <c r="AA41" s="193" t="s">
        <v>10</v>
      </c>
      <c r="AB41" s="193" t="s">
        <v>11</v>
      </c>
      <c r="AC41" s="193" t="s">
        <v>12</v>
      </c>
      <c r="AD41" s="193" t="s">
        <v>13</v>
      </c>
      <c r="AE41" s="194" t="s">
        <v>74</v>
      </c>
    </row>
    <row r="42" spans="2:31" x14ac:dyDescent="0.25">
      <c r="B42" s="148" t="s">
        <v>102</v>
      </c>
      <c r="C42" s="185">
        <f t="shared" ref="C42:E43" si="24">+C31/C$73</f>
        <v>64.079254194741708</v>
      </c>
      <c r="D42" s="185">
        <f t="shared" si="24"/>
        <v>57.837068965517247</v>
      </c>
      <c r="E42" s="185">
        <f t="shared" si="24"/>
        <v>52.676164288545387</v>
      </c>
      <c r="F42" s="185">
        <f t="shared" ref="F42:N47" si="25">+F31/F$73</f>
        <v>54.285415840930106</v>
      </c>
      <c r="G42" s="185">
        <f t="shared" si="25"/>
        <v>0</v>
      </c>
      <c r="H42" s="185">
        <f t="shared" si="25"/>
        <v>0</v>
      </c>
      <c r="I42" s="185">
        <f t="shared" si="25"/>
        <v>0</v>
      </c>
      <c r="J42" s="185">
        <f t="shared" si="25"/>
        <v>0</v>
      </c>
      <c r="K42" s="185">
        <f t="shared" si="25"/>
        <v>0</v>
      </c>
      <c r="L42" s="185">
        <f t="shared" si="25"/>
        <v>0</v>
      </c>
      <c r="M42" s="185">
        <f t="shared" si="25"/>
        <v>0</v>
      </c>
      <c r="N42" s="185">
        <f t="shared" si="25"/>
        <v>0</v>
      </c>
      <c r="O42" s="186">
        <f>SUM(C42:N42)</f>
        <v>228.87790328973446</v>
      </c>
      <c r="R42" s="148" t="str">
        <f>+B42</f>
        <v>Domiciliario</v>
      </c>
      <c r="S42" s="185">
        <f>+S31/$S$73</f>
        <v>55.748951149425281</v>
      </c>
      <c r="T42" s="185">
        <f t="shared" ref="T42:AD42" si="26">+T31/$S$73</f>
        <v>50.318250000000006</v>
      </c>
      <c r="U42" s="185">
        <f t="shared" si="26"/>
        <v>45.828262931034487</v>
      </c>
      <c r="V42" s="185">
        <f t="shared" si="26"/>
        <v>47.228311781609193</v>
      </c>
      <c r="W42" s="185">
        <f t="shared" si="26"/>
        <v>0</v>
      </c>
      <c r="X42" s="185">
        <f t="shared" si="26"/>
        <v>0</v>
      </c>
      <c r="Y42" s="185">
        <f t="shared" si="26"/>
        <v>0</v>
      </c>
      <c r="Z42" s="185">
        <f t="shared" si="26"/>
        <v>0</v>
      </c>
      <c r="AA42" s="185">
        <f t="shared" si="26"/>
        <v>0</v>
      </c>
      <c r="AB42" s="185">
        <f t="shared" si="26"/>
        <v>0</v>
      </c>
      <c r="AC42" s="185">
        <f t="shared" si="26"/>
        <v>0</v>
      </c>
      <c r="AD42" s="185">
        <f t="shared" si="26"/>
        <v>0</v>
      </c>
      <c r="AE42" s="186">
        <f>SUM(S42:AD42)</f>
        <v>199.12377586206895</v>
      </c>
    </row>
    <row r="43" spans="2:31" x14ac:dyDescent="0.25">
      <c r="B43" s="148" t="s">
        <v>18</v>
      </c>
      <c r="C43" s="185">
        <f t="shared" si="24"/>
        <v>42.766696393182727</v>
      </c>
      <c r="D43" s="185">
        <f t="shared" si="24"/>
        <v>37.832803210463737</v>
      </c>
      <c r="E43" s="185">
        <f t="shared" si="24"/>
        <v>32.84221330426741</v>
      </c>
      <c r="F43" s="185">
        <f t="shared" si="25"/>
        <v>37.653722420398992</v>
      </c>
      <c r="G43" s="185">
        <f t="shared" si="25"/>
        <v>0</v>
      </c>
      <c r="H43" s="185">
        <f t="shared" si="25"/>
        <v>0</v>
      </c>
      <c r="I43" s="185">
        <f t="shared" si="25"/>
        <v>0</v>
      </c>
      <c r="J43" s="185">
        <f t="shared" si="25"/>
        <v>0</v>
      </c>
      <c r="K43" s="185">
        <f t="shared" si="25"/>
        <v>0</v>
      </c>
      <c r="L43" s="185">
        <f t="shared" si="25"/>
        <v>0</v>
      </c>
      <c r="M43" s="185">
        <f t="shared" si="25"/>
        <v>0</v>
      </c>
      <c r="N43" s="185">
        <f t="shared" si="25"/>
        <v>0</v>
      </c>
      <c r="O43" s="186">
        <f>SUM(C43:N43)</f>
        <v>151.09543532831287</v>
      </c>
      <c r="R43" s="148" t="str">
        <f>+B43</f>
        <v>General</v>
      </c>
      <c r="S43" s="185">
        <f t="shared" ref="S43:AD47" si="27">+S32/$S$73</f>
        <v>37.207025862068974</v>
      </c>
      <c r="T43" s="185">
        <f t="shared" si="27"/>
        <v>32.914538793103453</v>
      </c>
      <c r="U43" s="185">
        <f t="shared" si="27"/>
        <v>28.572725574712646</v>
      </c>
      <c r="V43" s="185">
        <f t="shared" si="27"/>
        <v>32.758738505747125</v>
      </c>
      <c r="W43" s="185">
        <f t="shared" si="27"/>
        <v>0</v>
      </c>
      <c r="X43" s="185">
        <f t="shared" si="27"/>
        <v>0</v>
      </c>
      <c r="Y43" s="185">
        <f t="shared" si="27"/>
        <v>0</v>
      </c>
      <c r="Z43" s="185">
        <f t="shared" si="27"/>
        <v>0</v>
      </c>
      <c r="AA43" s="185">
        <f t="shared" si="27"/>
        <v>0</v>
      </c>
      <c r="AB43" s="185">
        <f t="shared" si="27"/>
        <v>0</v>
      </c>
      <c r="AC43" s="185">
        <f t="shared" si="27"/>
        <v>0</v>
      </c>
      <c r="AD43" s="185">
        <f t="shared" si="27"/>
        <v>0</v>
      </c>
      <c r="AE43" s="186">
        <f>SUM(S43:AD43)</f>
        <v>131.45302873563219</v>
      </c>
    </row>
    <row r="44" spans="2:31" x14ac:dyDescent="0.25">
      <c r="B44" s="148" t="s">
        <v>19</v>
      </c>
      <c r="C44" s="185">
        <f t="shared" ref="C44:D47" si="28">+C33/C$73</f>
        <v>1.1738076364116794</v>
      </c>
      <c r="D44" s="185">
        <f t="shared" si="28"/>
        <v>1.2309353943717796</v>
      </c>
      <c r="E44" s="185">
        <f t="shared" ref="E44" si="29">+E33/E$73</f>
        <v>1.1870541022592151</v>
      </c>
      <c r="F44" s="185">
        <f t="shared" si="25"/>
        <v>1.103360747787026</v>
      </c>
      <c r="G44" s="185">
        <f t="shared" si="25"/>
        <v>0</v>
      </c>
      <c r="H44" s="185">
        <f t="shared" si="25"/>
        <v>0</v>
      </c>
      <c r="I44" s="185">
        <f t="shared" si="25"/>
        <v>0</v>
      </c>
      <c r="J44" s="185">
        <f t="shared" si="25"/>
        <v>0</v>
      </c>
      <c r="K44" s="185">
        <f t="shared" si="25"/>
        <v>0</v>
      </c>
      <c r="L44" s="185">
        <f t="shared" si="25"/>
        <v>0</v>
      </c>
      <c r="M44" s="185">
        <f t="shared" si="25"/>
        <v>0</v>
      </c>
      <c r="N44" s="185">
        <f t="shared" si="25"/>
        <v>0</v>
      </c>
      <c r="O44" s="186">
        <f t="shared" ref="O44:O47" si="30">SUM(C44:N44)</f>
        <v>4.6951578808297008</v>
      </c>
      <c r="R44" s="148" t="str">
        <f t="shared" ref="R44:R47" si="31">+B44</f>
        <v>Industrial</v>
      </c>
      <c r="S44" s="185">
        <f t="shared" si="27"/>
        <v>1.021212643678161</v>
      </c>
      <c r="T44" s="185">
        <f t="shared" si="27"/>
        <v>1.0709137931034483</v>
      </c>
      <c r="U44" s="185">
        <f t="shared" si="27"/>
        <v>1.0327370689655171</v>
      </c>
      <c r="V44" s="185">
        <f t="shared" si="27"/>
        <v>0.95992385057471263</v>
      </c>
      <c r="W44" s="185">
        <f t="shared" si="27"/>
        <v>0</v>
      </c>
      <c r="X44" s="185">
        <f t="shared" si="27"/>
        <v>0</v>
      </c>
      <c r="Y44" s="185">
        <f t="shared" si="27"/>
        <v>0</v>
      </c>
      <c r="Z44" s="185">
        <f t="shared" si="27"/>
        <v>0</v>
      </c>
      <c r="AA44" s="185">
        <f t="shared" si="27"/>
        <v>0</v>
      </c>
      <c r="AB44" s="185">
        <f t="shared" si="27"/>
        <v>0</v>
      </c>
      <c r="AC44" s="185">
        <f t="shared" si="27"/>
        <v>0</v>
      </c>
      <c r="AD44" s="185">
        <f t="shared" si="27"/>
        <v>0</v>
      </c>
      <c r="AE44" s="186">
        <f t="shared" ref="AE44:AE47" si="32">SUM(S44:AD44)</f>
        <v>4.0847873563218391</v>
      </c>
    </row>
    <row r="45" spans="2:31" x14ac:dyDescent="0.25">
      <c r="B45" s="148" t="s">
        <v>91</v>
      </c>
      <c r="C45" s="185">
        <f t="shared" si="28"/>
        <v>0</v>
      </c>
      <c r="D45" s="185">
        <f t="shared" si="28"/>
        <v>0</v>
      </c>
      <c r="E45" s="185">
        <f t="shared" ref="E45" si="33">+E34/E$73</f>
        <v>0</v>
      </c>
      <c r="F45" s="185">
        <f t="shared" si="25"/>
        <v>0</v>
      </c>
      <c r="G45" s="185">
        <f t="shared" si="25"/>
        <v>0</v>
      </c>
      <c r="H45" s="185">
        <f t="shared" si="25"/>
        <v>0</v>
      </c>
      <c r="I45" s="185">
        <f t="shared" si="25"/>
        <v>0</v>
      </c>
      <c r="J45" s="185">
        <f t="shared" si="25"/>
        <v>0</v>
      </c>
      <c r="K45" s="185">
        <f t="shared" si="25"/>
        <v>0</v>
      </c>
      <c r="L45" s="185">
        <f t="shared" si="25"/>
        <v>0</v>
      </c>
      <c r="M45" s="185">
        <f t="shared" si="25"/>
        <v>0</v>
      </c>
      <c r="N45" s="185">
        <f t="shared" si="25"/>
        <v>0</v>
      </c>
      <c r="O45" s="186">
        <f t="shared" si="30"/>
        <v>0</v>
      </c>
      <c r="R45" s="148" t="str">
        <f t="shared" si="31"/>
        <v>Minería</v>
      </c>
      <c r="S45" s="185">
        <f t="shared" si="27"/>
        <v>0</v>
      </c>
      <c r="T45" s="185">
        <f t="shared" si="27"/>
        <v>0</v>
      </c>
      <c r="U45" s="185">
        <f t="shared" si="27"/>
        <v>0</v>
      </c>
      <c r="V45" s="185">
        <f t="shared" si="27"/>
        <v>0</v>
      </c>
      <c r="W45" s="185">
        <f t="shared" si="27"/>
        <v>0</v>
      </c>
      <c r="X45" s="185">
        <f t="shared" si="27"/>
        <v>0</v>
      </c>
      <c r="Y45" s="185">
        <f t="shared" si="27"/>
        <v>0</v>
      </c>
      <c r="Z45" s="185">
        <f t="shared" si="27"/>
        <v>0</v>
      </c>
      <c r="AA45" s="185">
        <f t="shared" si="27"/>
        <v>0</v>
      </c>
      <c r="AB45" s="185">
        <f t="shared" si="27"/>
        <v>0</v>
      </c>
      <c r="AC45" s="185">
        <f t="shared" si="27"/>
        <v>0</v>
      </c>
      <c r="AD45" s="185">
        <f t="shared" si="27"/>
        <v>0</v>
      </c>
      <c r="AE45" s="186">
        <f t="shared" si="32"/>
        <v>0</v>
      </c>
    </row>
    <row r="46" spans="2:31" x14ac:dyDescent="0.25">
      <c r="B46" s="148" t="s">
        <v>21</v>
      </c>
      <c r="C46" s="185">
        <f t="shared" si="28"/>
        <v>14.860130136081386</v>
      </c>
      <c r="D46" s="185">
        <f t="shared" si="28"/>
        <v>15.376968555951908</v>
      </c>
      <c r="E46" s="185">
        <f t="shared" ref="E46" si="34">+E35/E$73</f>
        <v>16.361852622539303</v>
      </c>
      <c r="F46" s="185">
        <f t="shared" si="25"/>
        <v>15.266666666666667</v>
      </c>
      <c r="G46" s="185">
        <f t="shared" si="25"/>
        <v>0</v>
      </c>
      <c r="H46" s="185">
        <f t="shared" si="25"/>
        <v>0</v>
      </c>
      <c r="I46" s="185">
        <f t="shared" si="25"/>
        <v>0</v>
      </c>
      <c r="J46" s="185">
        <f t="shared" si="25"/>
        <v>0</v>
      </c>
      <c r="K46" s="185">
        <f t="shared" si="25"/>
        <v>0</v>
      </c>
      <c r="L46" s="185">
        <f t="shared" si="25"/>
        <v>0</v>
      </c>
      <c r="M46" s="185">
        <f t="shared" si="25"/>
        <v>0</v>
      </c>
      <c r="N46" s="185">
        <f t="shared" si="25"/>
        <v>0</v>
      </c>
      <c r="O46" s="186">
        <f t="shared" si="30"/>
        <v>61.865617981239261</v>
      </c>
      <c r="R46" s="148" t="str">
        <f t="shared" si="31"/>
        <v>Alumbrado Público</v>
      </c>
      <c r="S46" s="185">
        <f t="shared" si="27"/>
        <v>12.928313218390805</v>
      </c>
      <c r="T46" s="185">
        <f t="shared" si="27"/>
        <v>13.37796264367816</v>
      </c>
      <c r="U46" s="185">
        <f t="shared" si="27"/>
        <v>14.234811781609194</v>
      </c>
      <c r="V46" s="185">
        <f t="shared" si="27"/>
        <v>13.282</v>
      </c>
      <c r="W46" s="185">
        <f t="shared" si="27"/>
        <v>0</v>
      </c>
      <c r="X46" s="185">
        <f t="shared" si="27"/>
        <v>0</v>
      </c>
      <c r="Y46" s="185">
        <f t="shared" si="27"/>
        <v>0</v>
      </c>
      <c r="Z46" s="185">
        <f t="shared" si="27"/>
        <v>0</v>
      </c>
      <c r="AA46" s="185">
        <f t="shared" si="27"/>
        <v>0</v>
      </c>
      <c r="AB46" s="185">
        <f t="shared" si="27"/>
        <v>0</v>
      </c>
      <c r="AC46" s="185">
        <f t="shared" si="27"/>
        <v>0</v>
      </c>
      <c r="AD46" s="185">
        <f t="shared" si="27"/>
        <v>0</v>
      </c>
      <c r="AE46" s="186">
        <f t="shared" si="32"/>
        <v>53.823087643678164</v>
      </c>
    </row>
    <row r="47" spans="2:31" x14ac:dyDescent="0.25">
      <c r="B47" s="164" t="s">
        <v>22</v>
      </c>
      <c r="C47" s="185">
        <f t="shared" si="28"/>
        <v>0.87340467697185886</v>
      </c>
      <c r="D47" s="185">
        <f t="shared" si="28"/>
        <v>0.58964196062888097</v>
      </c>
      <c r="E47" s="185">
        <f t="shared" ref="E47" si="35">+E36/E$73</f>
        <v>0.74270048883604156</v>
      </c>
      <c r="F47" s="185">
        <f t="shared" si="25"/>
        <v>0.62793136477738143</v>
      </c>
      <c r="G47" s="185">
        <f t="shared" si="25"/>
        <v>0</v>
      </c>
      <c r="H47" s="185">
        <f t="shared" si="25"/>
        <v>0</v>
      </c>
      <c r="I47" s="185">
        <f t="shared" si="25"/>
        <v>0</v>
      </c>
      <c r="J47" s="185">
        <f t="shared" si="25"/>
        <v>0</v>
      </c>
      <c r="K47" s="185">
        <f t="shared" si="25"/>
        <v>0</v>
      </c>
      <c r="L47" s="185">
        <f t="shared" si="25"/>
        <v>0</v>
      </c>
      <c r="M47" s="185">
        <f t="shared" si="25"/>
        <v>0</v>
      </c>
      <c r="N47" s="185">
        <f t="shared" si="25"/>
        <v>0</v>
      </c>
      <c r="O47" s="186">
        <f t="shared" si="30"/>
        <v>2.833678491214163</v>
      </c>
      <c r="R47" s="148" t="str">
        <f t="shared" si="31"/>
        <v>Otros</v>
      </c>
      <c r="S47" s="185">
        <f t="shared" si="27"/>
        <v>0.75986206896551722</v>
      </c>
      <c r="T47" s="185">
        <f t="shared" si="27"/>
        <v>0.5129885057471264</v>
      </c>
      <c r="U47" s="185">
        <f t="shared" si="27"/>
        <v>0.64614942528735619</v>
      </c>
      <c r="V47" s="185">
        <f t="shared" si="27"/>
        <v>0.54630028735632186</v>
      </c>
      <c r="W47" s="185">
        <f t="shared" si="27"/>
        <v>0</v>
      </c>
      <c r="X47" s="185">
        <f t="shared" si="27"/>
        <v>0</v>
      </c>
      <c r="Y47" s="185">
        <f t="shared" si="27"/>
        <v>0</v>
      </c>
      <c r="Z47" s="185">
        <f t="shared" si="27"/>
        <v>0</v>
      </c>
      <c r="AA47" s="185">
        <f t="shared" si="27"/>
        <v>0</v>
      </c>
      <c r="AB47" s="185">
        <f t="shared" si="27"/>
        <v>0</v>
      </c>
      <c r="AC47" s="185">
        <f t="shared" si="27"/>
        <v>0</v>
      </c>
      <c r="AD47" s="185">
        <f t="shared" si="27"/>
        <v>0</v>
      </c>
      <c r="AE47" s="186">
        <f t="shared" si="32"/>
        <v>2.4653002873563219</v>
      </c>
    </row>
    <row r="48" spans="2:31" x14ac:dyDescent="0.25">
      <c r="B48" s="143" t="s">
        <v>14</v>
      </c>
      <c r="C48" s="187">
        <f>SUM(C42:C47)</f>
        <v>123.75329303738935</v>
      </c>
      <c r="D48" s="187">
        <f>SUM(D42:D47)</f>
        <v>112.86741808693355</v>
      </c>
      <c r="E48" s="187">
        <f t="shared" ref="E48:N48" si="36">SUM(E42:E47)</f>
        <v>103.80998480644735</v>
      </c>
      <c r="F48" s="187">
        <f t="shared" si="36"/>
        <v>108.93709704056018</v>
      </c>
      <c r="G48" s="187">
        <f t="shared" si="36"/>
        <v>0</v>
      </c>
      <c r="H48" s="187">
        <f t="shared" si="36"/>
        <v>0</v>
      </c>
      <c r="I48" s="187">
        <f t="shared" si="36"/>
        <v>0</v>
      </c>
      <c r="J48" s="187">
        <f t="shared" si="36"/>
        <v>0</v>
      </c>
      <c r="K48" s="187">
        <f t="shared" si="36"/>
        <v>0</v>
      </c>
      <c r="L48" s="187">
        <f t="shared" si="36"/>
        <v>0</v>
      </c>
      <c r="M48" s="187">
        <f t="shared" si="36"/>
        <v>0</v>
      </c>
      <c r="N48" s="187">
        <f t="shared" si="36"/>
        <v>0</v>
      </c>
      <c r="O48" s="188">
        <f>SUM(C48:N48)</f>
        <v>449.3677929713304</v>
      </c>
      <c r="R48" s="143" t="s">
        <v>14</v>
      </c>
      <c r="S48" s="187">
        <f>SUM(S42:S47)</f>
        <v>107.66536494252874</v>
      </c>
      <c r="T48" s="187">
        <f>SUM(T42:T47)</f>
        <v>98.194653735632187</v>
      </c>
      <c r="U48" s="187">
        <f t="shared" ref="U48:AD48" si="37">SUM(U42:U47)</f>
        <v>90.314686781609211</v>
      </c>
      <c r="V48" s="187">
        <f t="shared" si="37"/>
        <v>94.775274425287336</v>
      </c>
      <c r="W48" s="187">
        <f t="shared" si="37"/>
        <v>0</v>
      </c>
      <c r="X48" s="187">
        <f t="shared" si="37"/>
        <v>0</v>
      </c>
      <c r="Y48" s="187">
        <f t="shared" si="37"/>
        <v>0</v>
      </c>
      <c r="Z48" s="187">
        <f t="shared" si="37"/>
        <v>0</v>
      </c>
      <c r="AA48" s="187">
        <f t="shared" si="37"/>
        <v>0</v>
      </c>
      <c r="AB48" s="187">
        <f t="shared" si="37"/>
        <v>0</v>
      </c>
      <c r="AC48" s="187">
        <f t="shared" si="37"/>
        <v>0</v>
      </c>
      <c r="AD48" s="187">
        <f t="shared" si="37"/>
        <v>0</v>
      </c>
      <c r="AE48" s="188">
        <f>SUM(S48:AD48)</f>
        <v>390.94997988505747</v>
      </c>
    </row>
    <row r="50" spans="2:31" x14ac:dyDescent="0.25">
      <c r="B50" s="145" t="s">
        <v>28</v>
      </c>
      <c r="R50" s="145" t="s">
        <v>28</v>
      </c>
    </row>
    <row r="52" spans="2:31" x14ac:dyDescent="0.25">
      <c r="B52" s="192" t="s">
        <v>16</v>
      </c>
      <c r="C52" s="183" t="s">
        <v>2</v>
      </c>
      <c r="D52" s="183" t="s">
        <v>3</v>
      </c>
      <c r="E52" s="183" t="s">
        <v>4</v>
      </c>
      <c r="F52" s="193" t="s">
        <v>71</v>
      </c>
      <c r="G52" s="193" t="s">
        <v>72</v>
      </c>
      <c r="H52" s="193" t="s">
        <v>73</v>
      </c>
      <c r="I52" s="193" t="s">
        <v>8</v>
      </c>
      <c r="J52" s="193" t="s">
        <v>9</v>
      </c>
      <c r="K52" s="193" t="s">
        <v>10</v>
      </c>
      <c r="L52" s="193" t="s">
        <v>11</v>
      </c>
      <c r="M52" s="193" t="s">
        <v>12</v>
      </c>
      <c r="N52" s="193" t="s">
        <v>13</v>
      </c>
      <c r="O52" s="194" t="s">
        <v>74</v>
      </c>
      <c r="P52" s="189"/>
      <c r="R52" s="192" t="s">
        <v>16</v>
      </c>
      <c r="S52" s="183" t="s">
        <v>2</v>
      </c>
      <c r="T52" s="183" t="s">
        <v>3</v>
      </c>
      <c r="U52" s="183" t="s">
        <v>4</v>
      </c>
      <c r="V52" s="193" t="s">
        <v>71</v>
      </c>
      <c r="W52" s="193" t="s">
        <v>72</v>
      </c>
      <c r="X52" s="193" t="s">
        <v>73</v>
      </c>
      <c r="Y52" s="193" t="s">
        <v>8</v>
      </c>
      <c r="Z52" s="193" t="s">
        <v>9</v>
      </c>
      <c r="AA52" s="193" t="s">
        <v>10</v>
      </c>
      <c r="AB52" s="193" t="s">
        <v>11</v>
      </c>
      <c r="AC52" s="193" t="s">
        <v>12</v>
      </c>
      <c r="AD52" s="193" t="s">
        <v>13</v>
      </c>
      <c r="AE52" s="194" t="s">
        <v>74</v>
      </c>
    </row>
    <row r="53" spans="2:31" x14ac:dyDescent="0.25">
      <c r="B53" s="148" t="s">
        <v>102</v>
      </c>
      <c r="C53" s="185">
        <f>+C31/C20*100</f>
        <v>79.442468889566157</v>
      </c>
      <c r="D53" s="185">
        <f>+D31/D20*100</f>
        <v>79.217323882130231</v>
      </c>
      <c r="E53" s="185">
        <f t="shared" ref="E53:O58" si="38">+E31/E20*100</f>
        <v>79.266224192914095</v>
      </c>
      <c r="F53" s="185">
        <f t="shared" si="38"/>
        <v>80.422153547622742</v>
      </c>
      <c r="G53" s="185" t="e">
        <f t="shared" si="38"/>
        <v>#DIV/0!</v>
      </c>
      <c r="H53" s="185" t="e">
        <f t="shared" si="38"/>
        <v>#DIV/0!</v>
      </c>
      <c r="I53" s="185" t="e">
        <f t="shared" si="38"/>
        <v>#DIV/0!</v>
      </c>
      <c r="J53" s="185" t="e">
        <f t="shared" si="38"/>
        <v>#DIV/0!</v>
      </c>
      <c r="K53" s="185" t="e">
        <f t="shared" si="38"/>
        <v>#DIV/0!</v>
      </c>
      <c r="L53" s="185" t="e">
        <f t="shared" si="38"/>
        <v>#DIV/0!</v>
      </c>
      <c r="M53" s="185" t="e">
        <f t="shared" si="38"/>
        <v>#DIV/0!</v>
      </c>
      <c r="N53" s="185" t="e">
        <f t="shared" si="38"/>
        <v>#DIV/0!</v>
      </c>
      <c r="O53" s="186">
        <f>+O31/O20*100</f>
        <v>79.574511367863366</v>
      </c>
      <c r="R53" s="148" t="str">
        <f>+B53</f>
        <v>Domiciliario</v>
      </c>
      <c r="S53" s="185">
        <f>+S31/S20*100</f>
        <v>69.114947933922551</v>
      </c>
      <c r="T53" s="185">
        <f t="shared" ref="T53:AD53" si="39">+T31/T20*100</f>
        <v>68.919071777453297</v>
      </c>
      <c r="U53" s="185">
        <f t="shared" si="39"/>
        <v>68.961615047835252</v>
      </c>
      <c r="V53" s="185">
        <f t="shared" si="39"/>
        <v>69.967273586431787</v>
      </c>
      <c r="W53" s="185" t="e">
        <f t="shared" si="39"/>
        <v>#DIV/0!</v>
      </c>
      <c r="X53" s="185" t="e">
        <f t="shared" si="39"/>
        <v>#DIV/0!</v>
      </c>
      <c r="Y53" s="185" t="e">
        <f t="shared" si="39"/>
        <v>#DIV/0!</v>
      </c>
      <c r="Z53" s="185" t="e">
        <f t="shared" si="39"/>
        <v>#DIV/0!</v>
      </c>
      <c r="AA53" s="185" t="e">
        <f t="shared" si="39"/>
        <v>#DIV/0!</v>
      </c>
      <c r="AB53" s="185" t="e">
        <f t="shared" si="39"/>
        <v>#DIV/0!</v>
      </c>
      <c r="AC53" s="185" t="e">
        <f t="shared" si="39"/>
        <v>#DIV/0!</v>
      </c>
      <c r="AD53" s="185" t="e">
        <f t="shared" si="39"/>
        <v>#DIV/0!</v>
      </c>
      <c r="AE53" s="186">
        <f>+AE31/AE20*100</f>
        <v>69.229824890041129</v>
      </c>
    </row>
    <row r="54" spans="2:31" x14ac:dyDescent="0.25">
      <c r="B54" s="148" t="s">
        <v>18</v>
      </c>
      <c r="C54" s="185">
        <f t="shared" ref="C54:O59" si="40">+C32/C21*100</f>
        <v>129.96782283724858</v>
      </c>
      <c r="D54" s="185">
        <f t="shared" si="40"/>
        <v>130.53684368515829</v>
      </c>
      <c r="E54" s="185">
        <f t="shared" si="38"/>
        <v>131.81125420820524</v>
      </c>
      <c r="F54" s="185">
        <f t="shared" si="38"/>
        <v>133.50411258525276</v>
      </c>
      <c r="G54" s="185" t="e">
        <f t="shared" si="38"/>
        <v>#DIV/0!</v>
      </c>
      <c r="H54" s="185" t="e">
        <f t="shared" si="38"/>
        <v>#DIV/0!</v>
      </c>
      <c r="I54" s="185" t="e">
        <f t="shared" si="38"/>
        <v>#DIV/0!</v>
      </c>
      <c r="J54" s="185" t="e">
        <f t="shared" si="38"/>
        <v>#DIV/0!</v>
      </c>
      <c r="K54" s="185" t="e">
        <f t="shared" si="38"/>
        <v>#DIV/0!</v>
      </c>
      <c r="L54" s="185" t="e">
        <f t="shared" si="38"/>
        <v>#DIV/0!</v>
      </c>
      <c r="M54" s="185" t="e">
        <f t="shared" si="38"/>
        <v>#DIV/0!</v>
      </c>
      <c r="N54" s="185" t="e">
        <f t="shared" si="38"/>
        <v>#DIV/0!</v>
      </c>
      <c r="O54" s="186">
        <f t="shared" si="38"/>
        <v>131.37781493658102</v>
      </c>
      <c r="R54" s="148" t="str">
        <f>+B54</f>
        <v>General</v>
      </c>
      <c r="S54" s="185">
        <f t="shared" ref="S54:AE59" si="41">+S32/S21*100</f>
        <v>113.07200586840625</v>
      </c>
      <c r="T54" s="185">
        <f t="shared" si="41"/>
        <v>113.56705400608772</v>
      </c>
      <c r="U54" s="185">
        <f t="shared" si="41"/>
        <v>114.67579116113855</v>
      </c>
      <c r="V54" s="185">
        <f t="shared" si="41"/>
        <v>116.14857794916989</v>
      </c>
      <c r="W54" s="185" t="e">
        <f t="shared" si="41"/>
        <v>#DIV/0!</v>
      </c>
      <c r="X54" s="185" t="e">
        <f t="shared" si="41"/>
        <v>#DIV/0!</v>
      </c>
      <c r="Y54" s="185" t="e">
        <f t="shared" si="41"/>
        <v>#DIV/0!</v>
      </c>
      <c r="Z54" s="185" t="e">
        <f t="shared" si="41"/>
        <v>#DIV/0!</v>
      </c>
      <c r="AA54" s="185" t="e">
        <f t="shared" si="41"/>
        <v>#DIV/0!</v>
      </c>
      <c r="AB54" s="185" t="e">
        <f t="shared" si="41"/>
        <v>#DIV/0!</v>
      </c>
      <c r="AC54" s="185" t="e">
        <f t="shared" si="41"/>
        <v>#DIV/0!</v>
      </c>
      <c r="AD54" s="185" t="e">
        <f t="shared" si="41"/>
        <v>#DIV/0!</v>
      </c>
      <c r="AE54" s="186">
        <f t="shared" si="41"/>
        <v>114.29869899482547</v>
      </c>
    </row>
    <row r="55" spans="2:31" x14ac:dyDescent="0.25">
      <c r="B55" s="148" t="s">
        <v>19</v>
      </c>
      <c r="C55" s="185">
        <f t="shared" si="40"/>
        <v>88.502883213360278</v>
      </c>
      <c r="D55" s="185">
        <f t="shared" si="40"/>
        <v>88.322787060078213</v>
      </c>
      <c r="E55" s="185">
        <f t="shared" si="38"/>
        <v>90.106844276629246</v>
      </c>
      <c r="F55" s="185">
        <f t="shared" si="38"/>
        <v>91.34519810393364</v>
      </c>
      <c r="G55" s="185" t="e">
        <f t="shared" si="38"/>
        <v>#DIV/0!</v>
      </c>
      <c r="H55" s="185" t="e">
        <f t="shared" si="38"/>
        <v>#DIV/0!</v>
      </c>
      <c r="I55" s="185" t="e">
        <f t="shared" si="38"/>
        <v>#DIV/0!</v>
      </c>
      <c r="J55" s="185" t="e">
        <f t="shared" si="38"/>
        <v>#DIV/0!</v>
      </c>
      <c r="K55" s="185" t="e">
        <f t="shared" si="38"/>
        <v>#DIV/0!</v>
      </c>
      <c r="L55" s="185" t="e">
        <f t="shared" si="38"/>
        <v>#DIV/0!</v>
      </c>
      <c r="M55" s="185" t="e">
        <f t="shared" si="38"/>
        <v>#DIV/0!</v>
      </c>
      <c r="N55" s="185" t="e">
        <f t="shared" si="38"/>
        <v>#DIV/0!</v>
      </c>
      <c r="O55" s="186">
        <f t="shared" si="38"/>
        <v>89.512419126673564</v>
      </c>
      <c r="R55" s="148" t="str">
        <f t="shared" ref="R55:R58" si="42">+B55</f>
        <v>Industrial</v>
      </c>
      <c r="S55" s="185">
        <f t="shared" si="41"/>
        <v>76.997508395623441</v>
      </c>
      <c r="T55" s="185">
        <f t="shared" si="41"/>
        <v>76.84082474226804</v>
      </c>
      <c r="U55" s="185">
        <f t="shared" si="41"/>
        <v>78.392954520667459</v>
      </c>
      <c r="V55" s="185">
        <f t="shared" si="41"/>
        <v>79.470322350422265</v>
      </c>
      <c r="W55" s="185" t="e">
        <f t="shared" si="41"/>
        <v>#DIV/0!</v>
      </c>
      <c r="X55" s="185" t="e">
        <f t="shared" si="41"/>
        <v>#DIV/0!</v>
      </c>
      <c r="Y55" s="185" t="e">
        <f t="shared" si="41"/>
        <v>#DIV/0!</v>
      </c>
      <c r="Z55" s="185" t="e">
        <f t="shared" si="41"/>
        <v>#DIV/0!</v>
      </c>
      <c r="AA55" s="185" t="e">
        <f t="shared" si="41"/>
        <v>#DIV/0!</v>
      </c>
      <c r="AB55" s="185" t="e">
        <f t="shared" si="41"/>
        <v>#DIV/0!</v>
      </c>
      <c r="AC55" s="185" t="e">
        <f t="shared" si="41"/>
        <v>#DIV/0!</v>
      </c>
      <c r="AD55" s="185" t="e">
        <f t="shared" si="41"/>
        <v>#DIV/0!</v>
      </c>
      <c r="AE55" s="186">
        <f t="shared" si="41"/>
        <v>77.875804640205985</v>
      </c>
    </row>
    <row r="56" spans="2:31" x14ac:dyDescent="0.25">
      <c r="B56" s="148" t="s">
        <v>91</v>
      </c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6"/>
      <c r="R56" s="148" t="str">
        <f t="shared" si="42"/>
        <v>Minería</v>
      </c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6"/>
    </row>
    <row r="57" spans="2:31" x14ac:dyDescent="0.25">
      <c r="B57" s="148" t="s">
        <v>21</v>
      </c>
      <c r="C57" s="185">
        <f t="shared" si="40"/>
        <v>132.10016827231519</v>
      </c>
      <c r="D57" s="185">
        <f t="shared" si="40"/>
        <v>132.99991443838655</v>
      </c>
      <c r="E57" s="185">
        <f t="shared" si="38"/>
        <v>134.89995410032759</v>
      </c>
      <c r="F57" s="185">
        <f t="shared" si="38"/>
        <v>136.10001024695154</v>
      </c>
      <c r="G57" s="185" t="e">
        <f t="shared" si="38"/>
        <v>#DIV/0!</v>
      </c>
      <c r="H57" s="185" t="e">
        <f t="shared" si="38"/>
        <v>#DIV/0!</v>
      </c>
      <c r="I57" s="185" t="e">
        <f t="shared" si="38"/>
        <v>#DIV/0!</v>
      </c>
      <c r="J57" s="185" t="e">
        <f t="shared" si="38"/>
        <v>#DIV/0!</v>
      </c>
      <c r="K57" s="185" t="e">
        <f t="shared" si="38"/>
        <v>#DIV/0!</v>
      </c>
      <c r="L57" s="185" t="e">
        <f t="shared" si="38"/>
        <v>#DIV/0!</v>
      </c>
      <c r="M57" s="185" t="e">
        <f t="shared" si="38"/>
        <v>#DIV/0!</v>
      </c>
      <c r="N57" s="185" t="e">
        <f t="shared" si="38"/>
        <v>#DIV/0!</v>
      </c>
      <c r="O57" s="186">
        <f t="shared" si="38"/>
        <v>134.03331376907391</v>
      </c>
      <c r="R57" s="148" t="str">
        <f t="shared" si="42"/>
        <v>Alumbrado Público</v>
      </c>
      <c r="S57" s="185">
        <f t="shared" si="41"/>
        <v>114.9271463969142</v>
      </c>
      <c r="T57" s="185">
        <f t="shared" si="41"/>
        <v>115.7099255613963</v>
      </c>
      <c r="U57" s="185">
        <f t="shared" si="41"/>
        <v>117.36296006728502</v>
      </c>
      <c r="V57" s="185">
        <f t="shared" si="41"/>
        <v>118.40700891484784</v>
      </c>
      <c r="W57" s="185" t="e">
        <f t="shared" si="41"/>
        <v>#DIV/0!</v>
      </c>
      <c r="X57" s="185" t="e">
        <f t="shared" si="41"/>
        <v>#DIV/0!</v>
      </c>
      <c r="Y57" s="185" t="e">
        <f t="shared" si="41"/>
        <v>#DIV/0!</v>
      </c>
      <c r="Z57" s="185" t="e">
        <f t="shared" si="41"/>
        <v>#DIV/0!</v>
      </c>
      <c r="AA57" s="185" t="e">
        <f t="shared" si="41"/>
        <v>#DIV/0!</v>
      </c>
      <c r="AB57" s="185" t="e">
        <f t="shared" si="41"/>
        <v>#DIV/0!</v>
      </c>
      <c r="AC57" s="185" t="e">
        <f t="shared" si="41"/>
        <v>#DIV/0!</v>
      </c>
      <c r="AD57" s="185" t="e">
        <f t="shared" si="41"/>
        <v>#DIV/0!</v>
      </c>
      <c r="AE57" s="186">
        <f t="shared" ref="AE57:AE59" si="43">+AE35/AE24*100</f>
        <v>116.60898297909429</v>
      </c>
    </row>
    <row r="58" spans="2:31" x14ac:dyDescent="0.25">
      <c r="B58" s="164" t="s">
        <v>22</v>
      </c>
      <c r="C58" s="185">
        <f t="shared" si="40"/>
        <v>98.110015360299172</v>
      </c>
      <c r="D58" s="185">
        <f t="shared" si="40"/>
        <v>98.250132774168335</v>
      </c>
      <c r="E58" s="185">
        <f t="shared" si="38"/>
        <v>99.965101572207502</v>
      </c>
      <c r="F58" s="185">
        <f t="shared" si="38"/>
        <v>100.35366931918657</v>
      </c>
      <c r="G58" s="185" t="e">
        <f t="shared" si="38"/>
        <v>#DIV/0!</v>
      </c>
      <c r="H58" s="185" t="e">
        <f t="shared" si="38"/>
        <v>#DIV/0!</v>
      </c>
      <c r="I58" s="185" t="e">
        <f t="shared" si="38"/>
        <v>#DIV/0!</v>
      </c>
      <c r="J58" s="185" t="e">
        <f t="shared" si="38"/>
        <v>#DIV/0!</v>
      </c>
      <c r="K58" s="185" t="e">
        <f t="shared" si="38"/>
        <v>#DIV/0!</v>
      </c>
      <c r="L58" s="185" t="e">
        <f t="shared" si="38"/>
        <v>#DIV/0!</v>
      </c>
      <c r="M58" s="185" t="e">
        <f t="shared" si="38"/>
        <v>#DIV/0!</v>
      </c>
      <c r="N58" s="185" t="e">
        <f t="shared" si="38"/>
        <v>#DIV/0!</v>
      </c>
      <c r="O58" s="186">
        <f t="shared" si="38"/>
        <v>99.112529769589301</v>
      </c>
      <c r="R58" s="148" t="str">
        <f t="shared" si="42"/>
        <v>Otros</v>
      </c>
      <c r="S58" s="185">
        <f t="shared" si="41"/>
        <v>85.355713363460282</v>
      </c>
      <c r="T58" s="185">
        <f t="shared" si="41"/>
        <v>85.477615513526459</v>
      </c>
      <c r="U58" s="185">
        <f t="shared" si="41"/>
        <v>86.969638367820536</v>
      </c>
      <c r="V58" s="185">
        <f t="shared" si="41"/>
        <v>87.307692307692321</v>
      </c>
      <c r="W58" s="185" t="e">
        <f t="shared" si="41"/>
        <v>#DIV/0!</v>
      </c>
      <c r="X58" s="185" t="e">
        <f t="shared" si="41"/>
        <v>#DIV/0!</v>
      </c>
      <c r="Y58" s="185" t="e">
        <f t="shared" si="41"/>
        <v>#DIV/0!</v>
      </c>
      <c r="Z58" s="185" t="e">
        <f t="shared" si="41"/>
        <v>#DIV/0!</v>
      </c>
      <c r="AA58" s="185" t="e">
        <f t="shared" si="41"/>
        <v>#DIV/0!</v>
      </c>
      <c r="AB58" s="185" t="e">
        <f t="shared" si="41"/>
        <v>#DIV/0!</v>
      </c>
      <c r="AC58" s="185" t="e">
        <f t="shared" si="41"/>
        <v>#DIV/0!</v>
      </c>
      <c r="AD58" s="185" t="e">
        <f t="shared" si="41"/>
        <v>#DIV/0!</v>
      </c>
      <c r="AE58" s="186">
        <f t="shared" si="43"/>
        <v>86.227900899542689</v>
      </c>
    </row>
    <row r="59" spans="2:31" x14ac:dyDescent="0.25">
      <c r="B59" s="143" t="s">
        <v>14</v>
      </c>
      <c r="C59" s="187">
        <f t="shared" si="40"/>
        <v>97.418629902779614</v>
      </c>
      <c r="D59" s="187">
        <f t="shared" si="40"/>
        <v>97.679637845093907</v>
      </c>
      <c r="E59" s="187">
        <f t="shared" si="40"/>
        <v>98.34210713148444</v>
      </c>
      <c r="F59" s="187">
        <f t="shared" si="40"/>
        <v>100.16688206081317</v>
      </c>
      <c r="G59" s="187" t="e">
        <f t="shared" si="40"/>
        <v>#DIV/0!</v>
      </c>
      <c r="H59" s="187" t="e">
        <f t="shared" si="40"/>
        <v>#DIV/0!</v>
      </c>
      <c r="I59" s="187" t="e">
        <f t="shared" si="40"/>
        <v>#DIV/0!</v>
      </c>
      <c r="J59" s="187" t="e">
        <f t="shared" si="40"/>
        <v>#DIV/0!</v>
      </c>
      <c r="K59" s="187" t="e">
        <f t="shared" si="40"/>
        <v>#DIV/0!</v>
      </c>
      <c r="L59" s="187" t="e">
        <f t="shared" si="40"/>
        <v>#DIV/0!</v>
      </c>
      <c r="M59" s="187" t="e">
        <f t="shared" si="40"/>
        <v>#DIV/0!</v>
      </c>
      <c r="N59" s="187" t="e">
        <f t="shared" si="40"/>
        <v>#DIV/0!</v>
      </c>
      <c r="O59" s="188">
        <f t="shared" si="40"/>
        <v>98.352165269144876</v>
      </c>
      <c r="R59" s="143" t="s">
        <v>14</v>
      </c>
      <c r="S59" s="195">
        <f t="shared" si="41"/>
        <v>84.754208015418257</v>
      </c>
      <c r="T59" s="195">
        <f t="shared" si="41"/>
        <v>84.981284925231719</v>
      </c>
      <c r="U59" s="195">
        <f t="shared" si="41"/>
        <v>85.557633204391465</v>
      </c>
      <c r="V59" s="195">
        <f t="shared" si="41"/>
        <v>87.145187392907459</v>
      </c>
      <c r="W59" s="195" t="e">
        <f t="shared" si="41"/>
        <v>#DIV/0!</v>
      </c>
      <c r="X59" s="195" t="e">
        <f t="shared" si="41"/>
        <v>#DIV/0!</v>
      </c>
      <c r="Y59" s="195" t="e">
        <f t="shared" si="41"/>
        <v>#DIV/0!</v>
      </c>
      <c r="Z59" s="195" t="e">
        <f t="shared" si="41"/>
        <v>#DIV/0!</v>
      </c>
      <c r="AA59" s="195" t="e">
        <f t="shared" si="41"/>
        <v>#DIV/0!</v>
      </c>
      <c r="AB59" s="195" t="e">
        <f t="shared" si="41"/>
        <v>#DIV/0!</v>
      </c>
      <c r="AC59" s="195" t="e">
        <f t="shared" si="41"/>
        <v>#DIV/0!</v>
      </c>
      <c r="AD59" s="195" t="e">
        <f t="shared" si="41"/>
        <v>#DIV/0!</v>
      </c>
      <c r="AE59" s="191">
        <f t="shared" si="43"/>
        <v>85.566383784156045</v>
      </c>
    </row>
    <row r="60" spans="2:31" x14ac:dyDescent="0.25">
      <c r="AE60" s="95">
        <f>+AE59/0.87</f>
        <v>98.352165269144876</v>
      </c>
    </row>
    <row r="61" spans="2:31" x14ac:dyDescent="0.25">
      <c r="B61" s="145" t="s">
        <v>30</v>
      </c>
      <c r="R61" s="145" t="s">
        <v>30</v>
      </c>
    </row>
    <row r="63" spans="2:31" x14ac:dyDescent="0.25">
      <c r="B63" s="192" t="s">
        <v>16</v>
      </c>
      <c r="C63" s="183" t="s">
        <v>2</v>
      </c>
      <c r="D63" s="183" t="s">
        <v>3</v>
      </c>
      <c r="E63" s="183" t="s">
        <v>4</v>
      </c>
      <c r="F63" s="193" t="s">
        <v>71</v>
      </c>
      <c r="G63" s="193" t="s">
        <v>72</v>
      </c>
      <c r="H63" s="193" t="s">
        <v>73</v>
      </c>
      <c r="I63" s="193" t="s">
        <v>8</v>
      </c>
      <c r="J63" s="193" t="s">
        <v>9</v>
      </c>
      <c r="K63" s="193" t="s">
        <v>10</v>
      </c>
      <c r="L63" s="193" t="s">
        <v>11</v>
      </c>
      <c r="M63" s="193" t="s">
        <v>12</v>
      </c>
      <c r="N63" s="193" t="s">
        <v>13</v>
      </c>
      <c r="O63" s="194" t="s">
        <v>74</v>
      </c>
      <c r="P63" s="189"/>
      <c r="R63" s="192" t="s">
        <v>16</v>
      </c>
      <c r="S63" s="183" t="s">
        <v>2</v>
      </c>
      <c r="T63" s="183" t="s">
        <v>3</v>
      </c>
      <c r="U63" s="183" t="s">
        <v>4</v>
      </c>
      <c r="V63" s="193" t="s">
        <v>71</v>
      </c>
      <c r="W63" s="193" t="s">
        <v>72</v>
      </c>
      <c r="X63" s="193" t="s">
        <v>73</v>
      </c>
      <c r="Y63" s="193" t="s">
        <v>8</v>
      </c>
      <c r="Z63" s="193" t="s">
        <v>9</v>
      </c>
      <c r="AA63" s="193" t="s">
        <v>10</v>
      </c>
      <c r="AB63" s="193" t="s">
        <v>11</v>
      </c>
      <c r="AC63" s="193" t="s">
        <v>12</v>
      </c>
      <c r="AD63" s="193" t="s">
        <v>13</v>
      </c>
      <c r="AE63" s="194" t="s">
        <v>74</v>
      </c>
    </row>
    <row r="64" spans="2:31" x14ac:dyDescent="0.25">
      <c r="B64" s="148" t="s">
        <v>102</v>
      </c>
      <c r="C64" s="185">
        <f>+C42/C20*100</f>
        <v>11.414147828960656</v>
      </c>
      <c r="D64" s="185">
        <f t="shared" ref="D64:N64" si="44">+D42/D20*100</f>
        <v>11.381799408352045</v>
      </c>
      <c r="E64" s="185">
        <f t="shared" si="44"/>
        <v>11.388825315073865</v>
      </c>
      <c r="F64" s="185">
        <f t="shared" si="44"/>
        <v>11.554907118911315</v>
      </c>
      <c r="G64" s="185" t="e">
        <f t="shared" si="44"/>
        <v>#DIV/0!</v>
      </c>
      <c r="H64" s="185" t="e">
        <f t="shared" si="44"/>
        <v>#DIV/0!</v>
      </c>
      <c r="I64" s="185" t="e">
        <f t="shared" si="44"/>
        <v>#DIV/0!</v>
      </c>
      <c r="J64" s="185" t="e">
        <f t="shared" si="44"/>
        <v>#DIV/0!</v>
      </c>
      <c r="K64" s="185" t="e">
        <f t="shared" si="44"/>
        <v>#DIV/0!</v>
      </c>
      <c r="L64" s="185" t="e">
        <f t="shared" si="44"/>
        <v>#DIV/0!</v>
      </c>
      <c r="M64" s="185" t="e">
        <f t="shared" si="44"/>
        <v>#DIV/0!</v>
      </c>
      <c r="N64" s="185" t="e">
        <f t="shared" si="44"/>
        <v>#DIV/0!</v>
      </c>
      <c r="O64" s="186">
        <f>+O42/O20*100</f>
        <v>11.433119449405657</v>
      </c>
      <c r="R64" s="148" t="str">
        <f>+B64</f>
        <v>Domiciliario</v>
      </c>
      <c r="S64" s="185">
        <f>+S42/S20*100</f>
        <v>9.9303086111957697</v>
      </c>
      <c r="T64" s="185">
        <f t="shared" ref="T64:AD64" si="45">+T42/T20*100</f>
        <v>9.9021654852662788</v>
      </c>
      <c r="U64" s="185">
        <f t="shared" si="45"/>
        <v>9.9082780241142618</v>
      </c>
      <c r="V64" s="185">
        <f t="shared" si="45"/>
        <v>10.052769193452843</v>
      </c>
      <c r="W64" s="185" t="e">
        <f t="shared" si="45"/>
        <v>#DIV/0!</v>
      </c>
      <c r="X64" s="185" t="e">
        <f t="shared" si="45"/>
        <v>#DIV/0!</v>
      </c>
      <c r="Y64" s="185" t="e">
        <f t="shared" si="45"/>
        <v>#DIV/0!</v>
      </c>
      <c r="Z64" s="185" t="e">
        <f t="shared" si="45"/>
        <v>#DIV/0!</v>
      </c>
      <c r="AA64" s="185" t="e">
        <f t="shared" si="45"/>
        <v>#DIV/0!</v>
      </c>
      <c r="AB64" s="185" t="e">
        <f t="shared" si="45"/>
        <v>#DIV/0!</v>
      </c>
      <c r="AC64" s="185" t="e">
        <f t="shared" si="45"/>
        <v>#DIV/0!</v>
      </c>
      <c r="AD64" s="185" t="e">
        <f t="shared" si="45"/>
        <v>#DIV/0!</v>
      </c>
      <c r="AE64" s="186">
        <f>+AE42/AE20*100</f>
        <v>9.9468139209829207</v>
      </c>
    </row>
    <row r="65" spans="2:31" x14ac:dyDescent="0.25">
      <c r="B65" s="148" t="s">
        <v>18</v>
      </c>
      <c r="C65" s="185">
        <f t="shared" ref="C65:O70" si="46">+C43/C21*100</f>
        <v>18.673537763972494</v>
      </c>
      <c r="D65" s="185">
        <f t="shared" si="46"/>
        <v>18.755293632925042</v>
      </c>
      <c r="E65" s="185">
        <f t="shared" si="46"/>
        <v>18.938398593132934</v>
      </c>
      <c r="F65" s="185">
        <f t="shared" si="46"/>
        <v>19.181625371444358</v>
      </c>
      <c r="G65" s="185" t="e">
        <f t="shared" si="46"/>
        <v>#DIV/0!</v>
      </c>
      <c r="H65" s="185" t="e">
        <f t="shared" si="46"/>
        <v>#DIV/0!</v>
      </c>
      <c r="I65" s="185" t="e">
        <f t="shared" si="46"/>
        <v>#DIV/0!</v>
      </c>
      <c r="J65" s="185" t="e">
        <f t="shared" si="46"/>
        <v>#DIV/0!</v>
      </c>
      <c r="K65" s="185" t="e">
        <f t="shared" si="46"/>
        <v>#DIV/0!</v>
      </c>
      <c r="L65" s="185" t="e">
        <f t="shared" si="46"/>
        <v>#DIV/0!</v>
      </c>
      <c r="M65" s="185" t="e">
        <f t="shared" si="46"/>
        <v>#DIV/0!</v>
      </c>
      <c r="N65" s="185" t="e">
        <f t="shared" si="46"/>
        <v>#DIV/0!</v>
      </c>
      <c r="O65" s="186">
        <f t="shared" si="46"/>
        <v>18.876122835715663</v>
      </c>
      <c r="R65" s="148" t="str">
        <f>+B65</f>
        <v>General</v>
      </c>
      <c r="S65" s="185">
        <f t="shared" ref="S65:AE70" si="47">+S43/S21*100</f>
        <v>16.245977854656072</v>
      </c>
      <c r="T65" s="185">
        <f t="shared" si="47"/>
        <v>16.317105460644786</v>
      </c>
      <c r="U65" s="185">
        <f t="shared" si="47"/>
        <v>16.476406776025655</v>
      </c>
      <c r="V65" s="185">
        <f t="shared" si="47"/>
        <v>16.688014073156594</v>
      </c>
      <c r="W65" s="185" t="e">
        <f t="shared" si="47"/>
        <v>#DIV/0!</v>
      </c>
      <c r="X65" s="185" t="e">
        <f t="shared" si="47"/>
        <v>#DIV/0!</v>
      </c>
      <c r="Y65" s="185" t="e">
        <f t="shared" si="47"/>
        <v>#DIV/0!</v>
      </c>
      <c r="Z65" s="185" t="e">
        <f t="shared" si="47"/>
        <v>#DIV/0!</v>
      </c>
      <c r="AA65" s="185" t="e">
        <f t="shared" si="47"/>
        <v>#DIV/0!</v>
      </c>
      <c r="AB65" s="185" t="e">
        <f t="shared" si="47"/>
        <v>#DIV/0!</v>
      </c>
      <c r="AC65" s="185" t="e">
        <f t="shared" si="47"/>
        <v>#DIV/0!</v>
      </c>
      <c r="AD65" s="185" t="e">
        <f t="shared" si="47"/>
        <v>#DIV/0!</v>
      </c>
      <c r="AE65" s="186">
        <f t="shared" si="47"/>
        <v>16.422226867072627</v>
      </c>
    </row>
    <row r="66" spans="2:31" x14ac:dyDescent="0.25">
      <c r="B66" s="148" t="s">
        <v>19</v>
      </c>
      <c r="C66" s="185">
        <f t="shared" si="46"/>
        <v>12.715931496172455</v>
      </c>
      <c r="D66" s="185">
        <f t="shared" si="46"/>
        <v>12.690055612080203</v>
      </c>
      <c r="E66" s="185">
        <f t="shared" si="46"/>
        <v>12.946385671929491</v>
      </c>
      <c r="F66" s="185">
        <f t="shared" si="46"/>
        <v>13.124310072404258</v>
      </c>
      <c r="G66" s="185" t="e">
        <f t="shared" si="46"/>
        <v>#DIV/0!</v>
      </c>
      <c r="H66" s="185" t="e">
        <f t="shared" si="46"/>
        <v>#DIV/0!</v>
      </c>
      <c r="I66" s="185" t="e">
        <f t="shared" si="46"/>
        <v>#DIV/0!</v>
      </c>
      <c r="J66" s="185" t="e">
        <f t="shared" si="46"/>
        <v>#DIV/0!</v>
      </c>
      <c r="K66" s="185" t="e">
        <f t="shared" si="46"/>
        <v>#DIV/0!</v>
      </c>
      <c r="L66" s="185" t="e">
        <f t="shared" si="46"/>
        <v>#DIV/0!</v>
      </c>
      <c r="M66" s="185" t="e">
        <f t="shared" si="46"/>
        <v>#DIV/0!</v>
      </c>
      <c r="N66" s="185" t="e">
        <f t="shared" si="46"/>
        <v>#DIV/0!</v>
      </c>
      <c r="O66" s="186">
        <f t="shared" si="46"/>
        <v>12.860979759579536</v>
      </c>
      <c r="R66" s="148" t="str">
        <f t="shared" ref="R66:R69" si="48">+B66</f>
        <v>Industrial</v>
      </c>
      <c r="S66" s="185">
        <f t="shared" si="47"/>
        <v>11.062860401670035</v>
      </c>
      <c r="T66" s="185">
        <f t="shared" si="47"/>
        <v>11.040348382509777</v>
      </c>
      <c r="U66" s="185">
        <f t="shared" si="47"/>
        <v>11.263355534578656</v>
      </c>
      <c r="V66" s="185">
        <f t="shared" si="47"/>
        <v>11.418149762991705</v>
      </c>
      <c r="W66" s="185" t="e">
        <f t="shared" si="47"/>
        <v>#DIV/0!</v>
      </c>
      <c r="X66" s="185" t="e">
        <f t="shared" si="47"/>
        <v>#DIV/0!</v>
      </c>
      <c r="Y66" s="185" t="e">
        <f t="shared" si="47"/>
        <v>#DIV/0!</v>
      </c>
      <c r="Z66" s="185" t="e">
        <f t="shared" si="47"/>
        <v>#DIV/0!</v>
      </c>
      <c r="AA66" s="185" t="e">
        <f t="shared" si="47"/>
        <v>#DIV/0!</v>
      </c>
      <c r="AB66" s="185" t="e">
        <f t="shared" si="47"/>
        <v>#DIV/0!</v>
      </c>
      <c r="AC66" s="185" t="e">
        <f t="shared" si="47"/>
        <v>#DIV/0!</v>
      </c>
      <c r="AD66" s="185" t="e">
        <f t="shared" si="47"/>
        <v>#DIV/0!</v>
      </c>
      <c r="AE66" s="186">
        <f t="shared" si="47"/>
        <v>11.189052390834195</v>
      </c>
    </row>
    <row r="67" spans="2:31" x14ac:dyDescent="0.25">
      <c r="B67" s="148" t="s">
        <v>91</v>
      </c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6"/>
      <c r="R67" s="148" t="str">
        <f t="shared" si="48"/>
        <v>Minería</v>
      </c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6"/>
    </row>
    <row r="68" spans="2:31" x14ac:dyDescent="0.25">
      <c r="B68" s="148" t="s">
        <v>21</v>
      </c>
      <c r="C68" s="185">
        <f t="shared" si="46"/>
        <v>18.979909234528044</v>
      </c>
      <c r="D68" s="185">
        <f t="shared" si="46"/>
        <v>19.109183108963585</v>
      </c>
      <c r="E68" s="185">
        <f t="shared" si="46"/>
        <v>19.382177313265458</v>
      </c>
      <c r="F68" s="185">
        <f t="shared" si="46"/>
        <v>19.55459917341258</v>
      </c>
      <c r="G68" s="185" t="e">
        <f t="shared" si="46"/>
        <v>#DIV/0!</v>
      </c>
      <c r="H68" s="185" t="e">
        <f t="shared" si="46"/>
        <v>#DIV/0!</v>
      </c>
      <c r="I68" s="185" t="e">
        <f t="shared" si="46"/>
        <v>#DIV/0!</v>
      </c>
      <c r="J68" s="185" t="e">
        <f t="shared" si="46"/>
        <v>#DIV/0!</v>
      </c>
      <c r="K68" s="185" t="e">
        <f t="shared" si="46"/>
        <v>#DIV/0!</v>
      </c>
      <c r="L68" s="185" t="e">
        <f t="shared" si="46"/>
        <v>#DIV/0!</v>
      </c>
      <c r="M68" s="185" t="e">
        <f t="shared" si="46"/>
        <v>#DIV/0!</v>
      </c>
      <c r="N68" s="185" t="e">
        <f t="shared" si="46"/>
        <v>#DIV/0!</v>
      </c>
      <c r="O68" s="186">
        <f t="shared" ref="O68:O69" si="49">+O46/O24*100</f>
        <v>19.257660024292225</v>
      </c>
      <c r="R68" s="148" t="str">
        <f t="shared" si="48"/>
        <v>Alumbrado Público</v>
      </c>
      <c r="S68" s="185">
        <f t="shared" si="47"/>
        <v>16.512521034039398</v>
      </c>
      <c r="T68" s="185">
        <f t="shared" si="47"/>
        <v>16.624989304798319</v>
      </c>
      <c r="U68" s="185">
        <f t="shared" si="47"/>
        <v>16.862494262540949</v>
      </c>
      <c r="V68" s="185">
        <f t="shared" si="47"/>
        <v>17.012501280868943</v>
      </c>
      <c r="W68" s="185" t="e">
        <f t="shared" si="47"/>
        <v>#DIV/0!</v>
      </c>
      <c r="X68" s="185" t="e">
        <f t="shared" si="47"/>
        <v>#DIV/0!</v>
      </c>
      <c r="Y68" s="185" t="e">
        <f t="shared" si="47"/>
        <v>#DIV/0!</v>
      </c>
      <c r="Z68" s="185" t="e">
        <f t="shared" si="47"/>
        <v>#DIV/0!</v>
      </c>
      <c r="AA68" s="185" t="e">
        <f t="shared" si="47"/>
        <v>#DIV/0!</v>
      </c>
      <c r="AB68" s="185" t="e">
        <f t="shared" si="47"/>
        <v>#DIV/0!</v>
      </c>
      <c r="AC68" s="185" t="e">
        <f t="shared" si="47"/>
        <v>#DIV/0!</v>
      </c>
      <c r="AD68" s="185" t="e">
        <f t="shared" si="47"/>
        <v>#DIV/0!</v>
      </c>
      <c r="AE68" s="186">
        <f t="shared" ref="AE68:AE70" si="50">+AE46/AE24*100</f>
        <v>16.754164221134239</v>
      </c>
    </row>
    <row r="69" spans="2:31" x14ac:dyDescent="0.25">
      <c r="B69" s="164" t="s">
        <v>22</v>
      </c>
      <c r="C69" s="185">
        <f t="shared" si="46"/>
        <v>14.096266574755628</v>
      </c>
      <c r="D69" s="185">
        <f t="shared" si="46"/>
        <v>14.116398387093154</v>
      </c>
      <c r="E69" s="185">
        <f t="shared" si="46"/>
        <v>14.362801950029812</v>
      </c>
      <c r="F69" s="185">
        <f t="shared" si="46"/>
        <v>14.418630649308414</v>
      </c>
      <c r="G69" s="185" t="e">
        <f t="shared" si="46"/>
        <v>#DIV/0!</v>
      </c>
      <c r="H69" s="185" t="e">
        <f t="shared" si="46"/>
        <v>#DIV/0!</v>
      </c>
      <c r="I69" s="185" t="e">
        <f t="shared" si="46"/>
        <v>#DIV/0!</v>
      </c>
      <c r="J69" s="185" t="e">
        <f t="shared" si="46"/>
        <v>#DIV/0!</v>
      </c>
      <c r="K69" s="185" t="e">
        <f t="shared" si="46"/>
        <v>#DIV/0!</v>
      </c>
      <c r="L69" s="185" t="e">
        <f t="shared" si="46"/>
        <v>#DIV/0!</v>
      </c>
      <c r="M69" s="185" t="e">
        <f t="shared" si="46"/>
        <v>#DIV/0!</v>
      </c>
      <c r="N69" s="185" t="e">
        <f t="shared" si="46"/>
        <v>#DIV/0!</v>
      </c>
      <c r="O69" s="186">
        <f t="shared" si="49"/>
        <v>14.240306001377773</v>
      </c>
      <c r="R69" s="148" t="str">
        <f t="shared" si="48"/>
        <v>Otros</v>
      </c>
      <c r="S69" s="185">
        <f t="shared" si="47"/>
        <v>12.263751920037397</v>
      </c>
      <c r="T69" s="185">
        <f t="shared" si="47"/>
        <v>12.281266596771042</v>
      </c>
      <c r="U69" s="185">
        <f t="shared" si="47"/>
        <v>12.495637696525938</v>
      </c>
      <c r="V69" s="185">
        <f t="shared" si="47"/>
        <v>12.544208664898321</v>
      </c>
      <c r="W69" s="185" t="e">
        <f t="shared" si="47"/>
        <v>#DIV/0!</v>
      </c>
      <c r="X69" s="185" t="e">
        <f t="shared" si="47"/>
        <v>#DIV/0!</v>
      </c>
      <c r="Y69" s="185" t="e">
        <f t="shared" si="47"/>
        <v>#DIV/0!</v>
      </c>
      <c r="Z69" s="185" t="e">
        <f t="shared" si="47"/>
        <v>#DIV/0!</v>
      </c>
      <c r="AA69" s="185" t="e">
        <f t="shared" si="47"/>
        <v>#DIV/0!</v>
      </c>
      <c r="AB69" s="185" t="e">
        <f t="shared" si="47"/>
        <v>#DIV/0!</v>
      </c>
      <c r="AC69" s="185" t="e">
        <f t="shared" si="47"/>
        <v>#DIV/0!</v>
      </c>
      <c r="AD69" s="185" t="e">
        <f t="shared" si="47"/>
        <v>#DIV/0!</v>
      </c>
      <c r="AE69" s="186">
        <f t="shared" si="50"/>
        <v>12.389066221198663</v>
      </c>
    </row>
    <row r="70" spans="2:31" x14ac:dyDescent="0.25">
      <c r="B70" s="143" t="s">
        <v>14</v>
      </c>
      <c r="C70" s="187">
        <f t="shared" si="46"/>
        <v>13.996929583732703</v>
      </c>
      <c r="D70" s="187">
        <f t="shared" si="46"/>
        <v>14.034430724869814</v>
      </c>
      <c r="E70" s="187">
        <f t="shared" si="46"/>
        <v>14.129613093604085</v>
      </c>
      <c r="F70" s="187">
        <f t="shared" si="46"/>
        <v>14.391793399542124</v>
      </c>
      <c r="G70" s="187" t="e">
        <f t="shared" si="46"/>
        <v>#DIV/0!</v>
      </c>
      <c r="H70" s="187" t="e">
        <f t="shared" si="46"/>
        <v>#DIV/0!</v>
      </c>
      <c r="I70" s="187" t="e">
        <f t="shared" si="46"/>
        <v>#DIV/0!</v>
      </c>
      <c r="J70" s="187" t="e">
        <f t="shared" si="46"/>
        <v>#DIV/0!</v>
      </c>
      <c r="K70" s="187" t="e">
        <f t="shared" si="46"/>
        <v>#DIV/0!</v>
      </c>
      <c r="L70" s="187" t="e">
        <f t="shared" si="46"/>
        <v>#DIV/0!</v>
      </c>
      <c r="M70" s="187" t="e">
        <f t="shared" si="46"/>
        <v>#DIV/0!</v>
      </c>
      <c r="N70" s="187" t="e">
        <f t="shared" si="46"/>
        <v>#DIV/0!</v>
      </c>
      <c r="O70" s="188">
        <f>+O48/O26*100</f>
        <v>14.131058228325411</v>
      </c>
      <c r="R70" s="143" t="s">
        <v>14</v>
      </c>
      <c r="S70" s="195">
        <f t="shared" si="47"/>
        <v>12.177328737847452</v>
      </c>
      <c r="T70" s="187">
        <f t="shared" si="47"/>
        <v>12.209954730636738</v>
      </c>
      <c r="U70" s="187">
        <f t="shared" si="47"/>
        <v>12.292763391435555</v>
      </c>
      <c r="V70" s="187">
        <f t="shared" si="47"/>
        <v>12.520860257601646</v>
      </c>
      <c r="W70" s="187" t="e">
        <f t="shared" si="47"/>
        <v>#DIV/0!</v>
      </c>
      <c r="X70" s="187" t="e">
        <f t="shared" si="47"/>
        <v>#DIV/0!</v>
      </c>
      <c r="Y70" s="187" t="e">
        <f t="shared" si="47"/>
        <v>#DIV/0!</v>
      </c>
      <c r="Z70" s="187" t="e">
        <f t="shared" si="47"/>
        <v>#DIV/0!</v>
      </c>
      <c r="AA70" s="187" t="e">
        <f t="shared" si="47"/>
        <v>#DIV/0!</v>
      </c>
      <c r="AB70" s="187" t="e">
        <f t="shared" si="47"/>
        <v>#DIV/0!</v>
      </c>
      <c r="AC70" s="187" t="e">
        <f t="shared" si="47"/>
        <v>#DIV/0!</v>
      </c>
      <c r="AD70" s="187" t="e">
        <f t="shared" si="47"/>
        <v>#DIV/0!</v>
      </c>
      <c r="AE70" s="188">
        <f t="shared" si="50"/>
        <v>12.29402065864311</v>
      </c>
    </row>
    <row r="73" spans="2:31" x14ac:dyDescent="0.25">
      <c r="B73" s="150" t="s">
        <v>37</v>
      </c>
      <c r="C73" s="118">
        <v>6.96</v>
      </c>
      <c r="D73" s="118">
        <v>6.96</v>
      </c>
      <c r="E73" s="118">
        <v>6.96</v>
      </c>
      <c r="F73" s="118">
        <v>6.96</v>
      </c>
      <c r="G73" s="118">
        <v>6.96</v>
      </c>
      <c r="H73" s="118">
        <v>6.96</v>
      </c>
      <c r="I73" s="118">
        <v>6.96</v>
      </c>
      <c r="J73" s="118">
        <v>6.96</v>
      </c>
      <c r="K73" s="118">
        <v>6.96</v>
      </c>
      <c r="L73" s="118">
        <v>6.96</v>
      </c>
      <c r="M73" s="118">
        <v>6.96</v>
      </c>
      <c r="N73" s="118">
        <v>6.96</v>
      </c>
      <c r="R73" s="150" t="s">
        <v>37</v>
      </c>
      <c r="S73" s="118">
        <f>+C73</f>
        <v>6.96</v>
      </c>
      <c r="T73" s="118">
        <f t="shared" ref="T73:AD73" si="51">+D73</f>
        <v>6.96</v>
      </c>
      <c r="U73" s="118">
        <f t="shared" si="51"/>
        <v>6.96</v>
      </c>
      <c r="V73" s="118">
        <f t="shared" si="51"/>
        <v>6.96</v>
      </c>
      <c r="W73" s="118">
        <f t="shared" si="51"/>
        <v>6.96</v>
      </c>
      <c r="X73" s="118">
        <f t="shared" si="51"/>
        <v>6.96</v>
      </c>
      <c r="Y73" s="118">
        <f t="shared" si="51"/>
        <v>6.96</v>
      </c>
      <c r="Z73" s="118">
        <f t="shared" si="51"/>
        <v>6.96</v>
      </c>
      <c r="AA73" s="118">
        <f t="shared" si="51"/>
        <v>6.96</v>
      </c>
      <c r="AB73" s="118">
        <f t="shared" si="51"/>
        <v>6.96</v>
      </c>
      <c r="AC73" s="118">
        <f t="shared" si="51"/>
        <v>6.96</v>
      </c>
      <c r="AD73" s="118">
        <f t="shared" si="51"/>
        <v>6.96</v>
      </c>
    </row>
    <row r="75" spans="2:31" x14ac:dyDescent="0.25">
      <c r="B75" s="145" t="s">
        <v>140</v>
      </c>
    </row>
    <row r="76" spans="2:31" x14ac:dyDescent="0.25">
      <c r="B76" s="196"/>
      <c r="C76" s="287" t="s">
        <v>2</v>
      </c>
      <c r="D76" s="287" t="s">
        <v>3</v>
      </c>
      <c r="E76" s="287" t="s">
        <v>4</v>
      </c>
      <c r="F76" s="288" t="s">
        <v>71</v>
      </c>
      <c r="G76" s="288" t="s">
        <v>72</v>
      </c>
      <c r="H76" s="288" t="s">
        <v>73</v>
      </c>
      <c r="I76" s="288" t="s">
        <v>8</v>
      </c>
      <c r="J76" s="288" t="s">
        <v>9</v>
      </c>
      <c r="K76" s="288" t="s">
        <v>10</v>
      </c>
      <c r="L76" s="288" t="s">
        <v>11</v>
      </c>
      <c r="M76" s="288" t="s">
        <v>12</v>
      </c>
      <c r="N76" s="289" t="s">
        <v>13</v>
      </c>
      <c r="O76" s="289" t="s">
        <v>74</v>
      </c>
    </row>
    <row r="77" spans="2:31" x14ac:dyDescent="0.25">
      <c r="B77" s="148" t="s">
        <v>102</v>
      </c>
      <c r="C77" s="279"/>
      <c r="D77" s="11">
        <f>+D53/C53-1</f>
        <v>-2.8340635756034516E-3</v>
      </c>
      <c r="E77" s="11">
        <f t="shared" ref="E77:N77" si="52">+E53/D53-1</f>
        <v>6.172931423007455E-4</v>
      </c>
      <c r="F77" s="11">
        <f t="shared" si="52"/>
        <v>1.458287393499913E-2</v>
      </c>
      <c r="G77" s="11" t="e">
        <f t="shared" si="52"/>
        <v>#DIV/0!</v>
      </c>
      <c r="H77" s="11" t="e">
        <f t="shared" si="52"/>
        <v>#DIV/0!</v>
      </c>
      <c r="I77" s="11" t="e">
        <f t="shared" si="52"/>
        <v>#DIV/0!</v>
      </c>
      <c r="J77" s="11" t="e">
        <f t="shared" si="52"/>
        <v>#DIV/0!</v>
      </c>
      <c r="K77" s="11" t="e">
        <f t="shared" si="52"/>
        <v>#DIV/0!</v>
      </c>
      <c r="L77" s="11" t="e">
        <f t="shared" si="52"/>
        <v>#DIV/0!</v>
      </c>
      <c r="M77" s="11" t="e">
        <f t="shared" si="52"/>
        <v>#DIV/0!</v>
      </c>
      <c r="N77" s="11" t="e">
        <f t="shared" si="52"/>
        <v>#DIV/0!</v>
      </c>
      <c r="O77" s="90"/>
    </row>
    <row r="78" spans="2:31" x14ac:dyDescent="0.25">
      <c r="B78" s="148" t="s">
        <v>18</v>
      </c>
      <c r="C78" s="279"/>
      <c r="D78" s="11">
        <f t="shared" ref="D78:N83" si="53">+D54/C54-1</f>
        <v>4.3781671146578827E-3</v>
      </c>
      <c r="E78" s="11">
        <f t="shared" si="53"/>
        <v>9.7628415631123566E-3</v>
      </c>
      <c r="F78" s="11">
        <f t="shared" si="53"/>
        <v>1.2843048852061889E-2</v>
      </c>
      <c r="G78" s="11" t="e">
        <f t="shared" si="53"/>
        <v>#DIV/0!</v>
      </c>
      <c r="H78" s="11" t="e">
        <f t="shared" si="53"/>
        <v>#DIV/0!</v>
      </c>
      <c r="I78" s="11" t="e">
        <f t="shared" si="53"/>
        <v>#DIV/0!</v>
      </c>
      <c r="J78" s="11" t="e">
        <f t="shared" si="53"/>
        <v>#DIV/0!</v>
      </c>
      <c r="K78" s="11" t="e">
        <f t="shared" si="53"/>
        <v>#DIV/0!</v>
      </c>
      <c r="L78" s="11" t="e">
        <f t="shared" si="53"/>
        <v>#DIV/0!</v>
      </c>
      <c r="M78" s="11" t="e">
        <f t="shared" si="53"/>
        <v>#DIV/0!</v>
      </c>
      <c r="N78" s="11" t="e">
        <f t="shared" si="53"/>
        <v>#DIV/0!</v>
      </c>
      <c r="O78" s="290"/>
    </row>
    <row r="79" spans="2:31" x14ac:dyDescent="0.25">
      <c r="B79" s="148" t="s">
        <v>19</v>
      </c>
      <c r="C79" s="279"/>
      <c r="D79" s="11">
        <f t="shared" si="53"/>
        <v>-2.0349184878858395E-3</v>
      </c>
      <c r="E79" s="11">
        <f t="shared" si="53"/>
        <v>2.0199285778170761E-2</v>
      </c>
      <c r="F79" s="11">
        <f t="shared" si="53"/>
        <v>1.3743171645237418E-2</v>
      </c>
      <c r="G79" s="11" t="e">
        <f t="shared" si="53"/>
        <v>#DIV/0!</v>
      </c>
      <c r="H79" s="11" t="e">
        <f t="shared" si="53"/>
        <v>#DIV/0!</v>
      </c>
      <c r="I79" s="11" t="e">
        <f t="shared" si="53"/>
        <v>#DIV/0!</v>
      </c>
      <c r="J79" s="11" t="e">
        <f t="shared" si="53"/>
        <v>#DIV/0!</v>
      </c>
      <c r="K79" s="11" t="e">
        <f t="shared" si="53"/>
        <v>#DIV/0!</v>
      </c>
      <c r="L79" s="11" t="e">
        <f t="shared" si="53"/>
        <v>#DIV/0!</v>
      </c>
      <c r="M79" s="11" t="e">
        <f t="shared" si="53"/>
        <v>#DIV/0!</v>
      </c>
      <c r="N79" s="11" t="e">
        <f t="shared" si="53"/>
        <v>#DIV/0!</v>
      </c>
      <c r="O79" s="290"/>
    </row>
    <row r="80" spans="2:31" x14ac:dyDescent="0.25">
      <c r="B80" s="148" t="s">
        <v>91</v>
      </c>
      <c r="C80" s="279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290"/>
    </row>
    <row r="81" spans="2:15" x14ac:dyDescent="0.25">
      <c r="B81" s="148" t="s">
        <v>21</v>
      </c>
      <c r="C81" s="279"/>
      <c r="D81" s="11">
        <f t="shared" si="53"/>
        <v>6.8110902343183621E-3</v>
      </c>
      <c r="E81" s="11">
        <f t="shared" si="53"/>
        <v>1.4286021686286565E-2</v>
      </c>
      <c r="F81" s="11">
        <f t="shared" si="53"/>
        <v>8.8958973679964526E-3</v>
      </c>
      <c r="G81" s="11" t="e">
        <f t="shared" si="53"/>
        <v>#DIV/0!</v>
      </c>
      <c r="H81" s="11" t="e">
        <f t="shared" si="53"/>
        <v>#DIV/0!</v>
      </c>
      <c r="I81" s="11" t="e">
        <f t="shared" si="53"/>
        <v>#DIV/0!</v>
      </c>
      <c r="J81" s="11" t="e">
        <f t="shared" si="53"/>
        <v>#DIV/0!</v>
      </c>
      <c r="K81" s="11" t="e">
        <f t="shared" si="53"/>
        <v>#DIV/0!</v>
      </c>
      <c r="L81" s="11" t="e">
        <f t="shared" si="53"/>
        <v>#DIV/0!</v>
      </c>
      <c r="M81" s="11" t="e">
        <f t="shared" si="53"/>
        <v>#DIV/0!</v>
      </c>
      <c r="N81" s="11" t="e">
        <f t="shared" si="53"/>
        <v>#DIV/0!</v>
      </c>
      <c r="O81" s="290"/>
    </row>
    <row r="82" spans="2:15" x14ac:dyDescent="0.25">
      <c r="B82" s="164" t="s">
        <v>22</v>
      </c>
      <c r="C82" s="291"/>
      <c r="D82" s="11">
        <f t="shared" si="53"/>
        <v>1.4281662616664192E-3</v>
      </c>
      <c r="E82" s="11">
        <f t="shared" si="53"/>
        <v>1.7455129571998462E-2</v>
      </c>
      <c r="F82" s="11">
        <f t="shared" si="53"/>
        <v>3.8870339835386236E-3</v>
      </c>
      <c r="G82" s="11" t="e">
        <f t="shared" si="53"/>
        <v>#DIV/0!</v>
      </c>
      <c r="H82" s="11" t="e">
        <f t="shared" si="53"/>
        <v>#DIV/0!</v>
      </c>
      <c r="I82" s="11" t="e">
        <f t="shared" si="53"/>
        <v>#DIV/0!</v>
      </c>
      <c r="J82" s="11" t="e">
        <f t="shared" si="53"/>
        <v>#DIV/0!</v>
      </c>
      <c r="K82" s="11" t="e">
        <f t="shared" si="53"/>
        <v>#DIV/0!</v>
      </c>
      <c r="L82" s="11" t="e">
        <f t="shared" si="53"/>
        <v>#DIV/0!</v>
      </c>
      <c r="M82" s="11" t="e">
        <f t="shared" si="53"/>
        <v>#DIV/0!</v>
      </c>
      <c r="N82" s="11" t="e">
        <f t="shared" si="53"/>
        <v>#DIV/0!</v>
      </c>
      <c r="O82" s="90"/>
    </row>
    <row r="83" spans="2:15" x14ac:dyDescent="0.25">
      <c r="B83" s="200"/>
      <c r="C83" s="292"/>
      <c r="D83" s="13">
        <f t="shared" si="53"/>
        <v>2.6792405372029204E-3</v>
      </c>
      <c r="E83" s="13">
        <f t="shared" si="53"/>
        <v>6.7820612463891372E-3</v>
      </c>
      <c r="F83" s="57">
        <f t="shared" si="53"/>
        <v>1.8555377574826393E-2</v>
      </c>
      <c r="G83" s="57" t="e">
        <f t="shared" si="53"/>
        <v>#DIV/0!</v>
      </c>
      <c r="H83" s="57" t="e">
        <f t="shared" si="53"/>
        <v>#DIV/0!</v>
      </c>
      <c r="I83" s="57" t="e">
        <f t="shared" si="53"/>
        <v>#DIV/0!</v>
      </c>
      <c r="J83" s="57" t="e">
        <f t="shared" si="53"/>
        <v>#DIV/0!</v>
      </c>
      <c r="K83" s="57" t="e">
        <f t="shared" si="53"/>
        <v>#DIV/0!</v>
      </c>
      <c r="L83" s="57" t="e">
        <f t="shared" si="53"/>
        <v>#DIV/0!</v>
      </c>
      <c r="M83" s="57" t="e">
        <f t="shared" si="53"/>
        <v>#DIV/0!</v>
      </c>
      <c r="N83" s="94" t="e">
        <f t="shared" si="53"/>
        <v>#DIV/0!</v>
      </c>
      <c r="O83" s="293"/>
    </row>
    <row r="84" spans="2:15" x14ac:dyDescent="0.25">
      <c r="B84" s="98"/>
      <c r="C84" s="294"/>
      <c r="D84" s="295"/>
      <c r="E84" s="295"/>
      <c r="F84" s="92"/>
      <c r="G84" s="92"/>
      <c r="H84" s="92"/>
      <c r="I84" s="92"/>
      <c r="J84" s="92"/>
      <c r="K84" s="92"/>
      <c r="L84" s="92"/>
      <c r="M84" s="92"/>
      <c r="N84" s="92"/>
      <c r="O84" s="294"/>
    </row>
    <row r="85" spans="2:15" x14ac:dyDescent="0.25">
      <c r="B85" s="152" t="s">
        <v>76</v>
      </c>
      <c r="C85" s="296"/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</row>
    <row r="86" spans="2:15" x14ac:dyDescent="0.25">
      <c r="B86" s="192" t="s">
        <v>16</v>
      </c>
      <c r="C86" s="287" t="s">
        <v>2</v>
      </c>
      <c r="D86" s="287" t="s">
        <v>3</v>
      </c>
      <c r="E86" s="287" t="s">
        <v>4</v>
      </c>
      <c r="F86" s="288" t="s">
        <v>71</v>
      </c>
      <c r="G86" s="288" t="s">
        <v>72</v>
      </c>
      <c r="H86" s="288" t="s">
        <v>73</v>
      </c>
      <c r="I86" s="288" t="s">
        <v>8</v>
      </c>
      <c r="J86" s="288" t="s">
        <v>9</v>
      </c>
      <c r="K86" s="288" t="s">
        <v>77</v>
      </c>
      <c r="L86" s="288" t="s">
        <v>78</v>
      </c>
      <c r="M86" s="288" t="s">
        <v>79</v>
      </c>
      <c r="N86" s="288" t="s">
        <v>80</v>
      </c>
      <c r="O86" s="297" t="s">
        <v>74</v>
      </c>
    </row>
    <row r="87" spans="2:15" x14ac:dyDescent="0.25">
      <c r="B87" s="148" t="s">
        <v>102</v>
      </c>
      <c r="C87" s="298"/>
      <c r="D87" s="298">
        <f t="shared" ref="D87:N87" si="54">(D20/C20)-1</f>
        <v>-9.4848254904685181E-2</v>
      </c>
      <c r="E87" s="298">
        <f t="shared" si="54"/>
        <v>-8.9793645233531616E-2</v>
      </c>
      <c r="F87" s="298">
        <f t="shared" si="54"/>
        <v>1.5737527701205289E-2</v>
      </c>
      <c r="G87" s="298">
        <f t="shared" si="54"/>
        <v>-1</v>
      </c>
      <c r="H87" s="298" t="e">
        <f t="shared" si="54"/>
        <v>#DIV/0!</v>
      </c>
      <c r="I87" s="298" t="e">
        <f t="shared" si="54"/>
        <v>#DIV/0!</v>
      </c>
      <c r="J87" s="298" t="e">
        <f t="shared" si="54"/>
        <v>#DIV/0!</v>
      </c>
      <c r="K87" s="298" t="e">
        <f t="shared" si="54"/>
        <v>#DIV/0!</v>
      </c>
      <c r="L87" s="298" t="e">
        <f t="shared" si="54"/>
        <v>#DIV/0!</v>
      </c>
      <c r="M87" s="298" t="e">
        <f t="shared" si="54"/>
        <v>#DIV/0!</v>
      </c>
      <c r="N87" s="298" t="e">
        <f t="shared" si="54"/>
        <v>#DIV/0!</v>
      </c>
      <c r="O87" s="299">
        <f>SUM(C87:E87)</f>
        <v>-0.1846419001382168</v>
      </c>
    </row>
    <row r="88" spans="2:15" x14ac:dyDescent="0.25">
      <c r="B88" s="148" t="s">
        <v>18</v>
      </c>
      <c r="C88" s="298"/>
      <c r="D88" s="298">
        <f t="shared" ref="D88:N88" si="55">(D21/C21)-1</f>
        <v>-0.11922383341411114</v>
      </c>
      <c r="E88" s="298">
        <f t="shared" si="55"/>
        <v>-0.14030478192327911</v>
      </c>
      <c r="F88" s="298">
        <f t="shared" si="55"/>
        <v>0.13196590856668378</v>
      </c>
      <c r="G88" s="298">
        <f t="shared" si="55"/>
        <v>-1</v>
      </c>
      <c r="H88" s="298" t="e">
        <f t="shared" si="55"/>
        <v>#DIV/0!</v>
      </c>
      <c r="I88" s="298" t="e">
        <f t="shared" si="55"/>
        <v>#DIV/0!</v>
      </c>
      <c r="J88" s="298" t="e">
        <f t="shared" si="55"/>
        <v>#DIV/0!</v>
      </c>
      <c r="K88" s="298" t="e">
        <f t="shared" si="55"/>
        <v>#DIV/0!</v>
      </c>
      <c r="L88" s="298" t="e">
        <f t="shared" si="55"/>
        <v>#DIV/0!</v>
      </c>
      <c r="M88" s="298" t="e">
        <f t="shared" si="55"/>
        <v>#DIV/0!</v>
      </c>
      <c r="N88" s="298" t="e">
        <f t="shared" si="55"/>
        <v>#DIV/0!</v>
      </c>
      <c r="O88" s="300">
        <f>SUM(C88:E88)</f>
        <v>-0.25952861533739024</v>
      </c>
    </row>
    <row r="89" spans="2:15" x14ac:dyDescent="0.25">
      <c r="B89" s="148" t="s">
        <v>19</v>
      </c>
      <c r="C89" s="298"/>
      <c r="D89" s="298">
        <f t="shared" ref="D89:N89" si="56">(D22/C22)-1</f>
        <v>5.0807063156754317E-2</v>
      </c>
      <c r="E89" s="298">
        <f t="shared" si="56"/>
        <v>-5.4742268041236941E-2</v>
      </c>
      <c r="F89" s="298">
        <f t="shared" si="56"/>
        <v>-8.3106118442578314E-2</v>
      </c>
      <c r="G89" s="298">
        <f t="shared" si="56"/>
        <v>-1</v>
      </c>
      <c r="H89" s="298" t="e">
        <f t="shared" si="56"/>
        <v>#DIV/0!</v>
      </c>
      <c r="I89" s="298" t="e">
        <f t="shared" si="56"/>
        <v>#DIV/0!</v>
      </c>
      <c r="J89" s="298" t="e">
        <f t="shared" si="56"/>
        <v>#DIV/0!</v>
      </c>
      <c r="K89" s="298" t="e">
        <f t="shared" si="56"/>
        <v>#DIV/0!</v>
      </c>
      <c r="L89" s="298" t="e">
        <f t="shared" si="56"/>
        <v>#DIV/0!</v>
      </c>
      <c r="M89" s="298" t="e">
        <f t="shared" si="56"/>
        <v>#DIV/0!</v>
      </c>
      <c r="N89" s="298" t="e">
        <f t="shared" si="56"/>
        <v>#DIV/0!</v>
      </c>
      <c r="O89" s="300">
        <f>SUM(C89:E89)</f>
        <v>-3.9352048844826237E-3</v>
      </c>
    </row>
    <row r="90" spans="2:15" x14ac:dyDescent="0.25">
      <c r="B90" s="148" t="s">
        <v>91</v>
      </c>
      <c r="C90" s="298"/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300"/>
    </row>
    <row r="91" spans="2:15" x14ac:dyDescent="0.25">
      <c r="B91" s="148" t="s">
        <v>21</v>
      </c>
      <c r="C91" s="298"/>
      <c r="D91" s="298">
        <f t="shared" ref="D91:N91" si="57">(D24/C24)-1</f>
        <v>2.7779906506245844E-2</v>
      </c>
      <c r="E91" s="298">
        <f t="shared" si="57"/>
        <v>4.9062371845058239E-2</v>
      </c>
      <c r="F91" s="298">
        <f t="shared" si="57"/>
        <v>-7.5162585735100929E-2</v>
      </c>
      <c r="G91" s="298">
        <f t="shared" si="57"/>
        <v>-1</v>
      </c>
      <c r="H91" s="298" t="e">
        <f t="shared" si="57"/>
        <v>#DIV/0!</v>
      </c>
      <c r="I91" s="298" t="e">
        <f t="shared" si="57"/>
        <v>#DIV/0!</v>
      </c>
      <c r="J91" s="298" t="e">
        <f t="shared" si="57"/>
        <v>#DIV/0!</v>
      </c>
      <c r="K91" s="298" t="e">
        <f t="shared" si="57"/>
        <v>#DIV/0!</v>
      </c>
      <c r="L91" s="298" t="e">
        <f t="shared" si="57"/>
        <v>#DIV/0!</v>
      </c>
      <c r="M91" s="298" t="e">
        <f t="shared" si="57"/>
        <v>#DIV/0!</v>
      </c>
      <c r="N91" s="298" t="e">
        <f t="shared" si="57"/>
        <v>#DIV/0!</v>
      </c>
      <c r="O91" s="300">
        <f t="shared" ref="O91:O92" si="58">SUM(C91:E91)</f>
        <v>7.6842278351304083E-2</v>
      </c>
    </row>
    <row r="92" spans="2:15" x14ac:dyDescent="0.25">
      <c r="B92" s="164" t="s">
        <v>22</v>
      </c>
      <c r="C92" s="301"/>
      <c r="D92" s="298">
        <f t="shared" ref="D92:N92" si="59">(D25/C25)-1</f>
        <v>-0.32585539057456436</v>
      </c>
      <c r="E92" s="298">
        <f t="shared" si="59"/>
        <v>0.23796983480967193</v>
      </c>
      <c r="F92" s="298">
        <f t="shared" si="59"/>
        <v>-0.15780313285631409</v>
      </c>
      <c r="G92" s="298">
        <f t="shared" si="59"/>
        <v>-1</v>
      </c>
      <c r="H92" s="298" t="e">
        <f t="shared" si="59"/>
        <v>#DIV/0!</v>
      </c>
      <c r="I92" s="298" t="e">
        <f t="shared" si="59"/>
        <v>#DIV/0!</v>
      </c>
      <c r="J92" s="298" t="e">
        <f t="shared" si="59"/>
        <v>#DIV/0!</v>
      </c>
      <c r="K92" s="298" t="e">
        <f t="shared" si="59"/>
        <v>#DIV/0!</v>
      </c>
      <c r="L92" s="298" t="e">
        <f t="shared" si="59"/>
        <v>#DIV/0!</v>
      </c>
      <c r="M92" s="298" t="e">
        <f t="shared" si="59"/>
        <v>#DIV/0!</v>
      </c>
      <c r="N92" s="298" t="e">
        <f t="shared" si="59"/>
        <v>#DIV/0!</v>
      </c>
      <c r="O92" s="300">
        <f t="shared" si="58"/>
        <v>-8.7885555764892431E-2</v>
      </c>
    </row>
    <row r="93" spans="2:15" x14ac:dyDescent="0.25">
      <c r="B93" s="143" t="s">
        <v>14</v>
      </c>
      <c r="C93" s="302"/>
      <c r="D93" s="292">
        <f t="shared" ref="D93:N93" si="60">(D26/C26)-1</f>
        <v>-9.0401359051559216E-2</v>
      </c>
      <c r="E93" s="292">
        <f t="shared" si="60"/>
        <v>-8.6444222835102003E-2</v>
      </c>
      <c r="F93" s="292">
        <f t="shared" si="60"/>
        <v>3.0272302360970116E-2</v>
      </c>
      <c r="G93" s="292">
        <f t="shared" si="60"/>
        <v>-1</v>
      </c>
      <c r="H93" s="292" t="e">
        <f t="shared" si="60"/>
        <v>#DIV/0!</v>
      </c>
      <c r="I93" s="292" t="e">
        <f t="shared" si="60"/>
        <v>#DIV/0!</v>
      </c>
      <c r="J93" s="292" t="e">
        <f t="shared" si="60"/>
        <v>#DIV/0!</v>
      </c>
      <c r="K93" s="292" t="e">
        <f t="shared" si="60"/>
        <v>#DIV/0!</v>
      </c>
      <c r="L93" s="292" t="e">
        <f t="shared" si="60"/>
        <v>#DIV/0!</v>
      </c>
      <c r="M93" s="292" t="e">
        <f t="shared" si="60"/>
        <v>#DIV/0!</v>
      </c>
      <c r="N93" s="292" t="e">
        <f t="shared" si="60"/>
        <v>#DIV/0!</v>
      </c>
      <c r="O93" s="293">
        <f>SUM(C93:E93)</f>
        <v>-0.17684558188666122</v>
      </c>
    </row>
    <row r="94" spans="2:15" x14ac:dyDescent="0.25"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</row>
    <row r="95" spans="2:15" x14ac:dyDescent="0.25">
      <c r="B95" s="152" t="s">
        <v>129</v>
      </c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</row>
    <row r="96" spans="2:15" x14ac:dyDescent="0.25">
      <c r="B96" s="192" t="s">
        <v>16</v>
      </c>
      <c r="C96" s="287" t="s">
        <v>2</v>
      </c>
      <c r="D96" s="287" t="s">
        <v>3</v>
      </c>
      <c r="E96" s="287" t="s">
        <v>4</v>
      </c>
      <c r="F96" s="288" t="s">
        <v>71</v>
      </c>
      <c r="G96" s="288" t="s">
        <v>72</v>
      </c>
      <c r="H96" s="288" t="s">
        <v>73</v>
      </c>
      <c r="I96" s="288" t="s">
        <v>8</v>
      </c>
      <c r="J96" s="288" t="s">
        <v>9</v>
      </c>
      <c r="K96" s="288" t="s">
        <v>77</v>
      </c>
      <c r="L96" s="288" t="s">
        <v>78</v>
      </c>
      <c r="M96" s="288" t="s">
        <v>79</v>
      </c>
      <c r="N96" s="288" t="s">
        <v>80</v>
      </c>
      <c r="O96" s="297" t="s">
        <v>74</v>
      </c>
    </row>
    <row r="97" spans="2:15" x14ac:dyDescent="0.25">
      <c r="B97" s="148" t="s">
        <v>102</v>
      </c>
      <c r="C97" s="298"/>
      <c r="D97" s="298">
        <f t="shared" ref="D97:N99" si="61">(T31/S31)-1</f>
        <v>-9.7413512495853616E-2</v>
      </c>
      <c r="E97" s="298">
        <f t="shared" si="61"/>
        <v>-8.9231781092655615E-2</v>
      </c>
      <c r="F97" s="298">
        <f t="shared" si="61"/>
        <v>3.0549900018719933E-2</v>
      </c>
      <c r="G97" s="298">
        <f t="shared" si="61"/>
        <v>-1</v>
      </c>
      <c r="H97" s="298" t="e">
        <f t="shared" si="61"/>
        <v>#DIV/0!</v>
      </c>
      <c r="I97" s="298" t="e">
        <f t="shared" si="61"/>
        <v>#DIV/0!</v>
      </c>
      <c r="J97" s="298" t="e">
        <f t="shared" si="61"/>
        <v>#DIV/0!</v>
      </c>
      <c r="K97" s="298" t="e">
        <f t="shared" si="61"/>
        <v>#DIV/0!</v>
      </c>
      <c r="L97" s="298" t="e">
        <f t="shared" si="61"/>
        <v>#DIV/0!</v>
      </c>
      <c r="M97" s="298" t="e">
        <f t="shared" si="61"/>
        <v>#DIV/0!</v>
      </c>
      <c r="N97" s="298" t="e">
        <f t="shared" si="61"/>
        <v>#DIV/0!</v>
      </c>
      <c r="O97" s="298">
        <f>SUM(C97:E97)</f>
        <v>-0.18664529358850923</v>
      </c>
    </row>
    <row r="98" spans="2:15" x14ac:dyDescent="0.25">
      <c r="B98" s="148" t="s">
        <v>18</v>
      </c>
      <c r="C98" s="298"/>
      <c r="D98" s="298">
        <f t="shared" si="61"/>
        <v>-0.11536764816619027</v>
      </c>
      <c r="E98" s="298">
        <f t="shared" si="61"/>
        <v>-0.13191171371663102</v>
      </c>
      <c r="F98" s="298">
        <f t="shared" si="61"/>
        <v>0.14650380202927415</v>
      </c>
      <c r="G98" s="298">
        <f t="shared" si="61"/>
        <v>-1</v>
      </c>
      <c r="H98" s="298" t="e">
        <f t="shared" si="61"/>
        <v>#DIV/0!</v>
      </c>
      <c r="I98" s="298" t="e">
        <f t="shared" si="61"/>
        <v>#DIV/0!</v>
      </c>
      <c r="J98" s="298" t="e">
        <f t="shared" si="61"/>
        <v>#DIV/0!</v>
      </c>
      <c r="K98" s="298" t="e">
        <f t="shared" si="61"/>
        <v>#DIV/0!</v>
      </c>
      <c r="L98" s="298" t="e">
        <f t="shared" si="61"/>
        <v>#DIV/0!</v>
      </c>
      <c r="M98" s="298" t="e">
        <f t="shared" si="61"/>
        <v>#DIV/0!</v>
      </c>
      <c r="N98" s="298" t="e">
        <f t="shared" si="61"/>
        <v>#DIV/0!</v>
      </c>
      <c r="O98" s="298">
        <f>SUM(C98:E98)</f>
        <v>-0.24727936188282129</v>
      </c>
    </row>
    <row r="99" spans="2:15" x14ac:dyDescent="0.25">
      <c r="B99" s="148" t="s">
        <v>19</v>
      </c>
      <c r="C99" s="298"/>
      <c r="D99" s="298">
        <f t="shared" si="61"/>
        <v>4.8668756436735405E-2</v>
      </c>
      <c r="E99" s="298">
        <f t="shared" si="61"/>
        <v>-3.5648736979376316E-2</v>
      </c>
      <c r="F99" s="298">
        <f t="shared" si="61"/>
        <v>-7.0505088447866737E-2</v>
      </c>
      <c r="G99" s="298">
        <f t="shared" si="61"/>
        <v>-1</v>
      </c>
      <c r="H99" s="298" t="e">
        <f t="shared" si="61"/>
        <v>#DIV/0!</v>
      </c>
      <c r="I99" s="298" t="e">
        <f t="shared" si="61"/>
        <v>#DIV/0!</v>
      </c>
      <c r="J99" s="298" t="e">
        <f t="shared" si="61"/>
        <v>#DIV/0!</v>
      </c>
      <c r="K99" s="298" t="e">
        <f t="shared" si="61"/>
        <v>#DIV/0!</v>
      </c>
      <c r="L99" s="298" t="e">
        <f t="shared" si="61"/>
        <v>#DIV/0!</v>
      </c>
      <c r="M99" s="298" t="e">
        <f t="shared" si="61"/>
        <v>#DIV/0!</v>
      </c>
      <c r="N99" s="298" t="e">
        <f t="shared" si="61"/>
        <v>#DIV/0!</v>
      </c>
      <c r="O99" s="298">
        <f>SUM(C99:E99)</f>
        <v>1.3020019457359089E-2</v>
      </c>
    </row>
    <row r="100" spans="2:15" x14ac:dyDescent="0.25">
      <c r="B100" s="148" t="s">
        <v>91</v>
      </c>
      <c r="C100" s="298"/>
      <c r="D100" s="298"/>
      <c r="E100" s="298"/>
      <c r="F100" s="298"/>
      <c r="G100" s="298"/>
      <c r="H100" s="298"/>
      <c r="I100" s="298"/>
      <c r="J100" s="298"/>
      <c r="K100" s="298"/>
      <c r="L100" s="298"/>
      <c r="M100" s="298"/>
      <c r="N100" s="298"/>
      <c r="O100" s="298"/>
    </row>
    <row r="101" spans="2:15" x14ac:dyDescent="0.25">
      <c r="B101" s="148" t="s">
        <v>21</v>
      </c>
      <c r="C101" s="298"/>
      <c r="D101" s="298">
        <f t="shared" ref="D101:N102" si="62">(T35/S35)-1</f>
        <v>3.4780208190479112E-2</v>
      </c>
      <c r="E101" s="298">
        <f t="shared" si="62"/>
        <v>6.4049299639503898E-2</v>
      </c>
      <c r="F101" s="298">
        <f t="shared" si="62"/>
        <v>-6.6935327015717139E-2</v>
      </c>
      <c r="G101" s="298">
        <f t="shared" si="62"/>
        <v>-1</v>
      </c>
      <c r="H101" s="298" t="e">
        <f t="shared" si="62"/>
        <v>#DIV/0!</v>
      </c>
      <c r="I101" s="298" t="e">
        <f t="shared" si="62"/>
        <v>#DIV/0!</v>
      </c>
      <c r="J101" s="298" t="e">
        <f t="shared" si="62"/>
        <v>#DIV/0!</v>
      </c>
      <c r="K101" s="298" t="e">
        <f t="shared" si="62"/>
        <v>#DIV/0!</v>
      </c>
      <c r="L101" s="298" t="e">
        <f t="shared" si="62"/>
        <v>#DIV/0!</v>
      </c>
      <c r="M101" s="298" t="e">
        <f t="shared" si="62"/>
        <v>#DIV/0!</v>
      </c>
      <c r="N101" s="298" t="e">
        <f t="shared" si="62"/>
        <v>#DIV/0!</v>
      </c>
      <c r="O101" s="298">
        <f t="shared" ref="O101:O102" si="63">SUM(C101:E101)</f>
        <v>9.882950782998301E-2</v>
      </c>
    </row>
    <row r="102" spans="2:15" x14ac:dyDescent="0.25">
      <c r="B102" s="164" t="s">
        <v>22</v>
      </c>
      <c r="C102" s="301"/>
      <c r="D102" s="298">
        <f t="shared" si="62"/>
        <v>-0.32489259998789866</v>
      </c>
      <c r="E102" s="298">
        <f t="shared" si="62"/>
        <v>0.25957875868250047</v>
      </c>
      <c r="F102" s="298">
        <f t="shared" si="62"/>
        <v>-0.15452948501289687</v>
      </c>
      <c r="G102" s="298">
        <f t="shared" si="62"/>
        <v>-1</v>
      </c>
      <c r="H102" s="298" t="e">
        <f t="shared" si="62"/>
        <v>#DIV/0!</v>
      </c>
      <c r="I102" s="298" t="e">
        <f t="shared" si="62"/>
        <v>#DIV/0!</v>
      </c>
      <c r="J102" s="298" t="e">
        <f t="shared" si="62"/>
        <v>#DIV/0!</v>
      </c>
      <c r="K102" s="298" t="e">
        <f t="shared" si="62"/>
        <v>#DIV/0!</v>
      </c>
      <c r="L102" s="298" t="e">
        <f t="shared" si="62"/>
        <v>#DIV/0!</v>
      </c>
      <c r="M102" s="298" t="e">
        <f t="shared" si="62"/>
        <v>#DIV/0!</v>
      </c>
      <c r="N102" s="298" t="e">
        <f t="shared" si="62"/>
        <v>#DIV/0!</v>
      </c>
      <c r="O102" s="298">
        <f t="shared" si="63"/>
        <v>-6.531384130539819E-2</v>
      </c>
    </row>
    <row r="103" spans="2:15" x14ac:dyDescent="0.25">
      <c r="B103" s="143" t="s">
        <v>14</v>
      </c>
      <c r="C103" s="302"/>
      <c r="D103" s="303">
        <f t="shared" ref="D103:N103" si="64">(D37/C37)-1</f>
        <v>-8.7964325500145546E-2</v>
      </c>
      <c r="E103" s="303">
        <f t="shared" si="64"/>
        <v>-8.0248431602377046E-2</v>
      </c>
      <c r="F103" s="303">
        <f t="shared" si="64"/>
        <v>4.9389393936163595E-2</v>
      </c>
      <c r="G103" s="303">
        <f t="shared" si="64"/>
        <v>-1</v>
      </c>
      <c r="H103" s="303" t="e">
        <f t="shared" si="64"/>
        <v>#DIV/0!</v>
      </c>
      <c r="I103" s="303" t="e">
        <f t="shared" si="64"/>
        <v>#DIV/0!</v>
      </c>
      <c r="J103" s="303" t="e">
        <f t="shared" si="64"/>
        <v>#DIV/0!</v>
      </c>
      <c r="K103" s="303" t="e">
        <f t="shared" si="64"/>
        <v>#DIV/0!</v>
      </c>
      <c r="L103" s="303" t="e">
        <f t="shared" si="64"/>
        <v>#DIV/0!</v>
      </c>
      <c r="M103" s="303" t="e">
        <f t="shared" si="64"/>
        <v>#DIV/0!</v>
      </c>
      <c r="N103" s="304" t="e">
        <f t="shared" si="64"/>
        <v>#DIV/0!</v>
      </c>
      <c r="O103" s="303">
        <f>SUM(C103:E103)</f>
        <v>-0.16821275710252259</v>
      </c>
    </row>
  </sheetData>
  <conditionalFormatting sqref="F119:N65537 F1:N8 F38:N41 F49:N52 F60:N63 F71:N76 F86:N86 F93:N96 F103:N105 F85:O85">
    <cfRule type="containsText" dxfId="276" priority="10" stopIfTrue="1" operator="containsText" text="*">
      <formula>NOT(ISERROR(SEARCH("*",F1)))</formula>
    </cfRule>
  </conditionalFormatting>
  <conditionalFormatting sqref="C111:E1048576 C53:N58 C64:N69 C77:N82 C87:N92 C103:E105 C97:N102 C38:E41 C49:E52 C60:E63 C71:E76 C85:E86 C93:E96 C42:N48 C37:N37 C1:E36 F9:N36">
    <cfRule type="containsText" dxfId="275" priority="9" operator="containsText" text="*">
      <formula>NOT(ISERROR(SEARCH("*",C1)))</formula>
    </cfRule>
  </conditionalFormatting>
  <conditionalFormatting sqref="C59:N59">
    <cfRule type="containsText" dxfId="274" priority="8" operator="containsText" text="*">
      <formula>NOT(ISERROR(SEARCH("*",C59)))</formula>
    </cfRule>
  </conditionalFormatting>
  <conditionalFormatting sqref="C70:N70">
    <cfRule type="containsText" dxfId="273" priority="7" operator="containsText" text="*">
      <formula>NOT(ISERROR(SEARCH("*",C70)))</formula>
    </cfRule>
  </conditionalFormatting>
  <conditionalFormatting sqref="C83:C84">
    <cfRule type="containsText" dxfId="272" priority="6" operator="containsText" text="*">
      <formula>NOT(ISERROR(SEARCH("*",C83)))</formula>
    </cfRule>
  </conditionalFormatting>
  <conditionalFormatting sqref="D83:N84">
    <cfRule type="containsText" dxfId="271" priority="5" operator="containsText" text="*">
      <formula>NOT(ISERROR(SEARCH("*",D83)))</formula>
    </cfRule>
  </conditionalFormatting>
  <conditionalFormatting sqref="O93">
    <cfRule type="containsText" dxfId="270" priority="4" stopIfTrue="1" operator="containsText" text="*">
      <formula>NOT(ISERROR(SEARCH("*",O93)))</formula>
    </cfRule>
  </conditionalFormatting>
  <conditionalFormatting sqref="O87:O92">
    <cfRule type="containsText" dxfId="269" priority="3" operator="containsText" text="*">
      <formula>NOT(ISERROR(SEARCH("*",O87)))</formula>
    </cfRule>
  </conditionalFormatting>
  <conditionalFormatting sqref="O103">
    <cfRule type="containsText" dxfId="268" priority="2" stopIfTrue="1" operator="containsText" text="*">
      <formula>NOT(ISERROR(SEARCH("*",O103)))</formula>
    </cfRule>
  </conditionalFormatting>
  <conditionalFormatting sqref="O97:O102">
    <cfRule type="containsText" dxfId="267" priority="1" operator="containsText" text="*">
      <formula>NOT(ISERROR(SEARCH("*",O97)))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DELAPAZ - Concesion</vt:lpstr>
      <vt:lpstr>DELAPAZ - Sistema Nuevo</vt:lpstr>
      <vt:lpstr>DELAPAZ- Larecaja</vt:lpstr>
      <vt:lpstr>DELAPAZ - Aroma</vt:lpstr>
      <vt:lpstr>SEPSA - Potosi</vt:lpstr>
      <vt:lpstr>SEPSA - Rural</vt:lpstr>
      <vt:lpstr>SEPSA - Villazon</vt:lpstr>
      <vt:lpstr>ENDE DELBENI - Reyes</vt:lpstr>
      <vt:lpstr>ENDE DELBENI - Rurrenabaque</vt:lpstr>
      <vt:lpstr>ENDE DELBENI - S.I. Moxos</vt:lpstr>
      <vt:lpstr>ENDE DELBENI - San Borja</vt:lpstr>
      <vt:lpstr>ENDE DELBENI - Santa Rosa</vt:lpstr>
      <vt:lpstr>ENDE DELBENI - Trinidad</vt:lpstr>
      <vt:lpstr>ENDE DELBENI - Yucumo</vt:lpstr>
      <vt:lpstr>SETAR - Tarija</vt:lpstr>
      <vt:lpstr>SETAR - Villamontes</vt:lpstr>
      <vt:lpstr>SETAR - Yacuiba</vt:lpstr>
      <vt:lpstr>SETAR - Bermejo</vt:lpstr>
      <vt:lpstr>ENDE - Camargo</vt:lpstr>
      <vt:lpstr>ENDE - Uyuni</vt:lpstr>
      <vt:lpstr>TOTAL ENDE</vt:lpstr>
      <vt:lpstr>CESSA</vt:lpstr>
      <vt:lpstr>ELFEC</vt:lpstr>
      <vt:lpstr>ENDE DEORURO</vt:lpstr>
      <vt:lpstr>CRE - A. Integrada</vt:lpstr>
      <vt:lpstr>CRE - Cordillera</vt:lpstr>
      <vt:lpstr>CRE - Las Misiones</vt:lpstr>
      <vt:lpstr> TOTAL CRE SIN</vt:lpstr>
      <vt:lpstr> TOTAL SEPSA SIN </vt:lpstr>
      <vt:lpstr>TOTAL ENDE DELBENI SIN</vt:lpstr>
      <vt:lpstr>TOTAL SETAR SIN</vt:lpstr>
      <vt:lpstr>TOTAL DELAPAZ</vt:lpstr>
      <vt:lpstr>EMDEECRUZ</vt:lpstr>
      <vt:lpstr>TOTAL SIN</vt:lpstr>
      <vt:lpstr>REPORTE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UCRT</dc:creator>
  <cp:lastModifiedBy>AETN-DDO</cp:lastModifiedBy>
  <cp:lastPrinted>2018-07-27T21:59:25Z</cp:lastPrinted>
  <dcterms:created xsi:type="dcterms:W3CDTF">2017-09-13T21:06:44Z</dcterms:created>
  <dcterms:modified xsi:type="dcterms:W3CDTF">2025-06-10T16:31:14Z</dcterms:modified>
</cp:coreProperties>
</file>